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aaudk.sharepoint.com/sites/Bygningersbredygtighed/Delte dokumenter/Udvikling af LCAbyg/DGNB/"/>
    </mc:Choice>
  </mc:AlternateContent>
  <xr:revisionPtr revIDLastSave="34" documentId="14_{8FA616FE-A190-469A-99EE-F82F19E11F40}" xr6:coauthVersionLast="47" xr6:coauthVersionMax="47" xr10:uidLastSave="{FA707D2B-2809-497B-8F2C-711BF425FA4B}"/>
  <bookViews>
    <workbookView xWindow="-120" yWindow="-120" windowWidth="29040" windowHeight="15840" tabRatio="680" xr2:uid="{00000000-000D-0000-FFFF-FFFF00000000}"/>
  </bookViews>
  <sheets>
    <sheet name="Input-output" sheetId="6" r:id="rId1"/>
    <sheet name="OperationUtility1 (El)" sheetId="1" r:id="rId2"/>
    <sheet name="OperationUtility2 (Fjernvarme)" sheetId="7" r:id="rId3"/>
    <sheet name="ReferenceUtil1 (El)" sheetId="13" r:id="rId4"/>
    <sheet name="ReferenceUtil2 (Fjernvarme)" sheetId="12" r:id="rId5"/>
    <sheet name="Referencer" sheetId="11" r:id="rId6"/>
    <sheet name="Utilities" sheetId="16" r:id="rId7"/>
    <sheet name="Pointberegning" sheetId="15" r:id="rId8"/>
  </sheets>
  <definedNames>
    <definedName name="Akkumuleret_el">'Input-output'!$F$22:$F$85</definedName>
    <definedName name="Akkumuleret_varme">'Input-output'!$J$22:$J$85</definedName>
    <definedName name="År">'Input-output'!$C$22:$C$85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6" l="1"/>
  <c r="B4" i="13"/>
  <c r="B5" i="13"/>
  <c r="B6" i="13"/>
  <c r="B8" i="13" s="1"/>
  <c r="B7" i="13"/>
  <c r="B11" i="13"/>
  <c r="B13" i="13"/>
  <c r="B14" i="13"/>
  <c r="B7" i="12"/>
  <c r="B6" i="12"/>
  <c r="K24" i="6"/>
  <c r="L24" i="6"/>
  <c r="AM4" i="16"/>
  <c r="AM5" i="16"/>
  <c r="AM6" i="16"/>
  <c r="AM7" i="16"/>
  <c r="AM3" i="16"/>
  <c r="G3" i="1"/>
  <c r="G4" i="1" s="1"/>
  <c r="B9" i="13" l="1"/>
  <c r="B10" i="13" s="1"/>
  <c r="B12" i="13" s="1"/>
  <c r="G5" i="1"/>
  <c r="G6" i="1" l="1"/>
  <c r="G7" i="1" l="1"/>
  <c r="G8" i="1" l="1"/>
  <c r="G9" i="1" l="1"/>
  <c r="G10" i="1" l="1"/>
  <c r="G11" i="1" l="1"/>
  <c r="G12" i="1" l="1"/>
  <c r="G13" i="1" l="1"/>
  <c r="G14" i="1" l="1"/>
  <c r="G15" i="1" l="1"/>
  <c r="G16" i="1" l="1"/>
  <c r="G17" i="1" l="1"/>
  <c r="G18" i="1" l="1"/>
  <c r="G19" i="1" l="1"/>
  <c r="G20" i="1" l="1"/>
  <c r="G21" i="1" l="1"/>
  <c r="G22" i="1" l="1"/>
  <c r="G23" i="1" l="1"/>
  <c r="G24" i="1" l="1"/>
  <c r="G25" i="1" l="1"/>
  <c r="G26" i="1" l="1"/>
  <c r="G27" i="1" l="1"/>
  <c r="G28" i="1" l="1"/>
  <c r="G29" i="1" l="1"/>
  <c r="G30" i="1" l="1"/>
  <c r="G31" i="1" l="1"/>
  <c r="G32" i="1" l="1"/>
  <c r="G33" i="1" l="1"/>
  <c r="G34" i="1" l="1"/>
  <c r="G35" i="1" l="1"/>
  <c r="G36" i="1" l="1"/>
  <c r="G37" i="1" l="1"/>
  <c r="G38" i="1" l="1"/>
  <c r="G39" i="1" l="1"/>
  <c r="G40" i="1" l="1"/>
  <c r="G41" i="1" l="1"/>
  <c r="G42" i="1" l="1"/>
  <c r="G43" i="1" l="1"/>
  <c r="G44" i="1" l="1"/>
  <c r="G45" i="1" l="1"/>
  <c r="G46" i="1" l="1"/>
  <c r="G47" i="1" l="1"/>
  <c r="G48" i="1" l="1"/>
  <c r="G49" i="1" l="1"/>
  <c r="G50" i="1" l="1"/>
  <c r="G51" i="1" l="1"/>
  <c r="G52" i="1" l="1"/>
  <c r="G53" i="1" l="1"/>
  <c r="G54" i="1" l="1"/>
  <c r="G55" i="1" l="1"/>
  <c r="G56" i="1" l="1"/>
  <c r="G57" i="1" l="1"/>
  <c r="G58" i="1" l="1"/>
  <c r="G59" i="1" l="1"/>
  <c r="G60" i="1" l="1"/>
  <c r="G61" i="1" l="1"/>
  <c r="G62" i="1" l="1"/>
  <c r="G63" i="1" l="1"/>
  <c r="G64" i="1" l="1"/>
  <c r="G65" i="1" l="1"/>
  <c r="G66" i="1" l="1"/>
  <c r="G67" i="1" l="1"/>
  <c r="G68" i="1" l="1"/>
  <c r="G69" i="1" l="1"/>
  <c r="G70" i="1" l="1"/>
  <c r="G71" i="1" l="1"/>
  <c r="G72" i="1" l="1"/>
  <c r="G73" i="1" l="1"/>
  <c r="G74" i="1" l="1"/>
  <c r="G75" i="1" l="1"/>
  <c r="G76" i="1" l="1"/>
  <c r="G77" i="1" l="1"/>
  <c r="G78" i="1" l="1"/>
  <c r="G79" i="1" l="1"/>
  <c r="G80" i="1" l="1"/>
  <c r="G81" i="1" l="1"/>
  <c r="G82" i="1" l="1"/>
  <c r="G83" i="1" l="1"/>
  <c r="G84" i="1" l="1"/>
  <c r="G85" i="1" l="1"/>
  <c r="G86" i="1" l="1"/>
  <c r="G87" i="1" l="1"/>
  <c r="G88" i="1" l="1"/>
  <c r="G89" i="1" l="1"/>
  <c r="G90" i="1" l="1"/>
  <c r="G91" i="1" l="1"/>
  <c r="G92" i="1" l="1"/>
  <c r="G93" i="1" l="1"/>
  <c r="G94" i="1" l="1"/>
  <c r="G95" i="1" l="1"/>
  <c r="G96" i="1" l="1"/>
  <c r="G97" i="1" l="1"/>
  <c r="G98" i="1" l="1"/>
  <c r="G99" i="1" l="1"/>
  <c r="G100" i="1" l="1"/>
  <c r="G101" i="1" l="1"/>
  <c r="G102" i="1" l="1"/>
  <c r="G103" i="1" l="1"/>
  <c r="G104" i="1" l="1"/>
  <c r="G105" i="1" l="1"/>
  <c r="G106" i="1" l="1"/>
  <c r="G107" i="1" l="1"/>
  <c r="G108" i="1" l="1"/>
  <c r="G109" i="1" l="1"/>
  <c r="G110" i="1" l="1"/>
  <c r="G111" i="1" l="1"/>
  <c r="G112" i="1" l="1"/>
  <c r="G113" i="1" l="1"/>
  <c r="G114" i="1" l="1"/>
  <c r="G115" i="1" l="1"/>
  <c r="G116" i="1" l="1"/>
  <c r="G117" i="1" l="1"/>
  <c r="G118" i="1" l="1"/>
  <c r="G119" i="1" l="1"/>
  <c r="G120" i="1" l="1"/>
  <c r="G121" i="1" l="1"/>
  <c r="G122" i="1" l="1"/>
  <c r="G123" i="1" l="1"/>
  <c r="G124" i="1" l="1"/>
  <c r="G125" i="1" l="1"/>
  <c r="G126" i="1" l="1"/>
  <c r="G127" i="1" l="1"/>
  <c r="G128" i="1" l="1"/>
  <c r="G129" i="1" l="1"/>
  <c r="G130" i="1" l="1"/>
  <c r="G131" i="1" l="1"/>
  <c r="G132" i="1" l="1"/>
  <c r="G133" i="1" l="1"/>
  <c r="G134" i="1" l="1"/>
  <c r="G135" i="1" l="1"/>
  <c r="G136" i="1" l="1"/>
  <c r="G137" i="1" l="1"/>
  <c r="G138" i="1" l="1"/>
  <c r="G139" i="1" l="1"/>
  <c r="G140" i="1" l="1"/>
  <c r="G141" i="1" l="1"/>
  <c r="G142" i="1" l="1"/>
  <c r="G143" i="1" l="1"/>
  <c r="G144" i="1" l="1"/>
  <c r="G145" i="1" l="1"/>
  <c r="G146" i="1" l="1"/>
  <c r="G147" i="1" l="1"/>
  <c r="G148" i="1" l="1"/>
  <c r="G149" i="1" l="1"/>
  <c r="G150" i="1" l="1"/>
  <c r="G151" i="1" l="1"/>
  <c r="G152" i="1" l="1"/>
  <c r="G153" i="1" l="1"/>
  <c r="G154" i="1" l="1"/>
  <c r="G155" i="1" l="1"/>
  <c r="G156" i="1" l="1"/>
  <c r="G157" i="1" l="1"/>
  <c r="G158" i="1" l="1"/>
  <c r="G159" i="1" l="1"/>
  <c r="G160" i="1" l="1"/>
  <c r="G161" i="1" l="1"/>
  <c r="G162" i="1" l="1"/>
  <c r="G163" i="1" l="1"/>
  <c r="G164" i="1" l="1"/>
  <c r="G165" i="1" l="1"/>
  <c r="G166" i="1" l="1"/>
  <c r="G167" i="1" l="1"/>
  <c r="G168" i="1" l="1"/>
  <c r="G169" i="1" l="1"/>
  <c r="G170" i="1" l="1"/>
  <c r="G171" i="1" l="1"/>
  <c r="G172" i="1" l="1"/>
  <c r="G173" i="1" l="1"/>
  <c r="G174" i="1" l="1"/>
  <c r="G175" i="1" l="1"/>
  <c r="G176" i="1" l="1"/>
  <c r="G177" i="1" l="1"/>
  <c r="G178" i="1" l="1"/>
  <c r="G179" i="1" l="1"/>
  <c r="G180" i="1" l="1"/>
  <c r="G181" i="1" l="1"/>
  <c r="G182" i="1" l="1"/>
  <c r="G183" i="1" l="1"/>
  <c r="G184" i="1" l="1"/>
  <c r="G185" i="1" l="1"/>
  <c r="G186" i="1" l="1"/>
  <c r="G187" i="1" l="1"/>
  <c r="G188" i="1" l="1"/>
  <c r="G189" i="1" l="1"/>
  <c r="G190" i="1" l="1"/>
  <c r="G191" i="1" l="1"/>
  <c r="G192" i="1" l="1"/>
  <c r="G193" i="1" l="1"/>
  <c r="G194" i="1" l="1"/>
  <c r="G195" i="1" l="1"/>
  <c r="G196" i="1" l="1"/>
  <c r="G197" i="1" l="1"/>
  <c r="G198" i="1" l="1"/>
  <c r="G199" i="1" l="1"/>
  <c r="G200" i="1" l="1"/>
  <c r="G201" i="1" l="1"/>
  <c r="G202" i="1" l="1"/>
  <c r="G203" i="1" l="1"/>
  <c r="G204" i="1" l="1"/>
  <c r="G205" i="1" l="1"/>
  <c r="G206" i="1" l="1"/>
  <c r="G207" i="1" l="1"/>
  <c r="G208" i="1" l="1"/>
  <c r="G209" i="1" l="1"/>
  <c r="G210" i="1" l="1"/>
  <c r="G211" i="1" l="1"/>
  <c r="G212" i="1" l="1"/>
  <c r="G213" i="1" l="1"/>
  <c r="G214" i="1" l="1"/>
  <c r="G215" i="1" l="1"/>
  <c r="G216" i="1" l="1"/>
  <c r="G217" i="1" l="1"/>
  <c r="G218" i="1" l="1"/>
  <c r="G219" i="1" l="1"/>
  <c r="G220" i="1" l="1"/>
  <c r="G221" i="1" l="1"/>
  <c r="G222" i="1" l="1"/>
  <c r="G223" i="1" l="1"/>
  <c r="G224" i="1" l="1"/>
  <c r="G225" i="1" l="1"/>
  <c r="G226" i="1" l="1"/>
  <c r="G227" i="1" l="1"/>
  <c r="G228" i="1" l="1"/>
  <c r="G229" i="1" l="1"/>
  <c r="G230" i="1" l="1"/>
  <c r="G231" i="1" l="1"/>
  <c r="G232" i="1" l="1"/>
  <c r="G233" i="1" l="1"/>
  <c r="G234" i="1" l="1"/>
  <c r="G235" i="1" l="1"/>
  <c r="G236" i="1" l="1"/>
  <c r="G237" i="1" l="1"/>
  <c r="G238" i="1" l="1"/>
  <c r="G239" i="1" l="1"/>
  <c r="G240" i="1" l="1"/>
  <c r="G241" i="1" l="1"/>
  <c r="G242" i="1" l="1"/>
  <c r="G243" i="1" l="1"/>
  <c r="G244" i="1" l="1"/>
  <c r="G245" i="1" l="1"/>
  <c r="G246" i="1" l="1"/>
  <c r="G247" i="1" l="1"/>
  <c r="G248" i="1" l="1"/>
  <c r="G249" i="1" l="1"/>
  <c r="G250" i="1" l="1"/>
  <c r="G251" i="1" l="1"/>
  <c r="G252" i="1" l="1"/>
  <c r="G253" i="1" l="1"/>
  <c r="G254" i="1" l="1"/>
  <c r="G255" i="1" l="1"/>
  <c r="G256" i="1" l="1"/>
  <c r="G257" i="1" l="1"/>
  <c r="G258" i="1" l="1"/>
  <c r="G259" i="1" l="1"/>
  <c r="G260" i="1" l="1"/>
  <c r="G261" i="1" l="1"/>
  <c r="G262" i="1" l="1"/>
  <c r="G263" i="1" l="1"/>
  <c r="G264" i="1" l="1"/>
  <c r="G265" i="1" l="1"/>
  <c r="G266" i="1" l="1"/>
  <c r="G267" i="1" l="1"/>
  <c r="G268" i="1" l="1"/>
  <c r="G269" i="1" l="1"/>
  <c r="G270" i="1" l="1"/>
  <c r="G271" i="1" l="1"/>
  <c r="G272" i="1" l="1"/>
  <c r="G273" i="1" l="1"/>
  <c r="G274" i="1" l="1"/>
  <c r="G275" i="1" l="1"/>
  <c r="G276" i="1" l="1"/>
  <c r="G277" i="1" l="1"/>
  <c r="G278" i="1" l="1"/>
  <c r="G279" i="1" l="1"/>
  <c r="G280" i="1" l="1"/>
  <c r="G281" i="1" l="1"/>
  <c r="G282" i="1" l="1"/>
  <c r="G283" i="1" l="1"/>
  <c r="G284" i="1" l="1"/>
  <c r="G285" i="1" l="1"/>
  <c r="G286" i="1" l="1"/>
  <c r="G287" i="1" l="1"/>
  <c r="G288" i="1" l="1"/>
  <c r="G289" i="1" l="1"/>
  <c r="G290" i="1" l="1"/>
  <c r="G291" i="1" l="1"/>
  <c r="G292" i="1" l="1"/>
  <c r="G293" i="1" l="1"/>
  <c r="G294" i="1" l="1"/>
  <c r="G295" i="1" l="1"/>
  <c r="G296" i="1" l="1"/>
  <c r="G297" i="1" l="1"/>
  <c r="G298" i="1" l="1"/>
  <c r="G299" i="1" l="1"/>
  <c r="G300" i="1" l="1"/>
  <c r="G301" i="1" l="1"/>
  <c r="G302" i="1" l="1"/>
  <c r="G303" i="1" l="1"/>
  <c r="G304" i="1" l="1"/>
  <c r="G305" i="1" l="1"/>
  <c r="G306" i="1" l="1"/>
  <c r="G307" i="1" l="1"/>
  <c r="G308" i="1" l="1"/>
  <c r="G309" i="1" l="1"/>
  <c r="G310" i="1" l="1"/>
  <c r="G311" i="1" l="1"/>
  <c r="G312" i="1" l="1"/>
  <c r="G313" i="1" l="1"/>
  <c r="G314" i="1" l="1"/>
  <c r="G315" i="1" l="1"/>
  <c r="G316" i="1" l="1"/>
  <c r="G317" i="1" l="1"/>
  <c r="G318" i="1" l="1"/>
  <c r="G319" i="1" l="1"/>
  <c r="G320" i="1" l="1"/>
  <c r="G321" i="1" l="1"/>
  <c r="G322" i="1" l="1"/>
  <c r="G323" i="1" l="1"/>
  <c r="G324" i="1" l="1"/>
  <c r="G325" i="1" l="1"/>
  <c r="G326" i="1" l="1"/>
  <c r="G327" i="1" l="1"/>
  <c r="G328" i="1" l="1"/>
  <c r="G329" i="1" l="1"/>
  <c r="G330" i="1" l="1"/>
  <c r="G331" i="1" l="1"/>
  <c r="G332" i="1" l="1"/>
  <c r="G333" i="1" l="1"/>
  <c r="G334" i="1" l="1"/>
  <c r="G335" i="1" l="1"/>
  <c r="B8" i="7" l="1"/>
  <c r="B9" i="7" s="1"/>
  <c r="B8" i="1"/>
  <c r="B14" i="12"/>
  <c r="BC3" i="12"/>
  <c r="AQ3" i="12"/>
  <c r="AE3" i="12"/>
  <c r="S3" i="12"/>
  <c r="G3" i="12"/>
  <c r="G4" i="12" s="1"/>
  <c r="G5" i="12" s="1"/>
  <c r="G6" i="12" s="1"/>
  <c r="BO3" i="13"/>
  <c r="BC3" i="13"/>
  <c r="AQ3" i="13"/>
  <c r="AE3" i="13"/>
  <c r="S3" i="13"/>
  <c r="G3" i="13"/>
  <c r="BO3" i="7"/>
  <c r="BC3" i="7"/>
  <c r="AQ3" i="7"/>
  <c r="AE3" i="7"/>
  <c r="S3" i="7"/>
  <c r="G3" i="7"/>
  <c r="B4" i="1"/>
  <c r="S3" i="1"/>
  <c r="C1" i="16"/>
  <c r="M1" i="16"/>
  <c r="W1" i="16"/>
  <c r="AG1" i="16"/>
  <c r="AQ1" i="16"/>
  <c r="BA1" i="16"/>
  <c r="AW3" i="16"/>
  <c r="S4" i="16"/>
  <c r="S5" i="16"/>
  <c r="S6" i="16"/>
  <c r="S7" i="16"/>
  <c r="S3" i="16"/>
  <c r="AC3" i="16"/>
  <c r="BG4" i="16"/>
  <c r="BG5" i="16"/>
  <c r="BG6" i="16"/>
  <c r="BG7" i="16"/>
  <c r="BG3" i="16"/>
  <c r="I3" i="16"/>
  <c r="D21" i="15"/>
  <c r="D20" i="15"/>
  <c r="K42" i="6"/>
  <c r="K37" i="6"/>
  <c r="K38" i="6"/>
  <c r="K39" i="6"/>
  <c r="K40" i="6"/>
  <c r="K41" i="6"/>
  <c r="K36" i="6"/>
  <c r="B15" i="12" l="1"/>
  <c r="B9" i="1"/>
  <c r="AN232" i="1" s="1" a="1"/>
  <c r="AN232" i="1" s="1"/>
  <c r="B15" i="13"/>
  <c r="AN85" i="7" a="1"/>
  <c r="AN85" i="7" s="1"/>
  <c r="BM7" i="7" a="1"/>
  <c r="BM7" i="7" s="1"/>
  <c r="BM17" i="7" a="1"/>
  <c r="BM17" i="7" s="1"/>
  <c r="BM26" i="7" a="1"/>
  <c r="BM26" i="7" s="1"/>
  <c r="BM36" i="7" a="1"/>
  <c r="BM36" i="7" s="1"/>
  <c r="BM16" i="7" a="1"/>
  <c r="BM16" i="7" s="1"/>
  <c r="BM8" i="7" a="1"/>
  <c r="BM8" i="7" s="1"/>
  <c r="BM18" i="7" a="1"/>
  <c r="BM18" i="7" s="1"/>
  <c r="BM27" i="7" a="1"/>
  <c r="BM27" i="7" s="1"/>
  <c r="BM37" i="7" a="1"/>
  <c r="BM37" i="7" s="1"/>
  <c r="BM9" i="7" a="1"/>
  <c r="BM9" i="7" s="1"/>
  <c r="BM28" i="7" a="1"/>
  <c r="BM28" i="7" s="1"/>
  <c r="BM38" i="7" a="1"/>
  <c r="BM38" i="7" s="1"/>
  <c r="BM10" i="7" a="1"/>
  <c r="BM10" i="7" s="1"/>
  <c r="BM19" i="7" a="1"/>
  <c r="BM19" i="7" s="1"/>
  <c r="BM39" i="7" a="1"/>
  <c r="BM39" i="7" s="1"/>
  <c r="BM11" i="7" a="1"/>
  <c r="BM11" i="7" s="1"/>
  <c r="BM20" i="7" a="1"/>
  <c r="BM20" i="7" s="1"/>
  <c r="BM29" i="7" a="1"/>
  <c r="BM29" i="7" s="1"/>
  <c r="BM3" i="7" a="1"/>
  <c r="BM3" i="7" s="1"/>
  <c r="BM33" i="7" a="1"/>
  <c r="BM33" i="7" s="1"/>
  <c r="BM12" i="7" a="1"/>
  <c r="BM12" i="7" s="1"/>
  <c r="BM21" i="7" a="1"/>
  <c r="BM21" i="7" s="1"/>
  <c r="BM30" i="7" a="1"/>
  <c r="BM30" i="7" s="1"/>
  <c r="BM24" i="7" a="1"/>
  <c r="BM24" i="7" s="1"/>
  <c r="BM34" i="7" a="1"/>
  <c r="BM34" i="7" s="1"/>
  <c r="BM22" i="7" a="1"/>
  <c r="BM22" i="7" s="1"/>
  <c r="BM15" i="7" a="1"/>
  <c r="BM15" i="7" s="1"/>
  <c r="BM13" i="7" a="1"/>
  <c r="BM13" i="7" s="1"/>
  <c r="BM31" i="7" a="1"/>
  <c r="BM31" i="7" s="1"/>
  <c r="BM4" i="7" a="1"/>
  <c r="BM4" i="7" s="1"/>
  <c r="BM14" i="7" a="1"/>
  <c r="BM14" i="7" s="1"/>
  <c r="BM23" i="7" a="1"/>
  <c r="BM23" i="7" s="1"/>
  <c r="BM32" i="7" a="1"/>
  <c r="BM32" i="7" s="1"/>
  <c r="BM6" i="7" a="1"/>
  <c r="BM6" i="7" s="1"/>
  <c r="BM25" i="7" a="1"/>
  <c r="BM25" i="7" s="1"/>
  <c r="BM35" i="7" a="1"/>
  <c r="BM35" i="7" s="1"/>
  <c r="BM5" i="7" a="1"/>
  <c r="BM5" i="7" s="1"/>
  <c r="AC13" i="7" a="1"/>
  <c r="AC13" i="7" s="1"/>
  <c r="AC19" i="7" a="1"/>
  <c r="AC19" i="7" s="1"/>
  <c r="AN44" i="7" a="1"/>
  <c r="AN44" i="7" s="1"/>
  <c r="AN4" i="7" a="1"/>
  <c r="AN4" i="7" s="1"/>
  <c r="AN10" i="7" a="1"/>
  <c r="AN10" i="7" s="1"/>
  <c r="BL13" i="7" a="1"/>
  <c r="BL13" i="7" s="1"/>
  <c r="D20" i="7" a="1"/>
  <c r="D20" i="7" s="1"/>
  <c r="BL50" i="7" a="1"/>
  <c r="BL50" i="7" s="1"/>
  <c r="BL16" i="7" a="1"/>
  <c r="BL16" i="7" s="1"/>
  <c r="AN25" i="7" a="1"/>
  <c r="AN25" i="7" s="1"/>
  <c r="Q51" i="7" a="1"/>
  <c r="Q51" i="7" s="1"/>
  <c r="Q5" i="7" a="1"/>
  <c r="Q5" i="7" s="1"/>
  <c r="Q8" i="7" a="1"/>
  <c r="Q8" i="7" s="1"/>
  <c r="Q14" i="7" a="1"/>
  <c r="Q14" i="7" s="1"/>
  <c r="D21" i="7" a="1"/>
  <c r="D21" i="7" s="1"/>
  <c r="AN53" i="7" a="1"/>
  <c r="AN53" i="7" s="1"/>
  <c r="AZ5" i="7" a="1"/>
  <c r="AZ5" i="7" s="1"/>
  <c r="AZ11" i="7" a="1"/>
  <c r="AZ11" i="7" s="1"/>
  <c r="AZ17" i="7" a="1"/>
  <c r="AZ17" i="7" s="1"/>
  <c r="E35" i="7" a="1"/>
  <c r="E35" i="7" s="1"/>
  <c r="BA5" i="7" a="1"/>
  <c r="BA5" i="7" s="1"/>
  <c r="AZ8" i="7" a="1"/>
  <c r="AZ8" i="7" s="1"/>
  <c r="BA11" i="7" a="1"/>
  <c r="BA11" i="7" s="1"/>
  <c r="AZ14" i="7" a="1"/>
  <c r="AZ14" i="7" s="1"/>
  <c r="BA17" i="7" a="1"/>
  <c r="BA17" i="7" s="1"/>
  <c r="D22" i="7" a="1"/>
  <c r="D22" i="7" s="1"/>
  <c r="AC27" i="7" a="1"/>
  <c r="AC27" i="7" s="1"/>
  <c r="P35" i="7" a="1"/>
  <c r="P35" i="7" s="1"/>
  <c r="BL56" i="7" a="1"/>
  <c r="BL56" i="7" s="1"/>
  <c r="AC97" i="7" a="1"/>
  <c r="AC97" i="7" s="1"/>
  <c r="AC22" i="7" a="1"/>
  <c r="AC22" i="7" s="1"/>
  <c r="AN36" i="7" a="1"/>
  <c r="AN36" i="7" s="1"/>
  <c r="D4" i="7" a="1"/>
  <c r="D4" i="7" s="1"/>
  <c r="E6" i="7" a="1"/>
  <c r="E6" i="7" s="1"/>
  <c r="BL14" i="7" a="1"/>
  <c r="BL14" i="7" s="1"/>
  <c r="AO27" i="7" a="1"/>
  <c r="AO27" i="7" s="1"/>
  <c r="Q6" i="7" a="1"/>
  <c r="Q6" i="7" s="1"/>
  <c r="Q18" i="7" a="1"/>
  <c r="Q18" i="7" s="1"/>
  <c r="P9" i="7" a="1"/>
  <c r="P9" i="7" s="1"/>
  <c r="D23" i="7" a="1"/>
  <c r="D23" i="7" s="1"/>
  <c r="Q114" i="7" a="1"/>
  <c r="Q114" i="7" s="1"/>
  <c r="AN3" i="7" a="1"/>
  <c r="AN3" i="7" s="1"/>
  <c r="AN15" i="7" a="1"/>
  <c r="AN15" i="7" s="1"/>
  <c r="AC23" i="7" a="1"/>
  <c r="AC23" i="7" s="1"/>
  <c r="AC40" i="7" a="1"/>
  <c r="AC40" i="7" s="1"/>
  <c r="AZ63" i="7" a="1"/>
  <c r="AZ63" i="7" s="1"/>
  <c r="BA147" i="7" a="1"/>
  <c r="BA147" i="7" s="1"/>
  <c r="D10" i="7" a="1"/>
  <c r="D10" i="7" s="1"/>
  <c r="BL8" i="7" a="1"/>
  <c r="BL8" i="7" s="1"/>
  <c r="E18" i="7" a="1"/>
  <c r="E18" i="7" s="1"/>
  <c r="AC57" i="7" a="1"/>
  <c r="AC57" i="7" s="1"/>
  <c r="E9" i="7" a="1"/>
  <c r="E9" i="7" s="1"/>
  <c r="Q12" i="7" a="1"/>
  <c r="Q12" i="7" s="1"/>
  <c r="BA28" i="7" a="1"/>
  <c r="BA28" i="7" s="1"/>
  <c r="AB60" i="7" a="1"/>
  <c r="AB60" i="7" s="1"/>
  <c r="P3" i="7" a="1"/>
  <c r="P3" i="7" s="1"/>
  <c r="AN12" i="7" a="1"/>
  <c r="AN12" i="7" s="1"/>
  <c r="AN18" i="7" a="1"/>
  <c r="AN18" i="7" s="1"/>
  <c r="AO38" i="7" a="1"/>
  <c r="AO38" i="7" s="1"/>
  <c r="AN9" i="7" a="1"/>
  <c r="AN9" i="7" s="1"/>
  <c r="AZ3" i="7" a="1"/>
  <c r="AZ3" i="7" s="1"/>
  <c r="AZ9" i="7" a="1"/>
  <c r="AZ9" i="7" s="1"/>
  <c r="AZ15" i="7" a="1"/>
  <c r="AZ15" i="7" s="1"/>
  <c r="AN23" i="7" a="1"/>
  <c r="AN23" i="7" s="1"/>
  <c r="D30" i="7" a="1"/>
  <c r="D30" i="7" s="1"/>
  <c r="Q42" i="7" a="1"/>
  <c r="Q42" i="7" s="1"/>
  <c r="BL66" i="7" a="1"/>
  <c r="BL66" i="7" s="1"/>
  <c r="AO166" i="7" a="1"/>
  <c r="AO166" i="7" s="1"/>
  <c r="E12" i="7" a="1"/>
  <c r="E12" i="7" s="1"/>
  <c r="AB22" i="7" a="1"/>
  <c r="AB22" i="7" s="1"/>
  <c r="AB99" i="7" a="1"/>
  <c r="AB99" i="7" s="1"/>
  <c r="E3" i="7" a="1"/>
  <c r="E3" i="7" s="1"/>
  <c r="E15" i="7" a="1"/>
  <c r="E15" i="7" s="1"/>
  <c r="AZ36" i="7" a="1"/>
  <c r="AZ36" i="7" s="1"/>
  <c r="BA111" i="7" a="1"/>
  <c r="BA111" i="7" s="1"/>
  <c r="AN6" i="7" a="1"/>
  <c r="AN6" i="7" s="1"/>
  <c r="P15" i="7" a="1"/>
  <c r="P15" i="7" s="1"/>
  <c r="BL28" i="7" a="1"/>
  <c r="BL28" i="7" s="1"/>
  <c r="BA60" i="7" a="1"/>
  <c r="BA60" i="7" s="1"/>
  <c r="AO6" i="7" a="1"/>
  <c r="AO6" i="7" s="1"/>
  <c r="AO12" i="7" a="1"/>
  <c r="AO12" i="7" s="1"/>
  <c r="AO18" i="7" a="1"/>
  <c r="AO18" i="7" s="1"/>
  <c r="E7" i="7" a="1"/>
  <c r="E7" i="7" s="1"/>
  <c r="E13" i="7" a="1"/>
  <c r="E13" i="7" s="1"/>
  <c r="E19" i="7" a="1"/>
  <c r="E19" i="7" s="1"/>
  <c r="AC24" i="7" a="1"/>
  <c r="AC24" i="7" s="1"/>
  <c r="BL30" i="7" a="1"/>
  <c r="BL30" i="7" s="1"/>
  <c r="AC44" i="7" a="1"/>
  <c r="AC44" i="7" s="1"/>
  <c r="AC67" i="7" a="1"/>
  <c r="AC67" i="7" s="1"/>
  <c r="AN24" i="7" a="1"/>
  <c r="AN24" i="7" s="1"/>
  <c r="Q70" i="7" a="1"/>
  <c r="Q70" i="7" s="1"/>
  <c r="AO70" i="7" a="1"/>
  <c r="AO70" i="7" s="1"/>
  <c r="AO32" i="7" a="1"/>
  <c r="AO32" i="7" s="1"/>
  <c r="AC25" i="7" a="1"/>
  <c r="AC25" i="7" s="1"/>
  <c r="AC7" i="7" a="1"/>
  <c r="AC7" i="7" s="1"/>
  <c r="D16" i="7" a="1"/>
  <c r="D16" i="7" s="1"/>
  <c r="AB31" i="7" a="1"/>
  <c r="AB31" i="7" s="1"/>
  <c r="BL7" i="7" a="1"/>
  <c r="BL7" i="7" s="1"/>
  <c r="AN16" i="7" a="1"/>
  <c r="AN16" i="7" s="1"/>
  <c r="AN32" i="7" a="1"/>
  <c r="AN32" i="7" s="1"/>
  <c r="BL4" i="7" a="1"/>
  <c r="BL4" i="7" s="1"/>
  <c r="BL10" i="7" a="1"/>
  <c r="BL10" i="7" s="1"/>
  <c r="AB20" i="7" a="1"/>
  <c r="AB20" i="7" s="1"/>
  <c r="AB73" i="7" a="1"/>
  <c r="AB73" i="7" s="1"/>
  <c r="Q11" i="7" a="1"/>
  <c r="Q11" i="7" s="1"/>
  <c r="Q17" i="7" a="1"/>
  <c r="Q17" i="7" s="1"/>
  <c r="AC26" i="7" a="1"/>
  <c r="AC26" i="7" s="1"/>
  <c r="BL77" i="7" a="1"/>
  <c r="BL77" i="7" s="1"/>
  <c r="AB8" i="7" a="1"/>
  <c r="AB8" i="7" s="1"/>
  <c r="AB14" i="7" a="1"/>
  <c r="AB14" i="7" s="1"/>
  <c r="AB21" i="7" a="1"/>
  <c r="AB21" i="7" s="1"/>
  <c r="AN26" i="7" a="1"/>
  <c r="AN26" i="7" s="1"/>
  <c r="BM53" i="7" a="1"/>
  <c r="BM53" i="7" s="1"/>
  <c r="BM342" i="7" a="1"/>
  <c r="BM342" i="7" s="1"/>
  <c r="BM336" i="7" a="1"/>
  <c r="BM336" i="7" s="1"/>
  <c r="BM330" i="7" a="1"/>
  <c r="BM330" i="7" s="1"/>
  <c r="Q325" i="7" a="1"/>
  <c r="Q325" i="7" s="1"/>
  <c r="Q322" i="7" a="1"/>
  <c r="Q322" i="7" s="1"/>
  <c r="Q319" i="7" a="1"/>
  <c r="Q319" i="7" s="1"/>
  <c r="Q316" i="7" a="1"/>
  <c r="Q316" i="7" s="1"/>
  <c r="Q313" i="7" a="1"/>
  <c r="Q313" i="7" s="1"/>
  <c r="Q310" i="7" a="1"/>
  <c r="Q310" i="7" s="1"/>
  <c r="Q307" i="7" a="1"/>
  <c r="Q307" i="7" s="1"/>
  <c r="Q304" i="7" a="1"/>
  <c r="Q304" i="7" s="1"/>
  <c r="BM301" i="7" a="1"/>
  <c r="BM301" i="7" s="1"/>
  <c r="BM299" i="7" a="1"/>
  <c r="BM299" i="7" s="1"/>
  <c r="BM297" i="7" a="1"/>
  <c r="BM297" i="7" s="1"/>
  <c r="BM295" i="7" a="1"/>
  <c r="BM295" i="7" s="1"/>
  <c r="BM293" i="7" a="1"/>
  <c r="BM293" i="7" s="1"/>
  <c r="P290" i="7" a="1"/>
  <c r="P290" i="7" s="1"/>
  <c r="AN288" i="7" a="1"/>
  <c r="AN288" i="7" s="1"/>
  <c r="AO286" i="7" a="1"/>
  <c r="AO286" i="7" s="1"/>
  <c r="BL284" i="7" a="1"/>
  <c r="BL284" i="7" s="1"/>
  <c r="BM282" i="7" a="1"/>
  <c r="BM282" i="7" s="1"/>
  <c r="BM280" i="7" a="1"/>
  <c r="BM280" i="7" s="1"/>
  <c r="BM278" i="7" a="1"/>
  <c r="BM278" i="7" s="1"/>
  <c r="P277" i="7" a="1"/>
  <c r="P277" i="7" s="1"/>
  <c r="Q275" i="7" a="1"/>
  <c r="Q275" i="7" s="1"/>
  <c r="AO273" i="7" a="1"/>
  <c r="AO273" i="7" s="1"/>
  <c r="BL271" i="7" a="1"/>
  <c r="BL271" i="7" s="1"/>
  <c r="BM269" i="7" a="1"/>
  <c r="BM269" i="7" s="1"/>
  <c r="P268" i="7" a="1"/>
  <c r="P268" i="7" s="1"/>
  <c r="Q266" i="7" a="1"/>
  <c r="Q266" i="7" s="1"/>
  <c r="AN264" i="7" a="1"/>
  <c r="AN264" i="7" s="1"/>
  <c r="AN262" i="7" a="1"/>
  <c r="AN262" i="7" s="1"/>
  <c r="AO260" i="7" a="1"/>
  <c r="AO260" i="7" s="1"/>
  <c r="BL258" i="7" a="1"/>
  <c r="BL258" i="7" s="1"/>
  <c r="BL256" i="7" a="1"/>
  <c r="BL256" i="7" s="1"/>
  <c r="BM254" i="7" a="1"/>
  <c r="BM254" i="7" s="1"/>
  <c r="AN253" i="7" a="1"/>
  <c r="AN253" i="7" s="1"/>
  <c r="BM251" i="7" a="1"/>
  <c r="BM251" i="7" s="1"/>
  <c r="BL248" i="7" a="1"/>
  <c r="BL248" i="7" s="1"/>
  <c r="Q247" i="7" a="1"/>
  <c r="Q247" i="7" s="1"/>
  <c r="BL245" i="7" a="1"/>
  <c r="BL245" i="7" s="1"/>
  <c r="P244" i="7" a="1"/>
  <c r="P244" i="7" s="1"/>
  <c r="AN242" i="7" a="1"/>
  <c r="AN242" i="7" s="1"/>
  <c r="P241" i="7" a="1"/>
  <c r="P241" i="7" s="1"/>
  <c r="BL239" i="7" a="1"/>
  <c r="BL239" i="7" s="1"/>
  <c r="AO238" i="7" a="1"/>
  <c r="AO238" i="7" s="1"/>
  <c r="AN236" i="7" a="1"/>
  <c r="AN236" i="7" s="1"/>
  <c r="Q235" i="7" a="1"/>
  <c r="Q235" i="7" s="1"/>
  <c r="P234" i="7" a="1"/>
  <c r="P234" i="7" s="1"/>
  <c r="BM232" i="7" a="1"/>
  <c r="BM232" i="7" s="1"/>
  <c r="AO231" i="7" a="1"/>
  <c r="AO231" i="7" s="1"/>
  <c r="AN230" i="7" a="1"/>
  <c r="AN230" i="7" s="1"/>
  <c r="Q229" i="7" a="1"/>
  <c r="Q229" i="7" s="1"/>
  <c r="P228" i="7" a="1"/>
  <c r="P228" i="7" s="1"/>
  <c r="BM226" i="7" a="1"/>
  <c r="BM226" i="7" s="1"/>
  <c r="AO225" i="7" a="1"/>
  <c r="AO225" i="7" s="1"/>
  <c r="P223" i="7" a="1"/>
  <c r="P223" i="7" s="1"/>
  <c r="AO221" i="7" a="1"/>
  <c r="AO221" i="7" s="1"/>
  <c r="BL342" i="7" a="1"/>
  <c r="BL342" i="7" s="1"/>
  <c r="BL336" i="7" a="1"/>
  <c r="BL336" i="7" s="1"/>
  <c r="BL330" i="7" a="1"/>
  <c r="BL330" i="7" s="1"/>
  <c r="P325" i="7" a="1"/>
  <c r="P325" i="7" s="1"/>
  <c r="P322" i="7" a="1"/>
  <c r="P322" i="7" s="1"/>
  <c r="P319" i="7" a="1"/>
  <c r="P319" i="7" s="1"/>
  <c r="P316" i="7" a="1"/>
  <c r="P316" i="7" s="1"/>
  <c r="P313" i="7" a="1"/>
  <c r="P313" i="7" s="1"/>
  <c r="P310" i="7" a="1"/>
  <c r="P310" i="7" s="1"/>
  <c r="P307" i="7" a="1"/>
  <c r="P307" i="7" s="1"/>
  <c r="P304" i="7" a="1"/>
  <c r="P304" i="7" s="1"/>
  <c r="BL301" i="7" a="1"/>
  <c r="BL301" i="7" s="1"/>
  <c r="BL299" i="7" a="1"/>
  <c r="BL299" i="7" s="1"/>
  <c r="BL297" i="7" a="1"/>
  <c r="BL297" i="7" s="1"/>
  <c r="BL295" i="7" a="1"/>
  <c r="BL295" i="7" s="1"/>
  <c r="BL293" i="7" a="1"/>
  <c r="BL293" i="7" s="1"/>
  <c r="BM291" i="7" a="1"/>
  <c r="BM291" i="7" s="1"/>
  <c r="Q288" i="7" a="1"/>
  <c r="Q288" i="7" s="1"/>
  <c r="AN286" i="7" a="1"/>
  <c r="AN286" i="7" s="1"/>
  <c r="AO284" i="7" a="1"/>
  <c r="AO284" i="7" s="1"/>
  <c r="BL282" i="7" a="1"/>
  <c r="BL282" i="7" s="1"/>
  <c r="BL280" i="7" a="1"/>
  <c r="BL280" i="7" s="1"/>
  <c r="BL278" i="7" a="1"/>
  <c r="BL278" i="7" s="1"/>
  <c r="P275" i="7" a="1"/>
  <c r="P275" i="7" s="1"/>
  <c r="AN273" i="7" a="1"/>
  <c r="AN273" i="7" s="1"/>
  <c r="AO271" i="7" a="1"/>
  <c r="AO271" i="7" s="1"/>
  <c r="BL269" i="7" a="1"/>
  <c r="BL269" i="7" s="1"/>
  <c r="P266" i="7" a="1"/>
  <c r="P266" i="7" s="1"/>
  <c r="Q264" i="7" a="1"/>
  <c r="Q264" i="7" s="1"/>
  <c r="Q262" i="7" a="1"/>
  <c r="Q262" i="7" s="1"/>
  <c r="AN260" i="7" a="1"/>
  <c r="AN260" i="7" s="1"/>
  <c r="AO258" i="7" a="1"/>
  <c r="AO258" i="7" s="1"/>
  <c r="AO256" i="7" a="1"/>
  <c r="AO256" i="7" s="1"/>
  <c r="BL254" i="7" a="1"/>
  <c r="BL254" i="7" s="1"/>
  <c r="Q253" i="7" a="1"/>
  <c r="Q253" i="7" s="1"/>
  <c r="P250" i="7" a="1"/>
  <c r="P250" i="7" s="1"/>
  <c r="AO248" i="7" a="1"/>
  <c r="AO248" i="7" s="1"/>
  <c r="P247" i="7" a="1"/>
  <c r="P247" i="7" s="1"/>
  <c r="AO245" i="7" a="1"/>
  <c r="AO245" i="7" s="1"/>
  <c r="Q242" i="7" a="1"/>
  <c r="Q242" i="7" s="1"/>
  <c r="BM240" i="7" a="1"/>
  <c r="BM240" i="7" s="1"/>
  <c r="AO239" i="7" a="1"/>
  <c r="AO239" i="7" s="1"/>
  <c r="AN237" i="7" a="1"/>
  <c r="AN237" i="7" s="1"/>
  <c r="BM341" i="7" a="1"/>
  <c r="BM341" i="7" s="1"/>
  <c r="BM335" i="7" a="1"/>
  <c r="BM335" i="7" s="1"/>
  <c r="BM329" i="7" a="1"/>
  <c r="BM329" i="7" s="1"/>
  <c r="BM324" i="7" a="1"/>
  <c r="BM324" i="7" s="1"/>
  <c r="BM321" i="7" a="1"/>
  <c r="BM321" i="7" s="1"/>
  <c r="BM318" i="7" a="1"/>
  <c r="BM318" i="7" s="1"/>
  <c r="BM315" i="7" a="1"/>
  <c r="BM315" i="7" s="1"/>
  <c r="BM312" i="7" a="1"/>
  <c r="BM312" i="7" s="1"/>
  <c r="BM309" i="7" a="1"/>
  <c r="BM309" i="7" s="1"/>
  <c r="BM306" i="7" a="1"/>
  <c r="BM306" i="7" s="1"/>
  <c r="BM303" i="7" a="1"/>
  <c r="BM303" i="7" s="1"/>
  <c r="AO301" i="7" a="1"/>
  <c r="AO301" i="7" s="1"/>
  <c r="AO299" i="7" a="1"/>
  <c r="AO299" i="7" s="1"/>
  <c r="AO297" i="7" a="1"/>
  <c r="AO297" i="7" s="1"/>
  <c r="AO295" i="7" a="1"/>
  <c r="AO295" i="7" s="1"/>
  <c r="AO293" i="7" a="1"/>
  <c r="AO293" i="7" s="1"/>
  <c r="BL291" i="7" a="1"/>
  <c r="BL291" i="7" s="1"/>
  <c r="BM289" i="7" a="1"/>
  <c r="BM289" i="7" s="1"/>
  <c r="P288" i="7" a="1"/>
  <c r="P288" i="7" s="1"/>
  <c r="Q286" i="7" a="1"/>
  <c r="Q286" i="7" s="1"/>
  <c r="AN284" i="7" a="1"/>
  <c r="AN284" i="7" s="1"/>
  <c r="AO282" i="7" a="1"/>
  <c r="AO282" i="7" s="1"/>
  <c r="AO280" i="7" a="1"/>
  <c r="AO280" i="7" s="1"/>
  <c r="AO278" i="7" a="1"/>
  <c r="AO278" i="7" s="1"/>
  <c r="BM276" i="7" a="1"/>
  <c r="BM276" i="7" s="1"/>
  <c r="Q273" i="7" a="1"/>
  <c r="Q273" i="7" s="1"/>
  <c r="AN271" i="7" a="1"/>
  <c r="AN271" i="7" s="1"/>
  <c r="AO269" i="7" a="1"/>
  <c r="AO269" i="7" s="1"/>
  <c r="BM267" i="7" a="1"/>
  <c r="BM267" i="7" s="1"/>
  <c r="BM265" i="7" a="1"/>
  <c r="BM265" i="7" s="1"/>
  <c r="P264" i="7" a="1"/>
  <c r="P264" i="7" s="1"/>
  <c r="P262" i="7" a="1"/>
  <c r="P262" i="7" s="1"/>
  <c r="Q260" i="7" a="1"/>
  <c r="Q260" i="7" s="1"/>
  <c r="AN258" i="7" a="1"/>
  <c r="AN258" i="7" s="1"/>
  <c r="AN256" i="7" a="1"/>
  <c r="AN256" i="7" s="1"/>
  <c r="AO254" i="7" a="1"/>
  <c r="AO254" i="7" s="1"/>
  <c r="BL251" i="7" a="1"/>
  <c r="BL251" i="7" s="1"/>
  <c r="AN248" i="7" a="1"/>
  <c r="AN248" i="7" s="1"/>
  <c r="BM246" i="7" a="1"/>
  <c r="BM246" i="7" s="1"/>
  <c r="AN245" i="7" a="1"/>
  <c r="AN245" i="7" s="1"/>
  <c r="BM243" i="7" a="1"/>
  <c r="BM243" i="7" s="1"/>
  <c r="AN238" i="7" a="1"/>
  <c r="AN238" i="7" s="1"/>
  <c r="BL341" i="7" a="1"/>
  <c r="BL341" i="7" s="1"/>
  <c r="BL335" i="7" a="1"/>
  <c r="BL335" i="7" s="1"/>
  <c r="BL329" i="7" a="1"/>
  <c r="BL329" i="7" s="1"/>
  <c r="BL324" i="7" a="1"/>
  <c r="BL324" i="7" s="1"/>
  <c r="BL321" i="7" a="1"/>
  <c r="BL321" i="7" s="1"/>
  <c r="BL318" i="7" a="1"/>
  <c r="BL318" i="7" s="1"/>
  <c r="BL315" i="7" a="1"/>
  <c r="BL315" i="7" s="1"/>
  <c r="BL312" i="7" a="1"/>
  <c r="BL312" i="7" s="1"/>
  <c r="BL309" i="7" a="1"/>
  <c r="BL309" i="7" s="1"/>
  <c r="BL306" i="7" a="1"/>
  <c r="BL306" i="7" s="1"/>
  <c r="BL303" i="7" a="1"/>
  <c r="BL303" i="7" s="1"/>
  <c r="AN301" i="7" a="1"/>
  <c r="AN301" i="7" s="1"/>
  <c r="AN299" i="7" a="1"/>
  <c r="AN299" i="7" s="1"/>
  <c r="AN297" i="7" a="1"/>
  <c r="AN297" i="7" s="1"/>
  <c r="AN295" i="7" a="1"/>
  <c r="AN295" i="7" s="1"/>
  <c r="AN293" i="7" a="1"/>
  <c r="AN293" i="7" s="1"/>
  <c r="AO291" i="7" a="1"/>
  <c r="AO291" i="7" s="1"/>
  <c r="BL289" i="7" a="1"/>
  <c r="BL289" i="7" s="1"/>
  <c r="P286" i="7" a="1"/>
  <c r="P286" i="7" s="1"/>
  <c r="Q284" i="7" a="1"/>
  <c r="Q284" i="7" s="1"/>
  <c r="AN282" i="7" a="1"/>
  <c r="AN282" i="7" s="1"/>
  <c r="AN280" i="7" a="1"/>
  <c r="AN280" i="7" s="1"/>
  <c r="AN278" i="7" a="1"/>
  <c r="AN278" i="7" s="1"/>
  <c r="BL276" i="7" a="1"/>
  <c r="BL276" i="7" s="1"/>
  <c r="BM274" i="7" a="1"/>
  <c r="BM274" i="7" s="1"/>
  <c r="P273" i="7" a="1"/>
  <c r="P273" i="7" s="1"/>
  <c r="Q271" i="7" a="1"/>
  <c r="Q271" i="7" s="1"/>
  <c r="AN269" i="7" a="1"/>
  <c r="AN269" i="7" s="1"/>
  <c r="BL267" i="7" a="1"/>
  <c r="BL267" i="7" s="1"/>
  <c r="BL265" i="7" a="1"/>
  <c r="BL265" i="7" s="1"/>
  <c r="BM263" i="7" a="1"/>
  <c r="BM263" i="7" s="1"/>
  <c r="P260" i="7" a="1"/>
  <c r="P260" i="7" s="1"/>
  <c r="Q258" i="7" a="1"/>
  <c r="Q258" i="7" s="1"/>
  <c r="Q256" i="7" a="1"/>
  <c r="Q256" i="7" s="1"/>
  <c r="AN254" i="7" a="1"/>
  <c r="AN254" i="7" s="1"/>
  <c r="P253" i="7" a="1"/>
  <c r="P253" i="7" s="1"/>
  <c r="AO251" i="7" a="1"/>
  <c r="AO251" i="7" s="1"/>
  <c r="BM249" i="7" a="1"/>
  <c r="BM249" i="7" s="1"/>
  <c r="Q248" i="7" a="1"/>
  <c r="Q248" i="7" s="1"/>
  <c r="BL246" i="7" a="1"/>
  <c r="BL246" i="7" s="1"/>
  <c r="Q245" i="7" a="1"/>
  <c r="Q245" i="7" s="1"/>
  <c r="P242" i="7" a="1"/>
  <c r="P242" i="7" s="1"/>
  <c r="BL240" i="7" a="1"/>
  <c r="BL240" i="7" s="1"/>
  <c r="AN239" i="7" a="1"/>
  <c r="AN239" i="7" s="1"/>
  <c r="Q237" i="7" a="1"/>
  <c r="Q237" i="7" s="1"/>
  <c r="BM340" i="7" a="1"/>
  <c r="BM340" i="7" s="1"/>
  <c r="BM334" i="7" a="1"/>
  <c r="BM334" i="7" s="1"/>
  <c r="BM328" i="7" a="1"/>
  <c r="BM328" i="7" s="1"/>
  <c r="Q324" i="7" a="1"/>
  <c r="Q324" i="7" s="1"/>
  <c r="Q321" i="7" a="1"/>
  <c r="Q321" i="7" s="1"/>
  <c r="Q318" i="7" a="1"/>
  <c r="Q318" i="7" s="1"/>
  <c r="Q315" i="7" a="1"/>
  <c r="Q315" i="7" s="1"/>
  <c r="Q312" i="7" a="1"/>
  <c r="Q312" i="7" s="1"/>
  <c r="Q309" i="7" a="1"/>
  <c r="Q309" i="7" s="1"/>
  <c r="Q306" i="7" a="1"/>
  <c r="Q306" i="7" s="1"/>
  <c r="Q303" i="7" a="1"/>
  <c r="Q303" i="7" s="1"/>
  <c r="Q301" i="7" a="1"/>
  <c r="Q301" i="7" s="1"/>
  <c r="Q299" i="7" a="1"/>
  <c r="Q299" i="7" s="1"/>
  <c r="Q297" i="7" a="1"/>
  <c r="Q297" i="7" s="1"/>
  <c r="Q295" i="7" a="1"/>
  <c r="Q295" i="7" s="1"/>
  <c r="Q293" i="7" a="1"/>
  <c r="Q293" i="7" s="1"/>
  <c r="AN291" i="7" a="1"/>
  <c r="AN291" i="7" s="1"/>
  <c r="AO289" i="7" a="1"/>
  <c r="AO289" i="7" s="1"/>
  <c r="BM287" i="7" a="1"/>
  <c r="BM287" i="7" s="1"/>
  <c r="P284" i="7" a="1"/>
  <c r="P284" i="7" s="1"/>
  <c r="Q282" i="7" a="1"/>
  <c r="Q282" i="7" s="1"/>
  <c r="Q280" i="7" a="1"/>
  <c r="Q280" i="7" s="1"/>
  <c r="Q278" i="7" a="1"/>
  <c r="Q278" i="7" s="1"/>
  <c r="AO276" i="7" a="1"/>
  <c r="AO276" i="7" s="1"/>
  <c r="BL274" i="7" a="1"/>
  <c r="BL274" i="7" s="1"/>
  <c r="BM272" i="7" a="1"/>
  <c r="BM272" i="7" s="1"/>
  <c r="P271" i="7" a="1"/>
  <c r="P271" i="7" s="1"/>
  <c r="Q269" i="7" a="1"/>
  <c r="Q269" i="7" s="1"/>
  <c r="AO267" i="7" a="1"/>
  <c r="AO267" i="7" s="1"/>
  <c r="AO265" i="7" a="1"/>
  <c r="AO265" i="7" s="1"/>
  <c r="BL263" i="7" a="1"/>
  <c r="BL263" i="7" s="1"/>
  <c r="BM261" i="7" a="1"/>
  <c r="BM261" i="7" s="1"/>
  <c r="BM259" i="7" a="1"/>
  <c r="BM259" i="7" s="1"/>
  <c r="P258" i="7" a="1"/>
  <c r="P258" i="7" s="1"/>
  <c r="P256" i="7" a="1"/>
  <c r="P256" i="7" s="1"/>
  <c r="Q254" i="7" a="1"/>
  <c r="Q254" i="7" s="1"/>
  <c r="BM252" i="7" a="1"/>
  <c r="BM252" i="7" s="1"/>
  <c r="AN251" i="7" a="1"/>
  <c r="AN251" i="7" s="1"/>
  <c r="AO246" i="7" a="1"/>
  <c r="AO246" i="7" s="1"/>
  <c r="BL243" i="7" a="1"/>
  <c r="BL243" i="7" s="1"/>
  <c r="AO240" i="7" a="1"/>
  <c r="AO240" i="7" s="1"/>
  <c r="Q238" i="7" a="1"/>
  <c r="Q238" i="7" s="1"/>
  <c r="D3" i="7" a="1"/>
  <c r="D3" i="7" s="1"/>
  <c r="BL340" i="7" a="1"/>
  <c r="BL340" i="7" s="1"/>
  <c r="BL334" i="7" a="1"/>
  <c r="BL334" i="7" s="1"/>
  <c r="BL328" i="7" a="1"/>
  <c r="BL328" i="7" s="1"/>
  <c r="P324" i="7" a="1"/>
  <c r="P324" i="7" s="1"/>
  <c r="P321" i="7" a="1"/>
  <c r="P321" i="7" s="1"/>
  <c r="P318" i="7" a="1"/>
  <c r="P318" i="7" s="1"/>
  <c r="P315" i="7" a="1"/>
  <c r="P315" i="7" s="1"/>
  <c r="P312" i="7" a="1"/>
  <c r="P312" i="7" s="1"/>
  <c r="P309" i="7" a="1"/>
  <c r="P309" i="7" s="1"/>
  <c r="P306" i="7" a="1"/>
  <c r="P306" i="7" s="1"/>
  <c r="P303" i="7" a="1"/>
  <c r="P303" i="7" s="1"/>
  <c r="P301" i="7" a="1"/>
  <c r="P301" i="7" s="1"/>
  <c r="P299" i="7" a="1"/>
  <c r="P299" i="7" s="1"/>
  <c r="P297" i="7" a="1"/>
  <c r="P297" i="7" s="1"/>
  <c r="P295" i="7" a="1"/>
  <c r="P295" i="7" s="1"/>
  <c r="P293" i="7" a="1"/>
  <c r="P293" i="7" s="1"/>
  <c r="Q291" i="7" a="1"/>
  <c r="Q291" i="7" s="1"/>
  <c r="AN289" i="7" a="1"/>
  <c r="AN289" i="7" s="1"/>
  <c r="BL287" i="7" a="1"/>
  <c r="BL287" i="7" s="1"/>
  <c r="BM285" i="7" a="1"/>
  <c r="BM285" i="7" s="1"/>
  <c r="P282" i="7" a="1"/>
  <c r="P282" i="7" s="1"/>
  <c r="P280" i="7" a="1"/>
  <c r="P280" i="7" s="1"/>
  <c r="P278" i="7" a="1"/>
  <c r="P278" i="7" s="1"/>
  <c r="AN276" i="7" a="1"/>
  <c r="AN276" i="7" s="1"/>
  <c r="AO274" i="7" a="1"/>
  <c r="AO274" i="7" s="1"/>
  <c r="BL272" i="7" a="1"/>
  <c r="BL272" i="7" s="1"/>
  <c r="P269" i="7" a="1"/>
  <c r="P269" i="7" s="1"/>
  <c r="AN267" i="7" a="1"/>
  <c r="AN267" i="7" s="1"/>
  <c r="AN265" i="7" a="1"/>
  <c r="AN265" i="7" s="1"/>
  <c r="AO263" i="7" a="1"/>
  <c r="AO263" i="7" s="1"/>
  <c r="BL261" i="7" a="1"/>
  <c r="BL261" i="7" s="1"/>
  <c r="BL259" i="7" a="1"/>
  <c r="BL259" i="7" s="1"/>
  <c r="BM257" i="7" a="1"/>
  <c r="BM257" i="7" s="1"/>
  <c r="BL252" i="7" a="1"/>
  <c r="BL252" i="7" s="1"/>
  <c r="Q251" i="7" a="1"/>
  <c r="Q251" i="7" s="1"/>
  <c r="BL249" i="7" a="1"/>
  <c r="BL249" i="7" s="1"/>
  <c r="P248" i="7" a="1"/>
  <c r="P248" i="7" s="1"/>
  <c r="AN246" i="7" a="1"/>
  <c r="AN246" i="7" s="1"/>
  <c r="P245" i="7" a="1"/>
  <c r="P245" i="7" s="1"/>
  <c r="AO243" i="7" a="1"/>
  <c r="AO243" i="7" s="1"/>
  <c r="BM241" i="7" a="1"/>
  <c r="BM241" i="7" s="1"/>
  <c r="AN240" i="7" a="1"/>
  <c r="AN240" i="7" s="1"/>
  <c r="Q239" i="7" a="1"/>
  <c r="Q239" i="7" s="1"/>
  <c r="P237" i="7" a="1"/>
  <c r="P237" i="7" s="1"/>
  <c r="BL234" i="7" a="1"/>
  <c r="BL234" i="7" s="1"/>
  <c r="BL228" i="7" a="1"/>
  <c r="BL228" i="7" s="1"/>
  <c r="BL223" i="7" a="1"/>
  <c r="BL223" i="7" s="1"/>
  <c r="AN222" i="7" a="1"/>
  <c r="AN222" i="7" s="1"/>
  <c r="BL219" i="7" a="1"/>
  <c r="BL219" i="7" s="1"/>
  <c r="AN218" i="7" a="1"/>
  <c r="AN218" i="7" s="1"/>
  <c r="BL215" i="7" a="1"/>
  <c r="BL215" i="7" s="1"/>
  <c r="AN214" i="7" a="1"/>
  <c r="AN214" i="7" s="1"/>
  <c r="P213" i="7" a="1"/>
  <c r="P213" i="7" s="1"/>
  <c r="AN211" i="7" a="1"/>
  <c r="AN211" i="7" s="1"/>
  <c r="P210" i="7" a="1"/>
  <c r="P210" i="7" s="1"/>
  <c r="AN208" i="7" a="1"/>
  <c r="AN208" i="7" s="1"/>
  <c r="P207" i="7" a="1"/>
  <c r="P207" i="7" s="1"/>
  <c r="AN205" i="7" a="1"/>
  <c r="AN205" i="7" s="1"/>
  <c r="P204" i="7" a="1"/>
  <c r="P204" i="7" s="1"/>
  <c r="AN202" i="7" a="1"/>
  <c r="AN202" i="7" s="1"/>
  <c r="P201" i="7" a="1"/>
  <c r="P201" i="7" s="1"/>
  <c r="BL199" i="7" a="1"/>
  <c r="BL199" i="7" s="1"/>
  <c r="AC198" i="7" a="1"/>
  <c r="AC198" i="7" s="1"/>
  <c r="BM196" i="7" a="1"/>
  <c r="BM196" i="7" s="1"/>
  <c r="AC195" i="7" a="1"/>
  <c r="AC195" i="7" s="1"/>
  <c r="AN192" i="7" a="1"/>
  <c r="AN192" i="7" s="1"/>
  <c r="AB191" i="7" a="1"/>
  <c r="AB191" i="7" s="1"/>
  <c r="P190" i="7" a="1"/>
  <c r="P190" i="7" s="1"/>
  <c r="BM339" i="7" a="1"/>
  <c r="BM339" i="7" s="1"/>
  <c r="BM333" i="7" a="1"/>
  <c r="BM333" i="7" s="1"/>
  <c r="BM327" i="7" a="1"/>
  <c r="BM327" i="7" s="1"/>
  <c r="BM323" i="7" a="1"/>
  <c r="BM323" i="7" s="1"/>
  <c r="BM320" i="7" a="1"/>
  <c r="BM320" i="7" s="1"/>
  <c r="BM317" i="7" a="1"/>
  <c r="BM317" i="7" s="1"/>
  <c r="BM314" i="7" a="1"/>
  <c r="BM314" i="7" s="1"/>
  <c r="BM311" i="7" a="1"/>
  <c r="BM311" i="7" s="1"/>
  <c r="BM308" i="7" a="1"/>
  <c r="BM308" i="7" s="1"/>
  <c r="BM305" i="7" a="1"/>
  <c r="BM305" i="7" s="1"/>
  <c r="BM302" i="7" a="1"/>
  <c r="BM302" i="7" s="1"/>
  <c r="BM300" i="7" a="1"/>
  <c r="BM300" i="7" s="1"/>
  <c r="BM298" i="7" a="1"/>
  <c r="BM298" i="7" s="1"/>
  <c r="BM296" i="7" a="1"/>
  <c r="BM296" i="7" s="1"/>
  <c r="BM294" i="7" a="1"/>
  <c r="BM294" i="7" s="1"/>
  <c r="BM292" i="7" a="1"/>
  <c r="BM292" i="7" s="1"/>
  <c r="P291" i="7" a="1"/>
  <c r="P291" i="7" s="1"/>
  <c r="Q289" i="7" a="1"/>
  <c r="Q289" i="7" s="1"/>
  <c r="AO287" i="7" a="1"/>
  <c r="AO287" i="7" s="1"/>
  <c r="BL285" i="7" a="1"/>
  <c r="BL285" i="7" s="1"/>
  <c r="BM283" i="7" a="1"/>
  <c r="BM283" i="7" s="1"/>
  <c r="BM281" i="7" a="1"/>
  <c r="BM281" i="7" s="1"/>
  <c r="BM279" i="7" a="1"/>
  <c r="BM279" i="7" s="1"/>
  <c r="Q276" i="7" a="1"/>
  <c r="Q276" i="7" s="1"/>
  <c r="AN274" i="7" a="1"/>
  <c r="AN274" i="7" s="1"/>
  <c r="AO272" i="7" a="1"/>
  <c r="AO272" i="7" s="1"/>
  <c r="BM270" i="7" a="1"/>
  <c r="BM270" i="7" s="1"/>
  <c r="Q267" i="7" a="1"/>
  <c r="Q267" i="7" s="1"/>
  <c r="Q265" i="7" a="1"/>
  <c r="Q265" i="7" s="1"/>
  <c r="AN263" i="7" a="1"/>
  <c r="AN263" i="7" s="1"/>
  <c r="AO261" i="7" a="1"/>
  <c r="AO261" i="7" s="1"/>
  <c r="AO259" i="7" a="1"/>
  <c r="AO259" i="7" s="1"/>
  <c r="BL257" i="7" a="1"/>
  <c r="BL257" i="7" s="1"/>
  <c r="BM255" i="7" a="1"/>
  <c r="BM255" i="7" s="1"/>
  <c r="P254" i="7" a="1"/>
  <c r="P254" i="7" s="1"/>
  <c r="AO252" i="7" a="1"/>
  <c r="AO252" i="7" s="1"/>
  <c r="P251" i="7" a="1"/>
  <c r="P251" i="7" s="1"/>
  <c r="AO249" i="7" a="1"/>
  <c r="AO249" i="7" s="1"/>
  <c r="Q246" i="7" a="1"/>
  <c r="Q246" i="7" s="1"/>
  <c r="BM244" i="7" a="1"/>
  <c r="BM244" i="7" s="1"/>
  <c r="AN243" i="7" a="1"/>
  <c r="AN243" i="7" s="1"/>
  <c r="Q240" i="7" a="1"/>
  <c r="Q240" i="7" s="1"/>
  <c r="P238" i="7" a="1"/>
  <c r="P238" i="7" s="1"/>
  <c r="BM235" i="7" a="1"/>
  <c r="BM235" i="7" s="1"/>
  <c r="AO234" i="7" a="1"/>
  <c r="AO234" i="7" s="1"/>
  <c r="AN233" i="7" a="1"/>
  <c r="AN233" i="7" s="1"/>
  <c r="Q232" i="7" a="1"/>
  <c r="Q232" i="7" s="1"/>
  <c r="P231" i="7" a="1"/>
  <c r="P231" i="7" s="1"/>
  <c r="BM229" i="7" a="1"/>
  <c r="BM229" i="7" s="1"/>
  <c r="AO228" i="7" a="1"/>
  <c r="AO228" i="7" s="1"/>
  <c r="AN227" i="7" a="1"/>
  <c r="AN227" i="7" s="1"/>
  <c r="Q226" i="7" a="1"/>
  <c r="Q226" i="7" s="1"/>
  <c r="P225" i="7" a="1"/>
  <c r="P225" i="7" s="1"/>
  <c r="AO223" i="7" a="1"/>
  <c r="AO223" i="7" s="1"/>
  <c r="BL339" i="7" a="1"/>
  <c r="BL339" i="7" s="1"/>
  <c r="BL333" i="7" a="1"/>
  <c r="BL333" i="7" s="1"/>
  <c r="BL327" i="7" a="1"/>
  <c r="BL327" i="7" s="1"/>
  <c r="BL323" i="7" a="1"/>
  <c r="BL323" i="7" s="1"/>
  <c r="BL320" i="7" a="1"/>
  <c r="BL320" i="7" s="1"/>
  <c r="BL317" i="7" a="1"/>
  <c r="BL317" i="7" s="1"/>
  <c r="BL314" i="7" a="1"/>
  <c r="BL314" i="7" s="1"/>
  <c r="BL311" i="7" a="1"/>
  <c r="BL311" i="7" s="1"/>
  <c r="BL308" i="7" a="1"/>
  <c r="BL308" i="7" s="1"/>
  <c r="BL305" i="7" a="1"/>
  <c r="BL305" i="7" s="1"/>
  <c r="BL302" i="7" a="1"/>
  <c r="BL302" i="7" s="1"/>
  <c r="BL300" i="7" a="1"/>
  <c r="BL300" i="7" s="1"/>
  <c r="BL298" i="7" a="1"/>
  <c r="BL298" i="7" s="1"/>
  <c r="BL296" i="7" a="1"/>
  <c r="BL296" i="7" s="1"/>
  <c r="BL294" i="7" a="1"/>
  <c r="BL294" i="7" s="1"/>
  <c r="BL292" i="7" a="1"/>
  <c r="BL292" i="7" s="1"/>
  <c r="BM290" i="7" a="1"/>
  <c r="BM290" i="7" s="1"/>
  <c r="P289" i="7" a="1"/>
  <c r="P289" i="7" s="1"/>
  <c r="AN287" i="7" a="1"/>
  <c r="AN287" i="7" s="1"/>
  <c r="AO285" i="7" a="1"/>
  <c r="AO285" i="7" s="1"/>
  <c r="BL283" i="7" a="1"/>
  <c r="BL283" i="7" s="1"/>
  <c r="BL281" i="7" a="1"/>
  <c r="BL281" i="7" s="1"/>
  <c r="BL279" i="7" a="1"/>
  <c r="BL279" i="7" s="1"/>
  <c r="BM277" i="7" a="1"/>
  <c r="BM277" i="7" s="1"/>
  <c r="P276" i="7" a="1"/>
  <c r="P276" i="7" s="1"/>
  <c r="Q274" i="7" a="1"/>
  <c r="Q274" i="7" s="1"/>
  <c r="AN272" i="7" a="1"/>
  <c r="AN272" i="7" s="1"/>
  <c r="BL270" i="7" a="1"/>
  <c r="BL270" i="7" s="1"/>
  <c r="BM268" i="7" a="1"/>
  <c r="BM268" i="7" s="1"/>
  <c r="P267" i="7" a="1"/>
  <c r="P267" i="7" s="1"/>
  <c r="P265" i="7" a="1"/>
  <c r="P265" i="7" s="1"/>
  <c r="Q263" i="7" a="1"/>
  <c r="Q263" i="7" s="1"/>
  <c r="AN261" i="7" a="1"/>
  <c r="AN261" i="7" s="1"/>
  <c r="AN259" i="7" a="1"/>
  <c r="AN259" i="7" s="1"/>
  <c r="AO257" i="7" a="1"/>
  <c r="AO257" i="7" s="1"/>
  <c r="BL255" i="7" a="1"/>
  <c r="BL255" i="7" s="1"/>
  <c r="AN252" i="7" a="1"/>
  <c r="AN252" i="7" s="1"/>
  <c r="BM250" i="7" a="1"/>
  <c r="BM250" i="7" s="1"/>
  <c r="AN249" i="7" a="1"/>
  <c r="AN249" i="7" s="1"/>
  <c r="BM247" i="7" a="1"/>
  <c r="BM247" i="7" s="1"/>
  <c r="BL244" i="7" a="1"/>
  <c r="BL244" i="7" s="1"/>
  <c r="Q243" i="7" a="1"/>
  <c r="Q243" i="7" s="1"/>
  <c r="BL241" i="7" a="1"/>
  <c r="BL241" i="7" s="1"/>
  <c r="P239" i="7" a="1"/>
  <c r="P239" i="7" s="1"/>
  <c r="BM344" i="7" a="1"/>
  <c r="BM344" i="7" s="1"/>
  <c r="BM338" i="7" a="1"/>
  <c r="BM338" i="7" s="1"/>
  <c r="BM332" i="7" a="1"/>
  <c r="BM332" i="7" s="1"/>
  <c r="BM326" i="7" a="1"/>
  <c r="BM326" i="7" s="1"/>
  <c r="Q323" i="7" a="1"/>
  <c r="Q323" i="7" s="1"/>
  <c r="Q320" i="7" a="1"/>
  <c r="Q320" i="7" s="1"/>
  <c r="Q317" i="7" a="1"/>
  <c r="Q317" i="7" s="1"/>
  <c r="Q314" i="7" a="1"/>
  <c r="Q314" i="7" s="1"/>
  <c r="Q311" i="7" a="1"/>
  <c r="Q311" i="7" s="1"/>
  <c r="Q308" i="7" a="1"/>
  <c r="Q308" i="7" s="1"/>
  <c r="Q305" i="7" a="1"/>
  <c r="Q305" i="7" s="1"/>
  <c r="AO302" i="7" a="1"/>
  <c r="AO302" i="7" s="1"/>
  <c r="AO300" i="7" a="1"/>
  <c r="AO300" i="7" s="1"/>
  <c r="AO298" i="7" a="1"/>
  <c r="AO298" i="7" s="1"/>
  <c r="AO296" i="7" a="1"/>
  <c r="AO296" i="7" s="1"/>
  <c r="AO294" i="7" a="1"/>
  <c r="AO294" i="7" s="1"/>
  <c r="AO292" i="7" a="1"/>
  <c r="AO292" i="7" s="1"/>
  <c r="BL290" i="7" a="1"/>
  <c r="BL290" i="7" s="1"/>
  <c r="Q287" i="7" a="1"/>
  <c r="Q287" i="7" s="1"/>
  <c r="AN285" i="7" a="1"/>
  <c r="AN285" i="7" s="1"/>
  <c r="AO283" i="7" a="1"/>
  <c r="AO283" i="7" s="1"/>
  <c r="AO281" i="7" a="1"/>
  <c r="AO281" i="7" s="1"/>
  <c r="AO279" i="7" a="1"/>
  <c r="AO279" i="7" s="1"/>
  <c r="BL277" i="7" a="1"/>
  <c r="BL277" i="7" s="1"/>
  <c r="BM275" i="7" a="1"/>
  <c r="BM275" i="7" s="1"/>
  <c r="P274" i="7" a="1"/>
  <c r="P274" i="7" s="1"/>
  <c r="Q272" i="7" a="1"/>
  <c r="Q272" i="7" s="1"/>
  <c r="AO270" i="7" a="1"/>
  <c r="AO270" i="7" s="1"/>
  <c r="BL268" i="7" a="1"/>
  <c r="BL268" i="7" s="1"/>
  <c r="BM266" i="7" a="1"/>
  <c r="BM266" i="7" s="1"/>
  <c r="P263" i="7" a="1"/>
  <c r="P263" i="7" s="1"/>
  <c r="Q261" i="7" a="1"/>
  <c r="Q261" i="7" s="1"/>
  <c r="Q259" i="7" a="1"/>
  <c r="Q259" i="7" s="1"/>
  <c r="AN257" i="7" a="1"/>
  <c r="AN257" i="7" s="1"/>
  <c r="AO255" i="7" a="1"/>
  <c r="AO255" i="7" s="1"/>
  <c r="BM253" i="7" a="1"/>
  <c r="BM253" i="7" s="1"/>
  <c r="Q252" i="7" a="1"/>
  <c r="Q252" i="7" s="1"/>
  <c r="BL250" i="7" a="1"/>
  <c r="BL250" i="7" s="1"/>
  <c r="Q249" i="7" a="1"/>
  <c r="Q249" i="7" s="1"/>
  <c r="P246" i="7" a="1"/>
  <c r="P246" i="7" s="1"/>
  <c r="AO244" i="7" a="1"/>
  <c r="AO244" i="7" s="1"/>
  <c r="P243" i="7" a="1"/>
  <c r="P243" i="7" s="1"/>
  <c r="AO241" i="7" a="1"/>
  <c r="AO241" i="7" s="1"/>
  <c r="P240" i="7" a="1"/>
  <c r="P240" i="7" s="1"/>
  <c r="BL344" i="7" a="1"/>
  <c r="BL344" i="7" s="1"/>
  <c r="BL338" i="7" a="1"/>
  <c r="BL338" i="7" s="1"/>
  <c r="BL332" i="7" a="1"/>
  <c r="BL332" i="7" s="1"/>
  <c r="BL326" i="7" a="1"/>
  <c r="BL326" i="7" s="1"/>
  <c r="P323" i="7" a="1"/>
  <c r="P323" i="7" s="1"/>
  <c r="P320" i="7" a="1"/>
  <c r="P320" i="7" s="1"/>
  <c r="P317" i="7" a="1"/>
  <c r="P317" i="7" s="1"/>
  <c r="P314" i="7" a="1"/>
  <c r="P314" i="7" s="1"/>
  <c r="P311" i="7" a="1"/>
  <c r="P311" i="7" s="1"/>
  <c r="P308" i="7" a="1"/>
  <c r="P308" i="7" s="1"/>
  <c r="P305" i="7" a="1"/>
  <c r="P305" i="7" s="1"/>
  <c r="AN302" i="7" a="1"/>
  <c r="AN302" i="7" s="1"/>
  <c r="AN300" i="7" a="1"/>
  <c r="AN300" i="7" s="1"/>
  <c r="AN298" i="7" a="1"/>
  <c r="AN298" i="7" s="1"/>
  <c r="AN296" i="7" a="1"/>
  <c r="AN296" i="7" s="1"/>
  <c r="AN294" i="7" a="1"/>
  <c r="AN294" i="7" s="1"/>
  <c r="AN292" i="7" a="1"/>
  <c r="AN292" i="7" s="1"/>
  <c r="AO290" i="7" a="1"/>
  <c r="AO290" i="7" s="1"/>
  <c r="BM288" i="7" a="1"/>
  <c r="BM288" i="7" s="1"/>
  <c r="P287" i="7" a="1"/>
  <c r="P287" i="7" s="1"/>
  <c r="Q285" i="7" a="1"/>
  <c r="Q285" i="7" s="1"/>
  <c r="AN283" i="7" a="1"/>
  <c r="AN283" i="7" s="1"/>
  <c r="AN281" i="7" a="1"/>
  <c r="AN281" i="7" s="1"/>
  <c r="AN279" i="7" a="1"/>
  <c r="AN279" i="7" s="1"/>
  <c r="AO277" i="7" a="1"/>
  <c r="AO277" i="7" s="1"/>
  <c r="BL275" i="7" a="1"/>
  <c r="BL275" i="7" s="1"/>
  <c r="P272" i="7" a="1"/>
  <c r="P272" i="7" s="1"/>
  <c r="AN270" i="7" a="1"/>
  <c r="AN270" i="7" s="1"/>
  <c r="AO268" i="7" a="1"/>
  <c r="AO268" i="7" s="1"/>
  <c r="BL266" i="7" a="1"/>
  <c r="BL266" i="7" s="1"/>
  <c r="BM264" i="7" a="1"/>
  <c r="BM264" i="7" s="1"/>
  <c r="BM262" i="7" a="1"/>
  <c r="BM262" i="7" s="1"/>
  <c r="P261" i="7" a="1"/>
  <c r="P261" i="7" s="1"/>
  <c r="P259" i="7" a="1"/>
  <c r="P259" i="7" s="1"/>
  <c r="Q257" i="7" a="1"/>
  <c r="Q257" i="7" s="1"/>
  <c r="AN255" i="7" a="1"/>
  <c r="AN255" i="7" s="1"/>
  <c r="AO250" i="7" a="1"/>
  <c r="AO250" i="7" s="1"/>
  <c r="BL247" i="7" a="1"/>
  <c r="BL247" i="7" s="1"/>
  <c r="AN244" i="7" a="1"/>
  <c r="AN244" i="7" s="1"/>
  <c r="BM242" i="7" a="1"/>
  <c r="BM242" i="7" s="1"/>
  <c r="AN241" i="7" a="1"/>
  <c r="AN241" i="7" s="1"/>
  <c r="BM238" i="7" a="1"/>
  <c r="BM238" i="7" s="1"/>
  <c r="BL236" i="7" a="1"/>
  <c r="BL236" i="7" s="1"/>
  <c r="BM343" i="7" a="1"/>
  <c r="BM343" i="7" s="1"/>
  <c r="BM337" i="7" a="1"/>
  <c r="BM337" i="7" s="1"/>
  <c r="BM331" i="7" a="1"/>
  <c r="BM331" i="7" s="1"/>
  <c r="BM325" i="7" a="1"/>
  <c r="BM325" i="7" s="1"/>
  <c r="BM322" i="7" a="1"/>
  <c r="BM322" i="7" s="1"/>
  <c r="BM319" i="7" a="1"/>
  <c r="BM319" i="7" s="1"/>
  <c r="BM316" i="7" a="1"/>
  <c r="BM316" i="7" s="1"/>
  <c r="BM313" i="7" a="1"/>
  <c r="BM313" i="7" s="1"/>
  <c r="BM310" i="7" a="1"/>
  <c r="BM310" i="7" s="1"/>
  <c r="BM307" i="7" a="1"/>
  <c r="BM307" i="7" s="1"/>
  <c r="BM304" i="7" a="1"/>
  <c r="BM304" i="7" s="1"/>
  <c r="Q302" i="7" a="1"/>
  <c r="Q302" i="7" s="1"/>
  <c r="Q300" i="7" a="1"/>
  <c r="Q300" i="7" s="1"/>
  <c r="Q298" i="7" a="1"/>
  <c r="Q298" i="7" s="1"/>
  <c r="Q296" i="7" a="1"/>
  <c r="Q296" i="7" s="1"/>
  <c r="Q294" i="7" a="1"/>
  <c r="Q294" i="7" s="1"/>
  <c r="Q292" i="7" a="1"/>
  <c r="Q292" i="7" s="1"/>
  <c r="AN290" i="7" a="1"/>
  <c r="AN290" i="7" s="1"/>
  <c r="BL288" i="7" a="1"/>
  <c r="BL288" i="7" s="1"/>
  <c r="BM286" i="7" a="1"/>
  <c r="BM286" i="7" s="1"/>
  <c r="P285" i="7" a="1"/>
  <c r="P285" i="7" s="1"/>
  <c r="Q283" i="7" a="1"/>
  <c r="Q283" i="7" s="1"/>
  <c r="Q281" i="7" a="1"/>
  <c r="Q281" i="7" s="1"/>
  <c r="Q279" i="7" a="1"/>
  <c r="Q279" i="7" s="1"/>
  <c r="AN277" i="7" a="1"/>
  <c r="AN277" i="7" s="1"/>
  <c r="AO275" i="7" a="1"/>
  <c r="AO275" i="7" s="1"/>
  <c r="BM273" i="7" a="1"/>
  <c r="BM273" i="7" s="1"/>
  <c r="Q270" i="7" a="1"/>
  <c r="Q270" i="7" s="1"/>
  <c r="AN268" i="7" a="1"/>
  <c r="AN268" i="7" s="1"/>
  <c r="AO266" i="7" a="1"/>
  <c r="AO266" i="7" s="1"/>
  <c r="BL264" i="7" a="1"/>
  <c r="BL264" i="7" s="1"/>
  <c r="BL262" i="7" a="1"/>
  <c r="BL262" i="7" s="1"/>
  <c r="BM260" i="7" a="1"/>
  <c r="BM260" i="7" s="1"/>
  <c r="P257" i="7" a="1"/>
  <c r="P257" i="7" s="1"/>
  <c r="Q255" i="7" a="1"/>
  <c r="Q255" i="7" s="1"/>
  <c r="BL253" i="7" a="1"/>
  <c r="BL253" i="7" s="1"/>
  <c r="P252" i="7" a="1"/>
  <c r="P252" i="7" s="1"/>
  <c r="AN250" i="7" a="1"/>
  <c r="AN250" i="7" s="1"/>
  <c r="P249" i="7" a="1"/>
  <c r="P249" i="7" s="1"/>
  <c r="AO247" i="7" a="1"/>
  <c r="AO247" i="7" s="1"/>
  <c r="BM245" i="7" a="1"/>
  <c r="BM245" i="7" s="1"/>
  <c r="Q244" i="7" a="1"/>
  <c r="Q244" i="7" s="1"/>
  <c r="BL242" i="7" a="1"/>
  <c r="BL242" i="7" s="1"/>
  <c r="Q241" i="7" a="1"/>
  <c r="Q241" i="7" s="1"/>
  <c r="BL343" i="7" a="1"/>
  <c r="BL343" i="7" s="1"/>
  <c r="BL337" i="7" a="1"/>
  <c r="BL337" i="7" s="1"/>
  <c r="BL331" i="7" a="1"/>
  <c r="BL331" i="7" s="1"/>
  <c r="BL325" i="7" a="1"/>
  <c r="BL325" i="7" s="1"/>
  <c r="BL322" i="7" a="1"/>
  <c r="BL322" i="7" s="1"/>
  <c r="BL319" i="7" a="1"/>
  <c r="BL319" i="7" s="1"/>
  <c r="BL316" i="7" a="1"/>
  <c r="BL316" i="7" s="1"/>
  <c r="BL313" i="7" a="1"/>
  <c r="BL313" i="7" s="1"/>
  <c r="BL310" i="7" a="1"/>
  <c r="BL310" i="7" s="1"/>
  <c r="BL307" i="7" a="1"/>
  <c r="BL307" i="7" s="1"/>
  <c r="BL304" i="7" a="1"/>
  <c r="BL304" i="7" s="1"/>
  <c r="P302" i="7" a="1"/>
  <c r="P302" i="7" s="1"/>
  <c r="P300" i="7" a="1"/>
  <c r="P300" i="7" s="1"/>
  <c r="P298" i="7" a="1"/>
  <c r="P298" i="7" s="1"/>
  <c r="P296" i="7" a="1"/>
  <c r="P296" i="7" s="1"/>
  <c r="P294" i="7" a="1"/>
  <c r="P294" i="7" s="1"/>
  <c r="P292" i="7" a="1"/>
  <c r="P292" i="7" s="1"/>
  <c r="Q290" i="7" a="1"/>
  <c r="Q290" i="7" s="1"/>
  <c r="AO288" i="7" a="1"/>
  <c r="AO288" i="7" s="1"/>
  <c r="BL286" i="7" a="1"/>
  <c r="BL286" i="7" s="1"/>
  <c r="BM284" i="7" a="1"/>
  <c r="BM284" i="7" s="1"/>
  <c r="P283" i="7" a="1"/>
  <c r="P283" i="7" s="1"/>
  <c r="P281" i="7" a="1"/>
  <c r="P281" i="7" s="1"/>
  <c r="P279" i="7" a="1"/>
  <c r="P279" i="7" s="1"/>
  <c r="Q277" i="7" a="1"/>
  <c r="Q277" i="7" s="1"/>
  <c r="AN275" i="7" a="1"/>
  <c r="AN275" i="7" s="1"/>
  <c r="BL273" i="7" a="1"/>
  <c r="BL273" i="7" s="1"/>
  <c r="BM271" i="7" a="1"/>
  <c r="BM271" i="7" s="1"/>
  <c r="P270" i="7" a="1"/>
  <c r="P270" i="7" s="1"/>
  <c r="Q268" i="7" a="1"/>
  <c r="Q268" i="7" s="1"/>
  <c r="AN266" i="7" a="1"/>
  <c r="AN266" i="7" s="1"/>
  <c r="AO264" i="7" a="1"/>
  <c r="AO264" i="7" s="1"/>
  <c r="AO262" i="7" a="1"/>
  <c r="AO262" i="7" s="1"/>
  <c r="BL260" i="7" a="1"/>
  <c r="BL260" i="7" s="1"/>
  <c r="BM258" i="7" a="1"/>
  <c r="BM258" i="7" s="1"/>
  <c r="BM256" i="7" a="1"/>
  <c r="BM256" i="7" s="1"/>
  <c r="P255" i="7" a="1"/>
  <c r="P255" i="7" s="1"/>
  <c r="AO253" i="7" a="1"/>
  <c r="AO253" i="7" s="1"/>
  <c r="Q250" i="7" a="1"/>
  <c r="Q250" i="7" s="1"/>
  <c r="BM248" i="7" a="1"/>
  <c r="BM248" i="7" s="1"/>
  <c r="AN247" i="7" a="1"/>
  <c r="AN247" i="7" s="1"/>
  <c r="AO242" i="7" a="1"/>
  <c r="AO242" i="7" s="1"/>
  <c r="BL238" i="7" a="1"/>
  <c r="BL238" i="7" s="1"/>
  <c r="AO237" i="7" a="1"/>
  <c r="AO237" i="7" s="1"/>
  <c r="BL231" i="7" a="1"/>
  <c r="BL231" i="7" s="1"/>
  <c r="BL225" i="7" a="1"/>
  <c r="BL225" i="7" s="1"/>
  <c r="AN224" i="7" a="1"/>
  <c r="AN224" i="7" s="1"/>
  <c r="BL221" i="7" a="1"/>
  <c r="BL221" i="7" s="1"/>
  <c r="AN220" i="7" a="1"/>
  <c r="AN220" i="7" s="1"/>
  <c r="BL217" i="7" a="1"/>
  <c r="BL217" i="7" s="1"/>
  <c r="AN216" i="7" a="1"/>
  <c r="AN216" i="7" s="1"/>
  <c r="BL213" i="7" a="1"/>
  <c r="BL213" i="7" s="1"/>
  <c r="Q212" i="7" a="1"/>
  <c r="Q212" i="7" s="1"/>
  <c r="BL210" i="7" a="1"/>
  <c r="BL210" i="7" s="1"/>
  <c r="Q209" i="7" a="1"/>
  <c r="Q209" i="7" s="1"/>
  <c r="BL207" i="7" a="1"/>
  <c r="BL207" i="7" s="1"/>
  <c r="Q206" i="7" a="1"/>
  <c r="Q206" i="7" s="1"/>
  <c r="BL204" i="7" a="1"/>
  <c r="BL204" i="7" s="1"/>
  <c r="Q203" i="7" a="1"/>
  <c r="Q203" i="7" s="1"/>
  <c r="BL201" i="7" a="1"/>
  <c r="BL201" i="7" s="1"/>
  <c r="AC200" i="7" a="1"/>
  <c r="AC200" i="7" s="1"/>
  <c r="P199" i="7" a="1"/>
  <c r="P199" i="7" s="1"/>
  <c r="AO197" i="7" a="1"/>
  <c r="AO197" i="7" s="1"/>
  <c r="Q196" i="7" a="1"/>
  <c r="Q196" i="7" s="1"/>
  <c r="AO194" i="7" a="1"/>
  <c r="AO194" i="7" s="1"/>
  <c r="AB193" i="7" a="1"/>
  <c r="AB193" i="7" s="1"/>
  <c r="BM191" i="7" a="1"/>
  <c r="BM191" i="7" s="1"/>
  <c r="AO190" i="7" a="1"/>
  <c r="AO190" i="7" s="1"/>
  <c r="BM236" i="7" a="1"/>
  <c r="BM236" i="7" s="1"/>
  <c r="BM234" i="7" a="1"/>
  <c r="BM234" i="7" s="1"/>
  <c r="P233" i="7" a="1"/>
  <c r="P233" i="7" s="1"/>
  <c r="Q231" i="7" a="1"/>
  <c r="Q231" i="7" s="1"/>
  <c r="AN229" i="7" a="1"/>
  <c r="AN229" i="7" s="1"/>
  <c r="AO227" i="7" a="1"/>
  <c r="AO227" i="7" s="1"/>
  <c r="BM225" i="7" a="1"/>
  <c r="BM225" i="7" s="1"/>
  <c r="BM223" i="7" a="1"/>
  <c r="BM223" i="7" s="1"/>
  <c r="BM221" i="7" a="1"/>
  <c r="BM221" i="7" s="1"/>
  <c r="BM216" i="7" a="1"/>
  <c r="BM216" i="7" s="1"/>
  <c r="AO213" i="7" a="1"/>
  <c r="AO213" i="7" s="1"/>
  <c r="BM211" i="7" a="1"/>
  <c r="BM211" i="7" s="1"/>
  <c r="Q208" i="7" a="1"/>
  <c r="Q208" i="7" s="1"/>
  <c r="AN206" i="7" a="1"/>
  <c r="AN206" i="7" s="1"/>
  <c r="AO204" i="7" a="1"/>
  <c r="AO204" i="7" s="1"/>
  <c r="BM202" i="7" a="1"/>
  <c r="BM202" i="7" s="1"/>
  <c r="Q201" i="7" a="1"/>
  <c r="Q201" i="7" s="1"/>
  <c r="AN199" i="7" a="1"/>
  <c r="AN199" i="7" s="1"/>
  <c r="BM197" i="7" a="1"/>
  <c r="BM197" i="7" s="1"/>
  <c r="P196" i="7" a="1"/>
  <c r="P196" i="7" s="1"/>
  <c r="AB194" i="7" a="1"/>
  <c r="AB194" i="7" s="1"/>
  <c r="AO192" i="7" a="1"/>
  <c r="AO192" i="7" s="1"/>
  <c r="P191" i="7" a="1"/>
  <c r="P191" i="7" s="1"/>
  <c r="AN189" i="7" a="1"/>
  <c r="AN189" i="7" s="1"/>
  <c r="Q188" i="7" a="1"/>
  <c r="Q188" i="7" s="1"/>
  <c r="BM186" i="7" a="1"/>
  <c r="BM186" i="7" s="1"/>
  <c r="AB184" i="7" a="1"/>
  <c r="AB184" i="7" s="1"/>
  <c r="Q183" i="7" a="1"/>
  <c r="Q183" i="7" s="1"/>
  <c r="Q182" i="7" a="1"/>
  <c r="Q182" i="7" s="1"/>
  <c r="P181" i="7" a="1"/>
  <c r="P181" i="7" s="1"/>
  <c r="BM179" i="7" a="1"/>
  <c r="BM179" i="7" s="1"/>
  <c r="BL178" i="7" a="1"/>
  <c r="BL178" i="7" s="1"/>
  <c r="BA177" i="7" a="1"/>
  <c r="BA177" i="7" s="1"/>
  <c r="BA176" i="7" a="1"/>
  <c r="BA176" i="7" s="1"/>
  <c r="AZ175" i="7" a="1"/>
  <c r="AZ175" i="7" s="1"/>
  <c r="AO174" i="7" a="1"/>
  <c r="AO174" i="7" s="1"/>
  <c r="AN173" i="7" a="1"/>
  <c r="AN173" i="7" s="1"/>
  <c r="AC172" i="7" a="1"/>
  <c r="AC172" i="7" s="1"/>
  <c r="AC171" i="7" a="1"/>
  <c r="AC171" i="7" s="1"/>
  <c r="AN169" i="7" a="1"/>
  <c r="AN169" i="7" s="1"/>
  <c r="BL164" i="7" a="1"/>
  <c r="BL164" i="7" s="1"/>
  <c r="BL163" i="7" a="1"/>
  <c r="BL163" i="7" s="1"/>
  <c r="BM162" i="7" a="1"/>
  <c r="BM162" i="7" s="1"/>
  <c r="P162" i="7" a="1"/>
  <c r="P162" i="7" s="1"/>
  <c r="P161" i="7" a="1"/>
  <c r="P161" i="7" s="1"/>
  <c r="P160" i="7" a="1"/>
  <c r="P160" i="7" s="1"/>
  <c r="Q159" i="7" a="1"/>
  <c r="Q159" i="7" s="1"/>
  <c r="AB157" i="7" a="1"/>
  <c r="AB157" i="7" s="1"/>
  <c r="AC156" i="7" a="1"/>
  <c r="AC156" i="7" s="1"/>
  <c r="AO154" i="7" a="1"/>
  <c r="AO154" i="7" s="1"/>
  <c r="AO153" i="7" a="1"/>
  <c r="AO153" i="7" s="1"/>
  <c r="AZ151" i="7" a="1"/>
  <c r="AZ151" i="7" s="1"/>
  <c r="BA150" i="7" a="1"/>
  <c r="BA150" i="7" s="1"/>
  <c r="BA149" i="7" a="1"/>
  <c r="BA149" i="7" s="1"/>
  <c r="BL148" i="7" a="1"/>
  <c r="BL148" i="7" s="1"/>
  <c r="BM147" i="7" a="1"/>
  <c r="BM147" i="7" s="1"/>
  <c r="BM146" i="7" a="1"/>
  <c r="BM146" i="7" s="1"/>
  <c r="AB143" i="7" a="1"/>
  <c r="AB143" i="7" s="1"/>
  <c r="AB142" i="7" a="1"/>
  <c r="AB142" i="7" s="1"/>
  <c r="AC141" i="7" a="1"/>
  <c r="AC141" i="7" s="1"/>
  <c r="AN140" i="7" a="1"/>
  <c r="AN140" i="7" s="1"/>
  <c r="AC139" i="7" a="1"/>
  <c r="AC139" i="7" s="1"/>
  <c r="AO138" i="7" a="1"/>
  <c r="AO138" i="7" s="1"/>
  <c r="AZ137" i="7" a="1"/>
  <c r="AZ137" i="7" s="1"/>
  <c r="BM135" i="7" a="1"/>
  <c r="BM135" i="7" s="1"/>
  <c r="P135" i="7" a="1"/>
  <c r="P135" i="7" s="1"/>
  <c r="AB134" i="7" a="1"/>
  <c r="AB134" i="7" s="1"/>
  <c r="AC133" i="7" a="1"/>
  <c r="AC133" i="7" s="1"/>
  <c r="BL232" i="7" a="1"/>
  <c r="BL232" i="7" s="1"/>
  <c r="P220" i="7" a="1"/>
  <c r="P220" i="7" s="1"/>
  <c r="BL216" i="7" a="1"/>
  <c r="BL216" i="7" s="1"/>
  <c r="Q215" i="7" a="1"/>
  <c r="Q215" i="7" s="1"/>
  <c r="AN213" i="7" a="1"/>
  <c r="AN213" i="7" s="1"/>
  <c r="BL211" i="7" a="1"/>
  <c r="BL211" i="7" s="1"/>
  <c r="BM209" i="7" a="1"/>
  <c r="BM209" i="7" s="1"/>
  <c r="AN204" i="7" a="1"/>
  <c r="AN204" i="7" s="1"/>
  <c r="BL202" i="7" a="1"/>
  <c r="BL202" i="7" s="1"/>
  <c r="BM200" i="7" a="1"/>
  <c r="BM200" i="7" s="1"/>
  <c r="AC199" i="7" a="1"/>
  <c r="AC199" i="7" s="1"/>
  <c r="BL197" i="7" a="1"/>
  <c r="BL197" i="7" s="1"/>
  <c r="BM195" i="7" a="1"/>
  <c r="BM195" i="7" s="1"/>
  <c r="Q194" i="7" a="1"/>
  <c r="Q194" i="7" s="1"/>
  <c r="AC192" i="7" a="1"/>
  <c r="AC192" i="7" s="1"/>
  <c r="AC189" i="7" a="1"/>
  <c r="AC189" i="7" s="1"/>
  <c r="P188" i="7" a="1"/>
  <c r="P188" i="7" s="1"/>
  <c r="BL186" i="7" a="1"/>
  <c r="BL186" i="7" s="1"/>
  <c r="AN185" i="7" a="1"/>
  <c r="AN185" i="7" s="1"/>
  <c r="P183" i="7" a="1"/>
  <c r="P183" i="7" s="1"/>
  <c r="P182" i="7" a="1"/>
  <c r="P182" i="7" s="1"/>
  <c r="BM180" i="7" a="1"/>
  <c r="BM180" i="7" s="1"/>
  <c r="BL179" i="7" a="1"/>
  <c r="BL179" i="7" s="1"/>
  <c r="AZ177" i="7" a="1"/>
  <c r="AZ177" i="7" s="1"/>
  <c r="AZ176" i="7" a="1"/>
  <c r="AZ176" i="7" s="1"/>
  <c r="AO175" i="7" a="1"/>
  <c r="AO175" i="7" s="1"/>
  <c r="AN174" i="7" a="1"/>
  <c r="AN174" i="7" s="1"/>
  <c r="AB172" i="7" a="1"/>
  <c r="AB172" i="7" s="1"/>
  <c r="AB171" i="7" a="1"/>
  <c r="AB171" i="7" s="1"/>
  <c r="AB170" i="7" a="1"/>
  <c r="AB170" i="7" s="1"/>
  <c r="AC169" i="7" a="1"/>
  <c r="AC169" i="7" s="1"/>
  <c r="AN168" i="7" a="1"/>
  <c r="AN168" i="7" s="1"/>
  <c r="AO167" i="7" a="1"/>
  <c r="AO167" i="7" s="1"/>
  <c r="AZ166" i="7" a="1"/>
  <c r="AZ166" i="7" s="1"/>
  <c r="AZ165" i="7" a="1"/>
  <c r="AZ165" i="7" s="1"/>
  <c r="BA164" i="7" a="1"/>
  <c r="BA164" i="7" s="1"/>
  <c r="BA163" i="7" a="1"/>
  <c r="BA163" i="7" s="1"/>
  <c r="BL162" i="7" a="1"/>
  <c r="BL162" i="7" s="1"/>
  <c r="BM161" i="7" a="1"/>
  <c r="BM161" i="7" s="1"/>
  <c r="BM160" i="7" a="1"/>
  <c r="BM160" i="7" s="1"/>
  <c r="Q158" i="7" a="1"/>
  <c r="Q158" i="7" s="1"/>
  <c r="AB156" i="7" a="1"/>
  <c r="AB156" i="7" s="1"/>
  <c r="AC155" i="7" a="1"/>
  <c r="AC155" i="7" s="1"/>
  <c r="AN154" i="7" a="1"/>
  <c r="AN154" i="7" s="1"/>
  <c r="AN153" i="7" a="1"/>
  <c r="AN153" i="7" s="1"/>
  <c r="AO152" i="7" a="1"/>
  <c r="AO152" i="7" s="1"/>
  <c r="AO151" i="7" a="1"/>
  <c r="AO151" i="7" s="1"/>
  <c r="AZ150" i="7" a="1"/>
  <c r="AZ150" i="7" s="1"/>
  <c r="AZ149" i="7" a="1"/>
  <c r="AZ149" i="7" s="1"/>
  <c r="BA148" i="7" a="1"/>
  <c r="BA148" i="7" s="1"/>
  <c r="BL147" i="7" a="1"/>
  <c r="BL147" i="7" s="1"/>
  <c r="BM145" i="7" a="1"/>
  <c r="BM145" i="7" s="1"/>
  <c r="P145" i="7" a="1"/>
  <c r="P145" i="7" s="1"/>
  <c r="P144" i="7" a="1"/>
  <c r="P144" i="7" s="1"/>
  <c r="Q143" i="7" a="1"/>
  <c r="Q143" i="7" s="1"/>
  <c r="Q142" i="7" a="1"/>
  <c r="Q142" i="7" s="1"/>
  <c r="AB141" i="7" a="1"/>
  <c r="AB141" i="7" s="1"/>
  <c r="AC140" i="7" a="1"/>
  <c r="AC140" i="7" s="1"/>
  <c r="AB139" i="7" a="1"/>
  <c r="AB139" i="7" s="1"/>
  <c r="AN138" i="7" a="1"/>
  <c r="AN138" i="7" s="1"/>
  <c r="AO137" i="7" a="1"/>
  <c r="AO137" i="7" s="1"/>
  <c r="BL230" i="7" a="1"/>
  <c r="BL230" i="7" s="1"/>
  <c r="AO219" i="7" a="1"/>
  <c r="AO219" i="7" s="1"/>
  <c r="BM214" i="7" a="1"/>
  <c r="BM214" i="7" s="1"/>
  <c r="Q213" i="7" a="1"/>
  <c r="Q213" i="7" s="1"/>
  <c r="AO209" i="7" a="1"/>
  <c r="AO209" i="7" s="1"/>
  <c r="BM207" i="7" a="1"/>
  <c r="BM207" i="7" s="1"/>
  <c r="P206" i="7" a="1"/>
  <c r="P206" i="7" s="1"/>
  <c r="Q204" i="7" a="1"/>
  <c r="Q204" i="7" s="1"/>
  <c r="Q199" i="7" a="1"/>
  <c r="Q199" i="7" s="1"/>
  <c r="AC197" i="7" a="1"/>
  <c r="AC197" i="7" s="1"/>
  <c r="AO195" i="7" a="1"/>
  <c r="AO195" i="7" s="1"/>
  <c r="BM193" i="7" a="1"/>
  <c r="BM193" i="7" s="1"/>
  <c r="AB192" i="7" a="1"/>
  <c r="AB192" i="7" s="1"/>
  <c r="BL190" i="7" a="1"/>
  <c r="BL190" i="7" s="1"/>
  <c r="Q189" i="7" a="1"/>
  <c r="Q189" i="7" s="1"/>
  <c r="AN186" i="7" a="1"/>
  <c r="AN186" i="7" s="1"/>
  <c r="AB185" i="7" a="1"/>
  <c r="AB185" i="7" s="1"/>
  <c r="P184" i="7" a="1"/>
  <c r="P184" i="7" s="1"/>
  <c r="BL181" i="7" a="1"/>
  <c r="BL181" i="7" s="1"/>
  <c r="BA180" i="7" a="1"/>
  <c r="BA180" i="7" s="1"/>
  <c r="AZ179" i="7" a="1"/>
  <c r="AZ179" i="7" s="1"/>
  <c r="AZ178" i="7" a="1"/>
  <c r="AZ178" i="7" s="1"/>
  <c r="AN176" i="7" a="1"/>
  <c r="AN176" i="7" s="1"/>
  <c r="AC175" i="7" a="1"/>
  <c r="AC175" i="7" s="1"/>
  <c r="AB174" i="7" a="1"/>
  <c r="AB174" i="7" s="1"/>
  <c r="AB173" i="7" a="1"/>
  <c r="AB173" i="7" s="1"/>
  <c r="P171" i="7" a="1"/>
  <c r="P171" i="7" s="1"/>
  <c r="P170" i="7" a="1"/>
  <c r="P170" i="7" s="1"/>
  <c r="AB169" i="7" a="1"/>
  <c r="AB169" i="7" s="1"/>
  <c r="AC168" i="7" a="1"/>
  <c r="AC168" i="7" s="1"/>
  <c r="AC167" i="7" a="1"/>
  <c r="AC167" i="7" s="1"/>
  <c r="AN166" i="7" a="1"/>
  <c r="AN166" i="7" s="1"/>
  <c r="AN165" i="7" a="1"/>
  <c r="AN165" i="7" s="1"/>
  <c r="AO164" i="7" a="1"/>
  <c r="AO164" i="7" s="1"/>
  <c r="AZ163" i="7" a="1"/>
  <c r="AZ163" i="7" s="1"/>
  <c r="AZ162" i="7" a="1"/>
  <c r="AZ162" i="7" s="1"/>
  <c r="BL159" i="7" a="1"/>
  <c r="BL159" i="7" s="1"/>
  <c r="BM158" i="7" a="1"/>
  <c r="BM158" i="7" s="1"/>
  <c r="P157" i="7" a="1"/>
  <c r="P157" i="7" s="1"/>
  <c r="Q156" i="7" a="1"/>
  <c r="Q156" i="7" s="1"/>
  <c r="AB154" i="7" a="1"/>
  <c r="AB154" i="7" s="1"/>
  <c r="AB153" i="7" a="1"/>
  <c r="AB153" i="7" s="1"/>
  <c r="AC152" i="7" a="1"/>
  <c r="AC152" i="7" s="1"/>
  <c r="AC151" i="7" a="1"/>
  <c r="AC151" i="7" s="1"/>
  <c r="AO150" i="7" a="1"/>
  <c r="AO150" i="7" s="1"/>
  <c r="AZ148" i="7" a="1"/>
  <c r="AZ148" i="7" s="1"/>
  <c r="BA146" i="7" a="1"/>
  <c r="BA146" i="7" s="1"/>
  <c r="BA145" i="7" a="1"/>
  <c r="BA145" i="7" s="1"/>
  <c r="BL144" i="7" a="1"/>
  <c r="BL144" i="7" s="1"/>
  <c r="BL143" i="7" a="1"/>
  <c r="BL143" i="7" s="1"/>
  <c r="BM142" i="7" a="1"/>
  <c r="BM142" i="7" s="1"/>
  <c r="P142" i="7" a="1"/>
  <c r="P142" i="7" s="1"/>
  <c r="P141" i="7" a="1"/>
  <c r="P141" i="7" s="1"/>
  <c r="Q139" i="7" a="1"/>
  <c r="Q139" i="7" s="1"/>
  <c r="Q236" i="7" a="1"/>
  <c r="Q236" i="7" s="1"/>
  <c r="Q234" i="7" a="1"/>
  <c r="Q234" i="7" s="1"/>
  <c r="AN232" i="7" a="1"/>
  <c r="AN232" i="7" s="1"/>
  <c r="AO230" i="7" a="1"/>
  <c r="AO230" i="7" s="1"/>
  <c r="BM228" i="7" a="1"/>
  <c r="BM228" i="7" s="1"/>
  <c r="P227" i="7" a="1"/>
  <c r="P227" i="7" s="1"/>
  <c r="Q225" i="7" a="1"/>
  <c r="Q225" i="7" s="1"/>
  <c r="Q223" i="7" a="1"/>
  <c r="Q223" i="7" s="1"/>
  <c r="Q221" i="7" a="1"/>
  <c r="Q221" i="7" s="1"/>
  <c r="P218" i="7" a="1"/>
  <c r="P218" i="7" s="1"/>
  <c r="BL214" i="7" a="1"/>
  <c r="BL214" i="7" s="1"/>
  <c r="Q211" i="7" a="1"/>
  <c r="Q211" i="7" s="1"/>
  <c r="AN209" i="7" a="1"/>
  <c r="AN209" i="7" s="1"/>
  <c r="AO207" i="7" a="1"/>
  <c r="AO207" i="7" s="1"/>
  <c r="BM205" i="7" a="1"/>
  <c r="BM205" i="7" s="1"/>
  <c r="Q202" i="7" a="1"/>
  <c r="Q202" i="7" s="1"/>
  <c r="AO200" i="7" a="1"/>
  <c r="AO200" i="7" s="1"/>
  <c r="BM198" i="7" a="1"/>
  <c r="BM198" i="7" s="1"/>
  <c r="AB197" i="7" a="1"/>
  <c r="AB197" i="7" s="1"/>
  <c r="AN195" i="7" a="1"/>
  <c r="AN195" i="7" s="1"/>
  <c r="BL193" i="7" a="1"/>
  <c r="BL193" i="7" s="1"/>
  <c r="Q192" i="7" a="1"/>
  <c r="Q192" i="7" s="1"/>
  <c r="AN190" i="7" a="1"/>
  <c r="AN190" i="7" s="1"/>
  <c r="P189" i="7" a="1"/>
  <c r="P189" i="7" s="1"/>
  <c r="BL187" i="7" a="1"/>
  <c r="BL187" i="7" s="1"/>
  <c r="Q185" i="7" a="1"/>
  <c r="Q185" i="7" s="1"/>
  <c r="BM183" i="7" a="1"/>
  <c r="BM183" i="7" s="1"/>
  <c r="BL182" i="7" a="1"/>
  <c r="BL182" i="7" s="1"/>
  <c r="BA181" i="7" a="1"/>
  <c r="BA181" i="7" s="1"/>
  <c r="AZ180" i="7" a="1"/>
  <c r="AZ180" i="7" s="1"/>
  <c r="AO179" i="7" a="1"/>
  <c r="AO179" i="7" s="1"/>
  <c r="AO178" i="7" a="1"/>
  <c r="AO178" i="7" s="1"/>
  <c r="AN177" i="7" a="1"/>
  <c r="AN177" i="7" s="1"/>
  <c r="AC176" i="7" a="1"/>
  <c r="AC176" i="7" s="1"/>
  <c r="AB175" i="7" a="1"/>
  <c r="AB175" i="7" s="1"/>
  <c r="Q174" i="7" a="1"/>
  <c r="Q174" i="7" s="1"/>
  <c r="Q173" i="7" a="1"/>
  <c r="Q173" i="7" s="1"/>
  <c r="P172" i="7" a="1"/>
  <c r="P172" i="7" s="1"/>
  <c r="BM170" i="7" a="1"/>
  <c r="BM170" i="7" s="1"/>
  <c r="BM169" i="7" a="1"/>
  <c r="BM169" i="7" s="1"/>
  <c r="Q169" i="7" a="1"/>
  <c r="Q169" i="7" s="1"/>
  <c r="AB168" i="7" a="1"/>
  <c r="AB168" i="7" s="1"/>
  <c r="AB167" i="7" a="1"/>
  <c r="AB167" i="7" s="1"/>
  <c r="AC166" i="7" a="1"/>
  <c r="AC166" i="7" s="1"/>
  <c r="AN164" i="7" a="1"/>
  <c r="AN164" i="7" s="1"/>
  <c r="AO163" i="7" a="1"/>
  <c r="AO163" i="7" s="1"/>
  <c r="BA161" i="7" a="1"/>
  <c r="BA161" i="7" s="1"/>
  <c r="BA160" i="7" a="1"/>
  <c r="BA160" i="7" s="1"/>
  <c r="BL158" i="7" a="1"/>
  <c r="BL158" i="7" s="1"/>
  <c r="BM157" i="7" a="1"/>
  <c r="BM157" i="7" s="1"/>
  <c r="BM156" i="7" a="1"/>
  <c r="BM156" i="7" s="1"/>
  <c r="P156" i="7" a="1"/>
  <c r="P156" i="7" s="1"/>
  <c r="Q155" i="7" a="1"/>
  <c r="Q155" i="7" s="1"/>
  <c r="Q154" i="7" a="1"/>
  <c r="Q154" i="7" s="1"/>
  <c r="AN150" i="7" a="1"/>
  <c r="AN150" i="7" s="1"/>
  <c r="AN149" i="7" a="1"/>
  <c r="AN149" i="7" s="1"/>
  <c r="AO148" i="7" a="1"/>
  <c r="AO148" i="7" s="1"/>
  <c r="AZ147" i="7" a="1"/>
  <c r="AZ147" i="7" s="1"/>
  <c r="AZ146" i="7" a="1"/>
  <c r="AZ146" i="7" s="1"/>
  <c r="AZ145" i="7" a="1"/>
  <c r="AZ145" i="7" s="1"/>
  <c r="BA144" i="7" a="1"/>
  <c r="BA144" i="7" s="1"/>
  <c r="BL142" i="7" a="1"/>
  <c r="BL142" i="7" s="1"/>
  <c r="BM141" i="7" a="1"/>
  <c r="BM141" i="7" s="1"/>
  <c r="Q140" i="7" a="1"/>
  <c r="Q140" i="7" s="1"/>
  <c r="P139" i="7" a="1"/>
  <c r="P139" i="7" s="1"/>
  <c r="AB138" i="7" a="1"/>
  <c r="AB138" i="7" s="1"/>
  <c r="P236" i="7" a="1"/>
  <c r="P236" i="7" s="1"/>
  <c r="BL226" i="7" a="1"/>
  <c r="BL226" i="7" s="1"/>
  <c r="BM224" i="7" a="1"/>
  <c r="BM224" i="7" s="1"/>
  <c r="BM222" i="7" a="1"/>
  <c r="BM222" i="7" s="1"/>
  <c r="P221" i="7" a="1"/>
  <c r="P221" i="7" s="1"/>
  <c r="AN219" i="7" a="1"/>
  <c r="AN219" i="7" s="1"/>
  <c r="BM217" i="7" a="1"/>
  <c r="BM217" i="7" s="1"/>
  <c r="Q216" i="7" a="1"/>
  <c r="Q216" i="7" s="1"/>
  <c r="AO214" i="7" a="1"/>
  <c r="AO214" i="7" s="1"/>
  <c r="BM212" i="7" a="1"/>
  <c r="BM212" i="7" s="1"/>
  <c r="AN207" i="7" a="1"/>
  <c r="AN207" i="7" s="1"/>
  <c r="BL205" i="7" a="1"/>
  <c r="BL205" i="7" s="1"/>
  <c r="BM203" i="7" a="1"/>
  <c r="BM203" i="7" s="1"/>
  <c r="AN200" i="7" a="1"/>
  <c r="AN200" i="7" s="1"/>
  <c r="BL198" i="7" a="1"/>
  <c r="BL198" i="7" s="1"/>
  <c r="Q197" i="7" a="1"/>
  <c r="Q197" i="7" s="1"/>
  <c r="AB195" i="7" a="1"/>
  <c r="AB195" i="7" s="1"/>
  <c r="AO193" i="7" a="1"/>
  <c r="AO193" i="7" s="1"/>
  <c r="P192" i="7" a="1"/>
  <c r="P192" i="7" s="1"/>
  <c r="AC190" i="7" a="1"/>
  <c r="AC190" i="7" s="1"/>
  <c r="BM188" i="7" a="1"/>
  <c r="BM188" i="7" s="1"/>
  <c r="AO187" i="7" a="1"/>
  <c r="AO187" i="7" s="1"/>
  <c r="AC186" i="7" a="1"/>
  <c r="AC186" i="7" s="1"/>
  <c r="P185" i="7" a="1"/>
  <c r="P185" i="7" s="1"/>
  <c r="BL183" i="7" a="1"/>
  <c r="BL183" i="7" s="1"/>
  <c r="BA182" i="7" a="1"/>
  <c r="BA182" i="7" s="1"/>
  <c r="AZ181" i="7" a="1"/>
  <c r="AZ181" i="7" s="1"/>
  <c r="AN179" i="7" a="1"/>
  <c r="AN179" i="7" s="1"/>
  <c r="AN178" i="7" a="1"/>
  <c r="AN178" i="7" s="1"/>
  <c r="AC177" i="7" a="1"/>
  <c r="AC177" i="7" s="1"/>
  <c r="AB176" i="7" a="1"/>
  <c r="AB176" i="7" s="1"/>
  <c r="P174" i="7" a="1"/>
  <c r="P174" i="7" s="1"/>
  <c r="P173" i="7" a="1"/>
  <c r="P173" i="7" s="1"/>
  <c r="BM171" i="7" a="1"/>
  <c r="BM171" i="7" s="1"/>
  <c r="BL170" i="7" a="1"/>
  <c r="BL170" i="7" s="1"/>
  <c r="BL169" i="7" a="1"/>
  <c r="BL169" i="7" s="1"/>
  <c r="BM239" i="7" a="1"/>
  <c r="BM239" i="7" s="1"/>
  <c r="BL235" i="7" a="1"/>
  <c r="BL235" i="7" s="1"/>
  <c r="BM233" i="7" a="1"/>
  <c r="BM233" i="7" s="1"/>
  <c r="P232" i="7" a="1"/>
  <c r="P232" i="7" s="1"/>
  <c r="Q230" i="7" a="1"/>
  <c r="Q230" i="7" s="1"/>
  <c r="AN228" i="7" a="1"/>
  <c r="AN228" i="7" s="1"/>
  <c r="AO226" i="7" a="1"/>
  <c r="AO226" i="7" s="1"/>
  <c r="BL224" i="7" a="1"/>
  <c r="BL224" i="7" s="1"/>
  <c r="BL222" i="7" a="1"/>
  <c r="BL222" i="7" s="1"/>
  <c r="BM220" i="7" a="1"/>
  <c r="BM220" i="7" s="1"/>
  <c r="AO217" i="7" a="1"/>
  <c r="AO217" i="7" s="1"/>
  <c r="BL212" i="7" a="1"/>
  <c r="BL212" i="7" s="1"/>
  <c r="P211" i="7" a="1"/>
  <c r="P211" i="7" s="1"/>
  <c r="AO205" i="7" a="1"/>
  <c r="AO205" i="7" s="1"/>
  <c r="BL203" i="7" a="1"/>
  <c r="BL203" i="7" s="1"/>
  <c r="P202" i="7" a="1"/>
  <c r="P202" i="7" s="1"/>
  <c r="AB200" i="7" a="1"/>
  <c r="AB200" i="7" s="1"/>
  <c r="AO198" i="7" a="1"/>
  <c r="AO198" i="7" s="1"/>
  <c r="P197" i="7" a="1"/>
  <c r="P197" i="7" s="1"/>
  <c r="Q195" i="7" a="1"/>
  <c r="Q195" i="7" s="1"/>
  <c r="AN193" i="7" a="1"/>
  <c r="AN193" i="7" s="1"/>
  <c r="BL191" i="7" a="1"/>
  <c r="BL191" i="7" s="1"/>
  <c r="AB190" i="7" a="1"/>
  <c r="AB190" i="7" s="1"/>
  <c r="BL188" i="7" a="1"/>
  <c r="BL188" i="7" s="1"/>
  <c r="AN187" i="7" a="1"/>
  <c r="AN187" i="7" s="1"/>
  <c r="AB186" i="7" a="1"/>
  <c r="AB186" i="7" s="1"/>
  <c r="BM184" i="7" a="1"/>
  <c r="BM184" i="7" s="1"/>
  <c r="BA183" i="7" a="1"/>
  <c r="BA183" i="7" s="1"/>
  <c r="AZ182" i="7" a="1"/>
  <c r="AZ182" i="7" s="1"/>
  <c r="AO181" i="7" a="1"/>
  <c r="AO181" i="7" s="1"/>
  <c r="AO180" i="7" a="1"/>
  <c r="AO180" i="7" s="1"/>
  <c r="AC179" i="7" a="1"/>
  <c r="AC179" i="7" s="1"/>
  <c r="AC178" i="7" a="1"/>
  <c r="AC178" i="7" s="1"/>
  <c r="AB177" i="7" a="1"/>
  <c r="AB177" i="7" s="1"/>
  <c r="Q176" i="7" a="1"/>
  <c r="Q176" i="7" s="1"/>
  <c r="Q175" i="7" a="1"/>
  <c r="Q175" i="7" s="1"/>
  <c r="BM173" i="7" a="1"/>
  <c r="BM173" i="7" s="1"/>
  <c r="BM172" i="7" a="1"/>
  <c r="BM172" i="7" s="1"/>
  <c r="BL171" i="7" a="1"/>
  <c r="BL171" i="7" s="1"/>
  <c r="BA170" i="7" a="1"/>
  <c r="BA170" i="7" s="1"/>
  <c r="P168" i="7" a="1"/>
  <c r="P168" i="7" s="1"/>
  <c r="Q167" i="7" a="1"/>
  <c r="Q167" i="7" s="1"/>
  <c r="AB166" i="7" a="1"/>
  <c r="AB166" i="7" s="1"/>
  <c r="AB165" i="7" a="1"/>
  <c r="AB165" i="7" s="1"/>
  <c r="AC164" i="7" a="1"/>
  <c r="AC164" i="7" s="1"/>
  <c r="AN162" i="7" a="1"/>
  <c r="AN162" i="7" s="1"/>
  <c r="AO161" i="7" a="1"/>
  <c r="AO161" i="7" s="1"/>
  <c r="AO160" i="7" a="1"/>
  <c r="AO160" i="7" s="1"/>
  <c r="AZ159" i="7" a="1"/>
  <c r="AZ159" i="7" s="1"/>
  <c r="AZ158" i="7" a="1"/>
  <c r="AZ158" i="7" s="1"/>
  <c r="BA156" i="7" a="1"/>
  <c r="BA156" i="7" s="1"/>
  <c r="BM154" i="7" a="1"/>
  <c r="BM154" i="7" s="1"/>
  <c r="P154" i="7" a="1"/>
  <c r="P154" i="7" s="1"/>
  <c r="P153" i="7" a="1"/>
  <c r="P153" i="7" s="1"/>
  <c r="Q152" i="7" a="1"/>
  <c r="Q152" i="7" s="1"/>
  <c r="Q151" i="7" a="1"/>
  <c r="Q151" i="7" s="1"/>
  <c r="AB150" i="7" a="1"/>
  <c r="AB150" i="7" s="1"/>
  <c r="AC148" i="7" a="1"/>
  <c r="AC148" i="7" s="1"/>
  <c r="AN147" i="7" a="1"/>
  <c r="AN147" i="7" s="1"/>
  <c r="AN146" i="7" a="1"/>
  <c r="AN146" i="7" s="1"/>
  <c r="AO145" i="7" a="1"/>
  <c r="AO145" i="7" s="1"/>
  <c r="AZ144" i="7" a="1"/>
  <c r="AZ144" i="7" s="1"/>
  <c r="AZ143" i="7" a="1"/>
  <c r="AZ143" i="7" s="1"/>
  <c r="BA142" i="7" a="1"/>
  <c r="BA142" i="7" s="1"/>
  <c r="BL140" i="7" a="1"/>
  <c r="BL140" i="7" s="1"/>
  <c r="BM139" i="7" a="1"/>
  <c r="BM139" i="7" s="1"/>
  <c r="BM138" i="7" a="1"/>
  <c r="BM138" i="7" s="1"/>
  <c r="P138" i="7" a="1"/>
  <c r="P138" i="7" s="1"/>
  <c r="AN136" i="7" a="1"/>
  <c r="AN136" i="7" s="1"/>
  <c r="AO135" i="7" a="1"/>
  <c r="AO135" i="7" s="1"/>
  <c r="BL133" i="7" a="1"/>
  <c r="BL133" i="7" s="1"/>
  <c r="AO235" i="7" a="1"/>
  <c r="AO235" i="7" s="1"/>
  <c r="BL233" i="7" a="1"/>
  <c r="BL233" i="7" s="1"/>
  <c r="AO224" i="7" a="1"/>
  <c r="AO224" i="7" s="1"/>
  <c r="AO222" i="7" a="1"/>
  <c r="AO222" i="7" s="1"/>
  <c r="BL220" i="7" a="1"/>
  <c r="BL220" i="7" s="1"/>
  <c r="Q219" i="7" a="1"/>
  <c r="Q219" i="7" s="1"/>
  <c r="P216" i="7" a="1"/>
  <c r="P216" i="7" s="1"/>
  <c r="AO212" i="7" a="1"/>
  <c r="AO212" i="7" s="1"/>
  <c r="BM210" i="7" a="1"/>
  <c r="BM210" i="7" s="1"/>
  <c r="P209" i="7" a="1"/>
  <c r="P209" i="7" s="1"/>
  <c r="Q207" i="7" a="1"/>
  <c r="Q207" i="7" s="1"/>
  <c r="AO203" i="7" a="1"/>
  <c r="AO203" i="7" s="1"/>
  <c r="BM201" i="7" a="1"/>
  <c r="BM201" i="7" s="1"/>
  <c r="Q200" i="7" a="1"/>
  <c r="Q200" i="7" s="1"/>
  <c r="AN198" i="7" a="1"/>
  <c r="AN198" i="7" s="1"/>
  <c r="BL196" i="7" a="1"/>
  <c r="BL196" i="7" s="1"/>
  <c r="P195" i="7" a="1"/>
  <c r="P195" i="7" s="1"/>
  <c r="AC193" i="7" a="1"/>
  <c r="AC193" i="7" s="1"/>
  <c r="AO191" i="7" a="1"/>
  <c r="AO191" i="7" s="1"/>
  <c r="Q190" i="7" a="1"/>
  <c r="Q190" i="7" s="1"/>
  <c r="AC187" i="7" a="1"/>
  <c r="AC187" i="7" s="1"/>
  <c r="Q186" i="7" a="1"/>
  <c r="Q186" i="7" s="1"/>
  <c r="AZ183" i="7" a="1"/>
  <c r="AZ183" i="7" s="1"/>
  <c r="AO182" i="7" a="1"/>
  <c r="AO182" i="7" s="1"/>
  <c r="AN181" i="7" a="1"/>
  <c r="AN181" i="7" s="1"/>
  <c r="AN180" i="7" a="1"/>
  <c r="AN180" i="7" s="1"/>
  <c r="AB178" i="7" a="1"/>
  <c r="AB178" i="7" s="1"/>
  <c r="Q177" i="7" a="1"/>
  <c r="Q177" i="7" s="1"/>
  <c r="P176" i="7" a="1"/>
  <c r="P176" i="7" s="1"/>
  <c r="P175" i="7" a="1"/>
  <c r="P175" i="7" s="1"/>
  <c r="BL172" i="7" a="1"/>
  <c r="BL172" i="7" s="1"/>
  <c r="BA171" i="7" a="1"/>
  <c r="BA171" i="7" s="1"/>
  <c r="AZ170" i="7" a="1"/>
  <c r="AZ170" i="7" s="1"/>
  <c r="BA169" i="7" a="1"/>
  <c r="BA169" i="7" s="1"/>
  <c r="BM168" i="7" a="1"/>
  <c r="BM168" i="7" s="1"/>
  <c r="P167" i="7" a="1"/>
  <c r="P167" i="7" s="1"/>
  <c r="Q166" i="7" a="1"/>
  <c r="Q166" i="7" s="1"/>
  <c r="AB164" i="7" a="1"/>
  <c r="AB164" i="7" s="1"/>
  <c r="AC163" i="7" a="1"/>
  <c r="AC163" i="7" s="1"/>
  <c r="AN161" i="7" a="1"/>
  <c r="AN161" i="7" s="1"/>
  <c r="AN160" i="7" a="1"/>
  <c r="AN160" i="7" s="1"/>
  <c r="AO159" i="7" a="1"/>
  <c r="AO159" i="7" s="1"/>
  <c r="AO158" i="7" a="1"/>
  <c r="AO158" i="7" s="1"/>
  <c r="BA157" i="7" a="1"/>
  <c r="BA157" i="7" s="1"/>
  <c r="BL155" i="7" a="1"/>
  <c r="BL155" i="7" s="1"/>
  <c r="BM153" i="7" a="1"/>
  <c r="BM153" i="7" s="1"/>
  <c r="BM152" i="7" a="1"/>
  <c r="BM152" i="7" s="1"/>
  <c r="P152" i="7" a="1"/>
  <c r="P152" i="7" s="1"/>
  <c r="P151" i="7" a="1"/>
  <c r="P151" i="7" s="1"/>
  <c r="Q150" i="7" a="1"/>
  <c r="Q150" i="7" s="1"/>
  <c r="AB149" i="7" a="1"/>
  <c r="AB149" i="7" s="1"/>
  <c r="BM237" i="7" a="1"/>
  <c r="BM237" i="7" s="1"/>
  <c r="AN235" i="7" a="1"/>
  <c r="AN235" i="7" s="1"/>
  <c r="AO233" i="7" a="1"/>
  <c r="AO233" i="7" s="1"/>
  <c r="BM231" i="7" a="1"/>
  <c r="BM231" i="7" s="1"/>
  <c r="P230" i="7" a="1"/>
  <c r="P230" i="7" s="1"/>
  <c r="Q228" i="7" a="1"/>
  <c r="Q228" i="7" s="1"/>
  <c r="AN226" i="7" a="1"/>
  <c r="AN226" i="7" s="1"/>
  <c r="AO220" i="7" a="1"/>
  <c r="AO220" i="7" s="1"/>
  <c r="P219" i="7" a="1"/>
  <c r="P219" i="7" s="1"/>
  <c r="AN217" i="7" a="1"/>
  <c r="AN217" i="7" s="1"/>
  <c r="BM215" i="7" a="1"/>
  <c r="BM215" i="7" s="1"/>
  <c r="Q214" i="7" a="1"/>
  <c r="Q214" i="7" s="1"/>
  <c r="AN212" i="7" a="1"/>
  <c r="AN212" i="7" s="1"/>
  <c r="AO210" i="7" a="1"/>
  <c r="AO210" i="7" s="1"/>
  <c r="BM208" i="7" a="1"/>
  <c r="BM208" i="7" s="1"/>
  <c r="Q205" i="7" a="1"/>
  <c r="Q205" i="7" s="1"/>
  <c r="AN203" i="7" a="1"/>
  <c r="AN203" i="7" s="1"/>
  <c r="AO201" i="7" a="1"/>
  <c r="AO201" i="7" s="1"/>
  <c r="P200" i="7" a="1"/>
  <c r="P200" i="7" s="1"/>
  <c r="AO196" i="7" a="1"/>
  <c r="AO196" i="7" s="1"/>
  <c r="BM194" i="7" a="1"/>
  <c r="BM194" i="7" s="1"/>
  <c r="Q193" i="7" a="1"/>
  <c r="Q193" i="7" s="1"/>
  <c r="AO188" i="7" a="1"/>
  <c r="AO188" i="7" s="1"/>
  <c r="AB187" i="7" a="1"/>
  <c r="AB187" i="7" s="1"/>
  <c r="P186" i="7" a="1"/>
  <c r="P186" i="7" s="1"/>
  <c r="BL184" i="7" a="1"/>
  <c r="BL184" i="7" s="1"/>
  <c r="AO183" i="7" a="1"/>
  <c r="AO183" i="7" s="1"/>
  <c r="AN182" i="7" a="1"/>
  <c r="AN182" i="7" s="1"/>
  <c r="AC181" i="7" a="1"/>
  <c r="AC181" i="7" s="1"/>
  <c r="AC180" i="7" a="1"/>
  <c r="AC180" i="7" s="1"/>
  <c r="AB179" i="7" a="1"/>
  <c r="AB179" i="7" s="1"/>
  <c r="Q178" i="7" a="1"/>
  <c r="Q178" i="7" s="1"/>
  <c r="P177" i="7" a="1"/>
  <c r="P177" i="7" s="1"/>
  <c r="BM175" i="7" a="1"/>
  <c r="BM175" i="7" s="1"/>
  <c r="BM174" i="7" a="1"/>
  <c r="BM174" i="7" s="1"/>
  <c r="BL173" i="7" a="1"/>
  <c r="BL173" i="7" s="1"/>
  <c r="BA172" i="7" a="1"/>
  <c r="BA172" i="7" s="1"/>
  <c r="AZ171" i="7" a="1"/>
  <c r="AZ171" i="7" s="1"/>
  <c r="AO170" i="7" a="1"/>
  <c r="AO170" i="7" s="1"/>
  <c r="BL168" i="7" a="1"/>
  <c r="BL168" i="7" s="1"/>
  <c r="BM167" i="7" a="1"/>
  <c r="BM167" i="7" s="1"/>
  <c r="P166" i="7" a="1"/>
  <c r="P166" i="7" s="1"/>
  <c r="Q165" i="7" a="1"/>
  <c r="Q165" i="7" s="1"/>
  <c r="Q164" i="7" a="1"/>
  <c r="Q164" i="7" s="1"/>
  <c r="AB163" i="7" a="1"/>
  <c r="AB163" i="7" s="1"/>
  <c r="AC162" i="7" a="1"/>
  <c r="AC162" i="7" s="1"/>
  <c r="AC161" i="7" a="1"/>
  <c r="AC161" i="7" s="1"/>
  <c r="AZ157" i="7" a="1"/>
  <c r="AZ157" i="7" s="1"/>
  <c r="AZ156" i="7" a="1"/>
  <c r="AZ156" i="7" s="1"/>
  <c r="BA155" i="7" a="1"/>
  <c r="BA155" i="7" s="1"/>
  <c r="BL154" i="7" a="1"/>
  <c r="BL154" i="7" s="1"/>
  <c r="BL153" i="7" a="1"/>
  <c r="BL153" i="7" s="1"/>
  <c r="BL152" i="7" a="1"/>
  <c r="BL152" i="7" s="1"/>
  <c r="BM151" i="7" a="1"/>
  <c r="BM151" i="7" s="1"/>
  <c r="P150" i="7" a="1"/>
  <c r="P150" i="7" s="1"/>
  <c r="Q149" i="7" a="1"/>
  <c r="Q149" i="7" s="1"/>
  <c r="AC147" i="7" a="1"/>
  <c r="AC147" i="7" s="1"/>
  <c r="AC146" i="7" a="1"/>
  <c r="AC146" i="7" s="1"/>
  <c r="AN144" i="7" a="1"/>
  <c r="AN144" i="7" s="1"/>
  <c r="AO143" i="7" a="1"/>
  <c r="AO143" i="7" s="1"/>
  <c r="AO142" i="7" a="1"/>
  <c r="AO142" i="7" s="1"/>
  <c r="AZ141" i="7" a="1"/>
  <c r="AZ141" i="7" s="1"/>
  <c r="BA140" i="7" a="1"/>
  <c r="BA140" i="7" s="1"/>
  <c r="BA139" i="7" a="1"/>
  <c r="BA139" i="7" s="1"/>
  <c r="BL138" i="7" a="1"/>
  <c r="BL138" i="7" s="1"/>
  <c r="BM137" i="7" a="1"/>
  <c r="BM137" i="7" s="1"/>
  <c r="AB136" i="7" a="1"/>
  <c r="AB136" i="7" s="1"/>
  <c r="AC135" i="7" a="1"/>
  <c r="AC135" i="7" s="1"/>
  <c r="AO134" i="7" a="1"/>
  <c r="AO134" i="7" s="1"/>
  <c r="BA133" i="7" a="1"/>
  <c r="BA133" i="7" s="1"/>
  <c r="BL237" i="7" a="1"/>
  <c r="BL237" i="7" s="1"/>
  <c r="BL229" i="7" a="1"/>
  <c r="BL229" i="7" s="1"/>
  <c r="Q224" i="7" a="1"/>
  <c r="Q224" i="7" s="1"/>
  <c r="Q222" i="7" a="1"/>
  <c r="Q222" i="7" s="1"/>
  <c r="BM218" i="7" a="1"/>
  <c r="BM218" i="7" s="1"/>
  <c r="AO215" i="7" a="1"/>
  <c r="AO215" i="7" s="1"/>
  <c r="AN210" i="7" a="1"/>
  <c r="AN210" i="7" s="1"/>
  <c r="BL208" i="7" a="1"/>
  <c r="BL208" i="7" s="1"/>
  <c r="BM206" i="7" a="1"/>
  <c r="BM206" i="7" s="1"/>
  <c r="AN201" i="7" a="1"/>
  <c r="AN201" i="7" s="1"/>
  <c r="AB198" i="7" a="1"/>
  <c r="AB198" i="7" s="1"/>
  <c r="AN196" i="7" a="1"/>
  <c r="AN196" i="7" s="1"/>
  <c r="BL194" i="7" a="1"/>
  <c r="BL194" i="7" s="1"/>
  <c r="P193" i="7" a="1"/>
  <c r="P193" i="7" s="1"/>
  <c r="AN191" i="7" a="1"/>
  <c r="AN191" i="7" s="1"/>
  <c r="BM189" i="7" a="1"/>
  <c r="BM189" i="7" s="1"/>
  <c r="AN188" i="7" a="1"/>
  <c r="AN188" i="7" s="1"/>
  <c r="Q187" i="7" a="1"/>
  <c r="Q187" i="7" s="1"/>
  <c r="BM185" i="7" a="1"/>
  <c r="BM185" i="7" s="1"/>
  <c r="AO184" i="7" a="1"/>
  <c r="AO184" i="7" s="1"/>
  <c r="AN183" i="7" a="1"/>
  <c r="AN183" i="7" s="1"/>
  <c r="AB181" i="7" a="1"/>
  <c r="AB181" i="7" s="1"/>
  <c r="AB180" i="7" a="1"/>
  <c r="AB180" i="7" s="1"/>
  <c r="Q179" i="7" a="1"/>
  <c r="Q179" i="7" s="1"/>
  <c r="P178" i="7" a="1"/>
  <c r="P178" i="7" s="1"/>
  <c r="BL175" i="7" a="1"/>
  <c r="BL175" i="7" s="1"/>
  <c r="BL174" i="7" a="1"/>
  <c r="BL174" i="7" s="1"/>
  <c r="BA173" i="7" a="1"/>
  <c r="BA173" i="7" s="1"/>
  <c r="AZ172" i="7" a="1"/>
  <c r="AZ172" i="7" s="1"/>
  <c r="AN170" i="7" a="1"/>
  <c r="AN170" i="7" s="1"/>
  <c r="AZ169" i="7" a="1"/>
  <c r="AZ169" i="7" s="1"/>
  <c r="BA168" i="7" a="1"/>
  <c r="BA168" i="7" s="1"/>
  <c r="BL167" i="7" a="1"/>
  <c r="BL167" i="7" s="1"/>
  <c r="BM166" i="7" a="1"/>
  <c r="BM166" i="7" s="1"/>
  <c r="BM165" i="7" a="1"/>
  <c r="BM165" i="7" s="1"/>
  <c r="P165" i="7" a="1"/>
  <c r="P165" i="7" s="1"/>
  <c r="P164" i="7" a="1"/>
  <c r="P164" i="7" s="1"/>
  <c r="Q163" i="7" a="1"/>
  <c r="Q163" i="7" s="1"/>
  <c r="AB162" i="7" a="1"/>
  <c r="AB162" i="7" s="1"/>
  <c r="AC160" i="7" a="1"/>
  <c r="AC160" i="7" s="1"/>
  <c r="AN159" i="7" a="1"/>
  <c r="AN159" i="7" s="1"/>
  <c r="AN158" i="7" a="1"/>
  <c r="AN158" i="7" s="1"/>
  <c r="AO157" i="7" a="1"/>
  <c r="AO157" i="7" s="1"/>
  <c r="AO156" i="7" a="1"/>
  <c r="AO156" i="7" s="1"/>
  <c r="AZ155" i="7" a="1"/>
  <c r="AZ155" i="7" s="1"/>
  <c r="BA154" i="7" a="1"/>
  <c r="BA154" i="7" s="1"/>
  <c r="BA153" i="7" a="1"/>
  <c r="BA153" i="7" s="1"/>
  <c r="BM150" i="7" a="1"/>
  <c r="BM150" i="7" s="1"/>
  <c r="P149" i="7" a="1"/>
  <c r="P149" i="7" s="1"/>
  <c r="Q148" i="7" a="1"/>
  <c r="Q148" i="7" s="1"/>
  <c r="AB147" i="7" a="1"/>
  <c r="AB147" i="7" s="1"/>
  <c r="AB146" i="7" a="1"/>
  <c r="AB146" i="7" s="1"/>
  <c r="AC145" i="7" a="1"/>
  <c r="AC145" i="7" s="1"/>
  <c r="AC144" i="7" a="1"/>
  <c r="AC144" i="7" s="1"/>
  <c r="AN143" i="7" a="1"/>
  <c r="AN143" i="7" s="1"/>
  <c r="AN142" i="7" a="1"/>
  <c r="AN142" i="7" s="1"/>
  <c r="AO141" i="7" a="1"/>
  <c r="AO141" i="7" s="1"/>
  <c r="AZ140" i="7" a="1"/>
  <c r="AZ140" i="7" s="1"/>
  <c r="AZ139" i="7" a="1"/>
  <c r="AZ139" i="7" s="1"/>
  <c r="BA138" i="7" a="1"/>
  <c r="BA138" i="7" s="1"/>
  <c r="BL227" i="7" a="1"/>
  <c r="BL227" i="7" s="1"/>
  <c r="P224" i="7" a="1"/>
  <c r="P224" i="7" s="1"/>
  <c r="P222" i="7" a="1"/>
  <c r="P222" i="7" s="1"/>
  <c r="Q220" i="7" a="1"/>
  <c r="Q220" i="7" s="1"/>
  <c r="AO218" i="7" a="1"/>
  <c r="AO218" i="7" s="1"/>
  <c r="P217" i="7" a="1"/>
  <c r="P217" i="7" s="1"/>
  <c r="AN215" i="7" a="1"/>
  <c r="AN215" i="7" s="1"/>
  <c r="BM213" i="7" a="1"/>
  <c r="BM213" i="7" s="1"/>
  <c r="P212" i="7" a="1"/>
  <c r="P212" i="7" s="1"/>
  <c r="Q210" i="7" a="1"/>
  <c r="Q210" i="7" s="1"/>
  <c r="AO206" i="7" a="1"/>
  <c r="AO206" i="7" s="1"/>
  <c r="BM204" i="7" a="1"/>
  <c r="BM204" i="7" s="1"/>
  <c r="P203" i="7" a="1"/>
  <c r="P203" i="7" s="1"/>
  <c r="AB201" i="7" a="1"/>
  <c r="AB201" i="7" s="1"/>
  <c r="AO199" i="7" a="1"/>
  <c r="AO199" i="7" s="1"/>
  <c r="P198" i="7" a="1"/>
  <c r="P198" i="7" s="1"/>
  <c r="AB196" i="7" a="1"/>
  <c r="AB196" i="7" s="1"/>
  <c r="AC194" i="7" a="1"/>
  <c r="AC194" i="7" s="1"/>
  <c r="BL192" i="7" a="1"/>
  <c r="BL192" i="7" s="1"/>
  <c r="Q191" i="7" a="1"/>
  <c r="Q191" i="7" s="1"/>
  <c r="AO189" i="7" a="1"/>
  <c r="AO189" i="7" s="1"/>
  <c r="AB188" i="7" a="1"/>
  <c r="AB188" i="7" s="1"/>
  <c r="P187" i="7" a="1"/>
  <c r="P187" i="7" s="1"/>
  <c r="AO185" i="7" a="1"/>
  <c r="AO185" i="7" s="1"/>
  <c r="AC184" i="7" a="1"/>
  <c r="AC184" i="7" s="1"/>
  <c r="AB183" i="7" a="1"/>
  <c r="AB183" i="7" s="1"/>
  <c r="AB182" i="7" a="1"/>
  <c r="AB182" i="7" s="1"/>
  <c r="P180" i="7" a="1"/>
  <c r="P180" i="7" s="1"/>
  <c r="BM178" i="7" a="1"/>
  <c r="BM178" i="7" s="1"/>
  <c r="BL177" i="7" a="1"/>
  <c r="BL177" i="7" s="1"/>
  <c r="BL176" i="7" a="1"/>
  <c r="BL176" i="7" s="1"/>
  <c r="AZ174" i="7" a="1"/>
  <c r="AZ174" i="7" s="1"/>
  <c r="AO173" i="7" a="1"/>
  <c r="AO173" i="7" s="1"/>
  <c r="AN172" i="7" a="1"/>
  <c r="AN172" i="7" s="1"/>
  <c r="AN171" i="7" a="1"/>
  <c r="AN171" i="7" s="1"/>
  <c r="AC170" i="7" a="1"/>
  <c r="AC170" i="7" s="1"/>
  <c r="AO169" i="7" a="1"/>
  <c r="AO169" i="7" s="1"/>
  <c r="AO168" i="7" a="1"/>
  <c r="AO168" i="7" s="1"/>
  <c r="AZ167" i="7" a="1"/>
  <c r="AZ167" i="7" s="1"/>
  <c r="BA166" i="7" a="1"/>
  <c r="BA166" i="7" s="1"/>
  <c r="BA165" i="7" a="1"/>
  <c r="BA165" i="7" s="1"/>
  <c r="BM164" i="7" a="1"/>
  <c r="BM164" i="7" s="1"/>
  <c r="P163" i="7" a="1"/>
  <c r="P163" i="7" s="1"/>
  <c r="Q161" i="7" a="1"/>
  <c r="Q161" i="7" s="1"/>
  <c r="Q160" i="7" a="1"/>
  <c r="Q160" i="7" s="1"/>
  <c r="AB159" i="7" a="1"/>
  <c r="AB159" i="7" s="1"/>
  <c r="AB158" i="7" a="1"/>
  <c r="AB158" i="7" s="1"/>
  <c r="AC157" i="7" a="1"/>
  <c r="AC157" i="7" s="1"/>
  <c r="AN156" i="7" a="1"/>
  <c r="AN156" i="7" s="1"/>
  <c r="AN155" i="7" a="1"/>
  <c r="AN155" i="7" s="1"/>
  <c r="AZ152" i="7" a="1"/>
  <c r="AZ152" i="7" s="1"/>
  <c r="BA151" i="7" a="1"/>
  <c r="BA151" i="7" s="1"/>
  <c r="BL149" i="7" a="1"/>
  <c r="BL149" i="7" s="1"/>
  <c r="BM148" i="7" a="1"/>
  <c r="BM148" i="7" s="1"/>
  <c r="P147" i="7" a="1"/>
  <c r="P147" i="7" s="1"/>
  <c r="P146" i="7" a="1"/>
  <c r="P146" i="7" s="1"/>
  <c r="Q145" i="7" a="1"/>
  <c r="Q145" i="7" s="1"/>
  <c r="Q144" i="7" a="1"/>
  <c r="Q144" i="7" s="1"/>
  <c r="AC143" i="7" a="1"/>
  <c r="AC143" i="7" s="1"/>
  <c r="AN141" i="7" a="1"/>
  <c r="AN141" i="7" s="1"/>
  <c r="AN139" i="7" a="1"/>
  <c r="AN139" i="7" s="1"/>
  <c r="BL136" i="7" a="1"/>
  <c r="BL136" i="7" s="1"/>
  <c r="P136" i="7" a="1"/>
  <c r="P136" i="7" s="1"/>
  <c r="Q135" i="7" a="1"/>
  <c r="Q135" i="7" s="1"/>
  <c r="AC134" i="7" a="1"/>
  <c r="AC134" i="7" s="1"/>
  <c r="AN231" i="7" a="1"/>
  <c r="AN231" i="7" s="1"/>
  <c r="BM199" i="7" a="1"/>
  <c r="BM199" i="7" s="1"/>
  <c r="BL189" i="7" a="1"/>
  <c r="BL189" i="7" s="1"/>
  <c r="AC182" i="7" a="1"/>
  <c r="AC182" i="7" s="1"/>
  <c r="BA175" i="7" a="1"/>
  <c r="BA175" i="7" s="1"/>
  <c r="BL165" i="7" a="1"/>
  <c r="BL165" i="7" s="1"/>
  <c r="Q162" i="7" a="1"/>
  <c r="Q162" i="7" s="1"/>
  <c r="AC158" i="7" a="1"/>
  <c r="AC158" i="7" s="1"/>
  <c r="AZ154" i="7" a="1"/>
  <c r="AZ154" i="7" s="1"/>
  <c r="BL150" i="7" a="1"/>
  <c r="BL150" i="7" s="1"/>
  <c r="AO147" i="7" a="1"/>
  <c r="AO147" i="7" s="1"/>
  <c r="BL141" i="7" a="1"/>
  <c r="BL141" i="7" s="1"/>
  <c r="P137" i="7" a="1"/>
  <c r="P137" i="7" s="1"/>
  <c r="AZ135" i="7" a="1"/>
  <c r="AZ135" i="7" s="1"/>
  <c r="Q133" i="7" a="1"/>
  <c r="Q133" i="7" s="1"/>
  <c r="Q132" i="7" a="1"/>
  <c r="Q132" i="7" s="1"/>
  <c r="AB131" i="7" a="1"/>
  <c r="AB131" i="7" s="1"/>
  <c r="AN130" i="7" a="1"/>
  <c r="AN130" i="7" s="1"/>
  <c r="AZ129" i="7" a="1"/>
  <c r="AZ129" i="7" s="1"/>
  <c r="BA128" i="7" a="1"/>
  <c r="BA128" i="7" s="1"/>
  <c r="BA127" i="7" a="1"/>
  <c r="BA127" i="7" s="1"/>
  <c r="AB125" i="7" a="1"/>
  <c r="AB125" i="7" s="1"/>
  <c r="Q124" i="7" a="1"/>
  <c r="Q124" i="7" s="1"/>
  <c r="AB123" i="7" a="1"/>
  <c r="AB123" i="7" s="1"/>
  <c r="AN122" i="7" a="1"/>
  <c r="AN122" i="7" s="1"/>
  <c r="AO121" i="7" a="1"/>
  <c r="AO121" i="7" s="1"/>
  <c r="BA118" i="7" a="1"/>
  <c r="BA118" i="7" s="1"/>
  <c r="BA117" i="7" a="1"/>
  <c r="BA117" i="7" s="1"/>
  <c r="AZ116" i="7" a="1"/>
  <c r="AZ116" i="7" s="1"/>
  <c r="BM114" i="7" a="1"/>
  <c r="BM114" i="7" s="1"/>
  <c r="BM113" i="7" a="1"/>
  <c r="BM113" i="7" s="1"/>
  <c r="P112" i="7" a="1"/>
  <c r="P112" i="7" s="1"/>
  <c r="AB111" i="7" a="1"/>
  <c r="AB111" i="7" s="1"/>
  <c r="Q110" i="7" a="1"/>
  <c r="Q110" i="7" s="1"/>
  <c r="AB109" i="7" a="1"/>
  <c r="AB109" i="7" s="1"/>
  <c r="AC108" i="7" a="1"/>
  <c r="AC108" i="7" s="1"/>
  <c r="AZ105" i="7" a="1"/>
  <c r="AZ105" i="7" s="1"/>
  <c r="BA104" i="7" a="1"/>
  <c r="BA104" i="7" s="1"/>
  <c r="BL103" i="7" a="1"/>
  <c r="BL103" i="7" s="1"/>
  <c r="P102" i="7" a="1"/>
  <c r="P102" i="7" s="1"/>
  <c r="AB101" i="7" a="1"/>
  <c r="AB101" i="7" s="1"/>
  <c r="AB100" i="7" a="1"/>
  <c r="AB100" i="7" s="1"/>
  <c r="AC99" i="7" a="1"/>
  <c r="AC99" i="7" s="1"/>
  <c r="AO98" i="7" a="1"/>
  <c r="AO98" i="7" s="1"/>
  <c r="AZ96" i="7" a="1"/>
  <c r="AZ96" i="7" s="1"/>
  <c r="BA95" i="7" a="1"/>
  <c r="BA95" i="7" s="1"/>
  <c r="BA94" i="7" a="1"/>
  <c r="BA94" i="7" s="1"/>
  <c r="BL93" i="7" a="1"/>
  <c r="BL93" i="7" s="1"/>
  <c r="BL91" i="7" a="1"/>
  <c r="BL91" i="7" s="1"/>
  <c r="P91" i="7" a="1"/>
  <c r="P91" i="7" s="1"/>
  <c r="Q90" i="7" a="1"/>
  <c r="Q90" i="7" s="1"/>
  <c r="Q89" i="7" a="1"/>
  <c r="Q89" i="7" s="1"/>
  <c r="AB88" i="7" a="1"/>
  <c r="AB88" i="7" s="1"/>
  <c r="AB87" i="7" a="1"/>
  <c r="AB87" i="7" s="1"/>
  <c r="AB86" i="7" a="1"/>
  <c r="AB86" i="7" s="1"/>
  <c r="AC85" i="7" a="1"/>
  <c r="AC85" i="7" s="1"/>
  <c r="AN84" i="7" a="1"/>
  <c r="AN84" i="7" s="1"/>
  <c r="AN83" i="7" a="1"/>
  <c r="AN83" i="7" s="1"/>
  <c r="AB81" i="7" a="1"/>
  <c r="AB81" i="7" s="1"/>
  <c r="AO79" i="7" a="1"/>
  <c r="AO79" i="7" s="1"/>
  <c r="AO78" i="7" a="1"/>
  <c r="AO78" i="7" s="1"/>
  <c r="BA77" i="7" a="1"/>
  <c r="BA77" i="7" s="1"/>
  <c r="BA76" i="7" a="1"/>
  <c r="BA76" i="7" s="1"/>
  <c r="BA75" i="7" a="1"/>
  <c r="BA75" i="7" s="1"/>
  <c r="BL74" i="7" a="1"/>
  <c r="BL74" i="7" s="1"/>
  <c r="BM230" i="7" a="1"/>
  <c r="BM230" i="7" s="1"/>
  <c r="BM219" i="7" a="1"/>
  <c r="BM219" i="7" s="1"/>
  <c r="BL209" i="7" a="1"/>
  <c r="BL209" i="7" s="1"/>
  <c r="AB199" i="7" a="1"/>
  <c r="AB199" i="7" s="1"/>
  <c r="AB189" i="7" a="1"/>
  <c r="AB189" i="7" s="1"/>
  <c r="BM181" i="7" a="1"/>
  <c r="BM181" i="7" s="1"/>
  <c r="AN175" i="7" a="1"/>
  <c r="AN175" i="7" s="1"/>
  <c r="AO165" i="7" a="1"/>
  <c r="AO165" i="7" s="1"/>
  <c r="BL161" i="7" a="1"/>
  <c r="BL161" i="7" s="1"/>
  <c r="P158" i="7" a="1"/>
  <c r="P158" i="7" s="1"/>
  <c r="AC154" i="7" a="1"/>
  <c r="AC154" i="7" s="1"/>
  <c r="AO144" i="7" a="1"/>
  <c r="AO144" i="7" s="1"/>
  <c r="BA141" i="7" a="1"/>
  <c r="BA141" i="7" s="1"/>
  <c r="BM136" i="7" a="1"/>
  <c r="BM136" i="7" s="1"/>
  <c r="P133" i="7" a="1"/>
  <c r="P133" i="7" s="1"/>
  <c r="P132" i="7" a="1"/>
  <c r="P132" i="7" s="1"/>
  <c r="AC130" i="7" a="1"/>
  <c r="AC130" i="7" s="1"/>
  <c r="AZ128" i="7" a="1"/>
  <c r="AZ128" i="7" s="1"/>
  <c r="AZ127" i="7" a="1"/>
  <c r="AZ127" i="7" s="1"/>
  <c r="BL126" i="7" a="1"/>
  <c r="BL126" i="7" s="1"/>
  <c r="P126" i="7" a="1"/>
  <c r="P126" i="7" s="1"/>
  <c r="Q125" i="7" a="1"/>
  <c r="Q125" i="7" s="1"/>
  <c r="P124" i="7" a="1"/>
  <c r="P124" i="7" s="1"/>
  <c r="Q123" i="7" a="1"/>
  <c r="Q123" i="7" s="1"/>
  <c r="AN121" i="7" a="1"/>
  <c r="AN121" i="7" s="1"/>
  <c r="AC120" i="7" a="1"/>
  <c r="AC120" i="7" s="1"/>
  <c r="AN119" i="7" a="1"/>
  <c r="AN119" i="7" s="1"/>
  <c r="AZ118" i="7" a="1"/>
  <c r="AZ118" i="7" s="1"/>
  <c r="AZ117" i="7" a="1"/>
  <c r="AZ117" i="7" s="1"/>
  <c r="AO116" i="7" a="1"/>
  <c r="AO116" i="7" s="1"/>
  <c r="BA115" i="7" a="1"/>
  <c r="BA115" i="7" s="1"/>
  <c r="BL113" i="7" a="1"/>
  <c r="BL113" i="7" s="1"/>
  <c r="BL112" i="7" a="1"/>
  <c r="BL112" i="7" s="1"/>
  <c r="Q111" i="7" a="1"/>
  <c r="Q111" i="7" s="1"/>
  <c r="P110" i="7" a="1"/>
  <c r="P110" i="7" s="1"/>
  <c r="Q109" i="7" a="1"/>
  <c r="Q109" i="7" s="1"/>
  <c r="AB108" i="7" a="1"/>
  <c r="AB108" i="7" s="1"/>
  <c r="AC107" i="7" a="1"/>
  <c r="AC107" i="7" s="1"/>
  <c r="AN106" i="7" a="1"/>
  <c r="AN106" i="7" s="1"/>
  <c r="BA103" i="7" a="1"/>
  <c r="BA103" i="7" s="1"/>
  <c r="BM102" i="7" a="1"/>
  <c r="BM102" i="7" s="1"/>
  <c r="BM101" i="7" a="1"/>
  <c r="BM101" i="7" s="1"/>
  <c r="Q101" i="7" a="1"/>
  <c r="Q101" i="7" s="1"/>
  <c r="AN98" i="7" a="1"/>
  <c r="AN98" i="7" s="1"/>
  <c r="AO97" i="7" a="1"/>
  <c r="AO97" i="7" s="1"/>
  <c r="AO96" i="7" a="1"/>
  <c r="AO96" i="7" s="1"/>
  <c r="AZ95" i="7" a="1"/>
  <c r="AZ95" i="7" s="1"/>
  <c r="AZ94" i="7" a="1"/>
  <c r="AZ94" i="7" s="1"/>
  <c r="BA93" i="7" a="1"/>
  <c r="BA93" i="7" s="1"/>
  <c r="BL92" i="7" a="1"/>
  <c r="BL92" i="7" s="1"/>
  <c r="BM90" i="7" a="1"/>
  <c r="BM90" i="7" s="1"/>
  <c r="P90" i="7" a="1"/>
  <c r="P90" i="7" s="1"/>
  <c r="Q88" i="7" a="1"/>
  <c r="Q88" i="7" s="1"/>
  <c r="Q87" i="7" a="1"/>
  <c r="Q87" i="7" s="1"/>
  <c r="Q86" i="7" a="1"/>
  <c r="Q86" i="7" s="1"/>
  <c r="AC83" i="7" a="1"/>
  <c r="AC83" i="7" s="1"/>
  <c r="AZ82" i="7" a="1"/>
  <c r="AZ82" i="7" s="1"/>
  <c r="BM81" i="7" a="1"/>
  <c r="BM81" i="7" s="1"/>
  <c r="Q81" i="7" a="1"/>
  <c r="Q81" i="7" s="1"/>
  <c r="AB80" i="7" a="1"/>
  <c r="AB80" i="7" s="1"/>
  <c r="AN79" i="7" a="1"/>
  <c r="AN79" i="7" s="1"/>
  <c r="AZ77" i="7" a="1"/>
  <c r="AZ77" i="7" s="1"/>
  <c r="AZ75" i="7" a="1"/>
  <c r="AZ75" i="7" s="1"/>
  <c r="BA74" i="7" a="1"/>
  <c r="BA74" i="7" s="1"/>
  <c r="AO229" i="7" a="1"/>
  <c r="AO229" i="7" s="1"/>
  <c r="BL218" i="7" a="1"/>
  <c r="BL218" i="7" s="1"/>
  <c r="AO208" i="7" a="1"/>
  <c r="AO208" i="7" s="1"/>
  <c r="Q198" i="7" a="1"/>
  <c r="Q198" i="7" s="1"/>
  <c r="AC188" i="7" a="1"/>
  <c r="AC188" i="7" s="1"/>
  <c r="Q181" i="7" a="1"/>
  <c r="Q181" i="7" s="1"/>
  <c r="BA174" i="7" a="1"/>
  <c r="BA174" i="7" s="1"/>
  <c r="P169" i="7" a="1"/>
  <c r="P169" i="7" s="1"/>
  <c r="AC165" i="7" a="1"/>
  <c r="AC165" i="7" s="1"/>
  <c r="AZ161" i="7" a="1"/>
  <c r="AZ161" i="7" s="1"/>
  <c r="BL157" i="7" a="1"/>
  <c r="BL157" i="7" s="1"/>
  <c r="AC150" i="7" a="1"/>
  <c r="AC150" i="7" s="1"/>
  <c r="Q147" i="7" a="1"/>
  <c r="Q147" i="7" s="1"/>
  <c r="AB144" i="7" a="1"/>
  <c r="AB144" i="7" s="1"/>
  <c r="AZ138" i="7" a="1"/>
  <c r="AZ138" i="7" s="1"/>
  <c r="BA136" i="7" a="1"/>
  <c r="BA136" i="7" s="1"/>
  <c r="AN135" i="7" a="1"/>
  <c r="AN135" i="7" s="1"/>
  <c r="Q134" i="7" a="1"/>
  <c r="Q134" i="7" s="1"/>
  <c r="BM132" i="7" a="1"/>
  <c r="BM132" i="7" s="1"/>
  <c r="Q131" i="7" a="1"/>
  <c r="Q131" i="7" s="1"/>
  <c r="AO129" i="7" a="1"/>
  <c r="AO129" i="7" s="1"/>
  <c r="AO128" i="7" a="1"/>
  <c r="AO128" i="7" s="1"/>
  <c r="BA126" i="7" a="1"/>
  <c r="BA126" i="7" s="1"/>
  <c r="P125" i="7" a="1"/>
  <c r="P125" i="7" s="1"/>
  <c r="AC122" i="7" a="1"/>
  <c r="AC122" i="7" s="1"/>
  <c r="AC121" i="7" a="1"/>
  <c r="AC121" i="7" s="1"/>
  <c r="AB120" i="7" a="1"/>
  <c r="AB120" i="7" s="1"/>
  <c r="AO118" i="7" a="1"/>
  <c r="AO118" i="7" s="1"/>
  <c r="AO117" i="7" a="1"/>
  <c r="AO117" i="7" s="1"/>
  <c r="P229" i="7" a="1"/>
  <c r="P229" i="7" s="1"/>
  <c r="Q218" i="7" a="1"/>
  <c r="Q218" i="7" s="1"/>
  <c r="P208" i="7" a="1"/>
  <c r="P208" i="7" s="1"/>
  <c r="AN197" i="7" a="1"/>
  <c r="AN197" i="7" s="1"/>
  <c r="BM187" i="7" a="1"/>
  <c r="BM187" i="7" s="1"/>
  <c r="BL180" i="7" a="1"/>
  <c r="BL180" i="7" s="1"/>
  <c r="AC174" i="7" a="1"/>
  <c r="AC174" i="7" s="1"/>
  <c r="AZ168" i="7" a="1"/>
  <c r="AZ168" i="7" s="1"/>
  <c r="AB161" i="7" a="1"/>
  <c r="AB161" i="7" s="1"/>
  <c r="AN157" i="7" a="1"/>
  <c r="AN157" i="7" s="1"/>
  <c r="AZ153" i="7" a="1"/>
  <c r="AZ153" i="7" s="1"/>
  <c r="BM149" i="7" a="1"/>
  <c r="BM149" i="7" s="1"/>
  <c r="BL146" i="7" a="1"/>
  <c r="BL146" i="7" s="1"/>
  <c r="BM143" i="7" a="1"/>
  <c r="BM143" i="7" s="1"/>
  <c r="Q141" i="7" a="1"/>
  <c r="Q141" i="7" s="1"/>
  <c r="AC138" i="7" a="1"/>
  <c r="AC138" i="7" s="1"/>
  <c r="AZ136" i="7" a="1"/>
  <c r="AZ136" i="7" s="1"/>
  <c r="BM131" i="7" a="1"/>
  <c r="BM131" i="7" s="1"/>
  <c r="P131" i="7" a="1"/>
  <c r="P131" i="7" s="1"/>
  <c r="AB130" i="7" a="1"/>
  <c r="AB130" i="7" s="1"/>
  <c r="AN129" i="7" a="1"/>
  <c r="AN129" i="7" s="1"/>
  <c r="AN128" i="7" a="1"/>
  <c r="AN128" i="7" s="1"/>
  <c r="AO127" i="7" a="1"/>
  <c r="AO127" i="7" s="1"/>
  <c r="BM125" i="7" a="1"/>
  <c r="BM125" i="7" s="1"/>
  <c r="BM124" i="7" a="1"/>
  <c r="BM124" i="7" s="1"/>
  <c r="BM123" i="7" a="1"/>
  <c r="BM123" i="7" s="1"/>
  <c r="P123" i="7" a="1"/>
  <c r="P123" i="7" s="1"/>
  <c r="AB122" i="7" a="1"/>
  <c r="AB122" i="7" s="1"/>
  <c r="AB121" i="7" a="1"/>
  <c r="AB121" i="7" s="1"/>
  <c r="Q120" i="7" a="1"/>
  <c r="Q120" i="7" s="1"/>
  <c r="AC119" i="7" a="1"/>
  <c r="AC119" i="7" s="1"/>
  <c r="AN117" i="7" a="1"/>
  <c r="AN117" i="7" s="1"/>
  <c r="AN116" i="7" a="1"/>
  <c r="AN116" i="7" s="1"/>
  <c r="BA114" i="7" a="1"/>
  <c r="BA114" i="7" s="1"/>
  <c r="AZ113" i="7" a="1"/>
  <c r="AZ113" i="7" s="1"/>
  <c r="AZ112" i="7" a="1"/>
  <c r="AZ112" i="7" s="1"/>
  <c r="BL111" i="7" a="1"/>
  <c r="BL111" i="7" s="1"/>
  <c r="BM108" i="7" a="1"/>
  <c r="BM108" i="7" s="1"/>
  <c r="P108" i="7" a="1"/>
  <c r="P108" i="7" s="1"/>
  <c r="AB107" i="7" a="1"/>
  <c r="AB107" i="7" s="1"/>
  <c r="AB106" i="7" a="1"/>
  <c r="AB106" i="7" s="1"/>
  <c r="AN105" i="7" a="1"/>
  <c r="AN105" i="7" s="1"/>
  <c r="AO104" i="7" a="1"/>
  <c r="AO104" i="7" s="1"/>
  <c r="BA102" i="7" a="1"/>
  <c r="BA102" i="7" s="1"/>
  <c r="BL101" i="7" a="1"/>
  <c r="BL101" i="7" s="1"/>
  <c r="BM100" i="7" a="1"/>
  <c r="BM100" i="7" s="1"/>
  <c r="Q99" i="7" a="1"/>
  <c r="Q99" i="7" s="1"/>
  <c r="AC98" i="7" a="1"/>
  <c r="AC98" i="7" s="1"/>
  <c r="AN97" i="7" a="1"/>
  <c r="AN97" i="7" s="1"/>
  <c r="AO93" i="7" a="1"/>
  <c r="AO93" i="7" s="1"/>
  <c r="AZ92" i="7" a="1"/>
  <c r="AZ92" i="7" s="1"/>
  <c r="BA90" i="7" a="1"/>
  <c r="BA90" i="7" s="1"/>
  <c r="BM88" i="7" a="1"/>
  <c r="BM88" i="7" s="1"/>
  <c r="BM87" i="7" a="1"/>
  <c r="BM87" i="7" s="1"/>
  <c r="P87" i="7" a="1"/>
  <c r="P87" i="7" s="1"/>
  <c r="BM85" i="7" a="1"/>
  <c r="BM85" i="7" s="1"/>
  <c r="Q85" i="7" a="1"/>
  <c r="Q85" i="7" s="1"/>
  <c r="AB84" i="7" a="1"/>
  <c r="AB84" i="7" s="1"/>
  <c r="AB83" i="7" a="1"/>
  <c r="AB83" i="7" s="1"/>
  <c r="AO82" i="7" a="1"/>
  <c r="AO82" i="7" s="1"/>
  <c r="BL81" i="7" a="1"/>
  <c r="BL81" i="7" s="1"/>
  <c r="BM80" i="7" a="1"/>
  <c r="BM80" i="7" s="1"/>
  <c r="Q80" i="7" a="1"/>
  <c r="Q80" i="7" s="1"/>
  <c r="AB79" i="7" a="1"/>
  <c r="AB79" i="7" s="1"/>
  <c r="AN77" i="7" a="1"/>
  <c r="AN77" i="7" s="1"/>
  <c r="AO76" i="7" a="1"/>
  <c r="AO76" i="7" s="1"/>
  <c r="AO75" i="7" a="1"/>
  <c r="AO75" i="7" s="1"/>
  <c r="AO74" i="7" a="1"/>
  <c r="AO74" i="7" s="1"/>
  <c r="BM227" i="7" a="1"/>
  <c r="BM227" i="7" s="1"/>
  <c r="Q217" i="7" a="1"/>
  <c r="Q217" i="7" s="1"/>
  <c r="BL206" i="7" a="1"/>
  <c r="BL206" i="7" s="1"/>
  <c r="AC196" i="7" a="1"/>
  <c r="AC196" i="7" s="1"/>
  <c r="Q180" i="7" a="1"/>
  <c r="Q180" i="7" s="1"/>
  <c r="AZ173" i="7" a="1"/>
  <c r="AZ173" i="7" s="1"/>
  <c r="AZ164" i="7" a="1"/>
  <c r="AZ164" i="7" s="1"/>
  <c r="BL160" i="7" a="1"/>
  <c r="BL160" i="7" s="1"/>
  <c r="Q157" i="7" a="1"/>
  <c r="Q157" i="7" s="1"/>
  <c r="AC153" i="7" a="1"/>
  <c r="AC153" i="7" s="1"/>
  <c r="AO149" i="7" a="1"/>
  <c r="AO149" i="7" s="1"/>
  <c r="AO146" i="7" a="1"/>
  <c r="AO146" i="7" s="1"/>
  <c r="BA143" i="7" a="1"/>
  <c r="BA143" i="7" s="1"/>
  <c r="BM140" i="7" a="1"/>
  <c r="BM140" i="7" s="1"/>
  <c r="Q138" i="7" a="1"/>
  <c r="Q138" i="7" s="1"/>
  <c r="AO136" i="7" a="1"/>
  <c r="AO136" i="7" s="1"/>
  <c r="AB135" i="7" a="1"/>
  <c r="AB135" i="7" s="1"/>
  <c r="P134" i="7" a="1"/>
  <c r="P134" i="7" s="1"/>
  <c r="BL132" i="7" a="1"/>
  <c r="BL132" i="7" s="1"/>
  <c r="BL131" i="7" a="1"/>
  <c r="BL131" i="7" s="1"/>
  <c r="BM130" i="7" a="1"/>
  <c r="BM130" i="7" s="1"/>
  <c r="AC129" i="7" a="1"/>
  <c r="AC129" i="7" s="1"/>
  <c r="AN127" i="7" a="1"/>
  <c r="AN127" i="7" s="1"/>
  <c r="AZ126" i="7" a="1"/>
  <c r="AZ126" i="7" s="1"/>
  <c r="BL125" i="7" a="1"/>
  <c r="BL125" i="7" s="1"/>
  <c r="BL124" i="7" a="1"/>
  <c r="BL124" i="7" s="1"/>
  <c r="BL123" i="7" a="1"/>
  <c r="BL123" i="7" s="1"/>
  <c r="Q122" i="7" a="1"/>
  <c r="Q122" i="7" s="1"/>
  <c r="Q121" i="7" a="1"/>
  <c r="Q121" i="7" s="1"/>
  <c r="AB119" i="7" a="1"/>
  <c r="AB119" i="7" s="1"/>
  <c r="AN118" i="7" a="1"/>
  <c r="AN118" i="7" s="1"/>
  <c r="AC117" i="7" a="1"/>
  <c r="AC117" i="7" s="1"/>
  <c r="Q227" i="7" a="1"/>
  <c r="Q227" i="7" s="1"/>
  <c r="AO216" i="7" a="1"/>
  <c r="AO216" i="7" s="1"/>
  <c r="BL195" i="7" a="1"/>
  <c r="BL195" i="7" s="1"/>
  <c r="AO186" i="7" a="1"/>
  <c r="AO186" i="7" s="1"/>
  <c r="BA179" i="7" a="1"/>
  <c r="BA179" i="7" s="1"/>
  <c r="AC173" i="7" a="1"/>
  <c r="AC173" i="7" s="1"/>
  <c r="Q168" i="7" a="1"/>
  <c r="Q168" i="7" s="1"/>
  <c r="AZ160" i="7" a="1"/>
  <c r="AZ160" i="7" s="1"/>
  <c r="BL156" i="7" a="1"/>
  <c r="BL156" i="7" s="1"/>
  <c r="Q153" i="7" a="1"/>
  <c r="Q153" i="7" s="1"/>
  <c r="AC149" i="7" a="1"/>
  <c r="AC149" i="7" s="1"/>
  <c r="BM133" i="7" a="1"/>
  <c r="BM133" i="7" s="1"/>
  <c r="BA132" i="7" a="1"/>
  <c r="BA132" i="7" s="1"/>
  <c r="Q130" i="7" a="1"/>
  <c r="Q130" i="7" s="1"/>
  <c r="AC128" i="7" a="1"/>
  <c r="AC128" i="7" s="1"/>
  <c r="AC127" i="7" a="1"/>
  <c r="AC127" i="7" s="1"/>
  <c r="BA125" i="7" a="1"/>
  <c r="BA125" i="7" s="1"/>
  <c r="BA123" i="7" a="1"/>
  <c r="BA123" i="7" s="1"/>
  <c r="BM122" i="7" a="1"/>
  <c r="BM122" i="7" s="1"/>
  <c r="P121" i="7" a="1"/>
  <c r="P121" i="7" s="1"/>
  <c r="P120" i="7" a="1"/>
  <c r="P120" i="7" s="1"/>
  <c r="AC118" i="7" a="1"/>
  <c r="AC118" i="7" s="1"/>
  <c r="AB117" i="7" a="1"/>
  <c r="AB117" i="7" s="1"/>
  <c r="AB116" i="7" a="1"/>
  <c r="AB116" i="7" s="1"/>
  <c r="AN115" i="7" a="1"/>
  <c r="AN115" i="7" s="1"/>
  <c r="AN113" i="7" a="1"/>
  <c r="AN113" i="7" s="1"/>
  <c r="BL110" i="7" a="1"/>
  <c r="BL110" i="7" s="1"/>
  <c r="BA109" i="7" a="1"/>
  <c r="BA109" i="7" s="1"/>
  <c r="BL108" i="7" a="1"/>
  <c r="BL108" i="7" s="1"/>
  <c r="BL107" i="7" a="1"/>
  <c r="BL107" i="7" s="1"/>
  <c r="P107" i="7" a="1"/>
  <c r="P107" i="7" s="1"/>
  <c r="Q106" i="7" a="1"/>
  <c r="Q106" i="7" s="1"/>
  <c r="AB105" i="7" a="1"/>
  <c r="AB105" i="7" s="1"/>
  <c r="AN104" i="7" a="1"/>
  <c r="AN104" i="7" s="1"/>
  <c r="AZ102" i="7" a="1"/>
  <c r="AZ102" i="7" s="1"/>
  <c r="BA100" i="7" a="1"/>
  <c r="BA100" i="7" s="1"/>
  <c r="BM99" i="7" a="1"/>
  <c r="BM99" i="7" s="1"/>
  <c r="Q98" i="7" a="1"/>
  <c r="Q98" i="7" s="1"/>
  <c r="AB97" i="7" a="1"/>
  <c r="AB97" i="7" s="1"/>
  <c r="AC95" i="7" a="1"/>
  <c r="AC95" i="7" s="1"/>
  <c r="AC94" i="7" a="1"/>
  <c r="AC94" i="7" s="1"/>
  <c r="P226" i="7" a="1"/>
  <c r="P226" i="7" s="1"/>
  <c r="P205" i="7" a="1"/>
  <c r="P205" i="7" s="1"/>
  <c r="AN194" i="7" a="1"/>
  <c r="AN194" i="7" s="1"/>
  <c r="BL185" i="7" a="1"/>
  <c r="BL185" i="7" s="1"/>
  <c r="P179" i="7" a="1"/>
  <c r="P179" i="7" s="1"/>
  <c r="AO172" i="7" a="1"/>
  <c r="AO172" i="7" s="1"/>
  <c r="BA167" i="7" a="1"/>
  <c r="BA167" i="7" s="1"/>
  <c r="BM163" i="7" a="1"/>
  <c r="BM163" i="7" s="1"/>
  <c r="AB160" i="7" a="1"/>
  <c r="AB160" i="7" s="1"/>
  <c r="BA152" i="7" a="1"/>
  <c r="BA152" i="7" s="1"/>
  <c r="Q146" i="7" a="1"/>
  <c r="Q146" i="7" s="1"/>
  <c r="AO140" i="7" a="1"/>
  <c r="AO140" i="7" s="1"/>
  <c r="BL137" i="7" a="1"/>
  <c r="BL137" i="7" s="1"/>
  <c r="AC136" i="7" a="1"/>
  <c r="AC136" i="7" s="1"/>
  <c r="BM134" i="7" a="1"/>
  <c r="BM134" i="7" s="1"/>
  <c r="AZ132" i="7" a="1"/>
  <c r="AZ132" i="7" s="1"/>
  <c r="BA131" i="7" a="1"/>
  <c r="BA131" i="7" s="1"/>
  <c r="BL130" i="7" a="1"/>
  <c r="BL130" i="7" s="1"/>
  <c r="P130" i="7" a="1"/>
  <c r="P130" i="7" s="1"/>
  <c r="AB129" i="7" a="1"/>
  <c r="AB129" i="7" s="1"/>
  <c r="AB128" i="7" a="1"/>
  <c r="AB128" i="7" s="1"/>
  <c r="AO126" i="7" a="1"/>
  <c r="AO126" i="7" s="1"/>
  <c r="BA124" i="7" a="1"/>
  <c r="BA124" i="7" s="1"/>
  <c r="BL122" i="7" a="1"/>
  <c r="BL122" i="7" s="1"/>
  <c r="P122" i="7" a="1"/>
  <c r="P122" i="7" s="1"/>
  <c r="BM120" i="7" a="1"/>
  <c r="BM120" i="7" s="1"/>
  <c r="BM119" i="7" a="1"/>
  <c r="BM119" i="7" s="1"/>
  <c r="Q119" i="7" a="1"/>
  <c r="Q119" i="7" s="1"/>
  <c r="AB118" i="7" a="1"/>
  <c r="AB118" i="7" s="1"/>
  <c r="Q117" i="7" a="1"/>
  <c r="Q117" i="7" s="1"/>
  <c r="Q116" i="7" a="1"/>
  <c r="Q116" i="7" s="1"/>
  <c r="AC115" i="7" a="1"/>
  <c r="AC115" i="7" s="1"/>
  <c r="AO114" i="7" a="1"/>
  <c r="AO114" i="7" s="1"/>
  <c r="AC113" i="7" a="1"/>
  <c r="AC113" i="7" s="1"/>
  <c r="AN112" i="7" a="1"/>
  <c r="AN112" i="7" s="1"/>
  <c r="AZ111" i="7" a="1"/>
  <c r="AZ111" i="7" s="1"/>
  <c r="BA110" i="7" a="1"/>
  <c r="BA110" i="7" s="1"/>
  <c r="AZ109" i="7" a="1"/>
  <c r="AZ109" i="7" s="1"/>
  <c r="BA108" i="7" a="1"/>
  <c r="BA108" i="7" s="1"/>
  <c r="BM106" i="7" a="1"/>
  <c r="BM106" i="7" s="1"/>
  <c r="Q105" i="7" a="1"/>
  <c r="Q105" i="7" s="1"/>
  <c r="AO236" i="7" a="1"/>
  <c r="AO236" i="7" s="1"/>
  <c r="AN225" i="7" a="1"/>
  <c r="AN225" i="7" s="1"/>
  <c r="P215" i="7" a="1"/>
  <c r="P215" i="7" s="1"/>
  <c r="P194" i="7" a="1"/>
  <c r="P194" i="7" s="1"/>
  <c r="AC185" i="7" a="1"/>
  <c r="AC185" i="7" s="1"/>
  <c r="BA178" i="7" a="1"/>
  <c r="BA178" i="7" s="1"/>
  <c r="Q172" i="7" a="1"/>
  <c r="Q172" i="7" s="1"/>
  <c r="AN167" i="7" a="1"/>
  <c r="AN167" i="7" s="1"/>
  <c r="BM159" i="7" a="1"/>
  <c r="BM159" i="7" s="1"/>
  <c r="AN152" i="7" a="1"/>
  <c r="AN152" i="7" s="1"/>
  <c r="BL145" i="7" a="1"/>
  <c r="BL145" i="7" s="1"/>
  <c r="P143" i="7" a="1"/>
  <c r="P143" i="7" s="1"/>
  <c r="AB140" i="7" a="1"/>
  <c r="AB140" i="7" s="1"/>
  <c r="BA137" i="7" a="1"/>
  <c r="BA137" i="7" s="1"/>
  <c r="BL134" i="7" a="1"/>
  <c r="BL134" i="7" s="1"/>
  <c r="AZ133" i="7" a="1"/>
  <c r="AZ133" i="7" s="1"/>
  <c r="AZ131" i="7" a="1"/>
  <c r="AZ131" i="7" s="1"/>
  <c r="Q129" i="7" a="1"/>
  <c r="Q129" i="7" s="1"/>
  <c r="Q128" i="7" a="1"/>
  <c r="Q128" i="7" s="1"/>
  <c r="AB127" i="7" a="1"/>
  <c r="AB127" i="7" s="1"/>
  <c r="AN126" i="7" a="1"/>
  <c r="AN126" i="7" s="1"/>
  <c r="AZ125" i="7" a="1"/>
  <c r="AZ125" i="7" s="1"/>
  <c r="AZ124" i="7" a="1"/>
  <c r="AZ124" i="7" s="1"/>
  <c r="AZ123" i="7" a="1"/>
  <c r="AZ123" i="7" s="1"/>
  <c r="BM121" i="7" a="1"/>
  <c r="BM121" i="7" s="1"/>
  <c r="BL120" i="7" a="1"/>
  <c r="BL120" i="7" s="1"/>
  <c r="BL119" i="7" a="1"/>
  <c r="BL119" i="7" s="1"/>
  <c r="P119" i="7" a="1"/>
  <c r="P119" i="7" s="1"/>
  <c r="P117" i="7" a="1"/>
  <c r="P117" i="7" s="1"/>
  <c r="AN114" i="7" a="1"/>
  <c r="AN114" i="7" s="1"/>
  <c r="AB113" i="7" a="1"/>
  <c r="AB113" i="7" s="1"/>
  <c r="AC112" i="7" a="1"/>
  <c r="AC112" i="7" s="1"/>
  <c r="AZ110" i="7" a="1"/>
  <c r="AZ110" i="7" s="1"/>
  <c r="BA107" i="7" a="1"/>
  <c r="BA107" i="7" s="1"/>
  <c r="P106" i="7" a="1"/>
  <c r="P106" i="7" s="1"/>
  <c r="P105" i="7" a="1"/>
  <c r="P105" i="7" s="1"/>
  <c r="AC103" i="7" a="1"/>
  <c r="AC103" i="7" s="1"/>
  <c r="AN102" i="7" a="1"/>
  <c r="AN102" i="7" s="1"/>
  <c r="AO101" i="7" a="1"/>
  <c r="AO101" i="7" s="1"/>
  <c r="BA99" i="7" a="1"/>
  <c r="BA99" i="7" s="1"/>
  <c r="BM97" i="7" a="1"/>
  <c r="BM97" i="7" s="1"/>
  <c r="Q96" i="7" a="1"/>
  <c r="Q96" i="7" s="1"/>
  <c r="Q95" i="7" a="1"/>
  <c r="Q95" i="7" s="1"/>
  <c r="AB94" i="7" a="1"/>
  <c r="AB94" i="7" s="1"/>
  <c r="Q93" i="7" a="1"/>
  <c r="Q93" i="7" s="1"/>
  <c r="AC92" i="7" a="1"/>
  <c r="AC92" i="7" s="1"/>
  <c r="AN91" i="7" a="1"/>
  <c r="AN91" i="7" s="1"/>
  <c r="AN90" i="7" a="1"/>
  <c r="AN90" i="7" s="1"/>
  <c r="AO89" i="7" a="1"/>
  <c r="AO89" i="7" s="1"/>
  <c r="AZ87" i="7" a="1"/>
  <c r="AZ87" i="7" s="1"/>
  <c r="BA86" i="7" a="1"/>
  <c r="BA86" i="7" s="1"/>
  <c r="BA85" i="7" a="1"/>
  <c r="BA85" i="7" s="1"/>
  <c r="BA84" i="7" a="1"/>
  <c r="BA84" i="7" s="1"/>
  <c r="BM83" i="7" a="1"/>
  <c r="BM83" i="7" s="1"/>
  <c r="P83" i="7" a="1"/>
  <c r="P83" i="7" s="1"/>
  <c r="AB82" i="7" a="1"/>
  <c r="AB82" i="7" s="1"/>
  <c r="BA80" i="7" a="1"/>
  <c r="BA80" i="7" s="1"/>
  <c r="P235" i="7" a="1"/>
  <c r="P235" i="7" s="1"/>
  <c r="P214" i="7" a="1"/>
  <c r="P214" i="7" s="1"/>
  <c r="BM192" i="7" a="1"/>
  <c r="BM192" i="7" s="1"/>
  <c r="AN184" i="7" a="1"/>
  <c r="AN184" i="7" s="1"/>
  <c r="BM177" i="7" a="1"/>
  <c r="BM177" i="7" s="1"/>
  <c r="AO171" i="7" a="1"/>
  <c r="AO171" i="7" s="1"/>
  <c r="AN163" i="7" a="1"/>
  <c r="AN163" i="7" s="1"/>
  <c r="BA159" i="7" a="1"/>
  <c r="BA159" i="7" s="1"/>
  <c r="BM155" i="7" a="1"/>
  <c r="BM155" i="7" s="1"/>
  <c r="AB152" i="7" a="1"/>
  <c r="AB152" i="7" s="1"/>
  <c r="AN148" i="7" a="1"/>
  <c r="AN148" i="7" s="1"/>
  <c r="P140" i="7" a="1"/>
  <c r="P140" i="7" s="1"/>
  <c r="AN137" i="7" a="1"/>
  <c r="AN137" i="7" s="1"/>
  <c r="Q136" i="7" a="1"/>
  <c r="Q136" i="7" s="1"/>
  <c r="AO133" i="7" a="1"/>
  <c r="AO133" i="7" s="1"/>
  <c r="AO132" i="7" a="1"/>
  <c r="AO132" i="7" s="1"/>
  <c r="AO131" i="7" a="1"/>
  <c r="AO131" i="7" s="1"/>
  <c r="BA130" i="7" a="1"/>
  <c r="BA130" i="7" s="1"/>
  <c r="BM129" i="7" a="1"/>
  <c r="BM129" i="7" s="1"/>
  <c r="P129" i="7" a="1"/>
  <c r="P129" i="7" s="1"/>
  <c r="P128" i="7" a="1"/>
  <c r="P128" i="7" s="1"/>
  <c r="AO125" i="7" a="1"/>
  <c r="AO125" i="7" s="1"/>
  <c r="AO124" i="7" a="1"/>
  <c r="AO124" i="7" s="1"/>
  <c r="AO123" i="7" a="1"/>
  <c r="AO123" i="7" s="1"/>
  <c r="BA122" i="7" a="1"/>
  <c r="BA122" i="7" s="1"/>
  <c r="BL121" i="7" a="1"/>
  <c r="BL121" i="7" s="1"/>
  <c r="BA120" i="7" a="1"/>
  <c r="BA120" i="7" s="1"/>
  <c r="BA119" i="7" a="1"/>
  <c r="BA119" i="7" s="1"/>
  <c r="BM118" i="7" a="1"/>
  <c r="BM118" i="7" s="1"/>
  <c r="Q118" i="7" a="1"/>
  <c r="Q118" i="7" s="1"/>
  <c r="BM116" i="7" a="1"/>
  <c r="BM116" i="7" s="1"/>
  <c r="P116" i="7" a="1"/>
  <c r="P116" i="7" s="1"/>
  <c r="AB115" i="7" a="1"/>
  <c r="AB115" i="7" s="1"/>
  <c r="AC114" i="7" a="1"/>
  <c r="AC114" i="7" s="1"/>
  <c r="AO111" i="7" a="1"/>
  <c r="AO111" i="7" s="1"/>
  <c r="AO110" i="7" a="1"/>
  <c r="AO110" i="7" s="1"/>
  <c r="AO109" i="7" a="1"/>
  <c r="AO109" i="7" s="1"/>
  <c r="AZ108" i="7" a="1"/>
  <c r="AZ108" i="7" s="1"/>
  <c r="AZ107" i="7" a="1"/>
  <c r="AZ107" i="7" s="1"/>
  <c r="BL106" i="7" a="1"/>
  <c r="BL106" i="7" s="1"/>
  <c r="BM104" i="7" a="1"/>
  <c r="BM104" i="7" s="1"/>
  <c r="AB104" i="7" a="1"/>
  <c r="AB104" i="7" s="1"/>
  <c r="AB103" i="7" a="1"/>
  <c r="AB103" i="7" s="1"/>
  <c r="AC102" i="7" a="1"/>
  <c r="AC102" i="7" s="1"/>
  <c r="AO100" i="7" a="1"/>
  <c r="AO100" i="7" s="1"/>
  <c r="BL98" i="7" a="1"/>
  <c r="BL98" i="7" s="1"/>
  <c r="BL97" i="7" a="1"/>
  <c r="BL97" i="7" s="1"/>
  <c r="P97" i="7" a="1"/>
  <c r="P97" i="7" s="1"/>
  <c r="P96" i="7" a="1"/>
  <c r="P96" i="7" s="1"/>
  <c r="AB92" i="7" a="1"/>
  <c r="AB92" i="7" s="1"/>
  <c r="AC91" i="7" a="1"/>
  <c r="AC91" i="7" s="1"/>
  <c r="AN89" i="7" a="1"/>
  <c r="AN89" i="7" s="1"/>
  <c r="AO88" i="7" a="1"/>
  <c r="AO88" i="7" s="1"/>
  <c r="AO87" i="7" a="1"/>
  <c r="AO87" i="7" s="1"/>
  <c r="AZ86" i="7" a="1"/>
  <c r="AZ86" i="7" s="1"/>
  <c r="AZ84" i="7" a="1"/>
  <c r="AZ84" i="7" s="1"/>
  <c r="BL83" i="7" a="1"/>
  <c r="BL83" i="7" s="1"/>
  <c r="BM82" i="7" a="1"/>
  <c r="BM82" i="7" s="1"/>
  <c r="AN81" i="7" a="1"/>
  <c r="AN81" i="7" s="1"/>
  <c r="AZ80" i="7" a="1"/>
  <c r="AZ80" i="7" s="1"/>
  <c r="BA79" i="7" a="1"/>
  <c r="BA79" i="7" s="1"/>
  <c r="BM78" i="7" a="1"/>
  <c r="BM78" i="7" s="1"/>
  <c r="BM77" i="7" a="1"/>
  <c r="BM77" i="7" s="1"/>
  <c r="Q77" i="7" a="1"/>
  <c r="Q77" i="7" s="1"/>
  <c r="Q75" i="7" a="1"/>
  <c r="Q75" i="7" s="1"/>
  <c r="Q74" i="7" a="1"/>
  <c r="Q74" i="7" s="1"/>
  <c r="AN234" i="7" a="1"/>
  <c r="AN234" i="7" s="1"/>
  <c r="AN223" i="7" a="1"/>
  <c r="AN223" i="7" s="1"/>
  <c r="AO202" i="7" a="1"/>
  <c r="AO202" i="7" s="1"/>
  <c r="Q184" i="7" a="1"/>
  <c r="Q184" i="7" s="1"/>
  <c r="AO177" i="7" a="1"/>
  <c r="AO177" i="7" s="1"/>
  <c r="Q171" i="7" a="1"/>
  <c r="Q171" i="7" s="1"/>
  <c r="BL166" i="7" a="1"/>
  <c r="BL166" i="7" s="1"/>
  <c r="AC159" i="7" a="1"/>
  <c r="AC159" i="7" s="1"/>
  <c r="AO155" i="7" a="1"/>
  <c r="AO155" i="7" s="1"/>
  <c r="BL151" i="7" a="1"/>
  <c r="BL151" i="7" s="1"/>
  <c r="AB148" i="7" a="1"/>
  <c r="AB148" i="7" s="1"/>
  <c r="AN145" i="7" a="1"/>
  <c r="AN145" i="7" s="1"/>
  <c r="AZ142" i="7" a="1"/>
  <c r="AZ142" i="7" s="1"/>
  <c r="BL139" i="7" a="1"/>
  <c r="BL139" i="7" s="1"/>
  <c r="AC137" i="7" a="1"/>
  <c r="AC137" i="7" s="1"/>
  <c r="BA134" i="7" a="1"/>
  <c r="BA134" i="7" s="1"/>
  <c r="AN133" i="7" a="1"/>
  <c r="AN133" i="7" s="1"/>
  <c r="AN132" i="7" a="1"/>
  <c r="AN132" i="7" s="1"/>
  <c r="AN131" i="7" a="1"/>
  <c r="AN131" i="7" s="1"/>
  <c r="AZ130" i="7" a="1"/>
  <c r="AZ130" i="7" s="1"/>
  <c r="BL129" i="7" a="1"/>
  <c r="BL129" i="7" s="1"/>
  <c r="BM127" i="7" a="1"/>
  <c r="BM127" i="7" s="1"/>
  <c r="Q127" i="7" a="1"/>
  <c r="Q127" i="7" s="1"/>
  <c r="AC126" i="7" a="1"/>
  <c r="AC126" i="7" s="1"/>
  <c r="AN125" i="7" a="1"/>
  <c r="AN125" i="7" s="1"/>
  <c r="AN124" i="7" a="1"/>
  <c r="AN124" i="7" s="1"/>
  <c r="AN123" i="7" a="1"/>
  <c r="AN123" i="7" s="1"/>
  <c r="AZ122" i="7" a="1"/>
  <c r="AZ122" i="7" s="1"/>
  <c r="AZ120" i="7" a="1"/>
  <c r="AZ120" i="7" s="1"/>
  <c r="P118" i="7" a="1"/>
  <c r="P118" i="7" s="1"/>
  <c r="BL116" i="7" a="1"/>
  <c r="BL116" i="7" s="1"/>
  <c r="BM115" i="7" a="1"/>
  <c r="BM115" i="7" s="1"/>
  <c r="AB114" i="7" a="1"/>
  <c r="AB114" i="7" s="1"/>
  <c r="Q113" i="7" a="1"/>
  <c r="Q113" i="7" s="1"/>
  <c r="AB112" i="7" a="1"/>
  <c r="AB112" i="7" s="1"/>
  <c r="AN111" i="7" a="1"/>
  <c r="AN111" i="7" s="1"/>
  <c r="AN110" i="7" a="1"/>
  <c r="AN110" i="7" s="1"/>
  <c r="AN109" i="7" a="1"/>
  <c r="AN109" i="7" s="1"/>
  <c r="AO107" i="7" a="1"/>
  <c r="AO107" i="7" s="1"/>
  <c r="BA106" i="7" a="1"/>
  <c r="BA106" i="7" s="1"/>
  <c r="BM105" i="7" a="1"/>
  <c r="BM105" i="7" s="1"/>
  <c r="Q104" i="7" a="1"/>
  <c r="Q104" i="7" s="1"/>
  <c r="AN101" i="7" a="1"/>
  <c r="AN101" i="7" s="1"/>
  <c r="AN100" i="7" a="1"/>
  <c r="AN100" i="7" s="1"/>
  <c r="AZ99" i="7" a="1"/>
  <c r="AZ99" i="7" s="1"/>
  <c r="BA97" i="7" a="1"/>
  <c r="BA97" i="7" s="1"/>
  <c r="BM96" i="7" a="1"/>
  <c r="BM96" i="7" s="1"/>
  <c r="BM95" i="7" a="1"/>
  <c r="BM95" i="7" s="1"/>
  <c r="P95" i="7" a="1"/>
  <c r="P95" i="7" s="1"/>
  <c r="Q94" i="7" a="1"/>
  <c r="Q94" i="7" s="1"/>
  <c r="P93" i="7" a="1"/>
  <c r="P93" i="7" s="1"/>
  <c r="Q92" i="7" a="1"/>
  <c r="Q92" i="7" s="1"/>
  <c r="AB91" i="7" a="1"/>
  <c r="AB91" i="7" s="1"/>
  <c r="AC90" i="7" a="1"/>
  <c r="AC90" i="7" s="1"/>
  <c r="AC89" i="7" a="1"/>
  <c r="AC89" i="7" s="1"/>
  <c r="AN88" i="7" a="1"/>
  <c r="AN88" i="7" s="1"/>
  <c r="AN87" i="7" a="1"/>
  <c r="AN87" i="7" s="1"/>
  <c r="AO86" i="7" a="1"/>
  <c r="AO86" i="7" s="1"/>
  <c r="AZ85" i="7" a="1"/>
  <c r="AZ85" i="7" s="1"/>
  <c r="BA83" i="7" a="1"/>
  <c r="BA83" i="7" s="1"/>
  <c r="BL82" i="7" a="1"/>
  <c r="BL82" i="7" s="1"/>
  <c r="Q82" i="7" a="1"/>
  <c r="Q82" i="7" s="1"/>
  <c r="AO80" i="7" a="1"/>
  <c r="AO80" i="7" s="1"/>
  <c r="BL78" i="7" a="1"/>
  <c r="BL78" i="7" s="1"/>
  <c r="AC201" i="7" a="1"/>
  <c r="AC201" i="7" s="1"/>
  <c r="BA162" i="7" a="1"/>
  <c r="BA162" i="7" s="1"/>
  <c r="AC142" i="7" a="1"/>
  <c r="AC142" i="7" s="1"/>
  <c r="AC132" i="7" a="1"/>
  <c r="AC132" i="7" s="1"/>
  <c r="P127" i="7" a="1"/>
  <c r="P127" i="7" s="1"/>
  <c r="BA121" i="7" a="1"/>
  <c r="BA121" i="7" s="1"/>
  <c r="BA113" i="7" a="1"/>
  <c r="BA113" i="7" s="1"/>
  <c r="P111" i="7" a="1"/>
  <c r="P111" i="7" s="1"/>
  <c r="Q108" i="7" a="1"/>
  <c r="Q108" i="7" s="1"/>
  <c r="AO105" i="7" a="1"/>
  <c r="AO105" i="7" s="1"/>
  <c r="Q103" i="7" a="1"/>
  <c r="Q103" i="7" s="1"/>
  <c r="P101" i="7" a="1"/>
  <c r="P101" i="7" s="1"/>
  <c r="BM98" i="7" a="1"/>
  <c r="BM98" i="7" s="1"/>
  <c r="BA96" i="7" a="1"/>
  <c r="BA96" i="7" s="1"/>
  <c r="AN94" i="7" a="1"/>
  <c r="AN94" i="7" s="1"/>
  <c r="AO90" i="7" a="1"/>
  <c r="AO90" i="7" s="1"/>
  <c r="BA88" i="7" a="1"/>
  <c r="BA88" i="7" s="1"/>
  <c r="BM86" i="7" a="1"/>
  <c r="BM86" i="7" s="1"/>
  <c r="BM84" i="7" a="1"/>
  <c r="BM84" i="7" s="1"/>
  <c r="Q83" i="7" a="1"/>
  <c r="Q83" i="7" s="1"/>
  <c r="AZ81" i="7" a="1"/>
  <c r="AZ81" i="7" s="1"/>
  <c r="BM79" i="7" a="1"/>
  <c r="BM79" i="7" s="1"/>
  <c r="AB78" i="7" a="1"/>
  <c r="AB78" i="7" s="1"/>
  <c r="BM76" i="7" a="1"/>
  <c r="BM76" i="7" s="1"/>
  <c r="AN75" i="7" a="1"/>
  <c r="AN75" i="7" s="1"/>
  <c r="BM73" i="7" a="1"/>
  <c r="BM73" i="7" s="1"/>
  <c r="P73" i="7" a="1"/>
  <c r="P73" i="7" s="1"/>
  <c r="BM70" i="7" a="1"/>
  <c r="BM70" i="7" s="1"/>
  <c r="BL69" i="7" a="1"/>
  <c r="BL69" i="7" s="1"/>
  <c r="BA68" i="7" a="1"/>
  <c r="BA68" i="7" s="1"/>
  <c r="AO65" i="7" a="1"/>
  <c r="AO65" i="7" s="1"/>
  <c r="AN64" i="7" a="1"/>
  <c r="AN64" i="7" s="1"/>
  <c r="AC63" i="7" a="1"/>
  <c r="AC63" i="7" s="1"/>
  <c r="AB62" i="7" a="1"/>
  <c r="AB62" i="7" s="1"/>
  <c r="Q61" i="7" a="1"/>
  <c r="Q61" i="7" s="1"/>
  <c r="BM59" i="7" a="1"/>
  <c r="BM59" i="7" s="1"/>
  <c r="BL58" i="7" a="1"/>
  <c r="BL58" i="7" s="1"/>
  <c r="AZ57" i="7" a="1"/>
  <c r="AZ57" i="7" s="1"/>
  <c r="AO56" i="7" a="1"/>
  <c r="AO56" i="7" s="1"/>
  <c r="AN55" i="7" a="1"/>
  <c r="AN55" i="7" s="1"/>
  <c r="AB54" i="7" a="1"/>
  <c r="AB54" i="7" s="1"/>
  <c r="Q53" i="7" a="1"/>
  <c r="Q53" i="7" s="1"/>
  <c r="Q52" i="7" a="1"/>
  <c r="Q52" i="7" s="1"/>
  <c r="BM49" i="7" a="1"/>
  <c r="BM49" i="7" s="1"/>
  <c r="AB49" i="7" a="1"/>
  <c r="AB49" i="7" s="1"/>
  <c r="AO48" i="7" a="1"/>
  <c r="AO48" i="7" s="1"/>
  <c r="AB46" i="7" a="1"/>
  <c r="AB46" i="7" s="1"/>
  <c r="AN45" i="7" a="1"/>
  <c r="AN45" i="7" s="1"/>
  <c r="AZ44" i="7" a="1"/>
  <c r="AZ44" i="7" s="1"/>
  <c r="BA43" i="7" a="1"/>
  <c r="BA43" i="7" s="1"/>
  <c r="BL42" i="7" a="1"/>
  <c r="BL42" i="7" s="1"/>
  <c r="BM41" i="7" a="1"/>
  <c r="BM41" i="7" s="1"/>
  <c r="P41" i="7" a="1"/>
  <c r="P41" i="7" s="1"/>
  <c r="Q40" i="7" a="1"/>
  <c r="Q40" i="7" s="1"/>
  <c r="AB39" i="7" a="1"/>
  <c r="AB39" i="7" s="1"/>
  <c r="AB38" i="7" a="1"/>
  <c r="AB38" i="7" s="1"/>
  <c r="AB37" i="7" a="1"/>
  <c r="AB37" i="7" s="1"/>
  <c r="AB36" i="7" a="1"/>
  <c r="AB36" i="7" s="1"/>
  <c r="BL200" i="7" a="1"/>
  <c r="BL200" i="7" s="1"/>
  <c r="AO162" i="7" a="1"/>
  <c r="AO162" i="7" s="1"/>
  <c r="AB132" i="7" a="1"/>
  <c r="AB132" i="7" s="1"/>
  <c r="BM126" i="7" a="1"/>
  <c r="BM126" i="7" s="1"/>
  <c r="AZ121" i="7" a="1"/>
  <c r="AZ121" i="7" s="1"/>
  <c r="AC116" i="7" a="1"/>
  <c r="AC116" i="7" s="1"/>
  <c r="AO113" i="7" a="1"/>
  <c r="AO113" i="7" s="1"/>
  <c r="BM110" i="7" a="1"/>
  <c r="BM110" i="7" s="1"/>
  <c r="BM107" i="7" a="1"/>
  <c r="BM107" i="7" s="1"/>
  <c r="AC105" i="7" a="1"/>
  <c r="AC105" i="7" s="1"/>
  <c r="P103" i="7" a="1"/>
  <c r="P103" i="7" s="1"/>
  <c r="BL100" i="7" a="1"/>
  <c r="BL100" i="7" s="1"/>
  <c r="BA98" i="7" a="1"/>
  <c r="BA98" i="7" s="1"/>
  <c r="AN96" i="7" a="1"/>
  <c r="AN96" i="7" s="1"/>
  <c r="AN92" i="7" a="1"/>
  <c r="AN92" i="7" s="1"/>
  <c r="AZ88" i="7" a="1"/>
  <c r="AZ88" i="7" s="1"/>
  <c r="BL86" i="7" a="1"/>
  <c r="BL86" i="7" s="1"/>
  <c r="BL84" i="7" a="1"/>
  <c r="BL84" i="7" s="1"/>
  <c r="AO81" i="7" a="1"/>
  <c r="AO81" i="7" s="1"/>
  <c r="BL79" i="7" a="1"/>
  <c r="BL79" i="7" s="1"/>
  <c r="Q78" i="7" a="1"/>
  <c r="Q78" i="7" s="1"/>
  <c r="BL76" i="7" a="1"/>
  <c r="BL76" i="7" s="1"/>
  <c r="AC75" i="7" a="1"/>
  <c r="AC75" i="7" s="1"/>
  <c r="BL73" i="7" a="1"/>
  <c r="BL73" i="7" s="1"/>
  <c r="BM72" i="7" a="1"/>
  <c r="BM72" i="7" s="1"/>
  <c r="BM71" i="7" a="1"/>
  <c r="BM71" i="7" s="1"/>
  <c r="BL70" i="7" a="1"/>
  <c r="BL70" i="7" s="1"/>
  <c r="BA69" i="7" a="1"/>
  <c r="BA69" i="7" s="1"/>
  <c r="AZ68" i="7" a="1"/>
  <c r="AZ68" i="7" s="1"/>
  <c r="AZ67" i="7" a="1"/>
  <c r="AZ67" i="7" s="1"/>
  <c r="AO66" i="7" a="1"/>
  <c r="AO66" i="7" s="1"/>
  <c r="AN65" i="7" a="1"/>
  <c r="AN65" i="7" s="1"/>
  <c r="AC64" i="7" a="1"/>
  <c r="AC64" i="7" s="1"/>
  <c r="AB63" i="7" a="1"/>
  <c r="AB63" i="7" s="1"/>
  <c r="Q62" i="7" a="1"/>
  <c r="Q62" i="7" s="1"/>
  <c r="P61" i="7" a="1"/>
  <c r="P61" i="7" s="1"/>
  <c r="BL59" i="7" a="1"/>
  <c r="BL59" i="7" s="1"/>
  <c r="BA58" i="7" a="1"/>
  <c r="BA58" i="7" s="1"/>
  <c r="AN56" i="7" a="1"/>
  <c r="AN56" i="7" s="1"/>
  <c r="AC55" i="7" a="1"/>
  <c r="AC55" i="7" s="1"/>
  <c r="Q54" i="7" a="1"/>
  <c r="Q54" i="7" s="1"/>
  <c r="P53" i="7" a="1"/>
  <c r="P53" i="7" s="1"/>
  <c r="P52" i="7" a="1"/>
  <c r="P52" i="7" s="1"/>
  <c r="AC51" i="7" a="1"/>
  <c r="AC51" i="7" s="1"/>
  <c r="AZ50" i="7" a="1"/>
  <c r="AZ50" i="7" s="1"/>
  <c r="AN48" i="7" a="1"/>
  <c r="AN48" i="7" s="1"/>
  <c r="BA47" i="7" a="1"/>
  <c r="BA47" i="7" s="1"/>
  <c r="P47" i="7" a="1"/>
  <c r="P47" i="7" s="1"/>
  <c r="AO44" i="7" a="1"/>
  <c r="AO44" i="7" s="1"/>
  <c r="AZ43" i="7" a="1"/>
  <c r="AZ43" i="7" s="1"/>
  <c r="BA42" i="7" a="1"/>
  <c r="BA42" i="7" s="1"/>
  <c r="BL41" i="7" a="1"/>
  <c r="BL41" i="7" s="1"/>
  <c r="BM40" i="7" a="1"/>
  <c r="BM40" i="7" s="1"/>
  <c r="P40" i="7" a="1"/>
  <c r="P40" i="7" s="1"/>
  <c r="Q39" i="7" a="1"/>
  <c r="Q39" i="7" s="1"/>
  <c r="Q38" i="7" a="1"/>
  <c r="Q38" i="7" s="1"/>
  <c r="Q37" i="7" a="1"/>
  <c r="Q37" i="7" s="1"/>
  <c r="Q36" i="7" a="1"/>
  <c r="Q36" i="7" s="1"/>
  <c r="AN34" i="7" a="1"/>
  <c r="AN34" i="7" s="1"/>
  <c r="AZ33" i="7" a="1"/>
  <c r="AZ33" i="7" s="1"/>
  <c r="BL32" i="7" a="1"/>
  <c r="BL32" i="7" s="1"/>
  <c r="E31" i="7" a="1"/>
  <c r="E31" i="7" s="1"/>
  <c r="Q30" i="7" a="1"/>
  <c r="Q30" i="7" s="1"/>
  <c r="AN28" i="7" a="1"/>
  <c r="AN28" i="7" s="1"/>
  <c r="AZ27" i="7" a="1"/>
  <c r="AZ27" i="7" s="1"/>
  <c r="BL26" i="7" a="1"/>
  <c r="BL26" i="7" s="1"/>
  <c r="E25" i="7" a="1"/>
  <c r="E25" i="7" s="1"/>
  <c r="Q24" i="7" a="1"/>
  <c r="Q24" i="7" s="1"/>
  <c r="AN22" i="7" a="1"/>
  <c r="AN22" i="7" s="1"/>
  <c r="AZ21" i="7" a="1"/>
  <c r="AZ21" i="7" s="1"/>
  <c r="BL20" i="7" a="1"/>
  <c r="BL20" i="7" s="1"/>
  <c r="AC191" i="7" a="1"/>
  <c r="AC191" i="7" s="1"/>
  <c r="P159" i="7" a="1"/>
  <c r="P159" i="7" s="1"/>
  <c r="AO139" i="7" a="1"/>
  <c r="AO139" i="7" s="1"/>
  <c r="AB126" i="7" a="1"/>
  <c r="AB126" i="7" s="1"/>
  <c r="AO120" i="7" a="1"/>
  <c r="AO120" i="7" s="1"/>
  <c r="P113" i="7" a="1"/>
  <c r="P113" i="7" s="1"/>
  <c r="AC110" i="7" a="1"/>
  <c r="AC110" i="7" s="1"/>
  <c r="BL104" i="7" a="1"/>
  <c r="BL104" i="7" s="1"/>
  <c r="BL102" i="7" a="1"/>
  <c r="BL102" i="7" s="1"/>
  <c r="AZ100" i="7" a="1"/>
  <c r="AZ100" i="7" s="1"/>
  <c r="AZ98" i="7" a="1"/>
  <c r="AZ98" i="7" s="1"/>
  <c r="AC96" i="7" a="1"/>
  <c r="AC96" i="7" s="1"/>
  <c r="P94" i="7" a="1"/>
  <c r="P94" i="7" s="1"/>
  <c r="P92" i="7" a="1"/>
  <c r="P92" i="7" s="1"/>
  <c r="AC88" i="7" a="1"/>
  <c r="AC88" i="7" s="1"/>
  <c r="AN86" i="7" a="1"/>
  <c r="AN86" i="7" s="1"/>
  <c r="AO84" i="7" a="1"/>
  <c r="AO84" i="7" s="1"/>
  <c r="AC81" i="7" a="1"/>
  <c r="AC81" i="7" s="1"/>
  <c r="AZ79" i="7" a="1"/>
  <c r="AZ79" i="7" s="1"/>
  <c r="BM190" i="7" a="1"/>
  <c r="BM190" i="7" s="1"/>
  <c r="BA158" i="7" a="1"/>
  <c r="BA158" i="7" s="1"/>
  <c r="AC131" i="7" a="1"/>
  <c r="AC131" i="7" s="1"/>
  <c r="Q126" i="7" a="1"/>
  <c r="Q126" i="7" s="1"/>
  <c r="AN120" i="7" a="1"/>
  <c r="AN120" i="7" s="1"/>
  <c r="BL115" i="7" a="1"/>
  <c r="BL115" i="7" s="1"/>
  <c r="BM112" i="7" a="1"/>
  <c r="BM112" i="7" s="1"/>
  <c r="AB110" i="7" a="1"/>
  <c r="AB110" i="7" s="1"/>
  <c r="AN107" i="7" a="1"/>
  <c r="AN107" i="7" s="1"/>
  <c r="AC100" i="7" a="1"/>
  <c r="AC100" i="7" s="1"/>
  <c r="AB96" i="7" a="1"/>
  <c r="AB96" i="7" s="1"/>
  <c r="BM93" i="7" a="1"/>
  <c r="BM93" i="7" s="1"/>
  <c r="BM91" i="7" a="1"/>
  <c r="BM91" i="7" s="1"/>
  <c r="AB90" i="7" a="1"/>
  <c r="AB90" i="7" s="1"/>
  <c r="AC86" i="7" a="1"/>
  <c r="AC86" i="7" s="1"/>
  <c r="BA82" i="7" a="1"/>
  <c r="BA82" i="7" s="1"/>
  <c r="AN76" i="7" a="1"/>
  <c r="AN76" i="7" s="1"/>
  <c r="P75" i="7" a="1"/>
  <c r="P75" i="7" s="1"/>
  <c r="BA73" i="7" a="1"/>
  <c r="BA73" i="7" s="1"/>
  <c r="BA72" i="7" a="1"/>
  <c r="BA72" i="7" s="1"/>
  <c r="BA71" i="7" a="1"/>
  <c r="BA71" i="7" s="1"/>
  <c r="AZ70" i="7" a="1"/>
  <c r="AZ70" i="7" s="1"/>
  <c r="AO69" i="7" a="1"/>
  <c r="AO69" i="7" s="1"/>
  <c r="AN68" i="7" a="1"/>
  <c r="AN68" i="7" s="1"/>
  <c r="AN67" i="7" a="1"/>
  <c r="AN67" i="7" s="1"/>
  <c r="AC66" i="7" a="1"/>
  <c r="AC66" i="7" s="1"/>
  <c r="AB65" i="7" a="1"/>
  <c r="AB65" i="7" s="1"/>
  <c r="Q64" i="7" a="1"/>
  <c r="Q64" i="7" s="1"/>
  <c r="P63" i="7" a="1"/>
  <c r="P63" i="7" s="1"/>
  <c r="BM61" i="7" a="1"/>
  <c r="BM61" i="7" s="1"/>
  <c r="BL60" i="7" a="1"/>
  <c r="BL60" i="7" s="1"/>
  <c r="AZ59" i="7" a="1"/>
  <c r="AZ59" i="7" s="1"/>
  <c r="AO58" i="7" a="1"/>
  <c r="AO58" i="7" s="1"/>
  <c r="AN57" i="7" a="1"/>
  <c r="AN57" i="7" s="1"/>
  <c r="AB56" i="7" a="1"/>
  <c r="AB56" i="7" s="1"/>
  <c r="Q55" i="7" a="1"/>
  <c r="Q55" i="7" s="1"/>
  <c r="BL52" i="7" a="1"/>
  <c r="BL52" i="7" s="1"/>
  <c r="BM51" i="7" a="1"/>
  <c r="BM51" i="7" s="1"/>
  <c r="AB51" i="7" a="1"/>
  <c r="AB51" i="7" s="1"/>
  <c r="P49" i="7" a="1"/>
  <c r="P49" i="7" s="1"/>
  <c r="AC48" i="7" a="1"/>
  <c r="AC48" i="7" s="1"/>
  <c r="AZ47" i="7" a="1"/>
  <c r="AZ47" i="7" s="1"/>
  <c r="BL46" i="7" a="1"/>
  <c r="BL46" i="7" s="1"/>
  <c r="P46" i="7" a="1"/>
  <c r="P46" i="7" s="1"/>
  <c r="P38" i="7" a="1"/>
  <c r="P38" i="7" s="1"/>
  <c r="E36" i="7" a="1"/>
  <c r="E36" i="7" s="1"/>
  <c r="Q35" i="7" a="1"/>
  <c r="Q35" i="7" s="1"/>
  <c r="AN33" i="7" a="1"/>
  <c r="AN33" i="7" s="1"/>
  <c r="AZ32" i="7" a="1"/>
  <c r="AZ32" i="7" s="1"/>
  <c r="BL31" i="7" a="1"/>
  <c r="BL31" i="7" s="1"/>
  <c r="E30" i="7" a="1"/>
  <c r="E30" i="7" s="1"/>
  <c r="Q29" i="7" a="1"/>
  <c r="Q29" i="7" s="1"/>
  <c r="AN27" i="7" a="1"/>
  <c r="AN27" i="7" s="1"/>
  <c r="AZ26" i="7" a="1"/>
  <c r="AZ26" i="7" s="1"/>
  <c r="BL25" i="7" a="1"/>
  <c r="BL25" i="7" s="1"/>
  <c r="E24" i="7" a="1"/>
  <c r="E24" i="7" s="1"/>
  <c r="Q23" i="7" a="1"/>
  <c r="Q23" i="7" s="1"/>
  <c r="AN21" i="7" a="1"/>
  <c r="AN21" i="7" s="1"/>
  <c r="AZ20" i="7" a="1"/>
  <c r="AZ20" i="7" s="1"/>
  <c r="AC183" i="7" a="1"/>
  <c r="AC183" i="7" s="1"/>
  <c r="AB155" i="7" a="1"/>
  <c r="AB155" i="7" s="1"/>
  <c r="AB137" i="7" a="1"/>
  <c r="AB137" i="7" s="1"/>
  <c r="AO130" i="7" a="1"/>
  <c r="AO130" i="7" s="1"/>
  <c r="AZ119" i="7" a="1"/>
  <c r="AZ119" i="7" s="1"/>
  <c r="AZ115" i="7" a="1"/>
  <c r="AZ115" i="7" s="1"/>
  <c r="BA112" i="7" a="1"/>
  <c r="BA112" i="7" s="1"/>
  <c r="BM109" i="7" a="1"/>
  <c r="BM109" i="7" s="1"/>
  <c r="AZ104" i="7" a="1"/>
  <c r="AZ104" i="7" s="1"/>
  <c r="AO102" i="7" a="1"/>
  <c r="AO102" i="7" s="1"/>
  <c r="AB98" i="7" a="1"/>
  <c r="AB98" i="7" s="1"/>
  <c r="BL95" i="7" a="1"/>
  <c r="BL95" i="7" s="1"/>
  <c r="AZ93" i="7" a="1"/>
  <c r="AZ93" i="7" s="1"/>
  <c r="BA91" i="7" a="1"/>
  <c r="BA91" i="7" s="1"/>
  <c r="BM89" i="7" a="1"/>
  <c r="BM89" i="7" s="1"/>
  <c r="P88" i="7" a="1"/>
  <c r="P88" i="7" s="1"/>
  <c r="P86" i="7" a="1"/>
  <c r="P86" i="7" s="1"/>
  <c r="AC84" i="7" a="1"/>
  <c r="AC84" i="7" s="1"/>
  <c r="P81" i="7" a="1"/>
  <c r="P81" i="7" s="1"/>
  <c r="AC79" i="7" a="1"/>
  <c r="AC79" i="7" s="1"/>
  <c r="BM182" i="7" a="1"/>
  <c r="BM182" i="7" s="1"/>
  <c r="P155" i="7" a="1"/>
  <c r="P155" i="7" s="1"/>
  <c r="Q137" i="7" a="1"/>
  <c r="Q137" i="7" s="1"/>
  <c r="AC125" i="7" a="1"/>
  <c r="AC125" i="7" s="1"/>
  <c r="AO119" i="7" a="1"/>
  <c r="AO119" i="7" s="1"/>
  <c r="AO115" i="7" a="1"/>
  <c r="AO115" i="7" s="1"/>
  <c r="AO112" i="7" a="1"/>
  <c r="AO112" i="7" s="1"/>
  <c r="BL109" i="7" a="1"/>
  <c r="BL109" i="7" s="1"/>
  <c r="Q107" i="7" a="1"/>
  <c r="Q107" i="7" s="1"/>
  <c r="AB102" i="7" a="1"/>
  <c r="AB102" i="7" s="1"/>
  <c r="Q100" i="7" a="1"/>
  <c r="Q100" i="7" s="1"/>
  <c r="P98" i="7" a="1"/>
  <c r="P98" i="7" s="1"/>
  <c r="AN93" i="7" a="1"/>
  <c r="AN93" i="7" s="1"/>
  <c r="AZ91" i="7" a="1"/>
  <c r="AZ91" i="7" s="1"/>
  <c r="BL89" i="7" a="1"/>
  <c r="BL89" i="7" s="1"/>
  <c r="Q84" i="7" a="1"/>
  <c r="Q84" i="7" s="1"/>
  <c r="Q79" i="7" a="1"/>
  <c r="Q79" i="7" s="1"/>
  <c r="AB76" i="7" a="1"/>
  <c r="AB76" i="7" s="1"/>
  <c r="AZ73" i="7" a="1"/>
  <c r="AZ73" i="7" s="1"/>
  <c r="AO72" i="7" a="1"/>
  <c r="AO72" i="7" s="1"/>
  <c r="AO71" i="7" a="1"/>
  <c r="AO71" i="7" s="1"/>
  <c r="AN70" i="7" a="1"/>
  <c r="AN70" i="7" s="1"/>
  <c r="AN69" i="7" a="1"/>
  <c r="AN69" i="7" s="1"/>
  <c r="AC68" i="7" a="1"/>
  <c r="AC68" i="7" s="1"/>
  <c r="AB67" i="7" a="1"/>
  <c r="AB67" i="7" s="1"/>
  <c r="Q66" i="7" a="1"/>
  <c r="Q66" i="7" s="1"/>
  <c r="P65" i="7" a="1"/>
  <c r="P65" i="7" s="1"/>
  <c r="P64" i="7" a="1"/>
  <c r="P64" i="7" s="1"/>
  <c r="BM62" i="7" a="1"/>
  <c r="BM62" i="7" s="1"/>
  <c r="BA61" i="7" a="1"/>
  <c r="BA61" i="7" s="1"/>
  <c r="AZ60" i="7" a="1"/>
  <c r="AZ60" i="7" s="1"/>
  <c r="AN59" i="7" a="1"/>
  <c r="AN59" i="7" s="1"/>
  <c r="AC58" i="7" a="1"/>
  <c r="AC58" i="7" s="1"/>
  <c r="AB57" i="7" a="1"/>
  <c r="AB57" i="7" s="1"/>
  <c r="P56" i="7" a="1"/>
  <c r="P56" i="7" s="1"/>
  <c r="BM54" i="7" a="1"/>
  <c r="BM54" i="7" s="1"/>
  <c r="BL53" i="7" a="1"/>
  <c r="BL53" i="7" s="1"/>
  <c r="AZ52" i="7" a="1"/>
  <c r="AZ52" i="7" s="1"/>
  <c r="BL51" i="7" a="1"/>
  <c r="BL51" i="7" s="1"/>
  <c r="AZ49" i="7" a="1"/>
  <c r="AZ49" i="7" s="1"/>
  <c r="BM48" i="7" a="1"/>
  <c r="BM48" i="7" s="1"/>
  <c r="AB48" i="7" a="1"/>
  <c r="AB48" i="7" s="1"/>
  <c r="BA46" i="7" a="1"/>
  <c r="BA46" i="7" s="1"/>
  <c r="BM45" i="7" a="1"/>
  <c r="BM45" i="7" s="1"/>
  <c r="Q45" i="7" a="1"/>
  <c r="Q45" i="7" s="1"/>
  <c r="AB44" i="7" a="1"/>
  <c r="AB44" i="7" s="1"/>
  <c r="AC43" i="7" a="1"/>
  <c r="AC43" i="7" s="1"/>
  <c r="AN42" i="7" a="1"/>
  <c r="AN42" i="7" s="1"/>
  <c r="Q233" i="7" a="1"/>
  <c r="Q233" i="7" s="1"/>
  <c r="BM176" i="7" a="1"/>
  <c r="BM176" i="7" s="1"/>
  <c r="AN151" i="7" a="1"/>
  <c r="AN151" i="7" s="1"/>
  <c r="BL135" i="7" a="1"/>
  <c r="BL135" i="7" s="1"/>
  <c r="BA129" i="7" a="1"/>
  <c r="BA129" i="7" s="1"/>
  <c r="AC124" i="7" a="1"/>
  <c r="AC124" i="7" s="1"/>
  <c r="BL118" i="7" a="1"/>
  <c r="BL118" i="7" s="1"/>
  <c r="Q115" i="7" a="1"/>
  <c r="Q115" i="7" s="1"/>
  <c r="AC109" i="7" a="1"/>
  <c r="AC109" i="7" s="1"/>
  <c r="AZ106" i="7" a="1"/>
  <c r="AZ106" i="7" s="1"/>
  <c r="AC104" i="7" a="1"/>
  <c r="AC104" i="7" s="1"/>
  <c r="Q102" i="7" a="1"/>
  <c r="Q102" i="7" s="1"/>
  <c r="P100" i="7" a="1"/>
  <c r="P100" i="7" s="1"/>
  <c r="AO95" i="7" a="1"/>
  <c r="AO95" i="7" s="1"/>
  <c r="AC93" i="7" a="1"/>
  <c r="AC93" i="7" s="1"/>
  <c r="BA89" i="7" a="1"/>
  <c r="BA89" i="7" s="1"/>
  <c r="BL87" i="7" a="1"/>
  <c r="BL87" i="7" s="1"/>
  <c r="BL85" i="7" a="1"/>
  <c r="BL85" i="7" s="1"/>
  <c r="P84" i="7" a="1"/>
  <c r="P84" i="7" s="1"/>
  <c r="AN82" i="7" a="1"/>
  <c r="AN82" i="7" s="1"/>
  <c r="BL80" i="7" a="1"/>
  <c r="BL80" i="7" s="1"/>
  <c r="AO77" i="7" a="1"/>
  <c r="AO77" i="7" s="1"/>
  <c r="Q76" i="7" a="1"/>
  <c r="Q76" i="7" s="1"/>
  <c r="AZ74" i="7" a="1"/>
  <c r="AZ74" i="7" s="1"/>
  <c r="AO73" i="7" a="1"/>
  <c r="AO73" i="7" s="1"/>
  <c r="AN71" i="7" a="1"/>
  <c r="AN71" i="7" s="1"/>
  <c r="AC70" i="7" a="1"/>
  <c r="AC70" i="7" s="1"/>
  <c r="AC69" i="7" a="1"/>
  <c r="AC69" i="7" s="1"/>
  <c r="AB68" i="7" a="1"/>
  <c r="AB68" i="7" s="1"/>
  <c r="Q67" i="7" a="1"/>
  <c r="Q67" i="7" s="1"/>
  <c r="P66" i="7" a="1"/>
  <c r="P66" i="7" s="1"/>
  <c r="BM64" i="7" a="1"/>
  <c r="BM64" i="7" s="1"/>
  <c r="BM63" i="7" a="1"/>
  <c r="BM63" i="7" s="1"/>
  <c r="BL62" i="7" a="1"/>
  <c r="BL62" i="7" s="1"/>
  <c r="AZ61" i="7" a="1"/>
  <c r="AZ61" i="7" s="1"/>
  <c r="AO60" i="7" a="1"/>
  <c r="AO60" i="7" s="1"/>
  <c r="AB58" i="7" a="1"/>
  <c r="AB58" i="7" s="1"/>
  <c r="Q57" i="7" a="1"/>
  <c r="Q57" i="7" s="1"/>
  <c r="BM55" i="7" a="1"/>
  <c r="BM55" i="7" s="1"/>
  <c r="BL54" i="7" a="1"/>
  <c r="BL54" i="7" s="1"/>
  <c r="BA53" i="7" a="1"/>
  <c r="BA53" i="7" s="1"/>
  <c r="AO52" i="7" a="1"/>
  <c r="AO52" i="7" s="1"/>
  <c r="BA51" i="7" a="1"/>
  <c r="BA51" i="7" s="1"/>
  <c r="P51" i="7" a="1"/>
  <c r="P51" i="7" s="1"/>
  <c r="AC50" i="7" a="1"/>
  <c r="AC50" i="7" s="1"/>
  <c r="Q48" i="7" a="1"/>
  <c r="Q48" i="7" s="1"/>
  <c r="AN47" i="7" a="1"/>
  <c r="AN47" i="7" s="1"/>
  <c r="AZ46" i="7" a="1"/>
  <c r="AZ46" i="7" s="1"/>
  <c r="P45" i="7" a="1"/>
  <c r="P45" i="7" s="1"/>
  <c r="Q44" i="7" a="1"/>
  <c r="Q44" i="7" s="1"/>
  <c r="AB43" i="7" a="1"/>
  <c r="AB43" i="7" s="1"/>
  <c r="AC42" i="7" a="1"/>
  <c r="AC42" i="7" s="1"/>
  <c r="AN41" i="7" a="1"/>
  <c r="AN41" i="7" s="1"/>
  <c r="AO40" i="7" a="1"/>
  <c r="AO40" i="7" s="1"/>
  <c r="AZ39" i="7" a="1"/>
  <c r="AZ39" i="7" s="1"/>
  <c r="BA38" i="7" a="1"/>
  <c r="BA38" i="7" s="1"/>
  <c r="BA37" i="7" a="1"/>
  <c r="BA37" i="7" s="1"/>
  <c r="BA36" i="7" a="1"/>
  <c r="BA36" i="7" s="1"/>
  <c r="D35" i="7" a="1"/>
  <c r="D35" i="7" s="1"/>
  <c r="P34" i="7" a="1"/>
  <c r="P34" i="7" s="1"/>
  <c r="AB33" i="7" a="1"/>
  <c r="AB33" i="7" s="1"/>
  <c r="AC32" i="7" a="1"/>
  <c r="AC32" i="7" s="1"/>
  <c r="AO31" i="7" a="1"/>
  <c r="AO31" i="7" s="1"/>
  <c r="BA30" i="7" a="1"/>
  <c r="BA30" i="7" s="1"/>
  <c r="D29" i="7" a="1"/>
  <c r="D29" i="7" s="1"/>
  <c r="P28" i="7" a="1"/>
  <c r="P28" i="7" s="1"/>
  <c r="AO232" i="7" a="1"/>
  <c r="AO232" i="7" s="1"/>
  <c r="AO176" i="7" a="1"/>
  <c r="AO176" i="7" s="1"/>
  <c r="AB151" i="7" a="1"/>
  <c r="AB151" i="7" s="1"/>
  <c r="BA135" i="7" a="1"/>
  <c r="BA135" i="7" s="1"/>
  <c r="AB124" i="7" a="1"/>
  <c r="AB124" i="7" s="1"/>
  <c r="P115" i="7" a="1"/>
  <c r="P115" i="7" s="1"/>
  <c r="Q112" i="7" a="1"/>
  <c r="Q112" i="7" s="1"/>
  <c r="AO106" i="7" a="1"/>
  <c r="AO106" i="7" s="1"/>
  <c r="P104" i="7" a="1"/>
  <c r="P104" i="7" s="1"/>
  <c r="BL99" i="7" a="1"/>
  <c r="BL99" i="7" s="1"/>
  <c r="AZ97" i="7" a="1"/>
  <c r="AZ97" i="7" s="1"/>
  <c r="AN95" i="7" a="1"/>
  <c r="AN95" i="7" s="1"/>
  <c r="AB93" i="7" a="1"/>
  <c r="AB93" i="7" s="1"/>
  <c r="AO91" i="7" a="1"/>
  <c r="AO91" i="7" s="1"/>
  <c r="AZ89" i="7" a="1"/>
  <c r="AZ89" i="7" s="1"/>
  <c r="BA87" i="7" a="1"/>
  <c r="BA87" i="7" s="1"/>
  <c r="AC82" i="7" a="1"/>
  <c r="AC82" i="7" s="1"/>
  <c r="P79" i="7" a="1"/>
  <c r="P79" i="7" s="1"/>
  <c r="P76" i="7" a="1"/>
  <c r="P76" i="7" s="1"/>
  <c r="AN74" i="7" a="1"/>
  <c r="AN74" i="7" s="1"/>
  <c r="AN73" i="7" a="1"/>
  <c r="AN73" i="7" s="1"/>
  <c r="AN72" i="7" a="1"/>
  <c r="AN72" i="7" s="1"/>
  <c r="AC71" i="7" a="1"/>
  <c r="AC71" i="7" s="1"/>
  <c r="AB70" i="7" a="1"/>
  <c r="AB70" i="7" s="1"/>
  <c r="AB69" i="7" a="1"/>
  <c r="AB69" i="7" s="1"/>
  <c r="Q68" i="7" a="1"/>
  <c r="Q68" i="7" s="1"/>
  <c r="P67" i="7" a="1"/>
  <c r="P67" i="7" s="1"/>
  <c r="BM65" i="7" a="1"/>
  <c r="BM65" i="7" s="1"/>
  <c r="BL64" i="7" a="1"/>
  <c r="BL64" i="7" s="1"/>
  <c r="BL63" i="7" a="1"/>
  <c r="BL63" i="7" s="1"/>
  <c r="BA62" i="7" a="1"/>
  <c r="BA62" i="7" s="1"/>
  <c r="AO61" i="7" a="1"/>
  <c r="AO61" i="7" s="1"/>
  <c r="AN60" i="7" a="1"/>
  <c r="AN60" i="7" s="1"/>
  <c r="AC59" i="7" a="1"/>
  <c r="AC59" i="7" s="1"/>
  <c r="Q58" i="7" a="1"/>
  <c r="Q58" i="7" s="1"/>
  <c r="P57" i="7" a="1"/>
  <c r="P57" i="7" s="1"/>
  <c r="BL55" i="7" a="1"/>
  <c r="BL55" i="7" s="1"/>
  <c r="BA54" i="7" a="1"/>
  <c r="BA54" i="7" s="1"/>
  <c r="AZ53" i="7" a="1"/>
  <c r="AZ53" i="7" s="1"/>
  <c r="AN52" i="7" a="1"/>
  <c r="AN52" i="7" s="1"/>
  <c r="AB50" i="7" a="1"/>
  <c r="AB50" i="7" s="1"/>
  <c r="AO49" i="7" a="1"/>
  <c r="AO49" i="7" s="1"/>
  <c r="BL48" i="7" a="1"/>
  <c r="BL48" i="7" s="1"/>
  <c r="BL45" i="7" a="1"/>
  <c r="BL45" i="7" s="1"/>
  <c r="P148" i="7" a="1"/>
  <c r="P148" i="7" s="1"/>
  <c r="AZ134" i="7" a="1"/>
  <c r="AZ134" i="7" s="1"/>
  <c r="BM128" i="7" a="1"/>
  <c r="BM128" i="7" s="1"/>
  <c r="AC123" i="7" a="1"/>
  <c r="AC123" i="7" s="1"/>
  <c r="BM117" i="7" a="1"/>
  <c r="BM117" i="7" s="1"/>
  <c r="BL114" i="7" a="1"/>
  <c r="BL114" i="7" s="1"/>
  <c r="BM111" i="7" a="1"/>
  <c r="BM111" i="7" s="1"/>
  <c r="P109" i="7" a="1"/>
  <c r="P109" i="7" s="1"/>
  <c r="AC106" i="7" a="1"/>
  <c r="AC106" i="7" s="1"/>
  <c r="BM103" i="7" a="1"/>
  <c r="BM103" i="7" s="1"/>
  <c r="BA101" i="7" a="1"/>
  <c r="BA101" i="7" s="1"/>
  <c r="AO99" i="7" a="1"/>
  <c r="AO99" i="7" s="1"/>
  <c r="AB95" i="7" a="1"/>
  <c r="AB95" i="7" s="1"/>
  <c r="AB89" i="7" a="1"/>
  <c r="AB89" i="7" s="1"/>
  <c r="AC87" i="7" a="1"/>
  <c r="AC87" i="7" s="1"/>
  <c r="AO85" i="7" a="1"/>
  <c r="AO85" i="7" s="1"/>
  <c r="AZ83" i="7" a="1"/>
  <c r="AZ83" i="7" s="1"/>
  <c r="AN80" i="7" a="1"/>
  <c r="AN80" i="7" s="1"/>
  <c r="BA78" i="7" a="1"/>
  <c r="BA78" i="7" s="1"/>
  <c r="AC77" i="7" a="1"/>
  <c r="AC77" i="7" s="1"/>
  <c r="BM75" i="7" a="1"/>
  <c r="BM75" i="7" s="1"/>
  <c r="AC74" i="7" a="1"/>
  <c r="AC74" i="7" s="1"/>
  <c r="AC73" i="7" a="1"/>
  <c r="AC73" i="7" s="1"/>
  <c r="AC72" i="7" a="1"/>
  <c r="AC72" i="7" s="1"/>
  <c r="Q69" i="7" a="1"/>
  <c r="Q69" i="7" s="1"/>
  <c r="P68" i="7" a="1"/>
  <c r="P68" i="7" s="1"/>
  <c r="BM66" i="7" a="1"/>
  <c r="BM66" i="7" s="1"/>
  <c r="BA63" i="7" a="1"/>
  <c r="BA63" i="7" s="1"/>
  <c r="AZ62" i="7" a="1"/>
  <c r="AZ62" i="7" s="1"/>
  <c r="AN61" i="7" a="1"/>
  <c r="AN61" i="7" s="1"/>
  <c r="AC60" i="7" a="1"/>
  <c r="AC60" i="7" s="1"/>
  <c r="AB59" i="7" a="1"/>
  <c r="AB59" i="7" s="1"/>
  <c r="P58" i="7" a="1"/>
  <c r="P58" i="7" s="1"/>
  <c r="BM56" i="7" a="1"/>
  <c r="BM56" i="7" s="1"/>
  <c r="AZ54" i="7" a="1"/>
  <c r="AZ54" i="7" s="1"/>
  <c r="AO53" i="7" a="1"/>
  <c r="AO53" i="7" s="1"/>
  <c r="AC52" i="7" a="1"/>
  <c r="AC52" i="7" s="1"/>
  <c r="AZ51" i="7" a="1"/>
  <c r="AZ51" i="7" s="1"/>
  <c r="BM50" i="7" a="1"/>
  <c r="BM50" i="7" s="1"/>
  <c r="BA48" i="7" a="1"/>
  <c r="BA48" i="7" s="1"/>
  <c r="P48" i="7" a="1"/>
  <c r="P48" i="7" s="1"/>
  <c r="AC47" i="7" a="1"/>
  <c r="AC47" i="7" s="1"/>
  <c r="AO46" i="7" a="1"/>
  <c r="AO46" i="7" s="1"/>
  <c r="BA45" i="7" a="1"/>
  <c r="BA45" i="7" s="1"/>
  <c r="BM44" i="7" a="1"/>
  <c r="BM44" i="7" s="1"/>
  <c r="P44" i="7" a="1"/>
  <c r="P44" i="7" s="1"/>
  <c r="Q43" i="7" a="1"/>
  <c r="Q43" i="7" s="1"/>
  <c r="AB42" i="7" a="1"/>
  <c r="AB42" i="7" s="1"/>
  <c r="AC41" i="7" a="1"/>
  <c r="AC41" i="7" s="1"/>
  <c r="AN40" i="7" a="1"/>
  <c r="AN40" i="7" s="1"/>
  <c r="AO39" i="7" a="1"/>
  <c r="AO39" i="7" s="1"/>
  <c r="AZ38" i="7" a="1"/>
  <c r="AZ38" i="7" s="1"/>
  <c r="AO37" i="7" a="1"/>
  <c r="AO37" i="7" s="1"/>
  <c r="AO36" i="7" a="1"/>
  <c r="AO36" i="7" s="1"/>
  <c r="AO211" i="7" a="1"/>
  <c r="AO211" i="7" s="1"/>
  <c r="BM144" i="7" a="1"/>
  <c r="BM144" i="7" s="1"/>
  <c r="BA116" i="7" a="1"/>
  <c r="BA116" i="7" s="1"/>
  <c r="P114" i="7" a="1"/>
  <c r="P114" i="7" s="1"/>
  <c r="AN108" i="7" a="1"/>
  <c r="AN108" i="7" s="1"/>
  <c r="BA105" i="7" a="1"/>
  <c r="BA105" i="7" s="1"/>
  <c r="AN103" i="7" a="1"/>
  <c r="AN103" i="7" s="1"/>
  <c r="AC101" i="7" a="1"/>
  <c r="AC101" i="7" s="1"/>
  <c r="P99" i="7" a="1"/>
  <c r="P99" i="7" s="1"/>
  <c r="BL96" i="7" a="1"/>
  <c r="BL96" i="7" s="1"/>
  <c r="AO94" i="7" a="1"/>
  <c r="AO94" i="7" s="1"/>
  <c r="AO92" i="7" a="1"/>
  <c r="AO92" i="7" s="1"/>
  <c r="AZ90" i="7" a="1"/>
  <c r="AZ90" i="7" s="1"/>
  <c r="BL88" i="7" a="1"/>
  <c r="BL88" i="7" s="1"/>
  <c r="P85" i="7" a="1"/>
  <c r="P85" i="7" s="1"/>
  <c r="BA81" i="7" a="1"/>
  <c r="BA81" i="7" s="1"/>
  <c r="P80" i="7" a="1"/>
  <c r="P80" i="7" s="1"/>
  <c r="AC78" i="7" a="1"/>
  <c r="AC78" i="7" s="1"/>
  <c r="P77" i="7" a="1"/>
  <c r="P77" i="7" s="1"/>
  <c r="P74" i="7" a="1"/>
  <c r="P74" i="7" s="1"/>
  <c r="P72" i="7" a="1"/>
  <c r="P72" i="7" s="1"/>
  <c r="P71" i="7" a="1"/>
  <c r="P71" i="7" s="1"/>
  <c r="BM69" i="7" a="1"/>
  <c r="BM69" i="7" s="1"/>
  <c r="BL68" i="7" a="1"/>
  <c r="BL68" i="7" s="1"/>
  <c r="BA67" i="7" a="1"/>
  <c r="BA67" i="7" s="1"/>
  <c r="AZ66" i="7" a="1"/>
  <c r="AZ66" i="7" s="1"/>
  <c r="AZ65" i="7" a="1"/>
  <c r="AZ65" i="7" s="1"/>
  <c r="AO64" i="7" a="1"/>
  <c r="AO64" i="7" s="1"/>
  <c r="AN63" i="7" a="1"/>
  <c r="AN63" i="7" s="1"/>
  <c r="AC62" i="7" a="1"/>
  <c r="AC62" i="7" s="1"/>
  <c r="P60" i="7" a="1"/>
  <c r="P60" i="7" s="1"/>
  <c r="BM58" i="7" a="1"/>
  <c r="BM58" i="7" s="1"/>
  <c r="BA57" i="7" a="1"/>
  <c r="BA57" i="7" s="1"/>
  <c r="AZ56" i="7" a="1"/>
  <c r="AZ56" i="7" s="1"/>
  <c r="AO55" i="7" a="1"/>
  <c r="AO55" i="7" s="1"/>
  <c r="AC54" i="7" a="1"/>
  <c r="AC54" i="7" s="1"/>
  <c r="AB53" i="7" a="1"/>
  <c r="AB53" i="7" s="1"/>
  <c r="AN51" i="7" a="1"/>
  <c r="AN51" i="7" s="1"/>
  <c r="BA50" i="7" a="1"/>
  <c r="BA50" i="7" s="1"/>
  <c r="P50" i="7" a="1"/>
  <c r="P50" i="7" s="1"/>
  <c r="BL47" i="7" a="1"/>
  <c r="BL47" i="7" s="1"/>
  <c r="Q47" i="7" a="1"/>
  <c r="Q47" i="7" s="1"/>
  <c r="AC46" i="7" a="1"/>
  <c r="AC46" i="7" s="1"/>
  <c r="AO45" i="7" a="1"/>
  <c r="AO45" i="7" s="1"/>
  <c r="AC38" i="7" a="1"/>
  <c r="AC38" i="7" s="1"/>
  <c r="AC37" i="7" a="1"/>
  <c r="AC37" i="7" s="1"/>
  <c r="AN35" i="7" a="1"/>
  <c r="AN35" i="7" s="1"/>
  <c r="AZ34" i="7" a="1"/>
  <c r="AZ34" i="7" s="1"/>
  <c r="BL33" i="7" a="1"/>
  <c r="BL33" i="7" s="1"/>
  <c r="E32" i="7" a="1"/>
  <c r="E32" i="7" s="1"/>
  <c r="Q31" i="7" a="1"/>
  <c r="Q31" i="7" s="1"/>
  <c r="AN29" i="7" a="1"/>
  <c r="AN29" i="7" s="1"/>
  <c r="AZ28" i="7" a="1"/>
  <c r="AZ28" i="7" s="1"/>
  <c r="BA4" i="7" a="1"/>
  <c r="BA4" i="7" s="1"/>
  <c r="AO5" i="7" a="1"/>
  <c r="AO5" i="7" s="1"/>
  <c r="AC6" i="7" a="1"/>
  <c r="AC6" i="7" s="1"/>
  <c r="AB7" i="7" a="1"/>
  <c r="AB7" i="7" s="1"/>
  <c r="P8" i="7" a="1"/>
  <c r="P8" i="7" s="1"/>
  <c r="D9" i="7" a="1"/>
  <c r="D9" i="7" s="1"/>
  <c r="BA10" i="7" a="1"/>
  <c r="BA10" i="7" s="1"/>
  <c r="AO11" i="7" a="1"/>
  <c r="AO11" i="7" s="1"/>
  <c r="AC12" i="7" a="1"/>
  <c r="AC12" i="7" s="1"/>
  <c r="AB13" i="7" a="1"/>
  <c r="AB13" i="7" s="1"/>
  <c r="P14" i="7" a="1"/>
  <c r="P14" i="7" s="1"/>
  <c r="D15" i="7" a="1"/>
  <c r="D15" i="7" s="1"/>
  <c r="BA16" i="7" a="1"/>
  <c r="BA16" i="7" s="1"/>
  <c r="AO17" i="7" a="1"/>
  <c r="AO17" i="7" s="1"/>
  <c r="AC18" i="7" a="1"/>
  <c r="AC18" i="7" s="1"/>
  <c r="AB19" i="7" a="1"/>
  <c r="AB19" i="7" s="1"/>
  <c r="Q20" i="7" a="1"/>
  <c r="Q20" i="7" s="1"/>
  <c r="Q21" i="7" a="1"/>
  <c r="Q21" i="7" s="1"/>
  <c r="Q22" i="7" a="1"/>
  <c r="Q22" i="7" s="1"/>
  <c r="AB23" i="7" a="1"/>
  <c r="AB23" i="7" s="1"/>
  <c r="AO28" i="7" a="1"/>
  <c r="AO28" i="7" s="1"/>
  <c r="BL29" i="7" a="1"/>
  <c r="BL29" i="7" s="1"/>
  <c r="P31" i="7" a="1"/>
  <c r="P31" i="7" s="1"/>
  <c r="BA33" i="7" a="1"/>
  <c r="BA33" i="7" s="1"/>
  <c r="AC36" i="7" a="1"/>
  <c r="AC36" i="7" s="1"/>
  <c r="AN38" i="7" a="1"/>
  <c r="AN38" i="7" s="1"/>
  <c r="AB40" i="7" a="1"/>
  <c r="AB40" i="7" s="1"/>
  <c r="P42" i="7" a="1"/>
  <c r="P42" i="7" s="1"/>
  <c r="AN46" i="7" a="1"/>
  <c r="AN46" i="7" s="1"/>
  <c r="AZ48" i="7" a="1"/>
  <c r="AZ48" i="7" s="1"/>
  <c r="AC53" i="7" a="1"/>
  <c r="AC53" i="7" s="1"/>
  <c r="BA56" i="7" a="1"/>
  <c r="BA56" i="7" s="1"/>
  <c r="Q60" i="7" a="1"/>
  <c r="Q60" i="7" s="1"/>
  <c r="AO63" i="7" a="1"/>
  <c r="AO63" i="7" s="1"/>
  <c r="BA66" i="7" a="1"/>
  <c r="BA66" i="7" s="1"/>
  <c r="P70" i="7" a="1"/>
  <c r="P70" i="7" s="1"/>
  <c r="Q73" i="7" a="1"/>
  <c r="Q73" i="7" s="1"/>
  <c r="AB77" i="7" a="1"/>
  <c r="AB77" i="7" s="1"/>
  <c r="AB85" i="7" a="1"/>
  <c r="AB85" i="7" s="1"/>
  <c r="Q97" i="7" a="1"/>
  <c r="Q97" i="7" s="1"/>
  <c r="AC111" i="7" a="1"/>
  <c r="AC111" i="7" s="1"/>
  <c r="AB145" i="7" a="1"/>
  <c r="AB145" i="7" s="1"/>
  <c r="E4" i="7" a="1"/>
  <c r="E4" i="7" s="1"/>
  <c r="BL5" i="7" a="1"/>
  <c r="BL5" i="7" s="1"/>
  <c r="AZ6" i="7" a="1"/>
  <c r="AZ6" i="7" s="1"/>
  <c r="AN7" i="7" a="1"/>
  <c r="AN7" i="7" s="1"/>
  <c r="Q9" i="7" a="1"/>
  <c r="Q9" i="7" s="1"/>
  <c r="E10" i="7" a="1"/>
  <c r="E10" i="7" s="1"/>
  <c r="BL11" i="7" a="1"/>
  <c r="BL11" i="7" s="1"/>
  <c r="AZ12" i="7" a="1"/>
  <c r="AZ12" i="7" s="1"/>
  <c r="AN13" i="7" a="1"/>
  <c r="AN13" i="7" s="1"/>
  <c r="Q15" i="7" a="1"/>
  <c r="Q15" i="7" s="1"/>
  <c r="E16" i="7" a="1"/>
  <c r="E16" i="7" s="1"/>
  <c r="BL17" i="7" a="1"/>
  <c r="BL17" i="7" s="1"/>
  <c r="AZ18" i="7" a="1"/>
  <c r="AZ18" i="7" s="1"/>
  <c r="AN19" i="7" a="1"/>
  <c r="AN19" i="7" s="1"/>
  <c r="AC20" i="7" a="1"/>
  <c r="AC20" i="7" s="1"/>
  <c r="AC21" i="7" a="1"/>
  <c r="AC21" i="7" s="1"/>
  <c r="AO22" i="7" a="1"/>
  <c r="AO22" i="7" s="1"/>
  <c r="AO23" i="7" a="1"/>
  <c r="AO23" i="7" s="1"/>
  <c r="AO24" i="7" a="1"/>
  <c r="AO24" i="7" s="1"/>
  <c r="AO25" i="7" a="1"/>
  <c r="AO25" i="7" s="1"/>
  <c r="AO26" i="7" a="1"/>
  <c r="AO26" i="7" s="1"/>
  <c r="BA27" i="7" a="1"/>
  <c r="BA27" i="7" s="1"/>
  <c r="P30" i="7" a="1"/>
  <c r="P30" i="7" s="1"/>
  <c r="AC31" i="7" a="1"/>
  <c r="AC31" i="7" s="1"/>
  <c r="BA32" i="7" a="1"/>
  <c r="BA32" i="7" s="1"/>
  <c r="D34" i="7" a="1"/>
  <c r="D34" i="7" s="1"/>
  <c r="AB35" i="7" a="1"/>
  <c r="AB35" i="7" s="1"/>
  <c r="BL36" i="7" a="1"/>
  <c r="BL36" i="7" s="1"/>
  <c r="BL38" i="7" a="1"/>
  <c r="BL38" i="7" s="1"/>
  <c r="AZ40" i="7" a="1"/>
  <c r="AZ40" i="7" s="1"/>
  <c r="AO42" i="7" a="1"/>
  <c r="AO42" i="7" s="1"/>
  <c r="BA44" i="7" a="1"/>
  <c r="BA44" i="7" s="1"/>
  <c r="BM46" i="7" a="1"/>
  <c r="BM46" i="7" s="1"/>
  <c r="Q49" i="7" a="1"/>
  <c r="Q49" i="7" s="1"/>
  <c r="P54" i="7" a="1"/>
  <c r="P54" i="7" s="1"/>
  <c r="AO57" i="7" a="1"/>
  <c r="AO57" i="7" s="1"/>
  <c r="BM60" i="7" a="1"/>
  <c r="BM60" i="7" s="1"/>
  <c r="AB64" i="7" a="1"/>
  <c r="AB64" i="7" s="1"/>
  <c r="AO67" i="7" a="1"/>
  <c r="AO67" i="7" s="1"/>
  <c r="BA70" i="7" a="1"/>
  <c r="BA70" i="7" s="1"/>
  <c r="P78" i="7" a="1"/>
  <c r="P78" i="7" s="1"/>
  <c r="AN99" i="7" a="1"/>
  <c r="AN99" i="7" s="1"/>
  <c r="AZ114" i="7" a="1"/>
  <c r="AZ114" i="7" s="1"/>
  <c r="Q170" i="7" a="1"/>
  <c r="Q170" i="7" s="1"/>
  <c r="P4" i="7" a="1"/>
  <c r="P4" i="7" s="1"/>
  <c r="AO7" i="7" a="1"/>
  <c r="AO7" i="7" s="1"/>
  <c r="AB9" i="7" a="1"/>
  <c r="AB9" i="7" s="1"/>
  <c r="D11" i="7" a="1"/>
  <c r="D11" i="7" s="1"/>
  <c r="AO13" i="7" a="1"/>
  <c r="AO13" i="7" s="1"/>
  <c r="AC14" i="7" a="1"/>
  <c r="AC14" i="7" s="1"/>
  <c r="AB15" i="7" a="1"/>
  <c r="AB15" i="7" s="1"/>
  <c r="P16" i="7" a="1"/>
  <c r="P16" i="7" s="1"/>
  <c r="D17" i="7" a="1"/>
  <c r="D17" i="7" s="1"/>
  <c r="BA18" i="7" a="1"/>
  <c r="BA18" i="7" s="1"/>
  <c r="AO19" i="7" a="1"/>
  <c r="AO19" i="7" s="1"/>
  <c r="AN20" i="7" a="1"/>
  <c r="AN20" i="7" s="1"/>
  <c r="AO21" i="7" a="1"/>
  <c r="AO21" i="7" s="1"/>
  <c r="AZ22" i="7" a="1"/>
  <c r="AZ22" i="7" s="1"/>
  <c r="AZ23" i="7" a="1"/>
  <c r="AZ23" i="7" s="1"/>
  <c r="AZ24" i="7" a="1"/>
  <c r="AZ24" i="7" s="1"/>
  <c r="AZ25" i="7" a="1"/>
  <c r="AZ25" i="7" s="1"/>
  <c r="BA26" i="7" a="1"/>
  <c r="BA26" i="7" s="1"/>
  <c r="BL27" i="7" a="1"/>
  <c r="BL27" i="7" s="1"/>
  <c r="AB30" i="7" a="1"/>
  <c r="AB30" i="7" s="1"/>
  <c r="AN31" i="7" a="1"/>
  <c r="AN31" i="7" s="1"/>
  <c r="E34" i="7" a="1"/>
  <c r="E34" i="7" s="1"/>
  <c r="AC35" i="7" a="1"/>
  <c r="AC35" i="7" s="1"/>
  <c r="BA40" i="7" a="1"/>
  <c r="BA40" i="7" s="1"/>
  <c r="AZ42" i="7" a="1"/>
  <c r="AZ42" i="7" s="1"/>
  <c r="BL44" i="7" a="1"/>
  <c r="BL44" i="7" s="1"/>
  <c r="AC49" i="7" a="1"/>
  <c r="AC49" i="7" s="1"/>
  <c r="AO51" i="7" a="1"/>
  <c r="AO51" i="7" s="1"/>
  <c r="AN54" i="7" a="1"/>
  <c r="AN54" i="7" s="1"/>
  <c r="BL57" i="7" a="1"/>
  <c r="BL57" i="7" s="1"/>
  <c r="AB61" i="7" a="1"/>
  <c r="AB61" i="7" s="1"/>
  <c r="AZ64" i="7" a="1"/>
  <c r="AZ64" i="7" s="1"/>
  <c r="BL67" i="7" a="1"/>
  <c r="BL67" i="7" s="1"/>
  <c r="Q71" i="7" a="1"/>
  <c r="Q71" i="7" s="1"/>
  <c r="AB74" i="7" a="1"/>
  <c r="AB74" i="7" s="1"/>
  <c r="AN78" i="7" a="1"/>
  <c r="AN78" i="7" s="1"/>
  <c r="P89" i="7" a="1"/>
  <c r="P89" i="7" s="1"/>
  <c r="Q3" i="7" a="1"/>
  <c r="Q3" i="7" s="1"/>
  <c r="AB3" i="7" a="1"/>
  <c r="AB3" i="7" s="1"/>
  <c r="D5" i="7" a="1"/>
  <c r="D5" i="7" s="1"/>
  <c r="BA6" i="7" a="1"/>
  <c r="BA6" i="7" s="1"/>
  <c r="AC8" i="7" a="1"/>
  <c r="AC8" i="7" s="1"/>
  <c r="P10" i="7" a="1"/>
  <c r="P10" i="7" s="1"/>
  <c r="BA12" i="7" a="1"/>
  <c r="BA12" i="7" s="1"/>
  <c r="Q4" i="7" a="1"/>
  <c r="Q4" i="7" s="1"/>
  <c r="E5" i="7" a="1"/>
  <c r="E5" i="7" s="1"/>
  <c r="BL6" i="7" a="1"/>
  <c r="BL6" i="7" s="1"/>
  <c r="AZ7" i="7" a="1"/>
  <c r="AZ7" i="7" s="1"/>
  <c r="AN8" i="7" a="1"/>
  <c r="AN8" i="7" s="1"/>
  <c r="Q10" i="7" a="1"/>
  <c r="Q10" i="7" s="1"/>
  <c r="E11" i="7" a="1"/>
  <c r="E11" i="7" s="1"/>
  <c r="BL12" i="7" a="1"/>
  <c r="BL12" i="7" s="1"/>
  <c r="AZ13" i="7" a="1"/>
  <c r="AZ13" i="7" s="1"/>
  <c r="AN14" i="7" a="1"/>
  <c r="AN14" i="7" s="1"/>
  <c r="Q16" i="7" a="1"/>
  <c r="Q16" i="7" s="1"/>
  <c r="E17" i="7" a="1"/>
  <c r="E17" i="7" s="1"/>
  <c r="BL18" i="7" a="1"/>
  <c r="BL18" i="7" s="1"/>
  <c r="AZ19" i="7" a="1"/>
  <c r="AZ19" i="7" s="1"/>
  <c r="AO20" i="7" a="1"/>
  <c r="AO20" i="7" s="1"/>
  <c r="BA21" i="7" a="1"/>
  <c r="BA21" i="7" s="1"/>
  <c r="BA22" i="7" a="1"/>
  <c r="BA22" i="7" s="1"/>
  <c r="BA23" i="7" a="1"/>
  <c r="BA23" i="7" s="1"/>
  <c r="BA24" i="7" a="1"/>
  <c r="BA24" i="7" s="1"/>
  <c r="BA25" i="7" a="1"/>
  <c r="BA25" i="7" s="1"/>
  <c r="E29" i="7" a="1"/>
  <c r="E29" i="7" s="1"/>
  <c r="AC30" i="7" a="1"/>
  <c r="AC30" i="7" s="1"/>
  <c r="AZ31" i="7" a="1"/>
  <c r="AZ31" i="7" s="1"/>
  <c r="D33" i="7" a="1"/>
  <c r="D33" i="7" s="1"/>
  <c r="Q34" i="7" a="1"/>
  <c r="Q34" i="7" s="1"/>
  <c r="AO35" i="7" a="1"/>
  <c r="AO35" i="7" s="1"/>
  <c r="P37" i="7" a="1"/>
  <c r="P37" i="7" s="1"/>
  <c r="P39" i="7" a="1"/>
  <c r="P39" i="7" s="1"/>
  <c r="BL40" i="7" a="1"/>
  <c r="BL40" i="7" s="1"/>
  <c r="BM42" i="7" a="1"/>
  <c r="BM42" i="7" s="1"/>
  <c r="AB47" i="7" a="1"/>
  <c r="AB47" i="7" s="1"/>
  <c r="AN49" i="7" a="1"/>
  <c r="AN49" i="7" s="1"/>
  <c r="AO54" i="7" a="1"/>
  <c r="AO54" i="7" s="1"/>
  <c r="BM57" i="7" a="1"/>
  <c r="BM57" i="7" s="1"/>
  <c r="AC61" i="7" a="1"/>
  <c r="AC61" i="7" s="1"/>
  <c r="BA64" i="7" a="1"/>
  <c r="BA64" i="7" s="1"/>
  <c r="BM67" i="7" a="1"/>
  <c r="BM67" i="7" s="1"/>
  <c r="AB71" i="7" a="1"/>
  <c r="AB71" i="7" s="1"/>
  <c r="AZ78" i="7" a="1"/>
  <c r="AZ78" i="7" s="1"/>
  <c r="AZ101" i="7" a="1"/>
  <c r="AZ101" i="7" s="1"/>
  <c r="BL117" i="7" a="1"/>
  <c r="BL117" i="7" s="1"/>
  <c r="AN221" i="7" a="1"/>
  <c r="AN221" i="7" s="1"/>
  <c r="AC3" i="7" a="1"/>
  <c r="AC3" i="7" s="1"/>
  <c r="AB4" i="7" a="1"/>
  <c r="AB4" i="7" s="1"/>
  <c r="P5" i="7" a="1"/>
  <c r="P5" i="7" s="1"/>
  <c r="D6" i="7" a="1"/>
  <c r="D6" i="7" s="1"/>
  <c r="BA7" i="7" a="1"/>
  <c r="BA7" i="7" s="1"/>
  <c r="AO8" i="7" a="1"/>
  <c r="AO8" i="7" s="1"/>
  <c r="AC9" i="7" a="1"/>
  <c r="AC9" i="7" s="1"/>
  <c r="AB10" i="7" a="1"/>
  <c r="AB10" i="7" s="1"/>
  <c r="P11" i="7" a="1"/>
  <c r="P11" i="7" s="1"/>
  <c r="D12" i="7" a="1"/>
  <c r="D12" i="7" s="1"/>
  <c r="BA13" i="7" a="1"/>
  <c r="BA13" i="7" s="1"/>
  <c r="AO14" i="7" a="1"/>
  <c r="AO14" i="7" s="1"/>
  <c r="AC15" i="7" a="1"/>
  <c r="AC15" i="7" s="1"/>
  <c r="AB16" i="7" a="1"/>
  <c r="AB16" i="7" s="1"/>
  <c r="P17" i="7" a="1"/>
  <c r="P17" i="7" s="1"/>
  <c r="D18" i="7" a="1"/>
  <c r="D18" i="7" s="1"/>
  <c r="BA19" i="7" a="1"/>
  <c r="BA19" i="7" s="1"/>
  <c r="BA20" i="7" a="1"/>
  <c r="BA20" i="7" s="1"/>
  <c r="BL21" i="7" a="1"/>
  <c r="BL21" i="7" s="1"/>
  <c r="BL22" i="7" a="1"/>
  <c r="BL22" i="7" s="1"/>
  <c r="BL23" i="7" a="1"/>
  <c r="BL23" i="7" s="1"/>
  <c r="BL24" i="7" a="1"/>
  <c r="BL24" i="7" s="1"/>
  <c r="P29" i="7" a="1"/>
  <c r="P29" i="7" s="1"/>
  <c r="AN30" i="7" a="1"/>
  <c r="AN30" i="7" s="1"/>
  <c r="BA31" i="7" a="1"/>
  <c r="BA31" i="7" s="1"/>
  <c r="E33" i="7" a="1"/>
  <c r="E33" i="7" s="1"/>
  <c r="AB34" i="7" a="1"/>
  <c r="AB34" i="7" s="1"/>
  <c r="AZ35" i="7" a="1"/>
  <c r="AZ35" i="7" s="1"/>
  <c r="AN37" i="7" a="1"/>
  <c r="AN37" i="7" s="1"/>
  <c r="AC39" i="7" a="1"/>
  <c r="AC39" i="7" s="1"/>
  <c r="Q41" i="7" a="1"/>
  <c r="Q41" i="7" s="1"/>
  <c r="P43" i="7" a="1"/>
  <c r="P43" i="7" s="1"/>
  <c r="AB45" i="7" a="1"/>
  <c r="AB45" i="7" s="1"/>
  <c r="AO47" i="7" a="1"/>
  <c r="AO47" i="7" s="1"/>
  <c r="BA49" i="7" a="1"/>
  <c r="BA49" i="7" s="1"/>
  <c r="P55" i="7" a="1"/>
  <c r="P55" i="7" s="1"/>
  <c r="AN58" i="7" a="1"/>
  <c r="AN58" i="7" s="1"/>
  <c r="BL61" i="7" a="1"/>
  <c r="BL61" i="7" s="1"/>
  <c r="Q65" i="7" a="1"/>
  <c r="Q65" i="7" s="1"/>
  <c r="AZ71" i="7" a="1"/>
  <c r="AZ71" i="7" s="1"/>
  <c r="BM74" i="7" a="1"/>
  <c r="BM74" i="7" s="1"/>
  <c r="BL90" i="7" a="1"/>
  <c r="BL90" i="7" s="1"/>
  <c r="AO103" i="7" a="1"/>
  <c r="AO103" i="7" s="1"/>
  <c r="AO122" i="7" a="1"/>
  <c r="AO122" i="7" s="1"/>
  <c r="D26" i="7" a="1"/>
  <c r="D26" i="7" s="1"/>
  <c r="AB29" i="7" a="1"/>
  <c r="AB29" i="7" s="1"/>
  <c r="AC34" i="7" a="1"/>
  <c r="AC34" i="7" s="1"/>
  <c r="AC45" i="7" a="1"/>
  <c r="AC45" i="7" s="1"/>
  <c r="BL49" i="7" a="1"/>
  <c r="BL49" i="7" s="1"/>
  <c r="AZ58" i="7" a="1"/>
  <c r="AZ58" i="7" s="1"/>
  <c r="P62" i="7" a="1"/>
  <c r="P62" i="7" s="1"/>
  <c r="AC65" i="7" a="1"/>
  <c r="AC65" i="7" s="1"/>
  <c r="AO68" i="7" a="1"/>
  <c r="AO68" i="7" s="1"/>
  <c r="BL71" i="7" a="1"/>
  <c r="BL71" i="7" s="1"/>
  <c r="AB75" i="7" a="1"/>
  <c r="AB75" i="7" s="1"/>
  <c r="AC80" i="7" a="1"/>
  <c r="AC80" i="7" s="1"/>
  <c r="Q91" i="7" a="1"/>
  <c r="Q91" i="7" s="1"/>
  <c r="AZ103" i="7" a="1"/>
  <c r="AZ103" i="7" s="1"/>
  <c r="BL19" i="7" a="1"/>
  <c r="BL19" i="7" s="1"/>
  <c r="D27" i="7" a="1"/>
  <c r="D27" i="7" s="1"/>
  <c r="D28" i="7" a="1"/>
  <c r="D28" i="7" s="1"/>
  <c r="AO30" i="7" a="1"/>
  <c r="AO30" i="7" s="1"/>
  <c r="P33" i="7" a="1"/>
  <c r="P33" i="7" s="1"/>
  <c r="BA35" i="7" a="1"/>
  <c r="BA35" i="7" s="1"/>
  <c r="AN39" i="7" a="1"/>
  <c r="AN39" i="7" s="1"/>
  <c r="AB41" i="7" a="1"/>
  <c r="AB41" i="7" s="1"/>
  <c r="AB55" i="7" a="1"/>
  <c r="AB55" i="7" s="1"/>
  <c r="AO3" i="7" a="1"/>
  <c r="AO3" i="7" s="1"/>
  <c r="AC4" i="7" a="1"/>
  <c r="AC4" i="7" s="1"/>
  <c r="AB5" i="7" a="1"/>
  <c r="AB5" i="7" s="1"/>
  <c r="P6" i="7" a="1"/>
  <c r="P6" i="7" s="1"/>
  <c r="D7" i="7" a="1"/>
  <c r="D7" i="7" s="1"/>
  <c r="BA8" i="7" a="1"/>
  <c r="BA8" i="7" s="1"/>
  <c r="AO9" i="7" a="1"/>
  <c r="AO9" i="7" s="1"/>
  <c r="AC10" i="7" a="1"/>
  <c r="AC10" i="7" s="1"/>
  <c r="AB11" i="7" a="1"/>
  <c r="AB11" i="7" s="1"/>
  <c r="P12" i="7" a="1"/>
  <c r="P12" i="7" s="1"/>
  <c r="D13" i="7" a="1"/>
  <c r="D13" i="7" s="1"/>
  <c r="BA14" i="7" a="1"/>
  <c r="BA14" i="7" s="1"/>
  <c r="AO15" i="7" a="1"/>
  <c r="AO15" i="7" s="1"/>
  <c r="AC16" i="7" a="1"/>
  <c r="AC16" i="7" s="1"/>
  <c r="AB17" i="7" a="1"/>
  <c r="AB17" i="7" s="1"/>
  <c r="P18" i="7" a="1"/>
  <c r="P18" i="7" s="1"/>
  <c r="D19" i="7" a="1"/>
  <c r="D19" i="7" s="1"/>
  <c r="D25" i="7" a="1"/>
  <c r="D25" i="7" s="1"/>
  <c r="E26" i="7" a="1"/>
  <c r="E26" i="7" s="1"/>
  <c r="E27" i="7" a="1"/>
  <c r="E27" i="7" s="1"/>
  <c r="E28" i="7" a="1"/>
  <c r="E28" i="7" s="1"/>
  <c r="AC29" i="7" a="1"/>
  <c r="AC29" i="7" s="1"/>
  <c r="AZ30" i="7" a="1"/>
  <c r="AZ30" i="7" s="1"/>
  <c r="D32" i="7" a="1"/>
  <c r="D32" i="7" s="1"/>
  <c r="Q33" i="7" a="1"/>
  <c r="Q33" i="7" s="1"/>
  <c r="AO34" i="7" a="1"/>
  <c r="AO34" i="7" s="1"/>
  <c r="BL35" i="7" a="1"/>
  <c r="BL35" i="7" s="1"/>
  <c r="AZ37" i="7" a="1"/>
  <c r="AZ37" i="7" s="1"/>
  <c r="AN43" i="7" a="1"/>
  <c r="AN43" i="7" s="1"/>
  <c r="BM47" i="7" a="1"/>
  <c r="BM47" i="7" s="1"/>
  <c r="AB52" i="7" a="1"/>
  <c r="AB52" i="7" s="1"/>
  <c r="AZ55" i="7" a="1"/>
  <c r="AZ55" i="7" s="1"/>
  <c r="P59" i="7" a="1"/>
  <c r="P59" i="7" s="1"/>
  <c r="AN62" i="7" a="1"/>
  <c r="AN62" i="7" s="1"/>
  <c r="BA65" i="7" a="1"/>
  <c r="BA65" i="7" s="1"/>
  <c r="BM68" i="7" a="1"/>
  <c r="BM68" i="7" s="1"/>
  <c r="Q72" i="7" a="1"/>
  <c r="Q72" i="7" s="1"/>
  <c r="BA92" i="7" a="1"/>
  <c r="BA92" i="7" s="1"/>
  <c r="BL105" i="7" a="1"/>
  <c r="BL105" i="7" s="1"/>
  <c r="BL127" i="7" a="1"/>
  <c r="BL127" i="7" s="1"/>
  <c r="P26" i="7" a="1"/>
  <c r="P26" i="7" s="1"/>
  <c r="AO29" i="7" a="1"/>
  <c r="AO29" i="7" s="1"/>
  <c r="BA34" i="7" a="1"/>
  <c r="BA34" i="7" s="1"/>
  <c r="BA39" i="7" a="1"/>
  <c r="BA39" i="7" s="1"/>
  <c r="AZ45" i="7" a="1"/>
  <c r="AZ45" i="7" s="1"/>
  <c r="Q50" i="7" a="1"/>
  <c r="Q50" i="7" s="1"/>
  <c r="Q59" i="7" a="1"/>
  <c r="Q59" i="7" s="1"/>
  <c r="AO62" i="7" a="1"/>
  <c r="AO62" i="7" s="1"/>
  <c r="BL65" i="7" a="1"/>
  <c r="BL65" i="7" s="1"/>
  <c r="P69" i="7" a="1"/>
  <c r="P69" i="7" s="1"/>
  <c r="AB72" i="7" a="1"/>
  <c r="AB72" i="7" s="1"/>
  <c r="BL75" i="7" a="1"/>
  <c r="BL75" i="7" s="1"/>
  <c r="P82" i="7" a="1"/>
  <c r="P82" i="7" s="1"/>
  <c r="BM92" i="7" a="1"/>
  <c r="BM92" i="7" s="1"/>
  <c r="D24" i="7" a="1"/>
  <c r="D24" i="7" s="1"/>
  <c r="P25" i="7" a="1"/>
  <c r="P25" i="7" s="1"/>
  <c r="P27" i="7" a="1"/>
  <c r="P27" i="7" s="1"/>
  <c r="Q28" i="7" a="1"/>
  <c r="Q28" i="7" s="1"/>
  <c r="P32" i="7" a="1"/>
  <c r="P32" i="7" s="1"/>
  <c r="BL37" i="7" a="1"/>
  <c r="BL37" i="7" s="1"/>
  <c r="AO41" i="7" a="1"/>
  <c r="AO41" i="7" s="1"/>
  <c r="AO43" i="7" a="1"/>
  <c r="AO43" i="7" s="1"/>
  <c r="BA55" i="7" a="1"/>
  <c r="BA55" i="7" s="1"/>
  <c r="BL128" i="7" a="1"/>
  <c r="BL128" i="7" s="1"/>
  <c r="BA3" i="7" a="1"/>
  <c r="BA3" i="7" s="1"/>
  <c r="AO4" i="7" a="1"/>
  <c r="AO4" i="7" s="1"/>
  <c r="AC5" i="7" a="1"/>
  <c r="AC5" i="7" s="1"/>
  <c r="AB6" i="7" a="1"/>
  <c r="AB6" i="7" s="1"/>
  <c r="P7" i="7" a="1"/>
  <c r="P7" i="7" s="1"/>
  <c r="D8" i="7" a="1"/>
  <c r="D8" i="7" s="1"/>
  <c r="BA9" i="7" a="1"/>
  <c r="BA9" i="7" s="1"/>
  <c r="AO10" i="7" a="1"/>
  <c r="AO10" i="7" s="1"/>
  <c r="AC11" i="7" a="1"/>
  <c r="AC11" i="7" s="1"/>
  <c r="AB12" i="7" a="1"/>
  <c r="AB12" i="7" s="1"/>
  <c r="P13" i="7" a="1"/>
  <c r="P13" i="7" s="1"/>
  <c r="D14" i="7" a="1"/>
  <c r="D14" i="7" s="1"/>
  <c r="BA15" i="7" a="1"/>
  <c r="BA15" i="7" s="1"/>
  <c r="AO16" i="7" a="1"/>
  <c r="AO16" i="7" s="1"/>
  <c r="AC17" i="7" a="1"/>
  <c r="AC17" i="7" s="1"/>
  <c r="AB18" i="7" a="1"/>
  <c r="AB18" i="7" s="1"/>
  <c r="P19" i="7" a="1"/>
  <c r="P19" i="7" s="1"/>
  <c r="E20" i="7" a="1"/>
  <c r="E20" i="7" s="1"/>
  <c r="E21" i="7" a="1"/>
  <c r="E21" i="7" s="1"/>
  <c r="E22" i="7" a="1"/>
  <c r="E22" i="7" s="1"/>
  <c r="E23" i="7" a="1"/>
  <c r="E23" i="7" s="1"/>
  <c r="P24" i="7" a="1"/>
  <c r="P24" i="7" s="1"/>
  <c r="Q25" i="7" a="1"/>
  <c r="Q25" i="7" s="1"/>
  <c r="Q26" i="7" a="1"/>
  <c r="Q26" i="7" s="1"/>
  <c r="Q27" i="7" a="1"/>
  <c r="Q27" i="7" s="1"/>
  <c r="AB28" i="7" a="1"/>
  <c r="AB28" i="7" s="1"/>
  <c r="AZ29" i="7" a="1"/>
  <c r="AZ29" i="7" s="1"/>
  <c r="Q32" i="7" a="1"/>
  <c r="Q32" i="7" s="1"/>
  <c r="AC33" i="7" a="1"/>
  <c r="AC33" i="7" s="1"/>
  <c r="BL34" i="7" a="1"/>
  <c r="BL34" i="7" s="1"/>
  <c r="D36" i="7" a="1"/>
  <c r="D36" i="7" s="1"/>
  <c r="BL39" i="7" a="1"/>
  <c r="BL39" i="7" s="1"/>
  <c r="AZ41" i="7" a="1"/>
  <c r="AZ41" i="7" s="1"/>
  <c r="BL43" i="7" a="1"/>
  <c r="BL43" i="7" s="1"/>
  <c r="AN50" i="7" a="1"/>
  <c r="AN50" i="7" s="1"/>
  <c r="BA52" i="7" a="1"/>
  <c r="BA52" i="7" s="1"/>
  <c r="Q56" i="7" a="1"/>
  <c r="Q56" i="7" s="1"/>
  <c r="AO59" i="7" a="1"/>
  <c r="AO59" i="7" s="1"/>
  <c r="AB66" i="7" a="1"/>
  <c r="AB66" i="7" s="1"/>
  <c r="AZ72" i="7" a="1"/>
  <c r="AZ72" i="7" s="1"/>
  <c r="AC76" i="7" a="1"/>
  <c r="AC76" i="7" s="1"/>
  <c r="BL94" i="7" a="1"/>
  <c r="BL94" i="7" s="1"/>
  <c r="AO108" i="7" a="1"/>
  <c r="AO108" i="7" s="1"/>
  <c r="AB133" i="7" a="1"/>
  <c r="AB133" i="7" s="1"/>
  <c r="BL3" i="7" a="1"/>
  <c r="BL3" i="7" s="1"/>
  <c r="AZ4" i="7" a="1"/>
  <c r="AZ4" i="7" s="1"/>
  <c r="AN5" i="7" a="1"/>
  <c r="AN5" i="7" s="1"/>
  <c r="Q7" i="7" a="1"/>
  <c r="Q7" i="7" s="1"/>
  <c r="E8" i="7" a="1"/>
  <c r="E8" i="7" s="1"/>
  <c r="BL9" i="7" a="1"/>
  <c r="BL9" i="7" s="1"/>
  <c r="AZ10" i="7" a="1"/>
  <c r="AZ10" i="7" s="1"/>
  <c r="AN11" i="7" a="1"/>
  <c r="AN11" i="7" s="1"/>
  <c r="Q13" i="7" a="1"/>
  <c r="Q13" i="7" s="1"/>
  <c r="E14" i="7" a="1"/>
  <c r="E14" i="7" s="1"/>
  <c r="BL15" i="7" a="1"/>
  <c r="BL15" i="7" s="1"/>
  <c r="AZ16" i="7" a="1"/>
  <c r="AZ16" i="7" s="1"/>
  <c r="AN17" i="7" a="1"/>
  <c r="AN17" i="7" s="1"/>
  <c r="Q19" i="7" a="1"/>
  <c r="Q19" i="7" s="1"/>
  <c r="P20" i="7" a="1"/>
  <c r="P20" i="7" s="1"/>
  <c r="P21" i="7" a="1"/>
  <c r="P21" i="7" s="1"/>
  <c r="P22" i="7" a="1"/>
  <c r="P22" i="7" s="1"/>
  <c r="P23" i="7" a="1"/>
  <c r="P23" i="7" s="1"/>
  <c r="AB24" i="7" a="1"/>
  <c r="AB24" i="7" s="1"/>
  <c r="AB25" i="7" a="1"/>
  <c r="AB25" i="7" s="1"/>
  <c r="AB26" i="7" a="1"/>
  <c r="AB26" i="7" s="1"/>
  <c r="AB27" i="7" a="1"/>
  <c r="AB27" i="7" s="1"/>
  <c r="AC28" i="7" a="1"/>
  <c r="AC28" i="7" s="1"/>
  <c r="BA29" i="7" a="1"/>
  <c r="BA29" i="7" s="1"/>
  <c r="D31" i="7" a="1"/>
  <c r="D31" i="7" s="1"/>
  <c r="AB32" i="7" a="1"/>
  <c r="AB32" i="7" s="1"/>
  <c r="AO33" i="7" a="1"/>
  <c r="AO33" i="7" s="1"/>
  <c r="P36" i="7" a="1"/>
  <c r="P36" i="7" s="1"/>
  <c r="BA41" i="7" a="1"/>
  <c r="BA41" i="7" s="1"/>
  <c r="BM43" i="7" a="1"/>
  <c r="BM43" i="7" s="1"/>
  <c r="Q46" i="7" a="1"/>
  <c r="Q46" i="7" s="1"/>
  <c r="AO50" i="7" a="1"/>
  <c r="AO50" i="7" s="1"/>
  <c r="BM52" i="7" a="1"/>
  <c r="BM52" i="7" s="1"/>
  <c r="AC56" i="7" a="1"/>
  <c r="AC56" i="7" s="1"/>
  <c r="BA59" i="7" a="1"/>
  <c r="BA59" i="7" s="1"/>
  <c r="Q63" i="7" a="1"/>
  <c r="Q63" i="7" s="1"/>
  <c r="AN66" i="7" a="1"/>
  <c r="AN66" i="7" s="1"/>
  <c r="AZ69" i="7" a="1"/>
  <c r="AZ69" i="7" s="1"/>
  <c r="BL72" i="7" a="1"/>
  <c r="BL72" i="7" s="1"/>
  <c r="AZ76" i="7" a="1"/>
  <c r="AZ76" i="7" s="1"/>
  <c r="AO83" i="7" a="1"/>
  <c r="AO83" i="7" s="1"/>
  <c r="BM94" i="7" a="1"/>
  <c r="BM94" i="7" s="1"/>
  <c r="AN134" i="7" a="1"/>
  <c r="AN134" i="7" s="1"/>
  <c r="AO259" i="1" a="1"/>
  <c r="AO259" i="1" s="1"/>
  <c r="BA241" i="1" a="1"/>
  <c r="BA241" i="1" s="1"/>
  <c r="AN200" i="1" a="1"/>
  <c r="AN200" i="1" s="1"/>
  <c r="AN259" i="1" a="1"/>
  <c r="AN259" i="1" s="1"/>
  <c r="AO194" i="1" a="1"/>
  <c r="AO194" i="1" s="1"/>
  <c r="BL290" i="1" a="1"/>
  <c r="BL290" i="1" s="1"/>
  <c r="AO225" i="1" a="1"/>
  <c r="AO225" i="1" s="1"/>
  <c r="BA196" i="1" a="1"/>
  <c r="BA196" i="1" s="1"/>
  <c r="AN252" i="1" a="1"/>
  <c r="AN252" i="1" s="1"/>
  <c r="BA194" i="1" a="1"/>
  <c r="BA194" i="1" s="1"/>
  <c r="AN247" i="1" a="1"/>
  <c r="AN247" i="1" s="1"/>
  <c r="BA331" i="1" a="1"/>
  <c r="BA331" i="1" s="1"/>
  <c r="AO246" i="1" a="1"/>
  <c r="AO246" i="1" s="1"/>
  <c r="BM149" i="1" a="1"/>
  <c r="BM149" i="1" s="1"/>
  <c r="AN219" i="1" a="1"/>
  <c r="AN219" i="1" s="1"/>
  <c r="AN239" i="1" a="1"/>
  <c r="AN239" i="1" s="1"/>
  <c r="AO120" i="1" a="1"/>
  <c r="AO120" i="1" s="1"/>
  <c r="AO212" i="1" a="1"/>
  <c r="AO212" i="1" s="1"/>
  <c r="AO112" i="1" a="1"/>
  <c r="AO112" i="1" s="1"/>
  <c r="AN160" i="1" a="1"/>
  <c r="AN160" i="1" s="1"/>
  <c r="AN64" i="1" a="1"/>
  <c r="AN64" i="1" s="1"/>
  <c r="AO200" i="1" a="1"/>
  <c r="AO200" i="1" s="1"/>
  <c r="AN105" i="1" a="1"/>
  <c r="AN105" i="1" s="1"/>
  <c r="E3" i="12" a="1"/>
  <c r="E3" i="12" s="1"/>
  <c r="D18" i="12" a="1"/>
  <c r="D18" i="12" s="1"/>
  <c r="D13" i="12" a="1"/>
  <c r="D13" i="12" s="1"/>
  <c r="D5" i="12" a="1"/>
  <c r="D5" i="12" s="1"/>
  <c r="Q251" i="12" a="1"/>
  <c r="Q251" i="12" s="1"/>
  <c r="P177" i="12" a="1"/>
  <c r="P177" i="12" s="1"/>
  <c r="P86" i="12" a="1"/>
  <c r="P86" i="12" s="1"/>
  <c r="D23" i="12" a="1"/>
  <c r="D23" i="12" s="1"/>
  <c r="E17" i="12" a="1"/>
  <c r="E17" i="12" s="1"/>
  <c r="E12" i="12" a="1"/>
  <c r="E12" i="12" s="1"/>
  <c r="E8" i="12" a="1"/>
  <c r="E8" i="12" s="1"/>
  <c r="E4" i="12" a="1"/>
  <c r="E4" i="12" s="1"/>
  <c r="P295" i="12" a="1"/>
  <c r="P295" i="12" s="1"/>
  <c r="P78" i="12" a="1"/>
  <c r="P78" i="12" s="1"/>
  <c r="E27" i="12" a="1"/>
  <c r="E27" i="12" s="1"/>
  <c r="E22" i="12" a="1"/>
  <c r="E22" i="12" s="1"/>
  <c r="D12" i="12" a="1"/>
  <c r="D12" i="12" s="1"/>
  <c r="Q240" i="12" a="1"/>
  <c r="Q240" i="12" s="1"/>
  <c r="P164" i="12" a="1"/>
  <c r="P164" i="12" s="1"/>
  <c r="P69" i="12" a="1"/>
  <c r="P69" i="12" s="1"/>
  <c r="D27" i="12" a="1"/>
  <c r="D27" i="12" s="1"/>
  <c r="D22" i="12" a="1"/>
  <c r="D22" i="12" s="1"/>
  <c r="D17" i="12" a="1"/>
  <c r="D17" i="12" s="1"/>
  <c r="D8" i="12" a="1"/>
  <c r="D8" i="12" s="1"/>
  <c r="D4" i="12" a="1"/>
  <c r="D4" i="12" s="1"/>
  <c r="P286" i="12" a="1"/>
  <c r="P286" i="12" s="1"/>
  <c r="P235" i="12" a="1"/>
  <c r="P235" i="12" s="1"/>
  <c r="P157" i="12" a="1"/>
  <c r="P157" i="12" s="1"/>
  <c r="P62" i="12" a="1"/>
  <c r="P62" i="12" s="1"/>
  <c r="E26" i="12" a="1"/>
  <c r="E26" i="12" s="1"/>
  <c r="E21" i="12" a="1"/>
  <c r="E21" i="12" s="1"/>
  <c r="E16" i="12" a="1"/>
  <c r="E16" i="12" s="1"/>
  <c r="E11" i="12" a="1"/>
  <c r="E11" i="12" s="1"/>
  <c r="E7" i="12" a="1"/>
  <c r="E7" i="12" s="1"/>
  <c r="Q282" i="12" a="1"/>
  <c r="Q282" i="12" s="1"/>
  <c r="P229" i="12" a="1"/>
  <c r="P229" i="12" s="1"/>
  <c r="Q150" i="12" a="1"/>
  <c r="Q150" i="12" s="1"/>
  <c r="Q51" i="12" a="1"/>
  <c r="Q51" i="12" s="1"/>
  <c r="D21" i="12" a="1"/>
  <c r="D21" i="12" s="1"/>
  <c r="D16" i="12" a="1"/>
  <c r="D16" i="12" s="1"/>
  <c r="Q223" i="12" a="1"/>
  <c r="Q223" i="12" s="1"/>
  <c r="P143" i="12" a="1"/>
  <c r="P143" i="12" s="1"/>
  <c r="P43" i="12" a="1"/>
  <c r="P43" i="12" s="1"/>
  <c r="D26" i="12" a="1"/>
  <c r="D26" i="12" s="1"/>
  <c r="E20" i="12" a="1"/>
  <c r="E20" i="12" s="1"/>
  <c r="E15" i="12" a="1"/>
  <c r="E15" i="12" s="1"/>
  <c r="D11" i="12" a="1"/>
  <c r="D11" i="12" s="1"/>
  <c r="D7" i="12" a="1"/>
  <c r="D7" i="12" s="1"/>
  <c r="Q217" i="12" a="1"/>
  <c r="Q217" i="12" s="1"/>
  <c r="Q136" i="12" a="1"/>
  <c r="Q136" i="12" s="1"/>
  <c r="Q32" i="12" a="1"/>
  <c r="Q32" i="12" s="1"/>
  <c r="E25" i="12" a="1"/>
  <c r="E25" i="12" s="1"/>
  <c r="D15" i="12" a="1"/>
  <c r="D15" i="12" s="1"/>
  <c r="E10" i="12" a="1"/>
  <c r="E10" i="12" s="1"/>
  <c r="E6" i="12" a="1"/>
  <c r="E6" i="12" s="1"/>
  <c r="Q3" i="12" a="1"/>
  <c r="Q3" i="12" s="1"/>
  <c r="Q271" i="12" a="1"/>
  <c r="Q271" i="12" s="1"/>
  <c r="Q210" i="12" a="1"/>
  <c r="Q210" i="12" s="1"/>
  <c r="Q129" i="12" a="1"/>
  <c r="Q129" i="12" s="1"/>
  <c r="P22" i="12" a="1"/>
  <c r="P22" i="12" s="1"/>
  <c r="D25" i="12" a="1"/>
  <c r="D25" i="12" s="1"/>
  <c r="D20" i="12" a="1"/>
  <c r="D20" i="12" s="1"/>
  <c r="E14" i="12" a="1"/>
  <c r="E14" i="12" s="1"/>
  <c r="D6" i="12" a="1"/>
  <c r="D6" i="12" s="1"/>
  <c r="P268" i="12" a="1"/>
  <c r="P268" i="12" s="1"/>
  <c r="Q204" i="12" a="1"/>
  <c r="Q204" i="12" s="1"/>
  <c r="P120" i="12" a="1"/>
  <c r="P120" i="12" s="1"/>
  <c r="BM8" i="12" a="1"/>
  <c r="BM8" i="12" s="1"/>
  <c r="BM18" i="12" a="1"/>
  <c r="BM18" i="12" s="1"/>
  <c r="BM28" i="12" a="1"/>
  <c r="BM28" i="12" s="1"/>
  <c r="BM49" i="12" a="1"/>
  <c r="BM49" i="12" s="1"/>
  <c r="BM13" i="12" a="1"/>
  <c r="BM13" i="12" s="1"/>
  <c r="BM23" i="12" a="1"/>
  <c r="BM23" i="12" s="1"/>
  <c r="BM33" i="12" a="1"/>
  <c r="BM33" i="12" s="1"/>
  <c r="BM44" i="12" a="1"/>
  <c r="BM44" i="12" s="1"/>
  <c r="BM54" i="12" a="1"/>
  <c r="BM54" i="12" s="1"/>
  <c r="BM14" i="12" a="1"/>
  <c r="BM14" i="12" s="1"/>
  <c r="BM26" i="12" a="1"/>
  <c r="BM26" i="12" s="1"/>
  <c r="BM38" i="12" a="1"/>
  <c r="BM38" i="12" s="1"/>
  <c r="BM62" i="12" a="1"/>
  <c r="BM62" i="12" s="1"/>
  <c r="BM72" i="12" a="1"/>
  <c r="BM72" i="12" s="1"/>
  <c r="BM82" i="12" a="1"/>
  <c r="BM82" i="12" s="1"/>
  <c r="BM103" i="12" a="1"/>
  <c r="BM103" i="12" s="1"/>
  <c r="BM113" i="12" a="1"/>
  <c r="BM113" i="12" s="1"/>
  <c r="BM123" i="12" a="1"/>
  <c r="BM123" i="12" s="1"/>
  <c r="BM134" i="12" a="1"/>
  <c r="BM134" i="12" s="1"/>
  <c r="BM144" i="12" a="1"/>
  <c r="BM144" i="12" s="1"/>
  <c r="BM154" i="12" a="1"/>
  <c r="BM154" i="12" s="1"/>
  <c r="BM175" i="12" a="1"/>
  <c r="BM175" i="12" s="1"/>
  <c r="BM185" i="12" a="1"/>
  <c r="BM185" i="12" s="1"/>
  <c r="BM195" i="12" a="1"/>
  <c r="BM195" i="12" s="1"/>
  <c r="BM206" i="12" a="1"/>
  <c r="BM206" i="12" s="1"/>
  <c r="BM216" i="12" a="1"/>
  <c r="BM216" i="12" s="1"/>
  <c r="BM226" i="12" a="1"/>
  <c r="BM226" i="12" s="1"/>
  <c r="BM247" i="12" a="1"/>
  <c r="BM247" i="12" s="1"/>
  <c r="BM257" i="12" a="1"/>
  <c r="BM257" i="12" s="1"/>
  <c r="BM267" i="12" a="1"/>
  <c r="BM267" i="12" s="1"/>
  <c r="BM278" i="12" a="1"/>
  <c r="BM278" i="12" s="1"/>
  <c r="BM39" i="12" a="1"/>
  <c r="BM39" i="12" s="1"/>
  <c r="BM51" i="12" a="1"/>
  <c r="BM51" i="12" s="1"/>
  <c r="BM73" i="12" a="1"/>
  <c r="BM73" i="12" s="1"/>
  <c r="BM83" i="12" a="1"/>
  <c r="BM83" i="12" s="1"/>
  <c r="BM93" i="12" a="1"/>
  <c r="BM93" i="12" s="1"/>
  <c r="BM104" i="12" a="1"/>
  <c r="BM104" i="12" s="1"/>
  <c r="BM114" i="12" a="1"/>
  <c r="BM114" i="12" s="1"/>
  <c r="BM124" i="12" a="1"/>
  <c r="BM124" i="12" s="1"/>
  <c r="BM145" i="12" a="1"/>
  <c r="BM145" i="12" s="1"/>
  <c r="BM155" i="12" a="1"/>
  <c r="BM155" i="12" s="1"/>
  <c r="BM165" i="12" a="1"/>
  <c r="BM165" i="12" s="1"/>
  <c r="BM176" i="12" a="1"/>
  <c r="BM176" i="12" s="1"/>
  <c r="BM186" i="12" a="1"/>
  <c r="BM186" i="12" s="1"/>
  <c r="BM196" i="12" a="1"/>
  <c r="BM196" i="12" s="1"/>
  <c r="BM15" i="12" a="1"/>
  <c r="BM15" i="12" s="1"/>
  <c r="BM27" i="12" a="1"/>
  <c r="BM27" i="12" s="1"/>
  <c r="BM40" i="12" a="1"/>
  <c r="BM40" i="12" s="1"/>
  <c r="BM52" i="12" a="1"/>
  <c r="BM52" i="12" s="1"/>
  <c r="BM63" i="12" a="1"/>
  <c r="BM63" i="12" s="1"/>
  <c r="BM74" i="12" a="1"/>
  <c r="BM74" i="12" s="1"/>
  <c r="BM84" i="12" a="1"/>
  <c r="BM84" i="12" s="1"/>
  <c r="BM94" i="12" a="1"/>
  <c r="BM94" i="12" s="1"/>
  <c r="BM115" i="12" a="1"/>
  <c r="BM115" i="12" s="1"/>
  <c r="BM125" i="12" a="1"/>
  <c r="BM125" i="12" s="1"/>
  <c r="BM135" i="12" a="1"/>
  <c r="BM135" i="12" s="1"/>
  <c r="BM146" i="12" a="1"/>
  <c r="BM146" i="12" s="1"/>
  <c r="BM156" i="12" a="1"/>
  <c r="BM156" i="12" s="1"/>
  <c r="BM166" i="12" a="1"/>
  <c r="BM166" i="12" s="1"/>
  <c r="BM187" i="12" a="1"/>
  <c r="BM187" i="12" s="1"/>
  <c r="BM197" i="12" a="1"/>
  <c r="BM197" i="12" s="1"/>
  <c r="BM207" i="12" a="1"/>
  <c r="BM207" i="12" s="1"/>
  <c r="BM218" i="12" a="1"/>
  <c r="BM218" i="12" s="1"/>
  <c r="BM228" i="12" a="1"/>
  <c r="BM228" i="12" s="1"/>
  <c r="BM238" i="12" a="1"/>
  <c r="BM238" i="12" s="1"/>
  <c r="BM259" i="12" a="1"/>
  <c r="BM259" i="12" s="1"/>
  <c r="BM269" i="12" a="1"/>
  <c r="BM269" i="12" s="1"/>
  <c r="BM279" i="12" a="1"/>
  <c r="BM279" i="12" s="1"/>
  <c r="BM290" i="12" a="1"/>
  <c r="BM290" i="12" s="1"/>
  <c r="BM300" i="12" a="1"/>
  <c r="BM300" i="12" s="1"/>
  <c r="BM310" i="12" a="1"/>
  <c r="BM310" i="12" s="1"/>
  <c r="BM4" i="12" a="1"/>
  <c r="BM4" i="12" s="1"/>
  <c r="BM16" i="12" a="1"/>
  <c r="BM16" i="12" s="1"/>
  <c r="BM29" i="12" a="1"/>
  <c r="BM29" i="12" s="1"/>
  <c r="BM41" i="12" a="1"/>
  <c r="BM41" i="12" s="1"/>
  <c r="BM53" i="12" a="1"/>
  <c r="BM53" i="12" s="1"/>
  <c r="BM64" i="12" a="1"/>
  <c r="BM64" i="12" s="1"/>
  <c r="BM85" i="12" a="1"/>
  <c r="BM85" i="12" s="1"/>
  <c r="BM95" i="12" a="1"/>
  <c r="BM95" i="12" s="1"/>
  <c r="BM105" i="12" a="1"/>
  <c r="BM105" i="12" s="1"/>
  <c r="BM116" i="12" a="1"/>
  <c r="BM116" i="12" s="1"/>
  <c r="BM126" i="12" a="1"/>
  <c r="BM126" i="12" s="1"/>
  <c r="BM136" i="12" a="1"/>
  <c r="BM136" i="12" s="1"/>
  <c r="BM157" i="12" a="1"/>
  <c r="BM157" i="12" s="1"/>
  <c r="BM167" i="12" a="1"/>
  <c r="BM167" i="12" s="1"/>
  <c r="BM177" i="12" a="1"/>
  <c r="BM177" i="12" s="1"/>
  <c r="BM188" i="12" a="1"/>
  <c r="BM188" i="12" s="1"/>
  <c r="BM198" i="12" a="1"/>
  <c r="BM198" i="12" s="1"/>
  <c r="BM208" i="12" a="1"/>
  <c r="BM208" i="12" s="1"/>
  <c r="BM229" i="12" a="1"/>
  <c r="BM229" i="12" s="1"/>
  <c r="BM239" i="12" a="1"/>
  <c r="BM239" i="12" s="1"/>
  <c r="BM249" i="12" a="1"/>
  <c r="BM249" i="12" s="1"/>
  <c r="BM260" i="12" a="1"/>
  <c r="BM260" i="12" s="1"/>
  <c r="BM270" i="12" a="1"/>
  <c r="BM270" i="12" s="1"/>
  <c r="BM280" i="12" a="1"/>
  <c r="BM280" i="12" s="1"/>
  <c r="BM301" i="12" a="1"/>
  <c r="BM301" i="12" s="1"/>
  <c r="BM311" i="12" a="1"/>
  <c r="BM311" i="12" s="1"/>
  <c r="BM321" i="12" a="1"/>
  <c r="BM321" i="12" s="1"/>
  <c r="BM5" i="12" a="1"/>
  <c r="BM5" i="12" s="1"/>
  <c r="BM17" i="12" a="1"/>
  <c r="BM17" i="12" s="1"/>
  <c r="BM30" i="12" a="1"/>
  <c r="BM30" i="12" s="1"/>
  <c r="BM42" i="12" a="1"/>
  <c r="BM42" i="12" s="1"/>
  <c r="BM55" i="12" a="1"/>
  <c r="BM55" i="12" s="1"/>
  <c r="BM65" i="12" a="1"/>
  <c r="BM65" i="12" s="1"/>
  <c r="BM75" i="12" a="1"/>
  <c r="BM75" i="12" s="1"/>
  <c r="BM86" i="12" a="1"/>
  <c r="BM86" i="12" s="1"/>
  <c r="BM96" i="12" a="1"/>
  <c r="BM96" i="12" s="1"/>
  <c r="BM106" i="12" a="1"/>
  <c r="BM106" i="12" s="1"/>
  <c r="BM127" i="12" a="1"/>
  <c r="BM127" i="12" s="1"/>
  <c r="BM137" i="12" a="1"/>
  <c r="BM137" i="12" s="1"/>
  <c r="BM147" i="12" a="1"/>
  <c r="BM147" i="12" s="1"/>
  <c r="BM158" i="12" a="1"/>
  <c r="BM158" i="12" s="1"/>
  <c r="BM168" i="12" a="1"/>
  <c r="BM168" i="12" s="1"/>
  <c r="BM178" i="12" a="1"/>
  <c r="BM178" i="12" s="1"/>
  <c r="BM199" i="12" a="1"/>
  <c r="BM199" i="12" s="1"/>
  <c r="BM209" i="12" a="1"/>
  <c r="BM209" i="12" s="1"/>
  <c r="BM219" i="12" a="1"/>
  <c r="BM219" i="12" s="1"/>
  <c r="BM230" i="12" a="1"/>
  <c r="BM230" i="12" s="1"/>
  <c r="BM240" i="12" a="1"/>
  <c r="BM240" i="12" s="1"/>
  <c r="BM250" i="12" a="1"/>
  <c r="BM250" i="12" s="1"/>
  <c r="BM271" i="12" a="1"/>
  <c r="BM271" i="12" s="1"/>
  <c r="BM281" i="12" a="1"/>
  <c r="BM281" i="12" s="1"/>
  <c r="BM291" i="12" a="1"/>
  <c r="BM291" i="12" s="1"/>
  <c r="BM302" i="12" a="1"/>
  <c r="BM302" i="12" s="1"/>
  <c r="BM312" i="12" a="1"/>
  <c r="BM312" i="12" s="1"/>
  <c r="BM322" i="12" a="1"/>
  <c r="BM322" i="12" s="1"/>
  <c r="BM6" i="12" a="1"/>
  <c r="BM6" i="12" s="1"/>
  <c r="BM19" i="12" a="1"/>
  <c r="BM19" i="12" s="1"/>
  <c r="BM31" i="12" a="1"/>
  <c r="BM31" i="12" s="1"/>
  <c r="BM43" i="12" a="1"/>
  <c r="BM43" i="12" s="1"/>
  <c r="BM56" i="12" a="1"/>
  <c r="BM56" i="12" s="1"/>
  <c r="BM66" i="12" a="1"/>
  <c r="BM66" i="12" s="1"/>
  <c r="BM76" i="12" a="1"/>
  <c r="BM76" i="12" s="1"/>
  <c r="BM97" i="12" a="1"/>
  <c r="BM97" i="12" s="1"/>
  <c r="BM107" i="12" a="1"/>
  <c r="BM107" i="12" s="1"/>
  <c r="BM117" i="12" a="1"/>
  <c r="BM117" i="12" s="1"/>
  <c r="BM128" i="12" a="1"/>
  <c r="BM128" i="12" s="1"/>
  <c r="BM138" i="12" a="1"/>
  <c r="BM138" i="12" s="1"/>
  <c r="BM148" i="12" a="1"/>
  <c r="BM148" i="12" s="1"/>
  <c r="BM169" i="12" a="1"/>
  <c r="BM169" i="12" s="1"/>
  <c r="BM179" i="12" a="1"/>
  <c r="BM179" i="12" s="1"/>
  <c r="BM189" i="12" a="1"/>
  <c r="BM189" i="12" s="1"/>
  <c r="BM200" i="12" a="1"/>
  <c r="BM200" i="12" s="1"/>
  <c r="BM210" i="12" a="1"/>
  <c r="BM210" i="12" s="1"/>
  <c r="BM220" i="12" a="1"/>
  <c r="BM220" i="12" s="1"/>
  <c r="BM241" i="12" a="1"/>
  <c r="BM241" i="12" s="1"/>
  <c r="BM251" i="12" a="1"/>
  <c r="BM251" i="12" s="1"/>
  <c r="BM261" i="12" a="1"/>
  <c r="BM261" i="12" s="1"/>
  <c r="BM272" i="12" a="1"/>
  <c r="BM272" i="12" s="1"/>
  <c r="BM282" i="12" a="1"/>
  <c r="BM282" i="12" s="1"/>
  <c r="BM292" i="12" a="1"/>
  <c r="BM292" i="12" s="1"/>
  <c r="BM313" i="12" a="1"/>
  <c r="BM313" i="12" s="1"/>
  <c r="BM323" i="12" a="1"/>
  <c r="BM323" i="12" s="1"/>
  <c r="BM7" i="12" a="1"/>
  <c r="BM7" i="12" s="1"/>
  <c r="BM20" i="12" a="1"/>
  <c r="BM20" i="12" s="1"/>
  <c r="BM32" i="12" a="1"/>
  <c r="BM32" i="12" s="1"/>
  <c r="BM67" i="12" a="1"/>
  <c r="BM67" i="12" s="1"/>
  <c r="BM77" i="12" a="1"/>
  <c r="BM77" i="12" s="1"/>
  <c r="BM87" i="12" a="1"/>
  <c r="BM87" i="12" s="1"/>
  <c r="BM98" i="12" a="1"/>
  <c r="BM98" i="12" s="1"/>
  <c r="BM108" i="12" a="1"/>
  <c r="BM108" i="12" s="1"/>
  <c r="BM118" i="12" a="1"/>
  <c r="BM118" i="12" s="1"/>
  <c r="BM139" i="12" a="1"/>
  <c r="BM139" i="12" s="1"/>
  <c r="BM149" i="12" a="1"/>
  <c r="BM149" i="12" s="1"/>
  <c r="BM159" i="12" a="1"/>
  <c r="BM159" i="12" s="1"/>
  <c r="BM170" i="12" a="1"/>
  <c r="BM170" i="12" s="1"/>
  <c r="BM180" i="12" a="1"/>
  <c r="BM180" i="12" s="1"/>
  <c r="BM190" i="12" a="1"/>
  <c r="BM190" i="12" s="1"/>
  <c r="BM211" i="12" a="1"/>
  <c r="BM211" i="12" s="1"/>
  <c r="BM221" i="12" a="1"/>
  <c r="BM221" i="12" s="1"/>
  <c r="BM231" i="12" a="1"/>
  <c r="BM231" i="12" s="1"/>
  <c r="BM242" i="12" a="1"/>
  <c r="BM242" i="12" s="1"/>
  <c r="BM252" i="12" a="1"/>
  <c r="BM252" i="12" s="1"/>
  <c r="BM262" i="12" a="1"/>
  <c r="BM262" i="12" s="1"/>
  <c r="BM283" i="12" a="1"/>
  <c r="BM283" i="12" s="1"/>
  <c r="BM293" i="12" a="1"/>
  <c r="BM293" i="12" s="1"/>
  <c r="BM303" i="12" a="1"/>
  <c r="BM303" i="12" s="1"/>
  <c r="BM314" i="12" a="1"/>
  <c r="BM314" i="12" s="1"/>
  <c r="BM324" i="12" a="1"/>
  <c r="BM324" i="12" s="1"/>
  <c r="BM9" i="12" a="1"/>
  <c r="BM9" i="12" s="1"/>
  <c r="BM21" i="12" a="1"/>
  <c r="BM21" i="12" s="1"/>
  <c r="BM34" i="12" a="1"/>
  <c r="BM34" i="12" s="1"/>
  <c r="BM46" i="12" a="1"/>
  <c r="BM46" i="12" s="1"/>
  <c r="BM58" i="12" a="1"/>
  <c r="BM58" i="12" s="1"/>
  <c r="BM79" i="12" a="1"/>
  <c r="BM79" i="12" s="1"/>
  <c r="BM89" i="12" a="1"/>
  <c r="BM89" i="12" s="1"/>
  <c r="BM99" i="12" a="1"/>
  <c r="BM99" i="12" s="1"/>
  <c r="BM110" i="12" a="1"/>
  <c r="BM110" i="12" s="1"/>
  <c r="BM120" i="12" a="1"/>
  <c r="BM120" i="12" s="1"/>
  <c r="BM130" i="12" a="1"/>
  <c r="BM130" i="12" s="1"/>
  <c r="BM151" i="12" a="1"/>
  <c r="BM151" i="12" s="1"/>
  <c r="BM161" i="12" a="1"/>
  <c r="BM161" i="12" s="1"/>
  <c r="BM171" i="12" a="1"/>
  <c r="BM171" i="12" s="1"/>
  <c r="BM182" i="12" a="1"/>
  <c r="BM182" i="12" s="1"/>
  <c r="BM192" i="12" a="1"/>
  <c r="BM192" i="12" s="1"/>
  <c r="BM202" i="12" a="1"/>
  <c r="BM202" i="12" s="1"/>
  <c r="BM223" i="12" a="1"/>
  <c r="BM223" i="12" s="1"/>
  <c r="BM233" i="12" a="1"/>
  <c r="BM233" i="12" s="1"/>
  <c r="BM243" i="12" a="1"/>
  <c r="BM243" i="12" s="1"/>
  <c r="BM254" i="12" a="1"/>
  <c r="BM254" i="12" s="1"/>
  <c r="BM264" i="12" a="1"/>
  <c r="BM264" i="12" s="1"/>
  <c r="BM274" i="12" a="1"/>
  <c r="BM274" i="12" s="1"/>
  <c r="BM295" i="12" a="1"/>
  <c r="BM295" i="12" s="1"/>
  <c r="BM305" i="12" a="1"/>
  <c r="BM305" i="12" s="1"/>
  <c r="BM315" i="12" a="1"/>
  <c r="BM315" i="12" s="1"/>
  <c r="BM326" i="12" a="1"/>
  <c r="BM326" i="12" s="1"/>
  <c r="BM10" i="12" a="1"/>
  <c r="BM10" i="12" s="1"/>
  <c r="BM22" i="12" a="1"/>
  <c r="BM22" i="12" s="1"/>
  <c r="BM35" i="12" a="1"/>
  <c r="BM35" i="12" s="1"/>
  <c r="BM47" i="12" a="1"/>
  <c r="BM47" i="12" s="1"/>
  <c r="BM59" i="12" a="1"/>
  <c r="BM59" i="12" s="1"/>
  <c r="BM69" i="12" a="1"/>
  <c r="BM69" i="12" s="1"/>
  <c r="BM80" i="12" a="1"/>
  <c r="BM80" i="12" s="1"/>
  <c r="BM90" i="12" a="1"/>
  <c r="BM90" i="12" s="1"/>
  <c r="BM100" i="12" a="1"/>
  <c r="BM100" i="12" s="1"/>
  <c r="BM121" i="12" a="1"/>
  <c r="BM121" i="12" s="1"/>
  <c r="BM131" i="12" a="1"/>
  <c r="BM131" i="12" s="1"/>
  <c r="BM141" i="12" a="1"/>
  <c r="BM141" i="12" s="1"/>
  <c r="BM152" i="12" a="1"/>
  <c r="BM152" i="12" s="1"/>
  <c r="BM162" i="12" a="1"/>
  <c r="BM162" i="12" s="1"/>
  <c r="BM172" i="12" a="1"/>
  <c r="BM172" i="12" s="1"/>
  <c r="BM193" i="12" a="1"/>
  <c r="BM193" i="12" s="1"/>
  <c r="BM203" i="12" a="1"/>
  <c r="BM203" i="12" s="1"/>
  <c r="BM213" i="12" a="1"/>
  <c r="BM213" i="12" s="1"/>
  <c r="BM224" i="12" a="1"/>
  <c r="BM224" i="12" s="1"/>
  <c r="BM234" i="12" a="1"/>
  <c r="BM234" i="12" s="1"/>
  <c r="BM244" i="12" a="1"/>
  <c r="BM244" i="12" s="1"/>
  <c r="BM265" i="12" a="1"/>
  <c r="BM265" i="12" s="1"/>
  <c r="BM275" i="12" a="1"/>
  <c r="BM275" i="12" s="1"/>
  <c r="BM285" i="12" a="1"/>
  <c r="BM285" i="12" s="1"/>
  <c r="BM296" i="12" a="1"/>
  <c r="BM296" i="12" s="1"/>
  <c r="BM306" i="12" a="1"/>
  <c r="BM306" i="12" s="1"/>
  <c r="BM316" i="12" a="1"/>
  <c r="BM316" i="12" s="1"/>
  <c r="BM12" i="12" a="1"/>
  <c r="BM12" i="12" s="1"/>
  <c r="BM25" i="12" a="1"/>
  <c r="BM25" i="12" s="1"/>
  <c r="BM37" i="12" a="1"/>
  <c r="BM37" i="12" s="1"/>
  <c r="BM50" i="12" a="1"/>
  <c r="BM50" i="12" s="1"/>
  <c r="BM61" i="12" a="1"/>
  <c r="BM61" i="12" s="1"/>
  <c r="BM71" i="12" a="1"/>
  <c r="BM71" i="12" s="1"/>
  <c r="BM81" i="12" a="1"/>
  <c r="BM81" i="12" s="1"/>
  <c r="BM92" i="12" a="1"/>
  <c r="BM92" i="12" s="1"/>
  <c r="BM102" i="12" a="1"/>
  <c r="BM102" i="12" s="1"/>
  <c r="BM112" i="12" a="1"/>
  <c r="BM112" i="12" s="1"/>
  <c r="BM133" i="12" a="1"/>
  <c r="BM133" i="12" s="1"/>
  <c r="BM143" i="12" a="1"/>
  <c r="BM143" i="12" s="1"/>
  <c r="BM153" i="12" a="1"/>
  <c r="BM153" i="12" s="1"/>
  <c r="BM164" i="12" a="1"/>
  <c r="BM164" i="12" s="1"/>
  <c r="BM174" i="12" a="1"/>
  <c r="BM174" i="12" s="1"/>
  <c r="BM184" i="12" a="1"/>
  <c r="BM184" i="12" s="1"/>
  <c r="BM205" i="12" a="1"/>
  <c r="BM205" i="12" s="1"/>
  <c r="BM215" i="12" a="1"/>
  <c r="BM215" i="12" s="1"/>
  <c r="BM225" i="12" a="1"/>
  <c r="BM225" i="12" s="1"/>
  <c r="BM236" i="12" a="1"/>
  <c r="BM236" i="12" s="1"/>
  <c r="BM246" i="12" a="1"/>
  <c r="BM246" i="12" s="1"/>
  <c r="BM256" i="12" a="1"/>
  <c r="BM256" i="12" s="1"/>
  <c r="BM277" i="12" a="1"/>
  <c r="BM277" i="12" s="1"/>
  <c r="BM287" i="12" a="1"/>
  <c r="BM287" i="12" s="1"/>
  <c r="BM297" i="12" a="1"/>
  <c r="BM297" i="12" s="1"/>
  <c r="BM308" i="12" a="1"/>
  <c r="BM308" i="12" s="1"/>
  <c r="BM318" i="12" a="1"/>
  <c r="BM318" i="12" s="1"/>
  <c r="BM328" i="12" a="1"/>
  <c r="BM328" i="12" s="1"/>
  <c r="BM48" i="12" a="1"/>
  <c r="BM48" i="12" s="1"/>
  <c r="BM111" i="12" a="1"/>
  <c r="BM111" i="12" s="1"/>
  <c r="BM173" i="12" a="1"/>
  <c r="BM173" i="12" s="1"/>
  <c r="BM266" i="12" a="1"/>
  <c r="BM266" i="12" s="1"/>
  <c r="BM299" i="12" a="1"/>
  <c r="BM299" i="12" s="1"/>
  <c r="BM60" i="12" a="1"/>
  <c r="BM60" i="12" s="1"/>
  <c r="BM122" i="12" a="1"/>
  <c r="BM122" i="12" s="1"/>
  <c r="BM183" i="12" a="1"/>
  <c r="BM183" i="12" s="1"/>
  <c r="BM232" i="12" a="1"/>
  <c r="BM232" i="12" s="1"/>
  <c r="BM273" i="12" a="1"/>
  <c r="BM273" i="12" s="1"/>
  <c r="BM307" i="12" a="1"/>
  <c r="BM307" i="12" s="1"/>
  <c r="BM70" i="12" a="1"/>
  <c r="BM70" i="12" s="1"/>
  <c r="BM132" i="12" a="1"/>
  <c r="BM132" i="12" s="1"/>
  <c r="BM194" i="12" a="1"/>
  <c r="BM194" i="12" s="1"/>
  <c r="BM237" i="12" a="1"/>
  <c r="BM237" i="12" s="1"/>
  <c r="BM309" i="12" a="1"/>
  <c r="BM309" i="12" s="1"/>
  <c r="BM78" i="12" a="1"/>
  <c r="BM78" i="12" s="1"/>
  <c r="BM140" i="12" a="1"/>
  <c r="BM140" i="12" s="1"/>
  <c r="BM201" i="12" a="1"/>
  <c r="BM201" i="12" s="1"/>
  <c r="BM284" i="12" a="1"/>
  <c r="BM284" i="12" s="1"/>
  <c r="BM11" i="12" a="1"/>
  <c r="BM11" i="12" s="1"/>
  <c r="BM142" i="12" a="1"/>
  <c r="BM142" i="12" s="1"/>
  <c r="BM204" i="12" a="1"/>
  <c r="BM204" i="12" s="1"/>
  <c r="BM245" i="12" a="1"/>
  <c r="BM245" i="12" s="1"/>
  <c r="BM286" i="12" a="1"/>
  <c r="BM286" i="12" s="1"/>
  <c r="BM317" i="12" a="1"/>
  <c r="BM317" i="12" s="1"/>
  <c r="BM88" i="12" a="1"/>
  <c r="BM88" i="12" s="1"/>
  <c r="BM150" i="12" a="1"/>
  <c r="BM150" i="12" s="1"/>
  <c r="BM248" i="12" a="1"/>
  <c r="BM248" i="12" s="1"/>
  <c r="BM288" i="12" a="1"/>
  <c r="BM288" i="12" s="1"/>
  <c r="BM319" i="12" a="1"/>
  <c r="BM319" i="12" s="1"/>
  <c r="BM24" i="12" a="1"/>
  <c r="BM24" i="12" s="1"/>
  <c r="BM91" i="12" a="1"/>
  <c r="BM91" i="12" s="1"/>
  <c r="BM212" i="12" a="1"/>
  <c r="BM212" i="12" s="1"/>
  <c r="BM253" i="12" a="1"/>
  <c r="BM253" i="12" s="1"/>
  <c r="BM289" i="12" a="1"/>
  <c r="BM289" i="12" s="1"/>
  <c r="BM320" i="12" a="1"/>
  <c r="BM320" i="12" s="1"/>
  <c r="BA10" i="12" a="1"/>
  <c r="BA10" i="12" s="1"/>
  <c r="BA19" i="12" a="1"/>
  <c r="BA19" i="12" s="1"/>
  <c r="BA30" i="12" a="1"/>
  <c r="BA30" i="12" s="1"/>
  <c r="BA42" i="12" a="1"/>
  <c r="BA42" i="12" s="1"/>
  <c r="BA54" i="12" a="1"/>
  <c r="BA54" i="12" s="1"/>
  <c r="BA66" i="12" a="1"/>
  <c r="BA66" i="12" s="1"/>
  <c r="BA78" i="12" a="1"/>
  <c r="BA78" i="12" s="1"/>
  <c r="BA90" i="12" a="1"/>
  <c r="BA90" i="12" s="1"/>
  <c r="BA102" i="12" a="1"/>
  <c r="BA102" i="12" s="1"/>
  <c r="BM160" i="12" a="1"/>
  <c r="BM160" i="12" s="1"/>
  <c r="BM214" i="12" a="1"/>
  <c r="BM214" i="12" s="1"/>
  <c r="BM255" i="12" a="1"/>
  <c r="BM255" i="12" s="1"/>
  <c r="BM294" i="12" a="1"/>
  <c r="BM294" i="12" s="1"/>
  <c r="BM325" i="12" a="1"/>
  <c r="BM325" i="12" s="1"/>
  <c r="BM36" i="12" a="1"/>
  <c r="BM36" i="12" s="1"/>
  <c r="BM101" i="12" a="1"/>
  <c r="BM101" i="12" s="1"/>
  <c r="BM163" i="12" a="1"/>
  <c r="BM163" i="12" s="1"/>
  <c r="BM217" i="12" a="1"/>
  <c r="BM217" i="12" s="1"/>
  <c r="BM258" i="12" a="1"/>
  <c r="BM258" i="12" s="1"/>
  <c r="BM327" i="12" a="1"/>
  <c r="BM327" i="12" s="1"/>
  <c r="BA11" i="12" a="1"/>
  <c r="BA11" i="12" s="1"/>
  <c r="BA21" i="12" a="1"/>
  <c r="BA21" i="12" s="1"/>
  <c r="BA32" i="12" a="1"/>
  <c r="BA32" i="12" s="1"/>
  <c r="BA44" i="12" a="1"/>
  <c r="BA44" i="12" s="1"/>
  <c r="BA56" i="12" a="1"/>
  <c r="BA56" i="12" s="1"/>
  <c r="BA68" i="12" a="1"/>
  <c r="BA68" i="12" s="1"/>
  <c r="BA80" i="12" a="1"/>
  <c r="BA80" i="12" s="1"/>
  <c r="BA92" i="12" a="1"/>
  <c r="BA92" i="12" s="1"/>
  <c r="BA104" i="12" a="1"/>
  <c r="BA104" i="12" s="1"/>
  <c r="BM109" i="12" a="1"/>
  <c r="BM109" i="12" s="1"/>
  <c r="BM298" i="12" a="1"/>
  <c r="BM298" i="12" s="1"/>
  <c r="BA14" i="12" a="1"/>
  <c r="BA14" i="12" s="1"/>
  <c r="BA25" i="12" a="1"/>
  <c r="BA25" i="12" s="1"/>
  <c r="BA39" i="12" a="1"/>
  <c r="BA39" i="12" s="1"/>
  <c r="BA53" i="12" a="1"/>
  <c r="BA53" i="12" s="1"/>
  <c r="BA69" i="12" a="1"/>
  <c r="BA69" i="12" s="1"/>
  <c r="BA83" i="12" a="1"/>
  <c r="BA83" i="12" s="1"/>
  <c r="BA97" i="12" a="1"/>
  <c r="BA97" i="12" s="1"/>
  <c r="BA111" i="12" a="1"/>
  <c r="BA111" i="12" s="1"/>
  <c r="BA123" i="12" a="1"/>
  <c r="BA123" i="12" s="1"/>
  <c r="BA135" i="12" a="1"/>
  <c r="BA135" i="12" s="1"/>
  <c r="BA147" i="12" a="1"/>
  <c r="BA147" i="12" s="1"/>
  <c r="BA159" i="12" a="1"/>
  <c r="BA159" i="12" s="1"/>
  <c r="BA171" i="12" a="1"/>
  <c r="BA171" i="12" s="1"/>
  <c r="BA183" i="12" a="1"/>
  <c r="BA183" i="12" s="1"/>
  <c r="BM119" i="12" a="1"/>
  <c r="BM119" i="12" s="1"/>
  <c r="BM304" i="12" a="1"/>
  <c r="BM304" i="12" s="1"/>
  <c r="BA4" i="12" a="1"/>
  <c r="BA4" i="12" s="1"/>
  <c r="BA26" i="12" a="1"/>
  <c r="BA26" i="12" s="1"/>
  <c r="BA40" i="12" a="1"/>
  <c r="BA40" i="12" s="1"/>
  <c r="BA55" i="12" a="1"/>
  <c r="BA55" i="12" s="1"/>
  <c r="BA70" i="12" a="1"/>
  <c r="BA70" i="12" s="1"/>
  <c r="BA84" i="12" a="1"/>
  <c r="BA84" i="12" s="1"/>
  <c r="BA98" i="12" a="1"/>
  <c r="BA98" i="12" s="1"/>
  <c r="BA112" i="12" a="1"/>
  <c r="BA112" i="12" s="1"/>
  <c r="BA124" i="12" a="1"/>
  <c r="BA124" i="12" s="1"/>
  <c r="BA136" i="12" a="1"/>
  <c r="BA136" i="12" s="1"/>
  <c r="BA148" i="12" a="1"/>
  <c r="BA148" i="12" s="1"/>
  <c r="BA160" i="12" a="1"/>
  <c r="BA160" i="12" s="1"/>
  <c r="BA172" i="12" a="1"/>
  <c r="BA172" i="12" s="1"/>
  <c r="BA184" i="12" a="1"/>
  <c r="BA184" i="12" s="1"/>
  <c r="BA196" i="12" a="1"/>
  <c r="BA196" i="12" s="1"/>
  <c r="BA208" i="12" a="1"/>
  <c r="BA208" i="12" s="1"/>
  <c r="BA220" i="12" a="1"/>
  <c r="BA220" i="12" s="1"/>
  <c r="BA232" i="12" a="1"/>
  <c r="BA232" i="12" s="1"/>
  <c r="BA244" i="12" a="1"/>
  <c r="BA244" i="12" s="1"/>
  <c r="BA256" i="12" a="1"/>
  <c r="BA256" i="12" s="1"/>
  <c r="BA268" i="12" a="1"/>
  <c r="BA268" i="12" s="1"/>
  <c r="BA280" i="12" a="1"/>
  <c r="BA280" i="12" s="1"/>
  <c r="BA292" i="12" a="1"/>
  <c r="BA292" i="12" s="1"/>
  <c r="BA304" i="12" a="1"/>
  <c r="BA304" i="12" s="1"/>
  <c r="BA316" i="12" a="1"/>
  <c r="BA316" i="12" s="1"/>
  <c r="BA328" i="12" a="1"/>
  <c r="BA328" i="12" s="1"/>
  <c r="BL4" i="12" a="1"/>
  <c r="BL4" i="12" s="1"/>
  <c r="BL26" i="12" a="1"/>
  <c r="BL26" i="12" s="1"/>
  <c r="BL62" i="12" a="1"/>
  <c r="BL62" i="12" s="1"/>
  <c r="BM129" i="12" a="1"/>
  <c r="BM129" i="12" s="1"/>
  <c r="BA15" i="12" a="1"/>
  <c r="BA15" i="12" s="1"/>
  <c r="BA27" i="12" a="1"/>
  <c r="BA27" i="12" s="1"/>
  <c r="BA41" i="12" a="1"/>
  <c r="BA41" i="12" s="1"/>
  <c r="BA57" i="12" a="1"/>
  <c r="BA57" i="12" s="1"/>
  <c r="BA71" i="12" a="1"/>
  <c r="BA71" i="12" s="1"/>
  <c r="BA85" i="12" a="1"/>
  <c r="BA85" i="12" s="1"/>
  <c r="BA99" i="12" a="1"/>
  <c r="BA99" i="12" s="1"/>
  <c r="BA113" i="12" a="1"/>
  <c r="BA113" i="12" s="1"/>
  <c r="BA125" i="12" a="1"/>
  <c r="BA125" i="12" s="1"/>
  <c r="BA137" i="12" a="1"/>
  <c r="BA137" i="12" s="1"/>
  <c r="BA149" i="12" a="1"/>
  <c r="BA149" i="12" s="1"/>
  <c r="BA161" i="12" a="1"/>
  <c r="BA161" i="12" s="1"/>
  <c r="BA173" i="12" a="1"/>
  <c r="BA173" i="12" s="1"/>
  <c r="BA185" i="12" a="1"/>
  <c r="BA185" i="12" s="1"/>
  <c r="BA197" i="12" a="1"/>
  <c r="BA197" i="12" s="1"/>
  <c r="BA209" i="12" a="1"/>
  <c r="BA209" i="12" s="1"/>
  <c r="BA221" i="12" a="1"/>
  <c r="BA221" i="12" s="1"/>
  <c r="BA233" i="12" a="1"/>
  <c r="BA233" i="12" s="1"/>
  <c r="BA245" i="12" a="1"/>
  <c r="BA245" i="12" s="1"/>
  <c r="BA257" i="12" a="1"/>
  <c r="BA257" i="12" s="1"/>
  <c r="BA269" i="12" a="1"/>
  <c r="BA269" i="12" s="1"/>
  <c r="BA281" i="12" a="1"/>
  <c r="BA281" i="12" s="1"/>
  <c r="BA293" i="12" a="1"/>
  <c r="BA293" i="12" s="1"/>
  <c r="BA305" i="12" a="1"/>
  <c r="BA305" i="12" s="1"/>
  <c r="BA317" i="12" a="1"/>
  <c r="BA317" i="12" s="1"/>
  <c r="BA329" i="12" a="1"/>
  <c r="BA329" i="12" s="1"/>
  <c r="BL5" i="12" a="1"/>
  <c r="BL5" i="12" s="1"/>
  <c r="BL12" i="12" a="1"/>
  <c r="BL12" i="12" s="1"/>
  <c r="BL19" i="12" a="1"/>
  <c r="BL19" i="12" s="1"/>
  <c r="BL27" i="12" a="1"/>
  <c r="BL27" i="12" s="1"/>
  <c r="BL37" i="12" a="1"/>
  <c r="BL37" i="12" s="1"/>
  <c r="BL45" i="12" a="1"/>
  <c r="BL45" i="12" s="1"/>
  <c r="BL55" i="12" a="1"/>
  <c r="BL55" i="12" s="1"/>
  <c r="BL63" i="12" a="1"/>
  <c r="BL63" i="12" s="1"/>
  <c r="BL73" i="12" a="1"/>
  <c r="BL73" i="12" s="1"/>
  <c r="BL81" i="12" a="1"/>
  <c r="BL81" i="12" s="1"/>
  <c r="BM3" i="12" a="1"/>
  <c r="BM3" i="12" s="1"/>
  <c r="BA5" i="12" a="1"/>
  <c r="BA5" i="12" s="1"/>
  <c r="BA16" i="12" a="1"/>
  <c r="BA16" i="12" s="1"/>
  <c r="BA28" i="12" a="1"/>
  <c r="BA28" i="12" s="1"/>
  <c r="BA43" i="12" a="1"/>
  <c r="BA43" i="12" s="1"/>
  <c r="BA58" i="12" a="1"/>
  <c r="BA58" i="12" s="1"/>
  <c r="BA72" i="12" a="1"/>
  <c r="BA72" i="12" s="1"/>
  <c r="BA86" i="12" a="1"/>
  <c r="BA86" i="12" s="1"/>
  <c r="BA100" i="12" a="1"/>
  <c r="BA100" i="12" s="1"/>
  <c r="BA114" i="12" a="1"/>
  <c r="BA114" i="12" s="1"/>
  <c r="BA126" i="12" a="1"/>
  <c r="BA126" i="12" s="1"/>
  <c r="BA138" i="12" a="1"/>
  <c r="BA138" i="12" s="1"/>
  <c r="BA150" i="12" a="1"/>
  <c r="BA150" i="12" s="1"/>
  <c r="BA162" i="12" a="1"/>
  <c r="BA162" i="12" s="1"/>
  <c r="BA174" i="12" a="1"/>
  <c r="BA174" i="12" s="1"/>
  <c r="BA186" i="12" a="1"/>
  <c r="BA186" i="12" s="1"/>
  <c r="BA198" i="12" a="1"/>
  <c r="BA198" i="12" s="1"/>
  <c r="BA210" i="12" a="1"/>
  <c r="BA210" i="12" s="1"/>
  <c r="BA222" i="12" a="1"/>
  <c r="BA222" i="12" s="1"/>
  <c r="BA234" i="12" a="1"/>
  <c r="BA234" i="12" s="1"/>
  <c r="BA246" i="12" a="1"/>
  <c r="BA246" i="12" s="1"/>
  <c r="BA258" i="12" a="1"/>
  <c r="BA258" i="12" s="1"/>
  <c r="BA270" i="12" a="1"/>
  <c r="BA270" i="12" s="1"/>
  <c r="BA282" i="12" a="1"/>
  <c r="BA282" i="12" s="1"/>
  <c r="BA294" i="12" a="1"/>
  <c r="BA294" i="12" s="1"/>
  <c r="BA306" i="12" a="1"/>
  <c r="BA306" i="12" s="1"/>
  <c r="BA318" i="12" a="1"/>
  <c r="BA318" i="12" s="1"/>
  <c r="BA330" i="12" a="1"/>
  <c r="BA330" i="12" s="1"/>
  <c r="BL20" i="12" a="1"/>
  <c r="BL20" i="12" s="1"/>
  <c r="BL28" i="12" a="1"/>
  <c r="BL28" i="12" s="1"/>
  <c r="BL38" i="12" a="1"/>
  <c r="BL38" i="12" s="1"/>
  <c r="BL46" i="12" a="1"/>
  <c r="BL46" i="12" s="1"/>
  <c r="BL56" i="12" a="1"/>
  <c r="BL56" i="12" s="1"/>
  <c r="BL64" i="12" a="1"/>
  <c r="BL64" i="12" s="1"/>
  <c r="BL74" i="12" a="1"/>
  <c r="BL74" i="12" s="1"/>
  <c r="BL82" i="12" a="1"/>
  <c r="BL82" i="12" s="1"/>
  <c r="BL91" i="12" a="1"/>
  <c r="BL91" i="12" s="1"/>
  <c r="BL99" i="12" a="1"/>
  <c r="BL99" i="12" s="1"/>
  <c r="BL116" i="12" a="1"/>
  <c r="BL116" i="12" s="1"/>
  <c r="BL126" i="12" a="1"/>
  <c r="BL126" i="12" s="1"/>
  <c r="BL133" i="12" a="1"/>
  <c r="BL133" i="12" s="1"/>
  <c r="BL143" i="12" a="1"/>
  <c r="BL143" i="12" s="1"/>
  <c r="BM181" i="12" a="1"/>
  <c r="BM181" i="12" s="1"/>
  <c r="BA6" i="12" a="1"/>
  <c r="BA6" i="12" s="1"/>
  <c r="BA29" i="12" a="1"/>
  <c r="BA29" i="12" s="1"/>
  <c r="BA45" i="12" a="1"/>
  <c r="BA45" i="12" s="1"/>
  <c r="BA59" i="12" a="1"/>
  <c r="BA59" i="12" s="1"/>
  <c r="BA73" i="12" a="1"/>
  <c r="BA73" i="12" s="1"/>
  <c r="BA87" i="12" a="1"/>
  <c r="BA87" i="12" s="1"/>
  <c r="BA101" i="12" a="1"/>
  <c r="BA101" i="12" s="1"/>
  <c r="BA115" i="12" a="1"/>
  <c r="BA115" i="12" s="1"/>
  <c r="BA127" i="12" a="1"/>
  <c r="BA127" i="12" s="1"/>
  <c r="BA139" i="12" a="1"/>
  <c r="BA139" i="12" s="1"/>
  <c r="BA151" i="12" a="1"/>
  <c r="BA151" i="12" s="1"/>
  <c r="BA163" i="12" a="1"/>
  <c r="BA163" i="12" s="1"/>
  <c r="BA175" i="12" a="1"/>
  <c r="BA175" i="12" s="1"/>
  <c r="BA187" i="12" a="1"/>
  <c r="BA187" i="12" s="1"/>
  <c r="BA199" i="12" a="1"/>
  <c r="BA199" i="12" s="1"/>
  <c r="BA211" i="12" a="1"/>
  <c r="BA211" i="12" s="1"/>
  <c r="BA223" i="12" a="1"/>
  <c r="BA223" i="12" s="1"/>
  <c r="BA235" i="12" a="1"/>
  <c r="BA235" i="12" s="1"/>
  <c r="BA247" i="12" a="1"/>
  <c r="BA247" i="12" s="1"/>
  <c r="BM191" i="12" a="1"/>
  <c r="BM191" i="12" s="1"/>
  <c r="BA7" i="12" a="1"/>
  <c r="BA7" i="12" s="1"/>
  <c r="BA17" i="12" a="1"/>
  <c r="BA17" i="12" s="1"/>
  <c r="BA31" i="12" a="1"/>
  <c r="BA31" i="12" s="1"/>
  <c r="BA46" i="12" a="1"/>
  <c r="BA46" i="12" s="1"/>
  <c r="BA60" i="12" a="1"/>
  <c r="BA60" i="12" s="1"/>
  <c r="BA74" i="12" a="1"/>
  <c r="BA74" i="12" s="1"/>
  <c r="BA88" i="12" a="1"/>
  <c r="BA88" i="12" s="1"/>
  <c r="BA103" i="12" a="1"/>
  <c r="BA103" i="12" s="1"/>
  <c r="BA116" i="12" a="1"/>
  <c r="BA116" i="12" s="1"/>
  <c r="BA128" i="12" a="1"/>
  <c r="BA128" i="12" s="1"/>
  <c r="BA140" i="12" a="1"/>
  <c r="BA140" i="12" s="1"/>
  <c r="BA152" i="12" a="1"/>
  <c r="BA152" i="12" s="1"/>
  <c r="BA164" i="12" a="1"/>
  <c r="BA164" i="12" s="1"/>
  <c r="BA176" i="12" a="1"/>
  <c r="BA176" i="12" s="1"/>
  <c r="BA188" i="12" a="1"/>
  <c r="BA188" i="12" s="1"/>
  <c r="BM222" i="12" a="1"/>
  <c r="BM222" i="12" s="1"/>
  <c r="BA8" i="12" a="1"/>
  <c r="BA8" i="12" s="1"/>
  <c r="BA18" i="12" a="1"/>
  <c r="BA18" i="12" s="1"/>
  <c r="BA33" i="12" a="1"/>
  <c r="BA33" i="12" s="1"/>
  <c r="BA47" i="12" a="1"/>
  <c r="BA47" i="12" s="1"/>
  <c r="BA61" i="12" a="1"/>
  <c r="BA61" i="12" s="1"/>
  <c r="BA75" i="12" a="1"/>
  <c r="BA75" i="12" s="1"/>
  <c r="BA89" i="12" a="1"/>
  <c r="BA89" i="12" s="1"/>
  <c r="BA105" i="12" a="1"/>
  <c r="BA105" i="12" s="1"/>
  <c r="BA117" i="12" a="1"/>
  <c r="BA117" i="12" s="1"/>
  <c r="BA129" i="12" a="1"/>
  <c r="BA129" i="12" s="1"/>
  <c r="BA141" i="12" a="1"/>
  <c r="BA141" i="12" s="1"/>
  <c r="BA153" i="12" a="1"/>
  <c r="BA153" i="12" s="1"/>
  <c r="BA165" i="12" a="1"/>
  <c r="BA165" i="12" s="1"/>
  <c r="BA177" i="12" a="1"/>
  <c r="BA177" i="12" s="1"/>
  <c r="BA189" i="12" a="1"/>
  <c r="BA189" i="12" s="1"/>
  <c r="BA201" i="12" a="1"/>
  <c r="BA201" i="12" s="1"/>
  <c r="BA213" i="12" a="1"/>
  <c r="BA213" i="12" s="1"/>
  <c r="BA225" i="12" a="1"/>
  <c r="BA225" i="12" s="1"/>
  <c r="BA237" i="12" a="1"/>
  <c r="BA237" i="12" s="1"/>
  <c r="BA249" i="12" a="1"/>
  <c r="BA249" i="12" s="1"/>
  <c r="BA261" i="12" a="1"/>
  <c r="BA261" i="12" s="1"/>
  <c r="BA273" i="12" a="1"/>
  <c r="BA273" i="12" s="1"/>
  <c r="BA285" i="12" a="1"/>
  <c r="BA285" i="12" s="1"/>
  <c r="BA297" i="12" a="1"/>
  <c r="BA297" i="12" s="1"/>
  <c r="BA309" i="12" a="1"/>
  <c r="BA309" i="12" s="1"/>
  <c r="BA321" i="12" a="1"/>
  <c r="BA321" i="12" s="1"/>
  <c r="BA333" i="12" a="1"/>
  <c r="BA333" i="12" s="1"/>
  <c r="BL7" i="12" a="1"/>
  <c r="BL7" i="12" s="1"/>
  <c r="BL40" i="12" a="1"/>
  <c r="BL40" i="12" s="1"/>
  <c r="BL49" i="12" a="1"/>
  <c r="BL49" i="12" s="1"/>
  <c r="BL67" i="12" a="1"/>
  <c r="BL67" i="12" s="1"/>
  <c r="BL93" i="12" a="1"/>
  <c r="BL93" i="12" s="1"/>
  <c r="BL102" i="12" a="1"/>
  <c r="BL102" i="12" s="1"/>
  <c r="BL119" i="12" a="1"/>
  <c r="BL119" i="12" s="1"/>
  <c r="BL128" i="12" a="1"/>
  <c r="BL128" i="12" s="1"/>
  <c r="BL136" i="12" a="1"/>
  <c r="BL136" i="12" s="1"/>
  <c r="BL145" i="12" a="1"/>
  <c r="BL145" i="12" s="1"/>
  <c r="BL153" i="12" a="1"/>
  <c r="BL153" i="12" s="1"/>
  <c r="BM235" i="12" a="1"/>
  <c r="BM235" i="12" s="1"/>
  <c r="BA9" i="12" a="1"/>
  <c r="BA9" i="12" s="1"/>
  <c r="BA22" i="12" a="1"/>
  <c r="BA22" i="12" s="1"/>
  <c r="BA35" i="12" a="1"/>
  <c r="BA35" i="12" s="1"/>
  <c r="BA49" i="12" a="1"/>
  <c r="BA49" i="12" s="1"/>
  <c r="BA63" i="12" a="1"/>
  <c r="BA63" i="12" s="1"/>
  <c r="BA77" i="12" a="1"/>
  <c r="BA77" i="12" s="1"/>
  <c r="BA93" i="12" a="1"/>
  <c r="BA93" i="12" s="1"/>
  <c r="BA107" i="12" a="1"/>
  <c r="BA107" i="12" s="1"/>
  <c r="BA119" i="12" a="1"/>
  <c r="BA119" i="12" s="1"/>
  <c r="BA131" i="12" a="1"/>
  <c r="BA131" i="12" s="1"/>
  <c r="BA143" i="12" a="1"/>
  <c r="BA143" i="12" s="1"/>
  <c r="BA155" i="12" a="1"/>
  <c r="BA155" i="12" s="1"/>
  <c r="BA167" i="12" a="1"/>
  <c r="BA167" i="12" s="1"/>
  <c r="BA179" i="12" a="1"/>
  <c r="BA179" i="12" s="1"/>
  <c r="BA191" i="12" a="1"/>
  <c r="BA191" i="12" s="1"/>
  <c r="BA203" i="12" a="1"/>
  <c r="BA203" i="12" s="1"/>
  <c r="BA215" i="12" a="1"/>
  <c r="BA215" i="12" s="1"/>
  <c r="BA227" i="12" a="1"/>
  <c r="BA227" i="12" s="1"/>
  <c r="BA239" i="12" a="1"/>
  <c r="BA239" i="12" s="1"/>
  <c r="BA251" i="12" a="1"/>
  <c r="BA251" i="12" s="1"/>
  <c r="BA263" i="12" a="1"/>
  <c r="BA263" i="12" s="1"/>
  <c r="BA275" i="12" a="1"/>
  <c r="BA275" i="12" s="1"/>
  <c r="BA287" i="12" a="1"/>
  <c r="BA287" i="12" s="1"/>
  <c r="BA299" i="12" a="1"/>
  <c r="BA299" i="12" s="1"/>
  <c r="BA311" i="12" a="1"/>
  <c r="BA311" i="12" s="1"/>
  <c r="BA323" i="12" a="1"/>
  <c r="BA323" i="12" s="1"/>
  <c r="BA3" i="12" a="1"/>
  <c r="BA3" i="12" s="1"/>
  <c r="BM45" i="12" a="1"/>
  <c r="BM45" i="12" s="1"/>
  <c r="BM263" i="12" a="1"/>
  <c r="BM263" i="12" s="1"/>
  <c r="BA36" i="12" a="1"/>
  <c r="BA36" i="12" s="1"/>
  <c r="BA50" i="12" a="1"/>
  <c r="BA50" i="12" s="1"/>
  <c r="BA64" i="12" a="1"/>
  <c r="BA64" i="12" s="1"/>
  <c r="BA79" i="12" a="1"/>
  <c r="BA79" i="12" s="1"/>
  <c r="BA94" i="12" a="1"/>
  <c r="BA94" i="12" s="1"/>
  <c r="BA108" i="12" a="1"/>
  <c r="BA108" i="12" s="1"/>
  <c r="BA120" i="12" a="1"/>
  <c r="BA120" i="12" s="1"/>
  <c r="BA132" i="12" a="1"/>
  <c r="BA132" i="12" s="1"/>
  <c r="BA144" i="12" a="1"/>
  <c r="BA144" i="12" s="1"/>
  <c r="BA156" i="12" a="1"/>
  <c r="BA156" i="12" s="1"/>
  <c r="BA168" i="12" a="1"/>
  <c r="BA168" i="12" s="1"/>
  <c r="BA180" i="12" a="1"/>
  <c r="BA180" i="12" s="1"/>
  <c r="BA192" i="12" a="1"/>
  <c r="BA192" i="12" s="1"/>
  <c r="BM57" i="12" a="1"/>
  <c r="BM57" i="12" s="1"/>
  <c r="BM268" i="12" a="1"/>
  <c r="BM268" i="12" s="1"/>
  <c r="BA12" i="12" a="1"/>
  <c r="BA12" i="12" s="1"/>
  <c r="BA23" i="12" a="1"/>
  <c r="BA23" i="12" s="1"/>
  <c r="BA37" i="12" a="1"/>
  <c r="BA37" i="12" s="1"/>
  <c r="BA51" i="12" a="1"/>
  <c r="BA51" i="12" s="1"/>
  <c r="BA65" i="12" a="1"/>
  <c r="BA65" i="12" s="1"/>
  <c r="BA81" i="12" a="1"/>
  <c r="BA81" i="12" s="1"/>
  <c r="BA95" i="12" a="1"/>
  <c r="BA95" i="12" s="1"/>
  <c r="BA109" i="12" a="1"/>
  <c r="BA109" i="12" s="1"/>
  <c r="BA121" i="12" a="1"/>
  <c r="BA121" i="12" s="1"/>
  <c r="BA133" i="12" a="1"/>
  <c r="BA133" i="12" s="1"/>
  <c r="BA145" i="12" a="1"/>
  <c r="BA145" i="12" s="1"/>
  <c r="BA157" i="12" a="1"/>
  <c r="BA157" i="12" s="1"/>
  <c r="BM68" i="12" a="1"/>
  <c r="BM68" i="12" s="1"/>
  <c r="BM276" i="12" a="1"/>
  <c r="BM276" i="12" s="1"/>
  <c r="BA13" i="12" a="1"/>
  <c r="BA13" i="12" s="1"/>
  <c r="BA24" i="12" a="1"/>
  <c r="BA24" i="12" s="1"/>
  <c r="BA38" i="12" a="1"/>
  <c r="BA38" i="12" s="1"/>
  <c r="BA52" i="12" a="1"/>
  <c r="BA52" i="12" s="1"/>
  <c r="BA67" i="12" a="1"/>
  <c r="BA67" i="12" s="1"/>
  <c r="BA82" i="12" a="1"/>
  <c r="BA82" i="12" s="1"/>
  <c r="BA96" i="12" a="1"/>
  <c r="BA96" i="12" s="1"/>
  <c r="BA110" i="12" a="1"/>
  <c r="BA110" i="12" s="1"/>
  <c r="BA122" i="12" a="1"/>
  <c r="BA122" i="12" s="1"/>
  <c r="BA134" i="12" a="1"/>
  <c r="BA134" i="12" s="1"/>
  <c r="BA146" i="12" a="1"/>
  <c r="BA146" i="12" s="1"/>
  <c r="BA158" i="12" a="1"/>
  <c r="BA158" i="12" s="1"/>
  <c r="BA170" i="12" a="1"/>
  <c r="BA170" i="12" s="1"/>
  <c r="BA182" i="12" a="1"/>
  <c r="BA182" i="12" s="1"/>
  <c r="BA91" i="12" a="1"/>
  <c r="BA91" i="12" s="1"/>
  <c r="BA194" i="12" a="1"/>
  <c r="BA194" i="12" s="1"/>
  <c r="BA218" i="12" a="1"/>
  <c r="BA218" i="12" s="1"/>
  <c r="BA242" i="12" a="1"/>
  <c r="BA242" i="12" s="1"/>
  <c r="BA265" i="12" a="1"/>
  <c r="BA265" i="12" s="1"/>
  <c r="BA286" i="12" a="1"/>
  <c r="BA286" i="12" s="1"/>
  <c r="BA307" i="12" a="1"/>
  <c r="BA307" i="12" s="1"/>
  <c r="BA326" i="12" a="1"/>
  <c r="BA326" i="12" s="1"/>
  <c r="BL18" i="12" a="1"/>
  <c r="BL18" i="12" s="1"/>
  <c r="BL32" i="12" a="1"/>
  <c r="BL32" i="12" s="1"/>
  <c r="BL44" i="12" a="1"/>
  <c r="BL44" i="12" s="1"/>
  <c r="BL59" i="12" a="1"/>
  <c r="BL59" i="12" s="1"/>
  <c r="BL72" i="12" a="1"/>
  <c r="BL72" i="12" s="1"/>
  <c r="BL84" i="12" a="1"/>
  <c r="BL84" i="12" s="1"/>
  <c r="BL94" i="12" a="1"/>
  <c r="BL94" i="12" s="1"/>
  <c r="BL105" i="12" a="1"/>
  <c r="BL105" i="12" s="1"/>
  <c r="BL114" i="12" a="1"/>
  <c r="BL114" i="12" s="1"/>
  <c r="BL125" i="12" a="1"/>
  <c r="BL125" i="12" s="1"/>
  <c r="BL135" i="12" a="1"/>
  <c r="BL135" i="12" s="1"/>
  <c r="BL165" i="12" a="1"/>
  <c r="BL165" i="12" s="1"/>
  <c r="BL174" i="12" a="1"/>
  <c r="BL174" i="12" s="1"/>
  <c r="BL191" i="12" a="1"/>
  <c r="BL191" i="12" s="1"/>
  <c r="BL200" i="12" a="1"/>
  <c r="BL200" i="12" s="1"/>
  <c r="BL208" i="12" a="1"/>
  <c r="BL208" i="12" s="1"/>
  <c r="BL217" i="12" a="1"/>
  <c r="BL217" i="12" s="1"/>
  <c r="BL225" i="12" a="1"/>
  <c r="BL225" i="12" s="1"/>
  <c r="BL242" i="12" a="1"/>
  <c r="BL242" i="12" s="1"/>
  <c r="BL252" i="12" a="1"/>
  <c r="BL252" i="12" s="1"/>
  <c r="BL259" i="12" a="1"/>
  <c r="BL259" i="12" s="1"/>
  <c r="BL265" i="12" a="1"/>
  <c r="BL265" i="12" s="1"/>
  <c r="BL271" i="12" a="1"/>
  <c r="BL271" i="12" s="1"/>
  <c r="BL277" i="12" a="1"/>
  <c r="BL277" i="12" s="1"/>
  <c r="BL283" i="12" a="1"/>
  <c r="BL283" i="12" s="1"/>
  <c r="BL289" i="12" a="1"/>
  <c r="BL289" i="12" s="1"/>
  <c r="BL311" i="12" a="1"/>
  <c r="BL311" i="12" s="1"/>
  <c r="BL318" i="12" a="1"/>
  <c r="BL318" i="12" s="1"/>
  <c r="BL325" i="12" a="1"/>
  <c r="BL325" i="12" s="1"/>
  <c r="AZ6" i="12" a="1"/>
  <c r="AZ6" i="12" s="1"/>
  <c r="AZ15" i="12" a="1"/>
  <c r="AZ15" i="12" s="1"/>
  <c r="AZ24" i="12" a="1"/>
  <c r="AZ24" i="12" s="1"/>
  <c r="AZ36" i="12" a="1"/>
  <c r="AZ36" i="12" s="1"/>
  <c r="AZ48" i="12" a="1"/>
  <c r="AZ48" i="12" s="1"/>
  <c r="AZ60" i="12" a="1"/>
  <c r="AZ60" i="12" s="1"/>
  <c r="AZ72" i="12" a="1"/>
  <c r="AZ72" i="12" s="1"/>
  <c r="AZ84" i="12" a="1"/>
  <c r="AZ84" i="12" s="1"/>
  <c r="AZ96" i="12" a="1"/>
  <c r="AZ96" i="12" s="1"/>
  <c r="AZ108" i="12" a="1"/>
  <c r="AZ108" i="12" s="1"/>
  <c r="AZ120" i="12" a="1"/>
  <c r="AZ120" i="12" s="1"/>
  <c r="AZ132" i="12" a="1"/>
  <c r="AZ132" i="12" s="1"/>
  <c r="AZ144" i="12" a="1"/>
  <c r="AZ144" i="12" s="1"/>
  <c r="AZ156" i="12" a="1"/>
  <c r="AZ156" i="12" s="1"/>
  <c r="AZ168" i="12" a="1"/>
  <c r="AZ168" i="12" s="1"/>
  <c r="AZ180" i="12" a="1"/>
  <c r="AZ180" i="12" s="1"/>
  <c r="AZ192" i="12" a="1"/>
  <c r="AZ192" i="12" s="1"/>
  <c r="AZ204" i="12" a="1"/>
  <c r="AZ204" i="12" s="1"/>
  <c r="BA106" i="12" a="1"/>
  <c r="BA106" i="12" s="1"/>
  <c r="BA195" i="12" a="1"/>
  <c r="BA195" i="12" s="1"/>
  <c r="BA219" i="12" a="1"/>
  <c r="BA219" i="12" s="1"/>
  <c r="BA243" i="12" a="1"/>
  <c r="BA243" i="12" s="1"/>
  <c r="BA266" i="12" a="1"/>
  <c r="BA266" i="12" s="1"/>
  <c r="BA288" i="12" a="1"/>
  <c r="BA288" i="12" s="1"/>
  <c r="BA308" i="12" a="1"/>
  <c r="BA308" i="12" s="1"/>
  <c r="BA327" i="12" a="1"/>
  <c r="BA327" i="12" s="1"/>
  <c r="BL9" i="12" a="1"/>
  <c r="BL9" i="12" s="1"/>
  <c r="BL33" i="12" a="1"/>
  <c r="BL33" i="12" s="1"/>
  <c r="BL47" i="12" a="1"/>
  <c r="BL47" i="12" s="1"/>
  <c r="BL85" i="12" a="1"/>
  <c r="BL85" i="12" s="1"/>
  <c r="BL95" i="12" a="1"/>
  <c r="BL95" i="12" s="1"/>
  <c r="BL137" i="12" a="1"/>
  <c r="BL137" i="12" s="1"/>
  <c r="BL147" i="12" a="1"/>
  <c r="BL147" i="12" s="1"/>
  <c r="BL157" i="12" a="1"/>
  <c r="BL157" i="12" s="1"/>
  <c r="BL183" i="12" a="1"/>
  <c r="BL183" i="12" s="1"/>
  <c r="BL192" i="12" a="1"/>
  <c r="BL192" i="12" s="1"/>
  <c r="BL209" i="12" a="1"/>
  <c r="BL209" i="12" s="1"/>
  <c r="BL218" i="12" a="1"/>
  <c r="BL218" i="12" s="1"/>
  <c r="BL226" i="12" a="1"/>
  <c r="BL226" i="12" s="1"/>
  <c r="BL235" i="12" a="1"/>
  <c r="BL235" i="12" s="1"/>
  <c r="BL243" i="12" a="1"/>
  <c r="BL243" i="12" s="1"/>
  <c r="BL290" i="12" a="1"/>
  <c r="BL290" i="12" s="1"/>
  <c r="BL297" i="12" a="1"/>
  <c r="BL297" i="12" s="1"/>
  <c r="BL304" i="12" a="1"/>
  <c r="BL304" i="12" s="1"/>
  <c r="BL326" i="12" a="1"/>
  <c r="BL326" i="12" s="1"/>
  <c r="AZ7" i="12" a="1"/>
  <c r="AZ7" i="12" s="1"/>
  <c r="AZ16" i="12" a="1"/>
  <c r="AZ16" i="12" s="1"/>
  <c r="AZ25" i="12" a="1"/>
  <c r="AZ25" i="12" s="1"/>
  <c r="AZ37" i="12" a="1"/>
  <c r="AZ37" i="12" s="1"/>
  <c r="AZ49" i="12" a="1"/>
  <c r="AZ49" i="12" s="1"/>
  <c r="AZ61" i="12" a="1"/>
  <c r="AZ61" i="12" s="1"/>
  <c r="AZ73" i="12" a="1"/>
  <c r="AZ73" i="12" s="1"/>
  <c r="AZ85" i="12" a="1"/>
  <c r="AZ85" i="12" s="1"/>
  <c r="AZ97" i="12" a="1"/>
  <c r="AZ97" i="12" s="1"/>
  <c r="AZ109" i="12" a="1"/>
  <c r="AZ109" i="12" s="1"/>
  <c r="AZ121" i="12" a="1"/>
  <c r="AZ121" i="12" s="1"/>
  <c r="AZ133" i="12" a="1"/>
  <c r="AZ133" i="12" s="1"/>
  <c r="AZ145" i="12" a="1"/>
  <c r="AZ145" i="12" s="1"/>
  <c r="AZ157" i="12" a="1"/>
  <c r="AZ157" i="12" s="1"/>
  <c r="AZ169" i="12" a="1"/>
  <c r="AZ169" i="12" s="1"/>
  <c r="AZ181" i="12" a="1"/>
  <c r="AZ181" i="12" s="1"/>
  <c r="AZ193" i="12" a="1"/>
  <c r="AZ193" i="12" s="1"/>
  <c r="AZ205" i="12" a="1"/>
  <c r="AZ205" i="12" s="1"/>
  <c r="BA118" i="12" a="1"/>
  <c r="BA118" i="12" s="1"/>
  <c r="BA200" i="12" a="1"/>
  <c r="BA200" i="12" s="1"/>
  <c r="BA224" i="12" a="1"/>
  <c r="BA224" i="12" s="1"/>
  <c r="BA248" i="12" a="1"/>
  <c r="BA248" i="12" s="1"/>
  <c r="BA267" i="12" a="1"/>
  <c r="BA267" i="12" s="1"/>
  <c r="BA289" i="12" a="1"/>
  <c r="BA289" i="12" s="1"/>
  <c r="BA310" i="12" a="1"/>
  <c r="BA310" i="12" s="1"/>
  <c r="BA331" i="12" a="1"/>
  <c r="BA331" i="12" s="1"/>
  <c r="BL21" i="12" a="1"/>
  <c r="BL21" i="12" s="1"/>
  <c r="BL34" i="12" a="1"/>
  <c r="BL34" i="12" s="1"/>
  <c r="BL48" i="12" a="1"/>
  <c r="BL48" i="12" s="1"/>
  <c r="BL60" i="12" a="1"/>
  <c r="BL60" i="12" s="1"/>
  <c r="BL86" i="12" a="1"/>
  <c r="BL86" i="12" s="1"/>
  <c r="BL106" i="12" a="1"/>
  <c r="BL106" i="12" s="1"/>
  <c r="BL115" i="12" a="1"/>
  <c r="BL115" i="12" s="1"/>
  <c r="BL127" i="12" a="1"/>
  <c r="BL127" i="12" s="1"/>
  <c r="BL138" i="12" a="1"/>
  <c r="BL138" i="12" s="1"/>
  <c r="BL158" i="12" a="1"/>
  <c r="BL158" i="12" s="1"/>
  <c r="BL166" i="12" a="1"/>
  <c r="BL166" i="12" s="1"/>
  <c r="BL175" i="12" a="1"/>
  <c r="BL175" i="12" s="1"/>
  <c r="BL201" i="12" a="1"/>
  <c r="BL201" i="12" s="1"/>
  <c r="BL210" i="12" a="1"/>
  <c r="BL210" i="12" s="1"/>
  <c r="BL227" i="12" a="1"/>
  <c r="BL227" i="12" s="1"/>
  <c r="BL236" i="12" a="1"/>
  <c r="BL236" i="12" s="1"/>
  <c r="BL244" i="12" a="1"/>
  <c r="BL244" i="12" s="1"/>
  <c r="BL253" i="12" a="1"/>
  <c r="BL253" i="12" s="1"/>
  <c r="BL260" i="12" a="1"/>
  <c r="BL260" i="12" s="1"/>
  <c r="BL266" i="12" a="1"/>
  <c r="BL266" i="12" s="1"/>
  <c r="BL272" i="12" a="1"/>
  <c r="BL272" i="12" s="1"/>
  <c r="BL278" i="12" a="1"/>
  <c r="BL278" i="12" s="1"/>
  <c r="BL284" i="12" a="1"/>
  <c r="BL284" i="12" s="1"/>
  <c r="BL305" i="12" a="1"/>
  <c r="BL305" i="12" s="1"/>
  <c r="BL312" i="12" a="1"/>
  <c r="BL312" i="12" s="1"/>
  <c r="BL319" i="12" a="1"/>
  <c r="BL319" i="12" s="1"/>
  <c r="AZ26" i="12" a="1"/>
  <c r="AZ26" i="12" s="1"/>
  <c r="AZ38" i="12" a="1"/>
  <c r="AZ38" i="12" s="1"/>
  <c r="AZ50" i="12" a="1"/>
  <c r="AZ50" i="12" s="1"/>
  <c r="AZ62" i="12" a="1"/>
  <c r="AZ62" i="12" s="1"/>
  <c r="AZ74" i="12" a="1"/>
  <c r="AZ74" i="12" s="1"/>
  <c r="AZ86" i="12" a="1"/>
  <c r="AZ86" i="12" s="1"/>
  <c r="AZ98" i="12" a="1"/>
  <c r="AZ98" i="12" s="1"/>
  <c r="AZ110" i="12" a="1"/>
  <c r="AZ110" i="12" s="1"/>
  <c r="AZ122" i="12" a="1"/>
  <c r="AZ122" i="12" s="1"/>
  <c r="AZ134" i="12" a="1"/>
  <c r="AZ134" i="12" s="1"/>
  <c r="AZ146" i="12" a="1"/>
  <c r="AZ146" i="12" s="1"/>
  <c r="AZ158" i="12" a="1"/>
  <c r="AZ158" i="12" s="1"/>
  <c r="AZ170" i="12" a="1"/>
  <c r="AZ170" i="12" s="1"/>
  <c r="AZ182" i="12" a="1"/>
  <c r="AZ182" i="12" s="1"/>
  <c r="AZ194" i="12" a="1"/>
  <c r="AZ194" i="12" s="1"/>
  <c r="AZ206" i="12" a="1"/>
  <c r="AZ206" i="12" s="1"/>
  <c r="BM227" i="12" a="1"/>
  <c r="BM227" i="12" s="1"/>
  <c r="BA130" i="12" a="1"/>
  <c r="BA130" i="12" s="1"/>
  <c r="BA202" i="12" a="1"/>
  <c r="BA202" i="12" s="1"/>
  <c r="BA226" i="12" a="1"/>
  <c r="BA226" i="12" s="1"/>
  <c r="BA250" i="12" a="1"/>
  <c r="BA250" i="12" s="1"/>
  <c r="BA271" i="12" a="1"/>
  <c r="BA271" i="12" s="1"/>
  <c r="BA290" i="12" a="1"/>
  <c r="BA290" i="12" s="1"/>
  <c r="BA312" i="12" a="1"/>
  <c r="BA312" i="12" s="1"/>
  <c r="BA332" i="12" a="1"/>
  <c r="BA332" i="12" s="1"/>
  <c r="BL10" i="12" a="1"/>
  <c r="BL10" i="12" s="1"/>
  <c r="BL22" i="12" a="1"/>
  <c r="BL22" i="12" s="1"/>
  <c r="BL35" i="12" a="1"/>
  <c r="BL35" i="12" s="1"/>
  <c r="BL50" i="12" a="1"/>
  <c r="BL50" i="12" s="1"/>
  <c r="BL75" i="12" a="1"/>
  <c r="BL75" i="12" s="1"/>
  <c r="BL87" i="12" a="1"/>
  <c r="BL87" i="12" s="1"/>
  <c r="BL96" i="12" a="1"/>
  <c r="BL96" i="12" s="1"/>
  <c r="BL107" i="12" a="1"/>
  <c r="BL107" i="12" s="1"/>
  <c r="BL117" i="12" a="1"/>
  <c r="BL117" i="12" s="1"/>
  <c r="BL148" i="12" a="1"/>
  <c r="BL148" i="12" s="1"/>
  <c r="BL159" i="12" a="1"/>
  <c r="BL159" i="12" s="1"/>
  <c r="BL167" i="12" a="1"/>
  <c r="BL167" i="12" s="1"/>
  <c r="BL176" i="12" a="1"/>
  <c r="BL176" i="12" s="1"/>
  <c r="BL184" i="12" a="1"/>
  <c r="BL184" i="12" s="1"/>
  <c r="BL193" i="12" a="1"/>
  <c r="BL193" i="12" s="1"/>
  <c r="BL219" i="12" a="1"/>
  <c r="BL219" i="12" s="1"/>
  <c r="BL228" i="12" a="1"/>
  <c r="BL228" i="12" s="1"/>
  <c r="BL245" i="12" a="1"/>
  <c r="BL245" i="12" s="1"/>
  <c r="BL254" i="12" a="1"/>
  <c r="BL254" i="12" s="1"/>
  <c r="BL291" i="12" a="1"/>
  <c r="BL291" i="12" s="1"/>
  <c r="BL298" i="12" a="1"/>
  <c r="BL298" i="12" s="1"/>
  <c r="BL320" i="12" a="1"/>
  <c r="BL320" i="12" s="1"/>
  <c r="BL327" i="12" a="1"/>
  <c r="BL327" i="12" s="1"/>
  <c r="AZ8" i="12" a="1"/>
  <c r="AZ8" i="12" s="1"/>
  <c r="AZ17" i="12" a="1"/>
  <c r="AZ17" i="12" s="1"/>
  <c r="AZ27" i="12" a="1"/>
  <c r="AZ27" i="12" s="1"/>
  <c r="AZ39" i="12" a="1"/>
  <c r="AZ39" i="12" s="1"/>
  <c r="AZ51" i="12" a="1"/>
  <c r="AZ51" i="12" s="1"/>
  <c r="AZ63" i="12" a="1"/>
  <c r="AZ63" i="12" s="1"/>
  <c r="AZ75" i="12" a="1"/>
  <c r="AZ75" i="12" s="1"/>
  <c r="AZ87" i="12" a="1"/>
  <c r="AZ87" i="12" s="1"/>
  <c r="AZ99" i="12" a="1"/>
  <c r="AZ99" i="12" s="1"/>
  <c r="AZ111" i="12" a="1"/>
  <c r="AZ111" i="12" s="1"/>
  <c r="AZ123" i="12" a="1"/>
  <c r="AZ123" i="12" s="1"/>
  <c r="AZ135" i="12" a="1"/>
  <c r="AZ135" i="12" s="1"/>
  <c r="AZ147" i="12" a="1"/>
  <c r="AZ147" i="12" s="1"/>
  <c r="AZ159" i="12" a="1"/>
  <c r="AZ159" i="12" s="1"/>
  <c r="AZ171" i="12" a="1"/>
  <c r="AZ171" i="12" s="1"/>
  <c r="AZ183" i="12" a="1"/>
  <c r="AZ183" i="12" s="1"/>
  <c r="AZ195" i="12" a="1"/>
  <c r="AZ195" i="12" s="1"/>
  <c r="AZ207" i="12" a="1"/>
  <c r="AZ207" i="12" s="1"/>
  <c r="BA142" i="12" a="1"/>
  <c r="BA142" i="12" s="1"/>
  <c r="BA204" i="12" a="1"/>
  <c r="BA204" i="12" s="1"/>
  <c r="BA228" i="12" a="1"/>
  <c r="BA228" i="12" s="1"/>
  <c r="BA252" i="12" a="1"/>
  <c r="BA252" i="12" s="1"/>
  <c r="BA272" i="12" a="1"/>
  <c r="BA272" i="12" s="1"/>
  <c r="BA291" i="12" a="1"/>
  <c r="BA291" i="12" s="1"/>
  <c r="BA313" i="12" a="1"/>
  <c r="BA313" i="12" s="1"/>
  <c r="BA334" i="12" a="1"/>
  <c r="BA334" i="12" s="1"/>
  <c r="BL11" i="12" a="1"/>
  <c r="BL11" i="12" s="1"/>
  <c r="BL23" i="12" a="1"/>
  <c r="BL23" i="12" s="1"/>
  <c r="BL36" i="12" a="1"/>
  <c r="BL36" i="12" s="1"/>
  <c r="BL51" i="12" a="1"/>
  <c r="BL51" i="12" s="1"/>
  <c r="BL61" i="12" a="1"/>
  <c r="BL61" i="12" s="1"/>
  <c r="BL76" i="12" a="1"/>
  <c r="BL76" i="12" s="1"/>
  <c r="BL108" i="12" a="1"/>
  <c r="BL108" i="12" s="1"/>
  <c r="BL118" i="12" a="1"/>
  <c r="BL118" i="12" s="1"/>
  <c r="BL129" i="12" a="1"/>
  <c r="BL129" i="12" s="1"/>
  <c r="BL139" i="12" a="1"/>
  <c r="BL139" i="12" s="1"/>
  <c r="BL149" i="12" a="1"/>
  <c r="BL149" i="12" s="1"/>
  <c r="BL177" i="12" a="1"/>
  <c r="BL177" i="12" s="1"/>
  <c r="BL185" i="12" a="1"/>
  <c r="BL185" i="12" s="1"/>
  <c r="BL194" i="12" a="1"/>
  <c r="BL194" i="12" s="1"/>
  <c r="BL202" i="12" a="1"/>
  <c r="BL202" i="12" s="1"/>
  <c r="BL211" i="12" a="1"/>
  <c r="BL211" i="12" s="1"/>
  <c r="BL237" i="12" a="1"/>
  <c r="BL237" i="12" s="1"/>
  <c r="BL246" i="12" a="1"/>
  <c r="BL246" i="12" s="1"/>
  <c r="BL261" i="12" a="1"/>
  <c r="BL261" i="12" s="1"/>
  <c r="BL267" i="12" a="1"/>
  <c r="BL267" i="12" s="1"/>
  <c r="BL273" i="12" a="1"/>
  <c r="BL273" i="12" s="1"/>
  <c r="BL279" i="12" a="1"/>
  <c r="BL279" i="12" s="1"/>
  <c r="BL285" i="12" a="1"/>
  <c r="BL285" i="12" s="1"/>
  <c r="BL299" i="12" a="1"/>
  <c r="BL299" i="12" s="1"/>
  <c r="BL306" i="12" a="1"/>
  <c r="BL306" i="12" s="1"/>
  <c r="BL313" i="12" a="1"/>
  <c r="BL313" i="12" s="1"/>
  <c r="AZ9" i="12" a="1"/>
  <c r="AZ9" i="12" s="1"/>
  <c r="AZ18" i="12" a="1"/>
  <c r="AZ18" i="12" s="1"/>
  <c r="AZ28" i="12" a="1"/>
  <c r="AZ28" i="12" s="1"/>
  <c r="AZ40" i="12" a="1"/>
  <c r="AZ40" i="12" s="1"/>
  <c r="AZ52" i="12" a="1"/>
  <c r="AZ52" i="12" s="1"/>
  <c r="AZ64" i="12" a="1"/>
  <c r="AZ64" i="12" s="1"/>
  <c r="AZ76" i="12" a="1"/>
  <c r="AZ76" i="12" s="1"/>
  <c r="AZ88" i="12" a="1"/>
  <c r="AZ88" i="12" s="1"/>
  <c r="AZ100" i="12" a="1"/>
  <c r="AZ100" i="12" s="1"/>
  <c r="AZ112" i="12" a="1"/>
  <c r="AZ112" i="12" s="1"/>
  <c r="AZ124" i="12" a="1"/>
  <c r="AZ124" i="12" s="1"/>
  <c r="AZ136" i="12" a="1"/>
  <c r="AZ136" i="12" s="1"/>
  <c r="AZ148" i="12" a="1"/>
  <c r="AZ148" i="12" s="1"/>
  <c r="AZ160" i="12" a="1"/>
  <c r="AZ160" i="12" s="1"/>
  <c r="AZ172" i="12" a="1"/>
  <c r="AZ172" i="12" s="1"/>
  <c r="AZ184" i="12" a="1"/>
  <c r="AZ184" i="12" s="1"/>
  <c r="AZ196" i="12" a="1"/>
  <c r="AZ196" i="12" s="1"/>
  <c r="AZ208" i="12" a="1"/>
  <c r="AZ208" i="12" s="1"/>
  <c r="BA154" i="12" a="1"/>
  <c r="BA154" i="12" s="1"/>
  <c r="BA205" i="12" a="1"/>
  <c r="BA205" i="12" s="1"/>
  <c r="BA229" i="12" a="1"/>
  <c r="BA229" i="12" s="1"/>
  <c r="BA253" i="12" a="1"/>
  <c r="BA253" i="12" s="1"/>
  <c r="BA274" i="12" a="1"/>
  <c r="BA274" i="12" s="1"/>
  <c r="BA295" i="12" a="1"/>
  <c r="BA295" i="12" s="1"/>
  <c r="BA314" i="12" a="1"/>
  <c r="BA314" i="12" s="1"/>
  <c r="BL13" i="12" a="1"/>
  <c r="BL13" i="12" s="1"/>
  <c r="BL39" i="12" a="1"/>
  <c r="BL39" i="12" s="1"/>
  <c r="BL65" i="12" a="1"/>
  <c r="BL65" i="12" s="1"/>
  <c r="BL77" i="12" a="1"/>
  <c r="BL77" i="12" s="1"/>
  <c r="BL88" i="12" a="1"/>
  <c r="BL88" i="12" s="1"/>
  <c r="BL97" i="12" a="1"/>
  <c r="BL97" i="12" s="1"/>
  <c r="BL109" i="12" a="1"/>
  <c r="BL109" i="12" s="1"/>
  <c r="BL120" i="12" a="1"/>
  <c r="BL120" i="12" s="1"/>
  <c r="BL140" i="12" a="1"/>
  <c r="BL140" i="12" s="1"/>
  <c r="BL160" i="12" a="1"/>
  <c r="BL160" i="12" s="1"/>
  <c r="BL168" i="12" a="1"/>
  <c r="BL168" i="12" s="1"/>
  <c r="BL195" i="12" a="1"/>
  <c r="BL195" i="12" s="1"/>
  <c r="BL203" i="12" a="1"/>
  <c r="BL203" i="12" s="1"/>
  <c r="BL212" i="12" a="1"/>
  <c r="BL212" i="12" s="1"/>
  <c r="BL220" i="12" a="1"/>
  <c r="BL220" i="12" s="1"/>
  <c r="BL229" i="12" a="1"/>
  <c r="BL229" i="12" s="1"/>
  <c r="BL255" i="12" a="1"/>
  <c r="BL255" i="12" s="1"/>
  <c r="BL292" i="12" a="1"/>
  <c r="BL292" i="12" s="1"/>
  <c r="BL314" i="12" a="1"/>
  <c r="BL314" i="12" s="1"/>
  <c r="BL321" i="12" a="1"/>
  <c r="BL321" i="12" s="1"/>
  <c r="BL328" i="12" a="1"/>
  <c r="BL328" i="12" s="1"/>
  <c r="AZ10" i="12" a="1"/>
  <c r="AZ10" i="12" s="1"/>
  <c r="AZ19" i="12" a="1"/>
  <c r="AZ19" i="12" s="1"/>
  <c r="AZ29" i="12" a="1"/>
  <c r="AZ29" i="12" s="1"/>
  <c r="AZ41" i="12" a="1"/>
  <c r="AZ41" i="12" s="1"/>
  <c r="AZ53" i="12" a="1"/>
  <c r="AZ53" i="12" s="1"/>
  <c r="AZ65" i="12" a="1"/>
  <c r="AZ65" i="12" s="1"/>
  <c r="AZ77" i="12" a="1"/>
  <c r="AZ77" i="12" s="1"/>
  <c r="AZ89" i="12" a="1"/>
  <c r="AZ89" i="12" s="1"/>
  <c r="AZ101" i="12" a="1"/>
  <c r="AZ101" i="12" s="1"/>
  <c r="AZ113" i="12" a="1"/>
  <c r="AZ113" i="12" s="1"/>
  <c r="AZ125" i="12" a="1"/>
  <c r="AZ125" i="12" s="1"/>
  <c r="AZ137" i="12" a="1"/>
  <c r="AZ137" i="12" s="1"/>
  <c r="AZ149" i="12" a="1"/>
  <c r="AZ149" i="12" s="1"/>
  <c r="AZ161" i="12" a="1"/>
  <c r="AZ161" i="12" s="1"/>
  <c r="AZ173" i="12" a="1"/>
  <c r="AZ173" i="12" s="1"/>
  <c r="AZ185" i="12" a="1"/>
  <c r="AZ185" i="12" s="1"/>
  <c r="AZ197" i="12" a="1"/>
  <c r="AZ197" i="12" s="1"/>
  <c r="AZ209" i="12" a="1"/>
  <c r="AZ209" i="12" s="1"/>
  <c r="BA166" i="12" a="1"/>
  <c r="BA166" i="12" s="1"/>
  <c r="BA206" i="12" a="1"/>
  <c r="BA206" i="12" s="1"/>
  <c r="BA230" i="12" a="1"/>
  <c r="BA230" i="12" s="1"/>
  <c r="BA254" i="12" a="1"/>
  <c r="BA254" i="12" s="1"/>
  <c r="BA276" i="12" a="1"/>
  <c r="BA276" i="12" s="1"/>
  <c r="BA296" i="12" a="1"/>
  <c r="BA296" i="12" s="1"/>
  <c r="BA315" i="12" a="1"/>
  <c r="BA315" i="12" s="1"/>
  <c r="BL14" i="12" a="1"/>
  <c r="BL14" i="12" s="1"/>
  <c r="BL24" i="12" a="1"/>
  <c r="BL24" i="12" s="1"/>
  <c r="BL52" i="12" a="1"/>
  <c r="BL52" i="12" s="1"/>
  <c r="BL66" i="12" a="1"/>
  <c r="BL66" i="12" s="1"/>
  <c r="BL89" i="12" a="1"/>
  <c r="BL89" i="12" s="1"/>
  <c r="BL98" i="12" a="1"/>
  <c r="BL98" i="12" s="1"/>
  <c r="BL110" i="12" a="1"/>
  <c r="BL110" i="12" s="1"/>
  <c r="BL130" i="12" a="1"/>
  <c r="BL130" i="12" s="1"/>
  <c r="BL141" i="12" a="1"/>
  <c r="BL141" i="12" s="1"/>
  <c r="BL150" i="12" a="1"/>
  <c r="BL150" i="12" s="1"/>
  <c r="BL161" i="12" a="1"/>
  <c r="BL161" i="12" s="1"/>
  <c r="BL178" i="12" a="1"/>
  <c r="BL178" i="12" s="1"/>
  <c r="BL186" i="12" a="1"/>
  <c r="BL186" i="12" s="1"/>
  <c r="BL213" i="12" a="1"/>
  <c r="BL213" i="12" s="1"/>
  <c r="BL221" i="12" a="1"/>
  <c r="BL221" i="12" s="1"/>
  <c r="BL230" i="12" a="1"/>
  <c r="BL230" i="12" s="1"/>
  <c r="BL238" i="12" a="1"/>
  <c r="BL238" i="12" s="1"/>
  <c r="BL247" i="12" a="1"/>
  <c r="BL247" i="12" s="1"/>
  <c r="BL262" i="12" a="1"/>
  <c r="BL262" i="12" s="1"/>
  <c r="BL268" i="12" a="1"/>
  <c r="BL268" i="12" s="1"/>
  <c r="BL274" i="12" a="1"/>
  <c r="BL274" i="12" s="1"/>
  <c r="BL280" i="12" a="1"/>
  <c r="BL280" i="12" s="1"/>
  <c r="BL286" i="12" a="1"/>
  <c r="BL286" i="12" s="1"/>
  <c r="BL293" i="12" a="1"/>
  <c r="BL293" i="12" s="1"/>
  <c r="BL300" i="12" a="1"/>
  <c r="BL300" i="12" s="1"/>
  <c r="BL307" i="12" a="1"/>
  <c r="BL307" i="12" s="1"/>
  <c r="BL329" i="12" a="1"/>
  <c r="BL329" i="12" s="1"/>
  <c r="AZ30" i="12" a="1"/>
  <c r="AZ30" i="12" s="1"/>
  <c r="AZ42" i="12" a="1"/>
  <c r="AZ42" i="12" s="1"/>
  <c r="AZ54" i="12" a="1"/>
  <c r="AZ54" i="12" s="1"/>
  <c r="AZ66" i="12" a="1"/>
  <c r="AZ66" i="12" s="1"/>
  <c r="AZ78" i="12" a="1"/>
  <c r="AZ78" i="12" s="1"/>
  <c r="AZ90" i="12" a="1"/>
  <c r="AZ90" i="12" s="1"/>
  <c r="AZ102" i="12" a="1"/>
  <c r="AZ102" i="12" s="1"/>
  <c r="AZ114" i="12" a="1"/>
  <c r="AZ114" i="12" s="1"/>
  <c r="AZ126" i="12" a="1"/>
  <c r="AZ126" i="12" s="1"/>
  <c r="AZ138" i="12" a="1"/>
  <c r="AZ138" i="12" s="1"/>
  <c r="AZ150" i="12" a="1"/>
  <c r="AZ150" i="12" s="1"/>
  <c r="AZ162" i="12" a="1"/>
  <c r="AZ162" i="12" s="1"/>
  <c r="AZ174" i="12" a="1"/>
  <c r="AZ174" i="12" s="1"/>
  <c r="AZ186" i="12" a="1"/>
  <c r="AZ186" i="12" s="1"/>
  <c r="AZ198" i="12" a="1"/>
  <c r="AZ198" i="12" s="1"/>
  <c r="AZ210" i="12" a="1"/>
  <c r="AZ210" i="12" s="1"/>
  <c r="BA20" i="12" a="1"/>
  <c r="BA20" i="12" s="1"/>
  <c r="BA169" i="12" a="1"/>
  <c r="BA169" i="12" s="1"/>
  <c r="BA207" i="12" a="1"/>
  <c r="BA207" i="12" s="1"/>
  <c r="BA231" i="12" a="1"/>
  <c r="BA231" i="12" s="1"/>
  <c r="BA255" i="12" a="1"/>
  <c r="BA255" i="12" s="1"/>
  <c r="BA277" i="12" a="1"/>
  <c r="BA277" i="12" s="1"/>
  <c r="BA298" i="12" a="1"/>
  <c r="BA298" i="12" s="1"/>
  <c r="BA319" i="12" a="1"/>
  <c r="BA319" i="12" s="1"/>
  <c r="BL15" i="12" a="1"/>
  <c r="BL15" i="12" s="1"/>
  <c r="BL41" i="12" a="1"/>
  <c r="BL41" i="12" s="1"/>
  <c r="BL53" i="12" a="1"/>
  <c r="BL53" i="12" s="1"/>
  <c r="BL68" i="12" a="1"/>
  <c r="BL68" i="12" s="1"/>
  <c r="BL78" i="12" a="1"/>
  <c r="BL78" i="12" s="1"/>
  <c r="BL90" i="12" a="1"/>
  <c r="BL90" i="12" s="1"/>
  <c r="BL100" i="12" a="1"/>
  <c r="BL100" i="12" s="1"/>
  <c r="BL111" i="12" a="1"/>
  <c r="BL111" i="12" s="1"/>
  <c r="BL121" i="12" a="1"/>
  <c r="BL121" i="12" s="1"/>
  <c r="BL131" i="12" a="1"/>
  <c r="BL131" i="12" s="1"/>
  <c r="BL151" i="12" a="1"/>
  <c r="BL151" i="12" s="1"/>
  <c r="BL162" i="12" a="1"/>
  <c r="BL162" i="12" s="1"/>
  <c r="BL169" i="12" a="1"/>
  <c r="BL169" i="12" s="1"/>
  <c r="BL179" i="12" a="1"/>
  <c r="BL179" i="12" s="1"/>
  <c r="BL196" i="12" a="1"/>
  <c r="BL196" i="12" s="1"/>
  <c r="BL204" i="12" a="1"/>
  <c r="BL204" i="12" s="1"/>
  <c r="BL231" i="12" a="1"/>
  <c r="BL231" i="12" s="1"/>
  <c r="BL239" i="12" a="1"/>
  <c r="BL239" i="12" s="1"/>
  <c r="BL248" i="12" a="1"/>
  <c r="BL248" i="12" s="1"/>
  <c r="BL256" i="12" a="1"/>
  <c r="BL256" i="12" s="1"/>
  <c r="BL308" i="12" a="1"/>
  <c r="BL308" i="12" s="1"/>
  <c r="BL315" i="12" a="1"/>
  <c r="BL315" i="12" s="1"/>
  <c r="BL322" i="12" a="1"/>
  <c r="BL322" i="12" s="1"/>
  <c r="BM329" i="12" a="1"/>
  <c r="BM329" i="12" s="1"/>
  <c r="AZ11" i="12" a="1"/>
  <c r="AZ11" i="12" s="1"/>
  <c r="AZ20" i="12" a="1"/>
  <c r="AZ20" i="12" s="1"/>
  <c r="AZ31" i="12" a="1"/>
  <c r="AZ31" i="12" s="1"/>
  <c r="AZ43" i="12" a="1"/>
  <c r="AZ43" i="12" s="1"/>
  <c r="AZ55" i="12" a="1"/>
  <c r="AZ55" i="12" s="1"/>
  <c r="AZ67" i="12" a="1"/>
  <c r="AZ67" i="12" s="1"/>
  <c r="AZ79" i="12" a="1"/>
  <c r="AZ79" i="12" s="1"/>
  <c r="AZ91" i="12" a="1"/>
  <c r="AZ91" i="12" s="1"/>
  <c r="AZ103" i="12" a="1"/>
  <c r="AZ103" i="12" s="1"/>
  <c r="AZ115" i="12" a="1"/>
  <c r="AZ115" i="12" s="1"/>
  <c r="AZ127" i="12" a="1"/>
  <c r="AZ127" i="12" s="1"/>
  <c r="AZ139" i="12" a="1"/>
  <c r="AZ139" i="12" s="1"/>
  <c r="AZ151" i="12" a="1"/>
  <c r="AZ151" i="12" s="1"/>
  <c r="AZ163" i="12" a="1"/>
  <c r="AZ163" i="12" s="1"/>
  <c r="AZ175" i="12" a="1"/>
  <c r="AZ175" i="12" s="1"/>
  <c r="AZ187" i="12" a="1"/>
  <c r="AZ187" i="12" s="1"/>
  <c r="AZ199" i="12" a="1"/>
  <c r="AZ199" i="12" s="1"/>
  <c r="AZ211" i="12" a="1"/>
  <c r="AZ211" i="12" s="1"/>
  <c r="BA34" i="12" a="1"/>
  <c r="BA34" i="12" s="1"/>
  <c r="BA178" i="12" a="1"/>
  <c r="BA178" i="12" s="1"/>
  <c r="BA212" i="12" a="1"/>
  <c r="BA212" i="12" s="1"/>
  <c r="BA236" i="12" a="1"/>
  <c r="BA236" i="12" s="1"/>
  <c r="BA259" i="12" a="1"/>
  <c r="BA259" i="12" s="1"/>
  <c r="BA278" i="12" a="1"/>
  <c r="BA278" i="12" s="1"/>
  <c r="BA300" i="12" a="1"/>
  <c r="BA300" i="12" s="1"/>
  <c r="BA320" i="12" a="1"/>
  <c r="BA320" i="12" s="1"/>
  <c r="AZ3" i="12" a="1"/>
  <c r="AZ3" i="12" s="1"/>
  <c r="BL25" i="12" a="1"/>
  <c r="BL25" i="12" s="1"/>
  <c r="BL54" i="12" a="1"/>
  <c r="BL54" i="12" s="1"/>
  <c r="BL69" i="12" a="1"/>
  <c r="BL69" i="12" s="1"/>
  <c r="BL101" i="12" a="1"/>
  <c r="BL101" i="12" s="1"/>
  <c r="BL122" i="12" a="1"/>
  <c r="BL122" i="12" s="1"/>
  <c r="BL142" i="12" a="1"/>
  <c r="BL142" i="12" s="1"/>
  <c r="BL152" i="12" a="1"/>
  <c r="BL152" i="12" s="1"/>
  <c r="BL170" i="12" a="1"/>
  <c r="BL170" i="12" s="1"/>
  <c r="BL180" i="12" a="1"/>
  <c r="BL180" i="12" s="1"/>
  <c r="BL187" i="12" a="1"/>
  <c r="BL187" i="12" s="1"/>
  <c r="BL197" i="12" a="1"/>
  <c r="BL197" i="12" s="1"/>
  <c r="BL214" i="12" a="1"/>
  <c r="BL214" i="12" s="1"/>
  <c r="BL222" i="12" a="1"/>
  <c r="BL222" i="12" s="1"/>
  <c r="BL249" i="12" a="1"/>
  <c r="BL249" i="12" s="1"/>
  <c r="BL257" i="12" a="1"/>
  <c r="BL257" i="12" s="1"/>
  <c r="BL263" i="12" a="1"/>
  <c r="BL263" i="12" s="1"/>
  <c r="BL269" i="12" a="1"/>
  <c r="BL269" i="12" s="1"/>
  <c r="BL275" i="12" a="1"/>
  <c r="BL275" i="12" s="1"/>
  <c r="BL281" i="12" a="1"/>
  <c r="BL281" i="12" s="1"/>
  <c r="BL287" i="12" a="1"/>
  <c r="BL287" i="12" s="1"/>
  <c r="BL294" i="12" a="1"/>
  <c r="BL294" i="12" s="1"/>
  <c r="BL301" i="12" a="1"/>
  <c r="BL301" i="12" s="1"/>
  <c r="BL323" i="12" a="1"/>
  <c r="BL323" i="12" s="1"/>
  <c r="BL3" i="12" a="1"/>
  <c r="BL3" i="12" s="1"/>
  <c r="AZ12" i="12" a="1"/>
  <c r="AZ12" i="12" s="1"/>
  <c r="AZ21" i="12" a="1"/>
  <c r="AZ21" i="12" s="1"/>
  <c r="AZ32" i="12" a="1"/>
  <c r="AZ32" i="12" s="1"/>
  <c r="AZ44" i="12" a="1"/>
  <c r="AZ44" i="12" s="1"/>
  <c r="AZ56" i="12" a="1"/>
  <c r="AZ56" i="12" s="1"/>
  <c r="AZ68" i="12" a="1"/>
  <c r="AZ68" i="12" s="1"/>
  <c r="AZ80" i="12" a="1"/>
  <c r="AZ80" i="12" s="1"/>
  <c r="AZ92" i="12" a="1"/>
  <c r="AZ92" i="12" s="1"/>
  <c r="AZ104" i="12" a="1"/>
  <c r="AZ104" i="12" s="1"/>
  <c r="AZ116" i="12" a="1"/>
  <c r="AZ116" i="12" s="1"/>
  <c r="AZ128" i="12" a="1"/>
  <c r="AZ128" i="12" s="1"/>
  <c r="AZ140" i="12" a="1"/>
  <c r="AZ140" i="12" s="1"/>
  <c r="AZ152" i="12" a="1"/>
  <c r="AZ152" i="12" s="1"/>
  <c r="AZ164" i="12" a="1"/>
  <c r="AZ164" i="12" s="1"/>
  <c r="AZ176" i="12" a="1"/>
  <c r="AZ176" i="12" s="1"/>
  <c r="AZ188" i="12" a="1"/>
  <c r="AZ188" i="12" s="1"/>
  <c r="AZ200" i="12" a="1"/>
  <c r="AZ200" i="12" s="1"/>
  <c r="AZ212" i="12" a="1"/>
  <c r="AZ212" i="12" s="1"/>
  <c r="BA48" i="12" a="1"/>
  <c r="BA48" i="12" s="1"/>
  <c r="BA181" i="12" a="1"/>
  <c r="BA181" i="12" s="1"/>
  <c r="BA214" i="12" a="1"/>
  <c r="BA214" i="12" s="1"/>
  <c r="BA238" i="12" a="1"/>
  <c r="BA238" i="12" s="1"/>
  <c r="BA260" i="12" a="1"/>
  <c r="BA260" i="12" s="1"/>
  <c r="BA279" i="12" a="1"/>
  <c r="BA279" i="12" s="1"/>
  <c r="BA301" i="12" a="1"/>
  <c r="BA301" i="12" s="1"/>
  <c r="BA322" i="12" a="1"/>
  <c r="BA322" i="12" s="1"/>
  <c r="BL6" i="12" a="1"/>
  <c r="BL6" i="12" s="1"/>
  <c r="BL16" i="12" a="1"/>
  <c r="BL16" i="12" s="1"/>
  <c r="BL29" i="12" a="1"/>
  <c r="BL29" i="12" s="1"/>
  <c r="BL42" i="12" a="1"/>
  <c r="BL42" i="12" s="1"/>
  <c r="BL79" i="12" a="1"/>
  <c r="BL79" i="12" s="1"/>
  <c r="BL92" i="12" a="1"/>
  <c r="BL92" i="12" s="1"/>
  <c r="BL112" i="12" a="1"/>
  <c r="BL112" i="12" s="1"/>
  <c r="BL123" i="12" a="1"/>
  <c r="BL123" i="12" s="1"/>
  <c r="BL132" i="12" a="1"/>
  <c r="BL132" i="12" s="1"/>
  <c r="BL144" i="12" a="1"/>
  <c r="BL144" i="12" s="1"/>
  <c r="BL154" i="12" a="1"/>
  <c r="BL154" i="12" s="1"/>
  <c r="BL163" i="12" a="1"/>
  <c r="BL163" i="12" s="1"/>
  <c r="BL171" i="12" a="1"/>
  <c r="BL171" i="12" s="1"/>
  <c r="BL188" i="12" a="1"/>
  <c r="BL188" i="12" s="1"/>
  <c r="BL198" i="12" a="1"/>
  <c r="BL198" i="12" s="1"/>
  <c r="BL205" i="12" a="1"/>
  <c r="BL205" i="12" s="1"/>
  <c r="BL215" i="12" a="1"/>
  <c r="BL215" i="12" s="1"/>
  <c r="BL232" i="12" a="1"/>
  <c r="BL232" i="12" s="1"/>
  <c r="BL240" i="12" a="1"/>
  <c r="BL240" i="12" s="1"/>
  <c r="BL302" i="12" a="1"/>
  <c r="BL302" i="12" s="1"/>
  <c r="BL309" i="12" a="1"/>
  <c r="BL309" i="12" s="1"/>
  <c r="BL316" i="12" a="1"/>
  <c r="BL316" i="12" s="1"/>
  <c r="AZ4" i="12" a="1"/>
  <c r="AZ4" i="12" s="1"/>
  <c r="AZ13" i="12" a="1"/>
  <c r="AZ13" i="12" s="1"/>
  <c r="AZ22" i="12" a="1"/>
  <c r="AZ22" i="12" s="1"/>
  <c r="AZ33" i="12" a="1"/>
  <c r="AZ33" i="12" s="1"/>
  <c r="AZ45" i="12" a="1"/>
  <c r="AZ45" i="12" s="1"/>
  <c r="AZ57" i="12" a="1"/>
  <c r="AZ57" i="12" s="1"/>
  <c r="AZ69" i="12" a="1"/>
  <c r="AZ69" i="12" s="1"/>
  <c r="AZ81" i="12" a="1"/>
  <c r="AZ81" i="12" s="1"/>
  <c r="AZ93" i="12" a="1"/>
  <c r="AZ93" i="12" s="1"/>
  <c r="AZ105" i="12" a="1"/>
  <c r="AZ105" i="12" s="1"/>
  <c r="AZ117" i="12" a="1"/>
  <c r="AZ117" i="12" s="1"/>
  <c r="AZ129" i="12" a="1"/>
  <c r="AZ129" i="12" s="1"/>
  <c r="AZ141" i="12" a="1"/>
  <c r="AZ141" i="12" s="1"/>
  <c r="AZ153" i="12" a="1"/>
  <c r="AZ153" i="12" s="1"/>
  <c r="AZ165" i="12" a="1"/>
  <c r="AZ165" i="12" s="1"/>
  <c r="AZ177" i="12" a="1"/>
  <c r="AZ177" i="12" s="1"/>
  <c r="AZ189" i="12" a="1"/>
  <c r="AZ189" i="12" s="1"/>
  <c r="AZ201" i="12" a="1"/>
  <c r="AZ201" i="12" s="1"/>
  <c r="AZ213" i="12" a="1"/>
  <c r="AZ213" i="12" s="1"/>
  <c r="BA76" i="12" a="1"/>
  <c r="BA76" i="12" s="1"/>
  <c r="BA193" i="12" a="1"/>
  <c r="BA193" i="12" s="1"/>
  <c r="BA217" i="12" a="1"/>
  <c r="BA217" i="12" s="1"/>
  <c r="BA241" i="12" a="1"/>
  <c r="BA241" i="12" s="1"/>
  <c r="BA264" i="12" a="1"/>
  <c r="BA264" i="12" s="1"/>
  <c r="BA284" i="12" a="1"/>
  <c r="BA284" i="12" s="1"/>
  <c r="BA303" i="12" a="1"/>
  <c r="BA303" i="12" s="1"/>
  <c r="BA325" i="12" a="1"/>
  <c r="BA325" i="12" s="1"/>
  <c r="BL8" i="12" a="1"/>
  <c r="BL8" i="12" s="1"/>
  <c r="BL31" i="12" a="1"/>
  <c r="BL31" i="12" s="1"/>
  <c r="BL43" i="12" a="1"/>
  <c r="BL43" i="12" s="1"/>
  <c r="BL58" i="12" a="1"/>
  <c r="BL58" i="12" s="1"/>
  <c r="BL71" i="12" a="1"/>
  <c r="BL71" i="12" s="1"/>
  <c r="BL83" i="12" a="1"/>
  <c r="BL83" i="12" s="1"/>
  <c r="BL104" i="12" a="1"/>
  <c r="BL104" i="12" s="1"/>
  <c r="BL124" i="12" a="1"/>
  <c r="BL124" i="12" s="1"/>
  <c r="BL134" i="12" a="1"/>
  <c r="BL134" i="12" s="1"/>
  <c r="BL146" i="12" a="1"/>
  <c r="BL146" i="12" s="1"/>
  <c r="BL156" i="12" a="1"/>
  <c r="BL156" i="12" s="1"/>
  <c r="BL173" i="12" a="1"/>
  <c r="BL173" i="12" s="1"/>
  <c r="BL182" i="12" a="1"/>
  <c r="BL182" i="12" s="1"/>
  <c r="BL190" i="12" a="1"/>
  <c r="BL190" i="12" s="1"/>
  <c r="BL199" i="12" a="1"/>
  <c r="BL199" i="12" s="1"/>
  <c r="BL207" i="12" a="1"/>
  <c r="BL207" i="12" s="1"/>
  <c r="BL224" i="12" a="1"/>
  <c r="BL224" i="12" s="1"/>
  <c r="BL234" i="12" a="1"/>
  <c r="BL234" i="12" s="1"/>
  <c r="BL241" i="12" a="1"/>
  <c r="BL241" i="12" s="1"/>
  <c r="BL251" i="12" a="1"/>
  <c r="BL251" i="12" s="1"/>
  <c r="BL296" i="12" a="1"/>
  <c r="BL296" i="12" s="1"/>
  <c r="BL303" i="12" a="1"/>
  <c r="BL303" i="12" s="1"/>
  <c r="BL310" i="12" a="1"/>
  <c r="BL310" i="12" s="1"/>
  <c r="AZ5" i="12" a="1"/>
  <c r="AZ5" i="12" s="1"/>
  <c r="AZ14" i="12" a="1"/>
  <c r="AZ14" i="12" s="1"/>
  <c r="AZ23" i="12" a="1"/>
  <c r="AZ23" i="12" s="1"/>
  <c r="AZ35" i="12" a="1"/>
  <c r="AZ35" i="12" s="1"/>
  <c r="AZ47" i="12" a="1"/>
  <c r="AZ47" i="12" s="1"/>
  <c r="AZ59" i="12" a="1"/>
  <c r="AZ59" i="12" s="1"/>
  <c r="AZ71" i="12" a="1"/>
  <c r="AZ71" i="12" s="1"/>
  <c r="AZ83" i="12" a="1"/>
  <c r="AZ83" i="12" s="1"/>
  <c r="AZ95" i="12" a="1"/>
  <c r="AZ95" i="12" s="1"/>
  <c r="AZ107" i="12" a="1"/>
  <c r="AZ107" i="12" s="1"/>
  <c r="AZ119" i="12" a="1"/>
  <c r="AZ119" i="12" s="1"/>
  <c r="AZ131" i="12" a="1"/>
  <c r="AZ131" i="12" s="1"/>
  <c r="AZ143" i="12" a="1"/>
  <c r="AZ143" i="12" s="1"/>
  <c r="AZ155" i="12" a="1"/>
  <c r="AZ155" i="12" s="1"/>
  <c r="AZ167" i="12" a="1"/>
  <c r="AZ167" i="12" s="1"/>
  <c r="AZ179" i="12" a="1"/>
  <c r="AZ179" i="12" s="1"/>
  <c r="AZ191" i="12" a="1"/>
  <c r="AZ191" i="12" s="1"/>
  <c r="AZ203" i="12" a="1"/>
  <c r="AZ203" i="12" s="1"/>
  <c r="BA324" i="12" a="1"/>
  <c r="BA324" i="12" s="1"/>
  <c r="BL233" i="12" a="1"/>
  <c r="BL233" i="12" s="1"/>
  <c r="BL317" i="12" a="1"/>
  <c r="BL317" i="12" s="1"/>
  <c r="AZ118" i="12" a="1"/>
  <c r="AZ118" i="12" s="1"/>
  <c r="BL250" i="12" a="1"/>
  <c r="BL250" i="12" s="1"/>
  <c r="AZ142" i="12" a="1"/>
  <c r="AZ142" i="12" s="1"/>
  <c r="AO4" i="12" a="1"/>
  <c r="AO4" i="12" s="1"/>
  <c r="AO10" i="12" a="1"/>
  <c r="AO10" i="12" s="1"/>
  <c r="AO16" i="12" a="1"/>
  <c r="AO16" i="12" s="1"/>
  <c r="AO22" i="12" a="1"/>
  <c r="AO22" i="12" s="1"/>
  <c r="AO28" i="12" a="1"/>
  <c r="AO28" i="12" s="1"/>
  <c r="AO34" i="12" a="1"/>
  <c r="AO34" i="12" s="1"/>
  <c r="AO40" i="12" a="1"/>
  <c r="AO40" i="12" s="1"/>
  <c r="AO46" i="12" a="1"/>
  <c r="AO46" i="12" s="1"/>
  <c r="BL17" i="12" a="1"/>
  <c r="BL17" i="12" s="1"/>
  <c r="BL155" i="12" a="1"/>
  <c r="BL155" i="12" s="1"/>
  <c r="BL258" i="12" a="1"/>
  <c r="BL258" i="12" s="1"/>
  <c r="AZ154" i="12" a="1"/>
  <c r="AZ154" i="12" s="1"/>
  <c r="AN5" i="12" a="1"/>
  <c r="AN5" i="12" s="1"/>
  <c r="AN11" i="12" a="1"/>
  <c r="AN11" i="12" s="1"/>
  <c r="AN17" i="12" a="1"/>
  <c r="AN17" i="12" s="1"/>
  <c r="AN23" i="12" a="1"/>
  <c r="AN23" i="12" s="1"/>
  <c r="AN29" i="12" a="1"/>
  <c r="AN29" i="12" s="1"/>
  <c r="AN35" i="12" a="1"/>
  <c r="AN35" i="12" s="1"/>
  <c r="AN41" i="12" a="1"/>
  <c r="AN41" i="12" s="1"/>
  <c r="AN47" i="12" a="1"/>
  <c r="AN47" i="12" s="1"/>
  <c r="BL30" i="12" a="1"/>
  <c r="BL30" i="12" s="1"/>
  <c r="BL164" i="12" a="1"/>
  <c r="BL164" i="12" s="1"/>
  <c r="BL264" i="12" a="1"/>
  <c r="BL264" i="12" s="1"/>
  <c r="AZ166" i="12" a="1"/>
  <c r="AZ166" i="12" s="1"/>
  <c r="BA62" i="12" a="1"/>
  <c r="BA62" i="12" s="1"/>
  <c r="BL172" i="12" a="1"/>
  <c r="BL172" i="12" s="1"/>
  <c r="BL270" i="12" a="1"/>
  <c r="BL270" i="12" s="1"/>
  <c r="AZ34" i="12" a="1"/>
  <c r="AZ34" i="12" s="1"/>
  <c r="AZ178" i="12" a="1"/>
  <c r="AZ178" i="12" s="1"/>
  <c r="BA190" i="12" a="1"/>
  <c r="BA190" i="12" s="1"/>
  <c r="BL57" i="12" a="1"/>
  <c r="BL57" i="12" s="1"/>
  <c r="BL181" i="12" a="1"/>
  <c r="BL181" i="12" s="1"/>
  <c r="BL276" i="12" a="1"/>
  <c r="BL276" i="12" s="1"/>
  <c r="AZ46" i="12" a="1"/>
  <c r="AZ46" i="12" s="1"/>
  <c r="AZ190" i="12" a="1"/>
  <c r="AZ190" i="12" s="1"/>
  <c r="BA216" i="12" a="1"/>
  <c r="BA216" i="12" s="1"/>
  <c r="BL70" i="12" a="1"/>
  <c r="BL70" i="12" s="1"/>
  <c r="BL189" i="12" a="1"/>
  <c r="BL189" i="12" s="1"/>
  <c r="BL282" i="12" a="1"/>
  <c r="BL282" i="12" s="1"/>
  <c r="AZ58" i="12" a="1"/>
  <c r="AZ58" i="12" s="1"/>
  <c r="AZ202" i="12" a="1"/>
  <c r="AZ202" i="12" s="1"/>
  <c r="BA240" i="12" a="1"/>
  <c r="BA240" i="12" s="1"/>
  <c r="BL80" i="12" a="1"/>
  <c r="BL80" i="12" s="1"/>
  <c r="BL288" i="12" a="1"/>
  <c r="BL288" i="12" s="1"/>
  <c r="AZ70" i="12" a="1"/>
  <c r="AZ70" i="12" s="1"/>
  <c r="AO7" i="12" a="1"/>
  <c r="AO7" i="12" s="1"/>
  <c r="AO13" i="12" a="1"/>
  <c r="AO13" i="12" s="1"/>
  <c r="AO19" i="12" a="1"/>
  <c r="AO19" i="12" s="1"/>
  <c r="AO25" i="12" a="1"/>
  <c r="AO25" i="12" s="1"/>
  <c r="AO31" i="12" a="1"/>
  <c r="AO31" i="12" s="1"/>
  <c r="AO37" i="12" a="1"/>
  <c r="AO37" i="12" s="1"/>
  <c r="AO43" i="12" a="1"/>
  <c r="AO43" i="12" s="1"/>
  <c r="AO49" i="12" a="1"/>
  <c r="AO49" i="12" s="1"/>
  <c r="BA262" i="12" a="1"/>
  <c r="BA262" i="12" s="1"/>
  <c r="BL206" i="12" a="1"/>
  <c r="BL206" i="12" s="1"/>
  <c r="BL295" i="12" a="1"/>
  <c r="BL295" i="12" s="1"/>
  <c r="AZ82" i="12" a="1"/>
  <c r="AZ82" i="12" s="1"/>
  <c r="AN8" i="12" a="1"/>
  <c r="AN8" i="12" s="1"/>
  <c r="AN14" i="12" a="1"/>
  <c r="AN14" i="12" s="1"/>
  <c r="AN20" i="12" a="1"/>
  <c r="AN20" i="12" s="1"/>
  <c r="AN26" i="12" a="1"/>
  <c r="AN26" i="12" s="1"/>
  <c r="AN32" i="12" a="1"/>
  <c r="AN32" i="12" s="1"/>
  <c r="AN38" i="12" a="1"/>
  <c r="AN38" i="12" s="1"/>
  <c r="AN44" i="12" a="1"/>
  <c r="AN44" i="12" s="1"/>
  <c r="BA283" i="12" a="1"/>
  <c r="BA283" i="12" s="1"/>
  <c r="BL103" i="12" a="1"/>
  <c r="BL103" i="12" s="1"/>
  <c r="BL216" i="12" a="1"/>
  <c r="BL216" i="12" s="1"/>
  <c r="AZ94" i="12" a="1"/>
  <c r="AZ94" i="12" s="1"/>
  <c r="BA302" i="12" a="1"/>
  <c r="BA302" i="12" s="1"/>
  <c r="BL113" i="12" a="1"/>
  <c r="BL113" i="12" s="1"/>
  <c r="BL223" i="12" a="1"/>
  <c r="BL223" i="12" s="1"/>
  <c r="AO8" i="12" a="1"/>
  <c r="AO8" i="12" s="1"/>
  <c r="AO17" i="12" a="1"/>
  <c r="AO17" i="12" s="1"/>
  <c r="AO26" i="12" a="1"/>
  <c r="AO26" i="12" s="1"/>
  <c r="AO35" i="12" a="1"/>
  <c r="AO35" i="12" s="1"/>
  <c r="AO44" i="12" a="1"/>
  <c r="AO44" i="12" s="1"/>
  <c r="AN52" i="12" a="1"/>
  <c r="AN52" i="12" s="1"/>
  <c r="AN58" i="12" a="1"/>
  <c r="AN58" i="12" s="1"/>
  <c r="AN64" i="12" a="1"/>
  <c r="AN64" i="12" s="1"/>
  <c r="AN70" i="12" a="1"/>
  <c r="AN70" i="12" s="1"/>
  <c r="AN76" i="12" a="1"/>
  <c r="AN76" i="12" s="1"/>
  <c r="AN82" i="12" a="1"/>
  <c r="AN82" i="12" s="1"/>
  <c r="AN88" i="12" a="1"/>
  <c r="AN88" i="12" s="1"/>
  <c r="AN94" i="12" a="1"/>
  <c r="AN94" i="12" s="1"/>
  <c r="AN100" i="12" a="1"/>
  <c r="AN100" i="12" s="1"/>
  <c r="AN106" i="12" a="1"/>
  <c r="AN106" i="12" s="1"/>
  <c r="AN112" i="12" a="1"/>
  <c r="AN112" i="12" s="1"/>
  <c r="AN118" i="12" a="1"/>
  <c r="AN118" i="12" s="1"/>
  <c r="AN124" i="12" a="1"/>
  <c r="AN124" i="12" s="1"/>
  <c r="AN130" i="12" a="1"/>
  <c r="AN130" i="12" s="1"/>
  <c r="AN136" i="12" a="1"/>
  <c r="AN136" i="12" s="1"/>
  <c r="AN142" i="12" a="1"/>
  <c r="AN142" i="12" s="1"/>
  <c r="AN148" i="12" a="1"/>
  <c r="AN148" i="12" s="1"/>
  <c r="AN154" i="12" a="1"/>
  <c r="AN154" i="12" s="1"/>
  <c r="AN160" i="12" a="1"/>
  <c r="AN160" i="12" s="1"/>
  <c r="AN166" i="12" a="1"/>
  <c r="AN166" i="12" s="1"/>
  <c r="AN172" i="12" a="1"/>
  <c r="AN172" i="12" s="1"/>
  <c r="AN178" i="12" a="1"/>
  <c r="AN178" i="12" s="1"/>
  <c r="AN184" i="12" a="1"/>
  <c r="AN184" i="12" s="1"/>
  <c r="AN190" i="12" a="1"/>
  <c r="AN190" i="12" s="1"/>
  <c r="AN196" i="12" a="1"/>
  <c r="AN196" i="12" s="1"/>
  <c r="AN202" i="12" a="1"/>
  <c r="AN202" i="12" s="1"/>
  <c r="AN208" i="12" a="1"/>
  <c r="AN208" i="12" s="1"/>
  <c r="AN214" i="12" a="1"/>
  <c r="AN214" i="12" s="1"/>
  <c r="AN220" i="12" a="1"/>
  <c r="AN220" i="12" s="1"/>
  <c r="AN9" i="12" a="1"/>
  <c r="AN9" i="12" s="1"/>
  <c r="AN18" i="12" a="1"/>
  <c r="AN18" i="12" s="1"/>
  <c r="AN27" i="12" a="1"/>
  <c r="AN27" i="12" s="1"/>
  <c r="AN36" i="12" a="1"/>
  <c r="AN36" i="12" s="1"/>
  <c r="AN45" i="12" a="1"/>
  <c r="AN45" i="12" s="1"/>
  <c r="AO52" i="12" a="1"/>
  <c r="AO52" i="12" s="1"/>
  <c r="AO58" i="12" a="1"/>
  <c r="AO58" i="12" s="1"/>
  <c r="AO64" i="12" a="1"/>
  <c r="AO64" i="12" s="1"/>
  <c r="AO70" i="12" a="1"/>
  <c r="AO70" i="12" s="1"/>
  <c r="AO76" i="12" a="1"/>
  <c r="AO76" i="12" s="1"/>
  <c r="AO82" i="12" a="1"/>
  <c r="AO82" i="12" s="1"/>
  <c r="AO88" i="12" a="1"/>
  <c r="AO88" i="12" s="1"/>
  <c r="AO94" i="12" a="1"/>
  <c r="AO94" i="12" s="1"/>
  <c r="AO100" i="12" a="1"/>
  <c r="AO100" i="12" s="1"/>
  <c r="AO106" i="12" a="1"/>
  <c r="AO106" i="12" s="1"/>
  <c r="AO112" i="12" a="1"/>
  <c r="AO112" i="12" s="1"/>
  <c r="AO118" i="12" a="1"/>
  <c r="AO118" i="12" s="1"/>
  <c r="AO124" i="12" a="1"/>
  <c r="AO124" i="12" s="1"/>
  <c r="AO130" i="12" a="1"/>
  <c r="AO130" i="12" s="1"/>
  <c r="AO136" i="12" a="1"/>
  <c r="AO136" i="12" s="1"/>
  <c r="AO142" i="12" a="1"/>
  <c r="AO142" i="12" s="1"/>
  <c r="AO148" i="12" a="1"/>
  <c r="AO148" i="12" s="1"/>
  <c r="AO154" i="12" a="1"/>
  <c r="AO154" i="12" s="1"/>
  <c r="AO160" i="12" a="1"/>
  <c r="AO160" i="12" s="1"/>
  <c r="AO166" i="12" a="1"/>
  <c r="AO166" i="12" s="1"/>
  <c r="AO172" i="12" a="1"/>
  <c r="AO172" i="12" s="1"/>
  <c r="AO178" i="12" a="1"/>
  <c r="AO178" i="12" s="1"/>
  <c r="AO184" i="12" a="1"/>
  <c r="AO184" i="12" s="1"/>
  <c r="AO190" i="12" a="1"/>
  <c r="AO190" i="12" s="1"/>
  <c r="AO196" i="12" a="1"/>
  <c r="AO196" i="12" s="1"/>
  <c r="AO202" i="12" a="1"/>
  <c r="AO202" i="12" s="1"/>
  <c r="AO208" i="12" a="1"/>
  <c r="AO208" i="12" s="1"/>
  <c r="AO214" i="12" a="1"/>
  <c r="AO214" i="12" s="1"/>
  <c r="AO220" i="12" a="1"/>
  <c r="AO220" i="12" s="1"/>
  <c r="AO9" i="12" a="1"/>
  <c r="AO9" i="12" s="1"/>
  <c r="AO18" i="12" a="1"/>
  <c r="AO18" i="12" s="1"/>
  <c r="AO27" i="12" a="1"/>
  <c r="AO27" i="12" s="1"/>
  <c r="AO36" i="12" a="1"/>
  <c r="AO36" i="12" s="1"/>
  <c r="AO45" i="12" a="1"/>
  <c r="AO45" i="12" s="1"/>
  <c r="AN53" i="12" a="1"/>
  <c r="AN53" i="12" s="1"/>
  <c r="AN59" i="12" a="1"/>
  <c r="AN59" i="12" s="1"/>
  <c r="AN65" i="12" a="1"/>
  <c r="AN65" i="12" s="1"/>
  <c r="AN71" i="12" a="1"/>
  <c r="AN71" i="12" s="1"/>
  <c r="AN77" i="12" a="1"/>
  <c r="AN77" i="12" s="1"/>
  <c r="AN83" i="12" a="1"/>
  <c r="AN83" i="12" s="1"/>
  <c r="AN89" i="12" a="1"/>
  <c r="AN89" i="12" s="1"/>
  <c r="AN95" i="12" a="1"/>
  <c r="AN95" i="12" s="1"/>
  <c r="AN101" i="12" a="1"/>
  <c r="AN101" i="12" s="1"/>
  <c r="AN107" i="12" a="1"/>
  <c r="AN107" i="12" s="1"/>
  <c r="AN113" i="12" a="1"/>
  <c r="AN113" i="12" s="1"/>
  <c r="AN119" i="12" a="1"/>
  <c r="AN119" i="12" s="1"/>
  <c r="AN125" i="12" a="1"/>
  <c r="AN125" i="12" s="1"/>
  <c r="AN131" i="12" a="1"/>
  <c r="AN131" i="12" s="1"/>
  <c r="AN137" i="12" a="1"/>
  <c r="AN137" i="12" s="1"/>
  <c r="AN143" i="12" a="1"/>
  <c r="AN143" i="12" s="1"/>
  <c r="AN149" i="12" a="1"/>
  <c r="AN149" i="12" s="1"/>
  <c r="AN155" i="12" a="1"/>
  <c r="AN155" i="12" s="1"/>
  <c r="AN161" i="12" a="1"/>
  <c r="AN161" i="12" s="1"/>
  <c r="AN167" i="12" a="1"/>
  <c r="AN167" i="12" s="1"/>
  <c r="AN173" i="12" a="1"/>
  <c r="AN173" i="12" s="1"/>
  <c r="AN179" i="12" a="1"/>
  <c r="AN179" i="12" s="1"/>
  <c r="AN185" i="12" a="1"/>
  <c r="AN185" i="12" s="1"/>
  <c r="AN191" i="12" a="1"/>
  <c r="AN191" i="12" s="1"/>
  <c r="AN197" i="12" a="1"/>
  <c r="AN197" i="12" s="1"/>
  <c r="AN203" i="12" a="1"/>
  <c r="AN203" i="12" s="1"/>
  <c r="AN209" i="12" a="1"/>
  <c r="AN209" i="12" s="1"/>
  <c r="AN215" i="12" a="1"/>
  <c r="AN215" i="12" s="1"/>
  <c r="AO3" i="12" a="1"/>
  <c r="AO3" i="12" s="1"/>
  <c r="AN10" i="12" a="1"/>
  <c r="AN10" i="12" s="1"/>
  <c r="AN19" i="12" a="1"/>
  <c r="AN19" i="12" s="1"/>
  <c r="AN28" i="12" a="1"/>
  <c r="AN28" i="12" s="1"/>
  <c r="AN37" i="12" a="1"/>
  <c r="AN37" i="12" s="1"/>
  <c r="AN46" i="12" a="1"/>
  <c r="AN46" i="12" s="1"/>
  <c r="AO53" i="12" a="1"/>
  <c r="AO53" i="12" s="1"/>
  <c r="AO59" i="12" a="1"/>
  <c r="AO59" i="12" s="1"/>
  <c r="AO65" i="12" a="1"/>
  <c r="AO65" i="12" s="1"/>
  <c r="AO71" i="12" a="1"/>
  <c r="AO71" i="12" s="1"/>
  <c r="AO77" i="12" a="1"/>
  <c r="AO77" i="12" s="1"/>
  <c r="AO83" i="12" a="1"/>
  <c r="AO83" i="12" s="1"/>
  <c r="AO89" i="12" a="1"/>
  <c r="AO89" i="12" s="1"/>
  <c r="AO95" i="12" a="1"/>
  <c r="AO95" i="12" s="1"/>
  <c r="AO101" i="12" a="1"/>
  <c r="AO101" i="12" s="1"/>
  <c r="AO107" i="12" a="1"/>
  <c r="AO107" i="12" s="1"/>
  <c r="AO113" i="12" a="1"/>
  <c r="AO113" i="12" s="1"/>
  <c r="AO119" i="12" a="1"/>
  <c r="AO119" i="12" s="1"/>
  <c r="AO125" i="12" a="1"/>
  <c r="AO125" i="12" s="1"/>
  <c r="AO131" i="12" a="1"/>
  <c r="AO131" i="12" s="1"/>
  <c r="AO137" i="12" a="1"/>
  <c r="AO137" i="12" s="1"/>
  <c r="AO143" i="12" a="1"/>
  <c r="AO143" i="12" s="1"/>
  <c r="AO149" i="12" a="1"/>
  <c r="AO149" i="12" s="1"/>
  <c r="AO155" i="12" a="1"/>
  <c r="AO155" i="12" s="1"/>
  <c r="AO161" i="12" a="1"/>
  <c r="AO161" i="12" s="1"/>
  <c r="AO167" i="12" a="1"/>
  <c r="AO167" i="12" s="1"/>
  <c r="AO173" i="12" a="1"/>
  <c r="AO173" i="12" s="1"/>
  <c r="AO179" i="12" a="1"/>
  <c r="AO179" i="12" s="1"/>
  <c r="AO185" i="12" a="1"/>
  <c r="AO185" i="12" s="1"/>
  <c r="AO191" i="12" a="1"/>
  <c r="AO191" i="12" s="1"/>
  <c r="AO197" i="12" a="1"/>
  <c r="AO197" i="12" s="1"/>
  <c r="AO203" i="12" a="1"/>
  <c r="AO203" i="12" s="1"/>
  <c r="AO209" i="12" a="1"/>
  <c r="AO209" i="12" s="1"/>
  <c r="AO215" i="12" a="1"/>
  <c r="AO215" i="12" s="1"/>
  <c r="AO11" i="12" a="1"/>
  <c r="AO11" i="12" s="1"/>
  <c r="AO20" i="12" a="1"/>
  <c r="AO20" i="12" s="1"/>
  <c r="AO29" i="12" a="1"/>
  <c r="AO29" i="12" s="1"/>
  <c r="AO38" i="12" a="1"/>
  <c r="AO38" i="12" s="1"/>
  <c r="AO47" i="12" a="1"/>
  <c r="AO47" i="12" s="1"/>
  <c r="AN54" i="12" a="1"/>
  <c r="AN54" i="12" s="1"/>
  <c r="AN60" i="12" a="1"/>
  <c r="AN60" i="12" s="1"/>
  <c r="AN66" i="12" a="1"/>
  <c r="AN66" i="12" s="1"/>
  <c r="AN72" i="12" a="1"/>
  <c r="AN72" i="12" s="1"/>
  <c r="AN78" i="12" a="1"/>
  <c r="AN78" i="12" s="1"/>
  <c r="AN84" i="12" a="1"/>
  <c r="AN84" i="12" s="1"/>
  <c r="AN90" i="12" a="1"/>
  <c r="AN90" i="12" s="1"/>
  <c r="AN96" i="12" a="1"/>
  <c r="AN96" i="12" s="1"/>
  <c r="AN102" i="12" a="1"/>
  <c r="AN102" i="12" s="1"/>
  <c r="AN108" i="12" a="1"/>
  <c r="AN108" i="12" s="1"/>
  <c r="AN114" i="12" a="1"/>
  <c r="AN114" i="12" s="1"/>
  <c r="AN120" i="12" a="1"/>
  <c r="AN120" i="12" s="1"/>
  <c r="AN126" i="12" a="1"/>
  <c r="AN126" i="12" s="1"/>
  <c r="AN132" i="12" a="1"/>
  <c r="AN132" i="12" s="1"/>
  <c r="AN138" i="12" a="1"/>
  <c r="AN138" i="12" s="1"/>
  <c r="AN144" i="12" a="1"/>
  <c r="AN144" i="12" s="1"/>
  <c r="AN150" i="12" a="1"/>
  <c r="AN150" i="12" s="1"/>
  <c r="AN156" i="12" a="1"/>
  <c r="AN156" i="12" s="1"/>
  <c r="AN162" i="12" a="1"/>
  <c r="AN162" i="12" s="1"/>
  <c r="AN168" i="12" a="1"/>
  <c r="AN168" i="12" s="1"/>
  <c r="AN174" i="12" a="1"/>
  <c r="AN174" i="12" s="1"/>
  <c r="AN180" i="12" a="1"/>
  <c r="AN180" i="12" s="1"/>
  <c r="AN186" i="12" a="1"/>
  <c r="AN186" i="12" s="1"/>
  <c r="AN192" i="12" a="1"/>
  <c r="AN192" i="12" s="1"/>
  <c r="AN198" i="12" a="1"/>
  <c r="AN198" i="12" s="1"/>
  <c r="AN204" i="12" a="1"/>
  <c r="AN204" i="12" s="1"/>
  <c r="AN210" i="12" a="1"/>
  <c r="AN210" i="12" s="1"/>
  <c r="AN216" i="12" a="1"/>
  <c r="AN216" i="12" s="1"/>
  <c r="BL324" i="12" a="1"/>
  <c r="BL324" i="12" s="1"/>
  <c r="AN12" i="12" a="1"/>
  <c r="AN12" i="12" s="1"/>
  <c r="AN21" i="12" a="1"/>
  <c r="AN21" i="12" s="1"/>
  <c r="AN30" i="12" a="1"/>
  <c r="AN30" i="12" s="1"/>
  <c r="AN39" i="12" a="1"/>
  <c r="AN39" i="12" s="1"/>
  <c r="AN48" i="12" a="1"/>
  <c r="AN48" i="12" s="1"/>
  <c r="AO54" i="12" a="1"/>
  <c r="AO54" i="12" s="1"/>
  <c r="AO60" i="12" a="1"/>
  <c r="AO60" i="12" s="1"/>
  <c r="AO66" i="12" a="1"/>
  <c r="AO66" i="12" s="1"/>
  <c r="AO72" i="12" a="1"/>
  <c r="AO72" i="12" s="1"/>
  <c r="AO78" i="12" a="1"/>
  <c r="AO78" i="12" s="1"/>
  <c r="AO84" i="12" a="1"/>
  <c r="AO84" i="12" s="1"/>
  <c r="AO90" i="12" a="1"/>
  <c r="AO90" i="12" s="1"/>
  <c r="AO96" i="12" a="1"/>
  <c r="AO96" i="12" s="1"/>
  <c r="AO102" i="12" a="1"/>
  <c r="AO102" i="12" s="1"/>
  <c r="AO108" i="12" a="1"/>
  <c r="AO108" i="12" s="1"/>
  <c r="AO114" i="12" a="1"/>
  <c r="AO114" i="12" s="1"/>
  <c r="AO120" i="12" a="1"/>
  <c r="AO120" i="12" s="1"/>
  <c r="AO126" i="12" a="1"/>
  <c r="AO126" i="12" s="1"/>
  <c r="AO132" i="12" a="1"/>
  <c r="AO132" i="12" s="1"/>
  <c r="AO138" i="12" a="1"/>
  <c r="AO138" i="12" s="1"/>
  <c r="AO144" i="12" a="1"/>
  <c r="AO144" i="12" s="1"/>
  <c r="AO150" i="12" a="1"/>
  <c r="AO150" i="12" s="1"/>
  <c r="AO156" i="12" a="1"/>
  <c r="AO156" i="12" s="1"/>
  <c r="AO162" i="12" a="1"/>
  <c r="AO162" i="12" s="1"/>
  <c r="AO168" i="12" a="1"/>
  <c r="AO168" i="12" s="1"/>
  <c r="AO174" i="12" a="1"/>
  <c r="AO174" i="12" s="1"/>
  <c r="AO180" i="12" a="1"/>
  <c r="AO180" i="12" s="1"/>
  <c r="AO186" i="12" a="1"/>
  <c r="AO186" i="12" s="1"/>
  <c r="AO192" i="12" a="1"/>
  <c r="AO192" i="12" s="1"/>
  <c r="AO198" i="12" a="1"/>
  <c r="AO198" i="12" s="1"/>
  <c r="AO204" i="12" a="1"/>
  <c r="AO204" i="12" s="1"/>
  <c r="AO210" i="12" a="1"/>
  <c r="AO210" i="12" s="1"/>
  <c r="AO216" i="12" a="1"/>
  <c r="AO216" i="12" s="1"/>
  <c r="AN3" i="12" a="1"/>
  <c r="AN3" i="12" s="1"/>
  <c r="AZ106" i="12" a="1"/>
  <c r="AZ106" i="12" s="1"/>
  <c r="AO12" i="12" a="1"/>
  <c r="AO12" i="12" s="1"/>
  <c r="AO21" i="12" a="1"/>
  <c r="AO21" i="12" s="1"/>
  <c r="AO30" i="12" a="1"/>
  <c r="AO30" i="12" s="1"/>
  <c r="AO39" i="12" a="1"/>
  <c r="AO39" i="12" s="1"/>
  <c r="AO48" i="12" a="1"/>
  <c r="AO48" i="12" s="1"/>
  <c r="AN55" i="12" a="1"/>
  <c r="AN55" i="12" s="1"/>
  <c r="AN61" i="12" a="1"/>
  <c r="AN61" i="12" s="1"/>
  <c r="AN67" i="12" a="1"/>
  <c r="AN67" i="12" s="1"/>
  <c r="AN73" i="12" a="1"/>
  <c r="AN73" i="12" s="1"/>
  <c r="AN79" i="12" a="1"/>
  <c r="AN79" i="12" s="1"/>
  <c r="AN85" i="12" a="1"/>
  <c r="AN85" i="12" s="1"/>
  <c r="AN91" i="12" a="1"/>
  <c r="AN91" i="12" s="1"/>
  <c r="AN97" i="12" a="1"/>
  <c r="AN97" i="12" s="1"/>
  <c r="AN103" i="12" a="1"/>
  <c r="AN103" i="12" s="1"/>
  <c r="AN109" i="12" a="1"/>
  <c r="AN109" i="12" s="1"/>
  <c r="AN115" i="12" a="1"/>
  <c r="AN115" i="12" s="1"/>
  <c r="AN121" i="12" a="1"/>
  <c r="AN121" i="12" s="1"/>
  <c r="AN127" i="12" a="1"/>
  <c r="AN127" i="12" s="1"/>
  <c r="AN133" i="12" a="1"/>
  <c r="AN133" i="12" s="1"/>
  <c r="AN139" i="12" a="1"/>
  <c r="AN139" i="12" s="1"/>
  <c r="AN145" i="12" a="1"/>
  <c r="AN145" i="12" s="1"/>
  <c r="AN151" i="12" a="1"/>
  <c r="AN151" i="12" s="1"/>
  <c r="AN157" i="12" a="1"/>
  <c r="AN157" i="12" s="1"/>
  <c r="AN163" i="12" a="1"/>
  <c r="AN163" i="12" s="1"/>
  <c r="AN169" i="12" a="1"/>
  <c r="AN169" i="12" s="1"/>
  <c r="AN175" i="12" a="1"/>
  <c r="AN175" i="12" s="1"/>
  <c r="AN181" i="12" a="1"/>
  <c r="AN181" i="12" s="1"/>
  <c r="AN187" i="12" a="1"/>
  <c r="AN187" i="12" s="1"/>
  <c r="AN193" i="12" a="1"/>
  <c r="AN193" i="12" s="1"/>
  <c r="AN199" i="12" a="1"/>
  <c r="AN199" i="12" s="1"/>
  <c r="AN205" i="12" a="1"/>
  <c r="AN205" i="12" s="1"/>
  <c r="AN211" i="12" a="1"/>
  <c r="AN211" i="12" s="1"/>
  <c r="AN217" i="12" a="1"/>
  <c r="AN217" i="12" s="1"/>
  <c r="AZ130" i="12" a="1"/>
  <c r="AZ130" i="12" s="1"/>
  <c r="AN6" i="12" a="1"/>
  <c r="AN6" i="12" s="1"/>
  <c r="AN15" i="12" a="1"/>
  <c r="AN15" i="12" s="1"/>
  <c r="AN24" i="12" a="1"/>
  <c r="AN24" i="12" s="1"/>
  <c r="AN33" i="12" a="1"/>
  <c r="AN33" i="12" s="1"/>
  <c r="AN42" i="12" a="1"/>
  <c r="AN42" i="12" s="1"/>
  <c r="AO50" i="12" a="1"/>
  <c r="AO50" i="12" s="1"/>
  <c r="AO56" i="12" a="1"/>
  <c r="AO56" i="12" s="1"/>
  <c r="AO62" i="12" a="1"/>
  <c r="AO62" i="12" s="1"/>
  <c r="AO68" i="12" a="1"/>
  <c r="AO68" i="12" s="1"/>
  <c r="AO74" i="12" a="1"/>
  <c r="AO74" i="12" s="1"/>
  <c r="AO80" i="12" a="1"/>
  <c r="AO80" i="12" s="1"/>
  <c r="AO86" i="12" a="1"/>
  <c r="AO86" i="12" s="1"/>
  <c r="AO92" i="12" a="1"/>
  <c r="AO92" i="12" s="1"/>
  <c r="AO98" i="12" a="1"/>
  <c r="AO98" i="12" s="1"/>
  <c r="AO104" i="12" a="1"/>
  <c r="AO104" i="12" s="1"/>
  <c r="AO110" i="12" a="1"/>
  <c r="AO110" i="12" s="1"/>
  <c r="AO116" i="12" a="1"/>
  <c r="AO116" i="12" s="1"/>
  <c r="AO122" i="12" a="1"/>
  <c r="AO122" i="12" s="1"/>
  <c r="AO128" i="12" a="1"/>
  <c r="AO128" i="12" s="1"/>
  <c r="AO134" i="12" a="1"/>
  <c r="AO134" i="12" s="1"/>
  <c r="AO140" i="12" a="1"/>
  <c r="AO140" i="12" s="1"/>
  <c r="AO146" i="12" a="1"/>
  <c r="AO146" i="12" s="1"/>
  <c r="AO152" i="12" a="1"/>
  <c r="AO152" i="12" s="1"/>
  <c r="AO158" i="12" a="1"/>
  <c r="AO158" i="12" s="1"/>
  <c r="AO164" i="12" a="1"/>
  <c r="AO164" i="12" s="1"/>
  <c r="AO170" i="12" a="1"/>
  <c r="AO170" i="12" s="1"/>
  <c r="AO176" i="12" a="1"/>
  <c r="AO176" i="12" s="1"/>
  <c r="AO182" i="12" a="1"/>
  <c r="AO182" i="12" s="1"/>
  <c r="AO188" i="12" a="1"/>
  <c r="AO188" i="12" s="1"/>
  <c r="AO194" i="12" a="1"/>
  <c r="AO194" i="12" s="1"/>
  <c r="AO200" i="12" a="1"/>
  <c r="AO200" i="12" s="1"/>
  <c r="AO206" i="12" a="1"/>
  <c r="AO206" i="12" s="1"/>
  <c r="AO212" i="12" a="1"/>
  <c r="AO212" i="12" s="1"/>
  <c r="AO218" i="12" a="1"/>
  <c r="AO218" i="12" s="1"/>
  <c r="AO6" i="12" a="1"/>
  <c r="AO6" i="12" s="1"/>
  <c r="AO15" i="12" a="1"/>
  <c r="AO15" i="12" s="1"/>
  <c r="AO24" i="12" a="1"/>
  <c r="AO24" i="12" s="1"/>
  <c r="AO33" i="12" a="1"/>
  <c r="AO33" i="12" s="1"/>
  <c r="AO42" i="12" a="1"/>
  <c r="AO42" i="12" s="1"/>
  <c r="AN51" i="12" a="1"/>
  <c r="AN51" i="12" s="1"/>
  <c r="AN57" i="12" a="1"/>
  <c r="AN57" i="12" s="1"/>
  <c r="AN63" i="12" a="1"/>
  <c r="AN63" i="12" s="1"/>
  <c r="AN69" i="12" a="1"/>
  <c r="AN69" i="12" s="1"/>
  <c r="AN75" i="12" a="1"/>
  <c r="AN75" i="12" s="1"/>
  <c r="AN81" i="12" a="1"/>
  <c r="AN81" i="12" s="1"/>
  <c r="AN87" i="12" a="1"/>
  <c r="AN87" i="12" s="1"/>
  <c r="AN93" i="12" a="1"/>
  <c r="AN93" i="12" s="1"/>
  <c r="AN99" i="12" a="1"/>
  <c r="AN99" i="12" s="1"/>
  <c r="AN105" i="12" a="1"/>
  <c r="AN105" i="12" s="1"/>
  <c r="AN111" i="12" a="1"/>
  <c r="AN111" i="12" s="1"/>
  <c r="AN117" i="12" a="1"/>
  <c r="AN117" i="12" s="1"/>
  <c r="AN123" i="12" a="1"/>
  <c r="AN123" i="12" s="1"/>
  <c r="AN129" i="12" a="1"/>
  <c r="AN129" i="12" s="1"/>
  <c r="AN135" i="12" a="1"/>
  <c r="AN135" i="12" s="1"/>
  <c r="AN141" i="12" a="1"/>
  <c r="AN141" i="12" s="1"/>
  <c r="AN147" i="12" a="1"/>
  <c r="AN147" i="12" s="1"/>
  <c r="AN153" i="12" a="1"/>
  <c r="AN153" i="12" s="1"/>
  <c r="AN159" i="12" a="1"/>
  <c r="AN159" i="12" s="1"/>
  <c r="AN165" i="12" a="1"/>
  <c r="AN165" i="12" s="1"/>
  <c r="AN171" i="12" a="1"/>
  <c r="AN171" i="12" s="1"/>
  <c r="AN177" i="12" a="1"/>
  <c r="AN177" i="12" s="1"/>
  <c r="AN183" i="12" a="1"/>
  <c r="AN183" i="12" s="1"/>
  <c r="AN189" i="12" a="1"/>
  <c r="AN189" i="12" s="1"/>
  <c r="AN195" i="12" a="1"/>
  <c r="AN195" i="12" s="1"/>
  <c r="AN201" i="12" a="1"/>
  <c r="AN201" i="12" s="1"/>
  <c r="AN207" i="12" a="1"/>
  <c r="AN207" i="12" s="1"/>
  <c r="AN213" i="12" a="1"/>
  <c r="AN213" i="12" s="1"/>
  <c r="AN219" i="12" a="1"/>
  <c r="AN219" i="12" s="1"/>
  <c r="AN4" i="12" a="1"/>
  <c r="AN4" i="12" s="1"/>
  <c r="AN40" i="12" a="1"/>
  <c r="AN40" i="12" s="1"/>
  <c r="AO67" i="12" a="1"/>
  <c r="AO67" i="12" s="1"/>
  <c r="AO91" i="12" a="1"/>
  <c r="AO91" i="12" s="1"/>
  <c r="AO115" i="12" a="1"/>
  <c r="AO115" i="12" s="1"/>
  <c r="AO139" i="12" a="1"/>
  <c r="AO139" i="12" s="1"/>
  <c r="AO163" i="12" a="1"/>
  <c r="AO163" i="12" s="1"/>
  <c r="AO187" i="12" a="1"/>
  <c r="AO187" i="12" s="1"/>
  <c r="AO211" i="12" a="1"/>
  <c r="AO211" i="12" s="1"/>
  <c r="AC4" i="12" a="1"/>
  <c r="AC4" i="12" s="1"/>
  <c r="AB9" i="12" a="1"/>
  <c r="AB9" i="12" s="1"/>
  <c r="AC13" i="12" a="1"/>
  <c r="AC13" i="12" s="1"/>
  <c r="AB18" i="12" a="1"/>
  <c r="AB18" i="12" s="1"/>
  <c r="AC22" i="12" a="1"/>
  <c r="AC22" i="12" s="1"/>
  <c r="AO5" i="12" a="1"/>
  <c r="AO5" i="12" s="1"/>
  <c r="AO41" i="12" a="1"/>
  <c r="AO41" i="12" s="1"/>
  <c r="AN68" i="12" a="1"/>
  <c r="AN68" i="12" s="1"/>
  <c r="AN92" i="12" a="1"/>
  <c r="AN92" i="12" s="1"/>
  <c r="AN116" i="12" a="1"/>
  <c r="AN116" i="12" s="1"/>
  <c r="AN140" i="12" a="1"/>
  <c r="AN140" i="12" s="1"/>
  <c r="AN164" i="12" a="1"/>
  <c r="AN164" i="12" s="1"/>
  <c r="AN188" i="12" a="1"/>
  <c r="AN188" i="12" s="1"/>
  <c r="AN212" i="12" a="1"/>
  <c r="AN212" i="12" s="1"/>
  <c r="AN7" i="12" a="1"/>
  <c r="AN7" i="12" s="1"/>
  <c r="AN43" i="12" a="1"/>
  <c r="AN43" i="12" s="1"/>
  <c r="AO69" i="12" a="1"/>
  <c r="AO69" i="12" s="1"/>
  <c r="AO93" i="12" a="1"/>
  <c r="AO93" i="12" s="1"/>
  <c r="AO117" i="12" a="1"/>
  <c r="AO117" i="12" s="1"/>
  <c r="AO141" i="12" a="1"/>
  <c r="AO141" i="12" s="1"/>
  <c r="AO165" i="12" a="1"/>
  <c r="AO165" i="12" s="1"/>
  <c r="AO189" i="12" a="1"/>
  <c r="AO189" i="12" s="1"/>
  <c r="AO213" i="12" a="1"/>
  <c r="AO213" i="12" s="1"/>
  <c r="AB5" i="12" a="1"/>
  <c r="AB5" i="12" s="1"/>
  <c r="AB14" i="12" a="1"/>
  <c r="AB14" i="12" s="1"/>
  <c r="AB23" i="12" a="1"/>
  <c r="AB23" i="12" s="1"/>
  <c r="AB32" i="12" a="1"/>
  <c r="AB32" i="12" s="1"/>
  <c r="AB41" i="12" a="1"/>
  <c r="AB41" i="12" s="1"/>
  <c r="AB46" i="12" a="1"/>
  <c r="AB46" i="12" s="1"/>
  <c r="AC51" i="12" a="1"/>
  <c r="AC51" i="12" s="1"/>
  <c r="AN13" i="12" a="1"/>
  <c r="AN13" i="12" s="1"/>
  <c r="AN49" i="12" a="1"/>
  <c r="AN49" i="12" s="1"/>
  <c r="AO73" i="12" a="1"/>
  <c r="AO73" i="12" s="1"/>
  <c r="AO97" i="12" a="1"/>
  <c r="AO97" i="12" s="1"/>
  <c r="AO121" i="12" a="1"/>
  <c r="AO121" i="12" s="1"/>
  <c r="AO145" i="12" a="1"/>
  <c r="AO145" i="12" s="1"/>
  <c r="AO169" i="12" a="1"/>
  <c r="AO169" i="12" s="1"/>
  <c r="AO193" i="12" a="1"/>
  <c r="AO193" i="12" s="1"/>
  <c r="AO217" i="12" a="1"/>
  <c r="AO217" i="12" s="1"/>
  <c r="AC5" i="12" a="1"/>
  <c r="AC5" i="12" s="1"/>
  <c r="AO14" i="12" a="1"/>
  <c r="AO14" i="12" s="1"/>
  <c r="AN50" i="12" a="1"/>
  <c r="AN50" i="12" s="1"/>
  <c r="AN74" i="12" a="1"/>
  <c r="AN74" i="12" s="1"/>
  <c r="AN98" i="12" a="1"/>
  <c r="AN98" i="12" s="1"/>
  <c r="AN122" i="12" a="1"/>
  <c r="AN122" i="12" s="1"/>
  <c r="AN146" i="12" a="1"/>
  <c r="AN146" i="12" s="1"/>
  <c r="AN170" i="12" a="1"/>
  <c r="AN170" i="12" s="1"/>
  <c r="AN194" i="12" a="1"/>
  <c r="AN194" i="12" s="1"/>
  <c r="AN218" i="12" a="1"/>
  <c r="AN218" i="12" s="1"/>
  <c r="AB6" i="12" a="1"/>
  <c r="AB6" i="12" s="1"/>
  <c r="AC10" i="12" a="1"/>
  <c r="AC10" i="12" s="1"/>
  <c r="AB15" i="12" a="1"/>
  <c r="AB15" i="12" s="1"/>
  <c r="AC19" i="12" a="1"/>
  <c r="AC19" i="12" s="1"/>
  <c r="AB24" i="12" a="1"/>
  <c r="AB24" i="12" s="1"/>
  <c r="AC28" i="12" a="1"/>
  <c r="AC28" i="12" s="1"/>
  <c r="AN16" i="12" a="1"/>
  <c r="AN16" i="12" s="1"/>
  <c r="AO51" i="12" a="1"/>
  <c r="AO51" i="12" s="1"/>
  <c r="AO75" i="12" a="1"/>
  <c r="AO75" i="12" s="1"/>
  <c r="AO99" i="12" a="1"/>
  <c r="AO99" i="12" s="1"/>
  <c r="AO123" i="12" a="1"/>
  <c r="AO123" i="12" s="1"/>
  <c r="AO147" i="12" a="1"/>
  <c r="AO147" i="12" s="1"/>
  <c r="AO171" i="12" a="1"/>
  <c r="AO171" i="12" s="1"/>
  <c r="AO195" i="12" a="1"/>
  <c r="AO195" i="12" s="1"/>
  <c r="AO219" i="12" a="1"/>
  <c r="AO219" i="12" s="1"/>
  <c r="AN22" i="12" a="1"/>
  <c r="AN22" i="12" s="1"/>
  <c r="AO55" i="12" a="1"/>
  <c r="AO55" i="12" s="1"/>
  <c r="AO79" i="12" a="1"/>
  <c r="AO79" i="12" s="1"/>
  <c r="AO103" i="12" a="1"/>
  <c r="AO103" i="12" s="1"/>
  <c r="AO127" i="12" a="1"/>
  <c r="AO127" i="12" s="1"/>
  <c r="AO151" i="12" a="1"/>
  <c r="AO151" i="12" s="1"/>
  <c r="AO175" i="12" a="1"/>
  <c r="AO175" i="12" s="1"/>
  <c r="AO199" i="12" a="1"/>
  <c r="AO199" i="12" s="1"/>
  <c r="AO23" i="12" a="1"/>
  <c r="AO23" i="12" s="1"/>
  <c r="AN56" i="12" a="1"/>
  <c r="AN56" i="12" s="1"/>
  <c r="AN80" i="12" a="1"/>
  <c r="AN80" i="12" s="1"/>
  <c r="AN104" i="12" a="1"/>
  <c r="AN104" i="12" s="1"/>
  <c r="AN128" i="12" a="1"/>
  <c r="AN128" i="12" s="1"/>
  <c r="AN152" i="12" a="1"/>
  <c r="AN152" i="12" s="1"/>
  <c r="AN176" i="12" a="1"/>
  <c r="AN176" i="12" s="1"/>
  <c r="AN200" i="12" a="1"/>
  <c r="AN200" i="12" s="1"/>
  <c r="AN25" i="12" a="1"/>
  <c r="AN25" i="12" s="1"/>
  <c r="AO57" i="12" a="1"/>
  <c r="AO57" i="12" s="1"/>
  <c r="AO81" i="12" a="1"/>
  <c r="AO81" i="12" s="1"/>
  <c r="AO105" i="12" a="1"/>
  <c r="AO105" i="12" s="1"/>
  <c r="AO129" i="12" a="1"/>
  <c r="AO129" i="12" s="1"/>
  <c r="AO153" i="12" a="1"/>
  <c r="AO153" i="12" s="1"/>
  <c r="AO177" i="12" a="1"/>
  <c r="AO177" i="12" s="1"/>
  <c r="AO201" i="12" a="1"/>
  <c r="AO201" i="12" s="1"/>
  <c r="AC7" i="12" a="1"/>
  <c r="AC7" i="12" s="1"/>
  <c r="AB12" i="12" a="1"/>
  <c r="AB12" i="12" s="1"/>
  <c r="AC16" i="12" a="1"/>
  <c r="AC16" i="12" s="1"/>
  <c r="AB21" i="12" a="1"/>
  <c r="AB21" i="12" s="1"/>
  <c r="AC25" i="12" a="1"/>
  <c r="AC25" i="12" s="1"/>
  <c r="AB30" i="12" a="1"/>
  <c r="AB30" i="12" s="1"/>
  <c r="AC34" i="12" a="1"/>
  <c r="AC34" i="12" s="1"/>
  <c r="AB39" i="12" a="1"/>
  <c r="AB39" i="12" s="1"/>
  <c r="AC43" i="12" a="1"/>
  <c r="AC43" i="12" s="1"/>
  <c r="AB3" i="12" a="1"/>
  <c r="AB3" i="12" s="1"/>
  <c r="AN31" i="12" a="1"/>
  <c r="AN31" i="12" s="1"/>
  <c r="AO61" i="12" a="1"/>
  <c r="AO61" i="12" s="1"/>
  <c r="AO85" i="12" a="1"/>
  <c r="AO85" i="12" s="1"/>
  <c r="AO109" i="12" a="1"/>
  <c r="AO109" i="12" s="1"/>
  <c r="AO133" i="12" a="1"/>
  <c r="AO133" i="12" s="1"/>
  <c r="AO157" i="12" a="1"/>
  <c r="AO157" i="12" s="1"/>
  <c r="AO181" i="12" a="1"/>
  <c r="AO181" i="12" s="1"/>
  <c r="AO205" i="12" a="1"/>
  <c r="AO205" i="12" s="1"/>
  <c r="AN34" i="12" a="1"/>
  <c r="AN34" i="12" s="1"/>
  <c r="AO63" i="12" a="1"/>
  <c r="AO63" i="12" s="1"/>
  <c r="AO87" i="12" a="1"/>
  <c r="AO87" i="12" s="1"/>
  <c r="AO111" i="12" a="1"/>
  <c r="AO111" i="12" s="1"/>
  <c r="AO135" i="12" a="1"/>
  <c r="AO135" i="12" s="1"/>
  <c r="AO159" i="12" a="1"/>
  <c r="AO159" i="12" s="1"/>
  <c r="AO183" i="12" a="1"/>
  <c r="AO183" i="12" s="1"/>
  <c r="AO207" i="12" a="1"/>
  <c r="AO207" i="12" s="1"/>
  <c r="AN158" i="12" a="1"/>
  <c r="AN158" i="12" s="1"/>
  <c r="AB10" i="12" a="1"/>
  <c r="AB10" i="12" s="1"/>
  <c r="AC23" i="12" a="1"/>
  <c r="AC23" i="12" s="1"/>
  <c r="AC29" i="12" a="1"/>
  <c r="AC29" i="12" s="1"/>
  <c r="AB35" i="12" a="1"/>
  <c r="AB35" i="12" s="1"/>
  <c r="AC40" i="12" a="1"/>
  <c r="AC40" i="12" s="1"/>
  <c r="AC46" i="12" a="1"/>
  <c r="AC46" i="12" s="1"/>
  <c r="AN182" i="12" a="1"/>
  <c r="AN182" i="12" s="1"/>
  <c r="AB17" i="12" a="1"/>
  <c r="AB17" i="12" s="1"/>
  <c r="AC24" i="12" a="1"/>
  <c r="AC24" i="12" s="1"/>
  <c r="AC30" i="12" a="1"/>
  <c r="AC30" i="12" s="1"/>
  <c r="AC35" i="12" a="1"/>
  <c r="AC35" i="12" s="1"/>
  <c r="AB47" i="12" a="1"/>
  <c r="AB47" i="12" s="1"/>
  <c r="AN206" i="12" a="1"/>
  <c r="AN206" i="12" s="1"/>
  <c r="AB11" i="12" a="1"/>
  <c r="AB11" i="12" s="1"/>
  <c r="AC17" i="12" a="1"/>
  <c r="AC17" i="12" s="1"/>
  <c r="AB36" i="12" a="1"/>
  <c r="AB36" i="12" s="1"/>
  <c r="AC41" i="12" a="1"/>
  <c r="AC41" i="12" s="1"/>
  <c r="AC47" i="12" a="1"/>
  <c r="AC47" i="12" s="1"/>
  <c r="AB4" i="12" a="1"/>
  <c r="AB4" i="12" s="1"/>
  <c r="AC11" i="12" a="1"/>
  <c r="AC11" i="12" s="1"/>
  <c r="AC18" i="12" a="1"/>
  <c r="AC18" i="12" s="1"/>
  <c r="AB25" i="12" a="1"/>
  <c r="AB25" i="12" s="1"/>
  <c r="AB31" i="12" a="1"/>
  <c r="AB31" i="12" s="1"/>
  <c r="AC36" i="12" a="1"/>
  <c r="AC36" i="12" s="1"/>
  <c r="AB42" i="12" a="1"/>
  <c r="AB42" i="12" s="1"/>
  <c r="AB48" i="12" a="1"/>
  <c r="AB48" i="12" s="1"/>
  <c r="AC12" i="12" a="1"/>
  <c r="AC12" i="12" s="1"/>
  <c r="AB19" i="12" a="1"/>
  <c r="AB19" i="12" s="1"/>
  <c r="AC31" i="12" a="1"/>
  <c r="AC31" i="12" s="1"/>
  <c r="AB37" i="12" a="1"/>
  <c r="AB37" i="12" s="1"/>
  <c r="AC42" i="12" a="1"/>
  <c r="AC42" i="12" s="1"/>
  <c r="AC48" i="12" a="1"/>
  <c r="AC48" i="12" s="1"/>
  <c r="AC6" i="12" a="1"/>
  <c r="AC6" i="12" s="1"/>
  <c r="AB26" i="12" a="1"/>
  <c r="AB26" i="12" s="1"/>
  <c r="AC37" i="12" a="1"/>
  <c r="AC37" i="12" s="1"/>
  <c r="AB49" i="12" a="1"/>
  <c r="AB49" i="12" s="1"/>
  <c r="AB13" i="12" a="1"/>
  <c r="AB13" i="12" s="1"/>
  <c r="AB20" i="12" a="1"/>
  <c r="AB20" i="12" s="1"/>
  <c r="AC26" i="12" a="1"/>
  <c r="AC26" i="12" s="1"/>
  <c r="AC32" i="12" a="1"/>
  <c r="AC32" i="12" s="1"/>
  <c r="AB43" i="12" a="1"/>
  <c r="AB43" i="12" s="1"/>
  <c r="AC49" i="12" a="1"/>
  <c r="AC49" i="12" s="1"/>
  <c r="AO32" i="12" a="1"/>
  <c r="AO32" i="12" s="1"/>
  <c r="AB7" i="12" a="1"/>
  <c r="AB7" i="12" s="1"/>
  <c r="AC20" i="12" a="1"/>
  <c r="AC20" i="12" s="1"/>
  <c r="AB27" i="12" a="1"/>
  <c r="AB27" i="12" s="1"/>
  <c r="AB33" i="12" a="1"/>
  <c r="AB33" i="12" s="1"/>
  <c r="AB38" i="12" a="1"/>
  <c r="AB38" i="12" s="1"/>
  <c r="AB44" i="12" a="1"/>
  <c r="AB44" i="12" s="1"/>
  <c r="AB50" i="12" a="1"/>
  <c r="AB50" i="12" s="1"/>
  <c r="AN62" i="12" a="1"/>
  <c r="AN62" i="12" s="1"/>
  <c r="AC14" i="12" a="1"/>
  <c r="AC14" i="12" s="1"/>
  <c r="AC21" i="12" a="1"/>
  <c r="AC21" i="12" s="1"/>
  <c r="AC27" i="12" a="1"/>
  <c r="AC27" i="12" s="1"/>
  <c r="AC33" i="12" a="1"/>
  <c r="AC33" i="12" s="1"/>
  <c r="AC38" i="12" a="1"/>
  <c r="AC38" i="12" s="1"/>
  <c r="AC44" i="12" a="1"/>
  <c r="AC44" i="12" s="1"/>
  <c r="AC50" i="12" a="1"/>
  <c r="AC50" i="12" s="1"/>
  <c r="AN86" i="12" a="1"/>
  <c r="AN86" i="12" s="1"/>
  <c r="AB8" i="12" a="1"/>
  <c r="AB8" i="12" s="1"/>
  <c r="AC15" i="12" a="1"/>
  <c r="AC15" i="12" s="1"/>
  <c r="AB28" i="12" a="1"/>
  <c r="AB28" i="12" s="1"/>
  <c r="AC39" i="12" a="1"/>
  <c r="AC39" i="12" s="1"/>
  <c r="AB45" i="12" a="1"/>
  <c r="AB45" i="12" s="1"/>
  <c r="AB51" i="12" a="1"/>
  <c r="AB51" i="12" s="1"/>
  <c r="AN134" i="12" a="1"/>
  <c r="AN134" i="12" s="1"/>
  <c r="AC9" i="12" a="1"/>
  <c r="AC9" i="12" s="1"/>
  <c r="AB16" i="12" a="1"/>
  <c r="AB16" i="12" s="1"/>
  <c r="AB29" i="12" a="1"/>
  <c r="AB29" i="12" s="1"/>
  <c r="AB40" i="12" a="1"/>
  <c r="AB40" i="12" s="1"/>
  <c r="AC3" i="12" a="1"/>
  <c r="AC3" i="12" s="1"/>
  <c r="AB22" i="12" a="1"/>
  <c r="AB22" i="12" s="1"/>
  <c r="P5" i="12" a="1"/>
  <c r="P5" i="12" s="1"/>
  <c r="P10" i="12" a="1"/>
  <c r="P10" i="12" s="1"/>
  <c r="P15" i="12" a="1"/>
  <c r="P15" i="12" s="1"/>
  <c r="Q20" i="12" a="1"/>
  <c r="Q20" i="12" s="1"/>
  <c r="Q25" i="12" a="1"/>
  <c r="Q25" i="12" s="1"/>
  <c r="Q31" i="12" a="1"/>
  <c r="Q31" i="12" s="1"/>
  <c r="Q37" i="12" a="1"/>
  <c r="Q37" i="12" s="1"/>
  <c r="Q43" i="12" a="1"/>
  <c r="Q43" i="12" s="1"/>
  <c r="P49" i="12" a="1"/>
  <c r="P49" i="12" s="1"/>
  <c r="P55" i="12" a="1"/>
  <c r="P55" i="12" s="1"/>
  <c r="P61" i="12" a="1"/>
  <c r="P61" i="12" s="1"/>
  <c r="P66" i="12" a="1"/>
  <c r="P66" i="12" s="1"/>
  <c r="Q71" i="12" a="1"/>
  <c r="Q71" i="12" s="1"/>
  <c r="P77" i="12" a="1"/>
  <c r="P77" i="12" s="1"/>
  <c r="P83" i="12" a="1"/>
  <c r="P83" i="12" s="1"/>
  <c r="Q88" i="12" a="1"/>
  <c r="Q88" i="12" s="1"/>
  <c r="Q94" i="12" a="1"/>
  <c r="Q94" i="12" s="1"/>
  <c r="P100" i="12" a="1"/>
  <c r="P100" i="12" s="1"/>
  <c r="Q105" i="12" a="1"/>
  <c r="Q105" i="12" s="1"/>
  <c r="P111" i="12" a="1"/>
  <c r="P111" i="12" s="1"/>
  <c r="P117" i="12" a="1"/>
  <c r="P117" i="12" s="1"/>
  <c r="Q122" i="12" a="1"/>
  <c r="Q122" i="12" s="1"/>
  <c r="Q128" i="12" a="1"/>
  <c r="Q128" i="12" s="1"/>
  <c r="AB34" i="12" a="1"/>
  <c r="AB34" i="12" s="1"/>
  <c r="AN110" i="12" a="1"/>
  <c r="AN110" i="12" s="1"/>
  <c r="AC45" i="12" a="1"/>
  <c r="AC45" i="12" s="1"/>
  <c r="Q7" i="12" a="1"/>
  <c r="Q7" i="12" s="1"/>
  <c r="Q12" i="12" a="1"/>
  <c r="Q12" i="12" s="1"/>
  <c r="P23" i="12" a="1"/>
  <c r="P23" i="12" s="1"/>
  <c r="Q28" i="12" a="1"/>
  <c r="Q28" i="12" s="1"/>
  <c r="Q34" i="12" a="1"/>
  <c r="Q34" i="12" s="1"/>
  <c r="Q40" i="12" a="1"/>
  <c r="Q40" i="12" s="1"/>
  <c r="Q46" i="12" a="1"/>
  <c r="Q46" i="12" s="1"/>
  <c r="P52" i="12" a="1"/>
  <c r="P52" i="12" s="1"/>
  <c r="P58" i="12" a="1"/>
  <c r="P58" i="12" s="1"/>
  <c r="Q63" i="12" a="1"/>
  <c r="Q63" i="12" s="1"/>
  <c r="P74" i="12" a="1"/>
  <c r="P74" i="12" s="1"/>
  <c r="P80" i="12" a="1"/>
  <c r="P80" i="12" s="1"/>
  <c r="Q85" i="12" a="1"/>
  <c r="Q85" i="12" s="1"/>
  <c r="Q91" i="12" a="1"/>
  <c r="Q91" i="12" s="1"/>
  <c r="Q97" i="12" a="1"/>
  <c r="Q97" i="12" s="1"/>
  <c r="Q102" i="12" a="1"/>
  <c r="Q102" i="12" s="1"/>
  <c r="P108" i="12" a="1"/>
  <c r="P108" i="12" s="1"/>
  <c r="P114" i="12" a="1"/>
  <c r="P114" i="12" s="1"/>
  <c r="Q125" i="12" a="1"/>
  <c r="Q125" i="12" s="1"/>
  <c r="Q131" i="12" a="1"/>
  <c r="Q131" i="12" s="1"/>
  <c r="P8" i="12" a="1"/>
  <c r="P8" i="12" s="1"/>
  <c r="P13" i="12" a="1"/>
  <c r="P13" i="12" s="1"/>
  <c r="P18" i="12" a="1"/>
  <c r="P18" i="12" s="1"/>
  <c r="Q23" i="12" a="1"/>
  <c r="Q23" i="12" s="1"/>
  <c r="P29" i="12" a="1"/>
  <c r="P29" i="12" s="1"/>
  <c r="P35" i="12" a="1"/>
  <c r="P35" i="12" s="1"/>
  <c r="P41" i="12" a="1"/>
  <c r="P41" i="12" s="1"/>
  <c r="P47" i="12" a="1"/>
  <c r="P47" i="12" s="1"/>
  <c r="Q52" i="12" a="1"/>
  <c r="Q52" i="12" s="1"/>
  <c r="Q8" i="12" a="1"/>
  <c r="Q8" i="12" s="1"/>
  <c r="Q13" i="12" a="1"/>
  <c r="Q13" i="12" s="1"/>
  <c r="Q18" i="12" a="1"/>
  <c r="Q18" i="12" s="1"/>
  <c r="Q29" i="12" a="1"/>
  <c r="Q29" i="12" s="1"/>
  <c r="Q35" i="12" a="1"/>
  <c r="Q35" i="12" s="1"/>
  <c r="Q41" i="12" a="1"/>
  <c r="Q41" i="12" s="1"/>
  <c r="Q47" i="12" a="1"/>
  <c r="Q47" i="12" s="1"/>
  <c r="P53" i="12" a="1"/>
  <c r="P53" i="12" s="1"/>
  <c r="P59" i="12" a="1"/>
  <c r="P59" i="12" s="1"/>
  <c r="Q64" i="12" a="1"/>
  <c r="Q64" i="12" s="1"/>
  <c r="Q69" i="12" a="1"/>
  <c r="Q69" i="12" s="1"/>
  <c r="P75" i="12" a="1"/>
  <c r="P75" i="12" s="1"/>
  <c r="P81" i="12" a="1"/>
  <c r="P81" i="12" s="1"/>
  <c r="Q86" i="12" a="1"/>
  <c r="Q86" i="12" s="1"/>
  <c r="Q92" i="12" a="1"/>
  <c r="Q92" i="12" s="1"/>
  <c r="Q98" i="12" a="1"/>
  <c r="Q98" i="12" s="1"/>
  <c r="Q103" i="12" a="1"/>
  <c r="Q103" i="12" s="1"/>
  <c r="P109" i="12" a="1"/>
  <c r="P109" i="12" s="1"/>
  <c r="P115" i="12" a="1"/>
  <c r="P115" i="12" s="1"/>
  <c r="Q120" i="12" a="1"/>
  <c r="Q120" i="12" s="1"/>
  <c r="Q126" i="12" a="1"/>
  <c r="Q126" i="12" s="1"/>
  <c r="Q132" i="12" a="1"/>
  <c r="Q132" i="12" s="1"/>
  <c r="Q143" i="12" a="1"/>
  <c r="Q143" i="12" s="1"/>
  <c r="P149" i="12" a="1"/>
  <c r="P149" i="12" s="1"/>
  <c r="P155" i="12" a="1"/>
  <c r="P155" i="12" s="1"/>
  <c r="Q160" i="12" a="1"/>
  <c r="Q160" i="12" s="1"/>
  <c r="Q166" i="12" a="1"/>
  <c r="Q166" i="12" s="1"/>
  <c r="P172" i="12" a="1"/>
  <c r="P172" i="12" s="1"/>
  <c r="Q177" i="12" a="1"/>
  <c r="Q177" i="12" s="1"/>
  <c r="P183" i="12" a="1"/>
  <c r="P183" i="12" s="1"/>
  <c r="P189" i="12" a="1"/>
  <c r="P189" i="12" s="1"/>
  <c r="Q194" i="12" a="1"/>
  <c r="Q194" i="12" s="1"/>
  <c r="Q200" i="12" a="1"/>
  <c r="Q200" i="12" s="1"/>
  <c r="P206" i="12" a="1"/>
  <c r="P206" i="12" s="1"/>
  <c r="P211" i="12" a="1"/>
  <c r="P211" i="12" s="1"/>
  <c r="Q216" i="12" a="1"/>
  <c r="Q216" i="12" s="1"/>
  <c r="AC8" i="12" a="1"/>
  <c r="AC8" i="12" s="1"/>
  <c r="P4" i="12" a="1"/>
  <c r="P4" i="12" s="1"/>
  <c r="P9" i="12" a="1"/>
  <c r="P9" i="12" s="1"/>
  <c r="Q14" i="12" a="1"/>
  <c r="Q14" i="12" s="1"/>
  <c r="Q19" i="12" a="1"/>
  <c r="Q19" i="12" s="1"/>
  <c r="Q24" i="12" a="1"/>
  <c r="Q24" i="12" s="1"/>
  <c r="Q30" i="12" a="1"/>
  <c r="Q30" i="12" s="1"/>
  <c r="Q36" i="12" a="1"/>
  <c r="Q36" i="12" s="1"/>
  <c r="Q42" i="12" a="1"/>
  <c r="Q42" i="12" s="1"/>
  <c r="P48" i="12" a="1"/>
  <c r="P48" i="12" s="1"/>
  <c r="P54" i="12" a="1"/>
  <c r="P54" i="12" s="1"/>
  <c r="P60" i="12" a="1"/>
  <c r="P60" i="12" s="1"/>
  <c r="Q65" i="12" a="1"/>
  <c r="Q65" i="12" s="1"/>
  <c r="Q70" i="12" a="1"/>
  <c r="Q70" i="12" s="1"/>
  <c r="P76" i="12" a="1"/>
  <c r="P76" i="12" s="1"/>
  <c r="P82" i="12" a="1"/>
  <c r="P82" i="12" s="1"/>
  <c r="Q87" i="12" a="1"/>
  <c r="Q87" i="12" s="1"/>
  <c r="Q93" i="12" a="1"/>
  <c r="Q93" i="12" s="1"/>
  <c r="P99" i="12" a="1"/>
  <c r="P99" i="12" s="1"/>
  <c r="Q104" i="12" a="1"/>
  <c r="Q104" i="12" s="1"/>
  <c r="P110" i="12" a="1"/>
  <c r="P110" i="12" s="1"/>
  <c r="P116" i="12" a="1"/>
  <c r="P116" i="12" s="1"/>
  <c r="Q121" i="12" a="1"/>
  <c r="Q121" i="12" s="1"/>
  <c r="Q127" i="12" a="1"/>
  <c r="Q127" i="12" s="1"/>
  <c r="Q133" i="12" a="1"/>
  <c r="Q133" i="12" s="1"/>
  <c r="Q138" i="12" a="1"/>
  <c r="Q138" i="12" s="1"/>
  <c r="P144" i="12" a="1"/>
  <c r="P144" i="12" s="1"/>
  <c r="P150" i="12" a="1"/>
  <c r="P150" i="12" s="1"/>
  <c r="Q161" i="12" a="1"/>
  <c r="Q161" i="12" s="1"/>
  <c r="Q167" i="12" a="1"/>
  <c r="Q167" i="12" s="1"/>
  <c r="P173" i="12" a="1"/>
  <c r="P173" i="12" s="1"/>
  <c r="Q178" i="12" a="1"/>
  <c r="Q178" i="12" s="1"/>
  <c r="P184" i="12" a="1"/>
  <c r="P184" i="12" s="1"/>
  <c r="P190" i="12" a="1"/>
  <c r="P190" i="12" s="1"/>
  <c r="Q195" i="12" a="1"/>
  <c r="Q195" i="12" s="1"/>
  <c r="Q201" i="12" a="1"/>
  <c r="Q201" i="12" s="1"/>
  <c r="P212" i="12" a="1"/>
  <c r="P212" i="12" s="1"/>
  <c r="P6" i="12" a="1"/>
  <c r="P6" i="12" s="1"/>
  <c r="Q15" i="12" a="1"/>
  <c r="Q15" i="12" s="1"/>
  <c r="P24" i="12" a="1"/>
  <c r="P24" i="12" s="1"/>
  <c r="Q33" i="12" a="1"/>
  <c r="Q33" i="12" s="1"/>
  <c r="Q44" i="12" a="1"/>
  <c r="Q44" i="12" s="1"/>
  <c r="Q54" i="12" a="1"/>
  <c r="Q54" i="12" s="1"/>
  <c r="P71" i="12" a="1"/>
  <c r="P71" i="12" s="1"/>
  <c r="P79" i="12" a="1"/>
  <c r="P79" i="12" s="1"/>
  <c r="P88" i="12" a="1"/>
  <c r="P88" i="12" s="1"/>
  <c r="Q96" i="12" a="1"/>
  <c r="Q96" i="12" s="1"/>
  <c r="P105" i="12" a="1"/>
  <c r="P105" i="12" s="1"/>
  <c r="P113" i="12" a="1"/>
  <c r="P113" i="12" s="1"/>
  <c r="P122" i="12" a="1"/>
  <c r="P122" i="12" s="1"/>
  <c r="Q130" i="12" a="1"/>
  <c r="Q130" i="12" s="1"/>
  <c r="Q137" i="12" a="1"/>
  <c r="Q137" i="12" s="1"/>
  <c r="Q144" i="12" a="1"/>
  <c r="Q144" i="12" s="1"/>
  <c r="Q151" i="12" a="1"/>
  <c r="Q151" i="12" s="1"/>
  <c r="P158" i="12" a="1"/>
  <c r="P158" i="12" s="1"/>
  <c r="P165" i="12" a="1"/>
  <c r="P165" i="12" s="1"/>
  <c r="Q171" i="12" a="1"/>
  <c r="Q171" i="12" s="1"/>
  <c r="P179" i="12" a="1"/>
  <c r="P179" i="12" s="1"/>
  <c r="Q185" i="12" a="1"/>
  <c r="Q185" i="12" s="1"/>
  <c r="P192" i="12" a="1"/>
  <c r="P192" i="12" s="1"/>
  <c r="P199" i="12" a="1"/>
  <c r="P199" i="12" s="1"/>
  <c r="Q205" i="12" a="1"/>
  <c r="Q205" i="12" s="1"/>
  <c r="Q212" i="12" a="1"/>
  <c r="Q212" i="12" s="1"/>
  <c r="Q218" i="12" a="1"/>
  <c r="Q218" i="12" s="1"/>
  <c r="Q224" i="12" a="1"/>
  <c r="Q224" i="12" s="1"/>
  <c r="P230" i="12" a="1"/>
  <c r="P230" i="12" s="1"/>
  <c r="P236" i="12" a="1"/>
  <c r="P236" i="12" s="1"/>
  <c r="Q241" i="12" a="1"/>
  <c r="Q241" i="12" s="1"/>
  <c r="Q246" i="12" a="1"/>
  <c r="Q246" i="12" s="1"/>
  <c r="P252" i="12" a="1"/>
  <c r="P252" i="12" s="1"/>
  <c r="P258" i="12" a="1"/>
  <c r="P258" i="12" s="1"/>
  <c r="P265" i="12" a="1"/>
  <c r="P265" i="12" s="1"/>
  <c r="Q268" i="12" a="1"/>
  <c r="Q268" i="12" s="1"/>
  <c r="Q279" i="12" a="1"/>
  <c r="Q279" i="12" s="1"/>
  <c r="P283" i="12" a="1"/>
  <c r="P283" i="12" s="1"/>
  <c r="Q286" i="12" a="1"/>
  <c r="Q286" i="12" s="1"/>
  <c r="P291" i="12" a="1"/>
  <c r="P291" i="12" s="1"/>
  <c r="Q295" i="12" a="1"/>
  <c r="Q295" i="12" s="1"/>
  <c r="P300" i="12" a="1"/>
  <c r="P300" i="12" s="1"/>
  <c r="Q304" i="12" a="1"/>
  <c r="Q304" i="12" s="1"/>
  <c r="P309" i="12" a="1"/>
  <c r="P309" i="12" s="1"/>
  <c r="Q313" i="12" a="1"/>
  <c r="Q313" i="12" s="1"/>
  <c r="P318" i="12" a="1"/>
  <c r="P318" i="12" s="1"/>
  <c r="Q6" i="12" a="1"/>
  <c r="Q6" i="12" s="1"/>
  <c r="P16" i="12" a="1"/>
  <c r="P16" i="12" s="1"/>
  <c r="P25" i="12" a="1"/>
  <c r="P25" i="12" s="1"/>
  <c r="P34" i="12" a="1"/>
  <c r="P34" i="12" s="1"/>
  <c r="P45" i="12" a="1"/>
  <c r="P45" i="12" s="1"/>
  <c r="Q55" i="12" a="1"/>
  <c r="Q55" i="12" s="1"/>
  <c r="P63" i="12" a="1"/>
  <c r="P63" i="12" s="1"/>
  <c r="Q79" i="12" a="1"/>
  <c r="Q79" i="12" s="1"/>
  <c r="P89" i="12" a="1"/>
  <c r="P89" i="12" s="1"/>
  <c r="P97" i="12" a="1"/>
  <c r="P97" i="12" s="1"/>
  <c r="P106" i="12" a="1"/>
  <c r="P106" i="12" s="1"/>
  <c r="Q113" i="12" a="1"/>
  <c r="Q113" i="12" s="1"/>
  <c r="P123" i="12" a="1"/>
  <c r="P123" i="12" s="1"/>
  <c r="P131" i="12" a="1"/>
  <c r="P131" i="12" s="1"/>
  <c r="P138" i="12" a="1"/>
  <c r="P138" i="12" s="1"/>
  <c r="P145" i="12" a="1"/>
  <c r="P145" i="12" s="1"/>
  <c r="P152" i="12" a="1"/>
  <c r="P152" i="12" s="1"/>
  <c r="Q158" i="12" a="1"/>
  <c r="Q158" i="12" s="1"/>
  <c r="Q165" i="12" a="1"/>
  <c r="Q165" i="12" s="1"/>
  <c r="Q172" i="12" a="1"/>
  <c r="Q172" i="12" s="1"/>
  <c r="Q179" i="12" a="1"/>
  <c r="Q179" i="12" s="1"/>
  <c r="P186" i="12" a="1"/>
  <c r="P186" i="12" s="1"/>
  <c r="Q192" i="12" a="1"/>
  <c r="Q192" i="12" s="1"/>
  <c r="Q199" i="12" a="1"/>
  <c r="Q199" i="12" s="1"/>
  <c r="Q206" i="12" a="1"/>
  <c r="Q206" i="12" s="1"/>
  <c r="P213" i="12" a="1"/>
  <c r="P213" i="12" s="1"/>
  <c r="P219" i="12" a="1"/>
  <c r="P219" i="12" s="1"/>
  <c r="P225" i="12" a="1"/>
  <c r="P225" i="12" s="1"/>
  <c r="Q230" i="12" a="1"/>
  <c r="Q230" i="12" s="1"/>
  <c r="Q236" i="12" a="1"/>
  <c r="Q236" i="12" s="1"/>
  <c r="P242" i="12" a="1"/>
  <c r="P242" i="12" s="1"/>
  <c r="P247" i="12" a="1"/>
  <c r="P247" i="12" s="1"/>
  <c r="Q252" i="12" a="1"/>
  <c r="Q252" i="12" s="1"/>
  <c r="Q258" i="12" a="1"/>
  <c r="Q258" i="12" s="1"/>
  <c r="P262" i="12" a="1"/>
  <c r="P262" i="12" s="1"/>
  <c r="P269" i="12" a="1"/>
  <c r="P269" i="12" s="1"/>
  <c r="Q272" i="12" a="1"/>
  <c r="Q272" i="12" s="1"/>
  <c r="P276" i="12" a="1"/>
  <c r="P276" i="12" s="1"/>
  <c r="P287" i="12" a="1"/>
  <c r="P287" i="12" s="1"/>
  <c r="Q291" i="12" a="1"/>
  <c r="Q291" i="12" s="1"/>
  <c r="P296" i="12" a="1"/>
  <c r="P296" i="12" s="1"/>
  <c r="Q300" i="12" a="1"/>
  <c r="Q300" i="12" s="1"/>
  <c r="P305" i="12" a="1"/>
  <c r="P305" i="12" s="1"/>
  <c r="Q309" i="12" a="1"/>
  <c r="Q309" i="12" s="1"/>
  <c r="P314" i="12" a="1"/>
  <c r="P314" i="12" s="1"/>
  <c r="Q318" i="12" a="1"/>
  <c r="Q318" i="12" s="1"/>
  <c r="P3" i="12" a="1"/>
  <c r="P3" i="12" s="1"/>
  <c r="P7" i="12" a="1"/>
  <c r="P7" i="12" s="1"/>
  <c r="Q16" i="12" a="1"/>
  <c r="Q16" i="12" s="1"/>
  <c r="P26" i="12" a="1"/>
  <c r="P26" i="12" s="1"/>
  <c r="P36" i="12" a="1"/>
  <c r="P36" i="12" s="1"/>
  <c r="Q45" i="12" a="1"/>
  <c r="Q45" i="12" s="1"/>
  <c r="P56" i="12" a="1"/>
  <c r="P56" i="12" s="1"/>
  <c r="P64" i="12" a="1"/>
  <c r="P64" i="12" s="1"/>
  <c r="P72" i="12" a="1"/>
  <c r="P72" i="12" s="1"/>
  <c r="Q80" i="12" a="1"/>
  <c r="Q80" i="12" s="1"/>
  <c r="Q89" i="12" a="1"/>
  <c r="Q89" i="12" s="1"/>
  <c r="P98" i="12" a="1"/>
  <c r="P98" i="12" s="1"/>
  <c r="Q106" i="12" a="1"/>
  <c r="Q106" i="12" s="1"/>
  <c r="Q114" i="12" a="1"/>
  <c r="Q114" i="12" s="1"/>
  <c r="Q123" i="12" a="1"/>
  <c r="Q123" i="12" s="1"/>
  <c r="P132" i="12" a="1"/>
  <c r="P132" i="12" s="1"/>
  <c r="P139" i="12" a="1"/>
  <c r="P139" i="12" s="1"/>
  <c r="Q145" i="12" a="1"/>
  <c r="Q145" i="12" s="1"/>
  <c r="Q152" i="12" a="1"/>
  <c r="Q152" i="12" s="1"/>
  <c r="P159" i="12" a="1"/>
  <c r="P159" i="12" s="1"/>
  <c r="P166" i="12" a="1"/>
  <c r="P166" i="12" s="1"/>
  <c r="Q173" i="12" a="1"/>
  <c r="Q173" i="12" s="1"/>
  <c r="Q186" i="12" a="1"/>
  <c r="Q186" i="12" s="1"/>
  <c r="P193" i="12" a="1"/>
  <c r="P193" i="12" s="1"/>
  <c r="P200" i="12" a="1"/>
  <c r="P200" i="12" s="1"/>
  <c r="P207" i="12" a="1"/>
  <c r="P207" i="12" s="1"/>
  <c r="Q213" i="12" a="1"/>
  <c r="Q213" i="12" s="1"/>
  <c r="Q219" i="12" a="1"/>
  <c r="Q219" i="12" s="1"/>
  <c r="Q225" i="12" a="1"/>
  <c r="Q225" i="12" s="1"/>
  <c r="P231" i="12" a="1"/>
  <c r="P231" i="12" s="1"/>
  <c r="P237" i="12" a="1"/>
  <c r="P237" i="12" s="1"/>
  <c r="Q242" i="12" a="1"/>
  <c r="Q242" i="12" s="1"/>
  <c r="Q247" i="12" a="1"/>
  <c r="Q247" i="12" s="1"/>
  <c r="P253" i="12" a="1"/>
  <c r="P253" i="12" s="1"/>
  <c r="P259" i="12" a="1"/>
  <c r="P259" i="12" s="1"/>
  <c r="Q265" i="12" a="1"/>
  <c r="Q265" i="12" s="1"/>
  <c r="Q276" i="12" a="1"/>
  <c r="Q276" i="12" s="1"/>
  <c r="P280" i="12" a="1"/>
  <c r="P280" i="12" s="1"/>
  <c r="Q283" i="12" a="1"/>
  <c r="Q283" i="12" s="1"/>
  <c r="P292" i="12" a="1"/>
  <c r="P292" i="12" s="1"/>
  <c r="P301" i="12" a="1"/>
  <c r="P301" i="12" s="1"/>
  <c r="P310" i="12" a="1"/>
  <c r="P310" i="12" s="1"/>
  <c r="P319" i="12" a="1"/>
  <c r="P319" i="12" s="1"/>
  <c r="P17" i="12" a="1"/>
  <c r="P17" i="12" s="1"/>
  <c r="Q26" i="12" a="1"/>
  <c r="Q26" i="12" s="1"/>
  <c r="P37" i="12" a="1"/>
  <c r="P37" i="12" s="1"/>
  <c r="P46" i="12" a="1"/>
  <c r="P46" i="12" s="1"/>
  <c r="Q56" i="12" a="1"/>
  <c r="Q56" i="12" s="1"/>
  <c r="P65" i="12" a="1"/>
  <c r="P65" i="12" s="1"/>
  <c r="Q72" i="12" a="1"/>
  <c r="Q72" i="12" s="1"/>
  <c r="Q81" i="12" a="1"/>
  <c r="Q81" i="12" s="1"/>
  <c r="P90" i="12" a="1"/>
  <c r="P90" i="12" s="1"/>
  <c r="P107" i="12" a="1"/>
  <c r="P107" i="12" s="1"/>
  <c r="Q115" i="12" a="1"/>
  <c r="Q115" i="12" s="1"/>
  <c r="P124" i="12" a="1"/>
  <c r="P124" i="12" s="1"/>
  <c r="P133" i="12" a="1"/>
  <c r="P133" i="12" s="1"/>
  <c r="Q139" i="12" a="1"/>
  <c r="Q139" i="12" s="1"/>
  <c r="P146" i="12" a="1"/>
  <c r="P146" i="12" s="1"/>
  <c r="P153" i="12" a="1"/>
  <c r="P153" i="12" s="1"/>
  <c r="Q159" i="12" a="1"/>
  <c r="Q159" i="12" s="1"/>
  <c r="P167" i="12" a="1"/>
  <c r="P167" i="12" s="1"/>
  <c r="P180" i="12" a="1"/>
  <c r="P180" i="12" s="1"/>
  <c r="P187" i="12" a="1"/>
  <c r="P187" i="12" s="1"/>
  <c r="Q193" i="12" a="1"/>
  <c r="Q193" i="12" s="1"/>
  <c r="P201" i="12" a="1"/>
  <c r="P201" i="12" s="1"/>
  <c r="Q207" i="12" a="1"/>
  <c r="Q207" i="12" s="1"/>
  <c r="P214" i="12" a="1"/>
  <c r="P214" i="12" s="1"/>
  <c r="P220" i="12" a="1"/>
  <c r="P220" i="12" s="1"/>
  <c r="P226" i="12" a="1"/>
  <c r="P226" i="12" s="1"/>
  <c r="Q231" i="12" a="1"/>
  <c r="Q231" i="12" s="1"/>
  <c r="Q237" i="12" a="1"/>
  <c r="Q237" i="12" s="1"/>
  <c r="P248" i="12" a="1"/>
  <c r="P248" i="12" s="1"/>
  <c r="Q253" i="12" a="1"/>
  <c r="Q253" i="12" s="1"/>
  <c r="Q262" i="12" a="1"/>
  <c r="Q262" i="12" s="1"/>
  <c r="P266" i="12" a="1"/>
  <c r="P266" i="12" s="1"/>
  <c r="Q269" i="12" a="1"/>
  <c r="Q269" i="12" s="1"/>
  <c r="P273" i="12" a="1"/>
  <c r="P273" i="12" s="1"/>
  <c r="P284" i="12" a="1"/>
  <c r="P284" i="12" s="1"/>
  <c r="Q287" i="12" a="1"/>
  <c r="Q287" i="12" s="1"/>
  <c r="Q296" i="12" a="1"/>
  <c r="Q296" i="12" s="1"/>
  <c r="Q305" i="12" a="1"/>
  <c r="Q305" i="12" s="1"/>
  <c r="Q314" i="12" a="1"/>
  <c r="Q314" i="12" s="1"/>
  <c r="Q9" i="12" a="1"/>
  <c r="Q9" i="12" s="1"/>
  <c r="Q17" i="12" a="1"/>
  <c r="Q17" i="12" s="1"/>
  <c r="P27" i="12" a="1"/>
  <c r="P27" i="12" s="1"/>
  <c r="P38" i="12" a="1"/>
  <c r="P38" i="12" s="1"/>
  <c r="P57" i="12" a="1"/>
  <c r="P57" i="12" s="1"/>
  <c r="P73" i="12" a="1"/>
  <c r="P73" i="12" s="1"/>
  <c r="Q82" i="12" a="1"/>
  <c r="Q82" i="12" s="1"/>
  <c r="Q90" i="12" a="1"/>
  <c r="Q90" i="12" s="1"/>
  <c r="Q99" i="12" a="1"/>
  <c r="Q99" i="12" s="1"/>
  <c r="Q107" i="12" a="1"/>
  <c r="Q107" i="12" s="1"/>
  <c r="Q116" i="12" a="1"/>
  <c r="Q116" i="12" s="1"/>
  <c r="Q124" i="12" a="1"/>
  <c r="Q124" i="12" s="1"/>
  <c r="P134" i="12" a="1"/>
  <c r="P134" i="12" s="1"/>
  <c r="P140" i="12" a="1"/>
  <c r="P140" i="12" s="1"/>
  <c r="Q146" i="12" a="1"/>
  <c r="Q146" i="12" s="1"/>
  <c r="Q153" i="12" a="1"/>
  <c r="Q153" i="12" s="1"/>
  <c r="P160" i="12" a="1"/>
  <c r="P160" i="12" s="1"/>
  <c r="P168" i="12" a="1"/>
  <c r="P168" i="12" s="1"/>
  <c r="P174" i="12" a="1"/>
  <c r="P174" i="12" s="1"/>
  <c r="Q180" i="12" a="1"/>
  <c r="Q180" i="12" s="1"/>
  <c r="Q187" i="12" a="1"/>
  <c r="Q187" i="12" s="1"/>
  <c r="P194" i="12" a="1"/>
  <c r="P194" i="12" s="1"/>
  <c r="P202" i="12" a="1"/>
  <c r="P202" i="12" s="1"/>
  <c r="P208" i="12" a="1"/>
  <c r="P208" i="12" s="1"/>
  <c r="Q214" i="12" a="1"/>
  <c r="Q214" i="12" s="1"/>
  <c r="Q220" i="12" a="1"/>
  <c r="Q220" i="12" s="1"/>
  <c r="Q226" i="12" a="1"/>
  <c r="Q226" i="12" s="1"/>
  <c r="P232" i="12" a="1"/>
  <c r="P232" i="12" s="1"/>
  <c r="P238" i="12" a="1"/>
  <c r="P238" i="12" s="1"/>
  <c r="P243" i="12" a="1"/>
  <c r="P243" i="12" s="1"/>
  <c r="Q248" i="12" a="1"/>
  <c r="Q248" i="12" s="1"/>
  <c r="P254" i="12" a="1"/>
  <c r="P254" i="12" s="1"/>
  <c r="Q259" i="12" a="1"/>
  <c r="Q259" i="12" s="1"/>
  <c r="Q273" i="12" a="1"/>
  <c r="Q273" i="12" s="1"/>
  <c r="P277" i="12" a="1"/>
  <c r="P277" i="12" s="1"/>
  <c r="Q280" i="12" a="1"/>
  <c r="Q280" i="12" s="1"/>
  <c r="P288" i="12" a="1"/>
  <c r="P288" i="12" s="1"/>
  <c r="Q292" i="12" a="1"/>
  <c r="Q292" i="12" s="1"/>
  <c r="P297" i="12" a="1"/>
  <c r="P297" i="12" s="1"/>
  <c r="Q301" i="12" a="1"/>
  <c r="Q301" i="12" s="1"/>
  <c r="P306" i="12" a="1"/>
  <c r="P306" i="12" s="1"/>
  <c r="Q310" i="12" a="1"/>
  <c r="Q310" i="12" s="1"/>
  <c r="P315" i="12" a="1"/>
  <c r="P315" i="12" s="1"/>
  <c r="Q319" i="12" a="1"/>
  <c r="Q319" i="12" s="1"/>
  <c r="Q10" i="12" a="1"/>
  <c r="Q10" i="12" s="1"/>
  <c r="P19" i="12" a="1"/>
  <c r="P19" i="12" s="1"/>
  <c r="Q27" i="12" a="1"/>
  <c r="Q27" i="12" s="1"/>
  <c r="Q38" i="12" a="1"/>
  <c r="Q38" i="12" s="1"/>
  <c r="Q48" i="12" a="1"/>
  <c r="Q48" i="12" s="1"/>
  <c r="Q57" i="12" a="1"/>
  <c r="Q57" i="12" s="1"/>
  <c r="Q66" i="12" a="1"/>
  <c r="Q66" i="12" s="1"/>
  <c r="Q73" i="12" a="1"/>
  <c r="Q73" i="12" s="1"/>
  <c r="Q83" i="12" a="1"/>
  <c r="Q83" i="12" s="1"/>
  <c r="P91" i="12" a="1"/>
  <c r="P91" i="12" s="1"/>
  <c r="Q100" i="12" a="1"/>
  <c r="Q100" i="12" s="1"/>
  <c r="Q117" i="12" a="1"/>
  <c r="Q117" i="12" s="1"/>
  <c r="P125" i="12" a="1"/>
  <c r="P125" i="12" s="1"/>
  <c r="Q134" i="12" a="1"/>
  <c r="Q134" i="12" s="1"/>
  <c r="Q140" i="12" a="1"/>
  <c r="Q140" i="12" s="1"/>
  <c r="P147" i="12" a="1"/>
  <c r="P147" i="12" s="1"/>
  <c r="P154" i="12" a="1"/>
  <c r="P154" i="12" s="1"/>
  <c r="P161" i="12" a="1"/>
  <c r="P161" i="12" s="1"/>
  <c r="Q168" i="12" a="1"/>
  <c r="Q168" i="12" s="1"/>
  <c r="Q174" i="12" a="1"/>
  <c r="Q174" i="12" s="1"/>
  <c r="P181" i="12" a="1"/>
  <c r="P181" i="12" s="1"/>
  <c r="P188" i="12" a="1"/>
  <c r="P188" i="12" s="1"/>
  <c r="P195" i="12" a="1"/>
  <c r="P195" i="12" s="1"/>
  <c r="Q202" i="12" a="1"/>
  <c r="Q202" i="12" s="1"/>
  <c r="Q208" i="12" a="1"/>
  <c r="Q208" i="12" s="1"/>
  <c r="P215" i="12" a="1"/>
  <c r="P215" i="12" s="1"/>
  <c r="P221" i="12" a="1"/>
  <c r="P221" i="12" s="1"/>
  <c r="P227" i="12" a="1"/>
  <c r="P227" i="12" s="1"/>
  <c r="Q232" i="12" a="1"/>
  <c r="Q232" i="12" s="1"/>
  <c r="Q238" i="12" a="1"/>
  <c r="Q238" i="12" s="1"/>
  <c r="Q243" i="12" a="1"/>
  <c r="Q243" i="12" s="1"/>
  <c r="P249" i="12" a="1"/>
  <c r="P249" i="12" s="1"/>
  <c r="Q254" i="12" a="1"/>
  <c r="Q254" i="12" s="1"/>
  <c r="P263" i="12" a="1"/>
  <c r="P263" i="12" s="1"/>
  <c r="Q266" i="12" a="1"/>
  <c r="Q266" i="12" s="1"/>
  <c r="P270" i="12" a="1"/>
  <c r="P270" i="12" s="1"/>
  <c r="P281" i="12" a="1"/>
  <c r="P281" i="12" s="1"/>
  <c r="Q284" i="12" a="1"/>
  <c r="Q284" i="12" s="1"/>
  <c r="Q288" i="12" a="1"/>
  <c r="Q288" i="12" s="1"/>
  <c r="P293" i="12" a="1"/>
  <c r="P293" i="12" s="1"/>
  <c r="Q297" i="12" a="1"/>
  <c r="Q297" i="12" s="1"/>
  <c r="P302" i="12" a="1"/>
  <c r="P302" i="12" s="1"/>
  <c r="Q306" i="12" a="1"/>
  <c r="Q306" i="12" s="1"/>
  <c r="P311" i="12" a="1"/>
  <c r="P311" i="12" s="1"/>
  <c r="Q315" i="12" a="1"/>
  <c r="Q315" i="12" s="1"/>
  <c r="P320" i="12" a="1"/>
  <c r="P320" i="12" s="1"/>
  <c r="P11" i="12" a="1"/>
  <c r="P11" i="12" s="1"/>
  <c r="P20" i="12" a="1"/>
  <c r="P20" i="12" s="1"/>
  <c r="P28" i="12" a="1"/>
  <c r="P28" i="12" s="1"/>
  <c r="P39" i="12" a="1"/>
  <c r="P39" i="12" s="1"/>
  <c r="Q49" i="12" a="1"/>
  <c r="Q49" i="12" s="1"/>
  <c r="Q58" i="12" a="1"/>
  <c r="Q58" i="12" s="1"/>
  <c r="P67" i="12" a="1"/>
  <c r="P67" i="12" s="1"/>
  <c r="Q74" i="12" a="1"/>
  <c r="Q74" i="12" s="1"/>
  <c r="P92" i="12" a="1"/>
  <c r="P92" i="12" s="1"/>
  <c r="P101" i="12" a="1"/>
  <c r="P101" i="12" s="1"/>
  <c r="Q108" i="12" a="1"/>
  <c r="Q108" i="12" s="1"/>
  <c r="P118" i="12" a="1"/>
  <c r="P118" i="12" s="1"/>
  <c r="P126" i="12" a="1"/>
  <c r="P126" i="12" s="1"/>
  <c r="P141" i="12" a="1"/>
  <c r="P141" i="12" s="1"/>
  <c r="Q147" i="12" a="1"/>
  <c r="Q147" i="12" s="1"/>
  <c r="Q154" i="12" a="1"/>
  <c r="Q154" i="12" s="1"/>
  <c r="P162" i="12" a="1"/>
  <c r="P162" i="12" s="1"/>
  <c r="P169" i="12" a="1"/>
  <c r="P169" i="12" s="1"/>
  <c r="P175" i="12" a="1"/>
  <c r="P175" i="12" s="1"/>
  <c r="Q181" i="12" a="1"/>
  <c r="Q181" i="12" s="1"/>
  <c r="Q188" i="12" a="1"/>
  <c r="Q188" i="12" s="1"/>
  <c r="P196" i="12" a="1"/>
  <c r="P196" i="12" s="1"/>
  <c r="P203" i="12" a="1"/>
  <c r="P203" i="12" s="1"/>
  <c r="P209" i="12" a="1"/>
  <c r="P209" i="12" s="1"/>
  <c r="Q215" i="12" a="1"/>
  <c r="Q215" i="12" s="1"/>
  <c r="Q221" i="12" a="1"/>
  <c r="Q221" i="12" s="1"/>
  <c r="Q227" i="12" a="1"/>
  <c r="Q227" i="12" s="1"/>
  <c r="P233" i="12" a="1"/>
  <c r="P233" i="12" s="1"/>
  <c r="P239" i="12" a="1"/>
  <c r="P239" i="12" s="1"/>
  <c r="P244" i="12" a="1"/>
  <c r="P244" i="12" s="1"/>
  <c r="Q249" i="12" a="1"/>
  <c r="Q249" i="12" s="1"/>
  <c r="P255" i="12" a="1"/>
  <c r="P255" i="12" s="1"/>
  <c r="P260" i="12" a="1"/>
  <c r="P260" i="12" s="1"/>
  <c r="Q270" i="12" a="1"/>
  <c r="Q270" i="12" s="1"/>
  <c r="P274" i="12" a="1"/>
  <c r="P274" i="12" s="1"/>
  <c r="Q277" i="12" a="1"/>
  <c r="Q277" i="12" s="1"/>
  <c r="P289" i="12" a="1"/>
  <c r="P289" i="12" s="1"/>
  <c r="P298" i="12" a="1"/>
  <c r="P298" i="12" s="1"/>
  <c r="P307" i="12" a="1"/>
  <c r="P307" i="12" s="1"/>
  <c r="P316" i="12" a="1"/>
  <c r="P316" i="12" s="1"/>
  <c r="Q11" i="12" a="1"/>
  <c r="Q11" i="12" s="1"/>
  <c r="P30" i="12" a="1"/>
  <c r="P30" i="12" s="1"/>
  <c r="Q39" i="12" a="1"/>
  <c r="Q39" i="12" s="1"/>
  <c r="P50" i="12" a="1"/>
  <c r="P50" i="12" s="1"/>
  <c r="Q59" i="12" a="1"/>
  <c r="Q59" i="12" s="1"/>
  <c r="Q67" i="12" a="1"/>
  <c r="Q67" i="12" s="1"/>
  <c r="Q75" i="12" a="1"/>
  <c r="Q75" i="12" s="1"/>
  <c r="P84" i="12" a="1"/>
  <c r="P84" i="12" s="1"/>
  <c r="P93" i="12" a="1"/>
  <c r="P93" i="12" s="1"/>
  <c r="Q101" i="12" a="1"/>
  <c r="Q101" i="12" s="1"/>
  <c r="Q109" i="12" a="1"/>
  <c r="Q109" i="12" s="1"/>
  <c r="Q118" i="12" a="1"/>
  <c r="Q118" i="12" s="1"/>
  <c r="P127" i="12" a="1"/>
  <c r="P127" i="12" s="1"/>
  <c r="P135" i="12" a="1"/>
  <c r="P135" i="12" s="1"/>
  <c r="Q141" i="12" a="1"/>
  <c r="Q141" i="12" s="1"/>
  <c r="P148" i="12" a="1"/>
  <c r="P148" i="12" s="1"/>
  <c r="Q155" i="12" a="1"/>
  <c r="Q155" i="12" s="1"/>
  <c r="Q162" i="12" a="1"/>
  <c r="Q162" i="12" s="1"/>
  <c r="Q169" i="12" a="1"/>
  <c r="Q169" i="12" s="1"/>
  <c r="Q175" i="12" a="1"/>
  <c r="Q175" i="12" s="1"/>
  <c r="P182" i="12" a="1"/>
  <c r="P182" i="12" s="1"/>
  <c r="Q189" i="12" a="1"/>
  <c r="Q189" i="12" s="1"/>
  <c r="Q196" i="12" a="1"/>
  <c r="Q196" i="12" s="1"/>
  <c r="Q203" i="12" a="1"/>
  <c r="Q203" i="12" s="1"/>
  <c r="Q209" i="12" a="1"/>
  <c r="Q209" i="12" s="1"/>
  <c r="P222" i="12" a="1"/>
  <c r="P222" i="12" s="1"/>
  <c r="Q233" i="12" a="1"/>
  <c r="Q233" i="12" s="1"/>
  <c r="Q239" i="12" a="1"/>
  <c r="Q239" i="12" s="1"/>
  <c r="Q244" i="12" a="1"/>
  <c r="Q244" i="12" s="1"/>
  <c r="P250" i="12" a="1"/>
  <c r="P250" i="12" s="1"/>
  <c r="Q255" i="12" a="1"/>
  <c r="Q255" i="12" s="1"/>
  <c r="Q263" i="12" a="1"/>
  <c r="Q263" i="12" s="1"/>
  <c r="P267" i="12" a="1"/>
  <c r="P267" i="12" s="1"/>
  <c r="P278" i="12" a="1"/>
  <c r="P278" i="12" s="1"/>
  <c r="Q281" i="12" a="1"/>
  <c r="Q281" i="12" s="1"/>
  <c r="P285" i="12" a="1"/>
  <c r="P285" i="12" s="1"/>
  <c r="Q293" i="12" a="1"/>
  <c r="Q293" i="12" s="1"/>
  <c r="Q302" i="12" a="1"/>
  <c r="Q302" i="12" s="1"/>
  <c r="Q311" i="12" a="1"/>
  <c r="Q311" i="12" s="1"/>
  <c r="Q320" i="12" a="1"/>
  <c r="Q320" i="12" s="1"/>
  <c r="P21" i="12" a="1"/>
  <c r="P21" i="12" s="1"/>
  <c r="P31" i="12" a="1"/>
  <c r="P31" i="12" s="1"/>
  <c r="P40" i="12" a="1"/>
  <c r="P40" i="12" s="1"/>
  <c r="Q50" i="12" a="1"/>
  <c r="Q50" i="12" s="1"/>
  <c r="Q60" i="12" a="1"/>
  <c r="Q60" i="12" s="1"/>
  <c r="P68" i="12" a="1"/>
  <c r="P68" i="12" s="1"/>
  <c r="Q76" i="12" a="1"/>
  <c r="Q76" i="12" s="1"/>
  <c r="Q84" i="12" a="1"/>
  <c r="Q84" i="12" s="1"/>
  <c r="P94" i="12" a="1"/>
  <c r="P94" i="12" s="1"/>
  <c r="Q110" i="12" a="1"/>
  <c r="Q110" i="12" s="1"/>
  <c r="P119" i="12" a="1"/>
  <c r="P119" i="12" s="1"/>
  <c r="P128" i="12" a="1"/>
  <c r="P128" i="12" s="1"/>
  <c r="Q135" i="12" a="1"/>
  <c r="Q135" i="12" s="1"/>
  <c r="P142" i="12" a="1"/>
  <c r="P142" i="12" s="1"/>
  <c r="Q148" i="12" a="1"/>
  <c r="Q148" i="12" s="1"/>
  <c r="P156" i="12" a="1"/>
  <c r="P156" i="12" s="1"/>
  <c r="P163" i="12" a="1"/>
  <c r="P163" i="12" s="1"/>
  <c r="P170" i="12" a="1"/>
  <c r="P170" i="12" s="1"/>
  <c r="P176" i="12" a="1"/>
  <c r="P176" i="12" s="1"/>
  <c r="Q182" i="12" a="1"/>
  <c r="Q182" i="12" s="1"/>
  <c r="Q190" i="12" a="1"/>
  <c r="Q190" i="12" s="1"/>
  <c r="P197" i="12" a="1"/>
  <c r="P197" i="12" s="1"/>
  <c r="P216" i="12" a="1"/>
  <c r="P216" i="12" s="1"/>
  <c r="Q222" i="12" a="1"/>
  <c r="Q222" i="12" s="1"/>
  <c r="P228" i="12" a="1"/>
  <c r="P228" i="12" s="1"/>
  <c r="P234" i="12" a="1"/>
  <c r="P234" i="12" s="1"/>
  <c r="P245" i="12" a="1"/>
  <c r="P245" i="12" s="1"/>
  <c r="Q250" i="12" a="1"/>
  <c r="Q250" i="12" s="1"/>
  <c r="P256" i="12" a="1"/>
  <c r="P256" i="12" s="1"/>
  <c r="Q260" i="12" a="1"/>
  <c r="Q260" i="12" s="1"/>
  <c r="Q267" i="12" a="1"/>
  <c r="Q267" i="12" s="1"/>
  <c r="P271" i="12" a="1"/>
  <c r="P271" i="12" s="1"/>
  <c r="Q274" i="12" a="1"/>
  <c r="Q274" i="12" s="1"/>
  <c r="Q285" i="12" a="1"/>
  <c r="Q285" i="12" s="1"/>
  <c r="Q289" i="12" a="1"/>
  <c r="Q289" i="12" s="1"/>
  <c r="P294" i="12" a="1"/>
  <c r="P294" i="12" s="1"/>
  <c r="Q298" i="12" a="1"/>
  <c r="Q298" i="12" s="1"/>
  <c r="P303" i="12" a="1"/>
  <c r="P303" i="12" s="1"/>
  <c r="Q307" i="12" a="1"/>
  <c r="Q307" i="12" s="1"/>
  <c r="P312" i="12" a="1"/>
  <c r="P312" i="12" s="1"/>
  <c r="Q316" i="12" a="1"/>
  <c r="Q316" i="12" s="1"/>
  <c r="P321" i="12" a="1"/>
  <c r="P321" i="12" s="1"/>
  <c r="Q4" i="12" a="1"/>
  <c r="Q4" i="12" s="1"/>
  <c r="P12" i="12" a="1"/>
  <c r="P12" i="12" s="1"/>
  <c r="Q21" i="12" a="1"/>
  <c r="Q21" i="12" s="1"/>
  <c r="P32" i="12" a="1"/>
  <c r="P32" i="12" s="1"/>
  <c r="P42" i="12" a="1"/>
  <c r="P42" i="12" s="1"/>
  <c r="P51" i="12" a="1"/>
  <c r="P51" i="12" s="1"/>
  <c r="Q61" i="12" a="1"/>
  <c r="Q61" i="12" s="1"/>
  <c r="Q68" i="12" a="1"/>
  <c r="Q68" i="12" s="1"/>
  <c r="Q77" i="12" a="1"/>
  <c r="Q77" i="12" s="1"/>
  <c r="P85" i="12" a="1"/>
  <c r="P85" i="12" s="1"/>
  <c r="P95" i="12" a="1"/>
  <c r="P95" i="12" s="1"/>
  <c r="P102" i="12" a="1"/>
  <c r="P102" i="12" s="1"/>
  <c r="Q111" i="12" a="1"/>
  <c r="Q111" i="12" s="1"/>
  <c r="Q119" i="12" a="1"/>
  <c r="Q119" i="12" s="1"/>
  <c r="P129" i="12" a="1"/>
  <c r="P129" i="12" s="1"/>
  <c r="P136" i="12" a="1"/>
  <c r="P136" i="12" s="1"/>
  <c r="Q142" i="12" a="1"/>
  <c r="Q142" i="12" s="1"/>
  <c r="Q149" i="12" a="1"/>
  <c r="Q149" i="12" s="1"/>
  <c r="Q156" i="12" a="1"/>
  <c r="Q156" i="12" s="1"/>
  <c r="Q163" i="12" a="1"/>
  <c r="Q163" i="12" s="1"/>
  <c r="Q170" i="12" a="1"/>
  <c r="Q170" i="12" s="1"/>
  <c r="Q176" i="12" a="1"/>
  <c r="Q176" i="12" s="1"/>
  <c r="Q183" i="12" a="1"/>
  <c r="Q183" i="12" s="1"/>
  <c r="P191" i="12" a="1"/>
  <c r="P191" i="12" s="1"/>
  <c r="Q197" i="12" a="1"/>
  <c r="Q197" i="12" s="1"/>
  <c r="P204" i="12" a="1"/>
  <c r="P204" i="12" s="1"/>
  <c r="P210" i="12" a="1"/>
  <c r="P210" i="12" s="1"/>
  <c r="P217" i="12" a="1"/>
  <c r="P217" i="12" s="1"/>
  <c r="P223" i="12" a="1"/>
  <c r="P223" i="12" s="1"/>
  <c r="Q228" i="12" a="1"/>
  <c r="Q228" i="12" s="1"/>
  <c r="Q234" i="12" a="1"/>
  <c r="Q234" i="12" s="1"/>
  <c r="P240" i="12" a="1"/>
  <c r="P240" i="12" s="1"/>
  <c r="Q245" i="12" a="1"/>
  <c r="Q245" i="12" s="1"/>
  <c r="P251" i="12" a="1"/>
  <c r="P251" i="12" s="1"/>
  <c r="Q256" i="12" a="1"/>
  <c r="Q256" i="12" s="1"/>
  <c r="P264" i="12" a="1"/>
  <c r="P264" i="12" s="1"/>
  <c r="P275" i="12" a="1"/>
  <c r="P275" i="12" s="1"/>
  <c r="Q278" i="12" a="1"/>
  <c r="Q278" i="12" s="1"/>
  <c r="P282" i="12" a="1"/>
  <c r="P282" i="12" s="1"/>
  <c r="P290" i="12" a="1"/>
  <c r="P290" i="12" s="1"/>
  <c r="Q294" i="12" a="1"/>
  <c r="Q294" i="12" s="1"/>
  <c r="P299" i="12" a="1"/>
  <c r="P299" i="12" s="1"/>
  <c r="Q303" i="12" a="1"/>
  <c r="Q303" i="12" s="1"/>
  <c r="P308" i="12" a="1"/>
  <c r="P308" i="12" s="1"/>
  <c r="Q312" i="12" a="1"/>
  <c r="Q312" i="12" s="1"/>
  <c r="P317" i="12" a="1"/>
  <c r="P317" i="12" s="1"/>
  <c r="Q321" i="12" a="1"/>
  <c r="Q321" i="12" s="1"/>
  <c r="Q22" i="12" a="1"/>
  <c r="Q22" i="12" s="1"/>
  <c r="P33" i="12" a="1"/>
  <c r="P33" i="12" s="1"/>
  <c r="P44" i="12" a="1"/>
  <c r="P44" i="12" s="1"/>
  <c r="Q53" i="12" a="1"/>
  <c r="Q53" i="12" s="1"/>
  <c r="Q62" i="12" a="1"/>
  <c r="Q62" i="12" s="1"/>
  <c r="P70" i="12" a="1"/>
  <c r="P70" i="12" s="1"/>
  <c r="Q78" i="12" a="1"/>
  <c r="Q78" i="12" s="1"/>
  <c r="P87" i="12" a="1"/>
  <c r="P87" i="12" s="1"/>
  <c r="P96" i="12" a="1"/>
  <c r="P96" i="12" s="1"/>
  <c r="P104" i="12" a="1"/>
  <c r="P104" i="12" s="1"/>
  <c r="Q112" i="12" a="1"/>
  <c r="Q112" i="12" s="1"/>
  <c r="P121" i="12" a="1"/>
  <c r="P121" i="12" s="1"/>
  <c r="P130" i="12" a="1"/>
  <c r="P130" i="12" s="1"/>
  <c r="P137" i="12" a="1"/>
  <c r="P137" i="12" s="1"/>
  <c r="P151" i="12" a="1"/>
  <c r="P151" i="12" s="1"/>
  <c r="Q157" i="12" a="1"/>
  <c r="Q157" i="12" s="1"/>
  <c r="Q164" i="12" a="1"/>
  <c r="Q164" i="12" s="1"/>
  <c r="P171" i="12" a="1"/>
  <c r="P171" i="12" s="1"/>
  <c r="P178" i="12" a="1"/>
  <c r="P178" i="12" s="1"/>
  <c r="P185" i="12" a="1"/>
  <c r="P185" i="12" s="1"/>
  <c r="Q198" i="12" a="1"/>
  <c r="Q198" i="12" s="1"/>
  <c r="P205" i="12" a="1"/>
  <c r="P205" i="12" s="1"/>
  <c r="Q211" i="12" a="1"/>
  <c r="Q211" i="12" s="1"/>
  <c r="P218" i="12" a="1"/>
  <c r="P218" i="12" s="1"/>
  <c r="P224" i="12" a="1"/>
  <c r="P224" i="12" s="1"/>
  <c r="Q229" i="12" a="1"/>
  <c r="Q229" i="12" s="1"/>
  <c r="Q235" i="12" a="1"/>
  <c r="Q235" i="12" s="1"/>
  <c r="P241" i="12" a="1"/>
  <c r="P241" i="12" s="1"/>
  <c r="P246" i="12" a="1"/>
  <c r="P246" i="12" s="1"/>
  <c r="Q257" i="12" a="1"/>
  <c r="Q257" i="12" s="1"/>
  <c r="Q261" i="12" a="1"/>
  <c r="Q261" i="12" s="1"/>
  <c r="P272" i="12" a="1"/>
  <c r="P272" i="12" s="1"/>
  <c r="Q275" i="12" a="1"/>
  <c r="Q275" i="12" s="1"/>
  <c r="P279" i="12" a="1"/>
  <c r="P279" i="12" s="1"/>
  <c r="Q290" i="12" a="1"/>
  <c r="Q290" i="12" s="1"/>
  <c r="Q299" i="12" a="1"/>
  <c r="Q299" i="12" s="1"/>
  <c r="Q308" i="12" a="1"/>
  <c r="Q308" i="12" s="1"/>
  <c r="Q317" i="12" a="1"/>
  <c r="Q317" i="12" s="1"/>
  <c r="E24" i="12" a="1"/>
  <c r="E24" i="12" s="1"/>
  <c r="E19" i="12" a="1"/>
  <c r="E19" i="12" s="1"/>
  <c r="D10" i="12" a="1"/>
  <c r="D10" i="12" s="1"/>
  <c r="P313" i="12" a="1"/>
  <c r="P313" i="12" s="1"/>
  <c r="Q264" i="12" a="1"/>
  <c r="Q264" i="12" s="1"/>
  <c r="P198" i="12" a="1"/>
  <c r="P198" i="12" s="1"/>
  <c r="P112" i="12" a="1"/>
  <c r="P112" i="12" s="1"/>
  <c r="Q5" i="12" a="1"/>
  <c r="Q5" i="12" s="1"/>
  <c r="D24" i="12" a="1"/>
  <c r="D24" i="12" s="1"/>
  <c r="D19" i="12" a="1"/>
  <c r="D19" i="12" s="1"/>
  <c r="D14" i="12" a="1"/>
  <c r="D14" i="12" s="1"/>
  <c r="E9" i="12" a="1"/>
  <c r="E9" i="12" s="1"/>
  <c r="E5" i="12" a="1"/>
  <c r="E5" i="12" s="1"/>
  <c r="P261" i="12" a="1"/>
  <c r="P261" i="12" s="1"/>
  <c r="Q191" i="12" a="1"/>
  <c r="Q191" i="12" s="1"/>
  <c r="P103" i="12" a="1"/>
  <c r="P103" i="12" s="1"/>
  <c r="D112" i="13" a="1"/>
  <c r="D112" i="13" s="1"/>
  <c r="D106" i="13" a="1"/>
  <c r="D106" i="13" s="1"/>
  <c r="D100" i="13" a="1"/>
  <c r="D100" i="13" s="1"/>
  <c r="D94" i="13" a="1"/>
  <c r="D94" i="13" s="1"/>
  <c r="D88" i="13" a="1"/>
  <c r="D88" i="13" s="1"/>
  <c r="D83" i="13" a="1"/>
  <c r="D83" i="13" s="1"/>
  <c r="E72" i="13" a="1"/>
  <c r="E72" i="13" s="1"/>
  <c r="E67" i="13" a="1"/>
  <c r="E67" i="13" s="1"/>
  <c r="E62" i="13" a="1"/>
  <c r="E62" i="13" s="1"/>
  <c r="D57" i="13" a="1"/>
  <c r="D57" i="13" s="1"/>
  <c r="D52" i="13" a="1"/>
  <c r="D52" i="13" s="1"/>
  <c r="D47" i="13" a="1"/>
  <c r="D47" i="13" s="1"/>
  <c r="E36" i="13" a="1"/>
  <c r="E36" i="13" s="1"/>
  <c r="E31" i="13" a="1"/>
  <c r="E31" i="13" s="1"/>
  <c r="E26" i="13" a="1"/>
  <c r="E26" i="13" s="1"/>
  <c r="D21" i="13" a="1"/>
  <c r="D21" i="13" s="1"/>
  <c r="D16" i="13" a="1"/>
  <c r="D16" i="13" s="1"/>
  <c r="D11" i="13" a="1"/>
  <c r="D11" i="13" s="1"/>
  <c r="P106" i="13" a="1"/>
  <c r="P106" i="13" s="1"/>
  <c r="P90" i="13" a="1"/>
  <c r="P90" i="13" s="1"/>
  <c r="D111" i="13" a="1"/>
  <c r="D111" i="13" s="1"/>
  <c r="D105" i="13" a="1"/>
  <c r="D105" i="13" s="1"/>
  <c r="D99" i="13" a="1"/>
  <c r="D99" i="13" s="1"/>
  <c r="D93" i="13" a="1"/>
  <c r="D93" i="13" s="1"/>
  <c r="D87" i="13" a="1"/>
  <c r="D87" i="13" s="1"/>
  <c r="D82" i="13" a="1"/>
  <c r="D82" i="13" s="1"/>
  <c r="D77" i="13" a="1"/>
  <c r="D77" i="13" s="1"/>
  <c r="E66" i="13" a="1"/>
  <c r="E66" i="13" s="1"/>
  <c r="E61" i="13" a="1"/>
  <c r="E61" i="13" s="1"/>
  <c r="E56" i="13" a="1"/>
  <c r="E56" i="13" s="1"/>
  <c r="D51" i="13" a="1"/>
  <c r="D51" i="13" s="1"/>
  <c r="D46" i="13" a="1"/>
  <c r="D46" i="13" s="1"/>
  <c r="D41" i="13" a="1"/>
  <c r="D41" i="13" s="1"/>
  <c r="E30" i="13" a="1"/>
  <c r="E30" i="13" s="1"/>
  <c r="E25" i="13" a="1"/>
  <c r="E25" i="13" s="1"/>
  <c r="E20" i="13" a="1"/>
  <c r="E20" i="13" s="1"/>
  <c r="D15" i="13" a="1"/>
  <c r="D15" i="13" s="1"/>
  <c r="D10" i="13" a="1"/>
  <c r="D10" i="13" s="1"/>
  <c r="D5" i="13" a="1"/>
  <c r="D5" i="13" s="1"/>
  <c r="P104" i="13" a="1"/>
  <c r="P104" i="13" s="1"/>
  <c r="Q87" i="13" a="1"/>
  <c r="Q87" i="13" s="1"/>
  <c r="P69" i="13" a="1"/>
  <c r="P69" i="13" s="1"/>
  <c r="Q45" i="13" a="1"/>
  <c r="Q45" i="13" s="1"/>
  <c r="P13" i="13" a="1"/>
  <c r="P13" i="13" s="1"/>
  <c r="AB215" i="13" a="1"/>
  <c r="AB215" i="13" s="1"/>
  <c r="E110" i="13" a="1"/>
  <c r="E110" i="13" s="1"/>
  <c r="E104" i="13" a="1"/>
  <c r="E104" i="13" s="1"/>
  <c r="E98" i="13" a="1"/>
  <c r="E98" i="13" s="1"/>
  <c r="E92" i="13" a="1"/>
  <c r="E92" i="13" s="1"/>
  <c r="E81" i="13" a="1"/>
  <c r="E81" i="13" s="1"/>
  <c r="E76" i="13" a="1"/>
  <c r="E76" i="13" s="1"/>
  <c r="E71" i="13" a="1"/>
  <c r="E71" i="13" s="1"/>
  <c r="D66" i="13" a="1"/>
  <c r="D66" i="13" s="1"/>
  <c r="D61" i="13" a="1"/>
  <c r="D61" i="13" s="1"/>
  <c r="D56" i="13" a="1"/>
  <c r="D56" i="13" s="1"/>
  <c r="E45" i="13" a="1"/>
  <c r="E45" i="13" s="1"/>
  <c r="E40" i="13" a="1"/>
  <c r="E40" i="13" s="1"/>
  <c r="E35" i="13" a="1"/>
  <c r="E35" i="13" s="1"/>
  <c r="D30" i="13" a="1"/>
  <c r="D30" i="13" s="1"/>
  <c r="D25" i="13" a="1"/>
  <c r="D25" i="13" s="1"/>
  <c r="D20" i="13" a="1"/>
  <c r="D20" i="13" s="1"/>
  <c r="E9" i="13" a="1"/>
  <c r="E9" i="13" s="1"/>
  <c r="E4" i="13" a="1"/>
  <c r="E4" i="13" s="1"/>
  <c r="Q102" i="13" a="1"/>
  <c r="Q102" i="13" s="1"/>
  <c r="Q86" i="13" a="1"/>
  <c r="Q86" i="13" s="1"/>
  <c r="Q42" i="13" a="1"/>
  <c r="Q42" i="13" s="1"/>
  <c r="P11" i="13" a="1"/>
  <c r="P11" i="13" s="1"/>
  <c r="AB86" i="13" a="1"/>
  <c r="AB86" i="13" s="1"/>
  <c r="P101" i="13" a="1"/>
  <c r="P101" i="13" s="1"/>
  <c r="Q64" i="13" a="1"/>
  <c r="Q64" i="13" s="1"/>
  <c r="P7" i="13" a="1"/>
  <c r="P7" i="13" s="1"/>
  <c r="AB6" i="13" a="1"/>
  <c r="AB6" i="13" s="1"/>
  <c r="E109" i="13" a="1"/>
  <c r="E109" i="13" s="1"/>
  <c r="E103" i="13" a="1"/>
  <c r="E103" i="13" s="1"/>
  <c r="E97" i="13" a="1"/>
  <c r="E97" i="13" s="1"/>
  <c r="E91" i="13" a="1"/>
  <c r="E91" i="13" s="1"/>
  <c r="D86" i="13" a="1"/>
  <c r="D86" i="13" s="1"/>
  <c r="E75" i="13" a="1"/>
  <c r="E75" i="13" s="1"/>
  <c r="E70" i="13" a="1"/>
  <c r="E70" i="13" s="1"/>
  <c r="E65" i="13" a="1"/>
  <c r="E65" i="13" s="1"/>
  <c r="D60" i="13" a="1"/>
  <c r="D60" i="13" s="1"/>
  <c r="D55" i="13" a="1"/>
  <c r="D55" i="13" s="1"/>
  <c r="D50" i="13" a="1"/>
  <c r="D50" i="13" s="1"/>
  <c r="E39" i="13" a="1"/>
  <c r="E39" i="13" s="1"/>
  <c r="E34" i="13" a="1"/>
  <c r="E34" i="13" s="1"/>
  <c r="E29" i="13" a="1"/>
  <c r="E29" i="13" s="1"/>
  <c r="D24" i="13" a="1"/>
  <c r="D24" i="13" s="1"/>
  <c r="D19" i="13" a="1"/>
  <c r="D19" i="13" s="1"/>
  <c r="D14" i="13" a="1"/>
  <c r="D14" i="13" s="1"/>
  <c r="Q99" i="13" a="1"/>
  <c r="Q99" i="13" s="1"/>
  <c r="Q83" i="13" a="1"/>
  <c r="Q83" i="13" s="1"/>
  <c r="P38" i="13" a="1"/>
  <c r="P38" i="13" s="1"/>
  <c r="Q4" i="13" a="1"/>
  <c r="Q4" i="13" s="1"/>
  <c r="P97" i="13" a="1"/>
  <c r="P97" i="13" s="1"/>
  <c r="Q80" i="13" a="1"/>
  <c r="Q80" i="13" s="1"/>
  <c r="Q59" i="13" a="1"/>
  <c r="Q59" i="13" s="1"/>
  <c r="BM11" i="13" a="1"/>
  <c r="BM11" i="13" s="1"/>
  <c r="BM20" i="13" a="1"/>
  <c r="BM20" i="13" s="1"/>
  <c r="BM29" i="13" a="1"/>
  <c r="BM29" i="13" s="1"/>
  <c r="BM38" i="13" a="1"/>
  <c r="BM38" i="13" s="1"/>
  <c r="BM48" i="13" a="1"/>
  <c r="BM48" i="13" s="1"/>
  <c r="BM58" i="13" a="1"/>
  <c r="BM58" i="13" s="1"/>
  <c r="BM69" i="13" a="1"/>
  <c r="BM69" i="13" s="1"/>
  <c r="BM79" i="13" a="1"/>
  <c r="BM79" i="13" s="1"/>
  <c r="BM89" i="13" a="1"/>
  <c r="BM89" i="13" s="1"/>
  <c r="BM110" i="13" a="1"/>
  <c r="BM110" i="13" s="1"/>
  <c r="BM120" i="13" a="1"/>
  <c r="BM120" i="13" s="1"/>
  <c r="BM130" i="13" a="1"/>
  <c r="BM130" i="13" s="1"/>
  <c r="BM141" i="13" a="1"/>
  <c r="BM141" i="13" s="1"/>
  <c r="BM151" i="13" a="1"/>
  <c r="BM151" i="13" s="1"/>
  <c r="BM161" i="13" a="1"/>
  <c r="BM161" i="13" s="1"/>
  <c r="BM182" i="13" a="1"/>
  <c r="BM182" i="13" s="1"/>
  <c r="BM192" i="13" a="1"/>
  <c r="BM192" i="13" s="1"/>
  <c r="BM202" i="13" a="1"/>
  <c r="BM202" i="13" s="1"/>
  <c r="BM213" i="13" a="1"/>
  <c r="BM213" i="13" s="1"/>
  <c r="BM223" i="13" a="1"/>
  <c r="BM223" i="13" s="1"/>
  <c r="BM233" i="13" a="1"/>
  <c r="BM233" i="13" s="1"/>
  <c r="BM254" i="13" a="1"/>
  <c r="BM254" i="13" s="1"/>
  <c r="BM264" i="13" a="1"/>
  <c r="BM264" i="13" s="1"/>
  <c r="BM274" i="13" a="1"/>
  <c r="BM274" i="13" s="1"/>
  <c r="BM285" i="13" a="1"/>
  <c r="BM285" i="13" s="1"/>
  <c r="BM295" i="13" a="1"/>
  <c r="BM295" i="13" s="1"/>
  <c r="BM305" i="13" a="1"/>
  <c r="BM305" i="13" s="1"/>
  <c r="BM326" i="13" a="1"/>
  <c r="BM326" i="13" s="1"/>
  <c r="BM336" i="13" a="1"/>
  <c r="BM336" i="13" s="1"/>
  <c r="BM346" i="13" a="1"/>
  <c r="BM346" i="13" s="1"/>
  <c r="BM357" i="13" a="1"/>
  <c r="BM357" i="13" s="1"/>
  <c r="BM367" i="13" a="1"/>
  <c r="BM367" i="13" s="1"/>
  <c r="BM12" i="13" a="1"/>
  <c r="BM12" i="13" s="1"/>
  <c r="BM21" i="13" a="1"/>
  <c r="BM21" i="13" s="1"/>
  <c r="BM30" i="13" a="1"/>
  <c r="BM30" i="13" s="1"/>
  <c r="BM39" i="13" a="1"/>
  <c r="BM39" i="13" s="1"/>
  <c r="BM49" i="13" a="1"/>
  <c r="BM49" i="13" s="1"/>
  <c r="BM59" i="13" a="1"/>
  <c r="BM59" i="13" s="1"/>
  <c r="BM80" i="13" a="1"/>
  <c r="BM80" i="13" s="1"/>
  <c r="BM90" i="13" a="1"/>
  <c r="BM90" i="13" s="1"/>
  <c r="BM100" i="13" a="1"/>
  <c r="BM100" i="13" s="1"/>
  <c r="BM111" i="13" a="1"/>
  <c r="BM111" i="13" s="1"/>
  <c r="BM121" i="13" a="1"/>
  <c r="BM121" i="13" s="1"/>
  <c r="BM131" i="13" a="1"/>
  <c r="BM131" i="13" s="1"/>
  <c r="BM152" i="13" a="1"/>
  <c r="BM152" i="13" s="1"/>
  <c r="BM162" i="13" a="1"/>
  <c r="BM162" i="13" s="1"/>
  <c r="BM172" i="13" a="1"/>
  <c r="BM172" i="13" s="1"/>
  <c r="BM183" i="13" a="1"/>
  <c r="BM183" i="13" s="1"/>
  <c r="BM193" i="13" a="1"/>
  <c r="BM193" i="13" s="1"/>
  <c r="BM203" i="13" a="1"/>
  <c r="BM203" i="13" s="1"/>
  <c r="BM224" i="13" a="1"/>
  <c r="BM224" i="13" s="1"/>
  <c r="BM234" i="13" a="1"/>
  <c r="BM234" i="13" s="1"/>
  <c r="BM244" i="13" a="1"/>
  <c r="BM244" i="13" s="1"/>
  <c r="BM255" i="13" a="1"/>
  <c r="BM255" i="13" s="1"/>
  <c r="BM265" i="13" a="1"/>
  <c r="BM265" i="13" s="1"/>
  <c r="BM275" i="13" a="1"/>
  <c r="BM275" i="13" s="1"/>
  <c r="BM296" i="13" a="1"/>
  <c r="BM296" i="13" s="1"/>
  <c r="BM306" i="13" a="1"/>
  <c r="BM306" i="13" s="1"/>
  <c r="BM316" i="13" a="1"/>
  <c r="BM316" i="13" s="1"/>
  <c r="BM327" i="13" a="1"/>
  <c r="BM327" i="13" s="1"/>
  <c r="BM337" i="13" a="1"/>
  <c r="BM337" i="13" s="1"/>
  <c r="BM347" i="13" a="1"/>
  <c r="BM347" i="13" s="1"/>
  <c r="BM368" i="13" a="1"/>
  <c r="BM368" i="13" s="1"/>
  <c r="BM50" i="13" a="1"/>
  <c r="BM50" i="13" s="1"/>
  <c r="BM60" i="13" a="1"/>
  <c r="BM60" i="13" s="1"/>
  <c r="BM70" i="13" a="1"/>
  <c r="BM70" i="13" s="1"/>
  <c r="BM81" i="13" a="1"/>
  <c r="BM81" i="13" s="1"/>
  <c r="BM91" i="13" a="1"/>
  <c r="BM91" i="13" s="1"/>
  <c r="BM101" i="13" a="1"/>
  <c r="BM101" i="13" s="1"/>
  <c r="BM122" i="13" a="1"/>
  <c r="BM122" i="13" s="1"/>
  <c r="BM132" i="13" a="1"/>
  <c r="BM132" i="13" s="1"/>
  <c r="BM142" i="13" a="1"/>
  <c r="BM142" i="13" s="1"/>
  <c r="BM153" i="13" a="1"/>
  <c r="BM153" i="13" s="1"/>
  <c r="BM163" i="13" a="1"/>
  <c r="BM163" i="13" s="1"/>
  <c r="BM173" i="13" a="1"/>
  <c r="BM173" i="13" s="1"/>
  <c r="BM194" i="13" a="1"/>
  <c r="BM194" i="13" s="1"/>
  <c r="BM204" i="13" a="1"/>
  <c r="BM204" i="13" s="1"/>
  <c r="BM214" i="13" a="1"/>
  <c r="BM214" i="13" s="1"/>
  <c r="BM225" i="13" a="1"/>
  <c r="BM225" i="13" s="1"/>
  <c r="BM235" i="13" a="1"/>
  <c r="BM235" i="13" s="1"/>
  <c r="BM245" i="13" a="1"/>
  <c r="BM245" i="13" s="1"/>
  <c r="BM266" i="13" a="1"/>
  <c r="BM266" i="13" s="1"/>
  <c r="BM276" i="13" a="1"/>
  <c r="BM276" i="13" s="1"/>
  <c r="BM286" i="13" a="1"/>
  <c r="BM286" i="13" s="1"/>
  <c r="BM297" i="13" a="1"/>
  <c r="BM297" i="13" s="1"/>
  <c r="BM307" i="13" a="1"/>
  <c r="BM307" i="13" s="1"/>
  <c r="BM317" i="13" a="1"/>
  <c r="BM317" i="13" s="1"/>
  <c r="BM338" i="13" a="1"/>
  <c r="BM338" i="13" s="1"/>
  <c r="BM348" i="13" a="1"/>
  <c r="BM348" i="13" s="1"/>
  <c r="BM358" i="13" a="1"/>
  <c r="BM358" i="13" s="1"/>
  <c r="BM369" i="13" a="1"/>
  <c r="BM369" i="13" s="1"/>
  <c r="BM4" i="13" a="1"/>
  <c r="BM4" i="13" s="1"/>
  <c r="BM13" i="13" a="1"/>
  <c r="BM13" i="13" s="1"/>
  <c r="BM22" i="13" a="1"/>
  <c r="BM22" i="13" s="1"/>
  <c r="BM31" i="13" a="1"/>
  <c r="BM31" i="13" s="1"/>
  <c r="BM40" i="13" a="1"/>
  <c r="BM40" i="13" s="1"/>
  <c r="BM51" i="13" a="1"/>
  <c r="BM51" i="13" s="1"/>
  <c r="BM61" i="13" a="1"/>
  <c r="BM61" i="13" s="1"/>
  <c r="BM71" i="13" a="1"/>
  <c r="BM71" i="13" s="1"/>
  <c r="BM92" i="13" a="1"/>
  <c r="BM92" i="13" s="1"/>
  <c r="BM102" i="13" a="1"/>
  <c r="BM102" i="13" s="1"/>
  <c r="BM112" i="13" a="1"/>
  <c r="BM112" i="13" s="1"/>
  <c r="BM123" i="13" a="1"/>
  <c r="BM123" i="13" s="1"/>
  <c r="BM133" i="13" a="1"/>
  <c r="BM133" i="13" s="1"/>
  <c r="BM143" i="13" a="1"/>
  <c r="BM143" i="13" s="1"/>
  <c r="BM164" i="13" a="1"/>
  <c r="BM164" i="13" s="1"/>
  <c r="BM174" i="13" a="1"/>
  <c r="BM174" i="13" s="1"/>
  <c r="BM184" i="13" a="1"/>
  <c r="BM184" i="13" s="1"/>
  <c r="BM195" i="13" a="1"/>
  <c r="BM195" i="13" s="1"/>
  <c r="BM205" i="13" a="1"/>
  <c r="BM205" i="13" s="1"/>
  <c r="BM215" i="13" a="1"/>
  <c r="BM215" i="13" s="1"/>
  <c r="BM236" i="13" a="1"/>
  <c r="BM236" i="13" s="1"/>
  <c r="BM246" i="13" a="1"/>
  <c r="BM246" i="13" s="1"/>
  <c r="BM256" i="13" a="1"/>
  <c r="BM256" i="13" s="1"/>
  <c r="BM267" i="13" a="1"/>
  <c r="BM267" i="13" s="1"/>
  <c r="BM277" i="13" a="1"/>
  <c r="BM277" i="13" s="1"/>
  <c r="BM287" i="13" a="1"/>
  <c r="BM287" i="13" s="1"/>
  <c r="BM308" i="13" a="1"/>
  <c r="BM308" i="13" s="1"/>
  <c r="BM318" i="13" a="1"/>
  <c r="BM318" i="13" s="1"/>
  <c r="BM328" i="13" a="1"/>
  <c r="BM328" i="13" s="1"/>
  <c r="BM339" i="13" a="1"/>
  <c r="BM339" i="13" s="1"/>
  <c r="BM349" i="13" a="1"/>
  <c r="BM349" i="13" s="1"/>
  <c r="BM359" i="13" a="1"/>
  <c r="BM359" i="13" s="1"/>
  <c r="BM5" i="13" a="1"/>
  <c r="BM5" i="13" s="1"/>
  <c r="BM14" i="13" a="1"/>
  <c r="BM14" i="13" s="1"/>
  <c r="BM23" i="13" a="1"/>
  <c r="BM23" i="13" s="1"/>
  <c r="BM32" i="13" a="1"/>
  <c r="BM32" i="13" s="1"/>
  <c r="BM41" i="13" a="1"/>
  <c r="BM41" i="13" s="1"/>
  <c r="BM62" i="13" a="1"/>
  <c r="BM62" i="13" s="1"/>
  <c r="BM72" i="13" a="1"/>
  <c r="BM72" i="13" s="1"/>
  <c r="BM82" i="13" a="1"/>
  <c r="BM82" i="13" s="1"/>
  <c r="BM93" i="13" a="1"/>
  <c r="BM93" i="13" s="1"/>
  <c r="BM103" i="13" a="1"/>
  <c r="BM103" i="13" s="1"/>
  <c r="BM113" i="13" a="1"/>
  <c r="BM113" i="13" s="1"/>
  <c r="BM134" i="13" a="1"/>
  <c r="BM134" i="13" s="1"/>
  <c r="BM144" i="13" a="1"/>
  <c r="BM144" i="13" s="1"/>
  <c r="BM154" i="13" a="1"/>
  <c r="BM154" i="13" s="1"/>
  <c r="BM165" i="13" a="1"/>
  <c r="BM165" i="13" s="1"/>
  <c r="BM175" i="13" a="1"/>
  <c r="BM175" i="13" s="1"/>
  <c r="BM185" i="13" a="1"/>
  <c r="BM185" i="13" s="1"/>
  <c r="BM206" i="13" a="1"/>
  <c r="BM206" i="13" s="1"/>
  <c r="BM216" i="13" a="1"/>
  <c r="BM216" i="13" s="1"/>
  <c r="BM226" i="13" a="1"/>
  <c r="BM226" i="13" s="1"/>
  <c r="BM237" i="13" a="1"/>
  <c r="BM237" i="13" s="1"/>
  <c r="BM247" i="13" a="1"/>
  <c r="BM247" i="13" s="1"/>
  <c r="BM257" i="13" a="1"/>
  <c r="BM257" i="13" s="1"/>
  <c r="BM278" i="13" a="1"/>
  <c r="BM278" i="13" s="1"/>
  <c r="BM288" i="13" a="1"/>
  <c r="BM288" i="13" s="1"/>
  <c r="BM298" i="13" a="1"/>
  <c r="BM298" i="13" s="1"/>
  <c r="BM309" i="13" a="1"/>
  <c r="BM309" i="13" s="1"/>
  <c r="BM319" i="13" a="1"/>
  <c r="BM319" i="13" s="1"/>
  <c r="BM329" i="13" a="1"/>
  <c r="BM329" i="13" s="1"/>
  <c r="BM350" i="13" a="1"/>
  <c r="BM350" i="13" s="1"/>
  <c r="BM360" i="13" a="1"/>
  <c r="BM360" i="13" s="1"/>
  <c r="BM370" i="13" a="1"/>
  <c r="BM370" i="13" s="1"/>
  <c r="BM6" i="13" a="1"/>
  <c r="BM6" i="13" s="1"/>
  <c r="BM15" i="13" a="1"/>
  <c r="BM15" i="13" s="1"/>
  <c r="BM24" i="13" a="1"/>
  <c r="BM24" i="13" s="1"/>
  <c r="BM33" i="13" a="1"/>
  <c r="BM33" i="13" s="1"/>
  <c r="BM42" i="13" a="1"/>
  <c r="BM42" i="13" s="1"/>
  <c r="BM52" i="13" a="1"/>
  <c r="BM52" i="13" s="1"/>
  <c r="BM63" i="13" a="1"/>
  <c r="BM63" i="13" s="1"/>
  <c r="BM73" i="13" a="1"/>
  <c r="BM73" i="13" s="1"/>
  <c r="BM83" i="13" a="1"/>
  <c r="BM83" i="13" s="1"/>
  <c r="BM104" i="13" a="1"/>
  <c r="BM104" i="13" s="1"/>
  <c r="BM114" i="13" a="1"/>
  <c r="BM114" i="13" s="1"/>
  <c r="BM124" i="13" a="1"/>
  <c r="BM124" i="13" s="1"/>
  <c r="BM135" i="13" a="1"/>
  <c r="BM135" i="13" s="1"/>
  <c r="BM145" i="13" a="1"/>
  <c r="BM145" i="13" s="1"/>
  <c r="BM155" i="13" a="1"/>
  <c r="BM155" i="13" s="1"/>
  <c r="BM176" i="13" a="1"/>
  <c r="BM176" i="13" s="1"/>
  <c r="BM186" i="13" a="1"/>
  <c r="BM186" i="13" s="1"/>
  <c r="BM196" i="13" a="1"/>
  <c r="BM196" i="13" s="1"/>
  <c r="BM207" i="13" a="1"/>
  <c r="BM207" i="13" s="1"/>
  <c r="BM217" i="13" a="1"/>
  <c r="BM217" i="13" s="1"/>
  <c r="BM227" i="13" a="1"/>
  <c r="BM227" i="13" s="1"/>
  <c r="BM248" i="13" a="1"/>
  <c r="BM248" i="13" s="1"/>
  <c r="BM258" i="13" a="1"/>
  <c r="BM258" i="13" s="1"/>
  <c r="BM268" i="13" a="1"/>
  <c r="BM268" i="13" s="1"/>
  <c r="BM279" i="13" a="1"/>
  <c r="BM279" i="13" s="1"/>
  <c r="BM289" i="13" a="1"/>
  <c r="BM289" i="13" s="1"/>
  <c r="BM299" i="13" a="1"/>
  <c r="BM299" i="13" s="1"/>
  <c r="BM320" i="13" a="1"/>
  <c r="BM320" i="13" s="1"/>
  <c r="BM330" i="13" a="1"/>
  <c r="BM330" i="13" s="1"/>
  <c r="BM340" i="13" a="1"/>
  <c r="BM340" i="13" s="1"/>
  <c r="BM351" i="13" a="1"/>
  <c r="BM351" i="13" s="1"/>
  <c r="BM361" i="13" a="1"/>
  <c r="BM361" i="13" s="1"/>
  <c r="BM371" i="13" a="1"/>
  <c r="BM371" i="13" s="1"/>
  <c r="BM43" i="13" a="1"/>
  <c r="BM43" i="13" s="1"/>
  <c r="BM53" i="13" a="1"/>
  <c r="BM53" i="13" s="1"/>
  <c r="BM74" i="13" a="1"/>
  <c r="BM74" i="13" s="1"/>
  <c r="BM84" i="13" a="1"/>
  <c r="BM84" i="13" s="1"/>
  <c r="BM94" i="13" a="1"/>
  <c r="BM94" i="13" s="1"/>
  <c r="BM105" i="13" a="1"/>
  <c r="BM105" i="13" s="1"/>
  <c r="BM115" i="13" a="1"/>
  <c r="BM115" i="13" s="1"/>
  <c r="BM125" i="13" a="1"/>
  <c r="BM125" i="13" s="1"/>
  <c r="BM146" i="13" a="1"/>
  <c r="BM146" i="13" s="1"/>
  <c r="BM156" i="13" a="1"/>
  <c r="BM156" i="13" s="1"/>
  <c r="BM166" i="13" a="1"/>
  <c r="BM166" i="13" s="1"/>
  <c r="BM177" i="13" a="1"/>
  <c r="BM177" i="13" s="1"/>
  <c r="BM187" i="13" a="1"/>
  <c r="BM187" i="13" s="1"/>
  <c r="BM197" i="13" a="1"/>
  <c r="BM197" i="13" s="1"/>
  <c r="BM218" i="13" a="1"/>
  <c r="BM218" i="13" s="1"/>
  <c r="BM228" i="13" a="1"/>
  <c r="BM228" i="13" s="1"/>
  <c r="BM238" i="13" a="1"/>
  <c r="BM238" i="13" s="1"/>
  <c r="BM249" i="13" a="1"/>
  <c r="BM249" i="13" s="1"/>
  <c r="BM259" i="13" a="1"/>
  <c r="BM259" i="13" s="1"/>
  <c r="BM269" i="13" a="1"/>
  <c r="BM269" i="13" s="1"/>
  <c r="BM290" i="13" a="1"/>
  <c r="BM290" i="13" s="1"/>
  <c r="BM300" i="13" a="1"/>
  <c r="BM300" i="13" s="1"/>
  <c r="BM310" i="13" a="1"/>
  <c r="BM310" i="13" s="1"/>
  <c r="BM321" i="13" a="1"/>
  <c r="BM321" i="13" s="1"/>
  <c r="BM331" i="13" a="1"/>
  <c r="BM331" i="13" s="1"/>
  <c r="BM341" i="13" a="1"/>
  <c r="BM341" i="13" s="1"/>
  <c r="BM362" i="13" a="1"/>
  <c r="BM362" i="13" s="1"/>
  <c r="BM372" i="13" a="1"/>
  <c r="BM372" i="13" s="1"/>
  <c r="BM7" i="13" a="1"/>
  <c r="BM7" i="13" s="1"/>
  <c r="BM16" i="13" a="1"/>
  <c r="BM16" i="13" s="1"/>
  <c r="BM25" i="13" a="1"/>
  <c r="BM25" i="13" s="1"/>
  <c r="BM34" i="13" a="1"/>
  <c r="BM34" i="13" s="1"/>
  <c r="BM44" i="13" a="1"/>
  <c r="BM44" i="13" s="1"/>
  <c r="BM54" i="13" a="1"/>
  <c r="BM54" i="13" s="1"/>
  <c r="BM64" i="13" a="1"/>
  <c r="BM64" i="13" s="1"/>
  <c r="BM75" i="13" a="1"/>
  <c r="BM75" i="13" s="1"/>
  <c r="BM85" i="13" a="1"/>
  <c r="BM85" i="13" s="1"/>
  <c r="BM95" i="13" a="1"/>
  <c r="BM95" i="13" s="1"/>
  <c r="BM116" i="13" a="1"/>
  <c r="BM116" i="13" s="1"/>
  <c r="BM126" i="13" a="1"/>
  <c r="BM126" i="13" s="1"/>
  <c r="BM136" i="13" a="1"/>
  <c r="BM136" i="13" s="1"/>
  <c r="BM147" i="13" a="1"/>
  <c r="BM147" i="13" s="1"/>
  <c r="BM157" i="13" a="1"/>
  <c r="BM157" i="13" s="1"/>
  <c r="BM167" i="13" a="1"/>
  <c r="BM167" i="13" s="1"/>
  <c r="BM188" i="13" a="1"/>
  <c r="BM188" i="13" s="1"/>
  <c r="BM198" i="13" a="1"/>
  <c r="BM198" i="13" s="1"/>
  <c r="BM208" i="13" a="1"/>
  <c r="BM208" i="13" s="1"/>
  <c r="BM219" i="13" a="1"/>
  <c r="BM219" i="13" s="1"/>
  <c r="BM229" i="13" a="1"/>
  <c r="BM229" i="13" s="1"/>
  <c r="BM239" i="13" a="1"/>
  <c r="BM239" i="13" s="1"/>
  <c r="BM260" i="13" a="1"/>
  <c r="BM260" i="13" s="1"/>
  <c r="BM270" i="13" a="1"/>
  <c r="BM270" i="13" s="1"/>
  <c r="BM280" i="13" a="1"/>
  <c r="BM280" i="13" s="1"/>
  <c r="BM291" i="13" a="1"/>
  <c r="BM291" i="13" s="1"/>
  <c r="BM301" i="13" a="1"/>
  <c r="BM301" i="13" s="1"/>
  <c r="BM311" i="13" a="1"/>
  <c r="BM311" i="13" s="1"/>
  <c r="BM332" i="13" a="1"/>
  <c r="BM332" i="13" s="1"/>
  <c r="BM342" i="13" a="1"/>
  <c r="BM342" i="13" s="1"/>
  <c r="BM352" i="13" a="1"/>
  <c r="BM352" i="13" s="1"/>
  <c r="BM363" i="13" a="1"/>
  <c r="BM363" i="13" s="1"/>
  <c r="BM3" i="13" a="1"/>
  <c r="BM3" i="13" s="1"/>
  <c r="BM8" i="13" a="1"/>
  <c r="BM8" i="13" s="1"/>
  <c r="BM17" i="13" a="1"/>
  <c r="BM17" i="13" s="1"/>
  <c r="BM26" i="13" a="1"/>
  <c r="BM26" i="13" s="1"/>
  <c r="BM35" i="13" a="1"/>
  <c r="BM35" i="13" s="1"/>
  <c r="BM45" i="13" a="1"/>
  <c r="BM45" i="13" s="1"/>
  <c r="BM55" i="13" a="1"/>
  <c r="BM55" i="13" s="1"/>
  <c r="BM65" i="13" a="1"/>
  <c r="BM65" i="13" s="1"/>
  <c r="BM86" i="13" a="1"/>
  <c r="BM86" i="13" s="1"/>
  <c r="BM96" i="13" a="1"/>
  <c r="BM96" i="13" s="1"/>
  <c r="BM106" i="13" a="1"/>
  <c r="BM106" i="13" s="1"/>
  <c r="BM117" i="13" a="1"/>
  <c r="BM117" i="13" s="1"/>
  <c r="BM127" i="13" a="1"/>
  <c r="BM127" i="13" s="1"/>
  <c r="BM137" i="13" a="1"/>
  <c r="BM137" i="13" s="1"/>
  <c r="BM158" i="13" a="1"/>
  <c r="BM158" i="13" s="1"/>
  <c r="BM168" i="13" a="1"/>
  <c r="BM168" i="13" s="1"/>
  <c r="BM178" i="13" a="1"/>
  <c r="BM178" i="13" s="1"/>
  <c r="BM189" i="13" a="1"/>
  <c r="BM189" i="13" s="1"/>
  <c r="BM199" i="13" a="1"/>
  <c r="BM199" i="13" s="1"/>
  <c r="BM209" i="13" a="1"/>
  <c r="BM209" i="13" s="1"/>
  <c r="BM230" i="13" a="1"/>
  <c r="BM230" i="13" s="1"/>
  <c r="BM240" i="13" a="1"/>
  <c r="BM240" i="13" s="1"/>
  <c r="BM250" i="13" a="1"/>
  <c r="BM250" i="13" s="1"/>
  <c r="BM261" i="13" a="1"/>
  <c r="BM261" i="13" s="1"/>
  <c r="BM271" i="13" a="1"/>
  <c r="BM271" i="13" s="1"/>
  <c r="BM281" i="13" a="1"/>
  <c r="BM281" i="13" s="1"/>
  <c r="BM302" i="13" a="1"/>
  <c r="BM302" i="13" s="1"/>
  <c r="BM312" i="13" a="1"/>
  <c r="BM312" i="13" s="1"/>
  <c r="BM322" i="13" a="1"/>
  <c r="BM322" i="13" s="1"/>
  <c r="BM333" i="13" a="1"/>
  <c r="BM333" i="13" s="1"/>
  <c r="BM343" i="13" a="1"/>
  <c r="BM343" i="13" s="1"/>
  <c r="BM353" i="13" a="1"/>
  <c r="BM353" i="13" s="1"/>
  <c r="BM9" i="13" a="1"/>
  <c r="BM9" i="13" s="1"/>
  <c r="BM18" i="13" a="1"/>
  <c r="BM18" i="13" s="1"/>
  <c r="BM27" i="13" a="1"/>
  <c r="BM27" i="13" s="1"/>
  <c r="BM36" i="13" a="1"/>
  <c r="BM36" i="13" s="1"/>
  <c r="BM56" i="13" a="1"/>
  <c r="BM56" i="13" s="1"/>
  <c r="BM66" i="13" a="1"/>
  <c r="BM66" i="13" s="1"/>
  <c r="BM76" i="13" a="1"/>
  <c r="BM76" i="13" s="1"/>
  <c r="BM87" i="13" a="1"/>
  <c r="BM87" i="13" s="1"/>
  <c r="BM97" i="13" a="1"/>
  <c r="BM97" i="13" s="1"/>
  <c r="BM107" i="13" a="1"/>
  <c r="BM107" i="13" s="1"/>
  <c r="BM128" i="13" a="1"/>
  <c r="BM128" i="13" s="1"/>
  <c r="BM138" i="13" a="1"/>
  <c r="BM138" i="13" s="1"/>
  <c r="BM148" i="13" a="1"/>
  <c r="BM148" i="13" s="1"/>
  <c r="BM159" i="13" a="1"/>
  <c r="BM159" i="13" s="1"/>
  <c r="BM169" i="13" a="1"/>
  <c r="BM169" i="13" s="1"/>
  <c r="BM179" i="13" a="1"/>
  <c r="BM179" i="13" s="1"/>
  <c r="BM200" i="13" a="1"/>
  <c r="BM200" i="13" s="1"/>
  <c r="BM210" i="13" a="1"/>
  <c r="BM210" i="13" s="1"/>
  <c r="BM220" i="13" a="1"/>
  <c r="BM220" i="13" s="1"/>
  <c r="BM231" i="13" a="1"/>
  <c r="BM231" i="13" s="1"/>
  <c r="BM241" i="13" a="1"/>
  <c r="BM241" i="13" s="1"/>
  <c r="BM251" i="13" a="1"/>
  <c r="BM251" i="13" s="1"/>
  <c r="BM272" i="13" a="1"/>
  <c r="BM272" i="13" s="1"/>
  <c r="BM282" i="13" a="1"/>
  <c r="BM282" i="13" s="1"/>
  <c r="BM292" i="13" a="1"/>
  <c r="BM292" i="13" s="1"/>
  <c r="BM303" i="13" a="1"/>
  <c r="BM303" i="13" s="1"/>
  <c r="BM313" i="13" a="1"/>
  <c r="BM313" i="13" s="1"/>
  <c r="BM323" i="13" a="1"/>
  <c r="BM323" i="13" s="1"/>
  <c r="BM344" i="13" a="1"/>
  <c r="BM344" i="13" s="1"/>
  <c r="BM354" i="13" a="1"/>
  <c r="BM354" i="13" s="1"/>
  <c r="BM364" i="13" a="1"/>
  <c r="BM364" i="13" s="1"/>
  <c r="BM46" i="13" a="1"/>
  <c r="BM46" i="13" s="1"/>
  <c r="BM57" i="13" a="1"/>
  <c r="BM57" i="13" s="1"/>
  <c r="BM67" i="13" a="1"/>
  <c r="BM67" i="13" s="1"/>
  <c r="BM77" i="13" a="1"/>
  <c r="BM77" i="13" s="1"/>
  <c r="BM98" i="13" a="1"/>
  <c r="BM98" i="13" s="1"/>
  <c r="BM108" i="13" a="1"/>
  <c r="BM108" i="13" s="1"/>
  <c r="BM118" i="13" a="1"/>
  <c r="BM118" i="13" s="1"/>
  <c r="BM129" i="13" a="1"/>
  <c r="BM129" i="13" s="1"/>
  <c r="BM139" i="13" a="1"/>
  <c r="BM139" i="13" s="1"/>
  <c r="BM149" i="13" a="1"/>
  <c r="BM149" i="13" s="1"/>
  <c r="BM170" i="13" a="1"/>
  <c r="BM170" i="13" s="1"/>
  <c r="BM180" i="13" a="1"/>
  <c r="BM180" i="13" s="1"/>
  <c r="BM190" i="13" a="1"/>
  <c r="BM190" i="13" s="1"/>
  <c r="BM201" i="13" a="1"/>
  <c r="BM201" i="13" s="1"/>
  <c r="BM211" i="13" a="1"/>
  <c r="BM211" i="13" s="1"/>
  <c r="BM221" i="13" a="1"/>
  <c r="BM221" i="13" s="1"/>
  <c r="BM242" i="13" a="1"/>
  <c r="BM242" i="13" s="1"/>
  <c r="BM252" i="13" a="1"/>
  <c r="BM252" i="13" s="1"/>
  <c r="BM262" i="13" a="1"/>
  <c r="BM262" i="13" s="1"/>
  <c r="BM273" i="13" a="1"/>
  <c r="BM273" i="13" s="1"/>
  <c r="BM283" i="13" a="1"/>
  <c r="BM283" i="13" s="1"/>
  <c r="BM293" i="13" a="1"/>
  <c r="BM293" i="13" s="1"/>
  <c r="BM314" i="13" a="1"/>
  <c r="BM314" i="13" s="1"/>
  <c r="BM324" i="13" a="1"/>
  <c r="BM324" i="13" s="1"/>
  <c r="BM334" i="13" a="1"/>
  <c r="BM334" i="13" s="1"/>
  <c r="BM345" i="13" a="1"/>
  <c r="BM345" i="13" s="1"/>
  <c r="BM355" i="13" a="1"/>
  <c r="BM355" i="13" s="1"/>
  <c r="BM365" i="13" a="1"/>
  <c r="BM365" i="13" s="1"/>
  <c r="BM10" i="13" a="1"/>
  <c r="BM10" i="13" s="1"/>
  <c r="BM19" i="13" a="1"/>
  <c r="BM19" i="13" s="1"/>
  <c r="BM28" i="13" a="1"/>
  <c r="BM28" i="13" s="1"/>
  <c r="BM37" i="13" a="1"/>
  <c r="BM37" i="13" s="1"/>
  <c r="BM47" i="13" a="1"/>
  <c r="BM47" i="13" s="1"/>
  <c r="BM68" i="13" a="1"/>
  <c r="BM68" i="13" s="1"/>
  <c r="BM78" i="13" a="1"/>
  <c r="BM78" i="13" s="1"/>
  <c r="BM88" i="13" a="1"/>
  <c r="BM88" i="13" s="1"/>
  <c r="BM99" i="13" a="1"/>
  <c r="BM99" i="13" s="1"/>
  <c r="BM109" i="13" a="1"/>
  <c r="BM109" i="13" s="1"/>
  <c r="BM119" i="13" a="1"/>
  <c r="BM119" i="13" s="1"/>
  <c r="BM140" i="13" a="1"/>
  <c r="BM140" i="13" s="1"/>
  <c r="BM150" i="13" a="1"/>
  <c r="BM150" i="13" s="1"/>
  <c r="BM160" i="13" a="1"/>
  <c r="BM160" i="13" s="1"/>
  <c r="BM171" i="13" a="1"/>
  <c r="BM171" i="13" s="1"/>
  <c r="BM181" i="13" a="1"/>
  <c r="BM181" i="13" s="1"/>
  <c r="BM191" i="13" a="1"/>
  <c r="BM191" i="13" s="1"/>
  <c r="BM212" i="13" a="1"/>
  <c r="BM212" i="13" s="1"/>
  <c r="BM222" i="13" a="1"/>
  <c r="BM222" i="13" s="1"/>
  <c r="BM232" i="13" a="1"/>
  <c r="BM232" i="13" s="1"/>
  <c r="BM243" i="13" a="1"/>
  <c r="BM243" i="13" s="1"/>
  <c r="BM253" i="13" a="1"/>
  <c r="BM253" i="13" s="1"/>
  <c r="BM263" i="13" a="1"/>
  <c r="BM263" i="13" s="1"/>
  <c r="BM284" i="13" a="1"/>
  <c r="BM284" i="13" s="1"/>
  <c r="BM294" i="13" a="1"/>
  <c r="BM294" i="13" s="1"/>
  <c r="BM304" i="13" a="1"/>
  <c r="BM304" i="13" s="1"/>
  <c r="BM315" i="13" a="1"/>
  <c r="BM315" i="13" s="1"/>
  <c r="BM325" i="13" a="1"/>
  <c r="BM325" i="13" s="1"/>
  <c r="BM335" i="13" a="1"/>
  <c r="BM335" i="13" s="1"/>
  <c r="BM356" i="13" a="1"/>
  <c r="BM356" i="13" s="1"/>
  <c r="BM366" i="13" a="1"/>
  <c r="BM366" i="13" s="1"/>
  <c r="BL14" i="13" a="1"/>
  <c r="BL14" i="13" s="1"/>
  <c r="BL26" i="13" a="1"/>
  <c r="BL26" i="13" s="1"/>
  <c r="BL38" i="13" a="1"/>
  <c r="BL38" i="13" s="1"/>
  <c r="BL50" i="13" a="1"/>
  <c r="BL50" i="13" s="1"/>
  <c r="BL62" i="13" a="1"/>
  <c r="BL62" i="13" s="1"/>
  <c r="BL74" i="13" a="1"/>
  <c r="BL74" i="13" s="1"/>
  <c r="BL86" i="13" a="1"/>
  <c r="BL86" i="13" s="1"/>
  <c r="BL98" i="13" a="1"/>
  <c r="BL98" i="13" s="1"/>
  <c r="BL110" i="13" a="1"/>
  <c r="BL110" i="13" s="1"/>
  <c r="BL122" i="13" a="1"/>
  <c r="BL122" i="13" s="1"/>
  <c r="BL134" i="13" a="1"/>
  <c r="BL134" i="13" s="1"/>
  <c r="BL146" i="13" a="1"/>
  <c r="BL146" i="13" s="1"/>
  <c r="BL158" i="13" a="1"/>
  <c r="BL158" i="13" s="1"/>
  <c r="BL170" i="13" a="1"/>
  <c r="BL170" i="13" s="1"/>
  <c r="BL15" i="13" a="1"/>
  <c r="BL15" i="13" s="1"/>
  <c r="BL27" i="13" a="1"/>
  <c r="BL27" i="13" s="1"/>
  <c r="BL39" i="13" a="1"/>
  <c r="BL39" i="13" s="1"/>
  <c r="BL51" i="13" a="1"/>
  <c r="BL51" i="13" s="1"/>
  <c r="BL63" i="13" a="1"/>
  <c r="BL63" i="13" s="1"/>
  <c r="BL75" i="13" a="1"/>
  <c r="BL75" i="13" s="1"/>
  <c r="BL87" i="13" a="1"/>
  <c r="BL87" i="13" s="1"/>
  <c r="BL99" i="13" a="1"/>
  <c r="BL99" i="13" s="1"/>
  <c r="BL111" i="13" a="1"/>
  <c r="BL111" i="13" s="1"/>
  <c r="BL123" i="13" a="1"/>
  <c r="BL123" i="13" s="1"/>
  <c r="BL135" i="13" a="1"/>
  <c r="BL135" i="13" s="1"/>
  <c r="BL147" i="13" a="1"/>
  <c r="BL147" i="13" s="1"/>
  <c r="BL159" i="13" a="1"/>
  <c r="BL159" i="13" s="1"/>
  <c r="BL171" i="13" a="1"/>
  <c r="BL171" i="13" s="1"/>
  <c r="BL4" i="13" a="1"/>
  <c r="BL4" i="13" s="1"/>
  <c r="BL16" i="13" a="1"/>
  <c r="BL16" i="13" s="1"/>
  <c r="BL28" i="13" a="1"/>
  <c r="BL28" i="13" s="1"/>
  <c r="BL40" i="13" a="1"/>
  <c r="BL40" i="13" s="1"/>
  <c r="BL52" i="13" a="1"/>
  <c r="BL52" i="13" s="1"/>
  <c r="BL64" i="13" a="1"/>
  <c r="BL64" i="13" s="1"/>
  <c r="BL76" i="13" a="1"/>
  <c r="BL76" i="13" s="1"/>
  <c r="BL88" i="13" a="1"/>
  <c r="BL88" i="13" s="1"/>
  <c r="BL100" i="13" a="1"/>
  <c r="BL100" i="13" s="1"/>
  <c r="BL112" i="13" a="1"/>
  <c r="BL112" i="13" s="1"/>
  <c r="BL124" i="13" a="1"/>
  <c r="BL124" i="13" s="1"/>
  <c r="BL136" i="13" a="1"/>
  <c r="BL136" i="13" s="1"/>
  <c r="BL148" i="13" a="1"/>
  <c r="BL148" i="13" s="1"/>
  <c r="BL160" i="13" a="1"/>
  <c r="BL160" i="13" s="1"/>
  <c r="BL172" i="13" a="1"/>
  <c r="BL172" i="13" s="1"/>
  <c r="BL5" i="13" a="1"/>
  <c r="BL5" i="13" s="1"/>
  <c r="BL17" i="13" a="1"/>
  <c r="BL17" i="13" s="1"/>
  <c r="BL29" i="13" a="1"/>
  <c r="BL29" i="13" s="1"/>
  <c r="BL41" i="13" a="1"/>
  <c r="BL41" i="13" s="1"/>
  <c r="BL53" i="13" a="1"/>
  <c r="BL53" i="13" s="1"/>
  <c r="BL65" i="13" a="1"/>
  <c r="BL65" i="13" s="1"/>
  <c r="BL77" i="13" a="1"/>
  <c r="BL77" i="13" s="1"/>
  <c r="BL89" i="13" a="1"/>
  <c r="BL89" i="13" s="1"/>
  <c r="BL101" i="13" a="1"/>
  <c r="BL101" i="13" s="1"/>
  <c r="BL113" i="13" a="1"/>
  <c r="BL113" i="13" s="1"/>
  <c r="BL125" i="13" a="1"/>
  <c r="BL125" i="13" s="1"/>
  <c r="BL137" i="13" a="1"/>
  <c r="BL137" i="13" s="1"/>
  <c r="BL149" i="13" a="1"/>
  <c r="BL149" i="13" s="1"/>
  <c r="BL161" i="13" a="1"/>
  <c r="BL161" i="13" s="1"/>
  <c r="BL173" i="13" a="1"/>
  <c r="BL173" i="13" s="1"/>
  <c r="BL6" i="13" a="1"/>
  <c r="BL6" i="13" s="1"/>
  <c r="BL18" i="13" a="1"/>
  <c r="BL18" i="13" s="1"/>
  <c r="BL30" i="13" a="1"/>
  <c r="BL30" i="13" s="1"/>
  <c r="BL42" i="13" a="1"/>
  <c r="BL42" i="13" s="1"/>
  <c r="BL54" i="13" a="1"/>
  <c r="BL54" i="13" s="1"/>
  <c r="BL66" i="13" a="1"/>
  <c r="BL66" i="13" s="1"/>
  <c r="BL78" i="13" a="1"/>
  <c r="BL78" i="13" s="1"/>
  <c r="BL90" i="13" a="1"/>
  <c r="BL90" i="13" s="1"/>
  <c r="BL102" i="13" a="1"/>
  <c r="BL102" i="13" s="1"/>
  <c r="BL114" i="13" a="1"/>
  <c r="BL114" i="13" s="1"/>
  <c r="BL126" i="13" a="1"/>
  <c r="BL126" i="13" s="1"/>
  <c r="BL138" i="13" a="1"/>
  <c r="BL138" i="13" s="1"/>
  <c r="BL150" i="13" a="1"/>
  <c r="BL150" i="13" s="1"/>
  <c r="BL162" i="13" a="1"/>
  <c r="BL162" i="13" s="1"/>
  <c r="BL174" i="13" a="1"/>
  <c r="BL174" i="13" s="1"/>
  <c r="BL8" i="13" a="1"/>
  <c r="BL8" i="13" s="1"/>
  <c r="BL20" i="13" a="1"/>
  <c r="BL20" i="13" s="1"/>
  <c r="BL32" i="13" a="1"/>
  <c r="BL32" i="13" s="1"/>
  <c r="BL44" i="13" a="1"/>
  <c r="BL44" i="13" s="1"/>
  <c r="BL56" i="13" a="1"/>
  <c r="BL56" i="13" s="1"/>
  <c r="BL68" i="13" a="1"/>
  <c r="BL68" i="13" s="1"/>
  <c r="BL80" i="13" a="1"/>
  <c r="BL80" i="13" s="1"/>
  <c r="BL92" i="13" a="1"/>
  <c r="BL92" i="13" s="1"/>
  <c r="BL104" i="13" a="1"/>
  <c r="BL104" i="13" s="1"/>
  <c r="BL116" i="13" a="1"/>
  <c r="BL116" i="13" s="1"/>
  <c r="BL128" i="13" a="1"/>
  <c r="BL128" i="13" s="1"/>
  <c r="BL140" i="13" a="1"/>
  <c r="BL140" i="13" s="1"/>
  <c r="BL152" i="13" a="1"/>
  <c r="BL152" i="13" s="1"/>
  <c r="BL164" i="13" a="1"/>
  <c r="BL164" i="13" s="1"/>
  <c r="BL9" i="13" a="1"/>
  <c r="BL9" i="13" s="1"/>
  <c r="BL21" i="13" a="1"/>
  <c r="BL21" i="13" s="1"/>
  <c r="BL33" i="13" a="1"/>
  <c r="BL33" i="13" s="1"/>
  <c r="BL45" i="13" a="1"/>
  <c r="BL45" i="13" s="1"/>
  <c r="BL57" i="13" a="1"/>
  <c r="BL57" i="13" s="1"/>
  <c r="BL69" i="13" a="1"/>
  <c r="BL69" i="13" s="1"/>
  <c r="BL81" i="13" a="1"/>
  <c r="BL81" i="13" s="1"/>
  <c r="BL93" i="13" a="1"/>
  <c r="BL93" i="13" s="1"/>
  <c r="BL105" i="13" a="1"/>
  <c r="BL105" i="13" s="1"/>
  <c r="BL117" i="13" a="1"/>
  <c r="BL117" i="13" s="1"/>
  <c r="BL129" i="13" a="1"/>
  <c r="BL129" i="13" s="1"/>
  <c r="BL141" i="13" a="1"/>
  <c r="BL141" i="13" s="1"/>
  <c r="BL153" i="13" a="1"/>
  <c r="BL153" i="13" s="1"/>
  <c r="BL165" i="13" a="1"/>
  <c r="BL165" i="13" s="1"/>
  <c r="BL3" i="13" a="1"/>
  <c r="BL3" i="13" s="1"/>
  <c r="BL10" i="13" a="1"/>
  <c r="BL10" i="13" s="1"/>
  <c r="BL22" i="13" a="1"/>
  <c r="BL22" i="13" s="1"/>
  <c r="BL34" i="13" a="1"/>
  <c r="BL34" i="13" s="1"/>
  <c r="BL46" i="13" a="1"/>
  <c r="BL46" i="13" s="1"/>
  <c r="BL58" i="13" a="1"/>
  <c r="BL58" i="13" s="1"/>
  <c r="BL70" i="13" a="1"/>
  <c r="BL70" i="13" s="1"/>
  <c r="BL82" i="13" a="1"/>
  <c r="BL82" i="13" s="1"/>
  <c r="BL94" i="13" a="1"/>
  <c r="BL94" i="13" s="1"/>
  <c r="BL106" i="13" a="1"/>
  <c r="BL106" i="13" s="1"/>
  <c r="BL118" i="13" a="1"/>
  <c r="BL118" i="13" s="1"/>
  <c r="BL130" i="13" a="1"/>
  <c r="BL130" i="13" s="1"/>
  <c r="BL142" i="13" a="1"/>
  <c r="BL142" i="13" s="1"/>
  <c r="BL154" i="13" a="1"/>
  <c r="BL154" i="13" s="1"/>
  <c r="BL166" i="13" a="1"/>
  <c r="BL166" i="13" s="1"/>
  <c r="BL11" i="13" a="1"/>
  <c r="BL11" i="13" s="1"/>
  <c r="BL23" i="13" a="1"/>
  <c r="BL23" i="13" s="1"/>
  <c r="BL35" i="13" a="1"/>
  <c r="BL35" i="13" s="1"/>
  <c r="BL47" i="13" a="1"/>
  <c r="BL47" i="13" s="1"/>
  <c r="BL59" i="13" a="1"/>
  <c r="BL59" i="13" s="1"/>
  <c r="BL71" i="13" a="1"/>
  <c r="BL71" i="13" s="1"/>
  <c r="BL83" i="13" a="1"/>
  <c r="BL83" i="13" s="1"/>
  <c r="BL95" i="13" a="1"/>
  <c r="BL95" i="13" s="1"/>
  <c r="BL107" i="13" a="1"/>
  <c r="BL107" i="13" s="1"/>
  <c r="BL119" i="13" a="1"/>
  <c r="BL119" i="13" s="1"/>
  <c r="BL131" i="13" a="1"/>
  <c r="BL131" i="13" s="1"/>
  <c r="BL143" i="13" a="1"/>
  <c r="BL143" i="13" s="1"/>
  <c r="BL155" i="13" a="1"/>
  <c r="BL155" i="13" s="1"/>
  <c r="BL167" i="13" a="1"/>
  <c r="BL167" i="13" s="1"/>
  <c r="BL24" i="13" a="1"/>
  <c r="BL24" i="13" s="1"/>
  <c r="BL72" i="13" a="1"/>
  <c r="BL72" i="13" s="1"/>
  <c r="BL120" i="13" a="1"/>
  <c r="BL120" i="13" s="1"/>
  <c r="BL168" i="13" a="1"/>
  <c r="BL168" i="13" s="1"/>
  <c r="BL25" i="13" a="1"/>
  <c r="BL25" i="13" s="1"/>
  <c r="BL73" i="13" a="1"/>
  <c r="BL73" i="13" s="1"/>
  <c r="BL121" i="13" a="1"/>
  <c r="BL121" i="13" s="1"/>
  <c r="BL169" i="13" a="1"/>
  <c r="BL169" i="13" s="1"/>
  <c r="BL31" i="13" a="1"/>
  <c r="BL31" i="13" s="1"/>
  <c r="BL79" i="13" a="1"/>
  <c r="BL79" i="13" s="1"/>
  <c r="BL127" i="13" a="1"/>
  <c r="BL127" i="13" s="1"/>
  <c r="BL175" i="13" a="1"/>
  <c r="BL175" i="13" s="1"/>
  <c r="BL36" i="13" a="1"/>
  <c r="BL36" i="13" s="1"/>
  <c r="BL84" i="13" a="1"/>
  <c r="BL84" i="13" s="1"/>
  <c r="BL132" i="13" a="1"/>
  <c r="BL132" i="13" s="1"/>
  <c r="BL37" i="13" a="1"/>
  <c r="BL37" i="13" s="1"/>
  <c r="BL85" i="13" a="1"/>
  <c r="BL85" i="13" s="1"/>
  <c r="BL133" i="13" a="1"/>
  <c r="BL133" i="13" s="1"/>
  <c r="BL43" i="13" a="1"/>
  <c r="BL43" i="13" s="1"/>
  <c r="BL91" i="13" a="1"/>
  <c r="BL91" i="13" s="1"/>
  <c r="BL139" i="13" a="1"/>
  <c r="BL139" i="13" s="1"/>
  <c r="BL48" i="13" a="1"/>
  <c r="BL48" i="13" s="1"/>
  <c r="BL96" i="13" a="1"/>
  <c r="BL96" i="13" s="1"/>
  <c r="BL144" i="13" a="1"/>
  <c r="BL144" i="13" s="1"/>
  <c r="BL49" i="13" a="1"/>
  <c r="BL49" i="13" s="1"/>
  <c r="BL97" i="13" a="1"/>
  <c r="BL97" i="13" s="1"/>
  <c r="BL145" i="13" a="1"/>
  <c r="BL145" i="13" s="1"/>
  <c r="AZ14" i="13" a="1"/>
  <c r="AZ14" i="13" s="1"/>
  <c r="AZ19" i="13" a="1"/>
  <c r="AZ19" i="13" s="1"/>
  <c r="AZ24" i="13" a="1"/>
  <c r="AZ24" i="13" s="1"/>
  <c r="AZ30" i="13" a="1"/>
  <c r="AZ30" i="13" s="1"/>
  <c r="AZ36" i="13" a="1"/>
  <c r="AZ36" i="13" s="1"/>
  <c r="AZ42" i="13" a="1"/>
  <c r="AZ42" i="13" s="1"/>
  <c r="AZ48" i="13" a="1"/>
  <c r="AZ48" i="13" s="1"/>
  <c r="AZ54" i="13" a="1"/>
  <c r="AZ54" i="13" s="1"/>
  <c r="AZ60" i="13" a="1"/>
  <c r="AZ60" i="13" s="1"/>
  <c r="AZ66" i="13" a="1"/>
  <c r="AZ66" i="13" s="1"/>
  <c r="AZ72" i="13" a="1"/>
  <c r="AZ72" i="13" s="1"/>
  <c r="AZ78" i="13" a="1"/>
  <c r="AZ78" i="13" s="1"/>
  <c r="AZ84" i="13" a="1"/>
  <c r="AZ84" i="13" s="1"/>
  <c r="AZ90" i="13" a="1"/>
  <c r="AZ90" i="13" s="1"/>
  <c r="AZ96" i="13" a="1"/>
  <c r="AZ96" i="13" s="1"/>
  <c r="AZ102" i="13" a="1"/>
  <c r="AZ102" i="13" s="1"/>
  <c r="AZ108" i="13" a="1"/>
  <c r="AZ108" i="13" s="1"/>
  <c r="AZ114" i="13" a="1"/>
  <c r="AZ114" i="13" s="1"/>
  <c r="AZ120" i="13" a="1"/>
  <c r="AZ120" i="13" s="1"/>
  <c r="BL7" i="13" a="1"/>
  <c r="BL7" i="13" s="1"/>
  <c r="BL55" i="13" a="1"/>
  <c r="BL55" i="13" s="1"/>
  <c r="BL103" i="13" a="1"/>
  <c r="BL103" i="13" s="1"/>
  <c r="BL151" i="13" a="1"/>
  <c r="BL151" i="13" s="1"/>
  <c r="BL12" i="13" a="1"/>
  <c r="BL12" i="13" s="1"/>
  <c r="BL60" i="13" a="1"/>
  <c r="BL60" i="13" s="1"/>
  <c r="BL108" i="13" a="1"/>
  <c r="BL108" i="13" s="1"/>
  <c r="BL156" i="13" a="1"/>
  <c r="BL156" i="13" s="1"/>
  <c r="BA4" i="13" a="1"/>
  <c r="BA4" i="13" s="1"/>
  <c r="BA9" i="13" a="1"/>
  <c r="BA9" i="13" s="1"/>
  <c r="AZ20" i="13" a="1"/>
  <c r="AZ20" i="13" s="1"/>
  <c r="AZ25" i="13" a="1"/>
  <c r="AZ25" i="13" s="1"/>
  <c r="AZ31" i="13" a="1"/>
  <c r="AZ31" i="13" s="1"/>
  <c r="AZ37" i="13" a="1"/>
  <c r="AZ37" i="13" s="1"/>
  <c r="AZ43" i="13" a="1"/>
  <c r="AZ43" i="13" s="1"/>
  <c r="AZ49" i="13" a="1"/>
  <c r="AZ49" i="13" s="1"/>
  <c r="AZ55" i="13" a="1"/>
  <c r="AZ55" i="13" s="1"/>
  <c r="AZ61" i="13" a="1"/>
  <c r="AZ61" i="13" s="1"/>
  <c r="AZ67" i="13" a="1"/>
  <c r="AZ67" i="13" s="1"/>
  <c r="AZ73" i="13" a="1"/>
  <c r="AZ73" i="13" s="1"/>
  <c r="AZ79" i="13" a="1"/>
  <c r="AZ79" i="13" s="1"/>
  <c r="AZ85" i="13" a="1"/>
  <c r="AZ85" i="13" s="1"/>
  <c r="AZ91" i="13" a="1"/>
  <c r="AZ91" i="13" s="1"/>
  <c r="AZ97" i="13" a="1"/>
  <c r="AZ97" i="13" s="1"/>
  <c r="AZ103" i="13" a="1"/>
  <c r="AZ103" i="13" s="1"/>
  <c r="AZ109" i="13" a="1"/>
  <c r="AZ109" i="13" s="1"/>
  <c r="AZ115" i="13" a="1"/>
  <c r="AZ115" i="13" s="1"/>
  <c r="AZ121" i="13" a="1"/>
  <c r="AZ121" i="13" s="1"/>
  <c r="BA7" i="13" a="1"/>
  <c r="BA7" i="13" s="1"/>
  <c r="BA13" i="13" a="1"/>
  <c r="BA13" i="13" s="1"/>
  <c r="BA20" i="13" a="1"/>
  <c r="BA20" i="13" s="1"/>
  <c r="BA26" i="13" a="1"/>
  <c r="BA26" i="13" s="1"/>
  <c r="BA33" i="13" a="1"/>
  <c r="BA33" i="13" s="1"/>
  <c r="BA40" i="13" a="1"/>
  <c r="BA40" i="13" s="1"/>
  <c r="BA47" i="13" a="1"/>
  <c r="BA47" i="13" s="1"/>
  <c r="BA55" i="13" a="1"/>
  <c r="BA55" i="13" s="1"/>
  <c r="BA62" i="13" a="1"/>
  <c r="BA62" i="13" s="1"/>
  <c r="BA69" i="13" a="1"/>
  <c r="BA69" i="13" s="1"/>
  <c r="BA76" i="13" a="1"/>
  <c r="BA76" i="13" s="1"/>
  <c r="BA83" i="13" a="1"/>
  <c r="BA83" i="13" s="1"/>
  <c r="BA91" i="13" a="1"/>
  <c r="BA91" i="13" s="1"/>
  <c r="BA98" i="13" a="1"/>
  <c r="BA98" i="13" s="1"/>
  <c r="BA105" i="13" a="1"/>
  <c r="BA105" i="13" s="1"/>
  <c r="BA112" i="13" a="1"/>
  <c r="BA112" i="13" s="1"/>
  <c r="BA119" i="13" a="1"/>
  <c r="BA119" i="13" s="1"/>
  <c r="BA126" i="13" a="1"/>
  <c r="BA126" i="13" s="1"/>
  <c r="BA132" i="13" a="1"/>
  <c r="BA132" i="13" s="1"/>
  <c r="BA138" i="13" a="1"/>
  <c r="BA138" i="13" s="1"/>
  <c r="BA144" i="13" a="1"/>
  <c r="BA144" i="13" s="1"/>
  <c r="BL13" i="13" a="1"/>
  <c r="BL13" i="13" s="1"/>
  <c r="AZ8" i="13" a="1"/>
  <c r="AZ8" i="13" s="1"/>
  <c r="BA14" i="13" a="1"/>
  <c r="BA14" i="13" s="1"/>
  <c r="AZ27" i="13" a="1"/>
  <c r="AZ27" i="13" s="1"/>
  <c r="AZ34" i="13" a="1"/>
  <c r="AZ34" i="13" s="1"/>
  <c r="AZ41" i="13" a="1"/>
  <c r="AZ41" i="13" s="1"/>
  <c r="BA48" i="13" a="1"/>
  <c r="BA48" i="13" s="1"/>
  <c r="AZ56" i="13" a="1"/>
  <c r="AZ56" i="13" s="1"/>
  <c r="AZ63" i="13" a="1"/>
  <c r="AZ63" i="13" s="1"/>
  <c r="AZ70" i="13" a="1"/>
  <c r="AZ70" i="13" s="1"/>
  <c r="AZ77" i="13" a="1"/>
  <c r="AZ77" i="13" s="1"/>
  <c r="BA84" i="13" a="1"/>
  <c r="BA84" i="13" s="1"/>
  <c r="BL19" i="13" a="1"/>
  <c r="BL19" i="13" s="1"/>
  <c r="BL61" i="13" a="1"/>
  <c r="BL61" i="13" s="1"/>
  <c r="BL67" i="13" a="1"/>
  <c r="BL67" i="13" s="1"/>
  <c r="BL109" i="13" a="1"/>
  <c r="BL109" i="13" s="1"/>
  <c r="BL115" i="13" a="1"/>
  <c r="BL115" i="13" s="1"/>
  <c r="BL157" i="13" a="1"/>
  <c r="BL157" i="13" s="1"/>
  <c r="BA5" i="13" a="1"/>
  <c r="BA5" i="13" s="1"/>
  <c r="BA11" i="13" a="1"/>
  <c r="BA11" i="13" s="1"/>
  <c r="BA17" i="13" a="1"/>
  <c r="BA17" i="13" s="1"/>
  <c r="BA23" i="13" a="1"/>
  <c r="BA23" i="13" s="1"/>
  <c r="BA30" i="13" a="1"/>
  <c r="BA30" i="13" s="1"/>
  <c r="AZ38" i="13" a="1"/>
  <c r="AZ38" i="13" s="1"/>
  <c r="AZ45" i="13" a="1"/>
  <c r="AZ45" i="13" s="1"/>
  <c r="AZ52" i="13" a="1"/>
  <c r="AZ52" i="13" s="1"/>
  <c r="AZ59" i="13" a="1"/>
  <c r="AZ59" i="13" s="1"/>
  <c r="BA66" i="13" a="1"/>
  <c r="BA66" i="13" s="1"/>
  <c r="AZ74" i="13" a="1"/>
  <c r="AZ74" i="13" s="1"/>
  <c r="AZ81" i="13" a="1"/>
  <c r="AZ81" i="13" s="1"/>
  <c r="AZ88" i="13" a="1"/>
  <c r="AZ88" i="13" s="1"/>
  <c r="AZ95" i="13" a="1"/>
  <c r="AZ95" i="13" s="1"/>
  <c r="BA102" i="13" a="1"/>
  <c r="BA102" i="13" s="1"/>
  <c r="AZ110" i="13" a="1"/>
  <c r="AZ110" i="13" s="1"/>
  <c r="AZ117" i="13" a="1"/>
  <c r="AZ117" i="13" s="1"/>
  <c r="AZ124" i="13" a="1"/>
  <c r="AZ124" i="13" s="1"/>
  <c r="AZ130" i="13" a="1"/>
  <c r="AZ130" i="13" s="1"/>
  <c r="AZ136" i="13" a="1"/>
  <c r="AZ136" i="13" s="1"/>
  <c r="AZ142" i="13" a="1"/>
  <c r="AZ142" i="13" s="1"/>
  <c r="AZ148" i="13" a="1"/>
  <c r="AZ148" i="13" s="1"/>
  <c r="BL163" i="13" a="1"/>
  <c r="BL163" i="13" s="1"/>
  <c r="BA31" i="13" a="1"/>
  <c r="BA31" i="13" s="1"/>
  <c r="BA38" i="13" a="1"/>
  <c r="BA38" i="13" s="1"/>
  <c r="BA45" i="13" a="1"/>
  <c r="BA45" i="13" s="1"/>
  <c r="BA52" i="13" a="1"/>
  <c r="BA52" i="13" s="1"/>
  <c r="BA59" i="13" a="1"/>
  <c r="BA59" i="13" s="1"/>
  <c r="BA67" i="13" a="1"/>
  <c r="BA67" i="13" s="1"/>
  <c r="BA74" i="13" a="1"/>
  <c r="BA74" i="13" s="1"/>
  <c r="BA81" i="13" a="1"/>
  <c r="BA81" i="13" s="1"/>
  <c r="AZ6" i="13" a="1"/>
  <c r="AZ6" i="13" s="1"/>
  <c r="AZ12" i="13" a="1"/>
  <c r="AZ12" i="13" s="1"/>
  <c r="AZ18" i="13" a="1"/>
  <c r="AZ18" i="13" s="1"/>
  <c r="BA24" i="13" a="1"/>
  <c r="BA24" i="13" s="1"/>
  <c r="AZ32" i="13" a="1"/>
  <c r="AZ32" i="13" s="1"/>
  <c r="AZ39" i="13" a="1"/>
  <c r="AZ39" i="13" s="1"/>
  <c r="AZ46" i="13" a="1"/>
  <c r="AZ46" i="13" s="1"/>
  <c r="AZ53" i="13" a="1"/>
  <c r="AZ53" i="13" s="1"/>
  <c r="BA60" i="13" a="1"/>
  <c r="BA60" i="13" s="1"/>
  <c r="AZ68" i="13" a="1"/>
  <c r="AZ68" i="13" s="1"/>
  <c r="AZ75" i="13" a="1"/>
  <c r="AZ75" i="13" s="1"/>
  <c r="AZ82" i="13" a="1"/>
  <c r="AZ82" i="13" s="1"/>
  <c r="AZ89" i="13" a="1"/>
  <c r="AZ89" i="13" s="1"/>
  <c r="BA96" i="13" a="1"/>
  <c r="BA96" i="13" s="1"/>
  <c r="AZ104" i="13" a="1"/>
  <c r="AZ104" i="13" s="1"/>
  <c r="AZ111" i="13" a="1"/>
  <c r="AZ111" i="13" s="1"/>
  <c r="AZ118" i="13" a="1"/>
  <c r="AZ118" i="13" s="1"/>
  <c r="AZ125" i="13" a="1"/>
  <c r="AZ125" i="13" s="1"/>
  <c r="AZ131" i="13" a="1"/>
  <c r="AZ131" i="13" s="1"/>
  <c r="AZ137" i="13" a="1"/>
  <c r="AZ137" i="13" s="1"/>
  <c r="AZ143" i="13" a="1"/>
  <c r="AZ143" i="13" s="1"/>
  <c r="BA3" i="13" a="1"/>
  <c r="BA3" i="13" s="1"/>
  <c r="BA6" i="13" a="1"/>
  <c r="BA6" i="13" s="1"/>
  <c r="BA12" i="13" a="1"/>
  <c r="BA12" i="13" s="1"/>
  <c r="BA18" i="13" a="1"/>
  <c r="BA18" i="13" s="1"/>
  <c r="BA25" i="13" a="1"/>
  <c r="BA25" i="13" s="1"/>
  <c r="BA32" i="13" a="1"/>
  <c r="BA32" i="13" s="1"/>
  <c r="BA39" i="13" a="1"/>
  <c r="BA39" i="13" s="1"/>
  <c r="BA46" i="13" a="1"/>
  <c r="BA46" i="13" s="1"/>
  <c r="BA53" i="13" a="1"/>
  <c r="BA53" i="13" s="1"/>
  <c r="BA61" i="13" a="1"/>
  <c r="BA61" i="13" s="1"/>
  <c r="BA68" i="13" a="1"/>
  <c r="BA68" i="13" s="1"/>
  <c r="BA75" i="13" a="1"/>
  <c r="BA75" i="13" s="1"/>
  <c r="BA82" i="13" a="1"/>
  <c r="BA82" i="13" s="1"/>
  <c r="BA89" i="13" a="1"/>
  <c r="BA89" i="13" s="1"/>
  <c r="BA97" i="13" a="1"/>
  <c r="BA97" i="13" s="1"/>
  <c r="BA104" i="13" a="1"/>
  <c r="BA104" i="13" s="1"/>
  <c r="BA111" i="13" a="1"/>
  <c r="BA111" i="13" s="1"/>
  <c r="BA118" i="13" a="1"/>
  <c r="BA118" i="13" s="1"/>
  <c r="BA125" i="13" a="1"/>
  <c r="BA125" i="13" s="1"/>
  <c r="BA131" i="13" a="1"/>
  <c r="BA131" i="13" s="1"/>
  <c r="BA137" i="13" a="1"/>
  <c r="BA137" i="13" s="1"/>
  <c r="BA143" i="13" a="1"/>
  <c r="BA143" i="13" s="1"/>
  <c r="AZ15" i="13" a="1"/>
  <c r="AZ15" i="13" s="1"/>
  <c r="BA27" i="13" a="1"/>
  <c r="BA27" i="13" s="1"/>
  <c r="BA41" i="13" a="1"/>
  <c r="BA41" i="13" s="1"/>
  <c r="BA56" i="13" a="1"/>
  <c r="BA56" i="13" s="1"/>
  <c r="BA70" i="13" a="1"/>
  <c r="BA70" i="13" s="1"/>
  <c r="BA85" i="13" a="1"/>
  <c r="BA85" i="13" s="1"/>
  <c r="BA94" i="13" a="1"/>
  <c r="BA94" i="13" s="1"/>
  <c r="BA106" i="13" a="1"/>
  <c r="BA106" i="13" s="1"/>
  <c r="BA116" i="13" a="1"/>
  <c r="BA116" i="13" s="1"/>
  <c r="BA127" i="13" a="1"/>
  <c r="BA127" i="13" s="1"/>
  <c r="BA135" i="13" a="1"/>
  <c r="BA135" i="13" s="1"/>
  <c r="BA145" i="13" a="1"/>
  <c r="BA145" i="13" s="1"/>
  <c r="BA15" i="13" a="1"/>
  <c r="BA15" i="13" s="1"/>
  <c r="AZ28" i="13" a="1"/>
  <c r="AZ28" i="13" s="1"/>
  <c r="BA42" i="13" a="1"/>
  <c r="BA42" i="13" s="1"/>
  <c r="AZ57" i="13" a="1"/>
  <c r="AZ57" i="13" s="1"/>
  <c r="AZ71" i="13" a="1"/>
  <c r="AZ71" i="13" s="1"/>
  <c r="AZ86" i="13" a="1"/>
  <c r="AZ86" i="13" s="1"/>
  <c r="BA95" i="13" a="1"/>
  <c r="BA95" i="13" s="1"/>
  <c r="AZ107" i="13" a="1"/>
  <c r="AZ107" i="13" s="1"/>
  <c r="BA117" i="13" a="1"/>
  <c r="BA117" i="13" s="1"/>
  <c r="AZ128" i="13" a="1"/>
  <c r="AZ128" i="13" s="1"/>
  <c r="BA136" i="13" a="1"/>
  <c r="BA136" i="13" s="1"/>
  <c r="AZ146" i="13" a="1"/>
  <c r="AZ146" i="13" s="1"/>
  <c r="AZ16" i="13" a="1"/>
  <c r="AZ16" i="13" s="1"/>
  <c r="BA28" i="13" a="1"/>
  <c r="BA28" i="13" s="1"/>
  <c r="BA43" i="13" a="1"/>
  <c r="BA43" i="13" s="1"/>
  <c r="BA57" i="13" a="1"/>
  <c r="BA57" i="13" s="1"/>
  <c r="BA71" i="13" a="1"/>
  <c r="BA71" i="13" s="1"/>
  <c r="BA86" i="13" a="1"/>
  <c r="BA86" i="13" s="1"/>
  <c r="AZ98" i="13" a="1"/>
  <c r="AZ98" i="13" s="1"/>
  <c r="BA107" i="13" a="1"/>
  <c r="BA107" i="13" s="1"/>
  <c r="AZ119" i="13" a="1"/>
  <c r="AZ119" i="13" s="1"/>
  <c r="BA128" i="13" a="1"/>
  <c r="BA128" i="13" s="1"/>
  <c r="AZ138" i="13" a="1"/>
  <c r="AZ138" i="13" s="1"/>
  <c r="BA146" i="13" a="1"/>
  <c r="BA146" i="13" s="1"/>
  <c r="AZ4" i="13" a="1"/>
  <c r="AZ4" i="13" s="1"/>
  <c r="BA16" i="13" a="1"/>
  <c r="BA16" i="13" s="1"/>
  <c r="AZ29" i="13" a="1"/>
  <c r="AZ29" i="13" s="1"/>
  <c r="AZ44" i="13" a="1"/>
  <c r="AZ44" i="13" s="1"/>
  <c r="AZ58" i="13" a="1"/>
  <c r="AZ58" i="13" s="1"/>
  <c r="BA72" i="13" a="1"/>
  <c r="BA72" i="13" s="1"/>
  <c r="AZ87" i="13" a="1"/>
  <c r="AZ87" i="13" s="1"/>
  <c r="AZ99" i="13" a="1"/>
  <c r="AZ99" i="13" s="1"/>
  <c r="BA108" i="13" a="1"/>
  <c r="BA108" i="13" s="1"/>
  <c r="BA120" i="13" a="1"/>
  <c r="BA120" i="13" s="1"/>
  <c r="AZ129" i="13" a="1"/>
  <c r="AZ129" i="13" s="1"/>
  <c r="AZ139" i="13" a="1"/>
  <c r="AZ139" i="13" s="1"/>
  <c r="AZ147" i="13" a="1"/>
  <c r="AZ147" i="13" s="1"/>
  <c r="AZ5" i="13" a="1"/>
  <c r="AZ5" i="13" s="1"/>
  <c r="AZ17" i="13" a="1"/>
  <c r="AZ17" i="13" s="1"/>
  <c r="BA29" i="13" a="1"/>
  <c r="BA29" i="13" s="1"/>
  <c r="BA44" i="13" a="1"/>
  <c r="BA44" i="13" s="1"/>
  <c r="BA58" i="13" a="1"/>
  <c r="BA58" i="13" s="1"/>
  <c r="BA73" i="13" a="1"/>
  <c r="BA73" i="13" s="1"/>
  <c r="BA87" i="13" a="1"/>
  <c r="BA87" i="13" s="1"/>
  <c r="BA99" i="13" a="1"/>
  <c r="BA99" i="13" s="1"/>
  <c r="BA109" i="13" a="1"/>
  <c r="BA109" i="13" s="1"/>
  <c r="BA121" i="13" a="1"/>
  <c r="BA121" i="13" s="1"/>
  <c r="BA129" i="13" a="1"/>
  <c r="BA129" i="13" s="1"/>
  <c r="BA139" i="13" a="1"/>
  <c r="BA139" i="13" s="1"/>
  <c r="BA147" i="13" a="1"/>
  <c r="BA147" i="13" s="1"/>
  <c r="AZ7" i="13" a="1"/>
  <c r="AZ7" i="13" s="1"/>
  <c r="BA19" i="13" a="1"/>
  <c r="BA19" i="13" s="1"/>
  <c r="AZ33" i="13" a="1"/>
  <c r="AZ33" i="13" s="1"/>
  <c r="AZ47" i="13" a="1"/>
  <c r="AZ47" i="13" s="1"/>
  <c r="AZ62" i="13" a="1"/>
  <c r="AZ62" i="13" s="1"/>
  <c r="AZ76" i="13" a="1"/>
  <c r="AZ76" i="13" s="1"/>
  <c r="BA88" i="13" a="1"/>
  <c r="BA88" i="13" s="1"/>
  <c r="AZ100" i="13" a="1"/>
  <c r="AZ100" i="13" s="1"/>
  <c r="BA110" i="13" a="1"/>
  <c r="BA110" i="13" s="1"/>
  <c r="AZ122" i="13" a="1"/>
  <c r="AZ122" i="13" s="1"/>
  <c r="BA130" i="13" a="1"/>
  <c r="BA130" i="13" s="1"/>
  <c r="AZ140" i="13" a="1"/>
  <c r="AZ140" i="13" s="1"/>
  <c r="BA148" i="13" a="1"/>
  <c r="BA148" i="13" s="1"/>
  <c r="BA8" i="13" a="1"/>
  <c r="BA8" i="13" s="1"/>
  <c r="AZ21" i="13" a="1"/>
  <c r="AZ21" i="13" s="1"/>
  <c r="BA34" i="13" a="1"/>
  <c r="BA34" i="13" s="1"/>
  <c r="BA49" i="13" a="1"/>
  <c r="BA49" i="13" s="1"/>
  <c r="BA63" i="13" a="1"/>
  <c r="BA63" i="13" s="1"/>
  <c r="BA77" i="13" a="1"/>
  <c r="BA77" i="13" s="1"/>
  <c r="BA90" i="13" a="1"/>
  <c r="BA90" i="13" s="1"/>
  <c r="BA100" i="13" a="1"/>
  <c r="BA100" i="13" s="1"/>
  <c r="AZ112" i="13" a="1"/>
  <c r="AZ112" i="13" s="1"/>
  <c r="BA122" i="13" a="1"/>
  <c r="BA122" i="13" s="1"/>
  <c r="AZ132" i="13" a="1"/>
  <c r="AZ132" i="13" s="1"/>
  <c r="BA140" i="13" a="1"/>
  <c r="BA140" i="13" s="1"/>
  <c r="AZ9" i="13" a="1"/>
  <c r="AZ9" i="13" s="1"/>
  <c r="BA21" i="13" a="1"/>
  <c r="BA21" i="13" s="1"/>
  <c r="AZ35" i="13" a="1"/>
  <c r="AZ35" i="13" s="1"/>
  <c r="AZ50" i="13" a="1"/>
  <c r="AZ50" i="13" s="1"/>
  <c r="AZ64" i="13" a="1"/>
  <c r="AZ64" i="13" s="1"/>
  <c r="BA78" i="13" a="1"/>
  <c r="BA78" i="13" s="1"/>
  <c r="AZ92" i="13" a="1"/>
  <c r="AZ92" i="13" s="1"/>
  <c r="AZ101" i="13" a="1"/>
  <c r="AZ101" i="13" s="1"/>
  <c r="AZ113" i="13" a="1"/>
  <c r="AZ113" i="13" s="1"/>
  <c r="AZ123" i="13" a="1"/>
  <c r="AZ123" i="13" s="1"/>
  <c r="AZ133" i="13" a="1"/>
  <c r="AZ133" i="13" s="1"/>
  <c r="AZ141" i="13" a="1"/>
  <c r="AZ141" i="13" s="1"/>
  <c r="AZ3" i="13" a="1"/>
  <c r="AZ3" i="13" s="1"/>
  <c r="AN11" i="13" a="1"/>
  <c r="AN11" i="13" s="1"/>
  <c r="AN16" i="13" a="1"/>
  <c r="AN16" i="13" s="1"/>
  <c r="AO21" i="13" a="1"/>
  <c r="AO21" i="13" s="1"/>
  <c r="AN27" i="13" a="1"/>
  <c r="AN27" i="13" s="1"/>
  <c r="AO32" i="13" a="1"/>
  <c r="AO32" i="13" s="1"/>
  <c r="AN38" i="13" a="1"/>
  <c r="AN38" i="13" s="1"/>
  <c r="AN43" i="13" a="1"/>
  <c r="AN43" i="13" s="1"/>
  <c r="AO48" i="13" a="1"/>
  <c r="AO48" i="13" s="1"/>
  <c r="AN54" i="13" a="1"/>
  <c r="AN54" i="13" s="1"/>
  <c r="AN60" i="13" a="1"/>
  <c r="AN60" i="13" s="1"/>
  <c r="AN65" i="13" a="1"/>
  <c r="AN65" i="13" s="1"/>
  <c r="AO70" i="13" a="1"/>
  <c r="AO70" i="13" s="1"/>
  <c r="AN76" i="13" a="1"/>
  <c r="AN76" i="13" s="1"/>
  <c r="AO81" i="13" a="1"/>
  <c r="AO81" i="13" s="1"/>
  <c r="AN87" i="13" a="1"/>
  <c r="AN87" i="13" s="1"/>
  <c r="AN92" i="13" a="1"/>
  <c r="AN92" i="13" s="1"/>
  <c r="AN97" i="13" a="1"/>
  <c r="AN97" i="13" s="1"/>
  <c r="AO107" i="13" a="1"/>
  <c r="AO107" i="13" s="1"/>
  <c r="AO117" i="13" a="1"/>
  <c r="AO117" i="13" s="1"/>
  <c r="AN123" i="13" a="1"/>
  <c r="AN123" i="13" s="1"/>
  <c r="AO128" i="13" a="1"/>
  <c r="AO128" i="13" s="1"/>
  <c r="AO133" i="13" a="1"/>
  <c r="AO133" i="13" s="1"/>
  <c r="AO138" i="13" a="1"/>
  <c r="AO138" i="13" s="1"/>
  <c r="AN144" i="13" a="1"/>
  <c r="AN144" i="13" s="1"/>
  <c r="AN149" i="13" a="1"/>
  <c r="AN149" i="13" s="1"/>
  <c r="AN154" i="13" a="1"/>
  <c r="AN154" i="13" s="1"/>
  <c r="AO164" i="13" a="1"/>
  <c r="AO164" i="13" s="1"/>
  <c r="AO169" i="13" a="1"/>
  <c r="AO169" i="13" s="1"/>
  <c r="AO174" i="13" a="1"/>
  <c r="AO174" i="13" s="1"/>
  <c r="AN180" i="13" a="1"/>
  <c r="AN180" i="13" s="1"/>
  <c r="AN185" i="13" a="1"/>
  <c r="AN185" i="13" s="1"/>
  <c r="AN190" i="13" a="1"/>
  <c r="AN190" i="13" s="1"/>
  <c r="AO200" i="13" a="1"/>
  <c r="AO200" i="13" s="1"/>
  <c r="AO205" i="13" a="1"/>
  <c r="AO205" i="13" s="1"/>
  <c r="AO210" i="13" a="1"/>
  <c r="AO210" i="13" s="1"/>
  <c r="AN216" i="13" a="1"/>
  <c r="AN216" i="13" s="1"/>
  <c r="AZ10" i="13" a="1"/>
  <c r="AZ10" i="13" s="1"/>
  <c r="AZ22" i="13" a="1"/>
  <c r="AZ22" i="13" s="1"/>
  <c r="BA35" i="13" a="1"/>
  <c r="BA35" i="13" s="1"/>
  <c r="BA50" i="13" a="1"/>
  <c r="BA50" i="13" s="1"/>
  <c r="BA64" i="13" a="1"/>
  <c r="BA64" i="13" s="1"/>
  <c r="BA79" i="13" a="1"/>
  <c r="BA79" i="13" s="1"/>
  <c r="BA92" i="13" a="1"/>
  <c r="BA92" i="13" s="1"/>
  <c r="BA101" i="13" a="1"/>
  <c r="BA101" i="13" s="1"/>
  <c r="BA113" i="13" a="1"/>
  <c r="BA113" i="13" s="1"/>
  <c r="BA123" i="13" a="1"/>
  <c r="BA123" i="13" s="1"/>
  <c r="BA133" i="13" a="1"/>
  <c r="BA133" i="13" s="1"/>
  <c r="BA141" i="13" a="1"/>
  <c r="BA141" i="13" s="1"/>
  <c r="BA10" i="13" a="1"/>
  <c r="BA10" i="13" s="1"/>
  <c r="BA22" i="13" a="1"/>
  <c r="BA22" i="13" s="1"/>
  <c r="BA36" i="13" a="1"/>
  <c r="BA36" i="13" s="1"/>
  <c r="AZ51" i="13" a="1"/>
  <c r="AZ51" i="13" s="1"/>
  <c r="AZ65" i="13" a="1"/>
  <c r="AZ65" i="13" s="1"/>
  <c r="AZ80" i="13" a="1"/>
  <c r="AZ80" i="13" s="1"/>
  <c r="AZ93" i="13" a="1"/>
  <c r="AZ93" i="13" s="1"/>
  <c r="BA103" i="13" a="1"/>
  <c r="BA103" i="13" s="1"/>
  <c r="BA114" i="13" a="1"/>
  <c r="BA114" i="13" s="1"/>
  <c r="BA124" i="13" a="1"/>
  <c r="BA124" i="13" s="1"/>
  <c r="AZ134" i="13" a="1"/>
  <c r="AZ134" i="13" s="1"/>
  <c r="BA142" i="13" a="1"/>
  <c r="BA142" i="13" s="1"/>
  <c r="AZ11" i="13" a="1"/>
  <c r="AZ11" i="13" s="1"/>
  <c r="AZ23" i="13" a="1"/>
  <c r="AZ23" i="13" s="1"/>
  <c r="BA37" i="13" a="1"/>
  <c r="BA37" i="13" s="1"/>
  <c r="BA51" i="13" a="1"/>
  <c r="BA51" i="13" s="1"/>
  <c r="BA65" i="13" a="1"/>
  <c r="BA65" i="13" s="1"/>
  <c r="BA80" i="13" a="1"/>
  <c r="BA80" i="13" s="1"/>
  <c r="BA93" i="13" a="1"/>
  <c r="BA93" i="13" s="1"/>
  <c r="AZ105" i="13" a="1"/>
  <c r="AZ105" i="13" s="1"/>
  <c r="BA115" i="13" a="1"/>
  <c r="BA115" i="13" s="1"/>
  <c r="AZ126" i="13" a="1"/>
  <c r="AZ126" i="13" s="1"/>
  <c r="BA134" i="13" a="1"/>
  <c r="BA134" i="13" s="1"/>
  <c r="AZ144" i="13" a="1"/>
  <c r="AZ144" i="13" s="1"/>
  <c r="AN7" i="13" a="1"/>
  <c r="AN7" i="13" s="1"/>
  <c r="AO12" i="13" a="1"/>
  <c r="AO12" i="13" s="1"/>
  <c r="AO17" i="13" a="1"/>
  <c r="AO17" i="13" s="1"/>
  <c r="AN23" i="13" a="1"/>
  <c r="AN23" i="13" s="1"/>
  <c r="AN28" i="13" a="1"/>
  <c r="AN28" i="13" s="1"/>
  <c r="AO39" i="13" a="1"/>
  <c r="AO39" i="13" s="1"/>
  <c r="AO44" i="13" a="1"/>
  <c r="AO44" i="13" s="1"/>
  <c r="AO49" i="13" a="1"/>
  <c r="AO49" i="13" s="1"/>
  <c r="AO55" i="13" a="1"/>
  <c r="AO55" i="13" s="1"/>
  <c r="AN61" i="13" a="1"/>
  <c r="AN61" i="13" s="1"/>
  <c r="AO66" i="13" a="1"/>
  <c r="AO66" i="13" s="1"/>
  <c r="AN72" i="13" a="1"/>
  <c r="AN72" i="13" s="1"/>
  <c r="AO77" i="13" a="1"/>
  <c r="AO77" i="13" s="1"/>
  <c r="AN83" i="13" a="1"/>
  <c r="AN83" i="13" s="1"/>
  <c r="AO88" i="13" a="1"/>
  <c r="AO88" i="13" s="1"/>
  <c r="AO98" i="13" a="1"/>
  <c r="AO98" i="13" s="1"/>
  <c r="AO103" i="13" a="1"/>
  <c r="AO103" i="13" s="1"/>
  <c r="AN114" i="13" a="1"/>
  <c r="AN114" i="13" s="1"/>
  <c r="AN119" i="13" a="1"/>
  <c r="AN119" i="13" s="1"/>
  <c r="AO124" i="13" a="1"/>
  <c r="AO124" i="13" s="1"/>
  <c r="AO129" i="13" a="1"/>
  <c r="AO129" i="13" s="1"/>
  <c r="AN135" i="13" a="1"/>
  <c r="AN135" i="13" s="1"/>
  <c r="AN140" i="13" a="1"/>
  <c r="AN140" i="13" s="1"/>
  <c r="AN145" i="13" a="1"/>
  <c r="AN145" i="13" s="1"/>
  <c r="AO155" i="13" a="1"/>
  <c r="AO155" i="13" s="1"/>
  <c r="AO160" i="13" a="1"/>
  <c r="AO160" i="13" s="1"/>
  <c r="AO165" i="13" a="1"/>
  <c r="AO165" i="13" s="1"/>
  <c r="AN171" i="13" a="1"/>
  <c r="AN171" i="13" s="1"/>
  <c r="AN176" i="13" a="1"/>
  <c r="AN176" i="13" s="1"/>
  <c r="AN181" i="13" a="1"/>
  <c r="AN181" i="13" s="1"/>
  <c r="AO191" i="13" a="1"/>
  <c r="AO191" i="13" s="1"/>
  <c r="AO196" i="13" a="1"/>
  <c r="AO196" i="13" s="1"/>
  <c r="AO201" i="13" a="1"/>
  <c r="AO201" i="13" s="1"/>
  <c r="AN207" i="13" a="1"/>
  <c r="AN207" i="13" s="1"/>
  <c r="AN212" i="13" a="1"/>
  <c r="AN212" i="13" s="1"/>
  <c r="AN217" i="13" a="1"/>
  <c r="AN217" i="13" s="1"/>
  <c r="AZ69" i="13" a="1"/>
  <c r="AZ69" i="13" s="1"/>
  <c r="AN8" i="13" a="1"/>
  <c r="AN8" i="13" s="1"/>
  <c r="AN14" i="13" a="1"/>
  <c r="AN14" i="13" s="1"/>
  <c r="AN20" i="13" a="1"/>
  <c r="AN20" i="13" s="1"/>
  <c r="AO26" i="13" a="1"/>
  <c r="AO26" i="13" s="1"/>
  <c r="AO33" i="13" a="1"/>
  <c r="AO33" i="13" s="1"/>
  <c r="AN40" i="13" a="1"/>
  <c r="AN40" i="13" s="1"/>
  <c r="AN46" i="13" a="1"/>
  <c r="AN46" i="13" s="1"/>
  <c r="AO52" i="13" a="1"/>
  <c r="AO52" i="13" s="1"/>
  <c r="AO59" i="13" a="1"/>
  <c r="AO59" i="13" s="1"/>
  <c r="AN66" i="13" a="1"/>
  <c r="AN66" i="13" s="1"/>
  <c r="AN73" i="13" a="1"/>
  <c r="AN73" i="13" s="1"/>
  <c r="AN79" i="13" a="1"/>
  <c r="AN79" i="13" s="1"/>
  <c r="AO85" i="13" a="1"/>
  <c r="AO85" i="13" s="1"/>
  <c r="AO91" i="13" a="1"/>
  <c r="AO91" i="13" s="1"/>
  <c r="AN98" i="13" a="1"/>
  <c r="AN98" i="13" s="1"/>
  <c r="AO104" i="13" a="1"/>
  <c r="AO104" i="13" s="1"/>
  <c r="AO110" i="13" a="1"/>
  <c r="AO110" i="13" s="1"/>
  <c r="AO116" i="13" a="1"/>
  <c r="AO116" i="13" s="1"/>
  <c r="AO122" i="13" a="1"/>
  <c r="AO122" i="13" s="1"/>
  <c r="AO135" i="13" a="1"/>
  <c r="AO135" i="13" s="1"/>
  <c r="AO141" i="13" a="1"/>
  <c r="AO141" i="13" s="1"/>
  <c r="AO147" i="13" a="1"/>
  <c r="AO147" i="13" s="1"/>
  <c r="AO153" i="13" a="1"/>
  <c r="AO153" i="13" s="1"/>
  <c r="AN160" i="13" a="1"/>
  <c r="AN160" i="13" s="1"/>
  <c r="AO166" i="13" a="1"/>
  <c r="AO166" i="13" s="1"/>
  <c r="AO172" i="13" a="1"/>
  <c r="AO172" i="13" s="1"/>
  <c r="AO178" i="13" a="1"/>
  <c r="AO178" i="13" s="1"/>
  <c r="AO184" i="13" a="1"/>
  <c r="AO184" i="13" s="1"/>
  <c r="AN191" i="13" a="1"/>
  <c r="AN191" i="13" s="1"/>
  <c r="AZ83" i="13" a="1"/>
  <c r="AZ83" i="13" s="1"/>
  <c r="AZ94" i="13" a="1"/>
  <c r="AZ94" i="13" s="1"/>
  <c r="AZ106" i="13" a="1"/>
  <c r="AZ106" i="13" s="1"/>
  <c r="AZ116" i="13" a="1"/>
  <c r="AZ116" i="13" s="1"/>
  <c r="AZ127" i="13" a="1"/>
  <c r="AZ127" i="13" s="1"/>
  <c r="AO4" i="13" a="1"/>
  <c r="AO4" i="13" s="1"/>
  <c r="AN10" i="13" a="1"/>
  <c r="AN10" i="13" s="1"/>
  <c r="AO16" i="13" a="1"/>
  <c r="AO16" i="13" s="1"/>
  <c r="AO23" i="13" a="1"/>
  <c r="AO23" i="13" s="1"/>
  <c r="AZ135" i="13" a="1"/>
  <c r="AZ135" i="13" s="1"/>
  <c r="AN5" i="13" a="1"/>
  <c r="AN5" i="13" s="1"/>
  <c r="AO10" i="13" a="1"/>
  <c r="AO10" i="13" s="1"/>
  <c r="AN17" i="13" a="1"/>
  <c r="AN17" i="13" s="1"/>
  <c r="AN24" i="13" a="1"/>
  <c r="AN24" i="13" s="1"/>
  <c r="AN30" i="13" a="1"/>
  <c r="AN30" i="13" s="1"/>
  <c r="AO36" i="13" a="1"/>
  <c r="AO36" i="13" s="1"/>
  <c r="AN49" i="13" a="1"/>
  <c r="AN49" i="13" s="1"/>
  <c r="AO56" i="13" a="1"/>
  <c r="AO56" i="13" s="1"/>
  <c r="AN63" i="13" a="1"/>
  <c r="AN63" i="13" s="1"/>
  <c r="AO69" i="13" a="1"/>
  <c r="AO69" i="13" s="1"/>
  <c r="AO82" i="13" a="1"/>
  <c r="AO82" i="13" s="1"/>
  <c r="AN89" i="13" a="1"/>
  <c r="AN89" i="13" s="1"/>
  <c r="AN95" i="13" a="1"/>
  <c r="AN95" i="13" s="1"/>
  <c r="AN101" i="13" a="1"/>
  <c r="AN101" i="13" s="1"/>
  <c r="AN107" i="13" a="1"/>
  <c r="AN107" i="13" s="1"/>
  <c r="AO113" i="13" a="1"/>
  <c r="AO113" i="13" s="1"/>
  <c r="AN120" i="13" a="1"/>
  <c r="AN120" i="13" s="1"/>
  <c r="AO144" i="13" a="1"/>
  <c r="AO144" i="13" s="1"/>
  <c r="AN151" i="13" a="1"/>
  <c r="AN151" i="13" s="1"/>
  <c r="AN157" i="13" a="1"/>
  <c r="AN157" i="13" s="1"/>
  <c r="AN163" i="13" a="1"/>
  <c r="AN163" i="13" s="1"/>
  <c r="AN169" i="13" a="1"/>
  <c r="AN169" i="13" s="1"/>
  <c r="AO175" i="13" a="1"/>
  <c r="AO175" i="13" s="1"/>
  <c r="AN182" i="13" a="1"/>
  <c r="AN182" i="13" s="1"/>
  <c r="AN188" i="13" a="1"/>
  <c r="AN188" i="13" s="1"/>
  <c r="AN194" i="13" a="1"/>
  <c r="AN194" i="13" s="1"/>
  <c r="AN200" i="13" a="1"/>
  <c r="AN200" i="13" s="1"/>
  <c r="AO206" i="13" a="1"/>
  <c r="AO206" i="13" s="1"/>
  <c r="AN213" i="13" a="1"/>
  <c r="AN213" i="13" s="1"/>
  <c r="AN219" i="13" a="1"/>
  <c r="AN219" i="13" s="1"/>
  <c r="AN224" i="13" a="1"/>
  <c r="AN224" i="13" s="1"/>
  <c r="AN229" i="13" a="1"/>
  <c r="AN229" i="13" s="1"/>
  <c r="AO239" i="13" a="1"/>
  <c r="AO239" i="13" s="1"/>
  <c r="AO244" i="13" a="1"/>
  <c r="AO244" i="13" s="1"/>
  <c r="AO249" i="13" a="1"/>
  <c r="AO249" i="13" s="1"/>
  <c r="AO257" i="13" a="1"/>
  <c r="AO257" i="13" s="1"/>
  <c r="AN261" i="13" a="1"/>
  <c r="AN261" i="13" s="1"/>
  <c r="AZ145" i="13" a="1"/>
  <c r="AZ145" i="13" s="1"/>
  <c r="AO5" i="13" a="1"/>
  <c r="AO5" i="13" s="1"/>
  <c r="AO11" i="13" a="1"/>
  <c r="AO11" i="13" s="1"/>
  <c r="AN18" i="13" a="1"/>
  <c r="AN18" i="13" s="1"/>
  <c r="AO24" i="13" a="1"/>
  <c r="AO24" i="13" s="1"/>
  <c r="AO30" i="13" a="1"/>
  <c r="AO30" i="13" s="1"/>
  <c r="AN37" i="13" a="1"/>
  <c r="AN37" i="13" s="1"/>
  <c r="AO43" i="13" a="1"/>
  <c r="AO43" i="13" s="1"/>
  <c r="AN50" i="13" a="1"/>
  <c r="AN50" i="13" s="1"/>
  <c r="AN57" i="13" a="1"/>
  <c r="AN57" i="13" s="1"/>
  <c r="AO63" i="13" a="1"/>
  <c r="AO63" i="13" s="1"/>
  <c r="AO76" i="13" a="1"/>
  <c r="AO76" i="13" s="1"/>
  <c r="AO83" i="13" a="1"/>
  <c r="AO83" i="13" s="1"/>
  <c r="AO89" i="13" a="1"/>
  <c r="AO89" i="13" s="1"/>
  <c r="AO95" i="13" a="1"/>
  <c r="AO95" i="13" s="1"/>
  <c r="AO101" i="13" a="1"/>
  <c r="AO101" i="13" s="1"/>
  <c r="AN108" i="13" a="1"/>
  <c r="AN108" i="13" s="1"/>
  <c r="AO120" i="13" a="1"/>
  <c r="AO120" i="13" s="1"/>
  <c r="AO126" i="13" a="1"/>
  <c r="AO126" i="13" s="1"/>
  <c r="AO132" i="13" a="1"/>
  <c r="AO132" i="13" s="1"/>
  <c r="AN139" i="13" a="1"/>
  <c r="AN139" i="13" s="1"/>
  <c r="AO145" i="13" a="1"/>
  <c r="AO145" i="13" s="1"/>
  <c r="AO151" i="13" a="1"/>
  <c r="AO151" i="13" s="1"/>
  <c r="AO157" i="13" a="1"/>
  <c r="AO157" i="13" s="1"/>
  <c r="AO163" i="13" a="1"/>
  <c r="AO163" i="13" s="1"/>
  <c r="AN170" i="13" a="1"/>
  <c r="AN170" i="13" s="1"/>
  <c r="AO176" i="13" a="1"/>
  <c r="AO176" i="13" s="1"/>
  <c r="AO182" i="13" a="1"/>
  <c r="AO182" i="13" s="1"/>
  <c r="AO188" i="13" a="1"/>
  <c r="AO188" i="13" s="1"/>
  <c r="AZ13" i="13" a="1"/>
  <c r="AZ13" i="13" s="1"/>
  <c r="AZ26" i="13" a="1"/>
  <c r="AZ26" i="13" s="1"/>
  <c r="AZ40" i="13" a="1"/>
  <c r="AZ40" i="13" s="1"/>
  <c r="AN13" i="13" a="1"/>
  <c r="AN13" i="13" s="1"/>
  <c r="AN19" i="13" a="1"/>
  <c r="AN19" i="13" s="1"/>
  <c r="AO25" i="13" a="1"/>
  <c r="AO25" i="13" s="1"/>
  <c r="AN32" i="13" a="1"/>
  <c r="AN32" i="13" s="1"/>
  <c r="AN39" i="13" a="1"/>
  <c r="AN39" i="13" s="1"/>
  <c r="AO45" i="13" a="1"/>
  <c r="AO45" i="13" s="1"/>
  <c r="AO51" i="13" a="1"/>
  <c r="AO51" i="13" s="1"/>
  <c r="AO58" i="13" a="1"/>
  <c r="AO58" i="13" s="1"/>
  <c r="AO64" i="13" a="1"/>
  <c r="AO64" i="13" s="1"/>
  <c r="AO71" i="13" a="1"/>
  <c r="AO71" i="13" s="1"/>
  <c r="AO78" i="13" a="1"/>
  <c r="AO78" i="13" s="1"/>
  <c r="AO90" i="13" a="1"/>
  <c r="AO90" i="13" s="1"/>
  <c r="AN103" i="13" a="1"/>
  <c r="AN103" i="13" s="1"/>
  <c r="AO109" i="13" a="1"/>
  <c r="AO109" i="13" s="1"/>
  <c r="AO115" i="13" a="1"/>
  <c r="AO115" i="13" s="1"/>
  <c r="AO121" i="13" a="1"/>
  <c r="AO121" i="13" s="1"/>
  <c r="AN128" i="13" a="1"/>
  <c r="AN128" i="13" s="1"/>
  <c r="AO134" i="13" a="1"/>
  <c r="AO134" i="13" s="1"/>
  <c r="AN141" i="13" a="1"/>
  <c r="AN141" i="13" s="1"/>
  <c r="AN147" i="13" a="1"/>
  <c r="AN147" i="13" s="1"/>
  <c r="AN153" i="13" a="1"/>
  <c r="AN153" i="13" s="1"/>
  <c r="AN159" i="13" a="1"/>
  <c r="AN159" i="13" s="1"/>
  <c r="AO171" i="13" a="1"/>
  <c r="AO171" i="13" s="1"/>
  <c r="AO177" i="13" a="1"/>
  <c r="AO177" i="13" s="1"/>
  <c r="AO183" i="13" a="1"/>
  <c r="AO183" i="13" s="1"/>
  <c r="AO189" i="13" a="1"/>
  <c r="AO189" i="13" s="1"/>
  <c r="AN196" i="13" a="1"/>
  <c r="AN196" i="13" s="1"/>
  <c r="AO202" i="13" a="1"/>
  <c r="AO202" i="13" s="1"/>
  <c r="AO208" i="13" a="1"/>
  <c r="AO208" i="13" s="1"/>
  <c r="AO214" i="13" a="1"/>
  <c r="AO214" i="13" s="1"/>
  <c r="AO220" i="13" a="1"/>
  <c r="AO220" i="13" s="1"/>
  <c r="AO225" i="13" a="1"/>
  <c r="AO225" i="13" s="1"/>
  <c r="AN231" i="13" a="1"/>
  <c r="AN231" i="13" s="1"/>
  <c r="AN236" i="13" a="1"/>
  <c r="AN236" i="13" s="1"/>
  <c r="AN241" i="13" a="1"/>
  <c r="AN241" i="13" s="1"/>
  <c r="AN255" i="13" a="1"/>
  <c r="AN255" i="13" s="1"/>
  <c r="AO258" i="13" a="1"/>
  <c r="AO258" i="13" s="1"/>
  <c r="AN9" i="13" a="1"/>
  <c r="AN9" i="13" s="1"/>
  <c r="AO19" i="13" a="1"/>
  <c r="AO19" i="13" s="1"/>
  <c r="AO29" i="13" a="1"/>
  <c r="AO29" i="13" s="1"/>
  <c r="AO40" i="13" a="1"/>
  <c r="AO40" i="13" s="1"/>
  <c r="AO60" i="13" a="1"/>
  <c r="AO60" i="13" s="1"/>
  <c r="AN69" i="13" a="1"/>
  <c r="AN69" i="13" s="1"/>
  <c r="AO79" i="13" a="1"/>
  <c r="AO79" i="13" s="1"/>
  <c r="AN99" i="13" a="1"/>
  <c r="AN99" i="13" s="1"/>
  <c r="AO106" i="13" a="1"/>
  <c r="AO106" i="13" s="1"/>
  <c r="AN117" i="13" a="1"/>
  <c r="AN117" i="13" s="1"/>
  <c r="AN126" i="13" a="1"/>
  <c r="AN126" i="13" s="1"/>
  <c r="AN136" i="13" a="1"/>
  <c r="AN136" i="13" s="1"/>
  <c r="AO154" i="13" a="1"/>
  <c r="AO154" i="13" s="1"/>
  <c r="AO162" i="13" a="1"/>
  <c r="AO162" i="13" s="1"/>
  <c r="AN173" i="13" a="1"/>
  <c r="AN173" i="13" s="1"/>
  <c r="AO181" i="13" a="1"/>
  <c r="AO181" i="13" s="1"/>
  <c r="AN192" i="13" a="1"/>
  <c r="AN192" i="13" s="1"/>
  <c r="AO198" i="13" a="1"/>
  <c r="AO198" i="13" s="1"/>
  <c r="AN206" i="13" a="1"/>
  <c r="AN206" i="13" s="1"/>
  <c r="AO213" i="13" a="1"/>
  <c r="AO213" i="13" s="1"/>
  <c r="AN221" i="13" a="1"/>
  <c r="AN221" i="13" s="1"/>
  <c r="AN227" i="13" a="1"/>
  <c r="AN227" i="13" s="1"/>
  <c r="AN233" i="13" a="1"/>
  <c r="AN233" i="13" s="1"/>
  <c r="AN239" i="13" a="1"/>
  <c r="AN239" i="13" s="1"/>
  <c r="AO245" i="13" a="1"/>
  <c r="AO245" i="13" s="1"/>
  <c r="AO251" i="13" a="1"/>
  <c r="AO251" i="13" s="1"/>
  <c r="AN260" i="13" a="1"/>
  <c r="AN260" i="13" s="1"/>
  <c r="AN21" i="13" a="1"/>
  <c r="AN21" i="13" s="1"/>
  <c r="AO31" i="13" a="1"/>
  <c r="AO31" i="13" s="1"/>
  <c r="AO41" i="13" a="1"/>
  <c r="AO41" i="13" s="1"/>
  <c r="AN51" i="13" a="1"/>
  <c r="AN51" i="13" s="1"/>
  <c r="AO61" i="13" a="1"/>
  <c r="AO61" i="13" s="1"/>
  <c r="AN71" i="13" a="1"/>
  <c r="AN71" i="13" s="1"/>
  <c r="AO80" i="13" a="1"/>
  <c r="AO80" i="13" s="1"/>
  <c r="AN100" i="13" a="1"/>
  <c r="AN100" i="13" s="1"/>
  <c r="AN109" i="13" a="1"/>
  <c r="AN109" i="13" s="1"/>
  <c r="AN118" i="13" a="1"/>
  <c r="AN118" i="13" s="1"/>
  <c r="AO127" i="13" a="1"/>
  <c r="AO127" i="13" s="1"/>
  <c r="AN12" i="13" a="1"/>
  <c r="AN12" i="13" s="1"/>
  <c r="AN22" i="13" a="1"/>
  <c r="AN22" i="13" s="1"/>
  <c r="AN33" i="13" a="1"/>
  <c r="AN33" i="13" s="1"/>
  <c r="AN42" i="13" a="1"/>
  <c r="AN42" i="13" s="1"/>
  <c r="AN52" i="13" a="1"/>
  <c r="AN52" i="13" s="1"/>
  <c r="AN62" i="13" a="1"/>
  <c r="AN62" i="13" s="1"/>
  <c r="AO72" i="13" a="1"/>
  <c r="AO72" i="13" s="1"/>
  <c r="BA54" i="13" a="1"/>
  <c r="BA54" i="13" s="1"/>
  <c r="AO22" i="13" a="1"/>
  <c r="AO22" i="13" s="1"/>
  <c r="AN34" i="13" a="1"/>
  <c r="AN34" i="13" s="1"/>
  <c r="AO42" i="13" a="1"/>
  <c r="AO42" i="13" s="1"/>
  <c r="AN53" i="13" a="1"/>
  <c r="AN53" i="13" s="1"/>
  <c r="AO62" i="13" a="1"/>
  <c r="AO62" i="13" s="1"/>
  <c r="AO73" i="13" a="1"/>
  <c r="AO73" i="13" s="1"/>
  <c r="AO13" i="13" a="1"/>
  <c r="AO13" i="13" s="1"/>
  <c r="AO34" i="13" a="1"/>
  <c r="AO34" i="13" s="1"/>
  <c r="AN44" i="13" a="1"/>
  <c r="AN44" i="13" s="1"/>
  <c r="AO53" i="13" a="1"/>
  <c r="AO53" i="13" s="1"/>
  <c r="AN74" i="13" a="1"/>
  <c r="AN74" i="13" s="1"/>
  <c r="AN84" i="13" a="1"/>
  <c r="AN84" i="13" s="1"/>
  <c r="AN93" i="13" a="1"/>
  <c r="AN93" i="13" s="1"/>
  <c r="AN102" i="13" a="1"/>
  <c r="AN102" i="13" s="1"/>
  <c r="AO111" i="13" a="1"/>
  <c r="AO111" i="13" s="1"/>
  <c r="AO130" i="13" a="1"/>
  <c r="AO130" i="13" s="1"/>
  <c r="AO14" i="13" a="1"/>
  <c r="AO14" i="13" s="1"/>
  <c r="AN25" i="13" a="1"/>
  <c r="AN25" i="13" s="1"/>
  <c r="AN35" i="13" a="1"/>
  <c r="AN35" i="13" s="1"/>
  <c r="AN45" i="13" a="1"/>
  <c r="AN45" i="13" s="1"/>
  <c r="AO54" i="13" a="1"/>
  <c r="AO54" i="13" s="1"/>
  <c r="AN64" i="13" a="1"/>
  <c r="AN64" i="13" s="1"/>
  <c r="AO74" i="13" a="1"/>
  <c r="AO74" i="13" s="1"/>
  <c r="AO84" i="13" a="1"/>
  <c r="AO84" i="13" s="1"/>
  <c r="AO93" i="13" a="1"/>
  <c r="AO93" i="13" s="1"/>
  <c r="AO102" i="13" a="1"/>
  <c r="AO102" i="13" s="1"/>
  <c r="AN112" i="13" a="1"/>
  <c r="AN112" i="13" s="1"/>
  <c r="AN121" i="13" a="1"/>
  <c r="AN121" i="13" s="1"/>
  <c r="AN131" i="13" a="1"/>
  <c r="AN131" i="13" s="1"/>
  <c r="AO140" i="13" a="1"/>
  <c r="AO140" i="13" s="1"/>
  <c r="AO149" i="13" a="1"/>
  <c r="AO149" i="13" s="1"/>
  <c r="AO158" i="13" a="1"/>
  <c r="AO158" i="13" s="1"/>
  <c r="AN168" i="13" a="1"/>
  <c r="AN168" i="13" s="1"/>
  <c r="AO186" i="13" a="1"/>
  <c r="AO186" i="13" s="1"/>
  <c r="AN195" i="13" a="1"/>
  <c r="AN195" i="13" s="1"/>
  <c r="AN203" i="13" a="1"/>
  <c r="AN203" i="13" s="1"/>
  <c r="AN210" i="13" a="1"/>
  <c r="AN210" i="13" s="1"/>
  <c r="AO217" i="13" a="1"/>
  <c r="AO217" i="13" s="1"/>
  <c r="AN4" i="13" a="1"/>
  <c r="AN4" i="13" s="1"/>
  <c r="AN15" i="13" a="1"/>
  <c r="AN15" i="13" s="1"/>
  <c r="AN26" i="13" a="1"/>
  <c r="AN26" i="13" s="1"/>
  <c r="AO35" i="13" a="1"/>
  <c r="AO35" i="13" s="1"/>
  <c r="AN55" i="13" a="1"/>
  <c r="AN55" i="13" s="1"/>
  <c r="AO65" i="13" a="1"/>
  <c r="AO65" i="13" s="1"/>
  <c r="AN75" i="13" a="1"/>
  <c r="AN75" i="13" s="1"/>
  <c r="AN85" i="13" a="1"/>
  <c r="AN85" i="13" s="1"/>
  <c r="AN94" i="13" a="1"/>
  <c r="AN94" i="13" s="1"/>
  <c r="AN104" i="13" a="1"/>
  <c r="AN104" i="13" s="1"/>
  <c r="AO112" i="13" a="1"/>
  <c r="AO112" i="13" s="1"/>
  <c r="AN122" i="13" a="1"/>
  <c r="AN122" i="13" s="1"/>
  <c r="AO131" i="13" a="1"/>
  <c r="AO131" i="13" s="1"/>
  <c r="AN150" i="13" a="1"/>
  <c r="AN150" i="13" s="1"/>
  <c r="AO159" i="13" a="1"/>
  <c r="AO159" i="13" s="1"/>
  <c r="AN178" i="13" a="1"/>
  <c r="AN178" i="13" s="1"/>
  <c r="AN187" i="13" a="1"/>
  <c r="AN187" i="13" s="1"/>
  <c r="AO195" i="13" a="1"/>
  <c r="AO195" i="13" s="1"/>
  <c r="AO203" i="13" a="1"/>
  <c r="AO203" i="13" s="1"/>
  <c r="AN218" i="13" a="1"/>
  <c r="AN218" i="13" s="1"/>
  <c r="AO224" i="13" a="1"/>
  <c r="AO224" i="13" s="1"/>
  <c r="AO230" i="13" a="1"/>
  <c r="AO230" i="13" s="1"/>
  <c r="AN237" i="13" a="1"/>
  <c r="AN237" i="13" s="1"/>
  <c r="AN243" i="13" a="1"/>
  <c r="AN243" i="13" s="1"/>
  <c r="AN249" i="13" a="1"/>
  <c r="AN249" i="13" s="1"/>
  <c r="AN254" i="13" a="1"/>
  <c r="AN254" i="13" s="1"/>
  <c r="AN6" i="13" a="1"/>
  <c r="AN6" i="13" s="1"/>
  <c r="AO15" i="13" a="1"/>
  <c r="AO15" i="13" s="1"/>
  <c r="AO27" i="13" a="1"/>
  <c r="AO27" i="13" s="1"/>
  <c r="AN36" i="13" a="1"/>
  <c r="AN36" i="13" s="1"/>
  <c r="AO46" i="13" a="1"/>
  <c r="AO46" i="13" s="1"/>
  <c r="AN56" i="13" a="1"/>
  <c r="AN56" i="13" s="1"/>
  <c r="AN67" i="13" a="1"/>
  <c r="AN67" i="13" s="1"/>
  <c r="AO75" i="13" a="1"/>
  <c r="AO75" i="13" s="1"/>
  <c r="AN86" i="13" a="1"/>
  <c r="AN86" i="13" s="1"/>
  <c r="AO94" i="13" a="1"/>
  <c r="AO94" i="13" s="1"/>
  <c r="AN105" i="13" a="1"/>
  <c r="AN105" i="13" s="1"/>
  <c r="AN113" i="13" a="1"/>
  <c r="AN113" i="13" s="1"/>
  <c r="AO123" i="13" a="1"/>
  <c r="AO123" i="13" s="1"/>
  <c r="AN132" i="13" a="1"/>
  <c r="AN132" i="13" s="1"/>
  <c r="AN142" i="13" a="1"/>
  <c r="AN142" i="13" s="1"/>
  <c r="AO150" i="13" a="1"/>
  <c r="AO150" i="13" s="1"/>
  <c r="AN161" i="13" a="1"/>
  <c r="AN161" i="13" s="1"/>
  <c r="AO168" i="13" a="1"/>
  <c r="AO168" i="13" s="1"/>
  <c r="AN179" i="13" a="1"/>
  <c r="AN179" i="13" s="1"/>
  <c r="AO187" i="13" a="1"/>
  <c r="AO187" i="13" s="1"/>
  <c r="AN197" i="13" a="1"/>
  <c r="AN197" i="13" s="1"/>
  <c r="AN204" i="13" a="1"/>
  <c r="AN204" i="13" s="1"/>
  <c r="AN211" i="13" a="1"/>
  <c r="AN211" i="13" s="1"/>
  <c r="AO218" i="13" a="1"/>
  <c r="AO218" i="13" s="1"/>
  <c r="AN225" i="13" a="1"/>
  <c r="AN225" i="13" s="1"/>
  <c r="AN259" i="13" a="1"/>
  <c r="AN259" i="13" s="1"/>
  <c r="AN263" i="13" a="1"/>
  <c r="AN263" i="13" s="1"/>
  <c r="AO7" i="13" a="1"/>
  <c r="AO7" i="13" s="1"/>
  <c r="AO18" i="13" a="1"/>
  <c r="AO18" i="13" s="1"/>
  <c r="AO28" i="13" a="1"/>
  <c r="AO28" i="13" s="1"/>
  <c r="AO38" i="13" a="1"/>
  <c r="AO38" i="13" s="1"/>
  <c r="AO47" i="13" a="1"/>
  <c r="AO47" i="13" s="1"/>
  <c r="AN58" i="13" a="1"/>
  <c r="AN58" i="13" s="1"/>
  <c r="AN68" i="13" a="1"/>
  <c r="AN68" i="13" s="1"/>
  <c r="AN78" i="13" a="1"/>
  <c r="AN78" i="13" s="1"/>
  <c r="AO87" i="13" a="1"/>
  <c r="AO87" i="13" s="1"/>
  <c r="AO96" i="13" a="1"/>
  <c r="AO96" i="13" s="1"/>
  <c r="AO105" i="13" a="1"/>
  <c r="AO105" i="13" s="1"/>
  <c r="AN115" i="13" a="1"/>
  <c r="AN115" i="13" s="1"/>
  <c r="AN125" i="13" a="1"/>
  <c r="AN125" i="13" s="1"/>
  <c r="AN134" i="13" a="1"/>
  <c r="AN134" i="13" s="1"/>
  <c r="AN143" i="13" a="1"/>
  <c r="AN143" i="13" s="1"/>
  <c r="AO152" i="13" a="1"/>
  <c r="AO152" i="13" s="1"/>
  <c r="AN162" i="13" a="1"/>
  <c r="AN162" i="13" s="1"/>
  <c r="AN198" i="13" a="1"/>
  <c r="AN198" i="13" s="1"/>
  <c r="AO204" i="13" a="1"/>
  <c r="AO204" i="13" s="1"/>
  <c r="AO212" i="13" a="1"/>
  <c r="AO212" i="13" s="1"/>
  <c r="AO219" i="13" a="1"/>
  <c r="AO219" i="13" s="1"/>
  <c r="AN226" i="13" a="1"/>
  <c r="AN226" i="13" s="1"/>
  <c r="AN232" i="13" a="1"/>
  <c r="AN232" i="13" s="1"/>
  <c r="AN238" i="13" a="1"/>
  <c r="AN238" i="13" s="1"/>
  <c r="AN244" i="13" a="1"/>
  <c r="AN244" i="13" s="1"/>
  <c r="AO250" i="13" a="1"/>
  <c r="AO250" i="13" s="1"/>
  <c r="AO259" i="13" a="1"/>
  <c r="AO259" i="13" s="1"/>
  <c r="AN59" i="13" a="1"/>
  <c r="AN59" i="13" s="1"/>
  <c r="AN90" i="13" a="1"/>
  <c r="AN90" i="13" s="1"/>
  <c r="AN111" i="13" a="1"/>
  <c r="AN111" i="13" s="1"/>
  <c r="AO148" i="13" a="1"/>
  <c r="AO148" i="13" s="1"/>
  <c r="AN166" i="13" a="1"/>
  <c r="AN166" i="13" s="1"/>
  <c r="AN183" i="13" a="1"/>
  <c r="AN183" i="13" s="1"/>
  <c r="AO197" i="13" a="1"/>
  <c r="AO197" i="13" s="1"/>
  <c r="AN209" i="13" a="1"/>
  <c r="AN209" i="13" s="1"/>
  <c r="AN222" i="13" a="1"/>
  <c r="AN222" i="13" s="1"/>
  <c r="AN230" i="13" a="1"/>
  <c r="AN230" i="13" s="1"/>
  <c r="AO248" i="13" a="1"/>
  <c r="AO248" i="13" s="1"/>
  <c r="AO256" i="13" a="1"/>
  <c r="AO256" i="13" s="1"/>
  <c r="AO262" i="13" a="1"/>
  <c r="AO262" i="13" s="1"/>
  <c r="AO20" i="13" a="1"/>
  <c r="AO20" i="13" s="1"/>
  <c r="AN91" i="13" a="1"/>
  <c r="AN91" i="13" s="1"/>
  <c r="AO114" i="13" a="1"/>
  <c r="AO114" i="13" s="1"/>
  <c r="AO136" i="13" a="1"/>
  <c r="AO136" i="13" s="1"/>
  <c r="AN152" i="13" a="1"/>
  <c r="AN152" i="13" s="1"/>
  <c r="AN167" i="13" a="1"/>
  <c r="AN167" i="13" s="1"/>
  <c r="AO209" i="13" a="1"/>
  <c r="AO209" i="13" s="1"/>
  <c r="AO231" i="13" a="1"/>
  <c r="AO231" i="13" s="1"/>
  <c r="AO240" i="13" a="1"/>
  <c r="AO240" i="13" s="1"/>
  <c r="AN250" i="13" a="1"/>
  <c r="AN250" i="13" s="1"/>
  <c r="AO263" i="13" a="1"/>
  <c r="AO263" i="13" s="1"/>
  <c r="AO67" i="13" a="1"/>
  <c r="AO67" i="13" s="1"/>
  <c r="AO92" i="13" a="1"/>
  <c r="AO92" i="13" s="1"/>
  <c r="AN116" i="13" a="1"/>
  <c r="AN116" i="13" s="1"/>
  <c r="AN137" i="13" a="1"/>
  <c r="AN137" i="13" s="1"/>
  <c r="AO167" i="13" a="1"/>
  <c r="AO167" i="13" s="1"/>
  <c r="AN184" i="13" a="1"/>
  <c r="AN184" i="13" s="1"/>
  <c r="AN199" i="13" a="1"/>
  <c r="AN199" i="13" s="1"/>
  <c r="AO211" i="13" a="1"/>
  <c r="AO211" i="13" s="1"/>
  <c r="AO222" i="13" a="1"/>
  <c r="AO222" i="13" s="1"/>
  <c r="AO232" i="13" a="1"/>
  <c r="AO232" i="13" s="1"/>
  <c r="AO241" i="13" a="1"/>
  <c r="AO241" i="13" s="1"/>
  <c r="AN251" i="13" a="1"/>
  <c r="AN251" i="13" s="1"/>
  <c r="AN257" i="13" a="1"/>
  <c r="AN257" i="13" s="1"/>
  <c r="AO3" i="13" a="1"/>
  <c r="AO3" i="13" s="1"/>
  <c r="AN29" i="13" a="1"/>
  <c r="AN29" i="13" s="1"/>
  <c r="AO68" i="13" a="1"/>
  <c r="AO68" i="13" s="1"/>
  <c r="AN96" i="13" a="1"/>
  <c r="AN96" i="13" s="1"/>
  <c r="AO137" i="13" a="1"/>
  <c r="AO137" i="13" s="1"/>
  <c r="AN155" i="13" a="1"/>
  <c r="AN155" i="13" s="1"/>
  <c r="AO170" i="13" a="1"/>
  <c r="AO170" i="13" s="1"/>
  <c r="AO185" i="13" a="1"/>
  <c r="AO185" i="13" s="1"/>
  <c r="AO199" i="13" a="1"/>
  <c r="AO199" i="13" s="1"/>
  <c r="AN223" i="13" a="1"/>
  <c r="AN223" i="13" s="1"/>
  <c r="AO233" i="13" a="1"/>
  <c r="AO233" i="13" s="1"/>
  <c r="AN242" i="13" a="1"/>
  <c r="AN242" i="13" s="1"/>
  <c r="AN31" i="13" a="1"/>
  <c r="AN31" i="13" s="1"/>
  <c r="AN70" i="13" a="1"/>
  <c r="AN70" i="13" s="1"/>
  <c r="AO97" i="13" a="1"/>
  <c r="AO97" i="13" s="1"/>
  <c r="AO118" i="13" a="1"/>
  <c r="AO118" i="13" s="1"/>
  <c r="AN138" i="13" a="1"/>
  <c r="AN138" i="13" s="1"/>
  <c r="AN156" i="13" a="1"/>
  <c r="AN156" i="13" s="1"/>
  <c r="AN172" i="13" a="1"/>
  <c r="AN172" i="13" s="1"/>
  <c r="AN186" i="13" a="1"/>
  <c r="AN186" i="13" s="1"/>
  <c r="AN201" i="13" a="1"/>
  <c r="AN201" i="13" s="1"/>
  <c r="AN214" i="13" a="1"/>
  <c r="AN214" i="13" s="1"/>
  <c r="AO223" i="13" a="1"/>
  <c r="AO223" i="13" s="1"/>
  <c r="AN234" i="13" a="1"/>
  <c r="AN234" i="13" s="1"/>
  <c r="AO242" i="13" a="1"/>
  <c r="AO242" i="13" s="1"/>
  <c r="AN252" i="13" a="1"/>
  <c r="AN252" i="13" s="1"/>
  <c r="AN258" i="13" a="1"/>
  <c r="AN258" i="13" s="1"/>
  <c r="AN3" i="13" a="1"/>
  <c r="AN3" i="13" s="1"/>
  <c r="AO37" i="13" a="1"/>
  <c r="AO37" i="13" s="1"/>
  <c r="AN77" i="13" a="1"/>
  <c r="AN77" i="13" s="1"/>
  <c r="AO99" i="13" a="1"/>
  <c r="AO99" i="13" s="1"/>
  <c r="AO119" i="13" a="1"/>
  <c r="AO119" i="13" s="1"/>
  <c r="AO139" i="13" a="1"/>
  <c r="AO139" i="13" s="1"/>
  <c r="AO173" i="13" a="1"/>
  <c r="AO173" i="13" s="1"/>
  <c r="AN189" i="13" a="1"/>
  <c r="AN189" i="13" s="1"/>
  <c r="AN215" i="13" a="1"/>
  <c r="AN215" i="13" s="1"/>
  <c r="AO234" i="13" a="1"/>
  <c r="AO234" i="13" s="1"/>
  <c r="AO243" i="13" a="1"/>
  <c r="AO243" i="13" s="1"/>
  <c r="AO252" i="13" a="1"/>
  <c r="AO252" i="13" s="1"/>
  <c r="AO100" i="13" a="1"/>
  <c r="AO100" i="13" s="1"/>
  <c r="AN124" i="13" a="1"/>
  <c r="AN124" i="13" s="1"/>
  <c r="AO142" i="13" a="1"/>
  <c r="AO142" i="13" s="1"/>
  <c r="AO156" i="13" a="1"/>
  <c r="AO156" i="13" s="1"/>
  <c r="AN174" i="13" a="1"/>
  <c r="AN174" i="13" s="1"/>
  <c r="AO190" i="13" a="1"/>
  <c r="AO190" i="13" s="1"/>
  <c r="AN202" i="13" a="1"/>
  <c r="AN202" i="13" s="1"/>
  <c r="AO215" i="13" a="1"/>
  <c r="AO215" i="13" s="1"/>
  <c r="AO226" i="13" a="1"/>
  <c r="AO226" i="13" s="1"/>
  <c r="AN235" i="13" a="1"/>
  <c r="AN235" i="13" s="1"/>
  <c r="AN245" i="13" a="1"/>
  <c r="AN245" i="13" s="1"/>
  <c r="AN41" i="13" a="1"/>
  <c r="AN41" i="13" s="1"/>
  <c r="AN80" i="13" a="1"/>
  <c r="AN80" i="13" s="1"/>
  <c r="AO125" i="13" a="1"/>
  <c r="AO125" i="13" s="1"/>
  <c r="AO143" i="13" a="1"/>
  <c r="AO143" i="13" s="1"/>
  <c r="AN158" i="13" a="1"/>
  <c r="AN158" i="13" s="1"/>
  <c r="AO227" i="13" a="1"/>
  <c r="AO227" i="13" s="1"/>
  <c r="AO235" i="13" a="1"/>
  <c r="AO235" i="13" s="1"/>
  <c r="AN246" i="13" a="1"/>
  <c r="AN246" i="13" s="1"/>
  <c r="AN253" i="13" a="1"/>
  <c r="AN253" i="13" s="1"/>
  <c r="AO260" i="13" a="1"/>
  <c r="AO260" i="13" s="1"/>
  <c r="AC8" i="13" a="1"/>
  <c r="AC8" i="13" s="1"/>
  <c r="AC13" i="13" a="1"/>
  <c r="AC13" i="13" s="1"/>
  <c r="AB24" i="13" a="1"/>
  <c r="AB24" i="13" s="1"/>
  <c r="AB29" i="13" a="1"/>
  <c r="AB29" i="13" s="1"/>
  <c r="AB34" i="13" a="1"/>
  <c r="AB34" i="13" s="1"/>
  <c r="AC39" i="13" a="1"/>
  <c r="AC39" i="13" s="1"/>
  <c r="AC44" i="13" a="1"/>
  <c r="AC44" i="13" s="1"/>
  <c r="AC49" i="13" a="1"/>
  <c r="AC49" i="13" s="1"/>
  <c r="AB60" i="13" a="1"/>
  <c r="AB60" i="13" s="1"/>
  <c r="AB65" i="13" a="1"/>
  <c r="AB65" i="13" s="1"/>
  <c r="AB70" i="13" a="1"/>
  <c r="AB70" i="13" s="1"/>
  <c r="AC75" i="13" a="1"/>
  <c r="AC75" i="13" s="1"/>
  <c r="AC80" i="13" a="1"/>
  <c r="AC80" i="13" s="1"/>
  <c r="AC85" i="13" a="1"/>
  <c r="AC85" i="13" s="1"/>
  <c r="AB96" i="13" a="1"/>
  <c r="AB96" i="13" s="1"/>
  <c r="AB101" i="13" a="1"/>
  <c r="AB101" i="13" s="1"/>
  <c r="AB106" i="13" a="1"/>
  <c r="AB106" i="13" s="1"/>
  <c r="AC111" i="13" a="1"/>
  <c r="AC111" i="13" s="1"/>
  <c r="AC116" i="13" a="1"/>
  <c r="AC116" i="13" s="1"/>
  <c r="AC121" i="13" a="1"/>
  <c r="AC121" i="13" s="1"/>
  <c r="AB132" i="13" a="1"/>
  <c r="AB132" i="13" s="1"/>
  <c r="AB137" i="13" a="1"/>
  <c r="AB137" i="13" s="1"/>
  <c r="AB142" i="13" a="1"/>
  <c r="AB142" i="13" s="1"/>
  <c r="AC147" i="13" a="1"/>
  <c r="AC147" i="13" s="1"/>
  <c r="AO6" i="13" a="1"/>
  <c r="AO6" i="13" s="1"/>
  <c r="AN47" i="13" a="1"/>
  <c r="AN47" i="13" s="1"/>
  <c r="AN81" i="13" a="1"/>
  <c r="AN81" i="13" s="1"/>
  <c r="AN127" i="13" a="1"/>
  <c r="AN127" i="13" s="1"/>
  <c r="AN146" i="13" a="1"/>
  <c r="AN146" i="13" s="1"/>
  <c r="AO161" i="13" a="1"/>
  <c r="AO161" i="13" s="1"/>
  <c r="AN175" i="13" a="1"/>
  <c r="AN175" i="13" s="1"/>
  <c r="AO192" i="13" a="1"/>
  <c r="AO192" i="13" s="1"/>
  <c r="AN205" i="13" a="1"/>
  <c r="AN205" i="13" s="1"/>
  <c r="AO216" i="13" a="1"/>
  <c r="AO216" i="13" s="1"/>
  <c r="AN228" i="13" a="1"/>
  <c r="AN228" i="13" s="1"/>
  <c r="AO236" i="13" a="1"/>
  <c r="AO236" i="13" s="1"/>
  <c r="AO246" i="13" a="1"/>
  <c r="AO246" i="13" s="1"/>
  <c r="AO253" i="13" a="1"/>
  <c r="AO253" i="13" s="1"/>
  <c r="AO8" i="13" a="1"/>
  <c r="AO8" i="13" s="1"/>
  <c r="AN48" i="13" a="1"/>
  <c r="AN48" i="13" s="1"/>
  <c r="AN82" i="13" a="1"/>
  <c r="AN82" i="13" s="1"/>
  <c r="AN106" i="13" a="1"/>
  <c r="AN106" i="13" s="1"/>
  <c r="AN129" i="13" a="1"/>
  <c r="AN129" i="13" s="1"/>
  <c r="AO146" i="13" a="1"/>
  <c r="AO146" i="13" s="1"/>
  <c r="AN177" i="13" a="1"/>
  <c r="AN177" i="13" s="1"/>
  <c r="AN193" i="13" a="1"/>
  <c r="AN193" i="13" s="1"/>
  <c r="AO237" i="13" a="1"/>
  <c r="AO237" i="13" s="1"/>
  <c r="AN247" i="13" a="1"/>
  <c r="AN247" i="13" s="1"/>
  <c r="AO254" i="13" a="1"/>
  <c r="AO254" i="13" s="1"/>
  <c r="AO9" i="13" a="1"/>
  <c r="AO9" i="13" s="1"/>
  <c r="AO50" i="13" a="1"/>
  <c r="AO50" i="13" s="1"/>
  <c r="AO86" i="13" a="1"/>
  <c r="AO86" i="13" s="1"/>
  <c r="AO108" i="13" a="1"/>
  <c r="AO108" i="13" s="1"/>
  <c r="AN130" i="13" a="1"/>
  <c r="AN130" i="13" s="1"/>
  <c r="AN164" i="13" a="1"/>
  <c r="AN164" i="13" s="1"/>
  <c r="AO179" i="13" a="1"/>
  <c r="AO179" i="13" s="1"/>
  <c r="AO193" i="13" a="1"/>
  <c r="AO193" i="13" s="1"/>
  <c r="AO207" i="13" a="1"/>
  <c r="AO207" i="13" s="1"/>
  <c r="AN220" i="13" a="1"/>
  <c r="AN220" i="13" s="1"/>
  <c r="AO228" i="13" a="1"/>
  <c r="AO228" i="13" s="1"/>
  <c r="AO238" i="13" a="1"/>
  <c r="AO238" i="13" s="1"/>
  <c r="AO247" i="13" a="1"/>
  <c r="AO247" i="13" s="1"/>
  <c r="AO255" i="13" a="1"/>
  <c r="AO255" i="13" s="1"/>
  <c r="AO261" i="13" a="1"/>
  <c r="AO261" i="13" s="1"/>
  <c r="AC4" i="13" a="1"/>
  <c r="AC4" i="13" s="1"/>
  <c r="AB15" i="13" a="1"/>
  <c r="AB15" i="13" s="1"/>
  <c r="AB20" i="13" a="1"/>
  <c r="AB20" i="13" s="1"/>
  <c r="AB25" i="13" a="1"/>
  <c r="AB25" i="13" s="1"/>
  <c r="AC30" i="13" a="1"/>
  <c r="AC30" i="13" s="1"/>
  <c r="AC35" i="13" a="1"/>
  <c r="AC35" i="13" s="1"/>
  <c r="AC40" i="13" a="1"/>
  <c r="AC40" i="13" s="1"/>
  <c r="AB51" i="13" a="1"/>
  <c r="AB51" i="13" s="1"/>
  <c r="AB56" i="13" a="1"/>
  <c r="AB56" i="13" s="1"/>
  <c r="AB61" i="13" a="1"/>
  <c r="AB61" i="13" s="1"/>
  <c r="AC66" i="13" a="1"/>
  <c r="AC66" i="13" s="1"/>
  <c r="AC71" i="13" a="1"/>
  <c r="AC71" i="13" s="1"/>
  <c r="AC76" i="13" a="1"/>
  <c r="AC76" i="13" s="1"/>
  <c r="AB87" i="13" a="1"/>
  <c r="AB87" i="13" s="1"/>
  <c r="AB92" i="13" a="1"/>
  <c r="AB92" i="13" s="1"/>
  <c r="AB97" i="13" a="1"/>
  <c r="AB97" i="13" s="1"/>
  <c r="AC102" i="13" a="1"/>
  <c r="AC102" i="13" s="1"/>
  <c r="AC107" i="13" a="1"/>
  <c r="AC107" i="13" s="1"/>
  <c r="AC112" i="13" a="1"/>
  <c r="AC112" i="13" s="1"/>
  <c r="AB123" i="13" a="1"/>
  <c r="AB123" i="13" s="1"/>
  <c r="AB128" i="13" a="1"/>
  <c r="AB128" i="13" s="1"/>
  <c r="AB133" i="13" a="1"/>
  <c r="AB133" i="13" s="1"/>
  <c r="AC138" i="13" a="1"/>
  <c r="AC138" i="13" s="1"/>
  <c r="AC143" i="13" a="1"/>
  <c r="AC143" i="13" s="1"/>
  <c r="AC148" i="13" a="1"/>
  <c r="AC148" i="13" s="1"/>
  <c r="AN165" i="13" a="1"/>
  <c r="AN165" i="13" s="1"/>
  <c r="AC6" i="13" a="1"/>
  <c r="AC6" i="13" s="1"/>
  <c r="AC12" i="13" a="1"/>
  <c r="AC12" i="13" s="1"/>
  <c r="AC18" i="13" a="1"/>
  <c r="AC18" i="13" s="1"/>
  <c r="AB31" i="13" a="1"/>
  <c r="AB31" i="13" s="1"/>
  <c r="AB37" i="13" a="1"/>
  <c r="AB37" i="13" s="1"/>
  <c r="AB43" i="13" a="1"/>
  <c r="AB43" i="13" s="1"/>
  <c r="AB49" i="13" a="1"/>
  <c r="AB49" i="13" s="1"/>
  <c r="AC55" i="13" a="1"/>
  <c r="AC55" i="13" s="1"/>
  <c r="AB62" i="13" a="1"/>
  <c r="AB62" i="13" s="1"/>
  <c r="AB68" i="13" a="1"/>
  <c r="AB68" i="13" s="1"/>
  <c r="AB74" i="13" a="1"/>
  <c r="AB74" i="13" s="1"/>
  <c r="AB80" i="13" a="1"/>
  <c r="AB80" i="13" s="1"/>
  <c r="AC86" i="13" a="1"/>
  <c r="AC86" i="13" s="1"/>
  <c r="AB93" i="13" a="1"/>
  <c r="AB93" i="13" s="1"/>
  <c r="AB99" i="13" a="1"/>
  <c r="AB99" i="13" s="1"/>
  <c r="AB105" i="13" a="1"/>
  <c r="AB105" i="13" s="1"/>
  <c r="AB111" i="13" a="1"/>
  <c r="AB111" i="13" s="1"/>
  <c r="AC117" i="13" a="1"/>
  <c r="AC117" i="13" s="1"/>
  <c r="AB148" i="13" a="1"/>
  <c r="AB148" i="13" s="1"/>
  <c r="AB159" i="13" a="1"/>
  <c r="AB159" i="13" s="1"/>
  <c r="AB164" i="13" a="1"/>
  <c r="AB164" i="13" s="1"/>
  <c r="AB169" i="13" a="1"/>
  <c r="AB169" i="13" s="1"/>
  <c r="AC174" i="13" a="1"/>
  <c r="AC174" i="13" s="1"/>
  <c r="AC179" i="13" a="1"/>
  <c r="AC179" i="13" s="1"/>
  <c r="AC184" i="13" a="1"/>
  <c r="AC184" i="13" s="1"/>
  <c r="AB195" i="13" a="1"/>
  <c r="AB195" i="13" s="1"/>
  <c r="AB200" i="13" a="1"/>
  <c r="AB200" i="13" s="1"/>
  <c r="AB205" i="13" a="1"/>
  <c r="AB205" i="13" s="1"/>
  <c r="AC210" i="13" a="1"/>
  <c r="AC210" i="13" s="1"/>
  <c r="AC215" i="13" a="1"/>
  <c r="AC215" i="13" s="1"/>
  <c r="AO180" i="13" a="1"/>
  <c r="AO180" i="13" s="1"/>
  <c r="AB19" i="13" a="1"/>
  <c r="AB19" i="13" s="1"/>
  <c r="AC25" i="13" a="1"/>
  <c r="AC25" i="13" s="1"/>
  <c r="AC31" i="13" a="1"/>
  <c r="AC31" i="13" s="1"/>
  <c r="AC37" i="13" a="1"/>
  <c r="AC37" i="13" s="1"/>
  <c r="AC43" i="13" a="1"/>
  <c r="AC43" i="13" s="1"/>
  <c r="AB50" i="13" a="1"/>
  <c r="AB50" i="13" s="1"/>
  <c r="AC56" i="13" a="1"/>
  <c r="AC56" i="13" s="1"/>
  <c r="AC62" i="13" a="1"/>
  <c r="AC62" i="13" s="1"/>
  <c r="AC68" i="13" a="1"/>
  <c r="AC68" i="13" s="1"/>
  <c r="AC74" i="13" a="1"/>
  <c r="AC74" i="13" s="1"/>
  <c r="AB81" i="13" a="1"/>
  <c r="AB81" i="13" s="1"/>
  <c r="AC87" i="13" a="1"/>
  <c r="AC87" i="13" s="1"/>
  <c r="AC93" i="13" a="1"/>
  <c r="AC93" i="13" s="1"/>
  <c r="AC99" i="13" a="1"/>
  <c r="AC99" i="13" s="1"/>
  <c r="AC105" i="13" a="1"/>
  <c r="AC105" i="13" s="1"/>
  <c r="AB118" i="13" a="1"/>
  <c r="AB118" i="13" s="1"/>
  <c r="AB124" i="13" a="1"/>
  <c r="AB124" i="13" s="1"/>
  <c r="AB130" i="13" a="1"/>
  <c r="AB130" i="13" s="1"/>
  <c r="AB136" i="13" a="1"/>
  <c r="AB136" i="13" s="1"/>
  <c r="AC142" i="13" a="1"/>
  <c r="AC142" i="13" s="1"/>
  <c r="AB149" i="13" a="1"/>
  <c r="AB149" i="13" s="1"/>
  <c r="AB154" i="13" a="1"/>
  <c r="AB154" i="13" s="1"/>
  <c r="AC159" i="13" a="1"/>
  <c r="AC159" i="13" s="1"/>
  <c r="AC164" i="13" a="1"/>
  <c r="AC164" i="13" s="1"/>
  <c r="AC169" i="13" a="1"/>
  <c r="AC169" i="13" s="1"/>
  <c r="AB180" i="13" a="1"/>
  <c r="AB180" i="13" s="1"/>
  <c r="AB185" i="13" a="1"/>
  <c r="AB185" i="13" s="1"/>
  <c r="AB190" i="13" a="1"/>
  <c r="AB190" i="13" s="1"/>
  <c r="AC195" i="13" a="1"/>
  <c r="AC195" i="13" s="1"/>
  <c r="AC200" i="13" a="1"/>
  <c r="AC200" i="13" s="1"/>
  <c r="AC205" i="13" a="1"/>
  <c r="AC205" i="13" s="1"/>
  <c r="AB216" i="13" a="1"/>
  <c r="AB216" i="13" s="1"/>
  <c r="AO194" i="13" a="1"/>
  <c r="AO194" i="13" s="1"/>
  <c r="AB7" i="13" a="1"/>
  <c r="AB7" i="13" s="1"/>
  <c r="AB13" i="13" a="1"/>
  <c r="AB13" i="13" s="1"/>
  <c r="AC19" i="13" a="1"/>
  <c r="AC19" i="13" s="1"/>
  <c r="AB26" i="13" a="1"/>
  <c r="AB26" i="13" s="1"/>
  <c r="AB32" i="13" a="1"/>
  <c r="AB32" i="13" s="1"/>
  <c r="AB38" i="13" a="1"/>
  <c r="AB38" i="13" s="1"/>
  <c r="AB44" i="13" a="1"/>
  <c r="AB44" i="13" s="1"/>
  <c r="AC50" i="13" a="1"/>
  <c r="AC50" i="13" s="1"/>
  <c r="AB57" i="13" a="1"/>
  <c r="AB57" i="13" s="1"/>
  <c r="AB63" i="13" a="1"/>
  <c r="AB63" i="13" s="1"/>
  <c r="AB69" i="13" a="1"/>
  <c r="AB69" i="13" s="1"/>
  <c r="AB75" i="13" a="1"/>
  <c r="AB75" i="13" s="1"/>
  <c r="AC81" i="13" a="1"/>
  <c r="AC81" i="13" s="1"/>
  <c r="AB112" i="13" a="1"/>
  <c r="AB112" i="13" s="1"/>
  <c r="AC118" i="13" a="1"/>
  <c r="AC118" i="13" s="1"/>
  <c r="AC124" i="13" a="1"/>
  <c r="AC124" i="13" s="1"/>
  <c r="AC130" i="13" a="1"/>
  <c r="AC130" i="13" s="1"/>
  <c r="AC136" i="13" a="1"/>
  <c r="AC136" i="13" s="1"/>
  <c r="AB143" i="13" a="1"/>
  <c r="AB143" i="13" s="1"/>
  <c r="AC149" i="13" a="1"/>
  <c r="AC149" i="13" s="1"/>
  <c r="AC154" i="13" a="1"/>
  <c r="AC154" i="13" s="1"/>
  <c r="AB165" i="13" a="1"/>
  <c r="AB165" i="13" s="1"/>
  <c r="AB170" i="13" a="1"/>
  <c r="AB170" i="13" s="1"/>
  <c r="AB175" i="13" a="1"/>
  <c r="AB175" i="13" s="1"/>
  <c r="AC180" i="13" a="1"/>
  <c r="AC180" i="13" s="1"/>
  <c r="AC185" i="13" a="1"/>
  <c r="AC185" i="13" s="1"/>
  <c r="AC190" i="13" a="1"/>
  <c r="AC190" i="13" s="1"/>
  <c r="AB201" i="13" a="1"/>
  <c r="AB201" i="13" s="1"/>
  <c r="AB206" i="13" a="1"/>
  <c r="AB206" i="13" s="1"/>
  <c r="AB211" i="13" a="1"/>
  <c r="AB211" i="13" s="1"/>
  <c r="AC216" i="13" a="1"/>
  <c r="AC216" i="13" s="1"/>
  <c r="AN208" i="13" a="1"/>
  <c r="AN208" i="13" s="1"/>
  <c r="AC7" i="13" a="1"/>
  <c r="AC7" i="13" s="1"/>
  <c r="AB14" i="13" a="1"/>
  <c r="AB14" i="13" s="1"/>
  <c r="AC20" i="13" a="1"/>
  <c r="AC20" i="13" s="1"/>
  <c r="AC26" i="13" a="1"/>
  <c r="AC26" i="13" s="1"/>
  <c r="AC32" i="13" a="1"/>
  <c r="AC32" i="13" s="1"/>
  <c r="AC38" i="13" a="1"/>
  <c r="AC38" i="13" s="1"/>
  <c r="AB45" i="13" a="1"/>
  <c r="AB45" i="13" s="1"/>
  <c r="AC51" i="13" a="1"/>
  <c r="AC51" i="13" s="1"/>
  <c r="AC57" i="13" a="1"/>
  <c r="AC57" i="13" s="1"/>
  <c r="AC63" i="13" a="1"/>
  <c r="AC63" i="13" s="1"/>
  <c r="AC69" i="13" a="1"/>
  <c r="AC69" i="13" s="1"/>
  <c r="AB82" i="13" a="1"/>
  <c r="AB82" i="13" s="1"/>
  <c r="AB88" i="13" a="1"/>
  <c r="AB88" i="13" s="1"/>
  <c r="AB94" i="13" a="1"/>
  <c r="AB94" i="13" s="1"/>
  <c r="AB100" i="13" a="1"/>
  <c r="AB100" i="13" s="1"/>
  <c r="AC106" i="13" a="1"/>
  <c r="AC106" i="13" s="1"/>
  <c r="AB113" i="13" a="1"/>
  <c r="AB113" i="13" s="1"/>
  <c r="AB119" i="13" a="1"/>
  <c r="AB119" i="13" s="1"/>
  <c r="AB125" i="13" a="1"/>
  <c r="AB125" i="13" s="1"/>
  <c r="AB131" i="13" a="1"/>
  <c r="AB131" i="13" s="1"/>
  <c r="AC137" i="13" a="1"/>
  <c r="AC137" i="13" s="1"/>
  <c r="AB144" i="13" a="1"/>
  <c r="AB144" i="13" s="1"/>
  <c r="AB150" i="13" a="1"/>
  <c r="AB150" i="13" s="1"/>
  <c r="AB155" i="13" a="1"/>
  <c r="AB155" i="13" s="1"/>
  <c r="AB160" i="13" a="1"/>
  <c r="AB160" i="13" s="1"/>
  <c r="AC165" i="13" a="1"/>
  <c r="AC165" i="13" s="1"/>
  <c r="AC170" i="13" a="1"/>
  <c r="AC170" i="13" s="1"/>
  <c r="AC175" i="13" a="1"/>
  <c r="AC175" i="13" s="1"/>
  <c r="AB186" i="13" a="1"/>
  <c r="AB186" i="13" s="1"/>
  <c r="AB191" i="13" a="1"/>
  <c r="AB191" i="13" s="1"/>
  <c r="AB196" i="13" a="1"/>
  <c r="AB196" i="13" s="1"/>
  <c r="AC201" i="13" a="1"/>
  <c r="AC201" i="13" s="1"/>
  <c r="AC206" i="13" a="1"/>
  <c r="AC206" i="13" s="1"/>
  <c r="AC211" i="13" a="1"/>
  <c r="AC211" i="13" s="1"/>
  <c r="AO221" i="13" a="1"/>
  <c r="AO221" i="13" s="1"/>
  <c r="AB8" i="13" a="1"/>
  <c r="AB8" i="13" s="1"/>
  <c r="AC14" i="13" a="1"/>
  <c r="AC14" i="13" s="1"/>
  <c r="AB21" i="13" a="1"/>
  <c r="AB21" i="13" s="1"/>
  <c r="AB27" i="13" a="1"/>
  <c r="AB27" i="13" s="1"/>
  <c r="AB33" i="13" a="1"/>
  <c r="AB33" i="13" s="1"/>
  <c r="AB39" i="13" a="1"/>
  <c r="AB39" i="13" s="1"/>
  <c r="AC45" i="13" a="1"/>
  <c r="AC45" i="13" s="1"/>
  <c r="AB76" i="13" a="1"/>
  <c r="AB76" i="13" s="1"/>
  <c r="AC82" i="13" a="1"/>
  <c r="AC82" i="13" s="1"/>
  <c r="AC88" i="13" a="1"/>
  <c r="AC88" i="13" s="1"/>
  <c r="AC94" i="13" a="1"/>
  <c r="AC94" i="13" s="1"/>
  <c r="AC100" i="13" a="1"/>
  <c r="AC100" i="13" s="1"/>
  <c r="AB107" i="13" a="1"/>
  <c r="AB107" i="13" s="1"/>
  <c r="AC113" i="13" a="1"/>
  <c r="AC113" i="13" s="1"/>
  <c r="AC119" i="13" a="1"/>
  <c r="AC119" i="13" s="1"/>
  <c r="AC125" i="13" a="1"/>
  <c r="AC125" i="13" s="1"/>
  <c r="AC131" i="13" a="1"/>
  <c r="AC131" i="13" s="1"/>
  <c r="AB138" i="13" a="1"/>
  <c r="AB138" i="13" s="1"/>
  <c r="AC144" i="13" a="1"/>
  <c r="AC144" i="13" s="1"/>
  <c r="AC150" i="13" a="1"/>
  <c r="AC150" i="13" s="1"/>
  <c r="AC155" i="13" a="1"/>
  <c r="AC155" i="13" s="1"/>
  <c r="AC160" i="13" a="1"/>
  <c r="AC160" i="13" s="1"/>
  <c r="AB171" i="13" a="1"/>
  <c r="AB171" i="13" s="1"/>
  <c r="AB176" i="13" a="1"/>
  <c r="AB176" i="13" s="1"/>
  <c r="AB181" i="13" a="1"/>
  <c r="AB181" i="13" s="1"/>
  <c r="AC186" i="13" a="1"/>
  <c r="AC186" i="13" s="1"/>
  <c r="AC191" i="13" a="1"/>
  <c r="AC191" i="13" s="1"/>
  <c r="AC196" i="13" a="1"/>
  <c r="AC196" i="13" s="1"/>
  <c r="AB207" i="13" a="1"/>
  <c r="AB207" i="13" s="1"/>
  <c r="AB212" i="13" a="1"/>
  <c r="AB212" i="13" s="1"/>
  <c r="AB217" i="13" a="1"/>
  <c r="AB217" i="13" s="1"/>
  <c r="AO229" i="13" a="1"/>
  <c r="AO229" i="13" s="1"/>
  <c r="AB9" i="13" a="1"/>
  <c r="AB9" i="13" s="1"/>
  <c r="AC15" i="13" a="1"/>
  <c r="AC15" i="13" s="1"/>
  <c r="AC21" i="13" a="1"/>
  <c r="AC21" i="13" s="1"/>
  <c r="AC27" i="13" a="1"/>
  <c r="AC27" i="13" s="1"/>
  <c r="AC33" i="13" a="1"/>
  <c r="AC33" i="13" s="1"/>
  <c r="AB46" i="13" a="1"/>
  <c r="AB46" i="13" s="1"/>
  <c r="AB52" i="13" a="1"/>
  <c r="AB52" i="13" s="1"/>
  <c r="AB58" i="13" a="1"/>
  <c r="AB58" i="13" s="1"/>
  <c r="AB64" i="13" a="1"/>
  <c r="AB64" i="13" s="1"/>
  <c r="AC70" i="13" a="1"/>
  <c r="AC70" i="13" s="1"/>
  <c r="AB77" i="13" a="1"/>
  <c r="AB77" i="13" s="1"/>
  <c r="AB83" i="13" a="1"/>
  <c r="AB83" i="13" s="1"/>
  <c r="AB89" i="13" a="1"/>
  <c r="AB89" i="13" s="1"/>
  <c r="AB95" i="13" a="1"/>
  <c r="AB95" i="13" s="1"/>
  <c r="AC101" i="13" a="1"/>
  <c r="AC101" i="13" s="1"/>
  <c r="AB108" i="13" a="1"/>
  <c r="AB108" i="13" s="1"/>
  <c r="AB114" i="13" a="1"/>
  <c r="AB114" i="13" s="1"/>
  <c r="AB120" i="13" a="1"/>
  <c r="AB120" i="13" s="1"/>
  <c r="AB126" i="13" a="1"/>
  <c r="AB126" i="13" s="1"/>
  <c r="AC132" i="13" a="1"/>
  <c r="AC132" i="13" s="1"/>
  <c r="AB156" i="13" a="1"/>
  <c r="AB156" i="13" s="1"/>
  <c r="AB161" i="13" a="1"/>
  <c r="AB161" i="13" s="1"/>
  <c r="AB166" i="13" a="1"/>
  <c r="AB166" i="13" s="1"/>
  <c r="AC171" i="13" a="1"/>
  <c r="AC171" i="13" s="1"/>
  <c r="AC176" i="13" a="1"/>
  <c r="AC176" i="13" s="1"/>
  <c r="AC181" i="13" a="1"/>
  <c r="AC181" i="13" s="1"/>
  <c r="AB192" i="13" a="1"/>
  <c r="AB192" i="13" s="1"/>
  <c r="AB197" i="13" a="1"/>
  <c r="AB197" i="13" s="1"/>
  <c r="AB202" i="13" a="1"/>
  <c r="AB202" i="13" s="1"/>
  <c r="AC207" i="13" a="1"/>
  <c r="AC207" i="13" s="1"/>
  <c r="AC212" i="13" a="1"/>
  <c r="AC212" i="13" s="1"/>
  <c r="AC217" i="13" a="1"/>
  <c r="AC217" i="13" s="1"/>
  <c r="AN240" i="13" a="1"/>
  <c r="AN240" i="13" s="1"/>
  <c r="AC9" i="13" a="1"/>
  <c r="AC9" i="13" s="1"/>
  <c r="AB40" i="13" a="1"/>
  <c r="AB40" i="13" s="1"/>
  <c r="AC46" i="13" a="1"/>
  <c r="AC46" i="13" s="1"/>
  <c r="AC52" i="13" a="1"/>
  <c r="AC52" i="13" s="1"/>
  <c r="AC58" i="13" a="1"/>
  <c r="AC58" i="13" s="1"/>
  <c r="AC64" i="13" a="1"/>
  <c r="AC64" i="13" s="1"/>
  <c r="AB71" i="13" a="1"/>
  <c r="AB71" i="13" s="1"/>
  <c r="AC77" i="13" a="1"/>
  <c r="AC77" i="13" s="1"/>
  <c r="AC83" i="13" a="1"/>
  <c r="AC83" i="13" s="1"/>
  <c r="AC89" i="13" a="1"/>
  <c r="AC89" i="13" s="1"/>
  <c r="AC95" i="13" a="1"/>
  <c r="AC95" i="13" s="1"/>
  <c r="AB102" i="13" a="1"/>
  <c r="AB102" i="13" s="1"/>
  <c r="AC108" i="13" a="1"/>
  <c r="AC108" i="13" s="1"/>
  <c r="AC114" i="13" a="1"/>
  <c r="AC114" i="13" s="1"/>
  <c r="AC120" i="13" a="1"/>
  <c r="AC120" i="13" s="1"/>
  <c r="AC126" i="13" a="1"/>
  <c r="AC126" i="13" s="1"/>
  <c r="AB139" i="13" a="1"/>
  <c r="AB139" i="13" s="1"/>
  <c r="AB145" i="13" a="1"/>
  <c r="AB145" i="13" s="1"/>
  <c r="AB151" i="13" a="1"/>
  <c r="AB151" i="13" s="1"/>
  <c r="AC156" i="13" a="1"/>
  <c r="AC156" i="13" s="1"/>
  <c r="AC161" i="13" a="1"/>
  <c r="AC161" i="13" s="1"/>
  <c r="AC166" i="13" a="1"/>
  <c r="AC166" i="13" s="1"/>
  <c r="AB177" i="13" a="1"/>
  <c r="AB177" i="13" s="1"/>
  <c r="AB182" i="13" a="1"/>
  <c r="AB182" i="13" s="1"/>
  <c r="AB187" i="13" a="1"/>
  <c r="AB187" i="13" s="1"/>
  <c r="AC192" i="13" a="1"/>
  <c r="AC192" i="13" s="1"/>
  <c r="AC197" i="13" a="1"/>
  <c r="AC197" i="13" s="1"/>
  <c r="AC202" i="13" a="1"/>
  <c r="AC202" i="13" s="1"/>
  <c r="AB213" i="13" a="1"/>
  <c r="AB213" i="13" s="1"/>
  <c r="AC3" i="13" a="1"/>
  <c r="AC3" i="13" s="1"/>
  <c r="AO57" i="13" a="1"/>
  <c r="AO57" i="13" s="1"/>
  <c r="AN248" i="13" a="1"/>
  <c r="AN248" i="13" s="1"/>
  <c r="AB10" i="13" a="1"/>
  <c r="AB10" i="13" s="1"/>
  <c r="AB16" i="13" a="1"/>
  <c r="AB16" i="13" s="1"/>
  <c r="AB22" i="13" a="1"/>
  <c r="AB22" i="13" s="1"/>
  <c r="AB28" i="13" a="1"/>
  <c r="AB28" i="13" s="1"/>
  <c r="AC34" i="13" a="1"/>
  <c r="AC34" i="13" s="1"/>
  <c r="AB41" i="13" a="1"/>
  <c r="AB41" i="13" s="1"/>
  <c r="AB47" i="13" a="1"/>
  <c r="AB47" i="13" s="1"/>
  <c r="AB53" i="13" a="1"/>
  <c r="AB53" i="13" s="1"/>
  <c r="AB59" i="13" a="1"/>
  <c r="AB59" i="13" s="1"/>
  <c r="AC65" i="13" a="1"/>
  <c r="AC65" i="13" s="1"/>
  <c r="AB72" i="13" a="1"/>
  <c r="AB72" i="13" s="1"/>
  <c r="AB78" i="13" a="1"/>
  <c r="AB78" i="13" s="1"/>
  <c r="AB84" i="13" a="1"/>
  <c r="AB84" i="13" s="1"/>
  <c r="AB90" i="13" a="1"/>
  <c r="AB90" i="13" s="1"/>
  <c r="AC96" i="13" a="1"/>
  <c r="AC96" i="13" s="1"/>
  <c r="AB127" i="13" a="1"/>
  <c r="AB127" i="13" s="1"/>
  <c r="AC133" i="13" a="1"/>
  <c r="AC133" i="13" s="1"/>
  <c r="AC139" i="13" a="1"/>
  <c r="AC139" i="13" s="1"/>
  <c r="AC145" i="13" a="1"/>
  <c r="AC145" i="13" s="1"/>
  <c r="AC151" i="13" a="1"/>
  <c r="AC151" i="13" s="1"/>
  <c r="AB162" i="13" a="1"/>
  <c r="AB162" i="13" s="1"/>
  <c r="AB167" i="13" a="1"/>
  <c r="AB167" i="13" s="1"/>
  <c r="AB172" i="13" a="1"/>
  <c r="AB172" i="13" s="1"/>
  <c r="AC177" i="13" a="1"/>
  <c r="AC177" i="13" s="1"/>
  <c r="AC182" i="13" a="1"/>
  <c r="AC182" i="13" s="1"/>
  <c r="AC187" i="13" a="1"/>
  <c r="AC187" i="13" s="1"/>
  <c r="AB198" i="13" a="1"/>
  <c r="AB198" i="13" s="1"/>
  <c r="AB203" i="13" a="1"/>
  <c r="AB203" i="13" s="1"/>
  <c r="AB208" i="13" a="1"/>
  <c r="AB208" i="13" s="1"/>
  <c r="AC213" i="13" a="1"/>
  <c r="AC213" i="13" s="1"/>
  <c r="AN88" i="13" a="1"/>
  <c r="AN88" i="13" s="1"/>
  <c r="AN256" i="13" a="1"/>
  <c r="AN256" i="13" s="1"/>
  <c r="AB4" i="13" a="1"/>
  <c r="AB4" i="13" s="1"/>
  <c r="AC10" i="13" a="1"/>
  <c r="AC10" i="13" s="1"/>
  <c r="AC16" i="13" a="1"/>
  <c r="AC16" i="13" s="1"/>
  <c r="AC22" i="13" a="1"/>
  <c r="AC22" i="13" s="1"/>
  <c r="AC28" i="13" a="1"/>
  <c r="AC28" i="13" s="1"/>
  <c r="AB35" i="13" a="1"/>
  <c r="AB35" i="13" s="1"/>
  <c r="AC41" i="13" a="1"/>
  <c r="AC41" i="13" s="1"/>
  <c r="AC47" i="13" a="1"/>
  <c r="AC47" i="13" s="1"/>
  <c r="AC53" i="13" a="1"/>
  <c r="AC53" i="13" s="1"/>
  <c r="AC59" i="13" a="1"/>
  <c r="AC59" i="13" s="1"/>
  <c r="AB66" i="13" a="1"/>
  <c r="AB66" i="13" s="1"/>
  <c r="AC72" i="13" a="1"/>
  <c r="AC72" i="13" s="1"/>
  <c r="AC78" i="13" a="1"/>
  <c r="AC78" i="13" s="1"/>
  <c r="AC84" i="13" a="1"/>
  <c r="AC84" i="13" s="1"/>
  <c r="AC90" i="13" a="1"/>
  <c r="AC90" i="13" s="1"/>
  <c r="AB103" i="13" a="1"/>
  <c r="AB103" i="13" s="1"/>
  <c r="AB109" i="13" a="1"/>
  <c r="AB109" i="13" s="1"/>
  <c r="AB115" i="13" a="1"/>
  <c r="AB115" i="13" s="1"/>
  <c r="AB121" i="13" a="1"/>
  <c r="AB121" i="13" s="1"/>
  <c r="AC127" i="13" a="1"/>
  <c r="AC127" i="13" s="1"/>
  <c r="AB134" i="13" a="1"/>
  <c r="AB134" i="13" s="1"/>
  <c r="AB140" i="13" a="1"/>
  <c r="AB140" i="13" s="1"/>
  <c r="AB146" i="13" a="1"/>
  <c r="AB146" i="13" s="1"/>
  <c r="AB152" i="13" a="1"/>
  <c r="AB152" i="13" s="1"/>
  <c r="AB157" i="13" a="1"/>
  <c r="AB157" i="13" s="1"/>
  <c r="AC162" i="13" a="1"/>
  <c r="AC162" i="13" s="1"/>
  <c r="AC167" i="13" a="1"/>
  <c r="AC167" i="13" s="1"/>
  <c r="AC172" i="13" a="1"/>
  <c r="AC172" i="13" s="1"/>
  <c r="AB183" i="13" a="1"/>
  <c r="AB183" i="13" s="1"/>
  <c r="AB188" i="13" a="1"/>
  <c r="AB188" i="13" s="1"/>
  <c r="AB193" i="13" a="1"/>
  <c r="AB193" i="13" s="1"/>
  <c r="AC198" i="13" a="1"/>
  <c r="AC198" i="13" s="1"/>
  <c r="AC203" i="13" a="1"/>
  <c r="AC203" i="13" s="1"/>
  <c r="AC208" i="13" a="1"/>
  <c r="AC208" i="13" s="1"/>
  <c r="AB3" i="13" a="1"/>
  <c r="AB3" i="13" s="1"/>
  <c r="AN110" i="13" a="1"/>
  <c r="AN110" i="13" s="1"/>
  <c r="AN262" i="13" a="1"/>
  <c r="AN262" i="13" s="1"/>
  <c r="AB5" i="13" a="1"/>
  <c r="AB5" i="13" s="1"/>
  <c r="AB11" i="13" a="1"/>
  <c r="AB11" i="13" s="1"/>
  <c r="AB17" i="13" a="1"/>
  <c r="AB17" i="13" s="1"/>
  <c r="AB23" i="13" a="1"/>
  <c r="AB23" i="13" s="1"/>
  <c r="AC29" i="13" a="1"/>
  <c r="AC29" i="13" s="1"/>
  <c r="AB36" i="13" a="1"/>
  <c r="AB36" i="13" s="1"/>
  <c r="AB42" i="13" a="1"/>
  <c r="AB42" i="13" s="1"/>
  <c r="AB48" i="13" a="1"/>
  <c r="AB48" i="13" s="1"/>
  <c r="AB54" i="13" a="1"/>
  <c r="AB54" i="13" s="1"/>
  <c r="AC60" i="13" a="1"/>
  <c r="AC60" i="13" s="1"/>
  <c r="AB91" i="13" a="1"/>
  <c r="AB91" i="13" s="1"/>
  <c r="AC97" i="13" a="1"/>
  <c r="AC97" i="13" s="1"/>
  <c r="AC103" i="13" a="1"/>
  <c r="AC103" i="13" s="1"/>
  <c r="AC109" i="13" a="1"/>
  <c r="AC109" i="13" s="1"/>
  <c r="AC115" i="13" a="1"/>
  <c r="AC115" i="13" s="1"/>
  <c r="AB122" i="13" a="1"/>
  <c r="AB122" i="13" s="1"/>
  <c r="AC128" i="13" a="1"/>
  <c r="AC128" i="13" s="1"/>
  <c r="AC134" i="13" a="1"/>
  <c r="AC134" i="13" s="1"/>
  <c r="AC140" i="13" a="1"/>
  <c r="AC140" i="13" s="1"/>
  <c r="AC146" i="13" a="1"/>
  <c r="AC146" i="13" s="1"/>
  <c r="AC152" i="13" a="1"/>
  <c r="AC152" i="13" s="1"/>
  <c r="AC157" i="13" a="1"/>
  <c r="AC157" i="13" s="1"/>
  <c r="AB168" i="13" a="1"/>
  <c r="AB168" i="13" s="1"/>
  <c r="AB173" i="13" a="1"/>
  <c r="AB173" i="13" s="1"/>
  <c r="AB178" i="13" a="1"/>
  <c r="AB178" i="13" s="1"/>
  <c r="AC183" i="13" a="1"/>
  <c r="AC183" i="13" s="1"/>
  <c r="AC188" i="13" a="1"/>
  <c r="AC188" i="13" s="1"/>
  <c r="AC193" i="13" a="1"/>
  <c r="AC193" i="13" s="1"/>
  <c r="AB204" i="13" a="1"/>
  <c r="AB204" i="13" s="1"/>
  <c r="AB209" i="13" a="1"/>
  <c r="AB209" i="13" s="1"/>
  <c r="AB214" i="13" a="1"/>
  <c r="AB214" i="13" s="1"/>
  <c r="AN133" i="13" a="1"/>
  <c r="AN133" i="13" s="1"/>
  <c r="AC5" i="13" a="1"/>
  <c r="AC5" i="13" s="1"/>
  <c r="AC11" i="13" a="1"/>
  <c r="AC11" i="13" s="1"/>
  <c r="AC17" i="13" a="1"/>
  <c r="AC17" i="13" s="1"/>
  <c r="AC23" i="13" a="1"/>
  <c r="AC23" i="13" s="1"/>
  <c r="AB30" i="13" a="1"/>
  <c r="AB30" i="13" s="1"/>
  <c r="AC36" i="13" a="1"/>
  <c r="AC36" i="13" s="1"/>
  <c r="AC42" i="13" a="1"/>
  <c r="AC42" i="13" s="1"/>
  <c r="AC48" i="13" a="1"/>
  <c r="AC48" i="13" s="1"/>
  <c r="AC54" i="13" a="1"/>
  <c r="AC54" i="13" s="1"/>
  <c r="AB67" i="13" a="1"/>
  <c r="AB67" i="13" s="1"/>
  <c r="AB73" i="13" a="1"/>
  <c r="AB73" i="13" s="1"/>
  <c r="AB79" i="13" a="1"/>
  <c r="AB79" i="13" s="1"/>
  <c r="AB85" i="13" a="1"/>
  <c r="AB85" i="13" s="1"/>
  <c r="AC91" i="13" a="1"/>
  <c r="AC91" i="13" s="1"/>
  <c r="AB98" i="13" a="1"/>
  <c r="AB98" i="13" s="1"/>
  <c r="AB104" i="13" a="1"/>
  <c r="AB104" i="13" s="1"/>
  <c r="AB110" i="13" a="1"/>
  <c r="AB110" i="13" s="1"/>
  <c r="AB116" i="13" a="1"/>
  <c r="AB116" i="13" s="1"/>
  <c r="AC122" i="13" a="1"/>
  <c r="AC122" i="13" s="1"/>
  <c r="AB129" i="13" a="1"/>
  <c r="AB129" i="13" s="1"/>
  <c r="AB135" i="13" a="1"/>
  <c r="AB135" i="13" s="1"/>
  <c r="AB141" i="13" a="1"/>
  <c r="AB141" i="13" s="1"/>
  <c r="AB147" i="13" a="1"/>
  <c r="AB147" i="13" s="1"/>
  <c r="AB153" i="13" a="1"/>
  <c r="AB153" i="13" s="1"/>
  <c r="AB158" i="13" a="1"/>
  <c r="AB158" i="13" s="1"/>
  <c r="AB163" i="13" a="1"/>
  <c r="AB163" i="13" s="1"/>
  <c r="AC168" i="13" a="1"/>
  <c r="AC168" i="13" s="1"/>
  <c r="AC173" i="13" a="1"/>
  <c r="AC173" i="13" s="1"/>
  <c r="AC178" i="13" a="1"/>
  <c r="AC178" i="13" s="1"/>
  <c r="AB189" i="13" a="1"/>
  <c r="AB189" i="13" s="1"/>
  <c r="AB194" i="13" a="1"/>
  <c r="AB194" i="13" s="1"/>
  <c r="AB199" i="13" a="1"/>
  <c r="AB199" i="13" s="1"/>
  <c r="AC204" i="13" a="1"/>
  <c r="AC204" i="13" s="1"/>
  <c r="AC209" i="13" a="1"/>
  <c r="AC209" i="13" s="1"/>
  <c r="AC214" i="13" a="1"/>
  <c r="AC214" i="13" s="1"/>
  <c r="AB18" i="13" a="1"/>
  <c r="AB18" i="13" s="1"/>
  <c r="AC92" i="13" a="1"/>
  <c r="AC92" i="13" s="1"/>
  <c r="AC163" i="13" a="1"/>
  <c r="AC163" i="13" s="1"/>
  <c r="Q7" i="13" a="1"/>
  <c r="Q7" i="13" s="1"/>
  <c r="P12" i="13" a="1"/>
  <c r="P12" i="13" s="1"/>
  <c r="Q16" i="13" a="1"/>
  <c r="Q16" i="13" s="1"/>
  <c r="P21" i="13" a="1"/>
  <c r="P21" i="13" s="1"/>
  <c r="Q25" i="13" a="1"/>
  <c r="Q25" i="13" s="1"/>
  <c r="P30" i="13" a="1"/>
  <c r="P30" i="13" s="1"/>
  <c r="Q34" i="13" a="1"/>
  <c r="Q34" i="13" s="1"/>
  <c r="P39" i="13" a="1"/>
  <c r="P39" i="13" s="1"/>
  <c r="Q43" i="13" a="1"/>
  <c r="Q43" i="13" s="1"/>
  <c r="P48" i="13" a="1"/>
  <c r="P48" i="13" s="1"/>
  <c r="Q52" i="13" a="1"/>
  <c r="Q52" i="13" s="1"/>
  <c r="P57" i="13" a="1"/>
  <c r="P57" i="13" s="1"/>
  <c r="Q61" i="13" a="1"/>
  <c r="Q61" i="13" s="1"/>
  <c r="P66" i="13" a="1"/>
  <c r="P66" i="13" s="1"/>
  <c r="Q70" i="13" a="1"/>
  <c r="Q70" i="13" s="1"/>
  <c r="P75" i="13" a="1"/>
  <c r="P75" i="13" s="1"/>
  <c r="Q79" i="13" a="1"/>
  <c r="Q79" i="13" s="1"/>
  <c r="P84" i="13" a="1"/>
  <c r="P84" i="13" s="1"/>
  <c r="Q88" i="13" a="1"/>
  <c r="Q88" i="13" s="1"/>
  <c r="P93" i="13" a="1"/>
  <c r="P93" i="13" s="1"/>
  <c r="Q97" i="13" a="1"/>
  <c r="Q97" i="13" s="1"/>
  <c r="P102" i="13" a="1"/>
  <c r="P102" i="13" s="1"/>
  <c r="Q106" i="13" a="1"/>
  <c r="Q106" i="13" s="1"/>
  <c r="P111" i="13" a="1"/>
  <c r="P111" i="13" s="1"/>
  <c r="AC24" i="13" a="1"/>
  <c r="AC24" i="13" s="1"/>
  <c r="AC98" i="13" a="1"/>
  <c r="AC98" i="13" s="1"/>
  <c r="P4" i="13" a="1"/>
  <c r="P4" i="13" s="1"/>
  <c r="P8" i="13" a="1"/>
  <c r="P8" i="13" s="1"/>
  <c r="P17" i="13" a="1"/>
  <c r="P17" i="13" s="1"/>
  <c r="P26" i="13" a="1"/>
  <c r="P26" i="13" s="1"/>
  <c r="P35" i="13" a="1"/>
  <c r="P35" i="13" s="1"/>
  <c r="P44" i="13" a="1"/>
  <c r="P44" i="13" s="1"/>
  <c r="AC104" i="13" a="1"/>
  <c r="AC104" i="13" s="1"/>
  <c r="AB174" i="13" a="1"/>
  <c r="AB174" i="13" s="1"/>
  <c r="Q8" i="13" a="1"/>
  <c r="Q8" i="13" s="1"/>
  <c r="Q12" i="13" a="1"/>
  <c r="Q12" i="13" s="1"/>
  <c r="Q17" i="13" a="1"/>
  <c r="Q17" i="13" s="1"/>
  <c r="Q21" i="13" a="1"/>
  <c r="Q21" i="13" s="1"/>
  <c r="Q26" i="13" a="1"/>
  <c r="Q26" i="13" s="1"/>
  <c r="Q30" i="13" a="1"/>
  <c r="Q30" i="13" s="1"/>
  <c r="Q35" i="13" a="1"/>
  <c r="Q35" i="13" s="1"/>
  <c r="Q39" i="13" a="1"/>
  <c r="Q39" i="13" s="1"/>
  <c r="Q44" i="13" a="1"/>
  <c r="Q44" i="13" s="1"/>
  <c r="Q48" i="13" a="1"/>
  <c r="Q48" i="13" s="1"/>
  <c r="Q53" i="13" a="1"/>
  <c r="Q53" i="13" s="1"/>
  <c r="Q57" i="13" a="1"/>
  <c r="Q57" i="13" s="1"/>
  <c r="Q62" i="13" a="1"/>
  <c r="Q62" i="13" s="1"/>
  <c r="Q66" i="13" a="1"/>
  <c r="Q66" i="13" s="1"/>
  <c r="Q71" i="13" a="1"/>
  <c r="Q71" i="13" s="1"/>
  <c r="AC110" i="13" a="1"/>
  <c r="AC110" i="13" s="1"/>
  <c r="AB179" i="13" a="1"/>
  <c r="AB179" i="13" s="1"/>
  <c r="AB117" i="13" a="1"/>
  <c r="AB117" i="13" s="1"/>
  <c r="AB184" i="13" a="1"/>
  <c r="AB184" i="13" s="1"/>
  <c r="P5" i="13" a="1"/>
  <c r="P5" i="13" s="1"/>
  <c r="P9" i="13" a="1"/>
  <c r="P9" i="13" s="1"/>
  <c r="Q13" i="13" a="1"/>
  <c r="Q13" i="13" s="1"/>
  <c r="P18" i="13" a="1"/>
  <c r="P18" i="13" s="1"/>
  <c r="Q22" i="13" a="1"/>
  <c r="Q22" i="13" s="1"/>
  <c r="P27" i="13" a="1"/>
  <c r="P27" i="13" s="1"/>
  <c r="Q31" i="13" a="1"/>
  <c r="Q31" i="13" s="1"/>
  <c r="P36" i="13" a="1"/>
  <c r="P36" i="13" s="1"/>
  <c r="Q40" i="13" a="1"/>
  <c r="Q40" i="13" s="1"/>
  <c r="P45" i="13" a="1"/>
  <c r="P45" i="13" s="1"/>
  <c r="Q49" i="13" a="1"/>
  <c r="Q49" i="13" s="1"/>
  <c r="P54" i="13" a="1"/>
  <c r="P54" i="13" s="1"/>
  <c r="Q58" i="13" a="1"/>
  <c r="Q58" i="13" s="1"/>
  <c r="P63" i="13" a="1"/>
  <c r="P63" i="13" s="1"/>
  <c r="Q67" i="13" a="1"/>
  <c r="Q67" i="13" s="1"/>
  <c r="P72" i="13" a="1"/>
  <c r="P72" i="13" s="1"/>
  <c r="AN148" i="13" a="1"/>
  <c r="AN148" i="13" s="1"/>
  <c r="AC123" i="13" a="1"/>
  <c r="AC123" i="13" s="1"/>
  <c r="AC189" i="13" a="1"/>
  <c r="AC189" i="13" s="1"/>
  <c r="Q5" i="13" a="1"/>
  <c r="Q5" i="13" s="1"/>
  <c r="P14" i="13" a="1"/>
  <c r="P14" i="13" s="1"/>
  <c r="P23" i="13" a="1"/>
  <c r="P23" i="13" s="1"/>
  <c r="P32" i="13" a="1"/>
  <c r="P32" i="13" s="1"/>
  <c r="P41" i="13" a="1"/>
  <c r="P41" i="13" s="1"/>
  <c r="P50" i="13" a="1"/>
  <c r="P50" i="13" s="1"/>
  <c r="P59" i="13" a="1"/>
  <c r="P59" i="13" s="1"/>
  <c r="P68" i="13" a="1"/>
  <c r="P68" i="13" s="1"/>
  <c r="P77" i="13" a="1"/>
  <c r="P77" i="13" s="1"/>
  <c r="P86" i="13" a="1"/>
  <c r="P86" i="13" s="1"/>
  <c r="AB55" i="13" a="1"/>
  <c r="AB55" i="13" s="1"/>
  <c r="AC129" i="13" a="1"/>
  <c r="AC129" i="13" s="1"/>
  <c r="AC194" i="13" a="1"/>
  <c r="AC194" i="13" s="1"/>
  <c r="AC61" i="13" a="1"/>
  <c r="AC61" i="13" s="1"/>
  <c r="AC135" i="13" a="1"/>
  <c r="AC135" i="13" s="1"/>
  <c r="AC199" i="13" a="1"/>
  <c r="AC199" i="13" s="1"/>
  <c r="P6" i="13" a="1"/>
  <c r="P6" i="13" s="1"/>
  <c r="P10" i="13" a="1"/>
  <c r="P10" i="13" s="1"/>
  <c r="P19" i="13" a="1"/>
  <c r="P19" i="13" s="1"/>
  <c r="P28" i="13" a="1"/>
  <c r="P28" i="13" s="1"/>
  <c r="P37" i="13" a="1"/>
  <c r="P37" i="13" s="1"/>
  <c r="P46" i="13" a="1"/>
  <c r="P46" i="13" s="1"/>
  <c r="P55" i="13" a="1"/>
  <c r="P55" i="13" s="1"/>
  <c r="P64" i="13" a="1"/>
  <c r="P64" i="13" s="1"/>
  <c r="P73" i="13" a="1"/>
  <c r="P73" i="13" s="1"/>
  <c r="P82" i="13" a="1"/>
  <c r="P82" i="13" s="1"/>
  <c r="P91" i="13" a="1"/>
  <c r="P91" i="13" s="1"/>
  <c r="P100" i="13" a="1"/>
  <c r="P100" i="13" s="1"/>
  <c r="P109" i="13" a="1"/>
  <c r="P109" i="13" s="1"/>
  <c r="AC67" i="13" a="1"/>
  <c r="AC67" i="13" s="1"/>
  <c r="AC141" i="13" a="1"/>
  <c r="AC141" i="13" s="1"/>
  <c r="Q10" i="13" a="1"/>
  <c r="Q10" i="13" s="1"/>
  <c r="P15" i="13" a="1"/>
  <c r="P15" i="13" s="1"/>
  <c r="Q19" i="13" a="1"/>
  <c r="Q19" i="13" s="1"/>
  <c r="P24" i="13" a="1"/>
  <c r="P24" i="13" s="1"/>
  <c r="Q28" i="13" a="1"/>
  <c r="Q28" i="13" s="1"/>
  <c r="P33" i="13" a="1"/>
  <c r="P33" i="13" s="1"/>
  <c r="Q37" i="13" a="1"/>
  <c r="Q37" i="13" s="1"/>
  <c r="P42" i="13" a="1"/>
  <c r="P42" i="13" s="1"/>
  <c r="AC73" i="13" a="1"/>
  <c r="AC73" i="13" s="1"/>
  <c r="AB210" i="13" a="1"/>
  <c r="AB210" i="13" s="1"/>
  <c r="AC79" i="13" a="1"/>
  <c r="AC79" i="13" s="1"/>
  <c r="Q23" i="13" a="1"/>
  <c r="Q23" i="13" s="1"/>
  <c r="Q33" i="13" a="1"/>
  <c r="Q33" i="13" s="1"/>
  <c r="P52" i="13" a="1"/>
  <c r="P52" i="13" s="1"/>
  <c r="Q68" i="13" a="1"/>
  <c r="Q68" i="13" s="1"/>
  <c r="P81" i="13" a="1"/>
  <c r="P81" i="13" s="1"/>
  <c r="Q98" i="13" a="1"/>
  <c r="Q98" i="13" s="1"/>
  <c r="Q103" i="13" a="1"/>
  <c r="Q103" i="13" s="1"/>
  <c r="Q108" i="13" a="1"/>
  <c r="Q108" i="13" s="1"/>
  <c r="P3" i="13" a="1"/>
  <c r="P3" i="13" s="1"/>
  <c r="AC153" i="13" a="1"/>
  <c r="AC153" i="13" s="1"/>
  <c r="Q14" i="13" a="1"/>
  <c r="Q14" i="13" s="1"/>
  <c r="Q24" i="13" a="1"/>
  <c r="Q24" i="13" s="1"/>
  <c r="Q46" i="13" a="1"/>
  <c r="Q46" i="13" s="1"/>
  <c r="P61" i="13" a="1"/>
  <c r="P61" i="13" s="1"/>
  <c r="P76" i="13" a="1"/>
  <c r="P76" i="13" s="1"/>
  <c r="Q82" i="13" a="1"/>
  <c r="Q82" i="13" s="1"/>
  <c r="P88" i="13" a="1"/>
  <c r="P88" i="13" s="1"/>
  <c r="Q93" i="13" a="1"/>
  <c r="Q93" i="13" s="1"/>
  <c r="P99" i="13" a="1"/>
  <c r="P99" i="13" s="1"/>
  <c r="Q104" i="13" a="1"/>
  <c r="Q104" i="13" s="1"/>
  <c r="P110" i="13" a="1"/>
  <c r="P110" i="13" s="1"/>
  <c r="AC158" i="13" a="1"/>
  <c r="AC158" i="13" s="1"/>
  <c r="P25" i="13" a="1"/>
  <c r="P25" i="13" s="1"/>
  <c r="Q36" i="13" a="1"/>
  <c r="Q36" i="13" s="1"/>
  <c r="P47" i="13" a="1"/>
  <c r="P47" i="13" s="1"/>
  <c r="Q54" i="13" a="1"/>
  <c r="Q54" i="13" s="1"/>
  <c r="P62" i="13" a="1"/>
  <c r="P62" i="13" s="1"/>
  <c r="Q69" i="13" a="1"/>
  <c r="Q69" i="13" s="1"/>
  <c r="Q76" i="13" a="1"/>
  <c r="Q76" i="13" s="1"/>
  <c r="P83" i="13" a="1"/>
  <c r="P83" i="13" s="1"/>
  <c r="P89" i="13" a="1"/>
  <c r="P89" i="13" s="1"/>
  <c r="P94" i="13" a="1"/>
  <c r="P94" i="13" s="1"/>
  <c r="P105" i="13" a="1"/>
  <c r="P105" i="13" s="1"/>
  <c r="Q110" i="13" a="1"/>
  <c r="Q110" i="13" s="1"/>
  <c r="Q6" i="13" a="1"/>
  <c r="Q6" i="13" s="1"/>
  <c r="P16" i="13" a="1"/>
  <c r="P16" i="13" s="1"/>
  <c r="Q27" i="13" a="1"/>
  <c r="Q27" i="13" s="1"/>
  <c r="Q38" i="13" a="1"/>
  <c r="Q38" i="13" s="1"/>
  <c r="P56" i="13" a="1"/>
  <c r="P56" i="13" s="1"/>
  <c r="Q63" i="13" a="1"/>
  <c r="Q63" i="13" s="1"/>
  <c r="P71" i="13" a="1"/>
  <c r="P71" i="13" s="1"/>
  <c r="P78" i="13" a="1"/>
  <c r="P78" i="13" s="1"/>
  <c r="P95" i="13" a="1"/>
  <c r="P95" i="13" s="1"/>
  <c r="Q100" i="13" a="1"/>
  <c r="Q100" i="13" s="1"/>
  <c r="Q105" i="13" a="1"/>
  <c r="Q105" i="13" s="1"/>
  <c r="Q18" i="13" a="1"/>
  <c r="Q18" i="13" s="1"/>
  <c r="Q29" i="13" a="1"/>
  <c r="Q29" i="13" s="1"/>
  <c r="P40" i="13" a="1"/>
  <c r="P40" i="13" s="1"/>
  <c r="P49" i="13" a="1"/>
  <c r="P49" i="13" s="1"/>
  <c r="P65" i="13" a="1"/>
  <c r="P65" i="13" s="1"/>
  <c r="Q72" i="13" a="1"/>
  <c r="Q72" i="13" s="1"/>
  <c r="Q78" i="13" a="1"/>
  <c r="Q78" i="13" s="1"/>
  <c r="Q84" i="13" a="1"/>
  <c r="Q84" i="13" s="1"/>
  <c r="P96" i="13" a="1"/>
  <c r="P96" i="13" s="1"/>
  <c r="Q101" i="13" a="1"/>
  <c r="Q101" i="13" s="1"/>
  <c r="P107" i="13" a="1"/>
  <c r="P107" i="13" s="1"/>
  <c r="P112" i="13" a="1"/>
  <c r="P112" i="13" s="1"/>
  <c r="P20" i="13" a="1"/>
  <c r="P20" i="13" s="1"/>
  <c r="Q41" i="13" a="1"/>
  <c r="Q41" i="13" s="1"/>
  <c r="Q50" i="13" a="1"/>
  <c r="Q50" i="13" s="1"/>
  <c r="Q65" i="13" a="1"/>
  <c r="Q65" i="13" s="1"/>
  <c r="Q73" i="13" a="1"/>
  <c r="Q73" i="13" s="1"/>
  <c r="P79" i="13" a="1"/>
  <c r="P79" i="13" s="1"/>
  <c r="P85" i="13" a="1"/>
  <c r="P85" i="13" s="1"/>
  <c r="Q90" i="13" a="1"/>
  <c r="Q90" i="13" s="1"/>
  <c r="Q107" i="13" a="1"/>
  <c r="Q107" i="13" s="1"/>
  <c r="Q112" i="13" a="1"/>
  <c r="Q112" i="13" s="1"/>
  <c r="Q9" i="13" a="1"/>
  <c r="Q9" i="13" s="1"/>
  <c r="Q20" i="13" a="1"/>
  <c r="Q20" i="13" s="1"/>
  <c r="P31" i="13" a="1"/>
  <c r="P31" i="13" s="1"/>
  <c r="P51" i="13" a="1"/>
  <c r="P51" i="13" s="1"/>
  <c r="P58" i="13" a="1"/>
  <c r="P58" i="13" s="1"/>
  <c r="P74" i="13" a="1"/>
  <c r="P74" i="13" s="1"/>
  <c r="P80" i="13" a="1"/>
  <c r="P80" i="13" s="1"/>
  <c r="Q85" i="13" a="1"/>
  <c r="Q85" i="13" s="1"/>
  <c r="Q91" i="13" a="1"/>
  <c r="Q91" i="13" s="1"/>
  <c r="Q96" i="13" a="1"/>
  <c r="Q96" i="13" s="1"/>
  <c r="Q3" i="13" a="1"/>
  <c r="Q3" i="13" s="1"/>
  <c r="AB12" i="13" a="1"/>
  <c r="AB12" i="13" s="1"/>
  <c r="Q11" i="13" a="1"/>
  <c r="Q11" i="13" s="1"/>
  <c r="P22" i="13" a="1"/>
  <c r="P22" i="13" s="1"/>
  <c r="P43" i="13" a="1"/>
  <c r="P43" i="13" s="1"/>
  <c r="Q51" i="13" a="1"/>
  <c r="Q51" i="13" s="1"/>
  <c r="P60" i="13" a="1"/>
  <c r="P60" i="13" s="1"/>
  <c r="P67" i="13" a="1"/>
  <c r="P67" i="13" s="1"/>
  <c r="P87" i="13" a="1"/>
  <c r="P87" i="13" s="1"/>
  <c r="Q92" i="13" a="1"/>
  <c r="Q92" i="13" s="1"/>
  <c r="P98" i="13" a="1"/>
  <c r="P98" i="13" s="1"/>
  <c r="P103" i="13" a="1"/>
  <c r="P103" i="13" s="1"/>
  <c r="D108" i="13" a="1"/>
  <c r="D108" i="13" s="1"/>
  <c r="D102" i="13" a="1"/>
  <c r="D102" i="13" s="1"/>
  <c r="D96" i="13" a="1"/>
  <c r="D96" i="13" s="1"/>
  <c r="D90" i="13" a="1"/>
  <c r="D90" i="13" s="1"/>
  <c r="E84" i="13" a="1"/>
  <c r="E84" i="13" s="1"/>
  <c r="E79" i="13" a="1"/>
  <c r="E79" i="13" s="1"/>
  <c r="E74" i="13" a="1"/>
  <c r="E74" i="13" s="1"/>
  <c r="D69" i="13" a="1"/>
  <c r="D69" i="13" s="1"/>
  <c r="D64" i="13" a="1"/>
  <c r="D64" i="13" s="1"/>
  <c r="D59" i="13" a="1"/>
  <c r="D59" i="13" s="1"/>
  <c r="E48" i="13" a="1"/>
  <c r="E48" i="13" s="1"/>
  <c r="E43" i="13" a="1"/>
  <c r="E43" i="13" s="1"/>
  <c r="E38" i="13" a="1"/>
  <c r="E38" i="13" s="1"/>
  <c r="D33" i="13" a="1"/>
  <c r="D33" i="13" s="1"/>
  <c r="D28" i="13" a="1"/>
  <c r="D28" i="13" s="1"/>
  <c r="D23" i="13" a="1"/>
  <c r="D23" i="13" s="1"/>
  <c r="E12" i="13" a="1"/>
  <c r="E12" i="13" s="1"/>
  <c r="E7" i="13" a="1"/>
  <c r="E7" i="13" s="1"/>
  <c r="Q111" i="13" a="1"/>
  <c r="Q111" i="13" s="1"/>
  <c r="Q95" i="13" a="1"/>
  <c r="Q95" i="13" s="1"/>
  <c r="Q56" i="13" a="1"/>
  <c r="Q56" i="13" s="1"/>
  <c r="P29" i="13" a="1"/>
  <c r="P29" i="13" s="1"/>
  <c r="Q94" i="13" a="1"/>
  <c r="Q94" i="13" s="1"/>
  <c r="Q77" i="13" a="1"/>
  <c r="Q77" i="13" s="1"/>
  <c r="Q55" i="13" a="1"/>
  <c r="Q55" i="13" s="1"/>
  <c r="Q109" i="13" a="1"/>
  <c r="Q109" i="13" s="1"/>
  <c r="Q75" i="13" a="1"/>
  <c r="Q75" i="13" s="1"/>
  <c r="P53" i="13" a="1"/>
  <c r="P53" i="13" s="1"/>
  <c r="E112" i="13" a="1"/>
  <c r="E112" i="13" s="1"/>
  <c r="E106" i="13" a="1"/>
  <c r="E106" i="13" s="1"/>
  <c r="E100" i="13" a="1"/>
  <c r="E100" i="13" s="1"/>
  <c r="E94" i="13" a="1"/>
  <c r="E94" i="13" s="1"/>
  <c r="E88" i="13" a="1"/>
  <c r="E88" i="13" s="1"/>
  <c r="E83" i="13" a="1"/>
  <c r="E83" i="13" s="1"/>
  <c r="D78" i="13" a="1"/>
  <c r="D78" i="13" s="1"/>
  <c r="D73" i="13" a="1"/>
  <c r="D73" i="13" s="1"/>
  <c r="D68" i="13" a="1"/>
  <c r="D68" i="13" s="1"/>
  <c r="E57" i="13" a="1"/>
  <c r="E57" i="13" s="1"/>
  <c r="E52" i="13" a="1"/>
  <c r="E52" i="13" s="1"/>
  <c r="E47" i="13" a="1"/>
  <c r="E47" i="13" s="1"/>
  <c r="D42" i="13" a="1"/>
  <c r="D42" i="13" s="1"/>
  <c r="D37" i="13" a="1"/>
  <c r="D37" i="13" s="1"/>
  <c r="D32" i="13" a="1"/>
  <c r="D32" i="13" s="1"/>
  <c r="E21" i="13" a="1"/>
  <c r="E21" i="13" s="1"/>
  <c r="E16" i="13" a="1"/>
  <c r="E16" i="13" s="1"/>
  <c r="E11" i="13" a="1"/>
  <c r="E11" i="13" s="1"/>
  <c r="D6" i="13" a="1"/>
  <c r="D6" i="13" s="1"/>
  <c r="P108" i="13" a="1"/>
  <c r="P108" i="13" s="1"/>
  <c r="P92" i="13" a="1"/>
  <c r="P92" i="13" s="1"/>
  <c r="Q74" i="13" a="1"/>
  <c r="Q74" i="13" s="1"/>
  <c r="AN196" i="1" a="1"/>
  <c r="AN196" i="1" s="1"/>
  <c r="AO260" i="1" a="1"/>
  <c r="AO260" i="1" s="1"/>
  <c r="AO169" i="1" a="1"/>
  <c r="AO169" i="1" s="1"/>
  <c r="AO138" i="1" a="1"/>
  <c r="AO138" i="1" s="1"/>
  <c r="AN74" i="1" a="1"/>
  <c r="AN74" i="1" s="1"/>
  <c r="AN58" i="1" a="1"/>
  <c r="AN58" i="1" s="1"/>
  <c r="BA337" i="1" a="1"/>
  <c r="BA337" i="1" s="1"/>
  <c r="AN260" i="1" a="1"/>
  <c r="AN260" i="1" s="1"/>
  <c r="AO213" i="1" a="1"/>
  <c r="AO213" i="1" s="1"/>
  <c r="AN201" i="1" a="1"/>
  <c r="AN201" i="1" s="1"/>
  <c r="AO153" i="1" a="1"/>
  <c r="AO153" i="1" s="1"/>
  <c r="AO137" i="1" a="1"/>
  <c r="AO137" i="1" s="1"/>
  <c r="AO89" i="1" a="1"/>
  <c r="AO89" i="1" s="1"/>
  <c r="AO73" i="1" a="1"/>
  <c r="AO73" i="1" s="1"/>
  <c r="BA373" i="1" a="1"/>
  <c r="BA373" i="1" s="1"/>
  <c r="AZ334" i="1" a="1"/>
  <c r="AZ334" i="1" s="1"/>
  <c r="AZ197" i="1" a="1"/>
  <c r="AZ197" i="1" s="1"/>
  <c r="BA147" i="1" a="1"/>
  <c r="BA147" i="1" s="1"/>
  <c r="BL160" i="1" a="1"/>
  <c r="BL160" i="1" s="1"/>
  <c r="AO167" i="1" a="1"/>
  <c r="AO167" i="1" s="1"/>
  <c r="BA214" i="1" a="1"/>
  <c r="BA214" i="1" s="1"/>
  <c r="AO251" i="1" a="1"/>
  <c r="AO251" i="1" s="1"/>
  <c r="AO118" i="1" a="1"/>
  <c r="AO118" i="1" s="1"/>
  <c r="AN103" i="1" a="1"/>
  <c r="AN103" i="1" s="1"/>
  <c r="AN32" i="1" a="1"/>
  <c r="AN32" i="1" s="1"/>
  <c r="BA369" i="1" a="1"/>
  <c r="BA369" i="1" s="1"/>
  <c r="BA237" i="1" a="1"/>
  <c r="BA237" i="1" s="1"/>
  <c r="BA190" i="1" a="1"/>
  <c r="BA190" i="1" s="1"/>
  <c r="AO187" i="1" a="1"/>
  <c r="AO187" i="1" s="1"/>
  <c r="AO111" i="1" a="1"/>
  <c r="AO111" i="1" s="1"/>
  <c r="AO244" i="1" a="1"/>
  <c r="AO244" i="1" s="1"/>
  <c r="AN187" i="1" a="1"/>
  <c r="AN187" i="1" s="1"/>
  <c r="AN118" i="1" a="1"/>
  <c r="AN118" i="1" s="1"/>
  <c r="AO78" i="1" a="1"/>
  <c r="AO78" i="1" s="1"/>
  <c r="BA325" i="1" a="1"/>
  <c r="BA325" i="1" s="1"/>
  <c r="BA278" i="1" a="1"/>
  <c r="BA278" i="1" s="1"/>
  <c r="AZ60" i="1" a="1"/>
  <c r="AZ60" i="1" s="1"/>
  <c r="BL199" i="1" a="1"/>
  <c r="BL199" i="1" s="1"/>
  <c r="BL55" i="1" a="1"/>
  <c r="BL55" i="1" s="1"/>
  <c r="BL6" i="1" a="1"/>
  <c r="BL6" i="1" s="1"/>
  <c r="BM50" i="1" a="1"/>
  <c r="BM50" i="1" s="1"/>
  <c r="BM60" i="1" a="1"/>
  <c r="BM60" i="1" s="1"/>
  <c r="BL34" i="1" a="1"/>
  <c r="BL34" i="1" s="1"/>
  <c r="BM51" i="1" a="1"/>
  <c r="BM51" i="1" s="1"/>
  <c r="BL11" i="1" a="1"/>
  <c r="BL11" i="1" s="1"/>
  <c r="BL47" i="1" a="1"/>
  <c r="BL47" i="1" s="1"/>
  <c r="BM81" i="1" a="1"/>
  <c r="BM81" i="1" s="1"/>
  <c r="BM92" i="1" a="1"/>
  <c r="BM92" i="1" s="1"/>
  <c r="BM128" i="1" a="1"/>
  <c r="BM128" i="1" s="1"/>
  <c r="BL139" i="1" a="1"/>
  <c r="BL139" i="1" s="1"/>
  <c r="BM187" i="1" a="1"/>
  <c r="BM187" i="1" s="1"/>
  <c r="BM198" i="1" a="1"/>
  <c r="BM198" i="1" s="1"/>
  <c r="BM235" i="1" a="1"/>
  <c r="BM235" i="1" s="1"/>
  <c r="BL251" i="1" a="1"/>
  <c r="BL251" i="1" s="1"/>
  <c r="BL54" i="1" a="1"/>
  <c r="BL54" i="1" s="1"/>
  <c r="BL67" i="1" a="1"/>
  <c r="BL67" i="1" s="1"/>
  <c r="BM108" i="1" a="1"/>
  <c r="BM108" i="1" s="1"/>
  <c r="BM118" i="1" a="1"/>
  <c r="BM118" i="1" s="1"/>
  <c r="BL151" i="1" a="1"/>
  <c r="BL151" i="1" s="1"/>
  <c r="BL167" i="1" a="1"/>
  <c r="BL167" i="1" s="1"/>
  <c r="BM199" i="1" a="1"/>
  <c r="BM199" i="1" s="1"/>
  <c r="BL210" i="1" a="1"/>
  <c r="BL210" i="1" s="1"/>
  <c r="BL242" i="1" a="1"/>
  <c r="BL242" i="1" s="1"/>
  <c r="BM257" i="1" a="1"/>
  <c r="BM257" i="1" s="1"/>
  <c r="BL298" i="1" a="1"/>
  <c r="BL298" i="1" s="1"/>
  <c r="BM313" i="1" a="1"/>
  <c r="BM313" i="1" s="1"/>
  <c r="BM37" i="1" a="1"/>
  <c r="BM37" i="1" s="1"/>
  <c r="BL49" i="1" a="1"/>
  <c r="BL49" i="1" s="1"/>
  <c r="BM38" i="1" a="1"/>
  <c r="BM38" i="1" s="1"/>
  <c r="BL57" i="1" a="1"/>
  <c r="BL57" i="1" s="1"/>
  <c r="BL90" i="1" a="1"/>
  <c r="BL90" i="1" s="1"/>
  <c r="BM101" i="1" a="1"/>
  <c r="BM101" i="1" s="1"/>
  <c r="BL137" i="1" a="1"/>
  <c r="BL137" i="1" s="1"/>
  <c r="BM148" i="1" a="1"/>
  <c r="BM148" i="1" s="1"/>
  <c r="BM185" i="1" a="1"/>
  <c r="BM185" i="1" s="1"/>
  <c r="BM196" i="1" a="1"/>
  <c r="BM196" i="1" s="1"/>
  <c r="BM227" i="1" a="1"/>
  <c r="BM227" i="1" s="1"/>
  <c r="BM238" i="1" a="1"/>
  <c r="BM238" i="1" s="1"/>
  <c r="BL269" i="1" a="1"/>
  <c r="BL269" i="1" s="1"/>
  <c r="BM278" i="1" a="1"/>
  <c r="BM278" i="1" s="1"/>
  <c r="BM315" i="1" a="1"/>
  <c r="BM315" i="1" s="1"/>
  <c r="BL53" i="1" a="1"/>
  <c r="BL53" i="1" s="1"/>
  <c r="BM115" i="1" a="1"/>
  <c r="BM115" i="1" s="1"/>
  <c r="BL130" i="1" a="1"/>
  <c r="BL130" i="1" s="1"/>
  <c r="BL173" i="1" a="1"/>
  <c r="BL173" i="1" s="1"/>
  <c r="BM186" i="1" a="1"/>
  <c r="BM186" i="1" s="1"/>
  <c r="BL244" i="1" a="1"/>
  <c r="BL244" i="1" s="1"/>
  <c r="BL276" i="1" a="1"/>
  <c r="BL276" i="1" s="1"/>
  <c r="BM320" i="1" a="1"/>
  <c r="BM320" i="1" s="1"/>
  <c r="AZ16" i="1" a="1"/>
  <c r="AZ16" i="1" s="1"/>
  <c r="BL24" i="1" a="1"/>
  <c r="BL24" i="1" s="1"/>
  <c r="BM64" i="1" a="1"/>
  <c r="BM64" i="1" s="1"/>
  <c r="BM44" i="1" a="1"/>
  <c r="BM44" i="1" s="1"/>
  <c r="BL65" i="1" a="1"/>
  <c r="BL65" i="1" s="1"/>
  <c r="BL46" i="1" a="1"/>
  <c r="BL46" i="1" s="1"/>
  <c r="BM66" i="1" a="1"/>
  <c r="BM66" i="1" s="1"/>
  <c r="BM76" i="1" a="1"/>
  <c r="BM76" i="1" s="1"/>
  <c r="BM90" i="1" a="1"/>
  <c r="BM90" i="1" s="1"/>
  <c r="BL147" i="1" a="1"/>
  <c r="BL147" i="1" s="1"/>
  <c r="BM160" i="1" a="1"/>
  <c r="BM160" i="1" s="1"/>
  <c r="BL211" i="1" a="1"/>
  <c r="BL211" i="1" s="1"/>
  <c r="BM224" i="1" a="1"/>
  <c r="BM224" i="1" s="1"/>
  <c r="BM265" i="1" a="1"/>
  <c r="BM265" i="1" s="1"/>
  <c r="BM290" i="1" a="1"/>
  <c r="BM290" i="1" s="1"/>
  <c r="AZ18" i="1" a="1"/>
  <c r="AZ18" i="1" s="1"/>
  <c r="BA35" i="1" a="1"/>
  <c r="BA35" i="1" s="1"/>
  <c r="AZ70" i="1" a="1"/>
  <c r="AZ70" i="1" s="1"/>
  <c r="AZ80" i="1" a="1"/>
  <c r="AZ80" i="1" s="1"/>
  <c r="BL37" i="1" a="1"/>
  <c r="BL37" i="1" s="1"/>
  <c r="BL58" i="1" a="1"/>
  <c r="BL58" i="1" s="1"/>
  <c r="BM47" i="1" a="1"/>
  <c r="BM47" i="1" s="1"/>
  <c r="BL84" i="1" a="1"/>
  <c r="BL84" i="1" s="1"/>
  <c r="BL126" i="1" a="1"/>
  <c r="BL126" i="1" s="1"/>
  <c r="BM140" i="1" a="1"/>
  <c r="BM140" i="1" s="1"/>
  <c r="BL190" i="1" a="1"/>
  <c r="BL190" i="1" s="1"/>
  <c r="BL212" i="1" a="1"/>
  <c r="BL212" i="1" s="1"/>
  <c r="BM253" i="1" a="1"/>
  <c r="BM253" i="1" s="1"/>
  <c r="BL267" i="1" a="1"/>
  <c r="BL267" i="1" s="1"/>
  <c r="BA3" i="1" a="1"/>
  <c r="BA3" i="1" s="1"/>
  <c r="AZ19" i="1" a="1"/>
  <c r="AZ19" i="1" s="1"/>
  <c r="BL48" i="1" a="1"/>
  <c r="BL48" i="1" s="1"/>
  <c r="BL70" i="1" a="1"/>
  <c r="BL70" i="1" s="1"/>
  <c r="BM126" i="1" a="1"/>
  <c r="BM126" i="1" s="1"/>
  <c r="BL141" i="1" a="1"/>
  <c r="BL141" i="1" s="1"/>
  <c r="BL184" i="1" a="1"/>
  <c r="BL184" i="1" s="1"/>
  <c r="BL198" i="1" a="1"/>
  <c r="BL198" i="1" s="1"/>
  <c r="BL261" i="1" a="1"/>
  <c r="BL261" i="1" s="1"/>
  <c r="BL274" i="1" a="1"/>
  <c r="BL274" i="1" s="1"/>
  <c r="BM311" i="1" a="1"/>
  <c r="BM311" i="1" s="1"/>
  <c r="BM323" i="1" a="1"/>
  <c r="BM323" i="1" s="1"/>
  <c r="AZ54" i="1" a="1"/>
  <c r="AZ54" i="1" s="1"/>
  <c r="BA65" i="1" a="1"/>
  <c r="BA65" i="1" s="1"/>
  <c r="AZ108" i="1" a="1"/>
  <c r="AZ108" i="1" s="1"/>
  <c r="AZ118" i="1" a="1"/>
  <c r="AZ118" i="1" s="1"/>
  <c r="AZ156" i="1" a="1"/>
  <c r="AZ156" i="1" s="1"/>
  <c r="AZ167" i="1" a="1"/>
  <c r="AZ167" i="1" s="1"/>
  <c r="BM48" i="1" a="1"/>
  <c r="BM48" i="1" s="1"/>
  <c r="BM70" i="1" a="1"/>
  <c r="BM70" i="1" s="1"/>
  <c r="BL71" i="1" a="1"/>
  <c r="BL71" i="1" s="1"/>
  <c r="BL86" i="1" a="1"/>
  <c r="BL86" i="1" s="1"/>
  <c r="BM86" i="1" a="1"/>
  <c r="BM86" i="1" s="1"/>
  <c r="BM114" i="1" a="1"/>
  <c r="BM114" i="1" s="1"/>
  <c r="BL157" i="1" a="1"/>
  <c r="BL157" i="1" s="1"/>
  <c r="BL171" i="1" a="1"/>
  <c r="BL171" i="1" s="1"/>
  <c r="BL214" i="1" a="1"/>
  <c r="BL214" i="1" s="1"/>
  <c r="BL235" i="1" a="1"/>
  <c r="BL235" i="1" s="1"/>
  <c r="BL243" i="1" a="1"/>
  <c r="BL243" i="1" s="1"/>
  <c r="BM249" i="1" a="1"/>
  <c r="BM249" i="1" s="1"/>
  <c r="BL256" i="1" a="1"/>
  <c r="BL256" i="1" s="1"/>
  <c r="BL275" i="1" a="1"/>
  <c r="BL275" i="1" s="1"/>
  <c r="BL281" i="1" a="1"/>
  <c r="BL281" i="1" s="1"/>
  <c r="BL288" i="1" a="1"/>
  <c r="BL288" i="1" s="1"/>
  <c r="BL294" i="1" a="1"/>
  <c r="BL294" i="1" s="1"/>
  <c r="BM300" i="1" a="1"/>
  <c r="BM300" i="1" s="1"/>
  <c r="BL307" i="1" a="1"/>
  <c r="BL307" i="1" s="1"/>
  <c r="BL313" i="1" a="1"/>
  <c r="BL313" i="1" s="1"/>
  <c r="BM319" i="1" a="1"/>
  <c r="BM319" i="1" s="1"/>
  <c r="BL325" i="1" a="1"/>
  <c r="BL325" i="1" s="1"/>
  <c r="AZ10" i="1" a="1"/>
  <c r="AZ10" i="1" s="1"/>
  <c r="AZ15" i="1" a="1"/>
  <c r="AZ15" i="1" s="1"/>
  <c r="AZ21" i="1" a="1"/>
  <c r="AZ21" i="1" s="1"/>
  <c r="AZ27" i="1" a="1"/>
  <c r="AZ27" i="1" s="1"/>
  <c r="AZ38" i="1" a="1"/>
  <c r="AZ38" i="1" s="1"/>
  <c r="BA43" i="1" a="1"/>
  <c r="BA43" i="1" s="1"/>
  <c r="BA49" i="1" a="1"/>
  <c r="BA49" i="1" s="1"/>
  <c r="BA55" i="1" a="1"/>
  <c r="BA55" i="1" s="1"/>
  <c r="AZ61" i="1" a="1"/>
  <c r="AZ61" i="1" s="1"/>
  <c r="AZ67" i="1" a="1"/>
  <c r="AZ67" i="1" s="1"/>
  <c r="AZ73" i="1" a="1"/>
  <c r="AZ73" i="1" s="1"/>
  <c r="BA77" i="1" a="1"/>
  <c r="BA77" i="1" s="1"/>
  <c r="BA82" i="1" a="1"/>
  <c r="BA82" i="1" s="1"/>
  <c r="AZ88" i="1" a="1"/>
  <c r="AZ88" i="1" s="1"/>
  <c r="AZ93" i="1" a="1"/>
  <c r="AZ93" i="1" s="1"/>
  <c r="BA98" i="1" a="1"/>
  <c r="BA98" i="1" s="1"/>
  <c r="BA109" i="1" a="1"/>
  <c r="BA109" i="1" s="1"/>
  <c r="AZ115" i="1" a="1"/>
  <c r="AZ115" i="1" s="1"/>
  <c r="BA119" i="1" a="1"/>
  <c r="BA119" i="1" s="1"/>
  <c r="BA125" i="1" a="1"/>
  <c r="BA125" i="1" s="1"/>
  <c r="BA130" i="1" a="1"/>
  <c r="BA130" i="1" s="1"/>
  <c r="AZ136" i="1" a="1"/>
  <c r="AZ136" i="1" s="1"/>
  <c r="AZ141" i="1" a="1"/>
  <c r="AZ141" i="1" s="1"/>
  <c r="AZ146" i="1" a="1"/>
  <c r="AZ146" i="1" s="1"/>
  <c r="BA151" i="1" a="1"/>
  <c r="BA151" i="1" s="1"/>
  <c r="BA157" i="1" a="1"/>
  <c r="BA157" i="1" s="1"/>
  <c r="BA162" i="1" a="1"/>
  <c r="BA162" i="1" s="1"/>
  <c r="BA168" i="1" a="1"/>
  <c r="BA168" i="1" s="1"/>
  <c r="BM72" i="1" a="1"/>
  <c r="BM72" i="1" s="1"/>
  <c r="BM103" i="1" a="1"/>
  <c r="BM103" i="1" s="1"/>
  <c r="BL115" i="1" a="1"/>
  <c r="BL115" i="1" s="1"/>
  <c r="BL127" i="1" a="1"/>
  <c r="BL127" i="1" s="1"/>
  <c r="BL152" i="1" a="1"/>
  <c r="BL152" i="1" s="1"/>
  <c r="BM163" i="1" a="1"/>
  <c r="BM163" i="1" s="1"/>
  <c r="BM175" i="1" a="1"/>
  <c r="BM175" i="1" s="1"/>
  <c r="BL188" i="1" a="1"/>
  <c r="BL188" i="1" s="1"/>
  <c r="BL213" i="1" a="1"/>
  <c r="BL213" i="1" s="1"/>
  <c r="BL224" i="1" a="1"/>
  <c r="BL224" i="1" s="1"/>
  <c r="BM237" i="1" a="1"/>
  <c r="BM237" i="1" s="1"/>
  <c r="BM271" i="1" a="1"/>
  <c r="BM271" i="1" s="1"/>
  <c r="BM281" i="1" a="1"/>
  <c r="BM281" i="1" s="1"/>
  <c r="BL293" i="1" a="1"/>
  <c r="BL293" i="1" s="1"/>
  <c r="BM303" i="1" a="1"/>
  <c r="BM303" i="1" s="1"/>
  <c r="BM314" i="1" a="1"/>
  <c r="BM314" i="1" s="1"/>
  <c r="BM324" i="1" a="1"/>
  <c r="BM324" i="1" s="1"/>
  <c r="AZ17" i="1" a="1"/>
  <c r="AZ17" i="1" s="1"/>
  <c r="BA37" i="1" a="1"/>
  <c r="BA37" i="1" s="1"/>
  <c r="BA45" i="1" a="1"/>
  <c r="BA45" i="1" s="1"/>
  <c r="BA53" i="1" a="1"/>
  <c r="BA53" i="1" s="1"/>
  <c r="BA61" i="1" a="1"/>
  <c r="BA61" i="1" s="1"/>
  <c r="AZ69" i="1" a="1"/>
  <c r="AZ69" i="1" s="1"/>
  <c r="BA75" i="1" a="1"/>
  <c r="BA75" i="1" s="1"/>
  <c r="AZ83" i="1" a="1"/>
  <c r="AZ83" i="1" s="1"/>
  <c r="AZ90" i="1" a="1"/>
  <c r="AZ90" i="1" s="1"/>
  <c r="BA96" i="1" a="1"/>
  <c r="BA96" i="1" s="1"/>
  <c r="AZ104" i="1" a="1"/>
  <c r="AZ104" i="1" s="1"/>
  <c r="AZ111" i="1" a="1"/>
  <c r="AZ111" i="1" s="1"/>
  <c r="AZ117" i="1" a="1"/>
  <c r="AZ117" i="1" s="1"/>
  <c r="BA123" i="1" a="1"/>
  <c r="BA123" i="1" s="1"/>
  <c r="AZ130" i="1" a="1"/>
  <c r="AZ130" i="1" s="1"/>
  <c r="AZ137" i="1" a="1"/>
  <c r="AZ137" i="1" s="1"/>
  <c r="BA142" i="1" a="1"/>
  <c r="BA142" i="1" s="1"/>
  <c r="BA148" i="1" a="1"/>
  <c r="BA148" i="1" s="1"/>
  <c r="BA155" i="1" a="1"/>
  <c r="BA155" i="1" s="1"/>
  <c r="AZ162" i="1" a="1"/>
  <c r="AZ162" i="1" s="1"/>
  <c r="BA169" i="1" a="1"/>
  <c r="BA169" i="1" s="1"/>
  <c r="AZ181" i="1" a="1"/>
  <c r="AZ181" i="1" s="1"/>
  <c r="AZ186" i="1" a="1"/>
  <c r="AZ186" i="1" s="1"/>
  <c r="AZ192" i="1" a="1"/>
  <c r="AZ192" i="1" s="1"/>
  <c r="AZ198" i="1" a="1"/>
  <c r="AZ198" i="1" s="1"/>
  <c r="BA203" i="1" a="1"/>
  <c r="BA203" i="1" s="1"/>
  <c r="BA209" i="1" a="1"/>
  <c r="BA209" i="1" s="1"/>
  <c r="BA215" i="1" a="1"/>
  <c r="BA215" i="1" s="1"/>
  <c r="BA221" i="1" a="1"/>
  <c r="BA221" i="1" s="1"/>
  <c r="BA227" i="1" a="1"/>
  <c r="BA227" i="1" s="1"/>
  <c r="BA233" i="1" a="1"/>
  <c r="BA233" i="1" s="1"/>
  <c r="AZ239" i="1" a="1"/>
  <c r="AZ239" i="1" s="1"/>
  <c r="AZ245" i="1" a="1"/>
  <c r="AZ245" i="1" s="1"/>
  <c r="BA250" i="1" a="1"/>
  <c r="BA250" i="1" s="1"/>
  <c r="BA256" i="1" a="1"/>
  <c r="BA256" i="1" s="1"/>
  <c r="AZ262" i="1" a="1"/>
  <c r="AZ262" i="1" s="1"/>
  <c r="BA266" i="1" a="1"/>
  <c r="BA266" i="1" s="1"/>
  <c r="BA276" i="1" a="1"/>
  <c r="BA276" i="1" s="1"/>
  <c r="AZ282" i="1" a="1"/>
  <c r="AZ282" i="1" s="1"/>
  <c r="AZ287" i="1" a="1"/>
  <c r="AZ287" i="1" s="1"/>
  <c r="AZ293" i="1" a="1"/>
  <c r="AZ293" i="1" s="1"/>
  <c r="AZ299" i="1" a="1"/>
  <c r="AZ299" i="1" s="1"/>
  <c r="AZ305" i="1" a="1"/>
  <c r="AZ305" i="1" s="1"/>
  <c r="AZ311" i="1" a="1"/>
  <c r="AZ311" i="1" s="1"/>
  <c r="AZ317" i="1" a="1"/>
  <c r="AZ317" i="1" s="1"/>
  <c r="AZ323" i="1" a="1"/>
  <c r="AZ323" i="1" s="1"/>
  <c r="AZ329" i="1" a="1"/>
  <c r="AZ329" i="1" s="1"/>
  <c r="AZ335" i="1" a="1"/>
  <c r="AZ335" i="1" s="1"/>
  <c r="AZ341" i="1" a="1"/>
  <c r="AZ341" i="1" s="1"/>
  <c r="AZ347" i="1" a="1"/>
  <c r="AZ347" i="1" s="1"/>
  <c r="AZ353" i="1" a="1"/>
  <c r="AZ353" i="1" s="1"/>
  <c r="AZ359" i="1" a="1"/>
  <c r="AZ359" i="1" s="1"/>
  <c r="AZ365" i="1" a="1"/>
  <c r="AZ365" i="1" s="1"/>
  <c r="AZ371" i="1" a="1"/>
  <c r="AZ371" i="1" s="1"/>
  <c r="AN3" i="1" a="1"/>
  <c r="AN3" i="1" s="1"/>
  <c r="AN23" i="1" a="1"/>
  <c r="AN23" i="1" s="1"/>
  <c r="AN28" i="1" a="1"/>
  <c r="AN28" i="1" s="1"/>
  <c r="BM80" i="1" a="1"/>
  <c r="BM80" i="1" s="1"/>
  <c r="BM104" i="1" a="1"/>
  <c r="BM104" i="1" s="1"/>
  <c r="BM116" i="1" a="1"/>
  <c r="BM116" i="1" s="1"/>
  <c r="BM127" i="1" a="1"/>
  <c r="BM127" i="1" s="1"/>
  <c r="BM139" i="1" a="1"/>
  <c r="BM139" i="1" s="1"/>
  <c r="BM152" i="1" a="1"/>
  <c r="BM152" i="1" s="1"/>
  <c r="BL165" i="1" a="1"/>
  <c r="BL165" i="1" s="1"/>
  <c r="BL177" i="1" a="1"/>
  <c r="BL177" i="1" s="1"/>
  <c r="BL202" i="1" a="1"/>
  <c r="BL202" i="1" s="1"/>
  <c r="BM213" i="1" a="1"/>
  <c r="BM213" i="1" s="1"/>
  <c r="BL225" i="1" a="1"/>
  <c r="BL225" i="1" s="1"/>
  <c r="BL238" i="1" a="1"/>
  <c r="BL238" i="1" s="1"/>
  <c r="BL250" i="1" a="1"/>
  <c r="BL250" i="1" s="1"/>
  <c r="BM261" i="1" a="1"/>
  <c r="BM261" i="1" s="1"/>
  <c r="BL272" i="1" a="1"/>
  <c r="BL272" i="1" s="1"/>
  <c r="BM282" i="1" a="1"/>
  <c r="BM282" i="1" s="1"/>
  <c r="BM293" i="1" a="1"/>
  <c r="BM293" i="1" s="1"/>
  <c r="BM304" i="1" a="1"/>
  <c r="BM304" i="1" s="1"/>
  <c r="BL315" i="1" a="1"/>
  <c r="BL315" i="1" s="1"/>
  <c r="BM325" i="1" a="1"/>
  <c r="BM325" i="1" s="1"/>
  <c r="AZ9" i="1" a="1"/>
  <c r="AZ9" i="1" s="1"/>
  <c r="AZ46" i="1" a="1"/>
  <c r="AZ46" i="1" s="1"/>
  <c r="BA54" i="1" a="1"/>
  <c r="BA54" i="1" s="1"/>
  <c r="AZ62" i="1" a="1"/>
  <c r="AZ62" i="1" s="1"/>
  <c r="BA69" i="1" a="1"/>
  <c r="BA69" i="1" s="1"/>
  <c r="BA76" i="1" a="1"/>
  <c r="BA76" i="1" s="1"/>
  <c r="BA83" i="1" a="1"/>
  <c r="BA83" i="1" s="1"/>
  <c r="BA90" i="1" a="1"/>
  <c r="BA90" i="1" s="1"/>
  <c r="BA97" i="1" a="1"/>
  <c r="BA97" i="1" s="1"/>
  <c r="BA104" i="1" a="1"/>
  <c r="BA104" i="1" s="1"/>
  <c r="BA111" i="1" a="1"/>
  <c r="BA111" i="1" s="1"/>
  <c r="BA124" i="1" a="1"/>
  <c r="BA124" i="1" s="1"/>
  <c r="AZ131" i="1" a="1"/>
  <c r="AZ131" i="1" s="1"/>
  <c r="BA137" i="1" a="1"/>
  <c r="BA137" i="1" s="1"/>
  <c r="AZ143" i="1" a="1"/>
  <c r="AZ143" i="1" s="1"/>
  <c r="AZ149" i="1" a="1"/>
  <c r="AZ149" i="1" s="1"/>
  <c r="BA156" i="1" a="1"/>
  <c r="BA156" i="1" s="1"/>
  <c r="AZ163" i="1" a="1"/>
  <c r="AZ163" i="1" s="1"/>
  <c r="BA175" i="1" a="1"/>
  <c r="BA175" i="1" s="1"/>
  <c r="BA181" i="1" a="1"/>
  <c r="BA181" i="1" s="1"/>
  <c r="BA186" i="1" a="1"/>
  <c r="BA186" i="1" s="1"/>
  <c r="BA192" i="1" a="1"/>
  <c r="BA192" i="1" s="1"/>
  <c r="BA198" i="1" a="1"/>
  <c r="BA198" i="1" s="1"/>
  <c r="AZ204" i="1" a="1"/>
  <c r="AZ204" i="1" s="1"/>
  <c r="AZ210" i="1" a="1"/>
  <c r="AZ210" i="1" s="1"/>
  <c r="AZ216" i="1" a="1"/>
  <c r="AZ216" i="1" s="1"/>
  <c r="AZ222" i="1" a="1"/>
  <c r="AZ222" i="1" s="1"/>
  <c r="AZ228" i="1" a="1"/>
  <c r="AZ228" i="1" s="1"/>
  <c r="AZ234" i="1" a="1"/>
  <c r="AZ234" i="1" s="1"/>
  <c r="BA239" i="1" a="1"/>
  <c r="BA239" i="1" s="1"/>
  <c r="BA245" i="1" a="1"/>
  <c r="BA245" i="1" s="1"/>
  <c r="AZ251" i="1" a="1"/>
  <c r="AZ251" i="1" s="1"/>
  <c r="AZ257" i="1" a="1"/>
  <c r="AZ257" i="1" s="1"/>
  <c r="BA262" i="1" a="1"/>
  <c r="BA262" i="1" s="1"/>
  <c r="AZ267" i="1" a="1"/>
  <c r="AZ267" i="1" s="1"/>
  <c r="BA271" i="1" a="1"/>
  <c r="BA271" i="1" s="1"/>
  <c r="BA282" i="1" a="1"/>
  <c r="BA282" i="1" s="1"/>
  <c r="BA287" i="1" a="1"/>
  <c r="BA287" i="1" s="1"/>
  <c r="BA293" i="1" a="1"/>
  <c r="BA293" i="1" s="1"/>
  <c r="BA299" i="1" a="1"/>
  <c r="BA299" i="1" s="1"/>
  <c r="BA305" i="1" a="1"/>
  <c r="BA305" i="1" s="1"/>
  <c r="BA311" i="1" a="1"/>
  <c r="BA311" i="1" s="1"/>
  <c r="BA317" i="1" a="1"/>
  <c r="BA317" i="1" s="1"/>
  <c r="BA323" i="1" a="1"/>
  <c r="BA323" i="1" s="1"/>
  <c r="BA329" i="1" a="1"/>
  <c r="BA329" i="1" s="1"/>
  <c r="BA335" i="1" a="1"/>
  <c r="BA335" i="1" s="1"/>
  <c r="BA341" i="1" a="1"/>
  <c r="BA341" i="1" s="1"/>
  <c r="BA347" i="1" a="1"/>
  <c r="BA347" i="1" s="1"/>
  <c r="BA353" i="1" a="1"/>
  <c r="BA353" i="1" s="1"/>
  <c r="BA359" i="1" a="1"/>
  <c r="BA359" i="1" s="1"/>
  <c r="BA365" i="1" a="1"/>
  <c r="BA365" i="1" s="1"/>
  <c r="BA371" i="1" a="1"/>
  <c r="BA371" i="1" s="1"/>
  <c r="AN4" i="1" a="1"/>
  <c r="AN4" i="1" s="1"/>
  <c r="BM87" i="1" a="1"/>
  <c r="BM87" i="1" s="1"/>
  <c r="BL105" i="1" a="1"/>
  <c r="BL105" i="1" s="1"/>
  <c r="BL129" i="1" a="1"/>
  <c r="BL129" i="1" s="1"/>
  <c r="BM141" i="1" a="1"/>
  <c r="BM141" i="1" s="1"/>
  <c r="BL166" i="1" a="1"/>
  <c r="BL166" i="1" s="1"/>
  <c r="BL178" i="1" a="1"/>
  <c r="BL178" i="1" s="1"/>
  <c r="BM189" i="1" a="1"/>
  <c r="BM189" i="1" s="1"/>
  <c r="BL215" i="1" a="1"/>
  <c r="BL215" i="1" s="1"/>
  <c r="BM226" i="1" a="1"/>
  <c r="BM226" i="1" s="1"/>
  <c r="BM250" i="1" a="1"/>
  <c r="BM250" i="1" s="1"/>
  <c r="BM262" i="1" a="1"/>
  <c r="BM262" i="1" s="1"/>
  <c r="BM272" i="1" a="1"/>
  <c r="BM272" i="1" s="1"/>
  <c r="BL283" i="1" a="1"/>
  <c r="BL283" i="1" s="1"/>
  <c r="BL295" i="1" a="1"/>
  <c r="BL295" i="1" s="1"/>
  <c r="BL306" i="1" a="1"/>
  <c r="BL306" i="1" s="1"/>
  <c r="BL316" i="1" a="1"/>
  <c r="BL316" i="1" s="1"/>
  <c r="BM326" i="1" a="1"/>
  <c r="BM326" i="1" s="1"/>
  <c r="BA38" i="1" a="1"/>
  <c r="BA38" i="1" s="1"/>
  <c r="AZ47" i="1" a="1"/>
  <c r="AZ47" i="1" s="1"/>
  <c r="AZ55" i="1" a="1"/>
  <c r="AZ55" i="1" s="1"/>
  <c r="BA62" i="1" a="1"/>
  <c r="BA62" i="1" s="1"/>
  <c r="BA70" i="1" a="1"/>
  <c r="BA70" i="1" s="1"/>
  <c r="AZ77" i="1" a="1"/>
  <c r="AZ77" i="1" s="1"/>
  <c r="AZ84" i="1" a="1"/>
  <c r="AZ84" i="1" s="1"/>
  <c r="AZ98" i="1" a="1"/>
  <c r="AZ98" i="1" s="1"/>
  <c r="AZ105" i="1" a="1"/>
  <c r="AZ105" i="1" s="1"/>
  <c r="AZ112" i="1" a="1"/>
  <c r="AZ112" i="1" s="1"/>
  <c r="BA117" i="1" a="1"/>
  <c r="BA117" i="1" s="1"/>
  <c r="AZ125" i="1" a="1"/>
  <c r="AZ125" i="1" s="1"/>
  <c r="BA131" i="1" a="1"/>
  <c r="BA131" i="1" s="1"/>
  <c r="AZ138" i="1" a="1"/>
  <c r="AZ138" i="1" s="1"/>
  <c r="BA143" i="1" a="1"/>
  <c r="BA143" i="1" s="1"/>
  <c r="BA149" i="1" a="1"/>
  <c r="BA149" i="1" s="1"/>
  <c r="AZ157" i="1" a="1"/>
  <c r="AZ157" i="1" s="1"/>
  <c r="BA163" i="1" a="1"/>
  <c r="BA163" i="1" s="1"/>
  <c r="AZ170" i="1" a="1"/>
  <c r="AZ170" i="1" s="1"/>
  <c r="AZ176" i="1" a="1"/>
  <c r="AZ176" i="1" s="1"/>
  <c r="AZ187" i="1" a="1"/>
  <c r="AZ187" i="1" s="1"/>
  <c r="AZ193" i="1" a="1"/>
  <c r="AZ193" i="1" s="1"/>
  <c r="AZ199" i="1" a="1"/>
  <c r="AZ199" i="1" s="1"/>
  <c r="BA204" i="1" a="1"/>
  <c r="BA204" i="1" s="1"/>
  <c r="BA210" i="1" a="1"/>
  <c r="BA210" i="1" s="1"/>
  <c r="BA216" i="1" a="1"/>
  <c r="BA216" i="1" s="1"/>
  <c r="BA222" i="1" a="1"/>
  <c r="BA222" i="1" s="1"/>
  <c r="BA228" i="1" a="1"/>
  <c r="BA228" i="1" s="1"/>
  <c r="BA234" i="1" a="1"/>
  <c r="BA234" i="1" s="1"/>
  <c r="AZ240" i="1" a="1"/>
  <c r="AZ240" i="1" s="1"/>
  <c r="AZ246" i="1" a="1"/>
  <c r="AZ246" i="1" s="1"/>
  <c r="BA251" i="1" a="1"/>
  <c r="BA251" i="1" s="1"/>
  <c r="BA257" i="1" a="1"/>
  <c r="BA257" i="1" s="1"/>
  <c r="AZ263" i="1" a="1"/>
  <c r="AZ263" i="1" s="1"/>
  <c r="BA267" i="1" a="1"/>
  <c r="BA267" i="1" s="1"/>
  <c r="AZ272" i="1" a="1"/>
  <c r="AZ272" i="1" s="1"/>
  <c r="AZ277" i="1" a="1"/>
  <c r="AZ277" i="1" s="1"/>
  <c r="AZ288" i="1" a="1"/>
  <c r="AZ288" i="1" s="1"/>
  <c r="AZ294" i="1" a="1"/>
  <c r="AZ294" i="1" s="1"/>
  <c r="AZ300" i="1" a="1"/>
  <c r="AZ300" i="1" s="1"/>
  <c r="AZ306" i="1" a="1"/>
  <c r="AZ306" i="1" s="1"/>
  <c r="AZ312" i="1" a="1"/>
  <c r="AZ312" i="1" s="1"/>
  <c r="AZ318" i="1" a="1"/>
  <c r="AZ318" i="1" s="1"/>
  <c r="AZ324" i="1" a="1"/>
  <c r="AZ324" i="1" s="1"/>
  <c r="AZ330" i="1" a="1"/>
  <c r="AZ330" i="1" s="1"/>
  <c r="AZ336" i="1" a="1"/>
  <c r="AZ336" i="1" s="1"/>
  <c r="AZ342" i="1" a="1"/>
  <c r="AZ342" i="1" s="1"/>
  <c r="AZ348" i="1" a="1"/>
  <c r="AZ348" i="1" s="1"/>
  <c r="AZ354" i="1" a="1"/>
  <c r="AZ354" i="1" s="1"/>
  <c r="BL93" i="1" a="1"/>
  <c r="BL93" i="1" s="1"/>
  <c r="BM106" i="1" a="1"/>
  <c r="BM106" i="1" s="1"/>
  <c r="BL117" i="1" a="1"/>
  <c r="BL117" i="1" s="1"/>
  <c r="BL142" i="1" a="1"/>
  <c r="BL142" i="1" s="1"/>
  <c r="BL154" i="1" a="1"/>
  <c r="BL154" i="1" s="1"/>
  <c r="BM166" i="1" a="1"/>
  <c r="BM166" i="1" s="1"/>
  <c r="BL179" i="1" a="1"/>
  <c r="BL179" i="1" s="1"/>
  <c r="BM191" i="1" a="1"/>
  <c r="BM191" i="1" s="1"/>
  <c r="BM202" i="1" a="1"/>
  <c r="BM202" i="1" s="1"/>
  <c r="BL216" i="1" a="1"/>
  <c r="BL216" i="1" s="1"/>
  <c r="BL227" i="1" a="1"/>
  <c r="BL227" i="1" s="1"/>
  <c r="BM239" i="1" a="1"/>
  <c r="BM239" i="1" s="1"/>
  <c r="BM251" i="1" a="1"/>
  <c r="BM251" i="1" s="1"/>
  <c r="BL263" i="1" a="1"/>
  <c r="BL263" i="1" s="1"/>
  <c r="BM274" i="1" a="1"/>
  <c r="BM274" i="1" s="1"/>
  <c r="BL284" i="1" a="1"/>
  <c r="BL284" i="1" s="1"/>
  <c r="BL296" i="1" a="1"/>
  <c r="BL296" i="1" s="1"/>
  <c r="BM306" i="1" a="1"/>
  <c r="BM306" i="1" s="1"/>
  <c r="BL317" i="1" a="1"/>
  <c r="BL317" i="1" s="1"/>
  <c r="BL327" i="1" a="1"/>
  <c r="BL327" i="1" s="1"/>
  <c r="AZ20" i="1" a="1"/>
  <c r="AZ20" i="1" s="1"/>
  <c r="AZ29" i="1" a="1"/>
  <c r="AZ29" i="1" s="1"/>
  <c r="BA39" i="1" a="1"/>
  <c r="BA39" i="1" s="1"/>
  <c r="BA47" i="1" a="1"/>
  <c r="BA47" i="1" s="1"/>
  <c r="AZ63" i="1" a="1"/>
  <c r="AZ63" i="1" s="1"/>
  <c r="AZ71" i="1" a="1"/>
  <c r="AZ71" i="1" s="1"/>
  <c r="AZ78" i="1" a="1"/>
  <c r="AZ78" i="1" s="1"/>
  <c r="BA84" i="1" a="1"/>
  <c r="BA84" i="1" s="1"/>
  <c r="BA91" i="1" a="1"/>
  <c r="BA91" i="1" s="1"/>
  <c r="AZ99" i="1" a="1"/>
  <c r="AZ99" i="1" s="1"/>
  <c r="BA105" i="1" a="1"/>
  <c r="BA105" i="1" s="1"/>
  <c r="BA112" i="1" a="1"/>
  <c r="BA112" i="1" s="1"/>
  <c r="BA118" i="1" a="1"/>
  <c r="BA118" i="1" s="1"/>
  <c r="AZ126" i="1" a="1"/>
  <c r="AZ126" i="1" s="1"/>
  <c r="AZ132" i="1" a="1"/>
  <c r="AZ132" i="1" s="1"/>
  <c r="BA138" i="1" a="1"/>
  <c r="BA138" i="1" s="1"/>
  <c r="AZ144" i="1" a="1"/>
  <c r="AZ144" i="1" s="1"/>
  <c r="BA150" i="1" a="1"/>
  <c r="BA150" i="1" s="1"/>
  <c r="AZ164" i="1" a="1"/>
  <c r="AZ164" i="1" s="1"/>
  <c r="BA170" i="1" a="1"/>
  <c r="BA170" i="1" s="1"/>
  <c r="BA176" i="1" a="1"/>
  <c r="BA176" i="1" s="1"/>
  <c r="AZ182" i="1" a="1"/>
  <c r="AZ182" i="1" s="1"/>
  <c r="BA187" i="1" a="1"/>
  <c r="BA187" i="1" s="1"/>
  <c r="BA193" i="1" a="1"/>
  <c r="BA193" i="1" s="1"/>
  <c r="AZ205" i="1" a="1"/>
  <c r="AZ205" i="1" s="1"/>
  <c r="AZ211" i="1" a="1"/>
  <c r="AZ211" i="1" s="1"/>
  <c r="AZ217" i="1" a="1"/>
  <c r="AZ217" i="1" s="1"/>
  <c r="AZ223" i="1" a="1"/>
  <c r="AZ223" i="1" s="1"/>
  <c r="AZ229" i="1" a="1"/>
  <c r="AZ229" i="1" s="1"/>
  <c r="AZ235" i="1" a="1"/>
  <c r="AZ235" i="1" s="1"/>
  <c r="BA240" i="1" a="1"/>
  <c r="BA240" i="1" s="1"/>
  <c r="BA246" i="1" a="1"/>
  <c r="BA246" i="1" s="1"/>
  <c r="AZ252" i="1" a="1"/>
  <c r="AZ252" i="1" s="1"/>
  <c r="AZ258" i="1" a="1"/>
  <c r="AZ258" i="1" s="1"/>
  <c r="AZ268" i="1" a="1"/>
  <c r="AZ268" i="1" s="1"/>
  <c r="BA272" i="1" a="1"/>
  <c r="BA272" i="1" s="1"/>
  <c r="BA277" i="1" a="1"/>
  <c r="BA277" i="1" s="1"/>
  <c r="AZ283" i="1" a="1"/>
  <c r="AZ283" i="1" s="1"/>
  <c r="BA288" i="1" a="1"/>
  <c r="BA288" i="1" s="1"/>
  <c r="BA294" i="1" a="1"/>
  <c r="BA294" i="1" s="1"/>
  <c r="BA300" i="1" a="1"/>
  <c r="BA300" i="1" s="1"/>
  <c r="BA306" i="1" a="1"/>
  <c r="BA306" i="1" s="1"/>
  <c r="BA312" i="1" a="1"/>
  <c r="BA312" i="1" s="1"/>
  <c r="BA318" i="1" a="1"/>
  <c r="BA318" i="1" s="1"/>
  <c r="BA324" i="1" a="1"/>
  <c r="BA324" i="1" s="1"/>
  <c r="BA330" i="1" a="1"/>
  <c r="BA330" i="1" s="1"/>
  <c r="BA336" i="1" a="1"/>
  <c r="BA336" i="1" s="1"/>
  <c r="BA342" i="1" a="1"/>
  <c r="BA342" i="1" s="1"/>
  <c r="BA348" i="1" a="1"/>
  <c r="BA348" i="1" s="1"/>
  <c r="BA354" i="1" a="1"/>
  <c r="BA354" i="1" s="1"/>
  <c r="BA360" i="1" a="1"/>
  <c r="BA360" i="1" s="1"/>
  <c r="BL94" i="1" a="1"/>
  <c r="BL94" i="1" s="1"/>
  <c r="BL107" i="1" a="1"/>
  <c r="BL107" i="1" s="1"/>
  <c r="BM130" i="1" a="1"/>
  <c r="BM130" i="1" s="1"/>
  <c r="BM143" i="1" a="1"/>
  <c r="BM143" i="1" s="1"/>
  <c r="BM155" i="1" a="1"/>
  <c r="BM155" i="1" s="1"/>
  <c r="BM167" i="1" a="1"/>
  <c r="BM167" i="1" s="1"/>
  <c r="BL180" i="1" a="1"/>
  <c r="BL180" i="1" s="1"/>
  <c r="BL192" i="1" a="1"/>
  <c r="BL192" i="1" s="1"/>
  <c r="BM216" i="1" a="1"/>
  <c r="BM216" i="1" s="1"/>
  <c r="BM228" i="1" a="1"/>
  <c r="BM228" i="1" s="1"/>
  <c r="BM241" i="1" a="1"/>
  <c r="BM241" i="1" s="1"/>
  <c r="BL252" i="1" a="1"/>
  <c r="BL252" i="1" s="1"/>
  <c r="BL264" i="1" a="1"/>
  <c r="BL264" i="1" s="1"/>
  <c r="BL285" i="1" a="1"/>
  <c r="BL285" i="1" s="1"/>
  <c r="BM296" i="1" a="1"/>
  <c r="BM296" i="1" s="1"/>
  <c r="BM307" i="1" a="1"/>
  <c r="BM307" i="1" s="1"/>
  <c r="BL318" i="1" a="1"/>
  <c r="BL318" i="1" s="1"/>
  <c r="BM327" i="1" a="1"/>
  <c r="BM327" i="1" s="1"/>
  <c r="AZ11" i="1" a="1"/>
  <c r="AZ11" i="1" s="1"/>
  <c r="AZ30" i="1" a="1"/>
  <c r="AZ30" i="1" s="1"/>
  <c r="AZ40" i="1" a="1"/>
  <c r="AZ40" i="1" s="1"/>
  <c r="BA48" i="1" a="1"/>
  <c r="BA48" i="1" s="1"/>
  <c r="AZ56" i="1" a="1"/>
  <c r="AZ56" i="1" s="1"/>
  <c r="BA63" i="1" a="1"/>
  <c r="BA63" i="1" s="1"/>
  <c r="AZ72" i="1" a="1"/>
  <c r="AZ72" i="1" s="1"/>
  <c r="BA78" i="1" a="1"/>
  <c r="BA78" i="1" s="1"/>
  <c r="AZ85" i="1" a="1"/>
  <c r="AZ85" i="1" s="1"/>
  <c r="AZ92" i="1" a="1"/>
  <c r="AZ92" i="1" s="1"/>
  <c r="BA99" i="1" a="1"/>
  <c r="BA99" i="1" s="1"/>
  <c r="AZ106" i="1" a="1"/>
  <c r="AZ106" i="1" s="1"/>
  <c r="AZ113" i="1" a="1"/>
  <c r="AZ113" i="1" s="1"/>
  <c r="AZ119" i="1" a="1"/>
  <c r="AZ119" i="1" s="1"/>
  <c r="BA126" i="1" a="1"/>
  <c r="BA126" i="1" s="1"/>
  <c r="BA132" i="1" a="1"/>
  <c r="BA132" i="1" s="1"/>
  <c r="AZ139" i="1" a="1"/>
  <c r="AZ139" i="1" s="1"/>
  <c r="BA144" i="1" a="1"/>
  <c r="BA144" i="1" s="1"/>
  <c r="AZ151" i="1" a="1"/>
  <c r="AZ151" i="1" s="1"/>
  <c r="AZ158" i="1" a="1"/>
  <c r="AZ158" i="1" s="1"/>
  <c r="BA164" i="1" a="1"/>
  <c r="BA164" i="1" s="1"/>
  <c r="AZ171" i="1" a="1"/>
  <c r="AZ171" i="1" s="1"/>
  <c r="AZ177" i="1" a="1"/>
  <c r="AZ177" i="1" s="1"/>
  <c r="BA182" i="1" a="1"/>
  <c r="BA182" i="1" s="1"/>
  <c r="AZ188" i="1" a="1"/>
  <c r="AZ188" i="1" s="1"/>
  <c r="AZ194" i="1" a="1"/>
  <c r="AZ194" i="1" s="1"/>
  <c r="BA199" i="1" a="1"/>
  <c r="BA199" i="1" s="1"/>
  <c r="BA205" i="1" a="1"/>
  <c r="BA205" i="1" s="1"/>
  <c r="BA211" i="1" a="1"/>
  <c r="BA211" i="1" s="1"/>
  <c r="BA217" i="1" a="1"/>
  <c r="BA217" i="1" s="1"/>
  <c r="BA223" i="1" a="1"/>
  <c r="BA223" i="1" s="1"/>
  <c r="BA229" i="1" a="1"/>
  <c r="BA229" i="1" s="1"/>
  <c r="AZ241" i="1" a="1"/>
  <c r="AZ241" i="1" s="1"/>
  <c r="AZ247" i="1" a="1"/>
  <c r="AZ247" i="1" s="1"/>
  <c r="BA252" i="1" a="1"/>
  <c r="BA252" i="1" s="1"/>
  <c r="BA258" i="1" a="1"/>
  <c r="BA258" i="1" s="1"/>
  <c r="BA263" i="1" a="1"/>
  <c r="BA263" i="1" s="1"/>
  <c r="BA268" i="1" a="1"/>
  <c r="BA268" i="1" s="1"/>
  <c r="AZ273" i="1" a="1"/>
  <c r="AZ273" i="1" s="1"/>
  <c r="AZ278" i="1" a="1"/>
  <c r="AZ278" i="1" s="1"/>
  <c r="AZ289" i="1" a="1"/>
  <c r="AZ289" i="1" s="1"/>
  <c r="AZ295" i="1" a="1"/>
  <c r="AZ295" i="1" s="1"/>
  <c r="AZ301" i="1" a="1"/>
  <c r="AZ301" i="1" s="1"/>
  <c r="AZ307" i="1" a="1"/>
  <c r="AZ307" i="1" s="1"/>
  <c r="AZ313" i="1" a="1"/>
  <c r="AZ313" i="1" s="1"/>
  <c r="AZ319" i="1" a="1"/>
  <c r="AZ319" i="1" s="1"/>
  <c r="AZ325" i="1" a="1"/>
  <c r="AZ325" i="1" s="1"/>
  <c r="AZ331" i="1" a="1"/>
  <c r="AZ331" i="1" s="1"/>
  <c r="AZ337" i="1" a="1"/>
  <c r="AZ337" i="1" s="1"/>
  <c r="AZ343" i="1" a="1"/>
  <c r="AZ343" i="1" s="1"/>
  <c r="AZ349" i="1" a="1"/>
  <c r="AZ349" i="1" s="1"/>
  <c r="AZ355" i="1" a="1"/>
  <c r="AZ355" i="1" s="1"/>
  <c r="AZ361" i="1" a="1"/>
  <c r="AZ361" i="1" s="1"/>
  <c r="AZ367" i="1" a="1"/>
  <c r="AZ367" i="1" s="1"/>
  <c r="AZ373" i="1" a="1"/>
  <c r="AZ373" i="1" s="1"/>
  <c r="AN15" i="1" a="1"/>
  <c r="AN15" i="1" s="1"/>
  <c r="AN24" i="1" a="1"/>
  <c r="AN24" i="1" s="1"/>
  <c r="AN30" i="1" a="1"/>
  <c r="AN30" i="1" s="1"/>
  <c r="AN35" i="1" a="1"/>
  <c r="AN35" i="1" s="1"/>
  <c r="AN41" i="1" a="1"/>
  <c r="AN41" i="1" s="1"/>
  <c r="AN47" i="1" a="1"/>
  <c r="AN47" i="1" s="1"/>
  <c r="AN53" i="1" a="1"/>
  <c r="AN53" i="1" s="1"/>
  <c r="AN59" i="1" a="1"/>
  <c r="AN59" i="1" s="1"/>
  <c r="AN65" i="1" a="1"/>
  <c r="AN65" i="1" s="1"/>
  <c r="AN71" i="1" a="1"/>
  <c r="AN71" i="1" s="1"/>
  <c r="AN77" i="1" a="1"/>
  <c r="AN77" i="1" s="1"/>
  <c r="AN83" i="1" a="1"/>
  <c r="AN83" i="1" s="1"/>
  <c r="AN89" i="1" a="1"/>
  <c r="AN89" i="1" s="1"/>
  <c r="AN95" i="1" a="1"/>
  <c r="AN95" i="1" s="1"/>
  <c r="AN101" i="1" a="1"/>
  <c r="AN101" i="1" s="1"/>
  <c r="AN107" i="1" a="1"/>
  <c r="AN107" i="1" s="1"/>
  <c r="AN113" i="1" a="1"/>
  <c r="AN113" i="1" s="1"/>
  <c r="AN119" i="1" a="1"/>
  <c r="AN119" i="1" s="1"/>
  <c r="AN125" i="1" a="1"/>
  <c r="AN125" i="1" s="1"/>
  <c r="AN131" i="1" a="1"/>
  <c r="AN131" i="1" s="1"/>
  <c r="AN137" i="1" a="1"/>
  <c r="AN137" i="1" s="1"/>
  <c r="AN143" i="1" a="1"/>
  <c r="AN143" i="1" s="1"/>
  <c r="AN149" i="1" a="1"/>
  <c r="AN149" i="1" s="1"/>
  <c r="AN155" i="1" a="1"/>
  <c r="AN155" i="1" s="1"/>
  <c r="AN161" i="1" a="1"/>
  <c r="AN161" i="1" s="1"/>
  <c r="AN167" i="1" a="1"/>
  <c r="AN167" i="1" s="1"/>
  <c r="AO172" i="1" a="1"/>
  <c r="AO172" i="1" s="1"/>
  <c r="AN177" i="1" a="1"/>
  <c r="AN177" i="1" s="1"/>
  <c r="AO191" i="1" a="1"/>
  <c r="AO191" i="1" s="1"/>
  <c r="AO196" i="1" a="1"/>
  <c r="AO196" i="1" s="1"/>
  <c r="AN206" i="1" a="1"/>
  <c r="AN206" i="1" s="1"/>
  <c r="AN211" i="1" a="1"/>
  <c r="AN211" i="1" s="1"/>
  <c r="AN215" i="1" a="1"/>
  <c r="AN215" i="1" s="1"/>
  <c r="AN220" i="1" a="1"/>
  <c r="AN220" i="1" s="1"/>
  <c r="AN230" i="1" a="1"/>
  <c r="AN230" i="1" s="1"/>
  <c r="AO239" i="1" a="1"/>
  <c r="AO239" i="1" s="1"/>
  <c r="AN245" i="1" a="1"/>
  <c r="AN245" i="1" s="1"/>
  <c r="AO249" i="1" a="1"/>
  <c r="AO249" i="1" s="1"/>
  <c r="AO254" i="1" a="1"/>
  <c r="AO254" i="1" s="1"/>
  <c r="BM94" i="1" a="1"/>
  <c r="BM94" i="1" s="1"/>
  <c r="BL108" i="1" a="1"/>
  <c r="BL108" i="1" s="1"/>
  <c r="BL120" i="1" a="1"/>
  <c r="BL120" i="1" s="1"/>
  <c r="BL131" i="1" a="1"/>
  <c r="BL131" i="1" s="1"/>
  <c r="BM144" i="1" a="1"/>
  <c r="BM144" i="1" s="1"/>
  <c r="BM156" i="1" a="1"/>
  <c r="BM156" i="1" s="1"/>
  <c r="BL168" i="1" a="1"/>
  <c r="BL168" i="1" s="1"/>
  <c r="BM180" i="1" a="1"/>
  <c r="BM180" i="1" s="1"/>
  <c r="BM193" i="1" a="1"/>
  <c r="BM193" i="1" s="1"/>
  <c r="BM205" i="1" a="1"/>
  <c r="BM205" i="1" s="1"/>
  <c r="BL217" i="1" a="1"/>
  <c r="BL217" i="1" s="1"/>
  <c r="BM229" i="1" a="1"/>
  <c r="BM229" i="1" s="1"/>
  <c r="BM242" i="1" a="1"/>
  <c r="BM242" i="1" s="1"/>
  <c r="BL253" i="1" a="1"/>
  <c r="BL253" i="1" s="1"/>
  <c r="BM264" i="1" a="1"/>
  <c r="BM264" i="1" s="1"/>
  <c r="BM275" i="1" a="1"/>
  <c r="BM275" i="1" s="1"/>
  <c r="BM286" i="1" a="1"/>
  <c r="BM286" i="1" s="1"/>
  <c r="BL297" i="1" a="1"/>
  <c r="BL297" i="1" s="1"/>
  <c r="BM308" i="1" a="1"/>
  <c r="BM308" i="1" s="1"/>
  <c r="BL319" i="1" a="1"/>
  <c r="BL319" i="1" s="1"/>
  <c r="BL3" i="1" a="1"/>
  <c r="BL3" i="1" s="1"/>
  <c r="AZ49" i="1" a="1"/>
  <c r="AZ49" i="1" s="1"/>
  <c r="BA56" i="1" a="1"/>
  <c r="BA56" i="1" s="1"/>
  <c r="BA64" i="1" a="1"/>
  <c r="BA64" i="1" s="1"/>
  <c r="BA72" i="1" a="1"/>
  <c r="BA72" i="1" s="1"/>
  <c r="AZ79" i="1" a="1"/>
  <c r="AZ79" i="1" s="1"/>
  <c r="BA92" i="1" a="1"/>
  <c r="BA92" i="1" s="1"/>
  <c r="AZ100" i="1" a="1"/>
  <c r="AZ100" i="1" s="1"/>
  <c r="AZ107" i="1" a="1"/>
  <c r="AZ107" i="1" s="1"/>
  <c r="AZ114" i="1" a="1"/>
  <c r="AZ114" i="1" s="1"/>
  <c r="AZ120" i="1" a="1"/>
  <c r="AZ120" i="1" s="1"/>
  <c r="AZ127" i="1" a="1"/>
  <c r="AZ127" i="1" s="1"/>
  <c r="BL10" i="1" a="1"/>
  <c r="BL10" i="1" s="1"/>
  <c r="BL96" i="1" a="1"/>
  <c r="BL96" i="1" s="1"/>
  <c r="BM109" i="1" a="1"/>
  <c r="BM109" i="1" s="1"/>
  <c r="BM120" i="1" a="1"/>
  <c r="BM120" i="1" s="1"/>
  <c r="BL132" i="1" a="1"/>
  <c r="BL132" i="1" s="1"/>
  <c r="BM145" i="1" a="1"/>
  <c r="BM145" i="1" s="1"/>
  <c r="BM157" i="1" a="1"/>
  <c r="BM157" i="1" s="1"/>
  <c r="BL170" i="1" a="1"/>
  <c r="BL170" i="1" s="1"/>
  <c r="BL181" i="1" a="1"/>
  <c r="BL181" i="1" s="1"/>
  <c r="BL195" i="1" a="1"/>
  <c r="BL195" i="1" s="1"/>
  <c r="BL206" i="1" a="1"/>
  <c r="BL206" i="1" s="1"/>
  <c r="BM218" i="1" a="1"/>
  <c r="BM218" i="1" s="1"/>
  <c r="BM230" i="1" a="1"/>
  <c r="BM230" i="1" s="1"/>
  <c r="BM243" i="1" a="1"/>
  <c r="BM243" i="1" s="1"/>
  <c r="BL255" i="1" a="1"/>
  <c r="BL255" i="1" s="1"/>
  <c r="BL265" i="1" a="1"/>
  <c r="BL265" i="1" s="1"/>
  <c r="BL277" i="1" a="1"/>
  <c r="BL277" i="1" s="1"/>
  <c r="BM287" i="1" a="1"/>
  <c r="BM287" i="1" s="1"/>
  <c r="BM298" i="1" a="1"/>
  <c r="BM298" i="1" s="1"/>
  <c r="BL309" i="1" a="1"/>
  <c r="BL309" i="1" s="1"/>
  <c r="BL320" i="1" a="1"/>
  <c r="BL320" i="1" s="1"/>
  <c r="AZ12" i="1" a="1"/>
  <c r="AZ12" i="1" s="1"/>
  <c r="AZ32" i="1" a="1"/>
  <c r="AZ32" i="1" s="1"/>
  <c r="AZ41" i="1" a="1"/>
  <c r="AZ41" i="1" s="1"/>
  <c r="AZ50" i="1" a="1"/>
  <c r="AZ50" i="1" s="1"/>
  <c r="AZ57" i="1" a="1"/>
  <c r="AZ57" i="1" s="1"/>
  <c r="AZ65" i="1" a="1"/>
  <c r="AZ65" i="1" s="1"/>
  <c r="BA79" i="1" a="1"/>
  <c r="BA79" i="1" s="1"/>
  <c r="AZ86" i="1" a="1"/>
  <c r="AZ86" i="1" s="1"/>
  <c r="BA100" i="1" a="1"/>
  <c r="BA100" i="1" s="1"/>
  <c r="BA107" i="1" a="1"/>
  <c r="BA107" i="1" s="1"/>
  <c r="BA114" i="1" a="1"/>
  <c r="BA114" i="1" s="1"/>
  <c r="BA120" i="1" a="1"/>
  <c r="BA120" i="1" s="1"/>
  <c r="BA133" i="1" a="1"/>
  <c r="BA133" i="1" s="1"/>
  <c r="BA139" i="1" a="1"/>
  <c r="BA139" i="1" s="1"/>
  <c r="BA152" i="1" a="1"/>
  <c r="BA152" i="1" s="1"/>
  <c r="AZ159" i="1" a="1"/>
  <c r="AZ159" i="1" s="1"/>
  <c r="BA165" i="1" a="1"/>
  <c r="BA165" i="1" s="1"/>
  <c r="AZ172" i="1" a="1"/>
  <c r="AZ172" i="1" s="1"/>
  <c r="AZ178" i="1" a="1"/>
  <c r="AZ178" i="1" s="1"/>
  <c r="AZ189" i="1" a="1"/>
  <c r="AZ189" i="1" s="1"/>
  <c r="AZ195" i="1" a="1"/>
  <c r="AZ195" i="1" s="1"/>
  <c r="BA200" i="1" a="1"/>
  <c r="BA200" i="1" s="1"/>
  <c r="BA206" i="1" a="1"/>
  <c r="BA206" i="1" s="1"/>
  <c r="BA212" i="1" a="1"/>
  <c r="BA212" i="1" s="1"/>
  <c r="BA218" i="1" a="1"/>
  <c r="BA218" i="1" s="1"/>
  <c r="BA224" i="1" a="1"/>
  <c r="BA224" i="1" s="1"/>
  <c r="BA230" i="1" a="1"/>
  <c r="BA230" i="1" s="1"/>
  <c r="AZ236" i="1" a="1"/>
  <c r="AZ236" i="1" s="1"/>
  <c r="AZ242" i="1" a="1"/>
  <c r="AZ242" i="1" s="1"/>
  <c r="BA247" i="1" a="1"/>
  <c r="BA247" i="1" s="1"/>
  <c r="BA253" i="1" a="1"/>
  <c r="BA253" i="1" s="1"/>
  <c r="BA264" i="1" a="1"/>
  <c r="BA264" i="1" s="1"/>
  <c r="AZ274" i="1" a="1"/>
  <c r="AZ274" i="1" s="1"/>
  <c r="AZ279" i="1" a="1"/>
  <c r="AZ279" i="1" s="1"/>
  <c r="AZ284" i="1" a="1"/>
  <c r="AZ284" i="1" s="1"/>
  <c r="AZ290" i="1" a="1"/>
  <c r="AZ290" i="1" s="1"/>
  <c r="AZ296" i="1" a="1"/>
  <c r="AZ296" i="1" s="1"/>
  <c r="AZ302" i="1" a="1"/>
  <c r="AZ302" i="1" s="1"/>
  <c r="AZ308" i="1" a="1"/>
  <c r="AZ308" i="1" s="1"/>
  <c r="AZ314" i="1" a="1"/>
  <c r="AZ314" i="1" s="1"/>
  <c r="AZ320" i="1" a="1"/>
  <c r="AZ320" i="1" s="1"/>
  <c r="AZ326" i="1" a="1"/>
  <c r="AZ326" i="1" s="1"/>
  <c r="AZ332" i="1" a="1"/>
  <c r="AZ332" i="1" s="1"/>
  <c r="AZ338" i="1" a="1"/>
  <c r="AZ338" i="1" s="1"/>
  <c r="AZ344" i="1" a="1"/>
  <c r="AZ344" i="1" s="1"/>
  <c r="AZ350" i="1" a="1"/>
  <c r="AZ350" i="1" s="1"/>
  <c r="AZ356" i="1" a="1"/>
  <c r="AZ356" i="1" s="1"/>
  <c r="AZ362" i="1" a="1"/>
  <c r="AZ362" i="1" s="1"/>
  <c r="AZ368" i="1" a="1"/>
  <c r="AZ368" i="1" s="1"/>
  <c r="AZ374" i="1" a="1"/>
  <c r="AZ374" i="1" s="1"/>
  <c r="AN6" i="1" a="1"/>
  <c r="AN6" i="1" s="1"/>
  <c r="AN20" i="1" a="1"/>
  <c r="AN20" i="1" s="1"/>
  <c r="AN25" i="1" a="1"/>
  <c r="AN25" i="1" s="1"/>
  <c r="AN31" i="1" a="1"/>
  <c r="AN31" i="1" s="1"/>
  <c r="AN36" i="1" a="1"/>
  <c r="AN36" i="1" s="1"/>
  <c r="AN42" i="1" a="1"/>
  <c r="AN42" i="1" s="1"/>
  <c r="AN48" i="1" a="1"/>
  <c r="AN48" i="1" s="1"/>
  <c r="AN54" i="1" a="1"/>
  <c r="AN54" i="1" s="1"/>
  <c r="AN60" i="1" a="1"/>
  <c r="AN60" i="1" s="1"/>
  <c r="AN66" i="1" a="1"/>
  <c r="AN66" i="1" s="1"/>
  <c r="AN72" i="1" a="1"/>
  <c r="AN72" i="1" s="1"/>
  <c r="AN78" i="1" a="1"/>
  <c r="AN78" i="1" s="1"/>
  <c r="AN84" i="1" a="1"/>
  <c r="AN84" i="1" s="1"/>
  <c r="AN90" i="1" a="1"/>
  <c r="AN90" i="1" s="1"/>
  <c r="AN96" i="1" a="1"/>
  <c r="AN96" i="1" s="1"/>
  <c r="AN102" i="1" a="1"/>
  <c r="AN102" i="1" s="1"/>
  <c r="AN108" i="1" a="1"/>
  <c r="AN108" i="1" s="1"/>
  <c r="AN114" i="1" a="1"/>
  <c r="AN114" i="1" s="1"/>
  <c r="AN120" i="1" a="1"/>
  <c r="AN120" i="1" s="1"/>
  <c r="AN126" i="1" a="1"/>
  <c r="AN126" i="1" s="1"/>
  <c r="AN132" i="1" a="1"/>
  <c r="AN132" i="1" s="1"/>
  <c r="AN138" i="1" a="1"/>
  <c r="AN138" i="1" s="1"/>
  <c r="AN144" i="1" a="1"/>
  <c r="AN144" i="1" s="1"/>
  <c r="AN150" i="1" a="1"/>
  <c r="AN150" i="1" s="1"/>
  <c r="AN156" i="1" a="1"/>
  <c r="AN156" i="1" s="1"/>
  <c r="AN162" i="1" a="1"/>
  <c r="AN162" i="1" s="1"/>
  <c r="AN168" i="1" a="1"/>
  <c r="AN168" i="1" s="1"/>
  <c r="AO173" i="1" a="1"/>
  <c r="AO173" i="1" s="1"/>
  <c r="AO177" i="1" a="1"/>
  <c r="AO177" i="1" s="1"/>
  <c r="AO182" i="1" a="1"/>
  <c r="AO182" i="1" s="1"/>
  <c r="AO192" i="1" a="1"/>
  <c r="AO192" i="1" s="1"/>
  <c r="AO197" i="1" a="1"/>
  <c r="AO197" i="1" s="1"/>
  <c r="AO206" i="1" a="1"/>
  <c r="AO206" i="1" s="1"/>
  <c r="AN216" i="1" a="1"/>
  <c r="AN216" i="1" s="1"/>
  <c r="AN221" i="1" a="1"/>
  <c r="AN221" i="1" s="1"/>
  <c r="AN231" i="1" a="1"/>
  <c r="AN231" i="1" s="1"/>
  <c r="AO240" i="1" a="1"/>
  <c r="AO240" i="1" s="1"/>
  <c r="AN246" i="1" a="1"/>
  <c r="AN246" i="1" s="1"/>
  <c r="AO250" i="1" a="1"/>
  <c r="AO250" i="1" s="1"/>
  <c r="AO255" i="1" a="1"/>
  <c r="AO255" i="1" s="1"/>
  <c r="AO263" i="1" a="1"/>
  <c r="AO263" i="1" s="1"/>
  <c r="BL23" i="1" a="1"/>
  <c r="BL23" i="1" s="1"/>
  <c r="BM96" i="1" a="1"/>
  <c r="BM96" i="1" s="1"/>
  <c r="BL110" i="1" a="1"/>
  <c r="BL110" i="1" s="1"/>
  <c r="BL122" i="1" a="1"/>
  <c r="BL122" i="1" s="1"/>
  <c r="BL134" i="1" a="1"/>
  <c r="BL134" i="1" s="1"/>
  <c r="BM146" i="1" a="1"/>
  <c r="BM146" i="1" s="1"/>
  <c r="BL159" i="1" a="1"/>
  <c r="BL159" i="1" s="1"/>
  <c r="BM170" i="1" a="1"/>
  <c r="BM170" i="1" s="1"/>
  <c r="BM182" i="1" a="1"/>
  <c r="BM182" i="1" s="1"/>
  <c r="BM195" i="1" a="1"/>
  <c r="BM195" i="1" s="1"/>
  <c r="BM207" i="1" a="1"/>
  <c r="BM207" i="1" s="1"/>
  <c r="BM220" i="1" a="1"/>
  <c r="BM220" i="1" s="1"/>
  <c r="BM231" i="1" a="1"/>
  <c r="BM231" i="1" s="1"/>
  <c r="BL245" i="1" a="1"/>
  <c r="BL245" i="1" s="1"/>
  <c r="BM255" i="1" a="1"/>
  <c r="BM255" i="1" s="1"/>
  <c r="BL266" i="1" a="1"/>
  <c r="BL266" i="1" s="1"/>
  <c r="BM277" i="1" a="1"/>
  <c r="BM277" i="1" s="1"/>
  <c r="BM288" i="1" a="1"/>
  <c r="BM288" i="1" s="1"/>
  <c r="BM309" i="1" a="1"/>
  <c r="BM309" i="1" s="1"/>
  <c r="BL321" i="1" a="1"/>
  <c r="BL321" i="1" s="1"/>
  <c r="AZ13" i="1" a="1"/>
  <c r="AZ13" i="1" s="1"/>
  <c r="AZ23" i="1" a="1"/>
  <c r="AZ23" i="1" s="1"/>
  <c r="AZ33" i="1" a="1"/>
  <c r="AZ33" i="1" s="1"/>
  <c r="BA42" i="1" a="1"/>
  <c r="BA42" i="1" s="1"/>
  <c r="BA50" i="1" a="1"/>
  <c r="BA50" i="1" s="1"/>
  <c r="BA57" i="1" a="1"/>
  <c r="BA57" i="1" s="1"/>
  <c r="AZ66" i="1" a="1"/>
  <c r="AZ66" i="1" s="1"/>
  <c r="BA73" i="1" a="1"/>
  <c r="BA73" i="1" s="1"/>
  <c r="AZ87" i="1" a="1"/>
  <c r="AZ87" i="1" s="1"/>
  <c r="BA93" i="1" a="1"/>
  <c r="BA93" i="1" s="1"/>
  <c r="AZ101" i="1" a="1"/>
  <c r="AZ101" i="1" s="1"/>
  <c r="BA108" i="1" a="1"/>
  <c r="BA108" i="1" s="1"/>
  <c r="AZ121" i="1" a="1"/>
  <c r="AZ121" i="1" s="1"/>
  <c r="BA127" i="1" a="1"/>
  <c r="BA127" i="1" s="1"/>
  <c r="AZ140" i="1" a="1"/>
  <c r="AZ140" i="1" s="1"/>
  <c r="BA146" i="1" a="1"/>
  <c r="BA146" i="1" s="1"/>
  <c r="AZ153" i="1" a="1"/>
  <c r="AZ153" i="1" s="1"/>
  <c r="AZ166" i="1" a="1"/>
  <c r="AZ166" i="1" s="1"/>
  <c r="AZ173" i="1" a="1"/>
  <c r="AZ173" i="1" s="1"/>
  <c r="BA178" i="1" a="1"/>
  <c r="BA178" i="1" s="1"/>
  <c r="BA183" i="1" a="1"/>
  <c r="BA183" i="1" s="1"/>
  <c r="BA189" i="1" a="1"/>
  <c r="BA189" i="1" s="1"/>
  <c r="BA195" i="1" a="1"/>
  <c r="BA195" i="1" s="1"/>
  <c r="AZ201" i="1" a="1"/>
  <c r="AZ201" i="1" s="1"/>
  <c r="AZ207" i="1" a="1"/>
  <c r="AZ207" i="1" s="1"/>
  <c r="AZ213" i="1" a="1"/>
  <c r="AZ213" i="1" s="1"/>
  <c r="AZ219" i="1" a="1"/>
  <c r="AZ219" i="1" s="1"/>
  <c r="AZ225" i="1" a="1"/>
  <c r="AZ225" i="1" s="1"/>
  <c r="AZ231" i="1" a="1"/>
  <c r="AZ231" i="1" s="1"/>
  <c r="BA236" i="1" a="1"/>
  <c r="BA236" i="1" s="1"/>
  <c r="BA242" i="1" a="1"/>
  <c r="BA242" i="1" s="1"/>
  <c r="AZ248" i="1" a="1"/>
  <c r="AZ248" i="1" s="1"/>
  <c r="AZ254" i="1" a="1"/>
  <c r="AZ254" i="1" s="1"/>
  <c r="BA259" i="1" a="1"/>
  <c r="BA259" i="1" s="1"/>
  <c r="BA269" i="1" a="1"/>
  <c r="BA269" i="1" s="1"/>
  <c r="BA274" i="1" a="1"/>
  <c r="BA274" i="1" s="1"/>
  <c r="BA279" i="1" a="1"/>
  <c r="BA279" i="1" s="1"/>
  <c r="BA284" i="1" a="1"/>
  <c r="BA284" i="1" s="1"/>
  <c r="BA290" i="1" a="1"/>
  <c r="BA290" i="1" s="1"/>
  <c r="BA296" i="1" a="1"/>
  <c r="BA296" i="1" s="1"/>
  <c r="BA302" i="1" a="1"/>
  <c r="BA302" i="1" s="1"/>
  <c r="BA308" i="1" a="1"/>
  <c r="BA308" i="1" s="1"/>
  <c r="BA314" i="1" a="1"/>
  <c r="BA314" i="1" s="1"/>
  <c r="BA320" i="1" a="1"/>
  <c r="BA320" i="1" s="1"/>
  <c r="BA326" i="1" a="1"/>
  <c r="BA326" i="1" s="1"/>
  <c r="BA332" i="1" a="1"/>
  <c r="BA332" i="1" s="1"/>
  <c r="BA338" i="1" a="1"/>
  <c r="BA338" i="1" s="1"/>
  <c r="BA344" i="1" a="1"/>
  <c r="BA344" i="1" s="1"/>
  <c r="BA350" i="1" a="1"/>
  <c r="BA350" i="1" s="1"/>
  <c r="BA356" i="1" a="1"/>
  <c r="BA356" i="1" s="1"/>
  <c r="BA362" i="1" a="1"/>
  <c r="BA362" i="1" s="1"/>
  <c r="BA368" i="1" a="1"/>
  <c r="BA368" i="1" s="1"/>
  <c r="BA374" i="1" a="1"/>
  <c r="BA374" i="1" s="1"/>
  <c r="AN16" i="1" a="1"/>
  <c r="AN16" i="1" s="1"/>
  <c r="BM100" i="1" a="1"/>
  <c r="BM100" i="1" s="1"/>
  <c r="BM110" i="1" a="1"/>
  <c r="BM110" i="1" s="1"/>
  <c r="BL123" i="1" a="1"/>
  <c r="BL123" i="1" s="1"/>
  <c r="BL135" i="1" a="1"/>
  <c r="BL135" i="1" s="1"/>
  <c r="BM147" i="1" a="1"/>
  <c r="BM147" i="1" s="1"/>
  <c r="BM159" i="1" a="1"/>
  <c r="BM159" i="1" s="1"/>
  <c r="BL172" i="1" a="1"/>
  <c r="BL172" i="1" s="1"/>
  <c r="BM184" i="1" a="1"/>
  <c r="BM184" i="1" s="1"/>
  <c r="BL196" i="1" a="1"/>
  <c r="BL196" i="1" s="1"/>
  <c r="BM208" i="1" a="1"/>
  <c r="BM208" i="1" s="1"/>
  <c r="BM221" i="1" a="1"/>
  <c r="BM221" i="1" s="1"/>
  <c r="BM232" i="1" a="1"/>
  <c r="BM232" i="1" s="1"/>
  <c r="BM245" i="1" a="1"/>
  <c r="BM245" i="1" s="1"/>
  <c r="BL257" i="1" a="1"/>
  <c r="BL257" i="1" s="1"/>
  <c r="BL268" i="1" a="1"/>
  <c r="BL268" i="1" s="1"/>
  <c r="BL278" i="1" a="1"/>
  <c r="BL278" i="1" s="1"/>
  <c r="BL300" i="1" a="1"/>
  <c r="BL300" i="1" s="1"/>
  <c r="BL311" i="1" a="1"/>
  <c r="BL311" i="1" s="1"/>
  <c r="BM321" i="1" a="1"/>
  <c r="BM321" i="1" s="1"/>
  <c r="AZ5" i="1" a="1"/>
  <c r="AZ5" i="1" s="1"/>
  <c r="AZ14" i="1" a="1"/>
  <c r="AZ14" i="1" s="1"/>
  <c r="AZ34" i="1" a="1"/>
  <c r="AZ34" i="1" s="1"/>
  <c r="AZ43" i="1" a="1"/>
  <c r="AZ43" i="1" s="1"/>
  <c r="AZ51" i="1" a="1"/>
  <c r="AZ51" i="1" s="1"/>
  <c r="BA58" i="1" a="1"/>
  <c r="BA58" i="1" s="1"/>
  <c r="BA66" i="1" a="1"/>
  <c r="BA66" i="1" s="1"/>
  <c r="BA80" i="1" a="1"/>
  <c r="BA80" i="1" s="1"/>
  <c r="BA87" i="1" a="1"/>
  <c r="BA87" i="1" s="1"/>
  <c r="AZ94" i="1" a="1"/>
  <c r="AZ94" i="1" s="1"/>
  <c r="AZ102" i="1" a="1"/>
  <c r="AZ102" i="1" s="1"/>
  <c r="AZ109" i="1" a="1"/>
  <c r="AZ109" i="1" s="1"/>
  <c r="BA115" i="1" a="1"/>
  <c r="BA115" i="1" s="1"/>
  <c r="BA121" i="1" a="1"/>
  <c r="BA121" i="1" s="1"/>
  <c r="AZ134" i="1" a="1"/>
  <c r="AZ134" i="1" s="1"/>
  <c r="BA140" i="1" a="1"/>
  <c r="BA140" i="1" s="1"/>
  <c r="AZ147" i="1" a="1"/>
  <c r="AZ147" i="1" s="1"/>
  <c r="BA153" i="1" a="1"/>
  <c r="BA153" i="1" s="1"/>
  <c r="BA159" i="1" a="1"/>
  <c r="BA159" i="1" s="1"/>
  <c r="BA166" i="1" a="1"/>
  <c r="BA166" i="1" s="1"/>
  <c r="BA173" i="1" a="1"/>
  <c r="BA173" i="1" s="1"/>
  <c r="AZ179" i="1" a="1"/>
  <c r="AZ179" i="1" s="1"/>
  <c r="AZ184" i="1" a="1"/>
  <c r="AZ184" i="1" s="1"/>
  <c r="AZ190" i="1" a="1"/>
  <c r="AZ190" i="1" s="1"/>
  <c r="AZ196" i="1" a="1"/>
  <c r="AZ196" i="1" s="1"/>
  <c r="BA201" i="1" a="1"/>
  <c r="BA201" i="1" s="1"/>
  <c r="BA207" i="1" a="1"/>
  <c r="BA207" i="1" s="1"/>
  <c r="BA213" i="1" a="1"/>
  <c r="BA213" i="1" s="1"/>
  <c r="BA219" i="1" a="1"/>
  <c r="BA219" i="1" s="1"/>
  <c r="BA225" i="1" a="1"/>
  <c r="BA225" i="1" s="1"/>
  <c r="BA231" i="1" a="1"/>
  <c r="BA231" i="1" s="1"/>
  <c r="AZ237" i="1" a="1"/>
  <c r="AZ237" i="1" s="1"/>
  <c r="AZ243" i="1" a="1"/>
  <c r="AZ243" i="1" s="1"/>
  <c r="BA248" i="1" a="1"/>
  <c r="BA248" i="1" s="1"/>
  <c r="BA254" i="1" a="1"/>
  <c r="BA254" i="1" s="1"/>
  <c r="AZ260" i="1" a="1"/>
  <c r="AZ260" i="1" s="1"/>
  <c r="AZ265" i="1" a="1"/>
  <c r="AZ265" i="1" s="1"/>
  <c r="AZ270" i="1" a="1"/>
  <c r="AZ270" i="1" s="1"/>
  <c r="AZ275" i="1" a="1"/>
  <c r="AZ275" i="1" s="1"/>
  <c r="AZ280" i="1" a="1"/>
  <c r="AZ280" i="1" s="1"/>
  <c r="AZ285" i="1" a="1"/>
  <c r="AZ285" i="1" s="1"/>
  <c r="AZ291" i="1" a="1"/>
  <c r="AZ291" i="1" s="1"/>
  <c r="AZ297" i="1" a="1"/>
  <c r="AZ297" i="1" s="1"/>
  <c r="AZ303" i="1" a="1"/>
  <c r="AZ303" i="1" s="1"/>
  <c r="AZ309" i="1" a="1"/>
  <c r="AZ309" i="1" s="1"/>
  <c r="AZ315" i="1" a="1"/>
  <c r="AZ315" i="1" s="1"/>
  <c r="AZ321" i="1" a="1"/>
  <c r="AZ321" i="1" s="1"/>
  <c r="AZ327" i="1" a="1"/>
  <c r="AZ327" i="1" s="1"/>
  <c r="AZ333" i="1" a="1"/>
  <c r="AZ333" i="1" s="1"/>
  <c r="AZ339" i="1" a="1"/>
  <c r="AZ339" i="1" s="1"/>
  <c r="AZ345" i="1" a="1"/>
  <c r="AZ345" i="1" s="1"/>
  <c r="AZ351" i="1" a="1"/>
  <c r="AZ351" i="1" s="1"/>
  <c r="AZ357" i="1" a="1"/>
  <c r="AZ357" i="1" s="1"/>
  <c r="AZ363" i="1" a="1"/>
  <c r="AZ363" i="1" s="1"/>
  <c r="AZ369" i="1" a="1"/>
  <c r="AZ369" i="1" s="1"/>
  <c r="AZ3" i="1" a="1"/>
  <c r="AZ3" i="1" s="1"/>
  <c r="BM62" i="1" a="1"/>
  <c r="BM62" i="1" s="1"/>
  <c r="BM102" i="1" a="1"/>
  <c r="BM102" i="1" s="1"/>
  <c r="BL138" i="1" a="1"/>
  <c r="BL138" i="1" s="1"/>
  <c r="BM150" i="1" a="1"/>
  <c r="BM150" i="1" s="1"/>
  <c r="BL163" i="1" a="1"/>
  <c r="BL163" i="1" s="1"/>
  <c r="BL187" i="1" a="1"/>
  <c r="BL187" i="1" s="1"/>
  <c r="BL200" i="1" a="1"/>
  <c r="BL200" i="1" s="1"/>
  <c r="BM211" i="1" a="1"/>
  <c r="BM211" i="1" s="1"/>
  <c r="BM223" i="1" a="1"/>
  <c r="BM223" i="1" s="1"/>
  <c r="BL236" i="1" a="1"/>
  <c r="BL236" i="1" s="1"/>
  <c r="BM248" i="1" a="1"/>
  <c r="BM248" i="1" s="1"/>
  <c r="BL259" i="1" a="1"/>
  <c r="BL259" i="1" s="1"/>
  <c r="BM270" i="1" a="1"/>
  <c r="BM270" i="1" s="1"/>
  <c r="BL291" i="1" a="1"/>
  <c r="BL291" i="1" s="1"/>
  <c r="BM302" i="1" a="1"/>
  <c r="BM302" i="1" s="1"/>
  <c r="BL314" i="1" a="1"/>
  <c r="BL314" i="1" s="1"/>
  <c r="BL324" i="1" a="1"/>
  <c r="BL324" i="1" s="1"/>
  <c r="AZ7" i="1" a="1"/>
  <c r="AZ7" i="1" s="1"/>
  <c r="AZ36" i="1" a="1"/>
  <c r="AZ36" i="1" s="1"/>
  <c r="AZ45" i="1" a="1"/>
  <c r="AZ45" i="1" s="1"/>
  <c r="AZ53" i="1" a="1"/>
  <c r="AZ53" i="1" s="1"/>
  <c r="BA60" i="1" a="1"/>
  <c r="BA60" i="1" s="1"/>
  <c r="BA68" i="1" a="1"/>
  <c r="BA68" i="1" s="1"/>
  <c r="AZ82" i="1" a="1"/>
  <c r="AZ82" i="1" s="1"/>
  <c r="BA89" i="1" a="1"/>
  <c r="BA89" i="1" s="1"/>
  <c r="AZ96" i="1" a="1"/>
  <c r="AZ96" i="1" s="1"/>
  <c r="BA103" i="1" a="1"/>
  <c r="BA103" i="1" s="1"/>
  <c r="BA110" i="1" a="1"/>
  <c r="BA110" i="1" s="1"/>
  <c r="BA116" i="1" a="1"/>
  <c r="BA116" i="1" s="1"/>
  <c r="AZ123" i="1" a="1"/>
  <c r="AZ123" i="1" s="1"/>
  <c r="BA129" i="1" a="1"/>
  <c r="BA129" i="1" s="1"/>
  <c r="BA136" i="1" a="1"/>
  <c r="BA136" i="1" s="1"/>
  <c r="AZ142" i="1" a="1"/>
  <c r="AZ142" i="1" s="1"/>
  <c r="AZ148" i="1" a="1"/>
  <c r="AZ148" i="1" s="1"/>
  <c r="AZ155" i="1" a="1"/>
  <c r="AZ155" i="1" s="1"/>
  <c r="BA161" i="1" a="1"/>
  <c r="BA161" i="1" s="1"/>
  <c r="AZ169" i="1" a="1"/>
  <c r="AZ169" i="1" s="1"/>
  <c r="AZ175" i="1" a="1"/>
  <c r="AZ175" i="1" s="1"/>
  <c r="BA180" i="1" a="1"/>
  <c r="BA180" i="1" s="1"/>
  <c r="BA185" i="1" a="1"/>
  <c r="BA185" i="1" s="1"/>
  <c r="BA191" i="1" a="1"/>
  <c r="BA191" i="1" s="1"/>
  <c r="BA197" i="1" a="1"/>
  <c r="BA197" i="1" s="1"/>
  <c r="AZ203" i="1" a="1"/>
  <c r="AZ203" i="1" s="1"/>
  <c r="AZ209" i="1" a="1"/>
  <c r="AZ209" i="1" s="1"/>
  <c r="AZ215" i="1" a="1"/>
  <c r="AZ215" i="1" s="1"/>
  <c r="AZ221" i="1" a="1"/>
  <c r="AZ221" i="1" s="1"/>
  <c r="AZ227" i="1" a="1"/>
  <c r="AZ227" i="1" s="1"/>
  <c r="AZ233" i="1" a="1"/>
  <c r="AZ233" i="1" s="1"/>
  <c r="BA238" i="1" a="1"/>
  <c r="BA238" i="1" s="1"/>
  <c r="BA244" i="1" a="1"/>
  <c r="BA244" i="1" s="1"/>
  <c r="AZ250" i="1" a="1"/>
  <c r="AZ250" i="1" s="1"/>
  <c r="AZ256" i="1" a="1"/>
  <c r="AZ256" i="1" s="1"/>
  <c r="BA261" i="1" a="1"/>
  <c r="BA261" i="1" s="1"/>
  <c r="AZ266" i="1" a="1"/>
  <c r="AZ266" i="1" s="1"/>
  <c r="AZ271" i="1" a="1"/>
  <c r="AZ271" i="1" s="1"/>
  <c r="AZ276" i="1" a="1"/>
  <c r="AZ276" i="1" s="1"/>
  <c r="BA281" i="1" a="1"/>
  <c r="BA281" i="1" s="1"/>
  <c r="BA286" i="1" a="1"/>
  <c r="BA286" i="1" s="1"/>
  <c r="BA292" i="1" a="1"/>
  <c r="BA292" i="1" s="1"/>
  <c r="BA298" i="1" a="1"/>
  <c r="BA298" i="1" s="1"/>
  <c r="BA304" i="1" a="1"/>
  <c r="BA304" i="1" s="1"/>
  <c r="BA310" i="1" a="1"/>
  <c r="BA310" i="1" s="1"/>
  <c r="BA316" i="1" a="1"/>
  <c r="BA316" i="1" s="1"/>
  <c r="BA322" i="1" a="1"/>
  <c r="BA322" i="1" s="1"/>
  <c r="BA328" i="1" a="1"/>
  <c r="BA328" i="1" s="1"/>
  <c r="BA334" i="1" a="1"/>
  <c r="BA334" i="1" s="1"/>
  <c r="BA340" i="1" a="1"/>
  <c r="BA340" i="1" s="1"/>
  <c r="BA346" i="1" a="1"/>
  <c r="BA346" i="1" s="1"/>
  <c r="BA352" i="1" a="1"/>
  <c r="BA352" i="1" s="1"/>
  <c r="BA358" i="1" a="1"/>
  <c r="BA358" i="1" s="1"/>
  <c r="BA364" i="1" a="1"/>
  <c r="BA364" i="1" s="1"/>
  <c r="BA370" i="1" a="1"/>
  <c r="BA370" i="1" s="1"/>
  <c r="AN8" i="1" a="1"/>
  <c r="AN8" i="1" s="1"/>
  <c r="AN13" i="1" a="1"/>
  <c r="AN13" i="1" s="1"/>
  <c r="AO38" i="1" a="1"/>
  <c r="AO38" i="1" s="1"/>
  <c r="AO44" i="1" a="1"/>
  <c r="AO44" i="1" s="1"/>
  <c r="AO50" i="1" a="1"/>
  <c r="AO50" i="1" s="1"/>
  <c r="AO56" i="1" a="1"/>
  <c r="AO56" i="1" s="1"/>
  <c r="AO62" i="1" a="1"/>
  <c r="AO62" i="1" s="1"/>
  <c r="AO68" i="1" a="1"/>
  <c r="AO68" i="1" s="1"/>
  <c r="AO74" i="1" a="1"/>
  <c r="AO74" i="1" s="1"/>
  <c r="AO80" i="1" a="1"/>
  <c r="AO80" i="1" s="1"/>
  <c r="AO86" i="1" a="1"/>
  <c r="AO86" i="1" s="1"/>
  <c r="AO92" i="1" a="1"/>
  <c r="AO92" i="1" s="1"/>
  <c r="AO98" i="1" a="1"/>
  <c r="AO98" i="1" s="1"/>
  <c r="AO104" i="1" a="1"/>
  <c r="AO104" i="1" s="1"/>
  <c r="AO110" i="1" a="1"/>
  <c r="AO110" i="1" s="1"/>
  <c r="AO116" i="1" a="1"/>
  <c r="AO116" i="1" s="1"/>
  <c r="AO122" i="1" a="1"/>
  <c r="AO122" i="1" s="1"/>
  <c r="AO128" i="1" a="1"/>
  <c r="AO128" i="1" s="1"/>
  <c r="AO134" i="1" a="1"/>
  <c r="AO134" i="1" s="1"/>
  <c r="AO140" i="1" a="1"/>
  <c r="AO140" i="1" s="1"/>
  <c r="AO146" i="1" a="1"/>
  <c r="AO146" i="1" s="1"/>
  <c r="AO152" i="1" a="1"/>
  <c r="AO152" i="1" s="1"/>
  <c r="AO158" i="1" a="1"/>
  <c r="AO158" i="1" s="1"/>
  <c r="AO164" i="1" a="1"/>
  <c r="AO164" i="1" s="1"/>
  <c r="AN170" i="1" a="1"/>
  <c r="AN170" i="1" s="1"/>
  <c r="AO175" i="1" a="1"/>
  <c r="AO175" i="1" s="1"/>
  <c r="AN180" i="1" a="1"/>
  <c r="AN180" i="1" s="1"/>
  <c r="AN185" i="1" a="1"/>
  <c r="AN185" i="1" s="1"/>
  <c r="AN189" i="1" a="1"/>
  <c r="AN189" i="1" s="1"/>
  <c r="AO199" i="1" a="1"/>
  <c r="AO199" i="1" s="1"/>
  <c r="AO203" i="1" a="1"/>
  <c r="AO203" i="1" s="1"/>
  <c r="AO208" i="1" a="1"/>
  <c r="AO208" i="1" s="1"/>
  <c r="AN213" i="1" a="1"/>
  <c r="AN213" i="1" s="1"/>
  <c r="AO218" i="1" a="1"/>
  <c r="AO218" i="1" s="1"/>
  <c r="AO227" i="1" a="1"/>
  <c r="AO227" i="1" s="1"/>
  <c r="AN233" i="1" a="1"/>
  <c r="AN233" i="1" s="1"/>
  <c r="AO242" i="1" a="1"/>
  <c r="AO242" i="1" s="1"/>
  <c r="AN253" i="1" a="1"/>
  <c r="AN253" i="1" s="1"/>
  <c r="AN258" i="1" a="1"/>
  <c r="AN258" i="1" s="1"/>
  <c r="AO237" i="1" a="1"/>
  <c r="AO237" i="1" s="1"/>
  <c r="AO205" i="1" a="1"/>
  <c r="AO205" i="1" s="1"/>
  <c r="AO180" i="1" a="1"/>
  <c r="AO180" i="1" s="1"/>
  <c r="AO142" i="1" a="1"/>
  <c r="AO142" i="1" s="1"/>
  <c r="AN79" i="1" a="1"/>
  <c r="AN79" i="1" s="1"/>
  <c r="AO257" i="1" a="1"/>
  <c r="AO257" i="1" s="1"/>
  <c r="AN244" i="1" a="1"/>
  <c r="AN244" i="1" s="1"/>
  <c r="AN218" i="1" a="1"/>
  <c r="AN218" i="1" s="1"/>
  <c r="AN205" i="1" a="1"/>
  <c r="AN205" i="1" s="1"/>
  <c r="AO186" i="1" a="1"/>
  <c r="AO186" i="1" s="1"/>
  <c r="AN174" i="1" a="1"/>
  <c r="AN174" i="1" s="1"/>
  <c r="AN166" i="1" a="1"/>
  <c r="AN166" i="1" s="1"/>
  <c r="AO150" i="1" a="1"/>
  <c r="AO150" i="1" s="1"/>
  <c r="AN142" i="1" a="1"/>
  <c r="AN142" i="1" s="1"/>
  <c r="AN134" i="1" a="1"/>
  <c r="AN134" i="1" s="1"/>
  <c r="AO126" i="1" a="1"/>
  <c r="AO126" i="1" s="1"/>
  <c r="AO102" i="1" a="1"/>
  <c r="AO102" i="1" s="1"/>
  <c r="AN86" i="1" a="1"/>
  <c r="AN86" i="1" s="1"/>
  <c r="AN70" i="1" a="1"/>
  <c r="AN70" i="1" s="1"/>
  <c r="AO54" i="1" a="1"/>
  <c r="AO54" i="1" s="1"/>
  <c r="AN257" i="1" a="1"/>
  <c r="AN257" i="1" s="1"/>
  <c r="AO243" i="1" a="1"/>
  <c r="AO243" i="1" s="1"/>
  <c r="AO230" i="1" a="1"/>
  <c r="AO230" i="1" s="1"/>
  <c r="AN224" i="1" a="1"/>
  <c r="AN224" i="1" s="1"/>
  <c r="AO217" i="1" a="1"/>
  <c r="AO217" i="1" s="1"/>
  <c r="AO211" i="1" a="1"/>
  <c r="AO211" i="1" s="1"/>
  <c r="AO204" i="1" a="1"/>
  <c r="AO204" i="1" s="1"/>
  <c r="AN199" i="1" a="1"/>
  <c r="AN199" i="1" s="1"/>
  <c r="AN192" i="1" a="1"/>
  <c r="AN192" i="1" s="1"/>
  <c r="AN186" i="1" a="1"/>
  <c r="AN186" i="1" s="1"/>
  <c r="AN179" i="1" a="1"/>
  <c r="AN179" i="1" s="1"/>
  <c r="AN173" i="1" a="1"/>
  <c r="AN173" i="1" s="1"/>
  <c r="AO165" i="1" a="1"/>
  <c r="AO165" i="1" s="1"/>
  <c r="AO157" i="1" a="1"/>
  <c r="AO157" i="1" s="1"/>
  <c r="AO149" i="1" a="1"/>
  <c r="AO149" i="1" s="1"/>
  <c r="AO141" i="1" a="1"/>
  <c r="AO141" i="1" s="1"/>
  <c r="AO133" i="1" a="1"/>
  <c r="AO133" i="1" s="1"/>
  <c r="AO125" i="1" a="1"/>
  <c r="AO125" i="1" s="1"/>
  <c r="AO117" i="1" a="1"/>
  <c r="AO117" i="1" s="1"/>
  <c r="AO109" i="1" a="1"/>
  <c r="AO109" i="1" s="1"/>
  <c r="AO101" i="1" a="1"/>
  <c r="AO101" i="1" s="1"/>
  <c r="AO93" i="1" a="1"/>
  <c r="AO93" i="1" s="1"/>
  <c r="AO85" i="1" a="1"/>
  <c r="AO85" i="1" s="1"/>
  <c r="AO77" i="1" a="1"/>
  <c r="AO77" i="1" s="1"/>
  <c r="AO69" i="1" a="1"/>
  <c r="AO69" i="1" s="1"/>
  <c r="AO61" i="1" a="1"/>
  <c r="AO61" i="1" s="1"/>
  <c r="AO53" i="1" a="1"/>
  <c r="AO53" i="1" s="1"/>
  <c r="AO45" i="1" a="1"/>
  <c r="AO45" i="1" s="1"/>
  <c r="AO37" i="1" a="1"/>
  <c r="AO37" i="1" s="1"/>
  <c r="AN14" i="1" a="1"/>
  <c r="AN14" i="1" s="1"/>
  <c r="BA366" i="1" a="1"/>
  <c r="BA366" i="1" s="1"/>
  <c r="AZ346" i="1" a="1"/>
  <c r="AZ346" i="1" s="1"/>
  <c r="AZ322" i="1" a="1"/>
  <c r="AZ322" i="1" s="1"/>
  <c r="AZ298" i="1" a="1"/>
  <c r="AZ298" i="1" s="1"/>
  <c r="BA275" i="1" a="1"/>
  <c r="BA275" i="1" s="1"/>
  <c r="BA255" i="1" a="1"/>
  <c r="BA255" i="1" s="1"/>
  <c r="BA232" i="1" a="1"/>
  <c r="BA232" i="1" s="1"/>
  <c r="BA208" i="1" a="1"/>
  <c r="BA208" i="1" s="1"/>
  <c r="AZ185" i="1" a="1"/>
  <c r="AZ185" i="1" s="1"/>
  <c r="BA160" i="1" a="1"/>
  <c r="BA160" i="1" s="1"/>
  <c r="BA135" i="1" a="1"/>
  <c r="BA135" i="1" s="1"/>
  <c r="BA102" i="1" a="1"/>
  <c r="BA102" i="1" s="1"/>
  <c r="AZ59" i="1" a="1"/>
  <c r="AZ59" i="1" s="1"/>
  <c r="AZ6" i="1" a="1"/>
  <c r="AZ6" i="1" s="1"/>
  <c r="BM268" i="1" a="1"/>
  <c r="BM268" i="1" s="1"/>
  <c r="BM197" i="1" a="1"/>
  <c r="BM197" i="1" s="1"/>
  <c r="BL124" i="1" a="1"/>
  <c r="BL124" i="1" s="1"/>
  <c r="AO159" i="1" a="1"/>
  <c r="AO159" i="1" s="1"/>
  <c r="AO103" i="1" a="1"/>
  <c r="AO103" i="1" s="1"/>
  <c r="AO47" i="1" a="1"/>
  <c r="AO47" i="1" s="1"/>
  <c r="AZ328" i="1" a="1"/>
  <c r="AZ328" i="1" s="1"/>
  <c r="AZ261" i="1" a="1"/>
  <c r="AZ261" i="1" s="1"/>
  <c r="BM210" i="1" a="1"/>
  <c r="BM210" i="1" s="1"/>
  <c r="AO258" i="1" a="1"/>
  <c r="AO258" i="1" s="1"/>
  <c r="AN159" i="1" a="1"/>
  <c r="AN159" i="1" s="1"/>
  <c r="AO70" i="1" a="1"/>
  <c r="AO70" i="1" s="1"/>
  <c r="AO262" i="1" a="1"/>
  <c r="AO262" i="1" s="1"/>
  <c r="AN251" i="1" a="1"/>
  <c r="AN251" i="1" s="1"/>
  <c r="AN212" i="1" a="1"/>
  <c r="AN212" i="1" s="1"/>
  <c r="AO179" i="1" a="1"/>
  <c r="AO179" i="1" s="1"/>
  <c r="AN158" i="1" a="1"/>
  <c r="AN158" i="1" s="1"/>
  <c r="AN110" i="1" a="1"/>
  <c r="AN110" i="1" s="1"/>
  <c r="BA367" i="1" a="1"/>
  <c r="BA367" i="1" s="1"/>
  <c r="AN250" i="1" a="1"/>
  <c r="AN250" i="1" s="1"/>
  <c r="AN262" i="1" a="1"/>
  <c r="AN262" i="1" s="1"/>
  <c r="AO256" i="1" a="1"/>
  <c r="AO256" i="1" s="1"/>
  <c r="AN249" i="1" a="1"/>
  <c r="AN249" i="1" s="1"/>
  <c r="AN243" i="1" a="1"/>
  <c r="AN243" i="1" s="1"/>
  <c r="AO236" i="1" a="1"/>
  <c r="AO236" i="1" s="1"/>
  <c r="AO229" i="1" a="1"/>
  <c r="AO229" i="1" s="1"/>
  <c r="AO223" i="1" a="1"/>
  <c r="AO223" i="1" s="1"/>
  <c r="AN217" i="1" a="1"/>
  <c r="AN217" i="1" s="1"/>
  <c r="AO210" i="1" a="1"/>
  <c r="AO210" i="1" s="1"/>
  <c r="AN204" i="1" a="1"/>
  <c r="AN204" i="1" s="1"/>
  <c r="AO198" i="1" a="1"/>
  <c r="AO198" i="1" s="1"/>
  <c r="AN191" i="1" a="1"/>
  <c r="AN191" i="1" s="1"/>
  <c r="AO185" i="1" a="1"/>
  <c r="AO185" i="1" s="1"/>
  <c r="AO178" i="1" a="1"/>
  <c r="AO178" i="1" s="1"/>
  <c r="AN172" i="1" a="1"/>
  <c r="AN172" i="1" s="1"/>
  <c r="AN165" i="1" a="1"/>
  <c r="AN165" i="1" s="1"/>
  <c r="AN157" i="1" a="1"/>
  <c r="AN157" i="1" s="1"/>
  <c r="AO148" i="1" a="1"/>
  <c r="AO148" i="1" s="1"/>
  <c r="AN141" i="1" a="1"/>
  <c r="AN141" i="1" s="1"/>
  <c r="AN133" i="1" a="1"/>
  <c r="AN133" i="1" s="1"/>
  <c r="AO124" i="1" a="1"/>
  <c r="AO124" i="1" s="1"/>
  <c r="AN117" i="1" a="1"/>
  <c r="AN117" i="1" s="1"/>
  <c r="AN109" i="1" a="1"/>
  <c r="AN109" i="1" s="1"/>
  <c r="AO100" i="1" a="1"/>
  <c r="AO100" i="1" s="1"/>
  <c r="AN93" i="1" a="1"/>
  <c r="AN93" i="1" s="1"/>
  <c r="AN85" i="1" a="1"/>
  <c r="AN85" i="1" s="1"/>
  <c r="AO76" i="1" a="1"/>
  <c r="AO76" i="1" s="1"/>
  <c r="AN69" i="1" a="1"/>
  <c r="AN69" i="1" s="1"/>
  <c r="AN61" i="1" a="1"/>
  <c r="AN61" i="1" s="1"/>
  <c r="AO52" i="1" a="1"/>
  <c r="AO52" i="1" s="1"/>
  <c r="AN45" i="1" a="1"/>
  <c r="AN45" i="1" s="1"/>
  <c r="AN37" i="1" a="1"/>
  <c r="AN37" i="1" s="1"/>
  <c r="AN21" i="1" a="1"/>
  <c r="AN21" i="1" s="1"/>
  <c r="AZ366" i="1" a="1"/>
  <c r="AZ366" i="1" s="1"/>
  <c r="BA345" i="1" a="1"/>
  <c r="BA345" i="1" s="1"/>
  <c r="BA321" i="1" a="1"/>
  <c r="BA321" i="1" s="1"/>
  <c r="BA297" i="1" a="1"/>
  <c r="BA297" i="1" s="1"/>
  <c r="AZ255" i="1" a="1"/>
  <c r="AZ255" i="1" s="1"/>
  <c r="AZ232" i="1" a="1"/>
  <c r="AZ232" i="1" s="1"/>
  <c r="AZ208" i="1" a="1"/>
  <c r="AZ208" i="1" s="1"/>
  <c r="BA184" i="1" a="1"/>
  <c r="BA184" i="1" s="1"/>
  <c r="AZ160" i="1" a="1"/>
  <c r="AZ160" i="1" s="1"/>
  <c r="AZ135" i="1" a="1"/>
  <c r="AZ135" i="1" s="1"/>
  <c r="AZ95" i="1" a="1"/>
  <c r="AZ95" i="1" s="1"/>
  <c r="AZ52" i="1" a="1"/>
  <c r="AZ52" i="1" s="1"/>
  <c r="BL323" i="1" a="1"/>
  <c r="BL323" i="1" s="1"/>
  <c r="BM258" i="1" a="1"/>
  <c r="BM258" i="1" s="1"/>
  <c r="AO127" i="1" a="1"/>
  <c r="AO127" i="1" s="1"/>
  <c r="AO63" i="1" a="1"/>
  <c r="AO63" i="1" s="1"/>
  <c r="BA141" i="1" a="1"/>
  <c r="BA141" i="1" s="1"/>
  <c r="AN256" i="1" a="1"/>
  <c r="AN256" i="1" s="1"/>
  <c r="AN242" i="1" a="1"/>
  <c r="AN242" i="1" s="1"/>
  <c r="AN236" i="1" a="1"/>
  <c r="AN236" i="1" s="1"/>
  <c r="AN229" i="1" a="1"/>
  <c r="AN229" i="1" s="1"/>
  <c r="AN223" i="1" a="1"/>
  <c r="AN223" i="1" s="1"/>
  <c r="AO216" i="1" a="1"/>
  <c r="AO216" i="1" s="1"/>
  <c r="AN210" i="1" a="1"/>
  <c r="AN210" i="1" s="1"/>
  <c r="AN203" i="1" a="1"/>
  <c r="AN203" i="1" s="1"/>
  <c r="AN198" i="1" a="1"/>
  <c r="AN198" i="1" s="1"/>
  <c r="AO190" i="1" a="1"/>
  <c r="AO190" i="1" s="1"/>
  <c r="AO184" i="1" a="1"/>
  <c r="AO184" i="1" s="1"/>
  <c r="AN178" i="1" a="1"/>
  <c r="AN178" i="1" s="1"/>
  <c r="AO171" i="1" a="1"/>
  <c r="AO171" i="1" s="1"/>
  <c r="AN164" i="1" a="1"/>
  <c r="AN164" i="1" s="1"/>
  <c r="AO156" i="1" a="1"/>
  <c r="AO156" i="1" s="1"/>
  <c r="AN148" i="1" a="1"/>
  <c r="AN148" i="1" s="1"/>
  <c r="AN140" i="1" a="1"/>
  <c r="AN140" i="1" s="1"/>
  <c r="AO132" i="1" a="1"/>
  <c r="AO132" i="1" s="1"/>
  <c r="AN124" i="1" a="1"/>
  <c r="AN124" i="1" s="1"/>
  <c r="AN116" i="1" a="1"/>
  <c r="AN116" i="1" s="1"/>
  <c r="AO108" i="1" a="1"/>
  <c r="AO108" i="1" s="1"/>
  <c r="AN100" i="1" a="1"/>
  <c r="AN100" i="1" s="1"/>
  <c r="AN92" i="1" a="1"/>
  <c r="AN92" i="1" s="1"/>
  <c r="AO84" i="1" a="1"/>
  <c r="AO84" i="1" s="1"/>
  <c r="AN76" i="1" a="1"/>
  <c r="AN76" i="1" s="1"/>
  <c r="AN68" i="1" a="1"/>
  <c r="AN68" i="1" s="1"/>
  <c r="AO60" i="1" a="1"/>
  <c r="AO60" i="1" s="1"/>
  <c r="AN52" i="1" a="1"/>
  <c r="AN52" i="1" s="1"/>
  <c r="AN44" i="1" a="1"/>
  <c r="AN44" i="1" s="1"/>
  <c r="AO36" i="1" a="1"/>
  <c r="AO36" i="1" s="1"/>
  <c r="AN29" i="1" a="1"/>
  <c r="AN29" i="1" s="1"/>
  <c r="AN5" i="1" a="1"/>
  <c r="AN5" i="1" s="1"/>
  <c r="AZ364" i="1" a="1"/>
  <c r="AZ364" i="1" s="1"/>
  <c r="BA343" i="1" a="1"/>
  <c r="BA343" i="1" s="1"/>
  <c r="BA319" i="1" a="1"/>
  <c r="BA319" i="1" s="1"/>
  <c r="BA295" i="1" a="1"/>
  <c r="BA295" i="1" s="1"/>
  <c r="BA273" i="1" a="1"/>
  <c r="BA273" i="1" s="1"/>
  <c r="AZ253" i="1" a="1"/>
  <c r="AZ253" i="1" s="1"/>
  <c r="AZ230" i="1" a="1"/>
  <c r="AZ230" i="1" s="1"/>
  <c r="AZ206" i="1" a="1"/>
  <c r="AZ206" i="1" s="1"/>
  <c r="AZ183" i="1" a="1"/>
  <c r="AZ183" i="1" s="1"/>
  <c r="BA158" i="1" a="1"/>
  <c r="BA158" i="1" s="1"/>
  <c r="AZ133" i="1" a="1"/>
  <c r="AZ133" i="1" s="1"/>
  <c r="BA94" i="1" a="1"/>
  <c r="BA94" i="1" s="1"/>
  <c r="BA51" i="1" a="1"/>
  <c r="BA51" i="1" s="1"/>
  <c r="BL322" i="1" a="1"/>
  <c r="BL322" i="1" s="1"/>
  <c r="BL258" i="1" a="1"/>
  <c r="BL258" i="1" s="1"/>
  <c r="BL185" i="1" a="1"/>
  <c r="BL185" i="1" s="1"/>
  <c r="BL112" i="1" a="1"/>
  <c r="BL112" i="1" s="1"/>
  <c r="AO143" i="1" a="1"/>
  <c r="AO143" i="1" s="1"/>
  <c r="AO71" i="1" a="1"/>
  <c r="AO71" i="1" s="1"/>
  <c r="AZ191" i="1" a="1"/>
  <c r="AZ191" i="1" s="1"/>
  <c r="AN261" i="1" a="1"/>
  <c r="AN261" i="1" s="1"/>
  <c r="AO241" i="1" a="1"/>
  <c r="AO241" i="1" s="1"/>
  <c r="AO222" i="1" a="1"/>
  <c r="AO222" i="1" s="1"/>
  <c r="AO215" i="1" a="1"/>
  <c r="AO215" i="1" s="1"/>
  <c r="AN197" i="1" a="1"/>
  <c r="AN197" i="1" s="1"/>
  <c r="AN190" i="1" a="1"/>
  <c r="AN190" i="1" s="1"/>
  <c r="AN184" i="1" a="1"/>
  <c r="AN184" i="1" s="1"/>
  <c r="AN171" i="1" a="1"/>
  <c r="AN171" i="1" s="1"/>
  <c r="AO163" i="1" a="1"/>
  <c r="AO163" i="1" s="1"/>
  <c r="AO155" i="1" a="1"/>
  <c r="AO155" i="1" s="1"/>
  <c r="AO147" i="1" a="1"/>
  <c r="AO147" i="1" s="1"/>
  <c r="AO139" i="1" a="1"/>
  <c r="AO139" i="1" s="1"/>
  <c r="AO131" i="1" a="1"/>
  <c r="AO131" i="1" s="1"/>
  <c r="AO123" i="1" a="1"/>
  <c r="AO123" i="1" s="1"/>
  <c r="AO115" i="1" a="1"/>
  <c r="AO115" i="1" s="1"/>
  <c r="AO107" i="1" a="1"/>
  <c r="AO107" i="1" s="1"/>
  <c r="AO99" i="1" a="1"/>
  <c r="AO99" i="1" s="1"/>
  <c r="AO91" i="1" a="1"/>
  <c r="AO91" i="1" s="1"/>
  <c r="AO83" i="1" a="1"/>
  <c r="AO83" i="1" s="1"/>
  <c r="AO75" i="1" a="1"/>
  <c r="AO75" i="1" s="1"/>
  <c r="AO67" i="1" a="1"/>
  <c r="AO67" i="1" s="1"/>
  <c r="AO59" i="1" a="1"/>
  <c r="AO59" i="1" s="1"/>
  <c r="AO51" i="1" a="1"/>
  <c r="AO51" i="1" s="1"/>
  <c r="AO43" i="1" a="1"/>
  <c r="AO43" i="1" s="1"/>
  <c r="AN19" i="1" a="1"/>
  <c r="AN19" i="1" s="1"/>
  <c r="AN12" i="1" a="1"/>
  <c r="AN12" i="1" s="1"/>
  <c r="BA363" i="1" a="1"/>
  <c r="BA363" i="1" s="1"/>
  <c r="AZ340" i="1" a="1"/>
  <c r="AZ340" i="1" s="1"/>
  <c r="AZ316" i="1" a="1"/>
  <c r="AZ316" i="1" s="1"/>
  <c r="AZ292" i="1" a="1"/>
  <c r="AZ292" i="1" s="1"/>
  <c r="BA249" i="1" a="1"/>
  <c r="BA249" i="1" s="1"/>
  <c r="BA226" i="1" a="1"/>
  <c r="BA226" i="1" s="1"/>
  <c r="BA202" i="1" a="1"/>
  <c r="BA202" i="1" s="1"/>
  <c r="AZ180" i="1" a="1"/>
  <c r="AZ180" i="1" s="1"/>
  <c r="BA154" i="1" a="1"/>
  <c r="BA154" i="1" s="1"/>
  <c r="BA128" i="1" a="1"/>
  <c r="BA128" i="1" s="1"/>
  <c r="AZ89" i="1" a="1"/>
  <c r="AZ89" i="1" s="1"/>
  <c r="BA44" i="1" a="1"/>
  <c r="BA44" i="1" s="1"/>
  <c r="BM312" i="1" a="1"/>
  <c r="BM312" i="1" s="1"/>
  <c r="BM246" i="1" a="1"/>
  <c r="BM246" i="1" s="1"/>
  <c r="BL174" i="1" a="1"/>
  <c r="BL174" i="1" s="1"/>
  <c r="BL102" i="1" a="1"/>
  <c r="BL102" i="1" s="1"/>
  <c r="AN175" i="1" a="1"/>
  <c r="AN175" i="1" s="1"/>
  <c r="AO79" i="1" a="1"/>
  <c r="AO79" i="1" s="1"/>
  <c r="AZ68" i="1" a="1"/>
  <c r="AZ68" i="1" s="1"/>
  <c r="AN255" i="1" a="1"/>
  <c r="AN255" i="1" s="1"/>
  <c r="AO235" i="1" a="1"/>
  <c r="AO235" i="1" s="1"/>
  <c r="AO209" i="1" a="1"/>
  <c r="AO209" i="1" s="1"/>
  <c r="AN254" i="1" a="1"/>
  <c r="AN254" i="1" s="1"/>
  <c r="AN222" i="1" a="1"/>
  <c r="AN222" i="1" s="1"/>
  <c r="AN202" i="1" a="1"/>
  <c r="AN202" i="1" s="1"/>
  <c r="AO189" i="1" a="1"/>
  <c r="AO189" i="1" s="1"/>
  <c r="AO183" i="1" a="1"/>
  <c r="AO183" i="1" s="1"/>
  <c r="AO176" i="1" a="1"/>
  <c r="AO176" i="1" s="1"/>
  <c r="AO154" i="1" a="1"/>
  <c r="AO154" i="1" s="1"/>
  <c r="AN147" i="1" a="1"/>
  <c r="AN147" i="1" s="1"/>
  <c r="AN139" i="1" a="1"/>
  <c r="AN139" i="1" s="1"/>
  <c r="AO130" i="1" a="1"/>
  <c r="AO130" i="1" s="1"/>
  <c r="AN123" i="1" a="1"/>
  <c r="AN123" i="1" s="1"/>
  <c r="AN115" i="1" a="1"/>
  <c r="AN115" i="1" s="1"/>
  <c r="AO106" i="1" a="1"/>
  <c r="AO106" i="1" s="1"/>
  <c r="AN99" i="1" a="1"/>
  <c r="AN99" i="1" s="1"/>
  <c r="AN91" i="1" a="1"/>
  <c r="AN91" i="1" s="1"/>
  <c r="AO82" i="1" a="1"/>
  <c r="AO82" i="1" s="1"/>
  <c r="AN75" i="1" a="1"/>
  <c r="AN75" i="1" s="1"/>
  <c r="AN67" i="1" a="1"/>
  <c r="AN67" i="1" s="1"/>
  <c r="AO58" i="1" a="1"/>
  <c r="AO58" i="1" s="1"/>
  <c r="AN51" i="1" a="1"/>
  <c r="AN51" i="1" s="1"/>
  <c r="AN43" i="1" a="1"/>
  <c r="AN43" i="1" s="1"/>
  <c r="AN27" i="1" a="1"/>
  <c r="AN27" i="1" s="1"/>
  <c r="AN11" i="1" a="1"/>
  <c r="AN11" i="1" s="1"/>
  <c r="AO3" i="1" a="1"/>
  <c r="AO3" i="1" s="1"/>
  <c r="BA361" i="1" a="1"/>
  <c r="BA361" i="1" s="1"/>
  <c r="BA339" i="1" a="1"/>
  <c r="BA339" i="1" s="1"/>
  <c r="BA315" i="1" a="1"/>
  <c r="BA315" i="1" s="1"/>
  <c r="BA291" i="1" a="1"/>
  <c r="BA291" i="1" s="1"/>
  <c r="BA270" i="1" a="1"/>
  <c r="BA270" i="1" s="1"/>
  <c r="AZ249" i="1" a="1"/>
  <c r="AZ249" i="1" s="1"/>
  <c r="AZ226" i="1" a="1"/>
  <c r="AZ226" i="1" s="1"/>
  <c r="AZ202" i="1" a="1"/>
  <c r="AZ202" i="1" s="1"/>
  <c r="BA179" i="1" a="1"/>
  <c r="BA179" i="1" s="1"/>
  <c r="AZ154" i="1" a="1"/>
  <c r="AZ154" i="1" s="1"/>
  <c r="AZ128" i="1" a="1"/>
  <c r="AZ128" i="1" s="1"/>
  <c r="BA88" i="1" a="1"/>
  <c r="BA88" i="1" s="1"/>
  <c r="AZ44" i="1" a="1"/>
  <c r="AZ44" i="1" s="1"/>
  <c r="BL312" i="1" a="1"/>
  <c r="BL312" i="1" s="1"/>
  <c r="BM173" i="1" a="1"/>
  <c r="BM173" i="1" s="1"/>
  <c r="BL101" i="1" a="1"/>
  <c r="BL101" i="1" s="1"/>
  <c r="AN181" i="1" a="1"/>
  <c r="AN181" i="1" s="1"/>
  <c r="AO135" i="1" a="1"/>
  <c r="AO135" i="1" s="1"/>
  <c r="AO87" i="1" a="1"/>
  <c r="AO87" i="1" s="1"/>
  <c r="AZ168" i="1" a="1"/>
  <c r="AZ168" i="1" s="1"/>
  <c r="AO261" i="1" a="1"/>
  <c r="AO261" i="1" s="1"/>
  <c r="AO228" i="1" a="1"/>
  <c r="AO228" i="1" s="1"/>
  <c r="AO202" i="1" a="1"/>
  <c r="AO202" i="1" s="1"/>
  <c r="AN235" i="1" a="1"/>
  <c r="AN235" i="1" s="1"/>
  <c r="AN209" i="1" a="1"/>
  <c r="AN209" i="1" s="1"/>
  <c r="AO170" i="1" a="1"/>
  <c r="AO170" i="1" s="1"/>
  <c r="AO247" i="1" a="1"/>
  <c r="AO247" i="1" s="1"/>
  <c r="AO234" i="1" a="1"/>
  <c r="AO234" i="1" s="1"/>
  <c r="AO221" i="1" a="1"/>
  <c r="AO221" i="1" s="1"/>
  <c r="AN208" i="1" a="1"/>
  <c r="AN208" i="1" s="1"/>
  <c r="AN183" i="1" a="1"/>
  <c r="AN183" i="1" s="1"/>
  <c r="AO162" i="1" a="1"/>
  <c r="AO162" i="1" s="1"/>
  <c r="AN146" i="1" a="1"/>
  <c r="AN146" i="1" s="1"/>
  <c r="AN122" i="1" a="1"/>
  <c r="AN122" i="1" s="1"/>
  <c r="AO90" i="1" a="1"/>
  <c r="AO90" i="1" s="1"/>
  <c r="AO42" i="1" a="1"/>
  <c r="AO42" i="1" s="1"/>
  <c r="BA289" i="1" a="1"/>
  <c r="BA289" i="1" s="1"/>
  <c r="AZ269" i="1" a="1"/>
  <c r="AZ269" i="1" s="1"/>
  <c r="AZ224" i="1" a="1"/>
  <c r="AZ224" i="1" s="1"/>
  <c r="AZ200" i="1" a="1"/>
  <c r="AZ200" i="1" s="1"/>
  <c r="BA177" i="1" a="1"/>
  <c r="BA177" i="1" s="1"/>
  <c r="AZ152" i="1" a="1"/>
  <c r="AZ152" i="1" s="1"/>
  <c r="BA122" i="1" a="1"/>
  <c r="BA122" i="1" s="1"/>
  <c r="BA81" i="1" a="1"/>
  <c r="BA81" i="1" s="1"/>
  <c r="AZ35" i="1" a="1"/>
  <c r="AZ35" i="1" s="1"/>
  <c r="BL302" i="1" a="1"/>
  <c r="BL302" i="1" s="1"/>
  <c r="BM234" i="1" a="1"/>
  <c r="BM234" i="1" s="1"/>
  <c r="BM161" i="1" a="1"/>
  <c r="BM161" i="1" s="1"/>
  <c r="BM52" i="1" a="1"/>
  <c r="BM52" i="1" s="1"/>
  <c r="P4" i="1" a="1"/>
  <c r="P4" i="1" s="1"/>
  <c r="AB21" i="1" a="1"/>
  <c r="AB21" i="1" s="1"/>
  <c r="P25" i="1" a="1"/>
  <c r="P25" i="1" s="1"/>
  <c r="P14" i="1" a="1"/>
  <c r="P14" i="1" s="1"/>
  <c r="Q18" i="1" a="1"/>
  <c r="Q18" i="1" s="1"/>
  <c r="AB20" i="1" a="1"/>
  <c r="AB20" i="1" s="1"/>
  <c r="AB8" i="1" a="1"/>
  <c r="AB8" i="1" s="1"/>
  <c r="AC16" i="1" a="1"/>
  <c r="AC16" i="1" s="1"/>
  <c r="AC5" i="1" a="1"/>
  <c r="AC5" i="1" s="1"/>
  <c r="P19" i="1" a="1"/>
  <c r="P19" i="1" s="1"/>
  <c r="AC21" i="1" a="1"/>
  <c r="AC21" i="1" s="1"/>
  <c r="P6" i="1" a="1"/>
  <c r="P6" i="1" s="1"/>
  <c r="AC9" i="1" a="1"/>
  <c r="AC9" i="1" s="1"/>
  <c r="P28" i="1" a="1"/>
  <c r="P28" i="1" s="1"/>
  <c r="AC8" i="1" a="1"/>
  <c r="AC8" i="1" s="1"/>
  <c r="P16" i="1" a="1"/>
  <c r="P16" i="1" s="1"/>
  <c r="AB10" i="1" a="1"/>
  <c r="AB10" i="1" s="1"/>
  <c r="Q3" i="1" a="1"/>
  <c r="Q3" i="1" s="1"/>
  <c r="P24" i="1" a="1"/>
  <c r="P24" i="1" s="1"/>
  <c r="P13" i="1" a="1"/>
  <c r="P13" i="1" s="1"/>
  <c r="Q26" i="1" a="1"/>
  <c r="Q26" i="1" s="1"/>
  <c r="Q17" i="1" a="1"/>
  <c r="Q17" i="1" s="1"/>
  <c r="Q8" i="1" a="1"/>
  <c r="Q8" i="1" s="1"/>
  <c r="AB19" i="1" a="1"/>
  <c r="AB19" i="1" s="1"/>
  <c r="AB7" i="1" a="1"/>
  <c r="AB7" i="1" s="1"/>
  <c r="AC15" i="1" a="1"/>
  <c r="AC15" i="1" s="1"/>
  <c r="AC4" i="1" a="1"/>
  <c r="AC4" i="1" s="1"/>
  <c r="Q21" i="1" a="1"/>
  <c r="Q21" i="1" s="1"/>
  <c r="P29" i="1" a="1"/>
  <c r="P29" i="1" s="1"/>
  <c r="P5" i="1" a="1"/>
  <c r="P5" i="1" s="1"/>
  <c r="Q10" i="1" a="1"/>
  <c r="Q10" i="1" s="1"/>
  <c r="P15" i="1" a="1"/>
  <c r="P15" i="1" s="1"/>
  <c r="AC6" i="1" a="1"/>
  <c r="AC6" i="1" s="1"/>
  <c r="P23" i="1" a="1"/>
  <c r="P23" i="1" s="1"/>
  <c r="P12" i="1" a="1"/>
  <c r="P12" i="1" s="1"/>
  <c r="Q16" i="1" a="1"/>
  <c r="Q16" i="1" s="1"/>
  <c r="AB18" i="1" a="1"/>
  <c r="AB18" i="1" s="1"/>
  <c r="AB6" i="1" a="1"/>
  <c r="AB6" i="1" s="1"/>
  <c r="AC14" i="1" a="1"/>
  <c r="AC14" i="1" s="1"/>
  <c r="P3" i="1" a="1"/>
  <c r="P3" i="1" s="1"/>
  <c r="AB3" i="1" a="1"/>
  <c r="AB3" i="1" s="1"/>
  <c r="Q12" i="1" a="1"/>
  <c r="Q12" i="1" s="1"/>
  <c r="P17" i="1" a="1"/>
  <c r="P17" i="1" s="1"/>
  <c r="AB11" i="1" a="1"/>
  <c r="AB11" i="1" s="1"/>
  <c r="AC7" i="1" a="1"/>
  <c r="AC7" i="1" s="1"/>
  <c r="Q9" i="1" a="1"/>
  <c r="Q9" i="1" s="1"/>
  <c r="P22" i="1" a="1"/>
  <c r="P22" i="1" s="1"/>
  <c r="P11" i="1" a="1"/>
  <c r="P11" i="1" s="1"/>
  <c r="Q25" i="1" a="1"/>
  <c r="Q25" i="1" s="1"/>
  <c r="Q15" i="1" a="1"/>
  <c r="Q15" i="1" s="1"/>
  <c r="Q7" i="1" a="1"/>
  <c r="Q7" i="1" s="1"/>
  <c r="AB17" i="1" a="1"/>
  <c r="AB17" i="1" s="1"/>
  <c r="AB5" i="1" a="1"/>
  <c r="AB5" i="1" s="1"/>
  <c r="AC13" i="1" a="1"/>
  <c r="AC13" i="1" s="1"/>
  <c r="Q13" i="1" a="1"/>
  <c r="Q13" i="1" s="1"/>
  <c r="AC3" i="1" a="1"/>
  <c r="AC3" i="1" s="1"/>
  <c r="AB23" i="1" a="1"/>
  <c r="AB23" i="1" s="1"/>
  <c r="P27" i="1" a="1"/>
  <c r="P27" i="1" s="1"/>
  <c r="Q19" i="1" a="1"/>
  <c r="Q19" i="1" s="1"/>
  <c r="P10" i="1" a="1"/>
  <c r="P10" i="1" s="1"/>
  <c r="Q24" i="1" a="1"/>
  <c r="Q24" i="1" s="1"/>
  <c r="Q6" i="1" a="1"/>
  <c r="Q6" i="1" s="1"/>
  <c r="AB16" i="1" a="1"/>
  <c r="AB16" i="1" s="1"/>
  <c r="AB4" i="1" a="1"/>
  <c r="AB4" i="1" s="1"/>
  <c r="AC12" i="1" a="1"/>
  <c r="AC12" i="1" s="1"/>
  <c r="AB13" i="1" a="1"/>
  <c r="AB13" i="1" s="1"/>
  <c r="AB12" i="1" a="1"/>
  <c r="AB12" i="1" s="1"/>
  <c r="Q11" i="1" a="1"/>
  <c r="Q11" i="1" s="1"/>
  <c r="AB22" i="1" a="1"/>
  <c r="AB22" i="1" s="1"/>
  <c r="AB9" i="1" a="1"/>
  <c r="AB9" i="1" s="1"/>
  <c r="P21" i="1" a="1"/>
  <c r="P21" i="1" s="1"/>
  <c r="P9" i="1" a="1"/>
  <c r="P9" i="1" s="1"/>
  <c r="Q23" i="1" a="1"/>
  <c r="Q23" i="1" s="1"/>
  <c r="Q14" i="1" a="1"/>
  <c r="Q14" i="1" s="1"/>
  <c r="Q5" i="1" a="1"/>
  <c r="Q5" i="1" s="1"/>
  <c r="AB15" i="1" a="1"/>
  <c r="AB15" i="1" s="1"/>
  <c r="AC23" i="1" a="1"/>
  <c r="AC23" i="1" s="1"/>
  <c r="AC11" i="1" a="1"/>
  <c r="AC11" i="1" s="1"/>
  <c r="P7" i="1" a="1"/>
  <c r="P7" i="1" s="1"/>
  <c r="P18" i="1" a="1"/>
  <c r="P18" i="1" s="1"/>
  <c r="AC20" i="1" a="1"/>
  <c r="AC20" i="1" s="1"/>
  <c r="Q20" i="1" a="1"/>
  <c r="Q20" i="1" s="1"/>
  <c r="AC19" i="1" a="1"/>
  <c r="AC19" i="1" s="1"/>
  <c r="AC18" i="1" a="1"/>
  <c r="AC18" i="1" s="1"/>
  <c r="P26" i="1" a="1"/>
  <c r="P26" i="1" s="1"/>
  <c r="AC17" i="1" a="1"/>
  <c r="AC17" i="1" s="1"/>
  <c r="P20" i="1" a="1"/>
  <c r="P20" i="1" s="1"/>
  <c r="P8" i="1" a="1"/>
  <c r="P8" i="1" s="1"/>
  <c r="Q22" i="1" a="1"/>
  <c r="Q22" i="1" s="1"/>
  <c r="Q4" i="1" a="1"/>
  <c r="Q4" i="1" s="1"/>
  <c r="AB14" i="1" a="1"/>
  <c r="AB14" i="1" s="1"/>
  <c r="AC22" i="1" a="1"/>
  <c r="AC22" i="1" s="1"/>
  <c r="AC10" i="1" a="1"/>
  <c r="AC10" i="1" s="1"/>
  <c r="M36" i="6"/>
  <c r="L25" i="6"/>
  <c r="M37" i="6" s="1"/>
  <c r="L26" i="6"/>
  <c r="M38" i="6" s="1"/>
  <c r="L27" i="6"/>
  <c r="M39" i="6" s="1"/>
  <c r="L28" i="6"/>
  <c r="M40" i="6" s="1"/>
  <c r="L29" i="6"/>
  <c r="M41" i="6" s="1"/>
  <c r="L30" i="6"/>
  <c r="M42" i="6" s="1"/>
  <c r="K26" i="6"/>
  <c r="K25" i="6"/>
  <c r="BL207" i="1" l="1" a="1"/>
  <c r="BL207" i="1" s="1"/>
  <c r="BL150" i="1" a="1"/>
  <c r="BL150" i="1" s="1"/>
  <c r="BL80" i="1" a="1"/>
  <c r="BL80" i="1" s="1"/>
  <c r="BL61" i="1" a="1"/>
  <c r="BL61" i="1" s="1"/>
  <c r="BM39" i="1" a="1"/>
  <c r="BM39" i="1" s="1"/>
  <c r="AZ150" i="1" a="1"/>
  <c r="AZ150" i="1" s="1"/>
  <c r="AZ103" i="1" a="1"/>
  <c r="AZ103" i="1" s="1"/>
  <c r="AZ48" i="1" a="1"/>
  <c r="AZ48" i="1" s="1"/>
  <c r="BM305" i="1" a="1"/>
  <c r="BM305" i="1" s="1"/>
  <c r="BM254" i="1" a="1"/>
  <c r="BM254" i="1" s="1"/>
  <c r="BM176" i="1" a="1"/>
  <c r="BM176" i="1" s="1"/>
  <c r="BM119" i="1" a="1"/>
  <c r="BM119" i="1" s="1"/>
  <c r="BL38" i="1" a="1"/>
  <c r="BL38" i="1" s="1"/>
  <c r="BL305" i="1" a="1"/>
  <c r="BL305" i="1" s="1"/>
  <c r="BM247" i="1" a="1"/>
  <c r="BM247" i="1" s="1"/>
  <c r="BM183" i="1" a="1"/>
  <c r="BM183" i="1" s="1"/>
  <c r="BL119" i="1" a="1"/>
  <c r="BL119" i="1" s="1"/>
  <c r="BM98" i="1" a="1"/>
  <c r="BM98" i="1" s="1"/>
  <c r="BA106" i="1" a="1"/>
  <c r="BA106" i="1" s="1"/>
  <c r="AZ64" i="1" a="1"/>
  <c r="AZ64" i="1" s="1"/>
  <c r="BM322" i="1" a="1"/>
  <c r="BM322" i="1" s="1"/>
  <c r="BL260" i="1" a="1"/>
  <c r="BL260" i="1" s="1"/>
  <c r="BL203" i="1" a="1"/>
  <c r="BL203" i="1" s="1"/>
  <c r="BM138" i="1" a="1"/>
  <c r="BM138" i="1" s="1"/>
  <c r="BM67" i="1" a="1"/>
  <c r="BM67" i="1" s="1"/>
  <c r="BL35" i="1" a="1"/>
  <c r="BL35" i="1" s="1"/>
  <c r="BM34" i="1" a="1"/>
  <c r="BM34" i="1" s="1"/>
  <c r="BL13" i="1" a="1"/>
  <c r="BL13" i="1" s="1"/>
  <c r="BL308" i="1" a="1"/>
  <c r="BL308" i="1" s="1"/>
  <c r="BL237" i="1" a="1"/>
  <c r="BL237" i="1" s="1"/>
  <c r="BM165" i="1" a="1"/>
  <c r="BM165" i="1" s="1"/>
  <c r="BL109" i="1" a="1"/>
  <c r="BL109" i="1" s="1"/>
  <c r="BM310" i="1" a="1"/>
  <c r="BM310" i="1" s="1"/>
  <c r="BM263" i="1" a="1"/>
  <c r="BM263" i="1" s="1"/>
  <c r="BM222" i="1" a="1"/>
  <c r="BM222" i="1" s="1"/>
  <c r="BM174" i="1" a="1"/>
  <c r="BM174" i="1" s="1"/>
  <c r="BM131" i="1" a="1"/>
  <c r="BM131" i="1" s="1"/>
  <c r="BM84" i="1" a="1"/>
  <c r="BM84" i="1" s="1"/>
  <c r="BL22" i="1" a="1"/>
  <c r="BL22" i="1" s="1"/>
  <c r="BL33" i="1" a="1"/>
  <c r="BL33" i="1" s="1"/>
  <c r="BL292" i="1" a="1"/>
  <c r="BL292" i="1" s="1"/>
  <c r="BM236" i="1" a="1"/>
  <c r="BM236" i="1" s="1"/>
  <c r="BL194" i="1" a="1"/>
  <c r="BL194" i="1" s="1"/>
  <c r="BL146" i="1" a="1"/>
  <c r="BL146" i="1" s="1"/>
  <c r="BL104" i="1" a="1"/>
  <c r="BL104" i="1" s="1"/>
  <c r="BM42" i="1" a="1"/>
  <c r="BM42" i="1" s="1"/>
  <c r="BL230" i="1" a="1"/>
  <c r="BL230" i="1" s="1"/>
  <c r="BL182" i="1" a="1"/>
  <c r="BL182" i="1" s="1"/>
  <c r="BM123" i="1" a="1"/>
  <c r="BM123" i="1" s="1"/>
  <c r="BL77" i="1" a="1"/>
  <c r="BL77" i="1" s="1"/>
  <c r="BL4" i="1" a="1"/>
  <c r="BL4" i="1" s="1"/>
  <c r="BL29" i="1" a="1"/>
  <c r="BL29" i="1" s="1"/>
  <c r="BM45" i="1" a="1"/>
  <c r="BM45" i="1" s="1"/>
  <c r="BM49" i="1" a="1"/>
  <c r="BM49" i="1" s="1"/>
  <c r="AZ165" i="1" a="1"/>
  <c r="AZ165" i="1" s="1"/>
  <c r="BA349" i="1" a="1"/>
  <c r="BA349" i="1" s="1"/>
  <c r="AN193" i="1" a="1"/>
  <c r="AN193" i="1" s="1"/>
  <c r="BM280" i="1" a="1"/>
  <c r="BM280" i="1" s="1"/>
  <c r="BL136" i="1" a="1"/>
  <c r="BL136" i="1" s="1"/>
  <c r="BA260" i="1" a="1"/>
  <c r="BA260" i="1" s="1"/>
  <c r="AN39" i="1" a="1"/>
  <c r="AN39" i="1" s="1"/>
  <c r="AN127" i="1" a="1"/>
  <c r="AN127" i="1" s="1"/>
  <c r="AZ281" i="1" a="1"/>
  <c r="AZ281" i="1" s="1"/>
  <c r="BL234" i="1" a="1"/>
  <c r="BL234" i="1" s="1"/>
  <c r="BA220" i="1" a="1"/>
  <c r="BA220" i="1" s="1"/>
  <c r="AN26" i="1" a="1"/>
  <c r="AN26" i="1" s="1"/>
  <c r="AO97" i="1" a="1"/>
  <c r="AO97" i="1" s="1"/>
  <c r="AO161" i="1" a="1"/>
  <c r="AO161" i="1" s="1"/>
  <c r="AO220" i="1" a="1"/>
  <c r="AO220" i="1" s="1"/>
  <c r="AZ360" i="1" a="1"/>
  <c r="AZ360" i="1" s="1"/>
  <c r="AN82" i="1" a="1"/>
  <c r="AN82" i="1" s="1"/>
  <c r="AO195" i="1" a="1"/>
  <c r="AO195" i="1" s="1"/>
  <c r="AO214" i="1" a="1"/>
  <c r="AO214" i="1" s="1"/>
  <c r="AO233" i="1" a="1"/>
  <c r="AO233" i="1" s="1"/>
  <c r="AN207" i="1" a="1"/>
  <c r="AN207" i="1" s="1"/>
  <c r="AO238" i="1" a="1"/>
  <c r="AO238" i="1" s="1"/>
  <c r="BA145" i="1" a="1"/>
  <c r="BA145" i="1" s="1"/>
  <c r="BA171" i="1" a="1"/>
  <c r="BA171" i="1" s="1"/>
  <c r="AN33" i="1" a="1"/>
  <c r="AN33" i="1" s="1"/>
  <c r="BA333" i="1" a="1"/>
  <c r="BA333" i="1" s="1"/>
  <c r="BA355" i="1" a="1"/>
  <c r="BA355" i="1" s="1"/>
  <c r="AZ218" i="1" a="1"/>
  <c r="AZ218" i="1" s="1"/>
  <c r="AZ220" i="1" a="1"/>
  <c r="AZ220" i="1" s="1"/>
  <c r="BA372" i="1" a="1"/>
  <c r="BA372" i="1" s="1"/>
  <c r="BM200" i="1" a="1"/>
  <c r="BM200" i="1" s="1"/>
  <c r="BL143" i="1" a="1"/>
  <c r="BL143" i="1" s="1"/>
  <c r="BM61" i="1" a="1"/>
  <c r="BM61" i="1" s="1"/>
  <c r="BL50" i="1" a="1"/>
  <c r="BL50" i="1" s="1"/>
  <c r="BL30" i="1" a="1"/>
  <c r="BL30" i="1" s="1"/>
  <c r="AZ145" i="1" a="1"/>
  <c r="AZ145" i="1" s="1"/>
  <c r="AZ97" i="1" a="1"/>
  <c r="AZ97" i="1" s="1"/>
  <c r="AZ42" i="1" a="1"/>
  <c r="AZ42" i="1" s="1"/>
  <c r="BL299" i="1" a="1"/>
  <c r="BL299" i="1" s="1"/>
  <c r="BL248" i="1" a="1"/>
  <c r="BL248" i="1" s="1"/>
  <c r="BM169" i="1" a="1"/>
  <c r="BM169" i="1" s="1"/>
  <c r="BL113" i="1" a="1"/>
  <c r="BL113" i="1" s="1"/>
  <c r="BL18" i="1" a="1"/>
  <c r="BL18" i="1" s="1"/>
  <c r="BM291" i="1" a="1"/>
  <c r="BM291" i="1" s="1"/>
  <c r="BL240" i="1" a="1"/>
  <c r="BL240" i="1" s="1"/>
  <c r="BL176" i="1" a="1"/>
  <c r="BL176" i="1" s="1"/>
  <c r="BM112" i="1" a="1"/>
  <c r="BM112" i="1" s="1"/>
  <c r="BL91" i="1" a="1"/>
  <c r="BL91" i="1" s="1"/>
  <c r="BA101" i="1" a="1"/>
  <c r="BA101" i="1" s="1"/>
  <c r="AZ58" i="1" a="1"/>
  <c r="AZ58" i="1" s="1"/>
  <c r="BM316" i="1" a="1"/>
  <c r="BM316" i="1" s="1"/>
  <c r="BM252" i="1" a="1"/>
  <c r="BM252" i="1" s="1"/>
  <c r="BL197" i="1" a="1"/>
  <c r="BL197" i="1" s="1"/>
  <c r="BM125" i="1" a="1"/>
  <c r="BM125" i="1" s="1"/>
  <c r="BL27" i="1" a="1"/>
  <c r="BL27" i="1" s="1"/>
  <c r="BL26" i="1" a="1"/>
  <c r="BL26" i="1" s="1"/>
  <c r="BL25" i="1" a="1"/>
  <c r="BL25" i="1" s="1"/>
  <c r="AZ39" i="1" a="1"/>
  <c r="AZ39" i="1" s="1"/>
  <c r="BM301" i="1" a="1"/>
  <c r="BM301" i="1" s="1"/>
  <c r="BL229" i="1" a="1"/>
  <c r="BL229" i="1" s="1"/>
  <c r="BL158" i="1" a="1"/>
  <c r="BL158" i="1" s="1"/>
  <c r="BL95" i="1" a="1"/>
  <c r="BL95" i="1" s="1"/>
  <c r="BM299" i="1" a="1"/>
  <c r="BM299" i="1" s="1"/>
  <c r="BM259" i="1" a="1"/>
  <c r="BM259" i="1" s="1"/>
  <c r="BM217" i="1" a="1"/>
  <c r="BM217" i="1" s="1"/>
  <c r="BL169" i="1" a="1"/>
  <c r="BL169" i="1" s="1"/>
  <c r="BL121" i="1" a="1"/>
  <c r="BL121" i="1" s="1"/>
  <c r="BM79" i="1" a="1"/>
  <c r="BM79" i="1" s="1"/>
  <c r="BM73" i="1" a="1"/>
  <c r="BM73" i="1" s="1"/>
  <c r="BL28" i="1" a="1"/>
  <c r="BL28" i="1" s="1"/>
  <c r="BL287" i="1" a="1"/>
  <c r="BL287" i="1" s="1"/>
  <c r="BL231" i="1" a="1"/>
  <c r="BL231" i="1" s="1"/>
  <c r="BM188" i="1" a="1"/>
  <c r="BM188" i="1" s="1"/>
  <c r="BL140" i="1" a="1"/>
  <c r="BL140" i="1" s="1"/>
  <c r="BL99" i="1" a="1"/>
  <c r="BL99" i="1" s="1"/>
  <c r="BM36" i="1" a="1"/>
  <c r="BM36" i="1" s="1"/>
  <c r="BL220" i="1" a="1"/>
  <c r="BL220" i="1" s="1"/>
  <c r="BM171" i="1" a="1"/>
  <c r="BM171" i="1" s="1"/>
  <c r="BL118" i="1" a="1"/>
  <c r="BL118" i="1" s="1"/>
  <c r="BM71" i="1" a="1"/>
  <c r="BM71" i="1" s="1"/>
  <c r="BL75" i="1" a="1"/>
  <c r="BL75" i="1" s="1"/>
  <c r="BL15" i="1" a="1"/>
  <c r="BL15" i="1" s="1"/>
  <c r="BM40" i="1" a="1"/>
  <c r="BM40" i="1" s="1"/>
  <c r="BL45" i="1" a="1"/>
  <c r="BL45" i="1" s="1"/>
  <c r="BA188" i="1" a="1"/>
  <c r="BA188" i="1" s="1"/>
  <c r="AN22" i="1" a="1"/>
  <c r="AN22" i="1" s="1"/>
  <c r="AN237" i="1" a="1"/>
  <c r="AN237" i="1" s="1"/>
  <c r="AZ238" i="1" a="1"/>
  <c r="AZ238" i="1" s="1"/>
  <c r="BM209" i="1" a="1"/>
  <c r="BM209" i="1" s="1"/>
  <c r="BA280" i="1" a="1"/>
  <c r="BA280" i="1" s="1"/>
  <c r="AO46" i="1" a="1"/>
  <c r="AO46" i="1" s="1"/>
  <c r="AN151" i="1" a="1"/>
  <c r="AN151" i="1" s="1"/>
  <c r="AZ352" i="1" a="1"/>
  <c r="AZ352" i="1" s="1"/>
  <c r="BL301" i="1" a="1"/>
  <c r="BL301" i="1" s="1"/>
  <c r="AZ244" i="1" a="1"/>
  <c r="AZ244" i="1" s="1"/>
  <c r="AO41" i="1" a="1"/>
  <c r="AO41" i="1" s="1"/>
  <c r="AO105" i="1" a="1"/>
  <c r="AO105" i="1" s="1"/>
  <c r="AN176" i="1" a="1"/>
  <c r="AN176" i="1" s="1"/>
  <c r="AO226" i="1" a="1"/>
  <c r="AO226" i="1" s="1"/>
  <c r="AN10" i="1" a="1"/>
  <c r="AN10" i="1" s="1"/>
  <c r="AN98" i="1" a="1"/>
  <c r="AN98" i="1" s="1"/>
  <c r="AO201" i="1" a="1"/>
  <c r="AO201" i="1" s="1"/>
  <c r="AN228" i="1" a="1"/>
  <c r="AN228" i="1" s="1"/>
  <c r="AN263" i="1" a="1"/>
  <c r="AN263" i="1" s="1"/>
  <c r="AN238" i="1" a="1"/>
  <c r="AN238" i="1" s="1"/>
  <c r="AZ116" i="1" a="1"/>
  <c r="AZ116" i="1" s="1"/>
  <c r="BA307" i="1" a="1"/>
  <c r="BA307" i="1" s="1"/>
  <c r="BA309" i="1" a="1"/>
  <c r="BA309" i="1" s="1"/>
  <c r="AN81" i="1" a="1"/>
  <c r="AN81" i="1" s="1"/>
  <c r="AN40" i="1" a="1"/>
  <c r="AN40" i="1" s="1"/>
  <c r="AO40" i="1" a="1"/>
  <c r="AO40" i="1" s="1"/>
  <c r="BA357" i="1" a="1"/>
  <c r="BA357" i="1" s="1"/>
  <c r="AZ372" i="1" a="1"/>
  <c r="AZ372" i="1" s="1"/>
  <c r="AN56" i="1" a="1"/>
  <c r="AN56" i="1" s="1"/>
  <c r="BM192" i="1" a="1"/>
  <c r="BM192" i="1" s="1"/>
  <c r="BM135" i="1" a="1"/>
  <c r="BM135" i="1" s="1"/>
  <c r="BL52" i="1" a="1"/>
  <c r="BL52" i="1" s="1"/>
  <c r="BL9" i="1" a="1"/>
  <c r="BL9" i="1" s="1"/>
  <c r="BL19" i="1" a="1"/>
  <c r="BL19" i="1" s="1"/>
  <c r="BA134" i="1" a="1"/>
  <c r="BA134" i="1" s="1"/>
  <c r="BA86" i="1" a="1"/>
  <c r="BA86" i="1" s="1"/>
  <c r="AZ37" i="1" a="1"/>
  <c r="AZ37" i="1" s="1"/>
  <c r="BM292" i="1" a="1"/>
  <c r="BM292" i="1" s="1"/>
  <c r="BM240" i="1" a="1"/>
  <c r="BM240" i="1" s="1"/>
  <c r="BM162" i="1" a="1"/>
  <c r="BM162" i="1" s="1"/>
  <c r="BL100" i="1" a="1"/>
  <c r="BL100" i="1" s="1"/>
  <c r="BA41" i="1" a="1"/>
  <c r="BA41" i="1" s="1"/>
  <c r="BM285" i="1" a="1"/>
  <c r="BM285" i="1" s="1"/>
  <c r="BL233" i="1" a="1"/>
  <c r="BL233" i="1" s="1"/>
  <c r="BM168" i="1" a="1"/>
  <c r="BM168" i="1" s="1"/>
  <c r="BM105" i="1" a="1"/>
  <c r="BM105" i="1" s="1"/>
  <c r="BM83" i="1" a="1"/>
  <c r="BM83" i="1" s="1"/>
  <c r="BA95" i="1" a="1"/>
  <c r="BA95" i="1" s="1"/>
  <c r="BA52" i="1" a="1"/>
  <c r="BA52" i="1" s="1"/>
  <c r="BL310" i="1" a="1"/>
  <c r="BL310" i="1" s="1"/>
  <c r="BL246" i="1" a="1"/>
  <c r="BL246" i="1" s="1"/>
  <c r="BL189" i="1" a="1"/>
  <c r="BL189" i="1" s="1"/>
  <c r="BM117" i="1" a="1"/>
  <c r="BM117" i="1" s="1"/>
  <c r="BL97" i="1" a="1"/>
  <c r="BL97" i="1" s="1"/>
  <c r="BM89" i="1" a="1"/>
  <c r="BM89" i="1" s="1"/>
  <c r="BL89" i="1" a="1"/>
  <c r="BL89" i="1" s="1"/>
  <c r="BA33" i="1" a="1"/>
  <c r="BA33" i="1" s="1"/>
  <c r="BM295" i="1" a="1"/>
  <c r="BM295" i="1" s="1"/>
  <c r="BL208" i="1" a="1"/>
  <c r="BL208" i="1" s="1"/>
  <c r="BM151" i="1" a="1"/>
  <c r="BM151" i="1" s="1"/>
  <c r="BM88" i="1" a="1"/>
  <c r="BM88" i="1" s="1"/>
  <c r="BM294" i="1" a="1"/>
  <c r="BM294" i="1" s="1"/>
  <c r="BL254" i="1" a="1"/>
  <c r="BL254" i="1" s="1"/>
  <c r="BM212" i="1" a="1"/>
  <c r="BM212" i="1" s="1"/>
  <c r="BL164" i="1" a="1"/>
  <c r="BL164" i="1" s="1"/>
  <c r="BL116" i="1" a="1"/>
  <c r="BL116" i="1" s="1"/>
  <c r="BM74" i="1" a="1"/>
  <c r="BM74" i="1" s="1"/>
  <c r="BM68" i="1" a="1"/>
  <c r="BM68" i="1" s="1"/>
  <c r="BL20" i="1" a="1"/>
  <c r="BL20" i="1" s="1"/>
  <c r="BM276" i="1" a="1"/>
  <c r="BM276" i="1" s="1"/>
  <c r="BM225" i="1" a="1"/>
  <c r="BM225" i="1" s="1"/>
  <c r="BL183" i="1" a="1"/>
  <c r="BL183" i="1" s="1"/>
  <c r="BM134" i="1" a="1"/>
  <c r="BM134" i="1" s="1"/>
  <c r="BM93" i="1" a="1"/>
  <c r="BM93" i="1" s="1"/>
  <c r="BL5" i="1" a="1"/>
  <c r="BL5" i="1" s="1"/>
  <c r="BM214" i="1" a="1"/>
  <c r="BM214" i="1" s="1"/>
  <c r="BL161" i="1" a="1"/>
  <c r="BL161" i="1" s="1"/>
  <c r="BM113" i="1" a="1"/>
  <c r="BM113" i="1" s="1"/>
  <c r="BL66" i="1" a="1"/>
  <c r="BL66" i="1" s="1"/>
  <c r="BM69" i="1" a="1"/>
  <c r="BM69" i="1" s="1"/>
  <c r="BL17" i="1" a="1"/>
  <c r="BL17" i="1" s="1"/>
  <c r="BL36" i="1" a="1"/>
  <c r="BL36" i="1" s="1"/>
  <c r="BL40" i="1" a="1"/>
  <c r="BL40" i="1" s="1"/>
  <c r="AZ212" i="1" a="1"/>
  <c r="AZ212" i="1" s="1"/>
  <c r="AN38" i="1" a="1"/>
  <c r="AN38" i="1" s="1"/>
  <c r="AO94" i="1" a="1"/>
  <c r="AO94" i="1" s="1"/>
  <c r="AZ304" i="1" a="1"/>
  <c r="AZ304" i="1" s="1"/>
  <c r="BL279" i="1" a="1"/>
  <c r="BL279" i="1" s="1"/>
  <c r="BA303" i="1" a="1"/>
  <c r="BA303" i="1" s="1"/>
  <c r="AN55" i="1" a="1"/>
  <c r="AN55" i="1" s="1"/>
  <c r="AO174" i="1" a="1"/>
  <c r="AO174" i="1" s="1"/>
  <c r="AO39" i="1" a="1"/>
  <c r="AO39" i="1" s="1"/>
  <c r="BA34" i="1" a="1"/>
  <c r="BA34" i="1" s="1"/>
  <c r="BA265" i="1" a="1"/>
  <c r="BA265" i="1" s="1"/>
  <c r="AO49" i="1" a="1"/>
  <c r="AO49" i="1" s="1"/>
  <c r="AO113" i="1" a="1"/>
  <c r="AO113" i="1" s="1"/>
  <c r="AN182" i="1" a="1"/>
  <c r="AN182" i="1" s="1"/>
  <c r="AN234" i="1" a="1"/>
  <c r="AN234" i="1" s="1"/>
  <c r="AN18" i="1" a="1"/>
  <c r="AN18" i="1" s="1"/>
  <c r="AN106" i="1" a="1"/>
  <c r="AN106" i="1" s="1"/>
  <c r="AN214" i="1" a="1"/>
  <c r="AN214" i="1" s="1"/>
  <c r="AN248" i="1" a="1"/>
  <c r="AN248" i="1" s="1"/>
  <c r="AZ26" i="1" a="1"/>
  <c r="AZ26" i="1" s="1"/>
  <c r="AZ74" i="1" a="1"/>
  <c r="AZ74" i="1" s="1"/>
  <c r="BA74" i="1" a="1"/>
  <c r="BA74" i="1" s="1"/>
  <c r="BA285" i="1" a="1"/>
  <c r="BA285" i="1" s="1"/>
  <c r="AN73" i="1" a="1"/>
  <c r="AN73" i="1" s="1"/>
  <c r="AN80" i="1" a="1"/>
  <c r="AN80" i="1" s="1"/>
  <c r="AN129" i="1" a="1"/>
  <c r="AN129" i="1" s="1"/>
  <c r="AN88" i="1" a="1"/>
  <c r="AN88" i="1" s="1"/>
  <c r="AO88" i="1" a="1"/>
  <c r="AO88" i="1" s="1"/>
  <c r="AO48" i="1" a="1"/>
  <c r="AO48" i="1" s="1"/>
  <c r="AN49" i="1" a="1"/>
  <c r="AN49" i="1" s="1"/>
  <c r="AN104" i="1" a="1"/>
  <c r="AN104" i="1" s="1"/>
  <c r="BL186" i="1" a="1"/>
  <c r="BL186" i="1" s="1"/>
  <c r="BL128" i="1" a="1"/>
  <c r="BL128" i="1" s="1"/>
  <c r="BL41" i="1" a="1"/>
  <c r="BL41" i="1" s="1"/>
  <c r="BM85" i="1" a="1"/>
  <c r="BM85" i="1" s="1"/>
  <c r="BL8" i="1" a="1"/>
  <c r="BL8" i="1" s="1"/>
  <c r="AZ129" i="1" a="1"/>
  <c r="AZ129" i="1" s="1"/>
  <c r="AZ76" i="1" a="1"/>
  <c r="AZ76" i="1" s="1"/>
  <c r="AZ31" i="1" a="1"/>
  <c r="AZ31" i="1" s="1"/>
  <c r="BL286" i="1" a="1"/>
  <c r="BL286" i="1" s="1"/>
  <c r="BM219" i="1" a="1"/>
  <c r="BM219" i="1" s="1"/>
  <c r="BM154" i="1" a="1"/>
  <c r="BM154" i="1" s="1"/>
  <c r="BL92" i="1" a="1"/>
  <c r="BL92" i="1" s="1"/>
  <c r="BA36" i="1" a="1"/>
  <c r="BA36" i="1" s="1"/>
  <c r="BM279" i="1" a="1"/>
  <c r="BM279" i="1" s="1"/>
  <c r="BL226" i="1" a="1"/>
  <c r="BL226" i="1" s="1"/>
  <c r="BL162" i="1" a="1"/>
  <c r="BL162" i="1" s="1"/>
  <c r="BM99" i="1" a="1"/>
  <c r="BM99" i="1" s="1"/>
  <c r="BM77" i="1" a="1"/>
  <c r="BM77" i="1" s="1"/>
  <c r="AZ91" i="1" a="1"/>
  <c r="AZ91" i="1" s="1"/>
  <c r="BA46" i="1" a="1"/>
  <c r="BA46" i="1" s="1"/>
  <c r="BL304" i="1" a="1"/>
  <c r="BL304" i="1" s="1"/>
  <c r="BL239" i="1" a="1"/>
  <c r="BL239" i="1" s="1"/>
  <c r="BM181" i="1" a="1"/>
  <c r="BM181" i="1" s="1"/>
  <c r="BM111" i="1" a="1"/>
  <c r="BM111" i="1" s="1"/>
  <c r="BM82" i="1" a="1"/>
  <c r="BM82" i="1" s="1"/>
  <c r="BL82" i="1" a="1"/>
  <c r="BL82" i="1" s="1"/>
  <c r="BL81" i="1" a="1"/>
  <c r="BL81" i="1" s="1"/>
  <c r="AZ28" i="1" a="1"/>
  <c r="AZ28" i="1" s="1"/>
  <c r="BL289" i="1" a="1"/>
  <c r="BL289" i="1" s="1"/>
  <c r="BL201" i="1" a="1"/>
  <c r="BL201" i="1" s="1"/>
  <c r="BL144" i="1" a="1"/>
  <c r="BL144" i="1" s="1"/>
  <c r="BL73" i="1" a="1"/>
  <c r="BL73" i="1" s="1"/>
  <c r="BM289" i="1" a="1"/>
  <c r="BM289" i="1" s="1"/>
  <c r="BL249" i="1" a="1"/>
  <c r="BL249" i="1" s="1"/>
  <c r="BM206" i="1" a="1"/>
  <c r="BM206" i="1" s="1"/>
  <c r="BM158" i="1" a="1"/>
  <c r="BM158" i="1" s="1"/>
  <c r="BL111" i="1" a="1"/>
  <c r="BL111" i="1" s="1"/>
  <c r="BL69" i="1" a="1"/>
  <c r="BL69" i="1" s="1"/>
  <c r="BL62" i="1" a="1"/>
  <c r="BL62" i="1" s="1"/>
  <c r="BL14" i="1" a="1"/>
  <c r="BL14" i="1" s="1"/>
  <c r="BM266" i="1" a="1"/>
  <c r="BM266" i="1" s="1"/>
  <c r="BL221" i="1" a="1"/>
  <c r="BL221" i="1" s="1"/>
  <c r="BM177" i="1" a="1"/>
  <c r="BM177" i="1" s="1"/>
  <c r="BM129" i="1" a="1"/>
  <c r="BM129" i="1" s="1"/>
  <c r="BL88" i="1" a="1"/>
  <c r="BL88" i="1" s="1"/>
  <c r="BL271" i="1" a="1"/>
  <c r="BL271" i="1" s="1"/>
  <c r="BL209" i="1" a="1"/>
  <c r="BL209" i="1" s="1"/>
  <c r="BL155" i="1" a="1"/>
  <c r="BL155" i="1" s="1"/>
  <c r="BL103" i="1" a="1"/>
  <c r="BL103" i="1" s="1"/>
  <c r="BL59" i="1" a="1"/>
  <c r="BL59" i="1" s="1"/>
  <c r="BM63" i="1" a="1"/>
  <c r="BM63" i="1" s="1"/>
  <c r="BL12" i="1" a="1"/>
  <c r="BL12" i="1" s="1"/>
  <c r="BL32" i="1" a="1"/>
  <c r="BL32" i="1" s="1"/>
  <c r="BM35" i="1" a="1"/>
  <c r="BM35" i="1" s="1"/>
  <c r="BA235" i="1" a="1"/>
  <c r="BA235" i="1" s="1"/>
  <c r="AN46" i="1" a="1"/>
  <c r="AN46" i="1" s="1"/>
  <c r="AN135" i="1" a="1"/>
  <c r="AN135" i="1" s="1"/>
  <c r="AZ370" i="1" a="1"/>
  <c r="AZ370" i="1" s="1"/>
  <c r="BA67" i="1" a="1"/>
  <c r="BA67" i="1" s="1"/>
  <c r="BA327" i="1" a="1"/>
  <c r="BA327" i="1" s="1"/>
  <c r="AN63" i="1" a="1"/>
  <c r="AN63" i="1" s="1"/>
  <c r="AO193" i="1" a="1"/>
  <c r="AO193" i="1" s="1"/>
  <c r="AO95" i="1" a="1"/>
  <c r="AO95" i="1" s="1"/>
  <c r="AZ81" i="1" a="1"/>
  <c r="AZ81" i="1" s="1"/>
  <c r="AZ286" i="1" a="1"/>
  <c r="AZ286" i="1" s="1"/>
  <c r="AO57" i="1" a="1"/>
  <c r="AO57" i="1" s="1"/>
  <c r="AO121" i="1" a="1"/>
  <c r="AO121" i="1" s="1"/>
  <c r="AO188" i="1" a="1"/>
  <c r="AO188" i="1" s="1"/>
  <c r="AN240" i="1" a="1"/>
  <c r="AN240" i="1" s="1"/>
  <c r="AN34" i="1" a="1"/>
  <c r="AN34" i="1" s="1"/>
  <c r="AO114" i="1" a="1"/>
  <c r="AO114" i="1" s="1"/>
  <c r="AN227" i="1" a="1"/>
  <c r="AN227" i="1" s="1"/>
  <c r="AO248" i="1" a="1"/>
  <c r="AO248" i="1" s="1"/>
  <c r="BA243" i="1" a="1"/>
  <c r="BA243" i="1" s="1"/>
  <c r="AZ264" i="1" a="1"/>
  <c r="AZ264" i="1" s="1"/>
  <c r="BA283" i="1" a="1"/>
  <c r="BA283" i="1" s="1"/>
  <c r="AN17" i="1" a="1"/>
  <c r="AN17" i="1" s="1"/>
  <c r="AN121" i="1" a="1"/>
  <c r="AN121" i="1" s="1"/>
  <c r="AN128" i="1" a="1"/>
  <c r="AN128" i="1" s="1"/>
  <c r="AN188" i="1" a="1"/>
  <c r="AN188" i="1" s="1"/>
  <c r="AN136" i="1" a="1"/>
  <c r="AN136" i="1" s="1"/>
  <c r="AO136" i="1" a="1"/>
  <c r="AO136" i="1" s="1"/>
  <c r="AO96" i="1" a="1"/>
  <c r="AO96" i="1" s="1"/>
  <c r="AN97" i="1" a="1"/>
  <c r="AN97" i="1" s="1"/>
  <c r="AN152" i="1" a="1"/>
  <c r="AN152" i="1" s="1"/>
  <c r="BM178" i="1" a="1"/>
  <c r="BM178" i="1" s="1"/>
  <c r="BM121" i="1" a="1"/>
  <c r="BM121" i="1" s="1"/>
  <c r="BL21" i="1" a="1"/>
  <c r="BL21" i="1" s="1"/>
  <c r="BM78" i="1" a="1"/>
  <c r="BM78" i="1" s="1"/>
  <c r="BA172" i="1" a="1"/>
  <c r="BA172" i="1" s="1"/>
  <c r="AZ124" i="1" a="1"/>
  <c r="AZ124" i="1" s="1"/>
  <c r="BA71" i="1" a="1"/>
  <c r="BA71" i="1" s="1"/>
  <c r="AZ4" i="1" a="1"/>
  <c r="AZ4" i="1" s="1"/>
  <c r="BL280" i="1" a="1"/>
  <c r="BL280" i="1" s="1"/>
  <c r="BL205" i="1" a="1"/>
  <c r="BL205" i="1" s="1"/>
  <c r="BL149" i="1" a="1"/>
  <c r="BL149" i="1" s="1"/>
  <c r="BL85" i="1" a="1"/>
  <c r="BL85" i="1" s="1"/>
  <c r="AZ25" i="1" a="1"/>
  <c r="AZ25" i="1" s="1"/>
  <c r="BL273" i="1" a="1"/>
  <c r="BL273" i="1" s="1"/>
  <c r="BL219" i="1" a="1"/>
  <c r="BL219" i="1" s="1"/>
  <c r="BL148" i="1" a="1"/>
  <c r="BL148" i="1" s="1"/>
  <c r="BM91" i="1" a="1"/>
  <c r="BM91" i="1" s="1"/>
  <c r="BL68" i="1" a="1"/>
  <c r="BL68" i="1" s="1"/>
  <c r="BA85" i="1" a="1"/>
  <c r="BA85" i="1" s="1"/>
  <c r="BA40" i="1" a="1"/>
  <c r="BA40" i="1" s="1"/>
  <c r="BM297" i="1" a="1"/>
  <c r="BM297" i="1" s="1"/>
  <c r="BL232" i="1" a="1"/>
  <c r="BL232" i="1" s="1"/>
  <c r="BL175" i="1" a="1"/>
  <c r="BL175" i="1" s="1"/>
  <c r="BM97" i="1" a="1"/>
  <c r="BM97" i="1" s="1"/>
  <c r="BL76" i="1" a="1"/>
  <c r="BL76" i="1" s="1"/>
  <c r="BM75" i="1" a="1"/>
  <c r="BM75" i="1" s="1"/>
  <c r="BL74" i="1" a="1"/>
  <c r="BL74" i="1" s="1"/>
  <c r="AZ22" i="1" a="1"/>
  <c r="AZ22" i="1" s="1"/>
  <c r="BL282" i="1" a="1"/>
  <c r="BL282" i="1" s="1"/>
  <c r="BM194" i="1" a="1"/>
  <c r="BM194" i="1" s="1"/>
  <c r="BM136" i="1" a="1"/>
  <c r="BM136" i="1" s="1"/>
  <c r="BL64" i="1" a="1"/>
  <c r="BL64" i="1" s="1"/>
  <c r="BM283" i="1" a="1"/>
  <c r="BM283" i="1" s="1"/>
  <c r="BM244" i="1" a="1"/>
  <c r="BM244" i="1" s="1"/>
  <c r="BM201" i="1" a="1"/>
  <c r="BM201" i="1" s="1"/>
  <c r="BL153" i="1" a="1"/>
  <c r="BL153" i="1" s="1"/>
  <c r="BL106" i="1" a="1"/>
  <c r="BL106" i="1" s="1"/>
  <c r="BL63" i="1" a="1"/>
  <c r="BL63" i="1" s="1"/>
  <c r="BM56" i="1" a="1"/>
  <c r="BM56" i="1" s="1"/>
  <c r="BM318" i="1" a="1"/>
  <c r="BM318" i="1" s="1"/>
  <c r="BL262" i="1" a="1"/>
  <c r="BL262" i="1" s="1"/>
  <c r="BM215" i="1" a="1"/>
  <c r="BM215" i="1" s="1"/>
  <c r="BM172" i="1" a="1"/>
  <c r="BM172" i="1" s="1"/>
  <c r="BM124" i="1" a="1"/>
  <c r="BM124" i="1" s="1"/>
  <c r="BL72" i="1" a="1"/>
  <c r="BL72" i="1" s="1"/>
  <c r="BM256" i="1" a="1"/>
  <c r="BM256" i="1" s="1"/>
  <c r="BM203" i="1" a="1"/>
  <c r="BM203" i="1" s="1"/>
  <c r="BL145" i="1" a="1"/>
  <c r="BL145" i="1" s="1"/>
  <c r="BL98" i="1" a="1"/>
  <c r="BL98" i="1" s="1"/>
  <c r="BM53" i="1" a="1"/>
  <c r="BM53" i="1" s="1"/>
  <c r="BM57" i="1" a="1"/>
  <c r="BM57" i="1" s="1"/>
  <c r="BL7" i="1" a="1"/>
  <c r="BL7" i="1" s="1"/>
  <c r="BL16" i="1" a="1"/>
  <c r="BL16" i="1" s="1"/>
  <c r="BL31" i="1" a="1"/>
  <c r="BL31" i="1" s="1"/>
  <c r="AZ259" i="1" a="1"/>
  <c r="AZ259" i="1" s="1"/>
  <c r="AN62" i="1" a="1"/>
  <c r="AN62" i="1" s="1"/>
  <c r="AO166" i="1" a="1"/>
  <c r="AO166" i="1" s="1"/>
  <c r="AO55" i="1" a="1"/>
  <c r="AO55" i="1" s="1"/>
  <c r="BA167" i="1" a="1"/>
  <c r="BA167" i="1" s="1"/>
  <c r="BA351" i="1" a="1"/>
  <c r="BA351" i="1" s="1"/>
  <c r="AN87" i="1" a="1"/>
  <c r="AN87" i="1" s="1"/>
  <c r="AO224" i="1" a="1"/>
  <c r="AO224" i="1" s="1"/>
  <c r="AO119" i="1" a="1"/>
  <c r="AO119" i="1" s="1"/>
  <c r="AZ122" i="1" a="1"/>
  <c r="AZ122" i="1" s="1"/>
  <c r="AZ310" i="1" a="1"/>
  <c r="AZ310" i="1" s="1"/>
  <c r="AO65" i="1" a="1"/>
  <c r="AO65" i="1" s="1"/>
  <c r="AO129" i="1" a="1"/>
  <c r="AO129" i="1" s="1"/>
  <c r="AN195" i="1" a="1"/>
  <c r="AN195" i="1" s="1"/>
  <c r="AO253" i="1" a="1"/>
  <c r="AO253" i="1" s="1"/>
  <c r="AN50" i="1" a="1"/>
  <c r="AN50" i="1" s="1"/>
  <c r="AN130" i="1" a="1"/>
  <c r="AN130" i="1" s="1"/>
  <c r="AN241" i="1" a="1"/>
  <c r="AN241" i="1" s="1"/>
  <c r="AZ110" i="1" a="1"/>
  <c r="AZ110" i="1" s="1"/>
  <c r="AN57" i="1" a="1"/>
  <c r="AN57" i="1" s="1"/>
  <c r="AN9" i="1" a="1"/>
  <c r="AN9" i="1" s="1"/>
  <c r="AO64" i="1" a="1"/>
  <c r="AO64" i="1" s="1"/>
  <c r="AO72" i="1" a="1"/>
  <c r="AO72" i="1" s="1"/>
  <c r="AN169" i="1" a="1"/>
  <c r="AN169" i="1" s="1"/>
  <c r="AO181" i="1" a="1"/>
  <c r="AO181" i="1" s="1"/>
  <c r="AO219" i="1" a="1"/>
  <c r="AO219" i="1" s="1"/>
  <c r="AN225" i="1" a="1"/>
  <c r="AN225" i="1" s="1"/>
  <c r="AN194" i="1" a="1"/>
  <c r="AN194" i="1" s="1"/>
  <c r="AO144" i="1" a="1"/>
  <c r="AO144" i="1" s="1"/>
  <c r="AN145" i="1" a="1"/>
  <c r="AN145" i="1" s="1"/>
  <c r="AO232" i="1" a="1"/>
  <c r="AO232" i="1" s="1"/>
  <c r="BL228" i="1" a="1"/>
  <c r="BL228" i="1" s="1"/>
  <c r="BM164" i="1" a="1"/>
  <c r="BM164" i="1" s="1"/>
  <c r="BM107" i="1" a="1"/>
  <c r="BM107" i="1" s="1"/>
  <c r="BL79" i="1" a="1"/>
  <c r="BL79" i="1" s="1"/>
  <c r="BM59" i="1" a="1"/>
  <c r="BM59" i="1" s="1"/>
  <c r="AZ161" i="1" a="1"/>
  <c r="AZ161" i="1" s="1"/>
  <c r="BA113" i="1" a="1"/>
  <c r="BA113" i="1" s="1"/>
  <c r="BA59" i="1" a="1"/>
  <c r="BA59" i="1" s="1"/>
  <c r="BM317" i="1" a="1"/>
  <c r="BM317" i="1" s="1"/>
  <c r="BM267" i="1" a="1"/>
  <c r="BM267" i="1" s="1"/>
  <c r="BL191" i="1" a="1"/>
  <c r="BL191" i="1" s="1"/>
  <c r="BL133" i="1" a="1"/>
  <c r="BL133" i="1" s="1"/>
  <c r="BM58" i="1" a="1"/>
  <c r="BM58" i="1" s="1"/>
  <c r="AZ8" i="1" a="1"/>
  <c r="AZ8" i="1" s="1"/>
  <c r="BM260" i="1" a="1"/>
  <c r="BM260" i="1" s="1"/>
  <c r="BM204" i="1" a="1"/>
  <c r="BM204" i="1" s="1"/>
  <c r="BM132" i="1" a="1"/>
  <c r="BM132" i="1" s="1"/>
  <c r="BL78" i="1" a="1"/>
  <c r="BL78" i="1" s="1"/>
  <c r="BM46" i="1" a="1"/>
  <c r="BM46" i="1" s="1"/>
  <c r="AZ75" i="1" a="1"/>
  <c r="AZ75" i="1" s="1"/>
  <c r="AZ24" i="1" a="1"/>
  <c r="AZ24" i="1" s="1"/>
  <c r="BM284" i="1" a="1"/>
  <c r="BM284" i="1" s="1"/>
  <c r="BL218" i="1" a="1"/>
  <c r="BL218" i="1" s="1"/>
  <c r="BM153" i="1" a="1"/>
  <c r="BM153" i="1" s="1"/>
  <c r="BL83" i="1" a="1"/>
  <c r="BL83" i="1" s="1"/>
  <c r="BM55" i="1" a="1"/>
  <c r="BM55" i="1" s="1"/>
  <c r="BM54" i="1" a="1"/>
  <c r="BM54" i="1" s="1"/>
  <c r="BM43" i="1" a="1"/>
  <c r="BM43" i="1" s="1"/>
  <c r="BL326" i="1" a="1"/>
  <c r="BL326" i="1" s="1"/>
  <c r="BL270" i="1" a="1"/>
  <c r="BL270" i="1" s="1"/>
  <c r="BM179" i="1" a="1"/>
  <c r="BM179" i="1" s="1"/>
  <c r="BM122" i="1" a="1"/>
  <c r="BM122" i="1" s="1"/>
  <c r="BL43" i="1" a="1"/>
  <c r="BL43" i="1" s="1"/>
  <c r="BM273" i="1" a="1"/>
  <c r="BM273" i="1" s="1"/>
  <c r="BM233" i="1" a="1"/>
  <c r="BM233" i="1" s="1"/>
  <c r="BM190" i="1" a="1"/>
  <c r="BM190" i="1" s="1"/>
  <c r="BM142" i="1" a="1"/>
  <c r="BM142" i="1" s="1"/>
  <c r="BM95" i="1" a="1"/>
  <c r="BM95" i="1" s="1"/>
  <c r="BL51" i="1" a="1"/>
  <c r="BL51" i="1" s="1"/>
  <c r="BL44" i="1" a="1"/>
  <c r="BL44" i="1" s="1"/>
  <c r="BL303" i="1" a="1"/>
  <c r="BL303" i="1" s="1"/>
  <c r="BL247" i="1" a="1"/>
  <c r="BL247" i="1" s="1"/>
  <c r="BL204" i="1" a="1"/>
  <c r="BL204" i="1" s="1"/>
  <c r="BL156" i="1" a="1"/>
  <c r="BL156" i="1" s="1"/>
  <c r="BL114" i="1" a="1"/>
  <c r="BL114" i="1" s="1"/>
  <c r="BL60" i="1" a="1"/>
  <c r="BL60" i="1" s="1"/>
  <c r="BL241" i="1" a="1"/>
  <c r="BL241" i="1" s="1"/>
  <c r="BL193" i="1" a="1"/>
  <c r="BL193" i="1" s="1"/>
  <c r="BM133" i="1" a="1"/>
  <c r="BM133" i="1" s="1"/>
  <c r="BL87" i="1" a="1"/>
  <c r="BL87" i="1" s="1"/>
  <c r="BM41" i="1" a="1"/>
  <c r="BM41" i="1" s="1"/>
  <c r="BL39" i="1" a="1"/>
  <c r="BL39" i="1" s="1"/>
  <c r="BL56" i="1" a="1"/>
  <c r="BL56" i="1" s="1"/>
  <c r="BM65" i="1" a="1"/>
  <c r="BM65" i="1" s="1"/>
  <c r="BM269" i="1" a="1"/>
  <c r="BM269" i="1" s="1"/>
  <c r="BA301" i="1" a="1"/>
  <c r="BA301" i="1" s="1"/>
  <c r="AN94" i="1" a="1"/>
  <c r="AN94" i="1" s="1"/>
  <c r="AO231" i="1" a="1"/>
  <c r="AO231" i="1" s="1"/>
  <c r="AO151" i="1" a="1"/>
  <c r="AO151" i="1" s="1"/>
  <c r="AZ214" i="1" a="1"/>
  <c r="AZ214" i="1" s="1"/>
  <c r="AN7" i="1" a="1"/>
  <c r="AN7" i="1" s="1"/>
  <c r="AN111" i="1" a="1"/>
  <c r="AN111" i="1" s="1"/>
  <c r="BM137" i="1" a="1"/>
  <c r="BM137" i="1" s="1"/>
  <c r="BL42" i="1" a="1"/>
  <c r="BL42" i="1" s="1"/>
  <c r="BA174" i="1" a="1"/>
  <c r="BA174" i="1" s="1"/>
  <c r="AZ358" i="1" a="1"/>
  <c r="AZ358" i="1" s="1"/>
  <c r="AO81" i="1" a="1"/>
  <c r="AO81" i="1" s="1"/>
  <c r="AO145" i="1" a="1"/>
  <c r="AO145" i="1" s="1"/>
  <c r="AO207" i="1" a="1"/>
  <c r="AO207" i="1" s="1"/>
  <c r="BA313" i="1" a="1"/>
  <c r="BA313" i="1" s="1"/>
  <c r="AO66" i="1" a="1"/>
  <c r="AO66" i="1" s="1"/>
  <c r="AN154" i="1" a="1"/>
  <c r="AN154" i="1" s="1"/>
  <c r="AN163" i="1" a="1"/>
  <c r="AN163" i="1" s="1"/>
  <c r="AN153" i="1" a="1"/>
  <c r="AN153" i="1" s="1"/>
  <c r="AN112" i="1" a="1"/>
  <c r="AN112" i="1" s="1"/>
  <c r="AO160" i="1" a="1"/>
  <c r="AO160" i="1" s="1"/>
  <c r="AO168" i="1" a="1"/>
  <c r="AO168" i="1" s="1"/>
  <c r="AO245" i="1" a="1"/>
  <c r="AO245" i="1" s="1"/>
  <c r="AZ174" i="1" a="1"/>
  <c r="AZ174" i="1" s="1"/>
  <c r="BL222" i="1" a="1"/>
  <c r="BL222" i="1" s="1"/>
  <c r="BL223" i="1" a="1"/>
  <c r="BL223" i="1" s="1"/>
  <c r="AO252" i="1" a="1"/>
  <c r="AO252" i="1" s="1"/>
  <c r="AN226" i="1" a="1"/>
  <c r="AN226" i="1" s="1"/>
  <c r="P70" i="13" a="1"/>
  <c r="P70" i="13" s="1"/>
  <c r="D12" i="13" a="1"/>
  <c r="D12" i="13" s="1"/>
  <c r="E23" i="13" a="1"/>
  <c r="E23" i="13" s="1"/>
  <c r="D36" i="13" a="1"/>
  <c r="D36" i="13" s="1"/>
  <c r="D48" i="13" a="1"/>
  <c r="D48" i="13" s="1"/>
  <c r="E59" i="13" a="1"/>
  <c r="E59" i="13" s="1"/>
  <c r="D72" i="13" a="1"/>
  <c r="D72" i="13" s="1"/>
  <c r="D84" i="13" a="1"/>
  <c r="D84" i="13" s="1"/>
  <c r="E95" i="13" a="1"/>
  <c r="E95" i="13" s="1"/>
  <c r="E107" i="13" a="1"/>
  <c r="E107" i="13" s="1"/>
  <c r="Q32" i="13" a="1"/>
  <c r="Q32" i="13" s="1"/>
  <c r="E33" i="13" a="1"/>
  <c r="E33" i="13" s="1"/>
  <c r="E80" i="13" a="1"/>
  <c r="E80" i="13" s="1"/>
  <c r="E105" i="13" a="1"/>
  <c r="E105" i="13" s="1"/>
  <c r="Q81" i="13" a="1"/>
  <c r="Q81" i="13" s="1"/>
  <c r="D13" i="13" a="1"/>
  <c r="D13" i="13" s="1"/>
  <c r="E24" i="13" a="1"/>
  <c r="E24" i="13" s="1"/>
  <c r="E37" i="13" a="1"/>
  <c r="E37" i="13" s="1"/>
  <c r="D49" i="13" a="1"/>
  <c r="D49" i="13" s="1"/>
  <c r="E60" i="13" a="1"/>
  <c r="E60" i="13" s="1"/>
  <c r="E73" i="13" a="1"/>
  <c r="E73" i="13" s="1"/>
  <c r="D85" i="13" a="1"/>
  <c r="D85" i="13" s="1"/>
  <c r="E96" i="13" a="1"/>
  <c r="E96" i="13" s="1"/>
  <c r="E108" i="13" a="1"/>
  <c r="E108" i="13" s="1"/>
  <c r="Q89" i="13" a="1"/>
  <c r="Q89" i="13" s="1"/>
  <c r="E13" i="13" a="1"/>
  <c r="E13" i="13" s="1"/>
  <c r="D26" i="13" a="1"/>
  <c r="D26" i="13" s="1"/>
  <c r="D38" i="13" a="1"/>
  <c r="D38" i="13" s="1"/>
  <c r="E49" i="13" a="1"/>
  <c r="E49" i="13" s="1"/>
  <c r="D62" i="13" a="1"/>
  <c r="D62" i="13" s="1"/>
  <c r="D74" i="13" a="1"/>
  <c r="D74" i="13" s="1"/>
  <c r="E85" i="13" a="1"/>
  <c r="E85" i="13" s="1"/>
  <c r="D97" i="13" a="1"/>
  <c r="D97" i="13" s="1"/>
  <c r="D109" i="13" a="1"/>
  <c r="D109" i="13" s="1"/>
  <c r="E89" i="13" a="1"/>
  <c r="E89" i="13" s="1"/>
  <c r="E55" i="13" a="1"/>
  <c r="E55" i="13" s="1"/>
  <c r="D70" i="13" a="1"/>
  <c r="D70" i="13" s="1"/>
  <c r="E14" i="13" a="1"/>
  <c r="E14" i="13" s="1"/>
  <c r="D27" i="13" a="1"/>
  <c r="D27" i="13" s="1"/>
  <c r="D39" i="13" a="1"/>
  <c r="D39" i="13" s="1"/>
  <c r="E50" i="13" a="1"/>
  <c r="E50" i="13" s="1"/>
  <c r="D63" i="13" a="1"/>
  <c r="D63" i="13" s="1"/>
  <c r="D75" i="13" a="1"/>
  <c r="D75" i="13" s="1"/>
  <c r="E86" i="13" a="1"/>
  <c r="E86" i="13" s="1"/>
  <c r="D98" i="13" a="1"/>
  <c r="D98" i="13" s="1"/>
  <c r="D110" i="13" a="1"/>
  <c r="D110" i="13" s="1"/>
  <c r="E101" i="13" a="1"/>
  <c r="E101" i="13" s="1"/>
  <c r="E44" i="13" a="1"/>
  <c r="E44" i="13" s="1"/>
  <c r="E93" i="13" a="1"/>
  <c r="E93" i="13" s="1"/>
  <c r="D4" i="13" a="1"/>
  <c r="D4" i="13" s="1"/>
  <c r="E15" i="13" a="1"/>
  <c r="E15" i="13" s="1"/>
  <c r="E27" i="13" a="1"/>
  <c r="E27" i="13" s="1"/>
  <c r="D40" i="13" a="1"/>
  <c r="D40" i="13" s="1"/>
  <c r="E51" i="13" a="1"/>
  <c r="E51" i="13" s="1"/>
  <c r="E63" i="13" a="1"/>
  <c r="E63" i="13" s="1"/>
  <c r="D76" i="13" a="1"/>
  <c r="D76" i="13" s="1"/>
  <c r="E87" i="13" a="1"/>
  <c r="E87" i="13" s="1"/>
  <c r="E99" i="13" a="1"/>
  <c r="E99" i="13" s="1"/>
  <c r="E111" i="13" a="1"/>
  <c r="E111" i="13" s="1"/>
  <c r="E8" i="13" a="1"/>
  <c r="E8" i="13" s="1"/>
  <c r="D104" i="13" a="1"/>
  <c r="D104" i="13" s="1"/>
  <c r="E5" i="13" a="1"/>
  <c r="E5" i="13" s="1"/>
  <c r="D17" i="13" a="1"/>
  <c r="D17" i="13" s="1"/>
  <c r="E28" i="13" a="1"/>
  <c r="E28" i="13" s="1"/>
  <c r="E41" i="13" a="1"/>
  <c r="E41" i="13" s="1"/>
  <c r="D53" i="13" a="1"/>
  <c r="D53" i="13" s="1"/>
  <c r="E64" i="13" a="1"/>
  <c r="E64" i="13" s="1"/>
  <c r="E77" i="13" a="1"/>
  <c r="E77" i="13" s="1"/>
  <c r="D89" i="13" a="1"/>
  <c r="D89" i="13" s="1"/>
  <c r="D101" i="13" a="1"/>
  <c r="D101" i="13" s="1"/>
  <c r="E3" i="13" a="1"/>
  <c r="E3" i="13" s="1"/>
  <c r="E19" i="13" a="1"/>
  <c r="E19" i="13" s="1"/>
  <c r="D92" i="13" a="1"/>
  <c r="D92" i="13" s="1"/>
  <c r="E6" i="13" a="1"/>
  <c r="E6" i="13" s="1"/>
  <c r="E17" i="13" a="1"/>
  <c r="E17" i="13" s="1"/>
  <c r="D29" i="13" a="1"/>
  <c r="D29" i="13" s="1"/>
  <c r="E42" i="13" a="1"/>
  <c r="E42" i="13" s="1"/>
  <c r="E53" i="13" a="1"/>
  <c r="E53" i="13" s="1"/>
  <c r="D65" i="13" a="1"/>
  <c r="D65" i="13" s="1"/>
  <c r="E78" i="13" a="1"/>
  <c r="E78" i="13" s="1"/>
  <c r="E69" i="13" a="1"/>
  <c r="E69" i="13" s="1"/>
  <c r="D81" i="13" a="1"/>
  <c r="D81" i="13" s="1"/>
  <c r="D7" i="13" a="1"/>
  <c r="D7" i="13" s="1"/>
  <c r="D18" i="13" a="1"/>
  <c r="D18" i="13" s="1"/>
  <c r="D31" i="13" a="1"/>
  <c r="D31" i="13" s="1"/>
  <c r="D43" i="13" a="1"/>
  <c r="D43" i="13" s="1"/>
  <c r="D54" i="13" a="1"/>
  <c r="D54" i="13" s="1"/>
  <c r="D67" i="13" a="1"/>
  <c r="D67" i="13" s="1"/>
  <c r="D79" i="13" a="1"/>
  <c r="D79" i="13" s="1"/>
  <c r="E90" i="13" a="1"/>
  <c r="E90" i="13" s="1"/>
  <c r="E102" i="13" a="1"/>
  <c r="E102" i="13" s="1"/>
  <c r="D3" i="13" a="1"/>
  <c r="D3" i="13" s="1"/>
  <c r="Q15" i="13" a="1"/>
  <c r="Q15" i="13" s="1"/>
  <c r="D8" i="13" a="1"/>
  <c r="D8" i="13" s="1"/>
  <c r="E18" i="13" a="1"/>
  <c r="E18" i="13" s="1"/>
  <c r="E32" i="13" a="1"/>
  <c r="E32" i="13" s="1"/>
  <c r="D44" i="13" a="1"/>
  <c r="D44" i="13" s="1"/>
  <c r="E54" i="13" a="1"/>
  <c r="E54" i="13" s="1"/>
  <c r="E68" i="13" a="1"/>
  <c r="E68" i="13" s="1"/>
  <c r="D80" i="13" a="1"/>
  <c r="D80" i="13" s="1"/>
  <c r="D91" i="13" a="1"/>
  <c r="D91" i="13" s="1"/>
  <c r="D103" i="13" a="1"/>
  <c r="D103" i="13" s="1"/>
  <c r="P34" i="13" a="1"/>
  <c r="P34" i="13" s="1"/>
  <c r="Q47" i="13" a="1"/>
  <c r="Q47" i="13" s="1"/>
  <c r="D9" i="13" a="1"/>
  <c r="D9" i="13" s="1"/>
  <c r="D22" i="13" a="1"/>
  <c r="D22" i="13" s="1"/>
  <c r="D34" i="13" a="1"/>
  <c r="D34" i="13" s="1"/>
  <c r="D45" i="13" a="1"/>
  <c r="D45" i="13" s="1"/>
  <c r="Q60" i="13" a="1"/>
  <c r="Q60" i="13" s="1"/>
  <c r="E10" i="13" a="1"/>
  <c r="E10" i="13" s="1"/>
  <c r="E22" i="13" a="1"/>
  <c r="E22" i="13" s="1"/>
  <c r="D35" i="13" a="1"/>
  <c r="D35" i="13" s="1"/>
  <c r="E46" i="13" a="1"/>
  <c r="E46" i="13" s="1"/>
  <c r="E58" i="13" a="1"/>
  <c r="E58" i="13" s="1"/>
  <c r="D71" i="13" a="1"/>
  <c r="D71" i="13" s="1"/>
  <c r="E82" i="13" a="1"/>
  <c r="E82" i="13" s="1"/>
  <c r="D95" i="13" a="1"/>
  <c r="D95" i="13" s="1"/>
  <c r="D107" i="13" a="1"/>
  <c r="D107" i="13" s="1"/>
  <c r="D58" i="13" a="1"/>
  <c r="D58" i="13" s="1"/>
  <c r="E5" i="1" a="1"/>
  <c r="E5" i="1" s="1"/>
  <c r="D37" i="1" a="1"/>
  <c r="D37" i="1" s="1"/>
  <c r="E26" i="1" a="1"/>
  <c r="E26" i="1" s="1"/>
  <c r="D39" i="1" a="1"/>
  <c r="D39" i="1" s="1"/>
  <c r="D34" i="1" a="1"/>
  <c r="D34" i="1" s="1"/>
  <c r="D6" i="1" a="1"/>
  <c r="D6" i="1" s="1"/>
  <c r="E11" i="1" a="1"/>
  <c r="E11" i="1" s="1"/>
  <c r="E37" i="1" a="1"/>
  <c r="E37" i="1" s="1"/>
  <c r="D38" i="1" a="1"/>
  <c r="D38" i="1" s="1"/>
  <c r="E38" i="1" a="1"/>
  <c r="E38" i="1" s="1"/>
  <c r="D33" i="1" a="1"/>
  <c r="D33" i="1" s="1"/>
  <c r="E6" i="1" a="1"/>
  <c r="E6" i="1" s="1"/>
  <c r="D12" i="1" a="1"/>
  <c r="D12" i="1" s="1"/>
  <c r="D22" i="1" a="1"/>
  <c r="D22" i="1" s="1"/>
  <c r="D14" i="1" a="1"/>
  <c r="D14" i="1" s="1"/>
  <c r="D7" i="1" a="1"/>
  <c r="D7" i="1" s="1"/>
  <c r="E12" i="1" a="1"/>
  <c r="E12" i="1" s="1"/>
  <c r="E17" i="1" a="1"/>
  <c r="E17" i="1" s="1"/>
  <c r="E22" i="1" a="1"/>
  <c r="E22" i="1" s="1"/>
  <c r="D27" i="1" a="1"/>
  <c r="D27" i="1" s="1"/>
  <c r="E32" i="1" a="1"/>
  <c r="E32" i="1" s="1"/>
  <c r="E23" i="1" a="1"/>
  <c r="E23" i="1" s="1"/>
  <c r="E7" i="1" a="1"/>
  <c r="E7" i="1" s="1"/>
  <c r="D13" i="1" a="1"/>
  <c r="D13" i="1" s="1"/>
  <c r="D18" i="1" a="1"/>
  <c r="D18" i="1" s="1"/>
  <c r="D23" i="1" a="1"/>
  <c r="D23" i="1" s="1"/>
  <c r="E27" i="1" a="1"/>
  <c r="E27" i="1" s="1"/>
  <c r="D19" i="1" a="1"/>
  <c r="D19" i="1" s="1"/>
  <c r="D8" i="1" a="1"/>
  <c r="D8" i="1" s="1"/>
  <c r="E13" i="1" a="1"/>
  <c r="E13" i="1" s="1"/>
  <c r="E18" i="1" a="1"/>
  <c r="E18" i="1" s="1"/>
  <c r="D28" i="1" a="1"/>
  <c r="D28" i="1" s="1"/>
  <c r="E33" i="1" a="1"/>
  <c r="E33" i="1" s="1"/>
  <c r="E39" i="1" a="1"/>
  <c r="E39" i="1" s="1"/>
  <c r="E3" i="1" a="1"/>
  <c r="E3" i="1" s="1"/>
  <c r="D9" i="1" a="1"/>
  <c r="D9" i="1" s="1"/>
  <c r="E14" i="1" a="1"/>
  <c r="E14" i="1" s="1"/>
  <c r="E19" i="1" a="1"/>
  <c r="E19" i="1" s="1"/>
  <c r="D24" i="1" a="1"/>
  <c r="D24" i="1" s="1"/>
  <c r="E28" i="1" a="1"/>
  <c r="E28" i="1" s="1"/>
  <c r="E34" i="1" a="1"/>
  <c r="E34" i="1" s="1"/>
  <c r="D41" i="1" a="1"/>
  <c r="D41" i="1" s="1"/>
  <c r="D40" i="1" a="1"/>
  <c r="D40" i="1" s="1"/>
  <c r="E9" i="1" a="1"/>
  <c r="E9" i="1" s="1"/>
  <c r="D15" i="1" a="1"/>
  <c r="D15" i="1" s="1"/>
  <c r="D20" i="1" a="1"/>
  <c r="D20" i="1" s="1"/>
  <c r="E24" i="1" a="1"/>
  <c r="E24" i="1" s="1"/>
  <c r="D29" i="1" a="1"/>
  <c r="D29" i="1" s="1"/>
  <c r="D35" i="1" a="1"/>
  <c r="D35" i="1" s="1"/>
  <c r="D42" i="1" a="1"/>
  <c r="D42" i="1" s="1"/>
  <c r="D3" i="1" a="1"/>
  <c r="D3" i="1" s="1"/>
  <c r="D4" i="1" a="1"/>
  <c r="D4" i="1" s="1"/>
  <c r="E15" i="1" a="1"/>
  <c r="E15" i="1" s="1"/>
  <c r="E20" i="1" a="1"/>
  <c r="E20" i="1" s="1"/>
  <c r="D25" i="1" a="1"/>
  <c r="D25" i="1" s="1"/>
  <c r="E29" i="1" a="1"/>
  <c r="E29" i="1" s="1"/>
  <c r="E35" i="1" a="1"/>
  <c r="E35" i="1" s="1"/>
  <c r="D43" i="1" a="1"/>
  <c r="D43" i="1" s="1"/>
  <c r="E4" i="1" a="1"/>
  <c r="E4" i="1" s="1"/>
  <c r="D10" i="1" a="1"/>
  <c r="D10" i="1" s="1"/>
  <c r="D16" i="1" a="1"/>
  <c r="D16" i="1" s="1"/>
  <c r="E25" i="1" a="1"/>
  <c r="E25" i="1" s="1"/>
  <c r="D30" i="1" a="1"/>
  <c r="D30" i="1" s="1"/>
  <c r="D36" i="1" a="1"/>
  <c r="D36" i="1" s="1"/>
  <c r="D44" i="1" a="1"/>
  <c r="D44" i="1" s="1"/>
  <c r="D11" i="1" a="1"/>
  <c r="D11" i="1" s="1"/>
  <c r="E16" i="1" a="1"/>
  <c r="E16" i="1" s="1"/>
  <c r="E21" i="1" a="1"/>
  <c r="E21" i="1" s="1"/>
  <c r="D26" i="1" a="1"/>
  <c r="D26" i="1" s="1"/>
  <c r="D31" i="1" a="1"/>
  <c r="D31" i="1" s="1"/>
  <c r="E31" i="1" a="1"/>
  <c r="E31" i="1" s="1"/>
  <c r="D17" i="1" a="1"/>
  <c r="D17" i="1" s="1"/>
  <c r="D32" i="1" a="1"/>
  <c r="D32" i="1" s="1"/>
  <c r="E8" i="1" a="1"/>
  <c r="E8" i="1" s="1"/>
  <c r="D5" i="1" a="1"/>
  <c r="D5" i="1" s="1"/>
  <c r="E10" i="1" a="1"/>
  <c r="E10" i="1" s="1"/>
  <c r="D21" i="1" a="1"/>
  <c r="D21" i="1" s="1"/>
  <c r="E30" i="1" a="1"/>
  <c r="E30" i="1" s="1"/>
  <c r="E36" i="1" a="1"/>
  <c r="E36" i="1" s="1"/>
  <c r="BM4" i="1" a="1"/>
  <c r="BM4" i="1" s="1"/>
  <c r="BM16" i="1" a="1"/>
  <c r="BM16" i="1" s="1"/>
  <c r="BM28" i="1" a="1"/>
  <c r="BM28" i="1" s="1"/>
  <c r="BA31" i="1" a="1"/>
  <c r="BA31" i="1" s="1"/>
  <c r="BA14" i="1" a="1"/>
  <c r="BA14" i="1" s="1"/>
  <c r="AO4" i="1" a="1"/>
  <c r="AO4" i="1" s="1"/>
  <c r="AO15" i="1" a="1"/>
  <c r="AO15" i="1" s="1"/>
  <c r="AO27" i="1" a="1"/>
  <c r="AO27" i="1" s="1"/>
  <c r="BM5" i="1" a="1"/>
  <c r="BM5" i="1" s="1"/>
  <c r="BM17" i="1" a="1"/>
  <c r="BM17" i="1" s="1"/>
  <c r="BM29" i="1" a="1"/>
  <c r="BM29" i="1" s="1"/>
  <c r="BA32" i="1" a="1"/>
  <c r="BA32" i="1" s="1"/>
  <c r="BA15" i="1" a="1"/>
  <c r="BA15" i="1" s="1"/>
  <c r="AO5" i="1" a="1"/>
  <c r="AO5" i="1" s="1"/>
  <c r="AO16" i="1" a="1"/>
  <c r="AO16" i="1" s="1"/>
  <c r="AO28" i="1" a="1"/>
  <c r="AO28" i="1" s="1"/>
  <c r="BM6" i="1" a="1"/>
  <c r="BM6" i="1" s="1"/>
  <c r="BM18" i="1" a="1"/>
  <c r="BM18" i="1" s="1"/>
  <c r="BM30" i="1" a="1"/>
  <c r="BM30" i="1" s="1"/>
  <c r="BA4" i="1" a="1"/>
  <c r="BA4" i="1" s="1"/>
  <c r="BA16" i="1" a="1"/>
  <c r="BA16" i="1" s="1"/>
  <c r="AO6" i="1" a="1"/>
  <c r="AO6" i="1" s="1"/>
  <c r="AO17" i="1" a="1"/>
  <c r="AO17" i="1" s="1"/>
  <c r="AO29" i="1" a="1"/>
  <c r="AO29" i="1" s="1"/>
  <c r="BM7" i="1" a="1"/>
  <c r="BM7" i="1" s="1"/>
  <c r="BM19" i="1" a="1"/>
  <c r="BM19" i="1" s="1"/>
  <c r="BM31" i="1" a="1"/>
  <c r="BM31" i="1" s="1"/>
  <c r="BA5" i="1" a="1"/>
  <c r="BA5" i="1" s="1"/>
  <c r="BA17" i="1" a="1"/>
  <c r="BA17" i="1" s="1"/>
  <c r="AO7" i="1" a="1"/>
  <c r="AO7" i="1" s="1"/>
  <c r="AO18" i="1" a="1"/>
  <c r="AO18" i="1" s="1"/>
  <c r="AO30" i="1" a="1"/>
  <c r="AO30" i="1" s="1"/>
  <c r="BM8" i="1" a="1"/>
  <c r="BM8" i="1" s="1"/>
  <c r="BM20" i="1" a="1"/>
  <c r="BM20" i="1" s="1"/>
  <c r="BM32" i="1" a="1"/>
  <c r="BM32" i="1" s="1"/>
  <c r="BA6" i="1" a="1"/>
  <c r="BA6" i="1" s="1"/>
  <c r="BA18" i="1" a="1"/>
  <c r="BA18" i="1" s="1"/>
  <c r="AO8" i="1" a="1"/>
  <c r="AO8" i="1" s="1"/>
  <c r="AO19" i="1" a="1"/>
  <c r="AO19" i="1" s="1"/>
  <c r="AO31" i="1" a="1"/>
  <c r="AO31" i="1" s="1"/>
  <c r="BM9" i="1" a="1"/>
  <c r="BM9" i="1" s="1"/>
  <c r="BM21" i="1" a="1"/>
  <c r="BM21" i="1" s="1"/>
  <c r="BM33" i="1" a="1"/>
  <c r="BM33" i="1" s="1"/>
  <c r="BA7" i="1" a="1"/>
  <c r="BA7" i="1" s="1"/>
  <c r="BA19" i="1" a="1"/>
  <c r="BA19" i="1" s="1"/>
  <c r="AO9" i="1" a="1"/>
  <c r="AO9" i="1" s="1"/>
  <c r="AO20" i="1" a="1"/>
  <c r="AO20" i="1" s="1"/>
  <c r="AO32" i="1" a="1"/>
  <c r="AO32" i="1" s="1"/>
  <c r="BM10" i="1" a="1"/>
  <c r="BM10" i="1" s="1"/>
  <c r="BM22" i="1" a="1"/>
  <c r="BM22" i="1" s="1"/>
  <c r="BM3" i="1" a="1"/>
  <c r="BM3" i="1" s="1"/>
  <c r="BA8" i="1" a="1"/>
  <c r="BA8" i="1" s="1"/>
  <c r="BA20" i="1" a="1"/>
  <c r="BA20" i="1" s="1"/>
  <c r="AO10" i="1" a="1"/>
  <c r="AO10" i="1" s="1"/>
  <c r="AO21" i="1" a="1"/>
  <c r="AO21" i="1" s="1"/>
  <c r="AO33" i="1" a="1"/>
  <c r="AO33" i="1" s="1"/>
  <c r="BM11" i="1" a="1"/>
  <c r="BM11" i="1" s="1"/>
  <c r="BM23" i="1" a="1"/>
  <c r="BM23" i="1" s="1"/>
  <c r="BA26" i="1" a="1"/>
  <c r="BA26" i="1" s="1"/>
  <c r="BA9" i="1" a="1"/>
  <c r="BA9" i="1" s="1"/>
  <c r="BA21" i="1" a="1"/>
  <c r="BA21" i="1" s="1"/>
  <c r="AO11" i="1" a="1"/>
  <c r="AO11" i="1" s="1"/>
  <c r="AO22" i="1" a="1"/>
  <c r="AO22" i="1" s="1"/>
  <c r="AO34" i="1" a="1"/>
  <c r="AO34" i="1" s="1"/>
  <c r="BM12" i="1" a="1"/>
  <c r="BM12" i="1" s="1"/>
  <c r="BM24" i="1" a="1"/>
  <c r="BM24" i="1" s="1"/>
  <c r="BA27" i="1" a="1"/>
  <c r="BA27" i="1" s="1"/>
  <c r="BA10" i="1" a="1"/>
  <c r="BA10" i="1" s="1"/>
  <c r="BA22" i="1" a="1"/>
  <c r="BA22" i="1" s="1"/>
  <c r="AO12" i="1" a="1"/>
  <c r="AO12" i="1" s="1"/>
  <c r="AO23" i="1" a="1"/>
  <c r="AO23" i="1" s="1"/>
  <c r="AO35" i="1" a="1"/>
  <c r="AO35" i="1" s="1"/>
  <c r="BM13" i="1" a="1"/>
  <c r="BM13" i="1" s="1"/>
  <c r="BM25" i="1" a="1"/>
  <c r="BM25" i="1" s="1"/>
  <c r="BA28" i="1" a="1"/>
  <c r="BA28" i="1" s="1"/>
  <c r="BA11" i="1" a="1"/>
  <c r="BA11" i="1" s="1"/>
  <c r="BA23" i="1" a="1"/>
  <c r="BA23" i="1" s="1"/>
  <c r="AO13" i="1" a="1"/>
  <c r="AO13" i="1" s="1"/>
  <c r="AO24" i="1" a="1"/>
  <c r="AO24" i="1" s="1"/>
  <c r="BM14" i="1" a="1"/>
  <c r="BM14" i="1" s="1"/>
  <c r="BM26" i="1" a="1"/>
  <c r="BM26" i="1" s="1"/>
  <c r="BA29" i="1" a="1"/>
  <c r="BA29" i="1" s="1"/>
  <c r="BA12" i="1" a="1"/>
  <c r="BA12" i="1" s="1"/>
  <c r="BA24" i="1" a="1"/>
  <c r="BA24" i="1" s="1"/>
  <c r="AO14" i="1" a="1"/>
  <c r="AO14" i="1" s="1"/>
  <c r="AO25" i="1" a="1"/>
  <c r="AO25" i="1" s="1"/>
  <c r="BM15" i="1" a="1"/>
  <c r="BM15" i="1" s="1"/>
  <c r="BM27" i="1" a="1"/>
  <c r="BM27" i="1" s="1"/>
  <c r="BA30" i="1" a="1"/>
  <c r="BA30" i="1" s="1"/>
  <c r="BA13" i="1" a="1"/>
  <c r="BA13" i="1" s="1"/>
  <c r="BA25" i="1" a="1"/>
  <c r="BA25" i="1" s="1"/>
  <c r="AO26" i="1" a="1"/>
  <c r="AO26" i="1" s="1"/>
  <c r="D3" i="12" a="1"/>
  <c r="D3" i="12" s="1"/>
  <c r="Q95" i="12" a="1"/>
  <c r="Q95" i="12" s="1"/>
  <c r="P14" i="12" a="1"/>
  <c r="P14" i="12" s="1"/>
  <c r="T3" i="12" s="1"/>
  <c r="Q184" i="12" a="1"/>
  <c r="Q184" i="12" s="1"/>
  <c r="P257" i="12" a="1"/>
  <c r="P257" i="12" s="1"/>
  <c r="P304" i="12" a="1"/>
  <c r="P304" i="12" s="1"/>
  <c r="E13" i="12" a="1"/>
  <c r="E13" i="12" s="1"/>
  <c r="D9" i="12" a="1"/>
  <c r="D9" i="12" s="1"/>
  <c r="H3" i="12" s="1"/>
  <c r="I3" i="12" s="1" a="1"/>
  <c r="I3" i="12" s="1"/>
  <c r="K3" i="12" s="1"/>
  <c r="E18" i="12" a="1"/>
  <c r="E18" i="12" s="1"/>
  <c r="E23" i="12" a="1"/>
  <c r="E23" i="12" s="1"/>
  <c r="BL125" i="1" a="1"/>
  <c r="BL125" i="1" s="1"/>
  <c r="T3" i="7"/>
  <c r="U3" i="7" s="1" a="1"/>
  <c r="U3" i="7" s="1"/>
  <c r="W3" i="7" s="1"/>
  <c r="BP3" i="13"/>
  <c r="AR3" i="13"/>
  <c r="AS3" i="13" s="1" a="1"/>
  <c r="AS3" i="13" s="1"/>
  <c r="AU3" i="13" s="1"/>
  <c r="H3" i="7"/>
  <c r="I3" i="7" s="1" a="1"/>
  <c r="I3" i="7" s="1"/>
  <c r="K3" i="7" s="1"/>
  <c r="BD3" i="7"/>
  <c r="BE3" i="7" s="1" a="1"/>
  <c r="BE3" i="7" s="1"/>
  <c r="BG3" i="7" s="1"/>
  <c r="AF3" i="7"/>
  <c r="AG3" i="7" s="1" a="1"/>
  <c r="AG3" i="7" s="1"/>
  <c r="AI3" i="7" s="1"/>
  <c r="AR3" i="7"/>
  <c r="AS3" i="7" s="1" a="1"/>
  <c r="AS3" i="7" s="1"/>
  <c r="AU3" i="7" s="1"/>
  <c r="BD3" i="13"/>
  <c r="BP3" i="7"/>
  <c r="BQ3" i="7" s="1" a="1"/>
  <c r="BQ3" i="7" s="1"/>
  <c r="BS3" i="7" s="1"/>
  <c r="T3" i="13"/>
  <c r="AF3" i="13"/>
  <c r="AR3" i="12"/>
  <c r="AS3" i="12" s="1" a="1"/>
  <c r="AS3" i="12" s="1"/>
  <c r="AU3" i="12" s="1"/>
  <c r="BD3" i="12"/>
  <c r="BE3" i="12" s="1" a="1"/>
  <c r="BE3" i="12" s="1"/>
  <c r="BG3" i="12" s="1"/>
  <c r="AF3" i="12"/>
  <c r="H4" i="12"/>
  <c r="I4" i="12" s="1" a="1"/>
  <c r="I4" i="12" s="1"/>
  <c r="K4" i="12" s="1"/>
  <c r="H5" i="12"/>
  <c r="I5" i="12" s="1" a="1"/>
  <c r="I5" i="12" s="1"/>
  <c r="K5" i="12" s="1"/>
  <c r="H6" i="12"/>
  <c r="I6" i="12" s="1" a="1"/>
  <c r="I6" i="12" s="1"/>
  <c r="K6" i="12" s="1"/>
  <c r="T3" i="1"/>
  <c r="J3" i="12" l="1"/>
  <c r="L3" i="12" s="1"/>
  <c r="AT3" i="12"/>
  <c r="AV3" i="12" s="1"/>
  <c r="AT3" i="13"/>
  <c r="BF3" i="12"/>
  <c r="AH3" i="7"/>
  <c r="AJ3" i="7" s="1"/>
  <c r="J3" i="7"/>
  <c r="L3" i="7" s="1"/>
  <c r="BF3" i="7"/>
  <c r="BH3" i="7" s="1"/>
  <c r="V3" i="7"/>
  <c r="X3" i="7" s="1"/>
  <c r="AT3" i="7"/>
  <c r="AV3" i="7" s="1"/>
  <c r="H3" i="13"/>
  <c r="I3" i="13" s="1" a="1"/>
  <c r="I3" i="13" s="1"/>
  <c r="H179" i="1"/>
  <c r="H196" i="1"/>
  <c r="H317" i="1"/>
  <c r="H92" i="1"/>
  <c r="H175" i="1"/>
  <c r="H245" i="1"/>
  <c r="H326" i="1"/>
  <c r="H108" i="1"/>
  <c r="H188" i="1"/>
  <c r="H259" i="1"/>
  <c r="H335" i="1"/>
  <c r="H128" i="1"/>
  <c r="H220" i="1"/>
  <c r="H308" i="1"/>
  <c r="H74" i="1"/>
  <c r="H127" i="1"/>
  <c r="H105" i="1"/>
  <c r="H249" i="1"/>
  <c r="H37" i="1"/>
  <c r="H181" i="1"/>
  <c r="H26" i="1"/>
  <c r="H147" i="1"/>
  <c r="H291" i="1"/>
  <c r="H101" i="1"/>
  <c r="H102" i="1"/>
  <c r="H246" i="1"/>
  <c r="H235" i="1"/>
  <c r="H261" i="1"/>
  <c r="H15" i="1"/>
  <c r="H303" i="1"/>
  <c r="H114" i="1"/>
  <c r="H216" i="1"/>
  <c r="H4" i="1"/>
  <c r="H126" i="1"/>
  <c r="H137" i="1"/>
  <c r="H180" i="1"/>
  <c r="H161" i="1"/>
  <c r="H178" i="1"/>
  <c r="H302" i="1"/>
  <c r="H68" i="1"/>
  <c r="H156" i="1"/>
  <c r="H227" i="1"/>
  <c r="H314" i="1"/>
  <c r="H84" i="1"/>
  <c r="H170" i="1"/>
  <c r="H240" i="1"/>
  <c r="H323" i="1"/>
  <c r="H104" i="1"/>
  <c r="H202" i="1"/>
  <c r="H290" i="1"/>
  <c r="H50" i="1"/>
  <c r="H139" i="1"/>
  <c r="H117" i="1"/>
  <c r="H49" i="1"/>
  <c r="H193" i="1"/>
  <c r="H159" i="1"/>
  <c r="H113" i="1"/>
  <c r="H258" i="1"/>
  <c r="H27" i="1"/>
  <c r="H125" i="1"/>
  <c r="H199" i="1"/>
  <c r="H282" i="1"/>
  <c r="H24" i="1"/>
  <c r="H143" i="1"/>
  <c r="H160" i="1"/>
  <c r="H284" i="1"/>
  <c r="H44" i="1"/>
  <c r="H136" i="1"/>
  <c r="H209" i="1"/>
  <c r="H298" i="1"/>
  <c r="H60" i="1"/>
  <c r="H152" i="1"/>
  <c r="H223" i="1"/>
  <c r="H311" i="1"/>
  <c r="H80" i="1"/>
  <c r="H184" i="1"/>
  <c r="H272" i="1"/>
  <c r="H7" i="1"/>
  <c r="H8" i="1"/>
  <c r="H129" i="1"/>
  <c r="H273" i="1"/>
  <c r="H61" i="1"/>
  <c r="H205" i="1"/>
  <c r="H171" i="1"/>
  <c r="H270" i="1"/>
  <c r="H163" i="1"/>
  <c r="H331" i="1"/>
  <c r="H119" i="1"/>
  <c r="H142" i="1"/>
  <c r="H266" i="1"/>
  <c r="H328" i="1"/>
  <c r="H112" i="1"/>
  <c r="H191" i="1"/>
  <c r="H280" i="1"/>
  <c r="H36" i="1"/>
  <c r="H131" i="1"/>
  <c r="H204" i="1"/>
  <c r="H293" i="1"/>
  <c r="H56" i="1"/>
  <c r="H166" i="1"/>
  <c r="H254" i="1"/>
  <c r="H19" i="1"/>
  <c r="H20" i="1"/>
  <c r="H141" i="1"/>
  <c r="H285" i="1"/>
  <c r="H73" i="1"/>
  <c r="H217" i="1"/>
  <c r="H39" i="1"/>
  <c r="H183" i="1"/>
  <c r="H16" i="1"/>
  <c r="H138" i="1"/>
  <c r="H319" i="1"/>
  <c r="H95" i="1"/>
  <c r="H94" i="1"/>
  <c r="H248" i="1"/>
  <c r="H316" i="1"/>
  <c r="H88" i="1"/>
  <c r="H173" i="1"/>
  <c r="H262" i="1"/>
  <c r="H325" i="1"/>
  <c r="H107" i="1"/>
  <c r="H187" i="1"/>
  <c r="H275" i="1"/>
  <c r="H32" i="1"/>
  <c r="H148" i="1"/>
  <c r="H236" i="1"/>
  <c r="H31" i="1"/>
  <c r="H9" i="1"/>
  <c r="H153" i="1"/>
  <c r="H297" i="1"/>
  <c r="H85" i="1"/>
  <c r="H229" i="1"/>
  <c r="H51" i="1"/>
  <c r="H195" i="1"/>
  <c r="H5" i="1"/>
  <c r="H6" i="1"/>
  <c r="H294" i="1"/>
  <c r="H305" i="1"/>
  <c r="H71" i="1"/>
  <c r="H70" i="1"/>
  <c r="H230" i="1"/>
  <c r="H300" i="1"/>
  <c r="H64" i="1"/>
  <c r="H155" i="1"/>
  <c r="H244" i="1"/>
  <c r="H313" i="1"/>
  <c r="H83" i="1"/>
  <c r="H168" i="1"/>
  <c r="H257" i="1"/>
  <c r="H334" i="1"/>
  <c r="H124" i="1"/>
  <c r="H218" i="1"/>
  <c r="H43" i="1"/>
  <c r="H21" i="1"/>
  <c r="H165" i="1"/>
  <c r="H309" i="1"/>
  <c r="H97" i="1"/>
  <c r="H241" i="1"/>
  <c r="H63" i="1"/>
  <c r="H207" i="1"/>
  <c r="H17" i="1"/>
  <c r="H18" i="1"/>
  <c r="H162" i="1"/>
  <c r="H287" i="1"/>
  <c r="H47" i="1"/>
  <c r="H46" i="1"/>
  <c r="H212" i="1"/>
  <c r="H283" i="1"/>
  <c r="H40" i="1"/>
  <c r="H134" i="1"/>
  <c r="H226" i="1"/>
  <c r="H296" i="1"/>
  <c r="H59" i="1"/>
  <c r="H151" i="1"/>
  <c r="H239" i="1"/>
  <c r="H322" i="1"/>
  <c r="H100" i="1"/>
  <c r="H200" i="1"/>
  <c r="H55" i="1"/>
  <c r="H33" i="1"/>
  <c r="H177" i="1"/>
  <c r="H10" i="1"/>
  <c r="H109" i="1"/>
  <c r="H253" i="1"/>
  <c r="H75" i="1"/>
  <c r="H219" i="1"/>
  <c r="H29" i="1"/>
  <c r="H30" i="1"/>
  <c r="H174" i="1"/>
  <c r="H332" i="1"/>
  <c r="H120" i="1"/>
  <c r="H12" i="1"/>
  <c r="H65" i="1"/>
  <c r="H48" i="1"/>
  <c r="H321" i="1"/>
  <c r="H279" i="1"/>
  <c r="H269" i="1"/>
  <c r="H318" i="1"/>
  <c r="H330" i="1"/>
  <c r="H194" i="1"/>
  <c r="H264" i="1"/>
  <c r="H327" i="1"/>
  <c r="H110" i="1"/>
  <c r="H208" i="1"/>
  <c r="H278" i="1"/>
  <c r="H35" i="1"/>
  <c r="H130" i="1"/>
  <c r="H221" i="1"/>
  <c r="H310" i="1"/>
  <c r="H76" i="1"/>
  <c r="H182" i="1"/>
  <c r="H67" i="1"/>
  <c r="H45" i="1"/>
  <c r="H189" i="1"/>
  <c r="H22" i="1"/>
  <c r="H121" i="1"/>
  <c r="H265" i="1"/>
  <c r="H87" i="1"/>
  <c r="H231" i="1"/>
  <c r="H41" i="1"/>
  <c r="H42" i="1"/>
  <c r="H186" i="1"/>
  <c r="H320" i="1"/>
  <c r="H96" i="1"/>
  <c r="H57" i="1"/>
  <c r="H11" i="1"/>
  <c r="H277" i="1"/>
  <c r="H243" i="1"/>
  <c r="H53" i="1"/>
  <c r="H198" i="1"/>
  <c r="H72" i="1"/>
  <c r="H91" i="1"/>
  <c r="H289" i="1"/>
  <c r="H66" i="1"/>
  <c r="H34" i="1"/>
  <c r="H93" i="1"/>
  <c r="H14" i="1"/>
  <c r="H234" i="1"/>
  <c r="H306" i="1"/>
  <c r="H251" i="1"/>
  <c r="H286" i="1"/>
  <c r="H304" i="1"/>
  <c r="H176" i="1"/>
  <c r="H247" i="1"/>
  <c r="H315" i="1"/>
  <c r="H86" i="1"/>
  <c r="H190" i="1"/>
  <c r="H260" i="1"/>
  <c r="H324" i="1"/>
  <c r="H106" i="1"/>
  <c r="H203" i="1"/>
  <c r="H292" i="1"/>
  <c r="H52" i="1"/>
  <c r="H164" i="1"/>
  <c r="H79" i="1"/>
  <c r="H201" i="1"/>
  <c r="H133" i="1"/>
  <c r="H99" i="1"/>
  <c r="H54" i="1"/>
  <c r="H307" i="1"/>
  <c r="H69" i="1"/>
  <c r="H145" i="1"/>
  <c r="H255" i="1"/>
  <c r="H210" i="1"/>
  <c r="H149" i="1"/>
  <c r="H237" i="1"/>
  <c r="H89" i="1"/>
  <c r="H150" i="1"/>
  <c r="H233" i="1"/>
  <c r="H250" i="1"/>
  <c r="H268" i="1"/>
  <c r="H158" i="1"/>
  <c r="H228" i="1"/>
  <c r="H299" i="1"/>
  <c r="H62" i="1"/>
  <c r="H172" i="1"/>
  <c r="H242" i="1"/>
  <c r="H312" i="1"/>
  <c r="H82" i="1"/>
  <c r="H185" i="1"/>
  <c r="H274" i="1"/>
  <c r="H28" i="1"/>
  <c r="H146" i="1"/>
  <c r="H213" i="1"/>
  <c r="H111" i="1"/>
  <c r="H288" i="1"/>
  <c r="H98" i="1"/>
  <c r="H135" i="1"/>
  <c r="H252" i="1"/>
  <c r="H215" i="1"/>
  <c r="H232" i="1"/>
  <c r="H118" i="1"/>
  <c r="H140" i="1"/>
  <c r="H211" i="1"/>
  <c r="H281" i="1"/>
  <c r="H38" i="1"/>
  <c r="H154" i="1"/>
  <c r="H224" i="1"/>
  <c r="H295" i="1"/>
  <c r="H58" i="1"/>
  <c r="H167" i="1"/>
  <c r="H256" i="1"/>
  <c r="H333" i="1"/>
  <c r="H122" i="1"/>
  <c r="H103" i="1"/>
  <c r="H81" i="1"/>
  <c r="H225" i="1"/>
  <c r="H13" i="1"/>
  <c r="H157" i="1"/>
  <c r="H301" i="1"/>
  <c r="H123" i="1"/>
  <c r="H267" i="1"/>
  <c r="H77" i="1"/>
  <c r="H78" i="1"/>
  <c r="H222" i="1"/>
  <c r="H271" i="1"/>
  <c r="H23" i="1"/>
  <c r="H197" i="1"/>
  <c r="H214" i="1"/>
  <c r="H329" i="1"/>
  <c r="H116" i="1"/>
  <c r="H192" i="1"/>
  <c r="H263" i="1"/>
  <c r="H3" i="1"/>
  <c r="H132" i="1"/>
  <c r="H206" i="1"/>
  <c r="H276" i="1"/>
  <c r="H238" i="1"/>
  <c r="H115" i="1"/>
  <c r="H25" i="1"/>
  <c r="H169" i="1"/>
  <c r="H90" i="1"/>
  <c r="H144" i="1"/>
  <c r="BR3" i="7"/>
  <c r="BT3" i="7" s="1"/>
  <c r="V3" i="12"/>
  <c r="U3" i="12" a="1"/>
  <c r="U3" i="12" s="1"/>
  <c r="W3" i="12" s="1"/>
  <c r="AH3" i="12"/>
  <c r="AG3" i="12" a="1"/>
  <c r="AG3" i="12" s="1"/>
  <c r="AI3" i="12" s="1"/>
  <c r="BF3" i="13"/>
  <c r="BE3" i="13" a="1"/>
  <c r="BE3" i="13" s="1"/>
  <c r="BG3" i="13" s="1"/>
  <c r="AH3" i="13"/>
  <c r="AG3" i="13" a="1"/>
  <c r="AG3" i="13" s="1"/>
  <c r="AI3" i="13" s="1"/>
  <c r="V3" i="13"/>
  <c r="U3" i="13" a="1"/>
  <c r="U3" i="13" s="1"/>
  <c r="W3" i="13" s="1"/>
  <c r="BR3" i="13"/>
  <c r="BQ3" i="13" a="1"/>
  <c r="BQ3" i="13" s="1"/>
  <c r="AV3" i="13"/>
  <c r="V3" i="1"/>
  <c r="U3" i="1" a="1"/>
  <c r="U3" i="1" s="1"/>
  <c r="W3" i="1" s="1"/>
  <c r="BH3" i="12"/>
  <c r="J4" i="12"/>
  <c r="L4" i="12" s="1"/>
  <c r="J5" i="12"/>
  <c r="L5" i="12" s="1"/>
  <c r="J6" i="12"/>
  <c r="L6" i="12" s="1"/>
  <c r="BO3" i="12"/>
  <c r="BO3" i="1"/>
  <c r="BC3" i="1"/>
  <c r="BD3" i="1" s="1"/>
  <c r="AQ3" i="1"/>
  <c r="AR3" i="1" s="1"/>
  <c r="AE3" i="1"/>
  <c r="S4" i="1"/>
  <c r="T4" i="1" s="1"/>
  <c r="U4" i="1" s="1" a="1"/>
  <c r="U4" i="1" s="1"/>
  <c r="W4" i="1" s="1"/>
  <c r="X3" i="12" l="1"/>
  <c r="X3" i="1"/>
  <c r="BO4" i="12"/>
  <c r="BP3" i="12"/>
  <c r="BO4" i="1"/>
  <c r="BP4" i="1" s="1"/>
  <c r="BP3" i="1"/>
  <c r="AE4" i="1"/>
  <c r="AF4" i="1" s="1"/>
  <c r="AF3" i="1"/>
  <c r="AT3" i="1"/>
  <c r="AS3" i="1" a="1"/>
  <c r="AS3" i="1" s="1"/>
  <c r="AU3" i="1" s="1"/>
  <c r="V4" i="1"/>
  <c r="X4" i="1" s="1"/>
  <c r="BF3" i="1"/>
  <c r="BE3" i="1" a="1"/>
  <c r="BE3" i="1" s="1"/>
  <c r="BG3" i="1" s="1"/>
  <c r="K3" i="13"/>
  <c r="J3" i="13"/>
  <c r="L3" i="13" s="1"/>
  <c r="N3" i="13" s="1"/>
  <c r="I3" i="1" a="1"/>
  <c r="I3" i="1" s="1"/>
  <c r="K3" i="1" s="1"/>
  <c r="J3" i="1"/>
  <c r="J267" i="1"/>
  <c r="I267" i="1" a="1"/>
  <c r="I267" i="1" s="1"/>
  <c r="K267" i="1" s="1"/>
  <c r="J58" i="1"/>
  <c r="I58" i="1" a="1"/>
  <c r="I58" i="1" s="1"/>
  <c r="K58" i="1" s="1"/>
  <c r="I135" i="1" a="1"/>
  <c r="I135" i="1" s="1"/>
  <c r="K135" i="1" s="1"/>
  <c r="J135" i="1"/>
  <c r="I172" i="1" a="1"/>
  <c r="I172" i="1" s="1"/>
  <c r="K172" i="1" s="1"/>
  <c r="J172" i="1"/>
  <c r="I210" i="1" a="1"/>
  <c r="I210" i="1" s="1"/>
  <c r="K210" i="1" s="1"/>
  <c r="J210" i="1"/>
  <c r="J292" i="1"/>
  <c r="I292" i="1" a="1"/>
  <c r="I292" i="1" s="1"/>
  <c r="K292" i="1" s="1"/>
  <c r="J251" i="1"/>
  <c r="I251" i="1" a="1"/>
  <c r="I251" i="1" s="1"/>
  <c r="K251" i="1" s="1"/>
  <c r="J243" i="1"/>
  <c r="I243" i="1" a="1"/>
  <c r="I243" i="1" s="1"/>
  <c r="K243" i="1" s="1"/>
  <c r="J121" i="1"/>
  <c r="I121" i="1" a="1"/>
  <c r="I121" i="1" s="1"/>
  <c r="K121" i="1" s="1"/>
  <c r="J208" i="1"/>
  <c r="I208" i="1" a="1"/>
  <c r="I208" i="1" s="1"/>
  <c r="K208" i="1" s="1"/>
  <c r="I12" i="1" a="1"/>
  <c r="I12" i="1" s="1"/>
  <c r="K12" i="1" s="1"/>
  <c r="J12" i="1"/>
  <c r="J33" i="1"/>
  <c r="I33" i="1" a="1"/>
  <c r="I33" i="1" s="1"/>
  <c r="K33" i="1" s="1"/>
  <c r="J283" i="1"/>
  <c r="I283" i="1" a="1"/>
  <c r="I283" i="1" s="1"/>
  <c r="K283" i="1" s="1"/>
  <c r="J309" i="1"/>
  <c r="I309" i="1" a="1"/>
  <c r="I309" i="1" s="1"/>
  <c r="K309" i="1" s="1"/>
  <c r="I155" i="1" a="1"/>
  <c r="I155" i="1" s="1"/>
  <c r="K155" i="1" s="1"/>
  <c r="J155" i="1"/>
  <c r="J229" i="1"/>
  <c r="I229" i="1" a="1"/>
  <c r="I229" i="1" s="1"/>
  <c r="K229" i="1" s="1"/>
  <c r="J325" i="1"/>
  <c r="I325" i="1" a="1"/>
  <c r="I325" i="1" s="1"/>
  <c r="K325" i="1" s="1"/>
  <c r="J39" i="1"/>
  <c r="I39" i="1" a="1"/>
  <c r="I39" i="1" s="1"/>
  <c r="K39" i="1" s="1"/>
  <c r="J131" i="1"/>
  <c r="I131" i="1" a="1"/>
  <c r="I131" i="1" s="1"/>
  <c r="K131" i="1" s="1"/>
  <c r="J171" i="1"/>
  <c r="I171" i="1" a="1"/>
  <c r="I171" i="1" s="1"/>
  <c r="K171" i="1" s="1"/>
  <c r="J152" i="1"/>
  <c r="I152" i="1" a="1"/>
  <c r="I152" i="1" s="1"/>
  <c r="K152" i="1" s="1"/>
  <c r="J125" i="1"/>
  <c r="I125" i="1" a="1"/>
  <c r="I125" i="1" s="1"/>
  <c r="K125" i="1" s="1"/>
  <c r="J104" i="1"/>
  <c r="I104" i="1" a="1"/>
  <c r="I104" i="1" s="1"/>
  <c r="K104" i="1" s="1"/>
  <c r="J180" i="1"/>
  <c r="I180" i="1" a="1"/>
  <c r="I180" i="1" s="1"/>
  <c r="K180" i="1" s="1"/>
  <c r="J101" i="1"/>
  <c r="I101" i="1" a="1"/>
  <c r="I101" i="1" s="1"/>
  <c r="K101" i="1" s="1"/>
  <c r="I128" i="1" a="1"/>
  <c r="I128" i="1" s="1"/>
  <c r="K128" i="1" s="1"/>
  <c r="J128" i="1"/>
  <c r="J263" i="1"/>
  <c r="I263" i="1" a="1"/>
  <c r="I263" i="1" s="1"/>
  <c r="K263" i="1" s="1"/>
  <c r="J123" i="1"/>
  <c r="I123" i="1" a="1"/>
  <c r="I123" i="1" s="1"/>
  <c r="K123" i="1" s="1"/>
  <c r="I295" i="1" a="1"/>
  <c r="I295" i="1" s="1"/>
  <c r="K295" i="1" s="1"/>
  <c r="J295" i="1"/>
  <c r="J98" i="1"/>
  <c r="I98" i="1" a="1"/>
  <c r="I98" i="1" s="1"/>
  <c r="K98" i="1" s="1"/>
  <c r="J62" i="1"/>
  <c r="I62" i="1" a="1"/>
  <c r="I62" i="1" s="1"/>
  <c r="K62" i="1" s="1"/>
  <c r="I255" i="1" a="1"/>
  <c r="I255" i="1" s="1"/>
  <c r="K255" i="1" s="1"/>
  <c r="J255" i="1"/>
  <c r="J203" i="1"/>
  <c r="I203" i="1" a="1"/>
  <c r="I203" i="1" s="1"/>
  <c r="K203" i="1" s="1"/>
  <c r="J306" i="1"/>
  <c r="I306" i="1" a="1"/>
  <c r="I306" i="1" s="1"/>
  <c r="K306" i="1" s="1"/>
  <c r="J277" i="1"/>
  <c r="I277" i="1" a="1"/>
  <c r="I277" i="1" s="1"/>
  <c r="K277" i="1" s="1"/>
  <c r="J22" i="1"/>
  <c r="I22" i="1" a="1"/>
  <c r="I22" i="1" s="1"/>
  <c r="K22" i="1" s="1"/>
  <c r="J110" i="1"/>
  <c r="I110" i="1" a="1"/>
  <c r="I110" i="1" s="1"/>
  <c r="K110" i="1" s="1"/>
  <c r="J120" i="1"/>
  <c r="I120" i="1" a="1"/>
  <c r="I120" i="1" s="1"/>
  <c r="K120" i="1" s="1"/>
  <c r="J55" i="1"/>
  <c r="I55" i="1" a="1"/>
  <c r="I55" i="1" s="1"/>
  <c r="K55" i="1" s="1"/>
  <c r="I212" i="1" a="1"/>
  <c r="I212" i="1" s="1"/>
  <c r="K212" i="1" s="1"/>
  <c r="J212" i="1"/>
  <c r="J165" i="1"/>
  <c r="I165" i="1" a="1"/>
  <c r="I165" i="1" s="1"/>
  <c r="K165" i="1" s="1"/>
  <c r="I64" i="1" a="1"/>
  <c r="I64" i="1" s="1"/>
  <c r="K64" i="1" s="1"/>
  <c r="J64" i="1"/>
  <c r="J85" i="1"/>
  <c r="I85" i="1" a="1"/>
  <c r="I85" i="1" s="1"/>
  <c r="K85" i="1" s="1"/>
  <c r="J262" i="1"/>
  <c r="I262" i="1" a="1"/>
  <c r="I262" i="1" s="1"/>
  <c r="K262" i="1" s="1"/>
  <c r="J217" i="1"/>
  <c r="I217" i="1" a="1"/>
  <c r="I217" i="1" s="1"/>
  <c r="K217" i="1" s="1"/>
  <c r="J36" i="1"/>
  <c r="I36" i="1" a="1"/>
  <c r="I36" i="1" s="1"/>
  <c r="K36" i="1" s="1"/>
  <c r="J205" i="1"/>
  <c r="I205" i="1" a="1"/>
  <c r="I205" i="1" s="1"/>
  <c r="K205" i="1" s="1"/>
  <c r="J60" i="1"/>
  <c r="I60" i="1" a="1"/>
  <c r="I60" i="1" s="1"/>
  <c r="K60" i="1" s="1"/>
  <c r="J27" i="1"/>
  <c r="I27" i="1" a="1"/>
  <c r="I27" i="1" s="1"/>
  <c r="K27" i="1" s="1"/>
  <c r="J323" i="1"/>
  <c r="I323" i="1" a="1"/>
  <c r="I323" i="1" s="1"/>
  <c r="K323" i="1" s="1"/>
  <c r="J137" i="1"/>
  <c r="I137" i="1" a="1"/>
  <c r="I137" i="1" s="1"/>
  <c r="K137" i="1" s="1"/>
  <c r="J291" i="1"/>
  <c r="I291" i="1" a="1"/>
  <c r="I291" i="1" s="1"/>
  <c r="K291" i="1" s="1"/>
  <c r="J335" i="1"/>
  <c r="I335" i="1" a="1"/>
  <c r="I335" i="1" s="1"/>
  <c r="K335" i="1" s="1"/>
  <c r="I192" i="1" a="1"/>
  <c r="I192" i="1" s="1"/>
  <c r="K192" i="1" s="1"/>
  <c r="J192" i="1"/>
  <c r="I301" i="1" a="1"/>
  <c r="I301" i="1" s="1"/>
  <c r="K301" i="1" s="1"/>
  <c r="J301" i="1"/>
  <c r="J224" i="1"/>
  <c r="I224" i="1" a="1"/>
  <c r="I224" i="1" s="1"/>
  <c r="K224" i="1" s="1"/>
  <c r="J288" i="1"/>
  <c r="I288" i="1" a="1"/>
  <c r="I288" i="1" s="1"/>
  <c r="K288" i="1" s="1"/>
  <c r="J299" i="1"/>
  <c r="I299" i="1" a="1"/>
  <c r="I299" i="1" s="1"/>
  <c r="K299" i="1" s="1"/>
  <c r="I145" i="1" a="1"/>
  <c r="I145" i="1" s="1"/>
  <c r="K145" i="1" s="1"/>
  <c r="J145" i="1"/>
  <c r="J106" i="1"/>
  <c r="I106" i="1" a="1"/>
  <c r="I106" i="1" s="1"/>
  <c r="K106" i="1" s="1"/>
  <c r="J234" i="1"/>
  <c r="I234" i="1" a="1"/>
  <c r="I234" i="1" s="1"/>
  <c r="K234" i="1" s="1"/>
  <c r="J11" i="1"/>
  <c r="I11" i="1" a="1"/>
  <c r="I11" i="1" s="1"/>
  <c r="K11" i="1" s="1"/>
  <c r="I189" i="1" a="1"/>
  <c r="I189" i="1" s="1"/>
  <c r="K189" i="1" s="1"/>
  <c r="J189" i="1"/>
  <c r="I327" i="1" a="1"/>
  <c r="I327" i="1" s="1"/>
  <c r="K327" i="1" s="1"/>
  <c r="J327" i="1"/>
  <c r="J332" i="1"/>
  <c r="I332" i="1" a="1"/>
  <c r="I332" i="1" s="1"/>
  <c r="K332" i="1" s="1"/>
  <c r="J200" i="1"/>
  <c r="I200" i="1" a="1"/>
  <c r="I200" i="1" s="1"/>
  <c r="K200" i="1" s="1"/>
  <c r="J46" i="1"/>
  <c r="I46" i="1" a="1"/>
  <c r="I46" i="1" s="1"/>
  <c r="K46" i="1" s="1"/>
  <c r="I21" i="1" a="1"/>
  <c r="I21" i="1" s="1"/>
  <c r="K21" i="1" s="1"/>
  <c r="J21" i="1"/>
  <c r="J300" i="1"/>
  <c r="I300" i="1" a="1"/>
  <c r="I300" i="1" s="1"/>
  <c r="K300" i="1" s="1"/>
  <c r="J297" i="1"/>
  <c r="I297" i="1" a="1"/>
  <c r="I297" i="1" s="1"/>
  <c r="K297" i="1" s="1"/>
  <c r="I173" i="1" a="1"/>
  <c r="I173" i="1" s="1"/>
  <c r="K173" i="1" s="1"/>
  <c r="J173" i="1"/>
  <c r="I73" i="1" a="1"/>
  <c r="I73" i="1" s="1"/>
  <c r="K73" i="1" s="1"/>
  <c r="J73" i="1"/>
  <c r="J280" i="1"/>
  <c r="I280" i="1" a="1"/>
  <c r="I280" i="1" s="1"/>
  <c r="K280" i="1" s="1"/>
  <c r="J61" i="1"/>
  <c r="I61" i="1" a="1"/>
  <c r="I61" i="1" s="1"/>
  <c r="K61" i="1" s="1"/>
  <c r="J298" i="1"/>
  <c r="I298" i="1" a="1"/>
  <c r="I298" i="1" s="1"/>
  <c r="K298" i="1" s="1"/>
  <c r="J258" i="1"/>
  <c r="I258" i="1" a="1"/>
  <c r="I258" i="1" s="1"/>
  <c r="K258" i="1" s="1"/>
  <c r="J240" i="1"/>
  <c r="I240" i="1" a="1"/>
  <c r="I240" i="1" s="1"/>
  <c r="K240" i="1" s="1"/>
  <c r="J126" i="1"/>
  <c r="I126" i="1" a="1"/>
  <c r="I126" i="1" s="1"/>
  <c r="K126" i="1" s="1"/>
  <c r="I147" i="1" a="1"/>
  <c r="I147" i="1" s="1"/>
  <c r="K147" i="1" s="1"/>
  <c r="J147" i="1"/>
  <c r="J259" i="1"/>
  <c r="I259" i="1" a="1"/>
  <c r="I259" i="1" s="1"/>
  <c r="K259" i="1" s="1"/>
  <c r="I144" i="1" a="1"/>
  <c r="I144" i="1" s="1"/>
  <c r="K144" i="1" s="1"/>
  <c r="J144" i="1"/>
  <c r="J116" i="1"/>
  <c r="I116" i="1" a="1"/>
  <c r="I116" i="1" s="1"/>
  <c r="K116" i="1" s="1"/>
  <c r="J157" i="1"/>
  <c r="I157" i="1" a="1"/>
  <c r="I157" i="1" s="1"/>
  <c r="K157" i="1" s="1"/>
  <c r="J154" i="1"/>
  <c r="I154" i="1" a="1"/>
  <c r="I154" i="1" s="1"/>
  <c r="K154" i="1" s="1"/>
  <c r="I111" i="1" a="1"/>
  <c r="I111" i="1" s="1"/>
  <c r="K111" i="1" s="1"/>
  <c r="J111" i="1"/>
  <c r="J228" i="1"/>
  <c r="I228" i="1" a="1"/>
  <c r="I228" i="1" s="1"/>
  <c r="K228" i="1" s="1"/>
  <c r="I69" i="1" a="1"/>
  <c r="I69" i="1" s="1"/>
  <c r="K69" i="1" s="1"/>
  <c r="J69" i="1"/>
  <c r="I324" i="1" a="1"/>
  <c r="I324" i="1" s="1"/>
  <c r="K324" i="1" s="1"/>
  <c r="J324" i="1"/>
  <c r="I14" i="1" a="1"/>
  <c r="I14" i="1" s="1"/>
  <c r="K14" i="1" s="1"/>
  <c r="J14" i="1"/>
  <c r="J57" i="1"/>
  <c r="I57" i="1" a="1"/>
  <c r="I57" i="1" s="1"/>
  <c r="K57" i="1" s="1"/>
  <c r="J45" i="1"/>
  <c r="I45" i="1" a="1"/>
  <c r="I45" i="1" s="1"/>
  <c r="K45" i="1" s="1"/>
  <c r="J264" i="1"/>
  <c r="I264" i="1" a="1"/>
  <c r="I264" i="1" s="1"/>
  <c r="K264" i="1" s="1"/>
  <c r="J174" i="1"/>
  <c r="I174" i="1" a="1"/>
  <c r="I174" i="1" s="1"/>
  <c r="K174" i="1" s="1"/>
  <c r="I100" i="1" a="1"/>
  <c r="I100" i="1" s="1"/>
  <c r="K100" i="1" s="1"/>
  <c r="J100" i="1"/>
  <c r="I47" i="1" a="1"/>
  <c r="I47" i="1" s="1"/>
  <c r="K47" i="1" s="1"/>
  <c r="J47" i="1"/>
  <c r="J43" i="1"/>
  <c r="I43" i="1" a="1"/>
  <c r="I43" i="1" s="1"/>
  <c r="K43" i="1" s="1"/>
  <c r="J230" i="1"/>
  <c r="I230" i="1" a="1"/>
  <c r="I230" i="1" s="1"/>
  <c r="K230" i="1" s="1"/>
  <c r="J153" i="1"/>
  <c r="I153" i="1" a="1"/>
  <c r="I153" i="1" s="1"/>
  <c r="K153" i="1" s="1"/>
  <c r="J88" i="1"/>
  <c r="I88" i="1" a="1"/>
  <c r="I88" i="1" s="1"/>
  <c r="K88" i="1" s="1"/>
  <c r="J285" i="1"/>
  <c r="I285" i="1" a="1"/>
  <c r="I285" i="1" s="1"/>
  <c r="K285" i="1" s="1"/>
  <c r="J191" i="1"/>
  <c r="I191" i="1" a="1"/>
  <c r="I191" i="1" s="1"/>
  <c r="K191" i="1" s="1"/>
  <c r="J273" i="1"/>
  <c r="I273" i="1" a="1"/>
  <c r="I273" i="1" s="1"/>
  <c r="K273" i="1" s="1"/>
  <c r="J209" i="1"/>
  <c r="I209" i="1" a="1"/>
  <c r="I209" i="1" s="1"/>
  <c r="K209" i="1" s="1"/>
  <c r="I113" i="1" a="1"/>
  <c r="I113" i="1" s="1"/>
  <c r="K113" i="1" s="1"/>
  <c r="J113" i="1"/>
  <c r="J170" i="1"/>
  <c r="I170" i="1" a="1"/>
  <c r="I170" i="1" s="1"/>
  <c r="K170" i="1" s="1"/>
  <c r="J4" i="1"/>
  <c r="I4" i="1" a="1"/>
  <c r="I4" i="1" s="1"/>
  <c r="K4" i="1" s="1"/>
  <c r="J26" i="1"/>
  <c r="I26" i="1" a="1"/>
  <c r="I26" i="1" s="1"/>
  <c r="K26" i="1" s="1"/>
  <c r="J188" i="1"/>
  <c r="I188" i="1" a="1"/>
  <c r="I188" i="1" s="1"/>
  <c r="K188" i="1" s="1"/>
  <c r="J90" i="1"/>
  <c r="I90" i="1" a="1"/>
  <c r="I90" i="1" s="1"/>
  <c r="K90" i="1" s="1"/>
  <c r="J329" i="1"/>
  <c r="I329" i="1" a="1"/>
  <c r="I329" i="1" s="1"/>
  <c r="K329" i="1" s="1"/>
  <c r="J13" i="1"/>
  <c r="I13" i="1" a="1"/>
  <c r="I13" i="1" s="1"/>
  <c r="K13" i="1" s="1"/>
  <c r="J38" i="1"/>
  <c r="I38" i="1" a="1"/>
  <c r="I38" i="1" s="1"/>
  <c r="K38" i="1" s="1"/>
  <c r="J213" i="1"/>
  <c r="I213" i="1" a="1"/>
  <c r="I213" i="1" s="1"/>
  <c r="K213" i="1" s="1"/>
  <c r="J158" i="1"/>
  <c r="I158" i="1" a="1"/>
  <c r="I158" i="1" s="1"/>
  <c r="K158" i="1" s="1"/>
  <c r="J307" i="1"/>
  <c r="I307" i="1" a="1"/>
  <c r="I307" i="1" s="1"/>
  <c r="K307" i="1" s="1"/>
  <c r="J260" i="1"/>
  <c r="I260" i="1" a="1"/>
  <c r="I260" i="1" s="1"/>
  <c r="K260" i="1" s="1"/>
  <c r="J93" i="1"/>
  <c r="I93" i="1" a="1"/>
  <c r="I93" i="1" s="1"/>
  <c r="K93" i="1" s="1"/>
  <c r="J96" i="1"/>
  <c r="I96" i="1" a="1"/>
  <c r="I96" i="1" s="1"/>
  <c r="K96" i="1" s="1"/>
  <c r="J67" i="1"/>
  <c r="I67" i="1" a="1"/>
  <c r="I67" i="1" s="1"/>
  <c r="K67" i="1" s="1"/>
  <c r="J194" i="1"/>
  <c r="I194" i="1" a="1"/>
  <c r="I194" i="1" s="1"/>
  <c r="K194" i="1" s="1"/>
  <c r="J30" i="1"/>
  <c r="I30" i="1" a="1"/>
  <c r="I30" i="1" s="1"/>
  <c r="K30" i="1" s="1"/>
  <c r="I322" i="1" a="1"/>
  <c r="I322" i="1" s="1"/>
  <c r="K322" i="1" s="1"/>
  <c r="J322" i="1"/>
  <c r="I287" i="1" a="1"/>
  <c r="I287" i="1" s="1"/>
  <c r="K287" i="1" s="1"/>
  <c r="J287" i="1"/>
  <c r="I218" i="1" a="1"/>
  <c r="I218" i="1" s="1"/>
  <c r="K218" i="1" s="1"/>
  <c r="J218" i="1"/>
  <c r="I70" i="1" a="1"/>
  <c r="I70" i="1" s="1"/>
  <c r="K70" i="1" s="1"/>
  <c r="J70" i="1"/>
  <c r="J9" i="1"/>
  <c r="I9" i="1" a="1"/>
  <c r="I9" i="1" s="1"/>
  <c r="K9" i="1" s="1"/>
  <c r="I316" i="1" a="1"/>
  <c r="I316" i="1" s="1"/>
  <c r="K316" i="1" s="1"/>
  <c r="J316" i="1"/>
  <c r="J141" i="1"/>
  <c r="I141" i="1" a="1"/>
  <c r="I141" i="1" s="1"/>
  <c r="K141" i="1" s="1"/>
  <c r="J112" i="1"/>
  <c r="I112" i="1" a="1"/>
  <c r="I112" i="1" s="1"/>
  <c r="K112" i="1" s="1"/>
  <c r="J129" i="1"/>
  <c r="I129" i="1" a="1"/>
  <c r="I129" i="1" s="1"/>
  <c r="K129" i="1" s="1"/>
  <c r="J136" i="1"/>
  <c r="I136" i="1" a="1"/>
  <c r="I136" i="1" s="1"/>
  <c r="K136" i="1" s="1"/>
  <c r="J159" i="1"/>
  <c r="I159" i="1" a="1"/>
  <c r="I159" i="1" s="1"/>
  <c r="K159" i="1" s="1"/>
  <c r="J84" i="1"/>
  <c r="I84" i="1" a="1"/>
  <c r="I84" i="1" s="1"/>
  <c r="K84" i="1" s="1"/>
  <c r="I216" i="1" a="1"/>
  <c r="I216" i="1" s="1"/>
  <c r="K216" i="1" s="1"/>
  <c r="J216" i="1"/>
  <c r="J181" i="1"/>
  <c r="I181" i="1" a="1"/>
  <c r="I181" i="1" s="1"/>
  <c r="K181" i="1" s="1"/>
  <c r="J108" i="1"/>
  <c r="I108" i="1" a="1"/>
  <c r="I108" i="1" s="1"/>
  <c r="K108" i="1" s="1"/>
  <c r="J169" i="1"/>
  <c r="I169" i="1" a="1"/>
  <c r="I169" i="1" s="1"/>
  <c r="K169" i="1" s="1"/>
  <c r="J214" i="1"/>
  <c r="I214" i="1" a="1"/>
  <c r="I214" i="1" s="1"/>
  <c r="K214" i="1" s="1"/>
  <c r="J225" i="1"/>
  <c r="I225" i="1" a="1"/>
  <c r="I225" i="1" s="1"/>
  <c r="K225" i="1" s="1"/>
  <c r="J281" i="1"/>
  <c r="I281" i="1" a="1"/>
  <c r="I281" i="1" s="1"/>
  <c r="K281" i="1" s="1"/>
  <c r="J146" i="1"/>
  <c r="I146" i="1" a="1"/>
  <c r="I146" i="1" s="1"/>
  <c r="K146" i="1" s="1"/>
  <c r="J268" i="1"/>
  <c r="I268" i="1" a="1"/>
  <c r="I268" i="1" s="1"/>
  <c r="K268" i="1" s="1"/>
  <c r="J54" i="1"/>
  <c r="I54" i="1" a="1"/>
  <c r="I54" i="1" s="1"/>
  <c r="K54" i="1" s="1"/>
  <c r="J190" i="1"/>
  <c r="I190" i="1" a="1"/>
  <c r="I190" i="1" s="1"/>
  <c r="K190" i="1" s="1"/>
  <c r="I34" i="1" a="1"/>
  <c r="I34" i="1" s="1"/>
  <c r="K34" i="1" s="1"/>
  <c r="J34" i="1"/>
  <c r="J320" i="1"/>
  <c r="I320" i="1" a="1"/>
  <c r="I320" i="1" s="1"/>
  <c r="K320" i="1" s="1"/>
  <c r="J182" i="1"/>
  <c r="I182" i="1" a="1"/>
  <c r="I182" i="1" s="1"/>
  <c r="K182" i="1" s="1"/>
  <c r="J330" i="1"/>
  <c r="I330" i="1" a="1"/>
  <c r="I330" i="1" s="1"/>
  <c r="K330" i="1" s="1"/>
  <c r="I29" i="1" a="1"/>
  <c r="I29" i="1" s="1"/>
  <c r="K29" i="1" s="1"/>
  <c r="J29" i="1"/>
  <c r="J239" i="1"/>
  <c r="I239" i="1" a="1"/>
  <c r="I239" i="1" s="1"/>
  <c r="K239" i="1" s="1"/>
  <c r="I162" i="1" a="1"/>
  <c r="I162" i="1" s="1"/>
  <c r="K162" i="1" s="1"/>
  <c r="J162" i="1"/>
  <c r="J124" i="1"/>
  <c r="I124" i="1" a="1"/>
  <c r="I124" i="1" s="1"/>
  <c r="K124" i="1" s="1"/>
  <c r="J71" i="1"/>
  <c r="I71" i="1" a="1"/>
  <c r="I71" i="1" s="1"/>
  <c r="K71" i="1" s="1"/>
  <c r="I31" i="1" a="1"/>
  <c r="I31" i="1" s="1"/>
  <c r="K31" i="1" s="1"/>
  <c r="J31" i="1"/>
  <c r="I248" i="1" a="1"/>
  <c r="I248" i="1" s="1"/>
  <c r="K248" i="1" s="1"/>
  <c r="J248" i="1"/>
  <c r="J20" i="1"/>
  <c r="I20" i="1" a="1"/>
  <c r="I20" i="1" s="1"/>
  <c r="K20" i="1" s="1"/>
  <c r="J328" i="1"/>
  <c r="I328" i="1" a="1"/>
  <c r="I328" i="1" s="1"/>
  <c r="K328" i="1" s="1"/>
  <c r="J8" i="1"/>
  <c r="I8" i="1" a="1"/>
  <c r="I8" i="1" s="1"/>
  <c r="K8" i="1" s="1"/>
  <c r="I44" i="1" a="1"/>
  <c r="I44" i="1" s="1"/>
  <c r="K44" i="1" s="1"/>
  <c r="J44" i="1"/>
  <c r="J193" i="1"/>
  <c r="I193" i="1" a="1"/>
  <c r="I193" i="1" s="1"/>
  <c r="K193" i="1" s="1"/>
  <c r="I314" i="1" a="1"/>
  <c r="I314" i="1" s="1"/>
  <c r="K314" i="1" s="1"/>
  <c r="J314" i="1"/>
  <c r="J114" i="1"/>
  <c r="I114" i="1" a="1"/>
  <c r="I114" i="1" s="1"/>
  <c r="K114" i="1" s="1"/>
  <c r="J37" i="1"/>
  <c r="I37" i="1" a="1"/>
  <c r="I37" i="1" s="1"/>
  <c r="K37" i="1" s="1"/>
  <c r="J326" i="1"/>
  <c r="I326" i="1" a="1"/>
  <c r="I326" i="1" s="1"/>
  <c r="K326" i="1" s="1"/>
  <c r="I25" i="1" a="1"/>
  <c r="I25" i="1" s="1"/>
  <c r="K25" i="1" s="1"/>
  <c r="J25" i="1"/>
  <c r="J197" i="1"/>
  <c r="I197" i="1" a="1"/>
  <c r="I197" i="1" s="1"/>
  <c r="K197" i="1" s="1"/>
  <c r="I81" i="1" a="1"/>
  <c r="I81" i="1" s="1"/>
  <c r="K81" i="1" s="1"/>
  <c r="J81" i="1"/>
  <c r="J211" i="1"/>
  <c r="I211" i="1" a="1"/>
  <c r="I211" i="1" s="1"/>
  <c r="K211" i="1" s="1"/>
  <c r="I28" i="1" a="1"/>
  <c r="I28" i="1" s="1"/>
  <c r="K28" i="1" s="1"/>
  <c r="J28" i="1"/>
  <c r="I250" i="1" a="1"/>
  <c r="I250" i="1" s="1"/>
  <c r="K250" i="1" s="1"/>
  <c r="J250" i="1"/>
  <c r="J99" i="1"/>
  <c r="I99" i="1" a="1"/>
  <c r="I99" i="1" s="1"/>
  <c r="K99" i="1" s="1"/>
  <c r="J86" i="1"/>
  <c r="I86" i="1" a="1"/>
  <c r="I86" i="1" s="1"/>
  <c r="K86" i="1" s="1"/>
  <c r="I66" i="1" a="1"/>
  <c r="I66" i="1" s="1"/>
  <c r="K66" i="1" s="1"/>
  <c r="J66" i="1"/>
  <c r="J186" i="1"/>
  <c r="I186" i="1" a="1"/>
  <c r="I186" i="1" s="1"/>
  <c r="K186" i="1" s="1"/>
  <c r="J76" i="1"/>
  <c r="I76" i="1" a="1"/>
  <c r="I76" i="1" s="1"/>
  <c r="K76" i="1" s="1"/>
  <c r="J318" i="1"/>
  <c r="I318" i="1" a="1"/>
  <c r="I318" i="1" s="1"/>
  <c r="K318" i="1" s="1"/>
  <c r="J219" i="1"/>
  <c r="I219" i="1" a="1"/>
  <c r="I219" i="1" s="1"/>
  <c r="K219" i="1" s="1"/>
  <c r="J151" i="1"/>
  <c r="I151" i="1" a="1"/>
  <c r="I151" i="1" s="1"/>
  <c r="K151" i="1" s="1"/>
  <c r="J18" i="1"/>
  <c r="I18" i="1" a="1"/>
  <c r="I18" i="1" s="1"/>
  <c r="K18" i="1" s="1"/>
  <c r="I334" i="1" a="1"/>
  <c r="I334" i="1" s="1"/>
  <c r="K334" i="1" s="1"/>
  <c r="J334" i="1"/>
  <c r="I305" i="1" a="1"/>
  <c r="I305" i="1" s="1"/>
  <c r="K305" i="1" s="1"/>
  <c r="J305" i="1"/>
  <c r="J236" i="1"/>
  <c r="I236" i="1" a="1"/>
  <c r="I236" i="1" s="1"/>
  <c r="K236" i="1" s="1"/>
  <c r="J94" i="1"/>
  <c r="I94" i="1" a="1"/>
  <c r="I94" i="1" s="1"/>
  <c r="K94" i="1" s="1"/>
  <c r="J19" i="1"/>
  <c r="I19" i="1" a="1"/>
  <c r="I19" i="1" s="1"/>
  <c r="K19" i="1" s="1"/>
  <c r="J266" i="1"/>
  <c r="I266" i="1" a="1"/>
  <c r="I266" i="1" s="1"/>
  <c r="K266" i="1" s="1"/>
  <c r="I7" i="1" a="1"/>
  <c r="I7" i="1" s="1"/>
  <c r="K7" i="1" s="1"/>
  <c r="J7" i="1"/>
  <c r="J284" i="1"/>
  <c r="I284" i="1" a="1"/>
  <c r="I284" i="1" s="1"/>
  <c r="K284" i="1" s="1"/>
  <c r="J49" i="1"/>
  <c r="I49" i="1" a="1"/>
  <c r="I49" i="1" s="1"/>
  <c r="K49" i="1" s="1"/>
  <c r="I227" i="1" a="1"/>
  <c r="I227" i="1" s="1"/>
  <c r="K227" i="1" s="1"/>
  <c r="J227" i="1"/>
  <c r="J303" i="1"/>
  <c r="I303" i="1" a="1"/>
  <c r="I303" i="1" s="1"/>
  <c r="K303" i="1" s="1"/>
  <c r="J249" i="1"/>
  <c r="I249" i="1" a="1"/>
  <c r="I249" i="1" s="1"/>
  <c r="K249" i="1" s="1"/>
  <c r="I245" i="1" a="1"/>
  <c r="I245" i="1" s="1"/>
  <c r="K245" i="1" s="1"/>
  <c r="J245" i="1"/>
  <c r="J115" i="1"/>
  <c r="I115" i="1" a="1"/>
  <c r="I115" i="1" s="1"/>
  <c r="K115" i="1" s="1"/>
  <c r="I23" i="1" a="1"/>
  <c r="I23" i="1" s="1"/>
  <c r="K23" i="1" s="1"/>
  <c r="J23" i="1"/>
  <c r="I103" i="1" a="1"/>
  <c r="I103" i="1" s="1"/>
  <c r="K103" i="1" s="1"/>
  <c r="J103" i="1"/>
  <c r="I140" i="1" a="1"/>
  <c r="I140" i="1" s="1"/>
  <c r="K140" i="1" s="1"/>
  <c r="J140" i="1"/>
  <c r="J274" i="1"/>
  <c r="I274" i="1" a="1"/>
  <c r="I274" i="1" s="1"/>
  <c r="K274" i="1" s="1"/>
  <c r="J233" i="1"/>
  <c r="I233" i="1" a="1"/>
  <c r="I233" i="1" s="1"/>
  <c r="K233" i="1" s="1"/>
  <c r="J133" i="1"/>
  <c r="I133" i="1" a="1"/>
  <c r="I133" i="1" s="1"/>
  <c r="K133" i="1" s="1"/>
  <c r="J315" i="1"/>
  <c r="I315" i="1" a="1"/>
  <c r="I315" i="1" s="1"/>
  <c r="K315" i="1" s="1"/>
  <c r="J289" i="1"/>
  <c r="I289" i="1" a="1"/>
  <c r="I289" i="1" s="1"/>
  <c r="K289" i="1" s="1"/>
  <c r="J42" i="1"/>
  <c r="I42" i="1" a="1"/>
  <c r="I42" i="1" s="1"/>
  <c r="K42" i="1" s="1"/>
  <c r="J310" i="1"/>
  <c r="I310" i="1" a="1"/>
  <c r="I310" i="1" s="1"/>
  <c r="K310" i="1" s="1"/>
  <c r="J269" i="1"/>
  <c r="I269" i="1" a="1"/>
  <c r="I269" i="1" s="1"/>
  <c r="K269" i="1" s="1"/>
  <c r="J75" i="1"/>
  <c r="I75" i="1" a="1"/>
  <c r="I75" i="1" s="1"/>
  <c r="K75" i="1" s="1"/>
  <c r="I59" i="1" a="1"/>
  <c r="I59" i="1" s="1"/>
  <c r="K59" i="1" s="1"/>
  <c r="J59" i="1"/>
  <c r="J17" i="1"/>
  <c r="I17" i="1" a="1"/>
  <c r="I17" i="1" s="1"/>
  <c r="K17" i="1" s="1"/>
  <c r="I257" i="1" a="1"/>
  <c r="I257" i="1" s="1"/>
  <c r="K257" i="1" s="1"/>
  <c r="J257" i="1"/>
  <c r="J294" i="1"/>
  <c r="I294" i="1" a="1"/>
  <c r="I294" i="1" s="1"/>
  <c r="K294" i="1" s="1"/>
  <c r="J148" i="1"/>
  <c r="I148" i="1" a="1"/>
  <c r="I148" i="1" s="1"/>
  <c r="K148" i="1" s="1"/>
  <c r="J95" i="1"/>
  <c r="I95" i="1" a="1"/>
  <c r="I95" i="1" s="1"/>
  <c r="K95" i="1" s="1"/>
  <c r="J254" i="1"/>
  <c r="I254" i="1" a="1"/>
  <c r="I254" i="1" s="1"/>
  <c r="K254" i="1" s="1"/>
  <c r="J142" i="1"/>
  <c r="I142" i="1" a="1"/>
  <c r="I142" i="1" s="1"/>
  <c r="K142" i="1" s="1"/>
  <c r="J272" i="1"/>
  <c r="I272" i="1" a="1"/>
  <c r="I272" i="1" s="1"/>
  <c r="K272" i="1" s="1"/>
  <c r="J160" i="1"/>
  <c r="I160" i="1" a="1"/>
  <c r="I160" i="1" s="1"/>
  <c r="K160" i="1" s="1"/>
  <c r="J117" i="1"/>
  <c r="I117" i="1" a="1"/>
  <c r="I117" i="1" s="1"/>
  <c r="K117" i="1" s="1"/>
  <c r="J156" i="1"/>
  <c r="I156" i="1" a="1"/>
  <c r="I156" i="1" s="1"/>
  <c r="K156" i="1" s="1"/>
  <c r="J15" i="1"/>
  <c r="I15" i="1" a="1"/>
  <c r="I15" i="1" s="1"/>
  <c r="K15" i="1" s="1"/>
  <c r="J105" i="1"/>
  <c r="I105" i="1" a="1"/>
  <c r="I105" i="1" s="1"/>
  <c r="K105" i="1" s="1"/>
  <c r="J175" i="1"/>
  <c r="I175" i="1" a="1"/>
  <c r="I175" i="1" s="1"/>
  <c r="K175" i="1" s="1"/>
  <c r="J238" i="1"/>
  <c r="I238" i="1" a="1"/>
  <c r="I238" i="1" s="1"/>
  <c r="K238" i="1" s="1"/>
  <c r="J271" i="1"/>
  <c r="I271" i="1" a="1"/>
  <c r="I271" i="1" s="1"/>
  <c r="K271" i="1" s="1"/>
  <c r="J122" i="1"/>
  <c r="I122" i="1" a="1"/>
  <c r="I122" i="1" s="1"/>
  <c r="K122" i="1" s="1"/>
  <c r="J118" i="1"/>
  <c r="I118" i="1" a="1"/>
  <c r="I118" i="1" s="1"/>
  <c r="K118" i="1" s="1"/>
  <c r="J185" i="1"/>
  <c r="I185" i="1" a="1"/>
  <c r="I185" i="1" s="1"/>
  <c r="K185" i="1" s="1"/>
  <c r="I150" i="1" a="1"/>
  <c r="I150" i="1" s="1"/>
  <c r="K150" i="1" s="1"/>
  <c r="J150" i="1"/>
  <c r="J201" i="1"/>
  <c r="I201" i="1" a="1"/>
  <c r="I201" i="1" s="1"/>
  <c r="K201" i="1" s="1"/>
  <c r="J247" i="1"/>
  <c r="I247" i="1" a="1"/>
  <c r="I247" i="1" s="1"/>
  <c r="K247" i="1" s="1"/>
  <c r="J91" i="1"/>
  <c r="I91" i="1" a="1"/>
  <c r="I91" i="1" s="1"/>
  <c r="K91" i="1" s="1"/>
  <c r="J41" i="1"/>
  <c r="I41" i="1" a="1"/>
  <c r="I41" i="1" s="1"/>
  <c r="K41" i="1" s="1"/>
  <c r="I221" i="1" a="1"/>
  <c r="I221" i="1" s="1"/>
  <c r="K221" i="1" s="1"/>
  <c r="J221" i="1"/>
  <c r="J279" i="1"/>
  <c r="I279" i="1" a="1"/>
  <c r="I279" i="1" s="1"/>
  <c r="K279" i="1" s="1"/>
  <c r="J253" i="1"/>
  <c r="I253" i="1" a="1"/>
  <c r="I253" i="1" s="1"/>
  <c r="K253" i="1" s="1"/>
  <c r="J296" i="1"/>
  <c r="I296" i="1" a="1"/>
  <c r="I296" i="1" s="1"/>
  <c r="K296" i="1" s="1"/>
  <c r="J207" i="1"/>
  <c r="I207" i="1" a="1"/>
  <c r="I207" i="1" s="1"/>
  <c r="K207" i="1" s="1"/>
  <c r="J168" i="1"/>
  <c r="I168" i="1" a="1"/>
  <c r="I168" i="1" s="1"/>
  <c r="K168" i="1" s="1"/>
  <c r="I6" i="1" a="1"/>
  <c r="I6" i="1" s="1"/>
  <c r="K6" i="1" s="1"/>
  <c r="J6" i="1"/>
  <c r="I32" i="1" a="1"/>
  <c r="I32" i="1" s="1"/>
  <c r="K32" i="1" s="1"/>
  <c r="J32" i="1"/>
  <c r="I319" i="1" a="1"/>
  <c r="I319" i="1" s="1"/>
  <c r="K319" i="1" s="1"/>
  <c r="J319" i="1"/>
  <c r="J166" i="1"/>
  <c r="I166" i="1" a="1"/>
  <c r="I166" i="1" s="1"/>
  <c r="K166" i="1" s="1"/>
  <c r="J119" i="1"/>
  <c r="I119" i="1" a="1"/>
  <c r="I119" i="1" s="1"/>
  <c r="K119" i="1" s="1"/>
  <c r="J184" i="1"/>
  <c r="I184" i="1" a="1"/>
  <c r="I184" i="1" s="1"/>
  <c r="K184" i="1" s="1"/>
  <c r="J143" i="1"/>
  <c r="I143" i="1" a="1"/>
  <c r="I143" i="1" s="1"/>
  <c r="K143" i="1" s="1"/>
  <c r="J139" i="1"/>
  <c r="I139" i="1" a="1"/>
  <c r="I139" i="1" s="1"/>
  <c r="K139" i="1" s="1"/>
  <c r="J68" i="1"/>
  <c r="I68" i="1" a="1"/>
  <c r="I68" i="1" s="1"/>
  <c r="K68" i="1" s="1"/>
  <c r="I261" i="1" a="1"/>
  <c r="I261" i="1" s="1"/>
  <c r="K261" i="1" s="1"/>
  <c r="J261" i="1"/>
  <c r="I127" i="1" a="1"/>
  <c r="I127" i="1" s="1"/>
  <c r="K127" i="1" s="1"/>
  <c r="J127" i="1"/>
  <c r="J92" i="1"/>
  <c r="I92" i="1" a="1"/>
  <c r="I92" i="1" s="1"/>
  <c r="K92" i="1" s="1"/>
  <c r="J276" i="1"/>
  <c r="I276" i="1" a="1"/>
  <c r="I276" i="1" s="1"/>
  <c r="K276" i="1" s="1"/>
  <c r="J222" i="1"/>
  <c r="I222" i="1" a="1"/>
  <c r="I222" i="1" s="1"/>
  <c r="K222" i="1" s="1"/>
  <c r="J333" i="1"/>
  <c r="I333" i="1" a="1"/>
  <c r="I333" i="1" s="1"/>
  <c r="K333" i="1" s="1"/>
  <c r="J232" i="1"/>
  <c r="I232" i="1" a="1"/>
  <c r="I232" i="1" s="1"/>
  <c r="K232" i="1" s="1"/>
  <c r="J82" i="1"/>
  <c r="I82" i="1" a="1"/>
  <c r="I82" i="1" s="1"/>
  <c r="K82" i="1" s="1"/>
  <c r="I89" i="1" a="1"/>
  <c r="I89" i="1" s="1"/>
  <c r="K89" i="1" s="1"/>
  <c r="J89" i="1"/>
  <c r="J79" i="1"/>
  <c r="I79" i="1" a="1"/>
  <c r="I79" i="1" s="1"/>
  <c r="K79" i="1" s="1"/>
  <c r="I176" i="1" a="1"/>
  <c r="I176" i="1" s="1"/>
  <c r="K176" i="1" s="1"/>
  <c r="J176" i="1"/>
  <c r="J72" i="1"/>
  <c r="I72" i="1" a="1"/>
  <c r="I72" i="1" s="1"/>
  <c r="K72" i="1" s="1"/>
  <c r="J231" i="1"/>
  <c r="I231" i="1" a="1"/>
  <c r="I231" i="1" s="1"/>
  <c r="K231" i="1" s="1"/>
  <c r="J130" i="1"/>
  <c r="I130" i="1" a="1"/>
  <c r="I130" i="1" s="1"/>
  <c r="K130" i="1" s="1"/>
  <c r="J321" i="1"/>
  <c r="I321" i="1" a="1"/>
  <c r="I321" i="1" s="1"/>
  <c r="K321" i="1" s="1"/>
  <c r="J109" i="1"/>
  <c r="I109" i="1" a="1"/>
  <c r="I109" i="1" s="1"/>
  <c r="K109" i="1" s="1"/>
  <c r="I226" i="1" a="1"/>
  <c r="I226" i="1" s="1"/>
  <c r="K226" i="1" s="1"/>
  <c r="J226" i="1"/>
  <c r="J63" i="1"/>
  <c r="I63" i="1" a="1"/>
  <c r="I63" i="1" s="1"/>
  <c r="K63" i="1" s="1"/>
  <c r="J83" i="1"/>
  <c r="I83" i="1" a="1"/>
  <c r="I83" i="1" s="1"/>
  <c r="K83" i="1" s="1"/>
  <c r="J5" i="1"/>
  <c r="I5" i="1" a="1"/>
  <c r="I5" i="1" s="1"/>
  <c r="K5" i="1" s="1"/>
  <c r="J275" i="1"/>
  <c r="I275" i="1" a="1"/>
  <c r="I275" i="1" s="1"/>
  <c r="K275" i="1" s="1"/>
  <c r="I138" i="1" a="1"/>
  <c r="I138" i="1" s="1"/>
  <c r="K138" i="1" s="1"/>
  <c r="J138" i="1"/>
  <c r="J56" i="1"/>
  <c r="I56" i="1" a="1"/>
  <c r="I56" i="1" s="1"/>
  <c r="K56" i="1" s="1"/>
  <c r="J331" i="1"/>
  <c r="I331" i="1" a="1"/>
  <c r="I331" i="1" s="1"/>
  <c r="K331" i="1" s="1"/>
  <c r="J80" i="1"/>
  <c r="I80" i="1" a="1"/>
  <c r="I80" i="1" s="1"/>
  <c r="K80" i="1" s="1"/>
  <c r="J24" i="1"/>
  <c r="I24" i="1" a="1"/>
  <c r="I24" i="1" s="1"/>
  <c r="K24" i="1" s="1"/>
  <c r="J50" i="1"/>
  <c r="I50" i="1" a="1"/>
  <c r="I50" i="1" s="1"/>
  <c r="K50" i="1" s="1"/>
  <c r="J302" i="1"/>
  <c r="I302" i="1" a="1"/>
  <c r="I302" i="1" s="1"/>
  <c r="K302" i="1" s="1"/>
  <c r="J235" i="1"/>
  <c r="I235" i="1" a="1"/>
  <c r="I235" i="1" s="1"/>
  <c r="K235" i="1" s="1"/>
  <c r="J74" i="1"/>
  <c r="I74" i="1" a="1"/>
  <c r="I74" i="1" s="1"/>
  <c r="K74" i="1" s="1"/>
  <c r="J317" i="1"/>
  <c r="I317" i="1" a="1"/>
  <c r="I317" i="1" s="1"/>
  <c r="K317" i="1" s="1"/>
  <c r="J206" i="1"/>
  <c r="I206" i="1" a="1"/>
  <c r="I206" i="1" s="1"/>
  <c r="K206" i="1" s="1"/>
  <c r="I78" i="1" a="1"/>
  <c r="I78" i="1" s="1"/>
  <c r="K78" i="1" s="1"/>
  <c r="J78" i="1"/>
  <c r="J256" i="1"/>
  <c r="I256" i="1" a="1"/>
  <c r="I256" i="1" s="1"/>
  <c r="K256" i="1" s="1"/>
  <c r="J215" i="1"/>
  <c r="I215" i="1" a="1"/>
  <c r="I215" i="1" s="1"/>
  <c r="K215" i="1" s="1"/>
  <c r="J312" i="1"/>
  <c r="I312" i="1" a="1"/>
  <c r="I312" i="1" s="1"/>
  <c r="K312" i="1" s="1"/>
  <c r="I237" i="1" a="1"/>
  <c r="I237" i="1" s="1"/>
  <c r="K237" i="1" s="1"/>
  <c r="J237" i="1"/>
  <c r="J164" i="1"/>
  <c r="I164" i="1" a="1"/>
  <c r="I164" i="1" s="1"/>
  <c r="K164" i="1" s="1"/>
  <c r="J304" i="1"/>
  <c r="I304" i="1" a="1"/>
  <c r="I304" i="1" s="1"/>
  <c r="K304" i="1" s="1"/>
  <c r="I198" i="1" a="1"/>
  <c r="I198" i="1" s="1"/>
  <c r="K198" i="1" s="1"/>
  <c r="J198" i="1"/>
  <c r="J87" i="1"/>
  <c r="I87" i="1" a="1"/>
  <c r="I87" i="1" s="1"/>
  <c r="K87" i="1" s="1"/>
  <c r="J35" i="1"/>
  <c r="I35" i="1" a="1"/>
  <c r="I35" i="1" s="1"/>
  <c r="K35" i="1" s="1"/>
  <c r="I48" i="1" a="1"/>
  <c r="I48" i="1" s="1"/>
  <c r="K48" i="1" s="1"/>
  <c r="J48" i="1"/>
  <c r="J10" i="1"/>
  <c r="I10" i="1" a="1"/>
  <c r="I10" i="1" s="1"/>
  <c r="K10" i="1" s="1"/>
  <c r="I134" i="1" a="1"/>
  <c r="I134" i="1" s="1"/>
  <c r="K134" i="1" s="1"/>
  <c r="J134" i="1"/>
  <c r="J241" i="1"/>
  <c r="I241" i="1" a="1"/>
  <c r="I241" i="1" s="1"/>
  <c r="K241" i="1" s="1"/>
  <c r="I313" i="1" a="1"/>
  <c r="I313" i="1" s="1"/>
  <c r="K313" i="1" s="1"/>
  <c r="J313" i="1"/>
  <c r="J195" i="1"/>
  <c r="I195" i="1" a="1"/>
  <c r="I195" i="1" s="1"/>
  <c r="K195" i="1" s="1"/>
  <c r="I187" i="1" a="1"/>
  <c r="I187" i="1" s="1"/>
  <c r="K187" i="1" s="1"/>
  <c r="J187" i="1"/>
  <c r="J16" i="1"/>
  <c r="I16" i="1" a="1"/>
  <c r="I16" i="1" s="1"/>
  <c r="K16" i="1" s="1"/>
  <c r="J293" i="1"/>
  <c r="I293" i="1" a="1"/>
  <c r="I293" i="1" s="1"/>
  <c r="K293" i="1" s="1"/>
  <c r="J163" i="1"/>
  <c r="I163" i="1" a="1"/>
  <c r="I163" i="1" s="1"/>
  <c r="K163" i="1" s="1"/>
  <c r="J311" i="1"/>
  <c r="I311" i="1" a="1"/>
  <c r="I311" i="1" s="1"/>
  <c r="K311" i="1" s="1"/>
  <c r="J282" i="1"/>
  <c r="I282" i="1" a="1"/>
  <c r="I282" i="1" s="1"/>
  <c r="K282" i="1" s="1"/>
  <c r="J290" i="1"/>
  <c r="I290" i="1" a="1"/>
  <c r="I290" i="1" s="1"/>
  <c r="K290" i="1" s="1"/>
  <c r="J178" i="1"/>
  <c r="I178" i="1" a="1"/>
  <c r="I178" i="1" s="1"/>
  <c r="K178" i="1" s="1"/>
  <c r="J246" i="1"/>
  <c r="I246" i="1" a="1"/>
  <c r="I246" i="1" s="1"/>
  <c r="K246" i="1" s="1"/>
  <c r="J308" i="1"/>
  <c r="I308" i="1" a="1"/>
  <c r="I308" i="1" s="1"/>
  <c r="K308" i="1" s="1"/>
  <c r="J196" i="1"/>
  <c r="I196" i="1" a="1"/>
  <c r="I196" i="1" s="1"/>
  <c r="K196" i="1" s="1"/>
  <c r="J132" i="1"/>
  <c r="I132" i="1" a="1"/>
  <c r="I132" i="1" s="1"/>
  <c r="K132" i="1" s="1"/>
  <c r="J77" i="1"/>
  <c r="I77" i="1" a="1"/>
  <c r="I77" i="1" s="1"/>
  <c r="K77" i="1" s="1"/>
  <c r="J167" i="1"/>
  <c r="I167" i="1" a="1"/>
  <c r="I167" i="1" s="1"/>
  <c r="K167" i="1" s="1"/>
  <c r="J252" i="1"/>
  <c r="I252" i="1" a="1"/>
  <c r="I252" i="1" s="1"/>
  <c r="K252" i="1" s="1"/>
  <c r="J242" i="1"/>
  <c r="I242" i="1" a="1"/>
  <c r="I242" i="1" s="1"/>
  <c r="K242" i="1" s="1"/>
  <c r="J149" i="1"/>
  <c r="I149" i="1" a="1"/>
  <c r="I149" i="1" s="1"/>
  <c r="K149" i="1" s="1"/>
  <c r="J52" i="1"/>
  <c r="I52" i="1" a="1"/>
  <c r="I52" i="1" s="1"/>
  <c r="K52" i="1" s="1"/>
  <c r="J286" i="1"/>
  <c r="I286" i="1" a="1"/>
  <c r="I286" i="1" s="1"/>
  <c r="K286" i="1" s="1"/>
  <c r="J53" i="1"/>
  <c r="I53" i="1" a="1"/>
  <c r="I53" i="1" s="1"/>
  <c r="K53" i="1" s="1"/>
  <c r="J265" i="1"/>
  <c r="I265" i="1" a="1"/>
  <c r="I265" i="1" s="1"/>
  <c r="K265" i="1" s="1"/>
  <c r="J278" i="1"/>
  <c r="I278" i="1" a="1"/>
  <c r="I278" i="1" s="1"/>
  <c r="K278" i="1" s="1"/>
  <c r="J65" i="1"/>
  <c r="I65" i="1" a="1"/>
  <c r="I65" i="1" s="1"/>
  <c r="K65" i="1" s="1"/>
  <c r="I177" i="1" a="1"/>
  <c r="I177" i="1" s="1"/>
  <c r="K177" i="1" s="1"/>
  <c r="J177" i="1"/>
  <c r="J40" i="1"/>
  <c r="I40" i="1" a="1"/>
  <c r="I40" i="1" s="1"/>
  <c r="K40" i="1" s="1"/>
  <c r="J97" i="1"/>
  <c r="I97" i="1" a="1"/>
  <c r="I97" i="1" s="1"/>
  <c r="K97" i="1" s="1"/>
  <c r="J244" i="1"/>
  <c r="I244" i="1" a="1"/>
  <c r="I244" i="1" s="1"/>
  <c r="K244" i="1" s="1"/>
  <c r="J51" i="1"/>
  <c r="I51" i="1" a="1"/>
  <c r="I51" i="1" s="1"/>
  <c r="K51" i="1" s="1"/>
  <c r="I107" i="1" a="1"/>
  <c r="I107" i="1" s="1"/>
  <c r="K107" i="1" s="1"/>
  <c r="J107" i="1"/>
  <c r="J183" i="1"/>
  <c r="I183" i="1" a="1"/>
  <c r="I183" i="1" s="1"/>
  <c r="K183" i="1" s="1"/>
  <c r="J204" i="1"/>
  <c r="I204" i="1" a="1"/>
  <c r="I204" i="1" s="1"/>
  <c r="K204" i="1" s="1"/>
  <c r="I270" i="1" a="1"/>
  <c r="I270" i="1" s="1"/>
  <c r="K270" i="1" s="1"/>
  <c r="J270" i="1"/>
  <c r="J223" i="1"/>
  <c r="I223" i="1" a="1"/>
  <c r="I223" i="1" s="1"/>
  <c r="K223" i="1" s="1"/>
  <c r="J199" i="1"/>
  <c r="I199" i="1" a="1"/>
  <c r="I199" i="1" s="1"/>
  <c r="K199" i="1" s="1"/>
  <c r="J202" i="1"/>
  <c r="I202" i="1" a="1"/>
  <c r="I202" i="1" s="1"/>
  <c r="K202" i="1" s="1"/>
  <c r="I161" i="1" a="1"/>
  <c r="I161" i="1" s="1"/>
  <c r="K161" i="1" s="1"/>
  <c r="J161" i="1"/>
  <c r="J102" i="1"/>
  <c r="I102" i="1" a="1"/>
  <c r="I102" i="1" s="1"/>
  <c r="K102" i="1" s="1"/>
  <c r="J220" i="1"/>
  <c r="I220" i="1" a="1"/>
  <c r="I220" i="1" s="1"/>
  <c r="K220" i="1" s="1"/>
  <c r="J179" i="1"/>
  <c r="I179" i="1" a="1"/>
  <c r="I179" i="1" s="1"/>
  <c r="K179" i="1" s="1"/>
  <c r="BH3" i="13"/>
  <c r="AJ3" i="13"/>
  <c r="AJ3" i="12"/>
  <c r="BS3" i="13"/>
  <c r="BT3" i="13"/>
  <c r="X3" i="13"/>
  <c r="AQ4" i="1"/>
  <c r="AR4" i="1" s="1"/>
  <c r="BC4" i="12"/>
  <c r="BD4" i="12" s="1"/>
  <c r="AQ4" i="12"/>
  <c r="AR4" i="12" s="1"/>
  <c r="AE4" i="12"/>
  <c r="AF4" i="12" s="1"/>
  <c r="S4" i="12"/>
  <c r="T4" i="12" s="1"/>
  <c r="BO4" i="7"/>
  <c r="BP4" i="7" s="1"/>
  <c r="BC4" i="7"/>
  <c r="BD4" i="7" s="1"/>
  <c r="AQ4" i="7"/>
  <c r="AR4" i="7" s="1"/>
  <c r="AE4" i="7"/>
  <c r="AF4" i="7" s="1"/>
  <c r="S4" i="7"/>
  <c r="T4" i="7" s="1"/>
  <c r="BO5" i="1"/>
  <c r="BP5" i="1" s="1"/>
  <c r="BC4" i="1"/>
  <c r="BD4" i="1" s="1"/>
  <c r="S5" i="1"/>
  <c r="T5" i="1" s="1"/>
  <c r="BO4" i="13"/>
  <c r="BP4" i="13" s="1"/>
  <c r="BC4" i="13"/>
  <c r="BD4" i="13" s="1"/>
  <c r="AQ4" i="13"/>
  <c r="AR4" i="13" s="1"/>
  <c r="AE4" i="13"/>
  <c r="AF4" i="13" s="1"/>
  <c r="S4" i="13"/>
  <c r="T4" i="13" s="1"/>
  <c r="AE5" i="1" l="1"/>
  <c r="AF5" i="1" s="1"/>
  <c r="AH5" i="1" s="1"/>
  <c r="L301" i="1"/>
  <c r="AV3" i="1"/>
  <c r="L40" i="1"/>
  <c r="AH3" i="1"/>
  <c r="AG3" i="1" a="1"/>
  <c r="AG3" i="1" s="1"/>
  <c r="AI3" i="1" s="1"/>
  <c r="V5" i="1"/>
  <c r="U5" i="1" a="1"/>
  <c r="U5" i="1" s="1"/>
  <c r="W5" i="1" s="1"/>
  <c r="AG5" i="1" a="1"/>
  <c r="AG5" i="1" s="1"/>
  <c r="AI5" i="1" s="1"/>
  <c r="U4" i="12" a="1"/>
  <c r="U4" i="12" s="1"/>
  <c r="W4" i="12" s="1"/>
  <c r="V4" i="12"/>
  <c r="AG4" i="1" a="1"/>
  <c r="AG4" i="1" s="1"/>
  <c r="AI4" i="1" s="1"/>
  <c r="AH4" i="1"/>
  <c r="BQ4" i="13" a="1"/>
  <c r="BQ4" i="13" s="1"/>
  <c r="BS4" i="13" s="1"/>
  <c r="BR4" i="13"/>
  <c r="BE4" i="1" a="1"/>
  <c r="BE4" i="1" s="1"/>
  <c r="BG4" i="1" s="1"/>
  <c r="BF4" i="1"/>
  <c r="AG4" i="12" a="1"/>
  <c r="AG4" i="12" s="1"/>
  <c r="AI4" i="12" s="1"/>
  <c r="AH4" i="12"/>
  <c r="BR3" i="1"/>
  <c r="BQ3" i="1" a="1"/>
  <c r="BQ3" i="1" s="1"/>
  <c r="BS3" i="1" s="1"/>
  <c r="U4" i="13" a="1"/>
  <c r="U4" i="13" s="1"/>
  <c r="V4" i="13"/>
  <c r="BQ5" i="1" a="1"/>
  <c r="BQ5" i="1" s="1"/>
  <c r="BS5" i="1" s="1"/>
  <c r="BR5" i="1"/>
  <c r="AS4" i="12" a="1"/>
  <c r="AS4" i="12" s="1"/>
  <c r="AU4" i="12" s="1"/>
  <c r="AT4" i="12"/>
  <c r="BQ4" i="1" a="1"/>
  <c r="BQ4" i="1" s="1"/>
  <c r="BS4" i="1" s="1"/>
  <c r="BR4" i="1"/>
  <c r="AG4" i="13" a="1"/>
  <c r="AG4" i="13" s="1"/>
  <c r="AI4" i="13" s="1"/>
  <c r="AH4" i="13"/>
  <c r="BR3" i="12"/>
  <c r="BQ3" i="12" a="1"/>
  <c r="BQ3" i="12" s="1"/>
  <c r="BS3" i="12" s="1"/>
  <c r="BO5" i="12"/>
  <c r="BP4" i="12"/>
  <c r="BE4" i="12" a="1"/>
  <c r="BE4" i="12" s="1"/>
  <c r="BG4" i="12" s="1"/>
  <c r="BF4" i="12"/>
  <c r="AS4" i="13" a="1"/>
  <c r="AS4" i="13" s="1"/>
  <c r="AU4" i="13" s="1"/>
  <c r="AT4" i="13"/>
  <c r="BE4" i="13" a="1"/>
  <c r="BE4" i="13" s="1"/>
  <c r="BG4" i="13" s="1"/>
  <c r="BF4" i="13"/>
  <c r="AS4" i="1" a="1"/>
  <c r="AS4" i="1" s="1"/>
  <c r="AU4" i="1" s="1"/>
  <c r="AT4" i="1"/>
  <c r="L305" i="1"/>
  <c r="BH3" i="1"/>
  <c r="L227" i="1"/>
  <c r="L323" i="1"/>
  <c r="L245" i="1"/>
  <c r="L266" i="1"/>
  <c r="L229" i="1"/>
  <c r="L202" i="1"/>
  <c r="L106" i="1"/>
  <c r="L235" i="1"/>
  <c r="L92" i="1"/>
  <c r="L25" i="1"/>
  <c r="L38" i="1"/>
  <c r="L140" i="1"/>
  <c r="L211" i="1"/>
  <c r="L71" i="1"/>
  <c r="L188" i="1"/>
  <c r="L252" i="1"/>
  <c r="L254" i="1"/>
  <c r="L146" i="1"/>
  <c r="L147" i="1"/>
  <c r="L180" i="1"/>
  <c r="L200" i="1"/>
  <c r="L134" i="1"/>
  <c r="L314" i="1"/>
  <c r="L190" i="1"/>
  <c r="L125" i="1"/>
  <c r="L65" i="1"/>
  <c r="L179" i="1"/>
  <c r="L149" i="1"/>
  <c r="L175" i="1"/>
  <c r="L60" i="1"/>
  <c r="L169" i="1"/>
  <c r="L138" i="1"/>
  <c r="L226" i="1"/>
  <c r="L279" i="1"/>
  <c r="L315" i="1"/>
  <c r="L318" i="1"/>
  <c r="L108" i="1"/>
  <c r="L43" i="1"/>
  <c r="L11" i="1"/>
  <c r="L291" i="1"/>
  <c r="L98" i="1"/>
  <c r="L127" i="1"/>
  <c r="L334" i="1"/>
  <c r="L29" i="1"/>
  <c r="L155" i="1"/>
  <c r="L102" i="1"/>
  <c r="L237" i="1"/>
  <c r="L24" i="1"/>
  <c r="L275" i="1"/>
  <c r="L79" i="1"/>
  <c r="L222" i="1"/>
  <c r="L168" i="1"/>
  <c r="L160" i="1"/>
  <c r="L133" i="1"/>
  <c r="L287" i="1"/>
  <c r="L89" i="1"/>
  <c r="L118" i="1"/>
  <c r="L257" i="1"/>
  <c r="L66" i="1"/>
  <c r="L328" i="1"/>
  <c r="L124" i="1"/>
  <c r="L262" i="1"/>
  <c r="L319" i="1"/>
  <c r="L145" i="1"/>
  <c r="L77" i="1"/>
  <c r="L139" i="1"/>
  <c r="L247" i="1"/>
  <c r="L122" i="1"/>
  <c r="L219" i="1"/>
  <c r="L189" i="1"/>
  <c r="L107" i="1"/>
  <c r="L194" i="1"/>
  <c r="L173" i="1"/>
  <c r="L309" i="1"/>
  <c r="L121" i="1"/>
  <c r="L286" i="1"/>
  <c r="L333" i="1"/>
  <c r="L143" i="1"/>
  <c r="L105" i="1"/>
  <c r="L103" i="1"/>
  <c r="L86" i="1"/>
  <c r="L330" i="1"/>
  <c r="L69" i="1"/>
  <c r="L258" i="1"/>
  <c r="L224" i="1"/>
  <c r="L22" i="1"/>
  <c r="L39" i="1"/>
  <c r="L223" i="1"/>
  <c r="L80" i="1"/>
  <c r="L269" i="1"/>
  <c r="L36" i="1"/>
  <c r="L244" i="1"/>
  <c r="L130" i="1"/>
  <c r="L201" i="1"/>
  <c r="L310" i="1"/>
  <c r="L20" i="1"/>
  <c r="L141" i="1"/>
  <c r="L128" i="1"/>
  <c r="L33" i="1"/>
  <c r="L251" i="1"/>
  <c r="L306" i="1"/>
  <c r="L267" i="1"/>
  <c r="L204" i="1"/>
  <c r="L78" i="1"/>
  <c r="L63" i="1"/>
  <c r="L221" i="1"/>
  <c r="L17" i="1"/>
  <c r="L19" i="1"/>
  <c r="L193" i="1"/>
  <c r="L265" i="1"/>
  <c r="L231" i="1"/>
  <c r="L166" i="1"/>
  <c r="L117" i="1"/>
  <c r="L28" i="1"/>
  <c r="L34" i="1"/>
  <c r="L159" i="1"/>
  <c r="L316" i="1"/>
  <c r="L285" i="1"/>
  <c r="L47" i="1"/>
  <c r="L299" i="1"/>
  <c r="L120" i="1"/>
  <c r="L123" i="1"/>
  <c r="L171" i="1"/>
  <c r="L207" i="1"/>
  <c r="L95" i="1"/>
  <c r="L49" i="1"/>
  <c r="L326" i="1"/>
  <c r="L281" i="1"/>
  <c r="L260" i="1"/>
  <c r="L161" i="1"/>
  <c r="L270" i="1"/>
  <c r="L51" i="1"/>
  <c r="L177" i="1"/>
  <c r="L53" i="1"/>
  <c r="L242" i="1"/>
  <c r="L132" i="1"/>
  <c r="L104" i="1"/>
  <c r="L131" i="1"/>
  <c r="L12" i="1"/>
  <c r="L246" i="1"/>
  <c r="L311" i="1"/>
  <c r="L187" i="1"/>
  <c r="L87" i="1"/>
  <c r="L84" i="1"/>
  <c r="L112" i="1"/>
  <c r="L70" i="1"/>
  <c r="L30" i="1"/>
  <c r="L93" i="1"/>
  <c r="L213" i="1"/>
  <c r="L90" i="1"/>
  <c r="L170" i="1"/>
  <c r="L191" i="1"/>
  <c r="L230" i="1"/>
  <c r="L174" i="1"/>
  <c r="L14" i="1"/>
  <c r="L111" i="1"/>
  <c r="L144" i="1"/>
  <c r="L240" i="1"/>
  <c r="L280" i="1"/>
  <c r="L300" i="1"/>
  <c r="L332" i="1"/>
  <c r="L234" i="1"/>
  <c r="L288" i="1"/>
  <c r="L335" i="1"/>
  <c r="L27" i="1"/>
  <c r="L217" i="1"/>
  <c r="L165" i="1"/>
  <c r="L110" i="1"/>
  <c r="L203" i="1"/>
  <c r="L295" i="1"/>
  <c r="L208" i="1"/>
  <c r="L292" i="1"/>
  <c r="L58" i="1"/>
  <c r="L178" i="1"/>
  <c r="L163" i="1"/>
  <c r="L195" i="1"/>
  <c r="L10" i="1"/>
  <c r="L198" i="1"/>
  <c r="L312" i="1"/>
  <c r="L206" i="1"/>
  <c r="L302" i="1"/>
  <c r="L331" i="1"/>
  <c r="L5" i="1"/>
  <c r="L109" i="1"/>
  <c r="L72" i="1"/>
  <c r="L82" i="1"/>
  <c r="L276" i="1"/>
  <c r="L261" i="1"/>
  <c r="L184" i="1"/>
  <c r="L32" i="1"/>
  <c r="L296" i="1"/>
  <c r="L41" i="1"/>
  <c r="L150" i="1"/>
  <c r="L271" i="1"/>
  <c r="L15" i="1"/>
  <c r="L272" i="1"/>
  <c r="L148" i="1"/>
  <c r="L59" i="1"/>
  <c r="L42" i="1"/>
  <c r="L233" i="1"/>
  <c r="L23" i="1"/>
  <c r="L249" i="1"/>
  <c r="L284" i="1"/>
  <c r="L94" i="1"/>
  <c r="L18" i="1"/>
  <c r="L76" i="1"/>
  <c r="L99" i="1"/>
  <c r="L81" i="1"/>
  <c r="L37" i="1"/>
  <c r="L44" i="1"/>
  <c r="L248" i="1"/>
  <c r="L162" i="1"/>
  <c r="L182" i="1"/>
  <c r="L54" i="1"/>
  <c r="L225" i="1"/>
  <c r="L218" i="1"/>
  <c r="L113" i="1"/>
  <c r="L264" i="1"/>
  <c r="L324" i="1"/>
  <c r="L154" i="1"/>
  <c r="L259" i="1"/>
  <c r="L73" i="1"/>
  <c r="L21" i="1"/>
  <c r="L327" i="1"/>
  <c r="L212" i="1"/>
  <c r="L255" i="1"/>
  <c r="L210" i="1"/>
  <c r="L220" i="1"/>
  <c r="L199" i="1"/>
  <c r="L183" i="1"/>
  <c r="L97" i="1"/>
  <c r="L278" i="1"/>
  <c r="L52" i="1"/>
  <c r="L167" i="1"/>
  <c r="L101" i="1"/>
  <c r="L152" i="1"/>
  <c r="L325" i="1"/>
  <c r="L283" i="1"/>
  <c r="L196" i="1"/>
  <c r="L290" i="1"/>
  <c r="L293" i="1"/>
  <c r="L313" i="1"/>
  <c r="L48" i="1"/>
  <c r="L304" i="1"/>
  <c r="L215" i="1"/>
  <c r="L317" i="1"/>
  <c r="L50" i="1"/>
  <c r="L56" i="1"/>
  <c r="L83" i="1"/>
  <c r="L321" i="1"/>
  <c r="L176" i="1"/>
  <c r="L232" i="1"/>
  <c r="L68" i="1"/>
  <c r="L119" i="1"/>
  <c r="L6" i="1"/>
  <c r="L253" i="1"/>
  <c r="L91" i="1"/>
  <c r="L185" i="1"/>
  <c r="L238" i="1"/>
  <c r="L156" i="1"/>
  <c r="L142" i="1"/>
  <c r="L294" i="1"/>
  <c r="L75" i="1"/>
  <c r="L289" i="1"/>
  <c r="L274" i="1"/>
  <c r="L115" i="1"/>
  <c r="L303" i="1"/>
  <c r="L7" i="1"/>
  <c r="L236" i="1"/>
  <c r="L151" i="1"/>
  <c r="L186" i="1"/>
  <c r="L250" i="1"/>
  <c r="L197" i="1"/>
  <c r="L114" i="1"/>
  <c r="L8" i="1"/>
  <c r="L31" i="1"/>
  <c r="L239" i="1"/>
  <c r="L320" i="1"/>
  <c r="L268" i="1"/>
  <c r="L214" i="1"/>
  <c r="L181" i="1"/>
  <c r="L136" i="1"/>
  <c r="L67" i="1"/>
  <c r="L307" i="1"/>
  <c r="L13" i="1"/>
  <c r="L26" i="1"/>
  <c r="L209" i="1"/>
  <c r="L88" i="1"/>
  <c r="L45" i="1"/>
  <c r="L157" i="1"/>
  <c r="L298" i="1"/>
  <c r="L46" i="1"/>
  <c r="L137" i="1"/>
  <c r="L205" i="1"/>
  <c r="L85" i="1"/>
  <c r="L55" i="1"/>
  <c r="L277" i="1"/>
  <c r="L62" i="1"/>
  <c r="L263" i="1"/>
  <c r="L243" i="1"/>
  <c r="L172" i="1"/>
  <c r="L3" i="1"/>
  <c r="L308" i="1"/>
  <c r="L282" i="1"/>
  <c r="L16" i="1"/>
  <c r="L241" i="1"/>
  <c r="L35" i="1"/>
  <c r="L164" i="1"/>
  <c r="L256" i="1"/>
  <c r="L74" i="1"/>
  <c r="L216" i="1"/>
  <c r="L129" i="1"/>
  <c r="L9" i="1"/>
  <c r="L322" i="1"/>
  <c r="L96" i="1"/>
  <c r="L158" i="1"/>
  <c r="L329" i="1"/>
  <c r="L4" i="1"/>
  <c r="L273" i="1"/>
  <c r="L153" i="1"/>
  <c r="L100" i="1"/>
  <c r="L57" i="1"/>
  <c r="L228" i="1"/>
  <c r="L116" i="1"/>
  <c r="L126" i="1"/>
  <c r="L61" i="1"/>
  <c r="L297" i="1"/>
  <c r="L192" i="1"/>
  <c r="L64" i="1"/>
  <c r="L135" i="1"/>
  <c r="AS4" i="7" a="1"/>
  <c r="AS4" i="7" s="1"/>
  <c r="AU4" i="7" s="1"/>
  <c r="AT4" i="7"/>
  <c r="V4" i="7"/>
  <c r="U4" i="7" a="1"/>
  <c r="U4" i="7" s="1"/>
  <c r="W4" i="7" s="1"/>
  <c r="AG4" i="7" a="1"/>
  <c r="AG4" i="7" s="1"/>
  <c r="AI4" i="7" s="1"/>
  <c r="AH4" i="7"/>
  <c r="BE4" i="7" a="1"/>
  <c r="BE4" i="7" s="1"/>
  <c r="BG4" i="7" s="1"/>
  <c r="BF4" i="7"/>
  <c r="BQ4" i="7" a="1"/>
  <c r="BQ4" i="7" s="1"/>
  <c r="BS4" i="7" s="1"/>
  <c r="BR4" i="7"/>
  <c r="AQ5" i="1"/>
  <c r="AR5" i="1" s="1"/>
  <c r="AE5" i="7"/>
  <c r="BC5" i="12"/>
  <c r="BD5" i="12" s="1"/>
  <c r="AQ5" i="12"/>
  <c r="AR5" i="12" s="1"/>
  <c r="AE5" i="12"/>
  <c r="AF5" i="12" s="1"/>
  <c r="S5" i="12"/>
  <c r="T5" i="12" s="1"/>
  <c r="BO5" i="7"/>
  <c r="BP5" i="7" s="1"/>
  <c r="BC5" i="7"/>
  <c r="BD5" i="7" s="1"/>
  <c r="AQ5" i="7"/>
  <c r="AR5" i="7" s="1"/>
  <c r="S5" i="7"/>
  <c r="T5" i="7" s="1"/>
  <c r="BO6" i="1"/>
  <c r="BP6" i="1" s="1"/>
  <c r="BC5" i="1"/>
  <c r="BD5" i="1" s="1"/>
  <c r="AE6" i="1"/>
  <c r="AF6" i="1" s="1"/>
  <c r="S6" i="1"/>
  <c r="T6" i="1" s="1"/>
  <c r="BO5" i="13"/>
  <c r="BP5" i="13" s="1"/>
  <c r="BC5" i="13"/>
  <c r="BD5" i="13" s="1"/>
  <c r="AQ5" i="13"/>
  <c r="AR5" i="13" s="1"/>
  <c r="AE5" i="13"/>
  <c r="AF5" i="13" s="1"/>
  <c r="S5" i="13"/>
  <c r="T5" i="13" s="1"/>
  <c r="X5" i="1" l="1"/>
  <c r="AJ4" i="13"/>
  <c r="BT4" i="13"/>
  <c r="BT5" i="1"/>
  <c r="BH4" i="12"/>
  <c r="AV4" i="1"/>
  <c r="AV4" i="12"/>
  <c r="BH4" i="1"/>
  <c r="AJ5" i="1"/>
  <c r="BT4" i="1"/>
  <c r="BT3" i="1"/>
  <c r="AV4" i="13"/>
  <c r="AG6" i="1" a="1"/>
  <c r="AG6" i="1" s="1"/>
  <c r="AI6" i="1" s="1"/>
  <c r="AH6" i="1"/>
  <c r="V5" i="13"/>
  <c r="U5" i="13" a="1"/>
  <c r="U5" i="13" s="1"/>
  <c r="W5" i="13" s="1"/>
  <c r="BQ6" i="1" a="1"/>
  <c r="BQ6" i="1" s="1"/>
  <c r="BS6" i="1" s="1"/>
  <c r="BR6" i="1"/>
  <c r="BF5" i="12"/>
  <c r="BE5" i="12" a="1"/>
  <c r="BE5" i="12" s="1"/>
  <c r="BG5" i="12" s="1"/>
  <c r="AG5" i="12" a="1"/>
  <c r="AG5" i="12" s="1"/>
  <c r="AI5" i="12" s="1"/>
  <c r="AH5" i="12"/>
  <c r="AG5" i="13" a="1"/>
  <c r="AG5" i="13" s="1"/>
  <c r="AI5" i="13" s="1"/>
  <c r="AH5" i="13"/>
  <c r="W4" i="13"/>
  <c r="X4" i="13"/>
  <c r="AS5" i="12" a="1"/>
  <c r="AS5" i="12" s="1"/>
  <c r="AU5" i="12" s="1"/>
  <c r="AT5" i="12"/>
  <c r="AS5" i="13" a="1"/>
  <c r="AS5" i="13" s="1"/>
  <c r="AU5" i="13" s="1"/>
  <c r="AT5" i="13"/>
  <c r="BQ4" i="12" a="1"/>
  <c r="BQ4" i="12" s="1"/>
  <c r="BS4" i="12" s="1"/>
  <c r="BR4" i="12"/>
  <c r="BE5" i="13" a="1"/>
  <c r="BE5" i="13" s="1"/>
  <c r="BG5" i="13" s="1"/>
  <c r="BF5" i="13"/>
  <c r="AS5" i="1" a="1"/>
  <c r="AS5" i="1" s="1"/>
  <c r="AU5" i="1" s="1"/>
  <c r="AT5" i="1"/>
  <c r="BP5" i="12"/>
  <c r="BO6" i="12"/>
  <c r="AJ4" i="1"/>
  <c r="AJ3" i="1"/>
  <c r="BE5" i="1" a="1"/>
  <c r="BE5" i="1" s="1"/>
  <c r="BG5" i="1" s="1"/>
  <c r="BF5" i="1"/>
  <c r="BQ5" i="13" a="1"/>
  <c r="BQ5" i="13" s="1"/>
  <c r="BS5" i="13" s="1"/>
  <c r="BR5" i="13"/>
  <c r="BH4" i="13"/>
  <c r="BT3" i="12"/>
  <c r="U6" i="1" a="1"/>
  <c r="U6" i="1" s="1"/>
  <c r="W6" i="1" s="1"/>
  <c r="V6" i="1"/>
  <c r="U5" i="12" a="1"/>
  <c r="U5" i="12" s="1"/>
  <c r="W5" i="12" s="1"/>
  <c r="V5" i="12"/>
  <c r="AJ4" i="12"/>
  <c r="X4" i="12"/>
  <c r="BH4" i="7"/>
  <c r="BT4" i="7"/>
  <c r="AJ4" i="7"/>
  <c r="AV4" i="7"/>
  <c r="U5" i="7" a="1"/>
  <c r="U5" i="7" s="1"/>
  <c r="W5" i="7" s="1"/>
  <c r="V5" i="7"/>
  <c r="BQ5" i="7" a="1"/>
  <c r="BQ5" i="7" s="1"/>
  <c r="BS5" i="7" s="1"/>
  <c r="BR5" i="7"/>
  <c r="X4" i="7"/>
  <c r="BE5" i="7" a="1"/>
  <c r="BE5" i="7" s="1"/>
  <c r="BG5" i="7" s="1"/>
  <c r="BF5" i="7"/>
  <c r="AT5" i="7"/>
  <c r="AS5" i="7" a="1"/>
  <c r="AS5" i="7" s="1"/>
  <c r="AU5" i="7" s="1"/>
  <c r="AE6" i="7"/>
  <c r="AF6" i="7" s="1"/>
  <c r="AF5" i="7"/>
  <c r="AQ6" i="1"/>
  <c r="AR6" i="1" s="1"/>
  <c r="BC6" i="12"/>
  <c r="BD6" i="12" s="1"/>
  <c r="AQ6" i="12"/>
  <c r="AR6" i="12" s="1"/>
  <c r="AE6" i="12"/>
  <c r="AF6" i="12" s="1"/>
  <c r="S6" i="12"/>
  <c r="T6" i="12" s="1"/>
  <c r="BO6" i="7"/>
  <c r="BP6" i="7" s="1"/>
  <c r="BC6" i="7"/>
  <c r="BD6" i="7" s="1"/>
  <c r="AQ6" i="7"/>
  <c r="AR6" i="7" s="1"/>
  <c r="S6" i="7"/>
  <c r="T6" i="7" s="1"/>
  <c r="BO7" i="1"/>
  <c r="BP7" i="1" s="1"/>
  <c r="BC6" i="1"/>
  <c r="BD6" i="1" s="1"/>
  <c r="AE7" i="1"/>
  <c r="AF7" i="1" s="1"/>
  <c r="S7" i="1"/>
  <c r="T7" i="1" s="1"/>
  <c r="BO6" i="13"/>
  <c r="BP6" i="13" s="1"/>
  <c r="BC6" i="13"/>
  <c r="BD6" i="13" s="1"/>
  <c r="AQ6" i="13"/>
  <c r="AR6" i="13" s="1"/>
  <c r="AE6" i="13"/>
  <c r="AF6" i="13" s="1"/>
  <c r="S6" i="13"/>
  <c r="T6" i="13" s="1"/>
  <c r="AV5" i="13" l="1"/>
  <c r="AJ5" i="12"/>
  <c r="X5" i="12"/>
  <c r="BH5" i="1"/>
  <c r="BH5" i="13"/>
  <c r="X5" i="13"/>
  <c r="BF6" i="12"/>
  <c r="BE6" i="12" a="1"/>
  <c r="BE6" i="12" s="1"/>
  <c r="BG6" i="12" s="1"/>
  <c r="BR6" i="13"/>
  <c r="BQ6" i="13" a="1"/>
  <c r="BQ6" i="13" s="1"/>
  <c r="BS6" i="13" s="1"/>
  <c r="AG6" i="12" a="1"/>
  <c r="AG6" i="12" s="1"/>
  <c r="AI6" i="12" s="1"/>
  <c r="AH6" i="12"/>
  <c r="BT6" i="1"/>
  <c r="U7" i="1" a="1"/>
  <c r="U7" i="1" s="1"/>
  <c r="W7" i="1" s="1"/>
  <c r="V7" i="1"/>
  <c r="AG7" i="1" a="1"/>
  <c r="AG7" i="1" s="1"/>
  <c r="AI7" i="1" s="1"/>
  <c r="AH7" i="1"/>
  <c r="BE6" i="1" a="1"/>
  <c r="BE6" i="1" s="1"/>
  <c r="BG6" i="1" s="1"/>
  <c r="BF6" i="1"/>
  <c r="AS6" i="12" a="1"/>
  <c r="AS6" i="12" s="1"/>
  <c r="AU6" i="12" s="1"/>
  <c r="AT6" i="12"/>
  <c r="X6" i="1"/>
  <c r="BT4" i="12"/>
  <c r="AJ5" i="13"/>
  <c r="BQ7" i="1" a="1"/>
  <c r="BQ7" i="1" s="1"/>
  <c r="BS7" i="1" s="1"/>
  <c r="BR7" i="1"/>
  <c r="AG6" i="13" a="1"/>
  <c r="AG6" i="13" s="1"/>
  <c r="AI6" i="13" s="1"/>
  <c r="AH6" i="13"/>
  <c r="BP6" i="12"/>
  <c r="BO7" i="12"/>
  <c r="AS6" i="1" a="1"/>
  <c r="AS6" i="1" s="1"/>
  <c r="AU6" i="1" s="1"/>
  <c r="AT6" i="1"/>
  <c r="BQ5" i="12" a="1"/>
  <c r="BQ5" i="12" s="1"/>
  <c r="BS5" i="12" s="1"/>
  <c r="BR5" i="12"/>
  <c r="U6" i="13" a="1"/>
  <c r="U6" i="13" s="1"/>
  <c r="W6" i="13" s="1"/>
  <c r="V6" i="13"/>
  <c r="BE6" i="13" a="1"/>
  <c r="BE6" i="13" s="1"/>
  <c r="BG6" i="13" s="1"/>
  <c r="BF6" i="13"/>
  <c r="BT5" i="13"/>
  <c r="AV5" i="1"/>
  <c r="AV5" i="12"/>
  <c r="BH5" i="12"/>
  <c r="AJ6" i="1"/>
  <c r="AT6" i="13"/>
  <c r="AS6" i="13" a="1"/>
  <c r="AS6" i="13" s="1"/>
  <c r="AU6" i="13" s="1"/>
  <c r="U6" i="12" a="1"/>
  <c r="U6" i="12" s="1"/>
  <c r="W6" i="12" s="1"/>
  <c r="V6" i="12"/>
  <c r="X5" i="7"/>
  <c r="BT5" i="7"/>
  <c r="AV5" i="7"/>
  <c r="AE7" i="7"/>
  <c r="AF7" i="7" s="1"/>
  <c r="AG7" i="7" s="1" a="1"/>
  <c r="AG7" i="7" s="1"/>
  <c r="AI7" i="7" s="1"/>
  <c r="AG6" i="7" a="1"/>
  <c r="AG6" i="7" s="1"/>
  <c r="AI6" i="7" s="1"/>
  <c r="AH6" i="7"/>
  <c r="AG5" i="7" a="1"/>
  <c r="AG5" i="7" s="1"/>
  <c r="AI5" i="7" s="1"/>
  <c r="AH5" i="7"/>
  <c r="BE6" i="7" a="1"/>
  <c r="BE6" i="7" s="1"/>
  <c r="BG6" i="7" s="1"/>
  <c r="BF6" i="7"/>
  <c r="BH5" i="7"/>
  <c r="AS6" i="7" a="1"/>
  <c r="AS6" i="7" s="1"/>
  <c r="AU6" i="7" s="1"/>
  <c r="AT6" i="7"/>
  <c r="BQ6" i="7" a="1"/>
  <c r="BQ6" i="7" s="1"/>
  <c r="BS6" i="7" s="1"/>
  <c r="BR6" i="7"/>
  <c r="U6" i="7" a="1"/>
  <c r="U6" i="7" s="1"/>
  <c r="W6" i="7" s="1"/>
  <c r="V6" i="7"/>
  <c r="AQ7" i="1"/>
  <c r="AR7" i="1" s="1"/>
  <c r="BC7" i="12"/>
  <c r="BD7" i="12" s="1"/>
  <c r="AQ7" i="12"/>
  <c r="AR7" i="12" s="1"/>
  <c r="AE7" i="12"/>
  <c r="AF7" i="12" s="1"/>
  <c r="S7" i="12"/>
  <c r="T7" i="12" s="1"/>
  <c r="BO7" i="7"/>
  <c r="BP7" i="7" s="1"/>
  <c r="BC7" i="7"/>
  <c r="BD7" i="7" s="1"/>
  <c r="AQ7" i="7"/>
  <c r="AR7" i="7" s="1"/>
  <c r="S7" i="7"/>
  <c r="T7" i="7" s="1"/>
  <c r="BO8" i="1"/>
  <c r="BP8" i="1" s="1"/>
  <c r="BC7" i="1"/>
  <c r="BD7" i="1" s="1"/>
  <c r="AE8" i="1"/>
  <c r="AF8" i="1" s="1"/>
  <c r="S8" i="1"/>
  <c r="T8" i="1" s="1"/>
  <c r="BO7" i="13"/>
  <c r="BP7" i="13" s="1"/>
  <c r="BC7" i="13"/>
  <c r="BD7" i="13" s="1"/>
  <c r="AQ7" i="13"/>
  <c r="AR7" i="13" s="1"/>
  <c r="AE7" i="13"/>
  <c r="AF7" i="13" s="1"/>
  <c r="S7" i="13"/>
  <c r="T7" i="13" s="1"/>
  <c r="X6" i="13" l="1"/>
  <c r="AJ6" i="13"/>
  <c r="AJ7" i="1"/>
  <c r="AV6" i="1"/>
  <c r="X6" i="12"/>
  <c r="AJ6" i="12"/>
  <c r="BH6" i="1"/>
  <c r="AV6" i="13"/>
  <c r="U7" i="13" a="1"/>
  <c r="U7" i="13" s="1"/>
  <c r="W7" i="13" s="1"/>
  <c r="V7" i="13"/>
  <c r="AS7" i="13" a="1"/>
  <c r="AS7" i="13" s="1"/>
  <c r="AU7" i="13" s="1"/>
  <c r="AT7" i="13"/>
  <c r="AS7" i="1" a="1"/>
  <c r="AS7" i="1" s="1"/>
  <c r="AU7" i="1" s="1"/>
  <c r="AT7" i="1"/>
  <c r="BT5" i="12"/>
  <c r="BT7" i="1"/>
  <c r="BT6" i="13"/>
  <c r="BE7" i="13" a="1"/>
  <c r="BE7" i="13" s="1"/>
  <c r="BG7" i="13" s="1"/>
  <c r="BF7" i="13"/>
  <c r="AG8" i="1" a="1"/>
  <c r="AG8" i="1" s="1"/>
  <c r="AI8" i="1" s="1"/>
  <c r="AH8" i="1"/>
  <c r="BQ8" i="1" a="1"/>
  <c r="BQ8" i="1" s="1"/>
  <c r="BS8" i="1" s="1"/>
  <c r="BR8" i="1"/>
  <c r="AG7" i="13" a="1"/>
  <c r="AG7" i="13" s="1"/>
  <c r="AI7" i="13" s="1"/>
  <c r="AH7" i="13"/>
  <c r="BQ7" i="13" a="1"/>
  <c r="BQ7" i="13" s="1"/>
  <c r="BS7" i="13" s="1"/>
  <c r="BR7" i="13"/>
  <c r="AG7" i="12" a="1"/>
  <c r="AG7" i="12" s="1"/>
  <c r="AI7" i="12" s="1"/>
  <c r="AH7" i="12"/>
  <c r="BE7" i="12" a="1"/>
  <c r="BE7" i="12" s="1"/>
  <c r="BG7" i="12" s="1"/>
  <c r="BF7" i="12"/>
  <c r="U8" i="1" a="1"/>
  <c r="U8" i="1" s="1"/>
  <c r="W8" i="1" s="1"/>
  <c r="V8" i="1"/>
  <c r="U7" i="12" a="1"/>
  <c r="U7" i="12" s="1"/>
  <c r="W7" i="12" s="1"/>
  <c r="V7" i="12"/>
  <c r="BT6" i="7"/>
  <c r="X7" i="1"/>
  <c r="BH6" i="12"/>
  <c r="BH6" i="13"/>
  <c r="BP7" i="12"/>
  <c r="BO8" i="12"/>
  <c r="BF7" i="1"/>
  <c r="BE7" i="1" a="1"/>
  <c r="BE7" i="1" s="1"/>
  <c r="BG7" i="1" s="1"/>
  <c r="AS7" i="12" a="1"/>
  <c r="AS7" i="12" s="1"/>
  <c r="AU7" i="12" s="1"/>
  <c r="AT7" i="12"/>
  <c r="BQ6" i="12" a="1"/>
  <c r="BQ6" i="12" s="1"/>
  <c r="BS6" i="12" s="1"/>
  <c r="BR6" i="12"/>
  <c r="AV6" i="12"/>
  <c r="BH6" i="7"/>
  <c r="AJ6" i="7"/>
  <c r="AE8" i="7"/>
  <c r="AF8" i="7" s="1"/>
  <c r="AH8" i="7" s="1"/>
  <c r="AJ5" i="7"/>
  <c r="AH7" i="7"/>
  <c r="AJ7" i="7" s="1"/>
  <c r="AV6" i="7"/>
  <c r="BF7" i="7"/>
  <c r="BE7" i="7" a="1"/>
  <c r="BE7" i="7" s="1"/>
  <c r="BG7" i="7" s="1"/>
  <c r="U7" i="7" a="1"/>
  <c r="U7" i="7" s="1"/>
  <c r="W7" i="7" s="1"/>
  <c r="V7" i="7"/>
  <c r="BR7" i="7"/>
  <c r="BQ7" i="7" a="1"/>
  <c r="BQ7" i="7" s="1"/>
  <c r="BS7" i="7" s="1"/>
  <c r="AS7" i="7" a="1"/>
  <c r="AS7" i="7" s="1"/>
  <c r="AU7" i="7" s="1"/>
  <c r="AT7" i="7"/>
  <c r="X6" i="7"/>
  <c r="AQ8" i="1"/>
  <c r="AR8" i="1" s="1"/>
  <c r="BC8" i="12"/>
  <c r="BD8" i="12" s="1"/>
  <c r="AQ8" i="12"/>
  <c r="AR8" i="12" s="1"/>
  <c r="AE8" i="12"/>
  <c r="AF8" i="12" s="1"/>
  <c r="S8" i="12"/>
  <c r="T8" i="12" s="1"/>
  <c r="BO8" i="7"/>
  <c r="BP8" i="7" s="1"/>
  <c r="BC8" i="7"/>
  <c r="BD8" i="7" s="1"/>
  <c r="AQ8" i="7"/>
  <c r="AR8" i="7" s="1"/>
  <c r="S8" i="7"/>
  <c r="T8" i="7" s="1"/>
  <c r="BO9" i="1"/>
  <c r="BP9" i="1" s="1"/>
  <c r="BC8" i="1"/>
  <c r="BD8" i="1" s="1"/>
  <c r="AE9" i="1"/>
  <c r="AF9" i="1" s="1"/>
  <c r="S9" i="1"/>
  <c r="T9" i="1" s="1"/>
  <c r="BO8" i="13"/>
  <c r="BP8" i="13" s="1"/>
  <c r="BC8" i="13"/>
  <c r="BD8" i="13" s="1"/>
  <c r="AQ8" i="13"/>
  <c r="AR8" i="13" s="1"/>
  <c r="AE8" i="13"/>
  <c r="AF8" i="13" s="1"/>
  <c r="S8" i="13"/>
  <c r="T8" i="13" s="1"/>
  <c r="AE9" i="7" l="1"/>
  <c r="AF9" i="7" s="1"/>
  <c r="X8" i="1"/>
  <c r="BH7" i="12"/>
  <c r="X7" i="12"/>
  <c r="BT7" i="13"/>
  <c r="BT8" i="1"/>
  <c r="AV7" i="12"/>
  <c r="AV7" i="13"/>
  <c r="AJ7" i="13"/>
  <c r="X7" i="7"/>
  <c r="V8" i="12"/>
  <c r="U8" i="12" a="1"/>
  <c r="U8" i="12" s="1"/>
  <c r="U9" i="1" a="1"/>
  <c r="U9" i="1" s="1"/>
  <c r="W9" i="1" s="1"/>
  <c r="V9" i="1"/>
  <c r="AG9" i="1" a="1"/>
  <c r="AG9" i="1" s="1"/>
  <c r="AI9" i="1" s="1"/>
  <c r="AH9" i="1"/>
  <c r="BE8" i="1" a="1"/>
  <c r="BE8" i="1" s="1"/>
  <c r="BG8" i="1" s="1"/>
  <c r="BF8" i="1"/>
  <c r="AG8" i="12" a="1"/>
  <c r="AG8" i="12" s="1"/>
  <c r="AI8" i="12" s="1"/>
  <c r="AH8" i="12"/>
  <c r="AJ7" i="12"/>
  <c r="AJ8" i="1"/>
  <c r="AV7" i="1"/>
  <c r="AS8" i="13" a="1"/>
  <c r="AS8" i="13" s="1"/>
  <c r="AU8" i="13" s="1"/>
  <c r="AT8" i="13"/>
  <c r="U8" i="13" a="1"/>
  <c r="U8" i="13" s="1"/>
  <c r="W8" i="13" s="1"/>
  <c r="V8" i="13"/>
  <c r="BQ9" i="1" a="1"/>
  <c r="BQ9" i="1" s="1"/>
  <c r="BS9" i="1" s="1"/>
  <c r="BR9" i="1"/>
  <c r="AS8" i="12" a="1"/>
  <c r="AS8" i="12" s="1"/>
  <c r="AU8" i="12" s="1"/>
  <c r="AT8" i="12"/>
  <c r="BH7" i="1"/>
  <c r="AH8" i="13"/>
  <c r="AG8" i="13" a="1"/>
  <c r="AG8" i="13" s="1"/>
  <c r="AI8" i="13" s="1"/>
  <c r="BH7" i="13"/>
  <c r="BE8" i="12" a="1"/>
  <c r="BE8" i="12" s="1"/>
  <c r="BG8" i="12" s="1"/>
  <c r="BF8" i="12"/>
  <c r="BE8" i="13" a="1"/>
  <c r="BE8" i="13" s="1"/>
  <c r="BG8" i="13" s="1"/>
  <c r="BF8" i="13"/>
  <c r="AT8" i="1"/>
  <c r="AS8" i="1" a="1"/>
  <c r="AS8" i="1" s="1"/>
  <c r="AU8" i="1" s="1"/>
  <c r="BP8" i="12"/>
  <c r="BO9" i="12"/>
  <c r="X7" i="13"/>
  <c r="BQ8" i="13" a="1"/>
  <c r="BQ8" i="13" s="1"/>
  <c r="BS8" i="13" s="1"/>
  <c r="BR8" i="13"/>
  <c r="BT6" i="12"/>
  <c r="BQ7" i="12" a="1"/>
  <c r="BQ7" i="12" s="1"/>
  <c r="BS7" i="12" s="1"/>
  <c r="BR7" i="12"/>
  <c r="AG8" i="7" a="1"/>
  <c r="AG8" i="7" s="1"/>
  <c r="AI8" i="7" s="1"/>
  <c r="BT7" i="7"/>
  <c r="AV7" i="7"/>
  <c r="BF8" i="7"/>
  <c r="BE8" i="7" a="1"/>
  <c r="BE8" i="7" s="1"/>
  <c r="BG8" i="7" s="1"/>
  <c r="AT8" i="7"/>
  <c r="AS8" i="7" a="1"/>
  <c r="AS8" i="7" s="1"/>
  <c r="AU8" i="7" s="1"/>
  <c r="AG9" i="7" a="1"/>
  <c r="AG9" i="7" s="1"/>
  <c r="AI9" i="7" s="1"/>
  <c r="AH9" i="7"/>
  <c r="BR8" i="7"/>
  <c r="BQ8" i="7" a="1"/>
  <c r="BQ8" i="7" s="1"/>
  <c r="BS8" i="7" s="1"/>
  <c r="BH7" i="7"/>
  <c r="V8" i="7"/>
  <c r="U8" i="7" a="1"/>
  <c r="U8" i="7" s="1"/>
  <c r="W8" i="7" s="1"/>
  <c r="AQ9" i="1"/>
  <c r="AR9" i="1" s="1"/>
  <c r="BC9" i="12"/>
  <c r="BD9" i="12" s="1"/>
  <c r="AQ9" i="12"/>
  <c r="AR9" i="12" s="1"/>
  <c r="AE9" i="12"/>
  <c r="AF9" i="12" s="1"/>
  <c r="S9" i="12"/>
  <c r="T9" i="12" s="1"/>
  <c r="BO9" i="7"/>
  <c r="BP9" i="7" s="1"/>
  <c r="BC9" i="7"/>
  <c r="BD9" i="7" s="1"/>
  <c r="AQ9" i="7"/>
  <c r="AR9" i="7" s="1"/>
  <c r="AE10" i="7"/>
  <c r="AF10" i="7" s="1"/>
  <c r="S9" i="7"/>
  <c r="T9" i="7" s="1"/>
  <c r="BO10" i="1"/>
  <c r="BP10" i="1" s="1"/>
  <c r="BC9" i="1"/>
  <c r="BD9" i="1" s="1"/>
  <c r="AE10" i="1"/>
  <c r="AF10" i="1" s="1"/>
  <c r="S10" i="1"/>
  <c r="T10" i="1" s="1"/>
  <c r="BO9" i="13"/>
  <c r="BP9" i="13" s="1"/>
  <c r="BC9" i="13"/>
  <c r="BD9" i="13" s="1"/>
  <c r="AQ9" i="13"/>
  <c r="AR9" i="13" s="1"/>
  <c r="AE9" i="13"/>
  <c r="AF9" i="13" s="1"/>
  <c r="S9" i="13"/>
  <c r="T9" i="13" s="1"/>
  <c r="AV8" i="12" l="1"/>
  <c r="BH8" i="1"/>
  <c r="AJ9" i="1"/>
  <c r="BH8" i="13"/>
  <c r="BT8" i="13"/>
  <c r="BT9" i="1"/>
  <c r="AV8" i="13"/>
  <c r="AS9" i="1" a="1"/>
  <c r="AS9" i="1" s="1"/>
  <c r="AU9" i="1" s="1"/>
  <c r="AT9" i="1"/>
  <c r="AH10" i="1"/>
  <c r="AG10" i="1" a="1"/>
  <c r="AG10" i="1" s="1"/>
  <c r="BQ9" i="13" a="1"/>
  <c r="BQ9" i="13" s="1"/>
  <c r="BS9" i="13" s="1"/>
  <c r="BR9" i="13"/>
  <c r="U10" i="1" a="1"/>
  <c r="U10" i="1" s="1"/>
  <c r="W10" i="1" s="1"/>
  <c r="V10" i="1"/>
  <c r="U9" i="12" a="1"/>
  <c r="U9" i="12" s="1"/>
  <c r="W9" i="12" s="1"/>
  <c r="V9" i="12"/>
  <c r="BF9" i="1"/>
  <c r="BE9" i="1" a="1"/>
  <c r="BE9" i="1" s="1"/>
  <c r="BG9" i="1" s="1"/>
  <c r="AG9" i="12" a="1"/>
  <c r="AG9" i="12" s="1"/>
  <c r="AI9" i="12" s="1"/>
  <c r="AH9" i="12"/>
  <c r="BH8" i="12"/>
  <c r="X9" i="1"/>
  <c r="BE9" i="13" a="1"/>
  <c r="BE9" i="13" s="1"/>
  <c r="BG9" i="13" s="1"/>
  <c r="BF9" i="13"/>
  <c r="BR10" i="1"/>
  <c r="BQ10" i="1" a="1"/>
  <c r="BQ10" i="1" s="1"/>
  <c r="BS10" i="1" s="1"/>
  <c r="AS9" i="12" a="1"/>
  <c r="AS9" i="12" s="1"/>
  <c r="AU9" i="12" s="1"/>
  <c r="AT9" i="12"/>
  <c r="BP9" i="12"/>
  <c r="BO10" i="12"/>
  <c r="U9" i="13" a="1"/>
  <c r="U9" i="13" s="1"/>
  <c r="W9" i="13" s="1"/>
  <c r="V9" i="13"/>
  <c r="BE9" i="12" a="1"/>
  <c r="BE9" i="12" s="1"/>
  <c r="BG9" i="12" s="1"/>
  <c r="BF9" i="12"/>
  <c r="BQ8" i="12" a="1"/>
  <c r="BQ8" i="12" s="1"/>
  <c r="BS8" i="12" s="1"/>
  <c r="BR8" i="12"/>
  <c r="AJ8" i="12"/>
  <c r="W8" i="12"/>
  <c r="X8" i="12" s="1"/>
  <c r="AG9" i="13" a="1"/>
  <c r="AG9" i="13" s="1"/>
  <c r="AI9" i="13" s="1"/>
  <c r="AH9" i="13"/>
  <c r="AS9" i="13" a="1"/>
  <c r="AS9" i="13" s="1"/>
  <c r="AU9" i="13" s="1"/>
  <c r="AT9" i="13"/>
  <c r="BT7" i="12"/>
  <c r="AV8" i="1"/>
  <c r="AJ8" i="13"/>
  <c r="X8" i="13"/>
  <c r="AJ8" i="7"/>
  <c r="BT8" i="7"/>
  <c r="AJ9" i="7"/>
  <c r="AG10" i="7" a="1"/>
  <c r="AG10" i="7" s="1"/>
  <c r="AI10" i="7" s="1"/>
  <c r="AH10" i="7"/>
  <c r="BR9" i="7"/>
  <c r="BQ9" i="7" a="1"/>
  <c r="BQ9" i="7" s="1"/>
  <c r="BS9" i="7" s="1"/>
  <c r="AV8" i="7"/>
  <c r="V9" i="7"/>
  <c r="U9" i="7" a="1"/>
  <c r="U9" i="7" s="1"/>
  <c r="W9" i="7" s="1"/>
  <c r="BF9" i="7"/>
  <c r="BE9" i="7" a="1"/>
  <c r="BE9" i="7" s="1"/>
  <c r="BG9" i="7" s="1"/>
  <c r="BH8" i="7"/>
  <c r="AS9" i="7" a="1"/>
  <c r="AS9" i="7" s="1"/>
  <c r="AU9" i="7" s="1"/>
  <c r="AT9" i="7"/>
  <c r="X8" i="7"/>
  <c r="AQ10" i="1"/>
  <c r="AR10" i="1" s="1"/>
  <c r="BC10" i="12"/>
  <c r="BD10" i="12" s="1"/>
  <c r="AQ10" i="12"/>
  <c r="AR10" i="12" s="1"/>
  <c r="AE10" i="12"/>
  <c r="AF10" i="12" s="1"/>
  <c r="S10" i="12"/>
  <c r="T10" i="12" s="1"/>
  <c r="BO10" i="7"/>
  <c r="BP10" i="7" s="1"/>
  <c r="BC10" i="7"/>
  <c r="BD10" i="7" s="1"/>
  <c r="AQ10" i="7"/>
  <c r="AR10" i="7" s="1"/>
  <c r="AE11" i="7"/>
  <c r="AF11" i="7" s="1"/>
  <c r="S10" i="7"/>
  <c r="T10" i="7" s="1"/>
  <c r="BO11" i="1"/>
  <c r="BP11" i="1" s="1"/>
  <c r="BC10" i="1"/>
  <c r="BD10" i="1" s="1"/>
  <c r="AE11" i="1"/>
  <c r="AF11" i="1" s="1"/>
  <c r="S11" i="1"/>
  <c r="T11" i="1" s="1"/>
  <c r="BO10" i="13"/>
  <c r="BP10" i="13" s="1"/>
  <c r="BC10" i="13"/>
  <c r="BD10" i="13" s="1"/>
  <c r="AQ10" i="13"/>
  <c r="AR10" i="13" s="1"/>
  <c r="AE10" i="13"/>
  <c r="AF10" i="13" s="1"/>
  <c r="S10" i="13"/>
  <c r="T10" i="13" s="1"/>
  <c r="BH9" i="1" l="1"/>
  <c r="AJ9" i="13"/>
  <c r="X9" i="12"/>
  <c r="AV9" i="1"/>
  <c r="BT9" i="13"/>
  <c r="X9" i="13"/>
  <c r="BH9" i="13"/>
  <c r="BH9" i="12"/>
  <c r="BT10" i="1"/>
  <c r="AJ9" i="12"/>
  <c r="AS10" i="1" a="1"/>
  <c r="AS10" i="1" s="1"/>
  <c r="AU10" i="1" s="1"/>
  <c r="AT10" i="1"/>
  <c r="AS10" i="13" a="1"/>
  <c r="AS10" i="13" s="1"/>
  <c r="AU10" i="13" s="1"/>
  <c r="AT10" i="13"/>
  <c r="BF10" i="13"/>
  <c r="BE10" i="13" a="1"/>
  <c r="BE10" i="13" s="1"/>
  <c r="BG10" i="13" s="1"/>
  <c r="BR10" i="13"/>
  <c r="BQ10" i="13" a="1"/>
  <c r="BQ10" i="13" s="1"/>
  <c r="BS10" i="13" s="1"/>
  <c r="AH10" i="13"/>
  <c r="AG10" i="13" a="1"/>
  <c r="AG10" i="13" s="1"/>
  <c r="AI10" i="13" s="1"/>
  <c r="BF10" i="12"/>
  <c r="BE10" i="12" a="1"/>
  <c r="BE10" i="12" s="1"/>
  <c r="BG10" i="12" s="1"/>
  <c r="U11" i="1" a="1"/>
  <c r="U11" i="1" s="1"/>
  <c r="W11" i="1" s="1"/>
  <c r="V11" i="1"/>
  <c r="AI10" i="1"/>
  <c r="AJ10" i="1" s="1"/>
  <c r="AG11" i="1" a="1"/>
  <c r="AG11" i="1" s="1"/>
  <c r="AI11" i="1" s="1"/>
  <c r="AH11" i="1"/>
  <c r="V10" i="12"/>
  <c r="U10" i="12" a="1"/>
  <c r="U10" i="12" s="1"/>
  <c r="W10" i="12" s="1"/>
  <c r="BP10" i="12"/>
  <c r="BO11" i="12"/>
  <c r="X10" i="1"/>
  <c r="BE10" i="1" a="1"/>
  <c r="BE10" i="1" s="1"/>
  <c r="BG10" i="1" s="1"/>
  <c r="BF10" i="1"/>
  <c r="AG10" i="12" a="1"/>
  <c r="AG10" i="12" s="1"/>
  <c r="AI10" i="12" s="1"/>
  <c r="AH10" i="12"/>
  <c r="BT8" i="12"/>
  <c r="BQ9" i="12" a="1"/>
  <c r="BQ9" i="12" s="1"/>
  <c r="BS9" i="12" s="1"/>
  <c r="BR9" i="12"/>
  <c r="U10" i="13" a="1"/>
  <c r="U10" i="13" s="1"/>
  <c r="W10" i="13" s="1"/>
  <c r="V10" i="13"/>
  <c r="BQ11" i="1" a="1"/>
  <c r="BQ11" i="1" s="1"/>
  <c r="BS11" i="1" s="1"/>
  <c r="BR11" i="1"/>
  <c r="AS10" i="12" a="1"/>
  <c r="AS10" i="12" s="1"/>
  <c r="AU10" i="12" s="1"/>
  <c r="AT10" i="12"/>
  <c r="BH9" i="7"/>
  <c r="AV9" i="13"/>
  <c r="AV9" i="12"/>
  <c r="BT9" i="7"/>
  <c r="BQ10" i="7" a="1"/>
  <c r="BQ10" i="7" s="1"/>
  <c r="BS10" i="7" s="1"/>
  <c r="BR10" i="7"/>
  <c r="AS10" i="7" a="1"/>
  <c r="AS10" i="7" s="1"/>
  <c r="AU10" i="7" s="1"/>
  <c r="AT10" i="7"/>
  <c r="X9" i="7"/>
  <c r="AG11" i="7" a="1"/>
  <c r="AG11" i="7" s="1"/>
  <c r="AI11" i="7" s="1"/>
  <c r="AH11" i="7"/>
  <c r="BE10" i="7" a="1"/>
  <c r="BE10" i="7" s="1"/>
  <c r="BG10" i="7" s="1"/>
  <c r="BF10" i="7"/>
  <c r="U10" i="7" a="1"/>
  <c r="U10" i="7" s="1"/>
  <c r="W10" i="7" s="1"/>
  <c r="V10" i="7"/>
  <c r="AV9" i="7"/>
  <c r="AJ10" i="7"/>
  <c r="AQ11" i="1"/>
  <c r="AR11" i="1" s="1"/>
  <c r="BC11" i="12"/>
  <c r="BD11" i="12" s="1"/>
  <c r="AQ11" i="12"/>
  <c r="AR11" i="12" s="1"/>
  <c r="AE11" i="12"/>
  <c r="AF11" i="12" s="1"/>
  <c r="S11" i="12"/>
  <c r="T11" i="12" s="1"/>
  <c r="BO11" i="7"/>
  <c r="BP11" i="7" s="1"/>
  <c r="BC11" i="7"/>
  <c r="BD11" i="7" s="1"/>
  <c r="AQ11" i="7"/>
  <c r="AR11" i="7" s="1"/>
  <c r="AE12" i="7"/>
  <c r="AF12" i="7" s="1"/>
  <c r="S11" i="7"/>
  <c r="T11" i="7" s="1"/>
  <c r="BO12" i="1"/>
  <c r="BP12" i="1" s="1"/>
  <c r="BC11" i="1"/>
  <c r="BD11" i="1" s="1"/>
  <c r="AE12" i="1"/>
  <c r="AF12" i="1" s="1"/>
  <c r="S12" i="1"/>
  <c r="T12" i="1" s="1"/>
  <c r="BO11" i="13"/>
  <c r="BP11" i="13" s="1"/>
  <c r="BC11" i="13"/>
  <c r="BD11" i="13" s="1"/>
  <c r="AQ11" i="13"/>
  <c r="AR11" i="13" s="1"/>
  <c r="AE11" i="13"/>
  <c r="AF11" i="13" s="1"/>
  <c r="S11" i="13"/>
  <c r="T11" i="13" s="1"/>
  <c r="X10" i="13" l="1"/>
  <c r="BH10" i="12"/>
  <c r="AJ10" i="12"/>
  <c r="BT11" i="1"/>
  <c r="AJ11" i="1"/>
  <c r="BH10" i="1"/>
  <c r="AV10" i="1"/>
  <c r="BH10" i="13"/>
  <c r="AG12" i="1" a="1"/>
  <c r="AG12" i="1" s="1"/>
  <c r="AI12" i="1" s="1"/>
  <c r="AH12" i="1"/>
  <c r="BR12" i="1"/>
  <c r="BQ12" i="1" a="1"/>
  <c r="BQ12" i="1" s="1"/>
  <c r="BS12" i="1" s="1"/>
  <c r="AG11" i="13" a="1"/>
  <c r="AG11" i="13" s="1"/>
  <c r="AI11" i="13" s="1"/>
  <c r="AH11" i="13"/>
  <c r="BE11" i="12" a="1"/>
  <c r="BE11" i="12" s="1"/>
  <c r="BG11" i="12" s="1"/>
  <c r="BF11" i="12"/>
  <c r="AJ10" i="13"/>
  <c r="U11" i="12" a="1"/>
  <c r="U11" i="12" s="1"/>
  <c r="W11" i="12" s="1"/>
  <c r="V11" i="12"/>
  <c r="AS11" i="13" a="1"/>
  <c r="AS11" i="13" s="1"/>
  <c r="AU11" i="13" s="1"/>
  <c r="AT11" i="13"/>
  <c r="AV10" i="13"/>
  <c r="AS11" i="12" a="1"/>
  <c r="AS11" i="12" s="1"/>
  <c r="AU11" i="12" s="1"/>
  <c r="AT11" i="12"/>
  <c r="AS11" i="1" a="1"/>
  <c r="AS11" i="1" s="1"/>
  <c r="AU11" i="1" s="1"/>
  <c r="AT11" i="1"/>
  <c r="BT9" i="12"/>
  <c r="BP11" i="12"/>
  <c r="BO12" i="12"/>
  <c r="AG11" i="12" a="1"/>
  <c r="AG11" i="12" s="1"/>
  <c r="AI11" i="12" s="1"/>
  <c r="AH11" i="12"/>
  <c r="V11" i="13"/>
  <c r="U11" i="13" a="1"/>
  <c r="U11" i="13" s="1"/>
  <c r="W11" i="13" s="1"/>
  <c r="BF11" i="13"/>
  <c r="BE11" i="13" a="1"/>
  <c r="BE11" i="13" s="1"/>
  <c r="BG11" i="13" s="1"/>
  <c r="BQ11" i="13" a="1"/>
  <c r="BQ11" i="13" s="1"/>
  <c r="BS11" i="13" s="1"/>
  <c r="BR11" i="13"/>
  <c r="BR10" i="12"/>
  <c r="BQ10" i="12" a="1"/>
  <c r="BQ10" i="12" s="1"/>
  <c r="BS10" i="12" s="1"/>
  <c r="X11" i="1"/>
  <c r="BT10" i="13"/>
  <c r="BE11" i="1" a="1"/>
  <c r="BE11" i="1" s="1"/>
  <c r="BG11" i="1" s="1"/>
  <c r="BF11" i="1"/>
  <c r="V12" i="1"/>
  <c r="U12" i="1" a="1"/>
  <c r="U12" i="1" s="1"/>
  <c r="W12" i="1" s="1"/>
  <c r="AV10" i="7"/>
  <c r="AV10" i="12"/>
  <c r="X10" i="12"/>
  <c r="BH10" i="7"/>
  <c r="BT10" i="7"/>
  <c r="AH12" i="7"/>
  <c r="AG12" i="7" a="1"/>
  <c r="AG12" i="7" s="1"/>
  <c r="AI12" i="7" s="1"/>
  <c r="X10" i="7"/>
  <c r="AT11" i="7"/>
  <c r="AS11" i="7" a="1"/>
  <c r="AS11" i="7" s="1"/>
  <c r="AU11" i="7" s="1"/>
  <c r="AJ11" i="7"/>
  <c r="BR11" i="7"/>
  <c r="BQ11" i="7" a="1"/>
  <c r="BQ11" i="7" s="1"/>
  <c r="BS11" i="7" s="1"/>
  <c r="BE11" i="7" a="1"/>
  <c r="BE11" i="7" s="1"/>
  <c r="BG11" i="7" s="1"/>
  <c r="BF11" i="7"/>
  <c r="U11" i="7" a="1"/>
  <c r="U11" i="7" s="1"/>
  <c r="W11" i="7" s="1"/>
  <c r="V11" i="7"/>
  <c r="AQ12" i="1"/>
  <c r="AR12" i="1" s="1"/>
  <c r="BC12" i="12"/>
  <c r="BD12" i="12" s="1"/>
  <c r="AQ12" i="12"/>
  <c r="AR12" i="12" s="1"/>
  <c r="AE12" i="12"/>
  <c r="AF12" i="12" s="1"/>
  <c r="S12" i="12"/>
  <c r="T12" i="12" s="1"/>
  <c r="BO12" i="7"/>
  <c r="BP12" i="7" s="1"/>
  <c r="BC12" i="7"/>
  <c r="BD12" i="7" s="1"/>
  <c r="AQ12" i="7"/>
  <c r="AR12" i="7" s="1"/>
  <c r="AE13" i="7"/>
  <c r="AF13" i="7" s="1"/>
  <c r="S12" i="7"/>
  <c r="T12" i="7" s="1"/>
  <c r="BO13" i="1"/>
  <c r="BP13" i="1" s="1"/>
  <c r="BC12" i="1"/>
  <c r="BD12" i="1" s="1"/>
  <c r="AE13" i="1"/>
  <c r="AF13" i="1" s="1"/>
  <c r="S13" i="1"/>
  <c r="T13" i="1" s="1"/>
  <c r="BO12" i="13"/>
  <c r="BP12" i="13" s="1"/>
  <c r="BC12" i="13"/>
  <c r="BD12" i="13" s="1"/>
  <c r="AQ12" i="13"/>
  <c r="AR12" i="13" s="1"/>
  <c r="AE12" i="13"/>
  <c r="AF12" i="13" s="1"/>
  <c r="S12" i="13"/>
  <c r="T12" i="13" s="1"/>
  <c r="AJ11" i="12" l="1"/>
  <c r="BH11" i="1"/>
  <c r="BT10" i="12"/>
  <c r="AV11" i="13"/>
  <c r="X11" i="13"/>
  <c r="AS12" i="12" a="1"/>
  <c r="AS12" i="12" s="1"/>
  <c r="AU12" i="12" s="1"/>
  <c r="AT12" i="12"/>
  <c r="BE12" i="13" a="1"/>
  <c r="BE12" i="13" s="1"/>
  <c r="BG12" i="13" s="1"/>
  <c r="BF12" i="13"/>
  <c r="AS12" i="1" a="1"/>
  <c r="AS12" i="1" s="1"/>
  <c r="AU12" i="1" s="1"/>
  <c r="AT12" i="1"/>
  <c r="BQ11" i="12" a="1"/>
  <c r="BQ11" i="12" s="1"/>
  <c r="BS11" i="12" s="1"/>
  <c r="BR11" i="12"/>
  <c r="AJ11" i="13"/>
  <c r="AS12" i="13" a="1"/>
  <c r="AS12" i="13" s="1"/>
  <c r="AU12" i="13" s="1"/>
  <c r="AT12" i="13"/>
  <c r="BQ12" i="13" a="1"/>
  <c r="BQ12" i="13" s="1"/>
  <c r="BS12" i="13" s="1"/>
  <c r="BR12" i="13"/>
  <c r="U12" i="13" a="1"/>
  <c r="U12" i="13" s="1"/>
  <c r="W12" i="13" s="1"/>
  <c r="V12" i="13"/>
  <c r="U13" i="1" a="1"/>
  <c r="U13" i="1" s="1"/>
  <c r="W13" i="1" s="1"/>
  <c r="V13" i="1"/>
  <c r="X12" i="1"/>
  <c r="AV11" i="1"/>
  <c r="X11" i="12"/>
  <c r="BT12" i="1"/>
  <c r="BP12" i="12"/>
  <c r="BO13" i="12"/>
  <c r="AH13" i="1"/>
  <c r="AG13" i="1" a="1"/>
  <c r="AG13" i="1" s="1"/>
  <c r="AI13" i="1" s="1"/>
  <c r="U12" i="12" a="1"/>
  <c r="U12" i="12" s="1"/>
  <c r="W12" i="12" s="1"/>
  <c r="V12" i="12"/>
  <c r="BQ13" i="1" a="1"/>
  <c r="BQ13" i="1" s="1"/>
  <c r="BS13" i="1" s="1"/>
  <c r="BR13" i="1"/>
  <c r="BE12" i="1" a="1"/>
  <c r="BE12" i="1" s="1"/>
  <c r="BG12" i="1" s="1"/>
  <c r="BF12" i="1"/>
  <c r="AG12" i="12" a="1"/>
  <c r="AG12" i="12" s="1"/>
  <c r="AI12" i="12" s="1"/>
  <c r="AH12" i="12"/>
  <c r="BT11" i="13"/>
  <c r="AV11" i="12"/>
  <c r="AJ12" i="1"/>
  <c r="AG12" i="13" a="1"/>
  <c r="AG12" i="13" s="1"/>
  <c r="AI12" i="13" s="1"/>
  <c r="AH12" i="13"/>
  <c r="AJ12" i="13" s="1"/>
  <c r="BE12" i="12" a="1"/>
  <c r="BE12" i="12" s="1"/>
  <c r="BG12" i="12" s="1"/>
  <c r="BF12" i="12"/>
  <c r="BH11" i="13"/>
  <c r="BH11" i="12"/>
  <c r="AV11" i="7"/>
  <c r="BT11" i="7"/>
  <c r="X11" i="7"/>
  <c r="AG13" i="7" a="1"/>
  <c r="AG13" i="7" s="1"/>
  <c r="AI13" i="7" s="1"/>
  <c r="AH13" i="7"/>
  <c r="BH11" i="7"/>
  <c r="BQ12" i="7" a="1"/>
  <c r="BQ12" i="7" s="1"/>
  <c r="BS12" i="7" s="1"/>
  <c r="BR12" i="7"/>
  <c r="U12" i="7" a="1"/>
  <c r="U12" i="7" s="1"/>
  <c r="W12" i="7" s="1"/>
  <c r="V12" i="7"/>
  <c r="AS12" i="7" a="1"/>
  <c r="AS12" i="7" s="1"/>
  <c r="AU12" i="7" s="1"/>
  <c r="AT12" i="7"/>
  <c r="BF12" i="7"/>
  <c r="BE12" i="7" a="1"/>
  <c r="BE12" i="7" s="1"/>
  <c r="BG12" i="7" s="1"/>
  <c r="AJ12" i="7"/>
  <c r="AQ13" i="1"/>
  <c r="AR13" i="1" s="1"/>
  <c r="BC13" i="12"/>
  <c r="BD13" i="12" s="1"/>
  <c r="AQ13" i="12"/>
  <c r="AR13" i="12" s="1"/>
  <c r="AE13" i="12"/>
  <c r="AF13" i="12" s="1"/>
  <c r="S13" i="12"/>
  <c r="T13" i="12" s="1"/>
  <c r="BO13" i="7"/>
  <c r="BP13" i="7" s="1"/>
  <c r="BC13" i="7"/>
  <c r="BD13" i="7" s="1"/>
  <c r="AQ13" i="7"/>
  <c r="AR13" i="7" s="1"/>
  <c r="AE14" i="7"/>
  <c r="AF14" i="7" s="1"/>
  <c r="S13" i="7"/>
  <c r="T13" i="7" s="1"/>
  <c r="BO14" i="1"/>
  <c r="BP14" i="1" s="1"/>
  <c r="BC13" i="1"/>
  <c r="BD13" i="1" s="1"/>
  <c r="AE14" i="1"/>
  <c r="AF14" i="1" s="1"/>
  <c r="S14" i="1"/>
  <c r="T14" i="1" s="1"/>
  <c r="BO13" i="13"/>
  <c r="BP13" i="13" s="1"/>
  <c r="BC13" i="13"/>
  <c r="BD13" i="13" s="1"/>
  <c r="AQ13" i="13"/>
  <c r="AR13" i="13" s="1"/>
  <c r="AE13" i="13"/>
  <c r="AF13" i="13" s="1"/>
  <c r="S13" i="13"/>
  <c r="T13" i="13" s="1"/>
  <c r="BT11" i="12" l="1"/>
  <c r="AJ12" i="12"/>
  <c r="BT12" i="13"/>
  <c r="BH12" i="13"/>
  <c r="X12" i="12"/>
  <c r="X12" i="13"/>
  <c r="AV12" i="1"/>
  <c r="BH12" i="1"/>
  <c r="BT13" i="1"/>
  <c r="AJ13" i="1"/>
  <c r="X12" i="7"/>
  <c r="AG14" i="1" a="1"/>
  <c r="AG14" i="1" s="1"/>
  <c r="AI14" i="1" s="1"/>
  <c r="AH14" i="1"/>
  <c r="AG13" i="12" a="1"/>
  <c r="AG13" i="12" s="1"/>
  <c r="AI13" i="12" s="1"/>
  <c r="AH13" i="12"/>
  <c r="U13" i="13" a="1"/>
  <c r="U13" i="13" s="1"/>
  <c r="W13" i="13" s="1"/>
  <c r="V13" i="13"/>
  <c r="BQ12" i="12" a="1"/>
  <c r="BQ12" i="12" s="1"/>
  <c r="BS12" i="12" s="1"/>
  <c r="BR12" i="12"/>
  <c r="BE13" i="1" a="1"/>
  <c r="BE13" i="1" s="1"/>
  <c r="BG13" i="1" s="1"/>
  <c r="BF13" i="1"/>
  <c r="AG13" i="13" a="1"/>
  <c r="AG13" i="13" s="1"/>
  <c r="AI13" i="13" s="1"/>
  <c r="AH13" i="13"/>
  <c r="BF13" i="12"/>
  <c r="BE13" i="12" a="1"/>
  <c r="BE13" i="12" s="1"/>
  <c r="BG13" i="12" s="1"/>
  <c r="BQ14" i="1" a="1"/>
  <c r="BQ14" i="1" s="1"/>
  <c r="BS14" i="1" s="1"/>
  <c r="BR14" i="1"/>
  <c r="AS13" i="13" a="1"/>
  <c r="AS13" i="13" s="1"/>
  <c r="AU13" i="13" s="1"/>
  <c r="AT13" i="13"/>
  <c r="AS13" i="12" a="1"/>
  <c r="AS13" i="12" s="1"/>
  <c r="AU13" i="12" s="1"/>
  <c r="AT13" i="12"/>
  <c r="AS13" i="1" a="1"/>
  <c r="AS13" i="1" s="1"/>
  <c r="AU13" i="1" s="1"/>
  <c r="AT13" i="1"/>
  <c r="AV12" i="13"/>
  <c r="BP13" i="12"/>
  <c r="BO14" i="12"/>
  <c r="BE13" i="13" a="1"/>
  <c r="BE13" i="13" s="1"/>
  <c r="BG13" i="13" s="1"/>
  <c r="BF13" i="13"/>
  <c r="BR13" i="13"/>
  <c r="BQ13" i="13" a="1"/>
  <c r="BQ13" i="13" s="1"/>
  <c r="BS13" i="13" s="1"/>
  <c r="AV12" i="12"/>
  <c r="V13" i="12"/>
  <c r="U13" i="12" a="1"/>
  <c r="U13" i="12" s="1"/>
  <c r="W13" i="12" s="1"/>
  <c r="U14" i="1" a="1"/>
  <c r="U14" i="1" s="1"/>
  <c r="W14" i="1" s="1"/>
  <c r="V14" i="1"/>
  <c r="BH12" i="12"/>
  <c r="X13" i="1"/>
  <c r="BT12" i="7"/>
  <c r="AJ13" i="7"/>
  <c r="BH12" i="7"/>
  <c r="AH14" i="7"/>
  <c r="AG14" i="7" a="1"/>
  <c r="AG14" i="7" s="1"/>
  <c r="AI14" i="7" s="1"/>
  <c r="AT13" i="7"/>
  <c r="AS13" i="7" a="1"/>
  <c r="AS13" i="7" s="1"/>
  <c r="AU13" i="7" s="1"/>
  <c r="AV12" i="7"/>
  <c r="BF13" i="7"/>
  <c r="BE13" i="7" a="1"/>
  <c r="BE13" i="7" s="1"/>
  <c r="BG13" i="7" s="1"/>
  <c r="BR13" i="7"/>
  <c r="BQ13" i="7" a="1"/>
  <c r="BQ13" i="7" s="1"/>
  <c r="BS13" i="7" s="1"/>
  <c r="U13" i="7" a="1"/>
  <c r="U13" i="7" s="1"/>
  <c r="W13" i="7" s="1"/>
  <c r="V13" i="7"/>
  <c r="AQ14" i="1"/>
  <c r="AR14" i="1" s="1"/>
  <c r="BC14" i="12"/>
  <c r="BD14" i="12" s="1"/>
  <c r="AQ14" i="12"/>
  <c r="AR14" i="12" s="1"/>
  <c r="AE14" i="12"/>
  <c r="AF14" i="12" s="1"/>
  <c r="S14" i="12"/>
  <c r="T14" i="12" s="1"/>
  <c r="BO14" i="7"/>
  <c r="BP14" i="7" s="1"/>
  <c r="BC14" i="7"/>
  <c r="BD14" i="7" s="1"/>
  <c r="AQ14" i="7"/>
  <c r="AR14" i="7" s="1"/>
  <c r="AE15" i="7"/>
  <c r="AF15" i="7" s="1"/>
  <c r="S14" i="7"/>
  <c r="T14" i="7" s="1"/>
  <c r="BO15" i="1"/>
  <c r="BP15" i="1" s="1"/>
  <c r="BC14" i="1"/>
  <c r="BD14" i="1" s="1"/>
  <c r="AE15" i="1"/>
  <c r="AF15" i="1" s="1"/>
  <c r="S15" i="1"/>
  <c r="T15" i="1" s="1"/>
  <c r="BO14" i="13"/>
  <c r="BP14" i="13" s="1"/>
  <c r="BC14" i="13"/>
  <c r="BD14" i="13" s="1"/>
  <c r="AQ14" i="13"/>
  <c r="AR14" i="13" s="1"/>
  <c r="AE14" i="13"/>
  <c r="AF14" i="13" s="1"/>
  <c r="S14" i="13"/>
  <c r="T14" i="13" s="1"/>
  <c r="BH13" i="12" l="1"/>
  <c r="X13" i="12"/>
  <c r="AV13" i="1"/>
  <c r="BT13" i="13"/>
  <c r="X14" i="1"/>
  <c r="BT12" i="12"/>
  <c r="AV13" i="7"/>
  <c r="AV13" i="12"/>
  <c r="AT14" i="1"/>
  <c r="AS14" i="1" a="1"/>
  <c r="AS14" i="1" s="1"/>
  <c r="AU14" i="1" s="1"/>
  <c r="X13" i="13"/>
  <c r="AG14" i="13" a="1"/>
  <c r="AG14" i="13" s="1"/>
  <c r="AI14" i="13" s="1"/>
  <c r="AH14" i="13"/>
  <c r="BR14" i="13"/>
  <c r="BQ14" i="13" a="1"/>
  <c r="BQ14" i="13" s="1"/>
  <c r="BS14" i="13" s="1"/>
  <c r="BH13" i="13"/>
  <c r="AJ13" i="13"/>
  <c r="AJ13" i="12"/>
  <c r="U15" i="1" a="1"/>
  <c r="U15" i="1" s="1"/>
  <c r="W15" i="1" s="1"/>
  <c r="V15" i="1"/>
  <c r="U14" i="12" a="1"/>
  <c r="U14" i="12" s="1"/>
  <c r="W14" i="12" s="1"/>
  <c r="V14" i="12"/>
  <c r="AV13" i="13"/>
  <c r="BE14" i="12" a="1"/>
  <c r="BE14" i="12" s="1"/>
  <c r="BG14" i="12" s="1"/>
  <c r="BF14" i="12"/>
  <c r="AS14" i="13" a="1"/>
  <c r="AS14" i="13" s="1"/>
  <c r="AU14" i="13" s="1"/>
  <c r="AT14" i="13"/>
  <c r="BE14" i="13" a="1"/>
  <c r="BE14" i="13" s="1"/>
  <c r="BG14" i="13" s="1"/>
  <c r="BF14" i="13"/>
  <c r="AH15" i="1"/>
  <c r="AG15" i="1" a="1"/>
  <c r="AG15" i="1" s="1"/>
  <c r="AI15" i="1" s="1"/>
  <c r="BE14" i="1" a="1"/>
  <c r="BE14" i="1" s="1"/>
  <c r="BG14" i="1" s="1"/>
  <c r="BF14" i="1"/>
  <c r="AG14" i="12" a="1"/>
  <c r="AG14" i="12" s="1"/>
  <c r="AI14" i="12" s="1"/>
  <c r="AH14" i="12"/>
  <c r="BP14" i="12"/>
  <c r="BO15" i="12"/>
  <c r="BH13" i="1"/>
  <c r="AJ14" i="1"/>
  <c r="U14" i="13" a="1"/>
  <c r="U14" i="13" s="1"/>
  <c r="W14" i="13" s="1"/>
  <c r="V14" i="13"/>
  <c r="BR15" i="1"/>
  <c r="BQ15" i="1" a="1"/>
  <c r="BQ15" i="1" s="1"/>
  <c r="BS15" i="1" s="1"/>
  <c r="AT14" i="12"/>
  <c r="AS14" i="12" a="1"/>
  <c r="AS14" i="12" s="1"/>
  <c r="AU14" i="12" s="1"/>
  <c r="BH13" i="7"/>
  <c r="BQ13" i="12" a="1"/>
  <c r="BQ13" i="12" s="1"/>
  <c r="BS13" i="12" s="1"/>
  <c r="BR13" i="12"/>
  <c r="BT14" i="1"/>
  <c r="AS14" i="7" a="1"/>
  <c r="AS14" i="7" s="1"/>
  <c r="AU14" i="7" s="1"/>
  <c r="AT14" i="7"/>
  <c r="X13" i="7"/>
  <c r="BT13" i="7"/>
  <c r="AG15" i="7" a="1"/>
  <c r="AG15" i="7" s="1"/>
  <c r="AI15" i="7" s="1"/>
  <c r="AH15" i="7"/>
  <c r="BE14" i="7" a="1"/>
  <c r="BE14" i="7" s="1"/>
  <c r="BG14" i="7" s="1"/>
  <c r="BF14" i="7"/>
  <c r="V14" i="7"/>
  <c r="U14" i="7" a="1"/>
  <c r="U14" i="7" s="1"/>
  <c r="W14" i="7" s="1"/>
  <c r="BR14" i="7"/>
  <c r="BQ14" i="7" a="1"/>
  <c r="BQ14" i="7" s="1"/>
  <c r="BS14" i="7" s="1"/>
  <c r="AJ14" i="7"/>
  <c r="AQ15" i="1"/>
  <c r="AR15" i="1" s="1"/>
  <c r="BC15" i="12"/>
  <c r="BD15" i="12" s="1"/>
  <c r="AQ15" i="12"/>
  <c r="AR15" i="12" s="1"/>
  <c r="AE15" i="12"/>
  <c r="AF15" i="12" s="1"/>
  <c r="S15" i="12"/>
  <c r="T15" i="12" s="1"/>
  <c r="BO15" i="7"/>
  <c r="BP15" i="7" s="1"/>
  <c r="BC15" i="7"/>
  <c r="BD15" i="7" s="1"/>
  <c r="AQ15" i="7"/>
  <c r="AR15" i="7" s="1"/>
  <c r="AE16" i="7"/>
  <c r="AF16" i="7" s="1"/>
  <c r="S15" i="7"/>
  <c r="T15" i="7" s="1"/>
  <c r="BO16" i="1"/>
  <c r="BP16" i="1" s="1"/>
  <c r="BC15" i="1"/>
  <c r="BD15" i="1" s="1"/>
  <c r="AE16" i="1"/>
  <c r="AF16" i="1" s="1"/>
  <c r="S16" i="1"/>
  <c r="T16" i="1" s="1"/>
  <c r="BO15" i="13"/>
  <c r="BP15" i="13" s="1"/>
  <c r="BC15" i="13"/>
  <c r="BD15" i="13" s="1"/>
  <c r="AQ15" i="13"/>
  <c r="AR15" i="13" s="1"/>
  <c r="AE15" i="13"/>
  <c r="AF15" i="13" s="1"/>
  <c r="S15" i="13"/>
  <c r="T15" i="13" s="1"/>
  <c r="AV14" i="12" l="1"/>
  <c r="BH14" i="1"/>
  <c r="AJ15" i="1"/>
  <c r="X14" i="12"/>
  <c r="BH14" i="13"/>
  <c r="BT15" i="1"/>
  <c r="AJ14" i="12"/>
  <c r="AV14" i="1"/>
  <c r="BE15" i="1" a="1"/>
  <c r="BE15" i="1" s="1"/>
  <c r="BG15" i="1" s="1"/>
  <c r="BF15" i="1"/>
  <c r="AH15" i="13"/>
  <c r="AG15" i="13" a="1"/>
  <c r="AG15" i="13" s="1"/>
  <c r="AI15" i="13" s="1"/>
  <c r="BE15" i="12" a="1"/>
  <c r="BE15" i="12" s="1"/>
  <c r="BG15" i="12" s="1"/>
  <c r="BF15" i="12"/>
  <c r="X15" i="1"/>
  <c r="AJ14" i="13"/>
  <c r="AS15" i="12" a="1"/>
  <c r="AS15" i="12" s="1"/>
  <c r="AU15" i="12" s="1"/>
  <c r="AT15" i="12"/>
  <c r="AS15" i="13" a="1"/>
  <c r="AS15" i="13" s="1"/>
  <c r="AU15" i="13" s="1"/>
  <c r="AT15" i="13"/>
  <c r="BT13" i="12"/>
  <c r="X14" i="13"/>
  <c r="AV14" i="13"/>
  <c r="AG15" i="12" a="1"/>
  <c r="AG15" i="12" s="1"/>
  <c r="AI15" i="12" s="1"/>
  <c r="AH15" i="12"/>
  <c r="AJ15" i="12" s="1"/>
  <c r="BR14" i="12"/>
  <c r="BQ14" i="12" a="1"/>
  <c r="BQ14" i="12" s="1"/>
  <c r="BS14" i="12" s="1"/>
  <c r="BR16" i="1"/>
  <c r="BQ16" i="1" a="1"/>
  <c r="BQ16" i="1" s="1"/>
  <c r="BS16" i="1" s="1"/>
  <c r="AS15" i="1" a="1"/>
  <c r="AS15" i="1" s="1"/>
  <c r="AU15" i="1" s="1"/>
  <c r="AT15" i="1"/>
  <c r="BR15" i="13"/>
  <c r="BQ15" i="13" a="1"/>
  <c r="BQ15" i="13" s="1"/>
  <c r="BS15" i="13" s="1"/>
  <c r="BH14" i="12"/>
  <c r="U15" i="13" a="1"/>
  <c r="U15" i="13" s="1"/>
  <c r="W15" i="13" s="1"/>
  <c r="V15" i="13"/>
  <c r="U16" i="1" a="1"/>
  <c r="U16" i="1" s="1"/>
  <c r="W16" i="1" s="1"/>
  <c r="V16" i="1"/>
  <c r="BF15" i="13"/>
  <c r="BE15" i="13" a="1"/>
  <c r="BE15" i="13" s="1"/>
  <c r="BG15" i="13" s="1"/>
  <c r="BH15" i="13" s="1"/>
  <c r="AG16" i="1" a="1"/>
  <c r="AG16" i="1" s="1"/>
  <c r="AI16" i="1" s="1"/>
  <c r="AH16" i="1"/>
  <c r="U15" i="12" a="1"/>
  <c r="U15" i="12" s="1"/>
  <c r="W15" i="12" s="1"/>
  <c r="V15" i="12"/>
  <c r="BP15" i="12"/>
  <c r="BO16" i="12"/>
  <c r="BT14" i="13"/>
  <c r="BH14" i="7"/>
  <c r="BE15" i="7" a="1"/>
  <c r="BE15" i="7" s="1"/>
  <c r="BG15" i="7" s="1"/>
  <c r="BF15" i="7"/>
  <c r="BQ15" i="7" a="1"/>
  <c r="BQ15" i="7" s="1"/>
  <c r="BS15" i="7" s="1"/>
  <c r="BR15" i="7"/>
  <c r="AS15" i="7" a="1"/>
  <c r="AS15" i="7" s="1"/>
  <c r="AU15" i="7" s="1"/>
  <c r="AT15" i="7"/>
  <c r="AH16" i="7"/>
  <c r="AG16" i="7" a="1"/>
  <c r="AG16" i="7" s="1"/>
  <c r="AI16" i="7" s="1"/>
  <c r="X14" i="7"/>
  <c r="AJ15" i="7"/>
  <c r="U15" i="7" a="1"/>
  <c r="U15" i="7" s="1"/>
  <c r="W15" i="7" s="1"/>
  <c r="V15" i="7"/>
  <c r="BT14" i="7"/>
  <c r="AV14" i="7"/>
  <c r="AQ16" i="1"/>
  <c r="AR16" i="1" s="1"/>
  <c r="BC16" i="12"/>
  <c r="BD16" i="12" s="1"/>
  <c r="AQ16" i="12"/>
  <c r="AR16" i="12" s="1"/>
  <c r="AE16" i="12"/>
  <c r="AF16" i="12" s="1"/>
  <c r="S16" i="12"/>
  <c r="T16" i="12" s="1"/>
  <c r="BO16" i="7"/>
  <c r="BP16" i="7" s="1"/>
  <c r="BC16" i="7"/>
  <c r="BD16" i="7" s="1"/>
  <c r="AQ16" i="7"/>
  <c r="AR16" i="7" s="1"/>
  <c r="AE17" i="7"/>
  <c r="AF17" i="7" s="1"/>
  <c r="S16" i="7"/>
  <c r="T16" i="7" s="1"/>
  <c r="BO17" i="1"/>
  <c r="BP17" i="1" s="1"/>
  <c r="BC16" i="1"/>
  <c r="BD16" i="1" s="1"/>
  <c r="AE17" i="1"/>
  <c r="AF17" i="1" s="1"/>
  <c r="S17" i="1"/>
  <c r="T17" i="1" s="1"/>
  <c r="BO16" i="13"/>
  <c r="BP16" i="13" s="1"/>
  <c r="BC16" i="13"/>
  <c r="BD16" i="13" s="1"/>
  <c r="AQ16" i="13"/>
  <c r="AR16" i="13" s="1"/>
  <c r="AE16" i="13"/>
  <c r="AF16" i="13" s="1"/>
  <c r="S16" i="13"/>
  <c r="T16" i="13" s="1"/>
  <c r="AV15" i="13" l="1"/>
  <c r="AV15" i="1"/>
  <c r="X15" i="12"/>
  <c r="X15" i="13"/>
  <c r="BT16" i="1"/>
  <c r="BT15" i="13"/>
  <c r="AV15" i="12"/>
  <c r="AV15" i="7"/>
  <c r="BH15" i="12"/>
  <c r="U16" i="12" a="1"/>
  <c r="U16" i="12" s="1"/>
  <c r="W16" i="12" s="1"/>
  <c r="V16" i="12"/>
  <c r="BE16" i="1" a="1"/>
  <c r="BE16" i="1" s="1"/>
  <c r="BG16" i="1" s="1"/>
  <c r="BF16" i="1"/>
  <c r="AG16" i="12" a="1"/>
  <c r="AG16" i="12" s="1"/>
  <c r="AI16" i="12" s="1"/>
  <c r="AH16" i="12"/>
  <c r="U16" i="13" a="1"/>
  <c r="U16" i="13" s="1"/>
  <c r="W16" i="13" s="1"/>
  <c r="V16" i="13"/>
  <c r="BQ17" i="1" a="1"/>
  <c r="BQ17" i="1" s="1"/>
  <c r="BS17" i="1" s="1"/>
  <c r="BR17" i="1"/>
  <c r="AS16" i="12" a="1"/>
  <c r="AS16" i="12" s="1"/>
  <c r="AU16" i="12" s="1"/>
  <c r="AT16" i="12"/>
  <c r="AJ16" i="1"/>
  <c r="BT14" i="12"/>
  <c r="AJ15" i="13"/>
  <c r="BE16" i="12" a="1"/>
  <c r="BE16" i="12" s="1"/>
  <c r="BG16" i="12" s="1"/>
  <c r="BF16" i="12"/>
  <c r="AS16" i="13" a="1"/>
  <c r="AS16" i="13" s="1"/>
  <c r="AU16" i="13" s="1"/>
  <c r="AT16" i="13"/>
  <c r="AG16" i="13" a="1"/>
  <c r="AG16" i="13" s="1"/>
  <c r="AI16" i="13" s="1"/>
  <c r="AH16" i="13"/>
  <c r="AS16" i="1" a="1"/>
  <c r="AS16" i="1" s="1"/>
  <c r="AU16" i="1" s="1"/>
  <c r="AT16" i="1"/>
  <c r="AV16" i="1" s="1"/>
  <c r="BH15" i="1"/>
  <c r="BE16" i="13" a="1"/>
  <c r="BE16" i="13" s="1"/>
  <c r="BG16" i="13" s="1"/>
  <c r="BF16" i="13"/>
  <c r="BQ16" i="13" a="1"/>
  <c r="BQ16" i="13" s="1"/>
  <c r="BS16" i="13" s="1"/>
  <c r="BR16" i="13"/>
  <c r="BP16" i="12"/>
  <c r="BO17" i="12"/>
  <c r="X16" i="1"/>
  <c r="AG17" i="1" a="1"/>
  <c r="AG17" i="1" s="1"/>
  <c r="AI17" i="1" s="1"/>
  <c r="AH17" i="1"/>
  <c r="V17" i="1"/>
  <c r="U17" i="1" a="1"/>
  <c r="U17" i="1" s="1"/>
  <c r="W17" i="1" s="1"/>
  <c r="BQ15" i="12" a="1"/>
  <c r="BQ15" i="12" s="1"/>
  <c r="BS15" i="12" s="1"/>
  <c r="BR15" i="12"/>
  <c r="BE16" i="7" a="1"/>
  <c r="BE16" i="7" s="1"/>
  <c r="BG16" i="7" s="1"/>
  <c r="BF16" i="7"/>
  <c r="BR16" i="7"/>
  <c r="BQ16" i="7" a="1"/>
  <c r="BQ16" i="7" s="1"/>
  <c r="BS16" i="7" s="1"/>
  <c r="AJ16" i="7"/>
  <c r="AS16" i="7" a="1"/>
  <c r="AS16" i="7" s="1"/>
  <c r="AU16" i="7" s="1"/>
  <c r="AT16" i="7"/>
  <c r="BT15" i="7"/>
  <c r="U16" i="7" a="1"/>
  <c r="U16" i="7" s="1"/>
  <c r="W16" i="7" s="1"/>
  <c r="V16" i="7"/>
  <c r="AG17" i="7" a="1"/>
  <c r="AG17" i="7" s="1"/>
  <c r="AI17" i="7" s="1"/>
  <c r="AH17" i="7"/>
  <c r="X15" i="7"/>
  <c r="BH15" i="7"/>
  <c r="AQ17" i="1"/>
  <c r="AR17" i="1" s="1"/>
  <c r="BC17" i="12"/>
  <c r="BD17" i="12" s="1"/>
  <c r="AQ17" i="12"/>
  <c r="AR17" i="12" s="1"/>
  <c r="AE17" i="12"/>
  <c r="AF17" i="12" s="1"/>
  <c r="S17" i="12"/>
  <c r="T17" i="12" s="1"/>
  <c r="BO17" i="7"/>
  <c r="BP17" i="7" s="1"/>
  <c r="BC17" i="7"/>
  <c r="BD17" i="7" s="1"/>
  <c r="AQ17" i="7"/>
  <c r="AR17" i="7" s="1"/>
  <c r="AE18" i="7"/>
  <c r="AF18" i="7" s="1"/>
  <c r="S17" i="7"/>
  <c r="T17" i="7" s="1"/>
  <c r="BO18" i="1"/>
  <c r="BP18" i="1" s="1"/>
  <c r="BC17" i="1"/>
  <c r="BD17" i="1" s="1"/>
  <c r="AE18" i="1"/>
  <c r="AF18" i="1" s="1"/>
  <c r="S18" i="1"/>
  <c r="T18" i="1" s="1"/>
  <c r="BO17" i="13"/>
  <c r="BP17" i="13" s="1"/>
  <c r="BC17" i="13"/>
  <c r="BD17" i="13" s="1"/>
  <c r="AQ17" i="13"/>
  <c r="AR17" i="13" s="1"/>
  <c r="AE17" i="13"/>
  <c r="AF17" i="13" s="1"/>
  <c r="S17" i="13"/>
  <c r="T17" i="13" s="1"/>
  <c r="X16" i="13" l="1"/>
  <c r="BT16" i="7"/>
  <c r="U17" i="13" a="1"/>
  <c r="U17" i="13" s="1"/>
  <c r="W17" i="13" s="1"/>
  <c r="V17" i="13"/>
  <c r="BF17" i="12"/>
  <c r="BE17" i="12" a="1"/>
  <c r="BE17" i="12" s="1"/>
  <c r="BG17" i="12" s="1"/>
  <c r="AS17" i="13" a="1"/>
  <c r="AS17" i="13" s="1"/>
  <c r="AU17" i="13" s="1"/>
  <c r="AT17" i="13"/>
  <c r="BT15" i="12"/>
  <c r="BP17" i="12"/>
  <c r="BO18" i="12"/>
  <c r="AJ16" i="12"/>
  <c r="BE17" i="13" a="1"/>
  <c r="BE17" i="13" s="1"/>
  <c r="BG17" i="13" s="1"/>
  <c r="BF17" i="13"/>
  <c r="AS17" i="1" a="1"/>
  <c r="AS17" i="1" s="1"/>
  <c r="AU17" i="1" s="1"/>
  <c r="AT17" i="1"/>
  <c r="BQ16" i="12" a="1"/>
  <c r="BQ16" i="12" s="1"/>
  <c r="BS16" i="12" s="1"/>
  <c r="BR16" i="12"/>
  <c r="AJ16" i="13"/>
  <c r="BQ18" i="1" a="1"/>
  <c r="BQ18" i="1" s="1"/>
  <c r="BS18" i="1" s="1"/>
  <c r="BR18" i="1"/>
  <c r="BQ17" i="13" a="1"/>
  <c r="BQ17" i="13" s="1"/>
  <c r="BS17" i="13" s="1"/>
  <c r="BR17" i="13"/>
  <c r="BT17" i="13" s="1"/>
  <c r="X17" i="1"/>
  <c r="BT16" i="13"/>
  <c r="AV16" i="12"/>
  <c r="BH16" i="1"/>
  <c r="AG17" i="13" a="1"/>
  <c r="AG17" i="13" s="1"/>
  <c r="AI17" i="13" s="1"/>
  <c r="AH17" i="13"/>
  <c r="U18" i="1" a="1"/>
  <c r="U18" i="1" s="1"/>
  <c r="W18" i="1" s="1"/>
  <c r="V18" i="1"/>
  <c r="AV16" i="13"/>
  <c r="AS17" i="12" a="1"/>
  <c r="AS17" i="12" s="1"/>
  <c r="AU17" i="12" s="1"/>
  <c r="AT17" i="12"/>
  <c r="AG18" i="1" a="1"/>
  <c r="AG18" i="1" s="1"/>
  <c r="AI18" i="1" s="1"/>
  <c r="AH18" i="1"/>
  <c r="AJ18" i="1" s="1"/>
  <c r="U17" i="12" a="1"/>
  <c r="U17" i="12" s="1"/>
  <c r="W17" i="12" s="1"/>
  <c r="V17" i="12"/>
  <c r="BH16" i="13"/>
  <c r="BT17" i="1"/>
  <c r="X16" i="12"/>
  <c r="BF17" i="1"/>
  <c r="BE17" i="1" a="1"/>
  <c r="BE17" i="1" s="1"/>
  <c r="BG17" i="1" s="1"/>
  <c r="AG17" i="12" a="1"/>
  <c r="AG17" i="12" s="1"/>
  <c r="AI17" i="12" s="1"/>
  <c r="AH17" i="12"/>
  <c r="AJ17" i="1"/>
  <c r="BH16" i="12"/>
  <c r="BH16" i="7"/>
  <c r="AJ17" i="7"/>
  <c r="X16" i="7"/>
  <c r="AG18" i="7" a="1"/>
  <c r="AG18" i="7" s="1"/>
  <c r="AI18" i="7" s="1"/>
  <c r="AH18" i="7"/>
  <c r="BQ17" i="7" a="1"/>
  <c r="BQ17" i="7" s="1"/>
  <c r="BS17" i="7" s="1"/>
  <c r="BR17" i="7"/>
  <c r="BE17" i="7" a="1"/>
  <c r="BE17" i="7" s="1"/>
  <c r="BG17" i="7" s="1"/>
  <c r="BF17" i="7"/>
  <c r="U17" i="7" a="1"/>
  <c r="U17" i="7" s="1"/>
  <c r="W17" i="7" s="1"/>
  <c r="V17" i="7"/>
  <c r="AT17" i="7"/>
  <c r="AS17" i="7" a="1"/>
  <c r="AS17" i="7" s="1"/>
  <c r="AU17" i="7" s="1"/>
  <c r="AV16" i="7"/>
  <c r="AQ18" i="1"/>
  <c r="AR18" i="1" s="1"/>
  <c r="BC18" i="12"/>
  <c r="BD18" i="12" s="1"/>
  <c r="AQ18" i="12"/>
  <c r="AR18" i="12" s="1"/>
  <c r="AE18" i="12"/>
  <c r="AF18" i="12" s="1"/>
  <c r="S18" i="12"/>
  <c r="T18" i="12" s="1"/>
  <c r="BO18" i="7"/>
  <c r="BP18" i="7" s="1"/>
  <c r="BC18" i="7"/>
  <c r="BD18" i="7" s="1"/>
  <c r="AQ18" i="7"/>
  <c r="AR18" i="7" s="1"/>
  <c r="AE19" i="7"/>
  <c r="AF19" i="7" s="1"/>
  <c r="S18" i="7"/>
  <c r="T18" i="7" s="1"/>
  <c r="BO19" i="1"/>
  <c r="BP19" i="1" s="1"/>
  <c r="BC18" i="1"/>
  <c r="BD18" i="1" s="1"/>
  <c r="AE19" i="1"/>
  <c r="AF19" i="1" s="1"/>
  <c r="S19" i="1"/>
  <c r="T19" i="1" s="1"/>
  <c r="BO18" i="13"/>
  <c r="BP18" i="13" s="1"/>
  <c r="BC18" i="13"/>
  <c r="BD18" i="13" s="1"/>
  <c r="AQ18" i="13"/>
  <c r="AR18" i="13" s="1"/>
  <c r="AE18" i="13"/>
  <c r="AF18" i="13" s="1"/>
  <c r="S18" i="13"/>
  <c r="T18" i="13" s="1"/>
  <c r="X18" i="1" l="1"/>
  <c r="BH17" i="1"/>
  <c r="AJ17" i="13"/>
  <c r="BT18" i="1"/>
  <c r="AT18" i="13"/>
  <c r="AS18" i="13" a="1"/>
  <c r="AS18" i="13" s="1"/>
  <c r="AU18" i="13" s="1"/>
  <c r="AV17" i="1"/>
  <c r="AV17" i="13"/>
  <c r="AH18" i="13"/>
  <c r="AG18" i="13" a="1"/>
  <c r="AG18" i="13" s="1"/>
  <c r="AI18" i="13" s="1"/>
  <c r="AS18" i="1" a="1"/>
  <c r="AS18" i="1" s="1"/>
  <c r="AU18" i="1" s="1"/>
  <c r="AT18" i="1"/>
  <c r="BR18" i="13"/>
  <c r="BQ18" i="13" a="1"/>
  <c r="BQ18" i="13" s="1"/>
  <c r="BS18" i="13" s="1"/>
  <c r="AJ17" i="12"/>
  <c r="X17" i="12"/>
  <c r="BH17" i="13"/>
  <c r="BH17" i="12"/>
  <c r="BF18" i="13"/>
  <c r="BE18" i="13" a="1"/>
  <c r="BE18" i="13" s="1"/>
  <c r="BG18" i="13" s="1"/>
  <c r="U19" i="1" a="1"/>
  <c r="U19" i="1" s="1"/>
  <c r="W19" i="1" s="1"/>
  <c r="V19" i="1"/>
  <c r="AG19" i="1" a="1"/>
  <c r="AG19" i="1" s="1"/>
  <c r="AI19" i="1" s="1"/>
  <c r="AH19" i="1"/>
  <c r="V18" i="12"/>
  <c r="U18" i="12" a="1"/>
  <c r="U18" i="12" s="1"/>
  <c r="W18" i="12" s="1"/>
  <c r="BE18" i="1" a="1"/>
  <c r="BE18" i="1" s="1"/>
  <c r="BG18" i="1" s="1"/>
  <c r="BF18" i="1"/>
  <c r="AG18" i="12" a="1"/>
  <c r="AG18" i="12" s="1"/>
  <c r="AI18" i="12" s="1"/>
  <c r="AH18" i="12"/>
  <c r="BP18" i="12"/>
  <c r="BO19" i="12"/>
  <c r="X17" i="13"/>
  <c r="BF18" i="12"/>
  <c r="BE18" i="12" a="1"/>
  <c r="BE18" i="12" s="1"/>
  <c r="BG18" i="12" s="1"/>
  <c r="U18" i="13" a="1"/>
  <c r="U18" i="13" s="1"/>
  <c r="W18" i="13" s="1"/>
  <c r="V18" i="13"/>
  <c r="BQ19" i="1" a="1"/>
  <c r="BQ19" i="1" s="1"/>
  <c r="BS19" i="1" s="1"/>
  <c r="BR19" i="1"/>
  <c r="AS18" i="12" a="1"/>
  <c r="AS18" i="12" s="1"/>
  <c r="AU18" i="12" s="1"/>
  <c r="AT18" i="12"/>
  <c r="AV17" i="12"/>
  <c r="BT16" i="12"/>
  <c r="BQ17" i="12" a="1"/>
  <c r="BQ17" i="12" s="1"/>
  <c r="BS17" i="12" s="1"/>
  <c r="BR17" i="12"/>
  <c r="AV17" i="7"/>
  <c r="AT18" i="7"/>
  <c r="AS18" i="7" a="1"/>
  <c r="AS18" i="7" s="1"/>
  <c r="AU18" i="7" s="1"/>
  <c r="X17" i="7"/>
  <c r="AH19" i="7"/>
  <c r="AG19" i="7" a="1"/>
  <c r="AG19" i="7" s="1"/>
  <c r="AI19" i="7" s="1"/>
  <c r="U18" i="7" a="1"/>
  <c r="U18" i="7" s="1"/>
  <c r="W18" i="7" s="1"/>
  <c r="V18" i="7"/>
  <c r="BQ18" i="7" a="1"/>
  <c r="BQ18" i="7" s="1"/>
  <c r="BS18" i="7" s="1"/>
  <c r="BR18" i="7"/>
  <c r="BH17" i="7"/>
  <c r="BF18" i="7"/>
  <c r="BE18" i="7" a="1"/>
  <c r="BE18" i="7" s="1"/>
  <c r="BG18" i="7" s="1"/>
  <c r="BT17" i="7"/>
  <c r="AJ18" i="7"/>
  <c r="AQ19" i="1"/>
  <c r="AR19" i="1" s="1"/>
  <c r="BC19" i="12"/>
  <c r="BD19" i="12" s="1"/>
  <c r="AQ19" i="12"/>
  <c r="AR19" i="12" s="1"/>
  <c r="AE19" i="12"/>
  <c r="AF19" i="12" s="1"/>
  <c r="S19" i="12"/>
  <c r="T19" i="12" s="1"/>
  <c r="BO19" i="7"/>
  <c r="BP19" i="7" s="1"/>
  <c r="BC19" i="7"/>
  <c r="BD19" i="7" s="1"/>
  <c r="AQ19" i="7"/>
  <c r="AR19" i="7" s="1"/>
  <c r="AE20" i="7"/>
  <c r="AF20" i="7" s="1"/>
  <c r="S19" i="7"/>
  <c r="T19" i="7" s="1"/>
  <c r="BO20" i="1"/>
  <c r="BP20" i="1" s="1"/>
  <c r="BC19" i="1"/>
  <c r="BD19" i="1" s="1"/>
  <c r="AE20" i="1"/>
  <c r="AF20" i="1" s="1"/>
  <c r="S20" i="1"/>
  <c r="T20" i="1" s="1"/>
  <c r="BO19" i="13"/>
  <c r="BP19" i="13" s="1"/>
  <c r="BC19" i="13"/>
  <c r="BD19" i="13" s="1"/>
  <c r="AQ19" i="13"/>
  <c r="AR19" i="13" s="1"/>
  <c r="AE19" i="13"/>
  <c r="AF19" i="13" s="1"/>
  <c r="S19" i="13"/>
  <c r="T19" i="13" s="1"/>
  <c r="AJ19" i="1" l="1"/>
  <c r="AV18" i="1"/>
  <c r="AJ18" i="12"/>
  <c r="X19" i="1"/>
  <c r="X18" i="13"/>
  <c r="AJ18" i="13"/>
  <c r="BE19" i="13" a="1"/>
  <c r="BE19" i="13" s="1"/>
  <c r="BG19" i="13" s="1"/>
  <c r="BF19" i="13"/>
  <c r="AS19" i="1" a="1"/>
  <c r="AS19" i="1" s="1"/>
  <c r="AU19" i="1" s="1"/>
  <c r="AT19" i="1"/>
  <c r="BT17" i="12"/>
  <c r="BR18" i="12"/>
  <c r="BQ18" i="12" a="1"/>
  <c r="BQ18" i="12" s="1"/>
  <c r="BS18" i="12" s="1"/>
  <c r="BQ19" i="13" a="1"/>
  <c r="BQ19" i="13" s="1"/>
  <c r="BS19" i="13" s="1"/>
  <c r="BR19" i="13"/>
  <c r="V20" i="1"/>
  <c r="U20" i="1" a="1"/>
  <c r="U20" i="1" s="1"/>
  <c r="W20" i="1" s="1"/>
  <c r="BH18" i="12"/>
  <c r="BH18" i="1"/>
  <c r="BT18" i="13"/>
  <c r="U19" i="12" a="1"/>
  <c r="U19" i="12" s="1"/>
  <c r="W19" i="12" s="1"/>
  <c r="V19" i="12"/>
  <c r="BH18" i="13"/>
  <c r="AS19" i="13" a="1"/>
  <c r="AS19" i="13" s="1"/>
  <c r="AU19" i="13" s="1"/>
  <c r="AT19" i="13"/>
  <c r="AH20" i="1"/>
  <c r="AG20" i="1" a="1"/>
  <c r="AG20" i="1" s="1"/>
  <c r="AI20" i="1" s="1"/>
  <c r="AJ20" i="1" s="1"/>
  <c r="BE19" i="1" a="1"/>
  <c r="BE19" i="1" s="1"/>
  <c r="BG19" i="1" s="1"/>
  <c r="BF19" i="1"/>
  <c r="AG19" i="12" a="1"/>
  <c r="AG19" i="12" s="1"/>
  <c r="AI19" i="12" s="1"/>
  <c r="AH19" i="12"/>
  <c r="AV18" i="12"/>
  <c r="X18" i="12"/>
  <c r="AV18" i="13"/>
  <c r="U19" i="13" a="1"/>
  <c r="U19" i="13" s="1"/>
  <c r="W19" i="13" s="1"/>
  <c r="V19" i="13"/>
  <c r="AS19" i="12" a="1"/>
  <c r="AS19" i="12" s="1"/>
  <c r="AU19" i="12" s="1"/>
  <c r="AT19" i="12"/>
  <c r="BQ20" i="1" a="1"/>
  <c r="BQ20" i="1" s="1"/>
  <c r="BS20" i="1" s="1"/>
  <c r="BR20" i="1"/>
  <c r="AG19" i="13" a="1"/>
  <c r="AG19" i="13" s="1"/>
  <c r="AI19" i="13" s="1"/>
  <c r="AH19" i="13"/>
  <c r="BE19" i="12" a="1"/>
  <c r="BE19" i="12" s="1"/>
  <c r="BG19" i="12" s="1"/>
  <c r="BF19" i="12"/>
  <c r="BT19" i="1"/>
  <c r="BP19" i="12"/>
  <c r="BO20" i="12"/>
  <c r="AV18" i="7"/>
  <c r="BH18" i="7"/>
  <c r="X18" i="7"/>
  <c r="BF19" i="7"/>
  <c r="BE19" i="7" a="1"/>
  <c r="BE19" i="7" s="1"/>
  <c r="BG19" i="7" s="1"/>
  <c r="BT18" i="7"/>
  <c r="AT19" i="7"/>
  <c r="AS19" i="7" a="1"/>
  <c r="AS19" i="7" s="1"/>
  <c r="AU19" i="7" s="1"/>
  <c r="BR19" i="7"/>
  <c r="BQ19" i="7" a="1"/>
  <c r="BQ19" i="7" s="1"/>
  <c r="BS19" i="7" s="1"/>
  <c r="AJ19" i="7"/>
  <c r="V19" i="7"/>
  <c r="U19" i="7" a="1"/>
  <c r="U19" i="7" s="1"/>
  <c r="W19" i="7" s="1"/>
  <c r="AG20" i="7" a="1"/>
  <c r="AG20" i="7" s="1"/>
  <c r="AI20" i="7" s="1"/>
  <c r="AH20" i="7"/>
  <c r="AQ20" i="1"/>
  <c r="AR20" i="1" s="1"/>
  <c r="BC20" i="12"/>
  <c r="BD20" i="12" s="1"/>
  <c r="AQ20" i="12"/>
  <c r="AR20" i="12" s="1"/>
  <c r="AE20" i="12"/>
  <c r="AF20" i="12" s="1"/>
  <c r="S20" i="12"/>
  <c r="T20" i="12" s="1"/>
  <c r="BO20" i="7"/>
  <c r="BP20" i="7" s="1"/>
  <c r="BC20" i="7"/>
  <c r="BD20" i="7" s="1"/>
  <c r="AQ20" i="7"/>
  <c r="AR20" i="7" s="1"/>
  <c r="AE21" i="7"/>
  <c r="AF21" i="7" s="1"/>
  <c r="S20" i="7"/>
  <c r="T20" i="7" s="1"/>
  <c r="BO21" i="1"/>
  <c r="BP21" i="1" s="1"/>
  <c r="BC20" i="1"/>
  <c r="BD20" i="1" s="1"/>
  <c r="AE21" i="1"/>
  <c r="AF21" i="1" s="1"/>
  <c r="S21" i="1"/>
  <c r="T21" i="1" s="1"/>
  <c r="BO20" i="13"/>
  <c r="BP20" i="13" s="1"/>
  <c r="BC20" i="13"/>
  <c r="BD20" i="13" s="1"/>
  <c r="AQ20" i="13"/>
  <c r="AR20" i="13" s="1"/>
  <c r="AE20" i="13"/>
  <c r="AF20" i="13" s="1"/>
  <c r="S20" i="13"/>
  <c r="T20" i="13" s="1"/>
  <c r="AJ19" i="13" l="1"/>
  <c r="AV19" i="12"/>
  <c r="BT18" i="12"/>
  <c r="AT20" i="12"/>
  <c r="AS20" i="12" a="1"/>
  <c r="AS20" i="12" s="1"/>
  <c r="AU20" i="12" s="1"/>
  <c r="AV20" i="12" s="1"/>
  <c r="AG20" i="13" a="1"/>
  <c r="AG20" i="13" s="1"/>
  <c r="AI20" i="13" s="1"/>
  <c r="AH20" i="13"/>
  <c r="BE20" i="12" a="1"/>
  <c r="BE20" i="12" s="1"/>
  <c r="BG20" i="12" s="1"/>
  <c r="BF20" i="12"/>
  <c r="AS20" i="13" a="1"/>
  <c r="AS20" i="13" s="1"/>
  <c r="AU20" i="13" s="1"/>
  <c r="AT20" i="13"/>
  <c r="BT20" i="1"/>
  <c r="AG20" i="12" a="1"/>
  <c r="AG20" i="12" s="1"/>
  <c r="AI20" i="12" s="1"/>
  <c r="AH20" i="12"/>
  <c r="BQ21" i="1" a="1"/>
  <c r="BQ21" i="1" s="1"/>
  <c r="BS21" i="1" s="1"/>
  <c r="BR21" i="1"/>
  <c r="BE20" i="13" a="1"/>
  <c r="BE20" i="13" s="1"/>
  <c r="BG20" i="13" s="1"/>
  <c r="BF20" i="13"/>
  <c r="AS20" i="1" a="1"/>
  <c r="AS20" i="1" s="1"/>
  <c r="AU20" i="1" s="1"/>
  <c r="AT20" i="1"/>
  <c r="AV19" i="7"/>
  <c r="BP20" i="12"/>
  <c r="BO21" i="12"/>
  <c r="AJ19" i="12"/>
  <c r="AV19" i="13"/>
  <c r="X20" i="1"/>
  <c r="BE20" i="1" a="1"/>
  <c r="BE20" i="1" s="1"/>
  <c r="BG20" i="1" s="1"/>
  <c r="BF20" i="1"/>
  <c r="BQ20" i="13" a="1"/>
  <c r="BQ20" i="13" s="1"/>
  <c r="BS20" i="13" s="1"/>
  <c r="BR20" i="13"/>
  <c r="BQ19" i="12" a="1"/>
  <c r="BQ19" i="12" s="1"/>
  <c r="BS19" i="12" s="1"/>
  <c r="BR19" i="12"/>
  <c r="AV19" i="1"/>
  <c r="U20" i="13" a="1"/>
  <c r="U20" i="13" s="1"/>
  <c r="W20" i="13" s="1"/>
  <c r="V20" i="13"/>
  <c r="U21" i="1" a="1"/>
  <c r="U21" i="1" s="1"/>
  <c r="W21" i="1" s="1"/>
  <c r="V21" i="1"/>
  <c r="BH19" i="1"/>
  <c r="AG21" i="1" a="1"/>
  <c r="AG21" i="1" s="1"/>
  <c r="AI21" i="1" s="1"/>
  <c r="AH21" i="1"/>
  <c r="U20" i="12" a="1"/>
  <c r="U20" i="12" s="1"/>
  <c r="W20" i="12" s="1"/>
  <c r="V20" i="12"/>
  <c r="X20" i="12" s="1"/>
  <c r="BH19" i="12"/>
  <c r="X19" i="13"/>
  <c r="X19" i="12"/>
  <c r="BT19" i="13"/>
  <c r="BH19" i="13"/>
  <c r="BH19" i="7"/>
  <c r="V20" i="7"/>
  <c r="U20" i="7" a="1"/>
  <c r="U20" i="7" s="1"/>
  <c r="W20" i="7" s="1"/>
  <c r="X19" i="7"/>
  <c r="BF20" i="7"/>
  <c r="BE20" i="7" a="1"/>
  <c r="BE20" i="7" s="1"/>
  <c r="BG20" i="7" s="1"/>
  <c r="BR20" i="7"/>
  <c r="BQ20" i="7" a="1"/>
  <c r="BQ20" i="7" s="1"/>
  <c r="BS20" i="7" s="1"/>
  <c r="BT19" i="7"/>
  <c r="AT20" i="7"/>
  <c r="AS20" i="7" a="1"/>
  <c r="AS20" i="7" s="1"/>
  <c r="AU20" i="7" s="1"/>
  <c r="AV20" i="7" s="1"/>
  <c r="AH21" i="7"/>
  <c r="AG21" i="7" a="1"/>
  <c r="AG21" i="7" s="1"/>
  <c r="AI21" i="7" s="1"/>
  <c r="AJ20" i="7"/>
  <c r="AQ21" i="1"/>
  <c r="AR21" i="1" s="1"/>
  <c r="BC21" i="12"/>
  <c r="BD21" i="12" s="1"/>
  <c r="AQ21" i="12"/>
  <c r="AR21" i="12" s="1"/>
  <c r="AE21" i="12"/>
  <c r="AF21" i="12" s="1"/>
  <c r="S21" i="12"/>
  <c r="T21" i="12" s="1"/>
  <c r="BO21" i="7"/>
  <c r="BP21" i="7" s="1"/>
  <c r="BC21" i="7"/>
  <c r="BD21" i="7" s="1"/>
  <c r="AQ21" i="7"/>
  <c r="AR21" i="7" s="1"/>
  <c r="AE22" i="7"/>
  <c r="AF22" i="7" s="1"/>
  <c r="S21" i="7"/>
  <c r="T21" i="7" s="1"/>
  <c r="BO22" i="1"/>
  <c r="BP22" i="1" s="1"/>
  <c r="BC21" i="1"/>
  <c r="BD21" i="1" s="1"/>
  <c r="AE22" i="1"/>
  <c r="AF22" i="1" s="1"/>
  <c r="S22" i="1"/>
  <c r="T22" i="1" s="1"/>
  <c r="BO21" i="13"/>
  <c r="BP21" i="13" s="1"/>
  <c r="BC21" i="13"/>
  <c r="BD21" i="13" s="1"/>
  <c r="AQ21" i="13"/>
  <c r="AR21" i="13" s="1"/>
  <c r="AE21" i="13"/>
  <c r="AF21" i="13" s="1"/>
  <c r="S21" i="13"/>
  <c r="T21" i="13" s="1"/>
  <c r="X20" i="13" l="1"/>
  <c r="AJ20" i="12"/>
  <c r="X20" i="7"/>
  <c r="BH20" i="12"/>
  <c r="AJ21" i="1"/>
  <c r="BT19" i="12"/>
  <c r="BT21" i="1"/>
  <c r="AV20" i="1"/>
  <c r="BH20" i="7"/>
  <c r="U21" i="13" a="1"/>
  <c r="U21" i="13" s="1"/>
  <c r="W21" i="13" s="1"/>
  <c r="V21" i="13"/>
  <c r="BR22" i="1"/>
  <c r="BQ22" i="1" a="1"/>
  <c r="BQ22" i="1" s="1"/>
  <c r="BS22" i="1" s="1"/>
  <c r="AS21" i="12" a="1"/>
  <c r="AS21" i="12" s="1"/>
  <c r="AU21" i="12" s="1"/>
  <c r="AT21" i="12"/>
  <c r="BH20" i="13"/>
  <c r="AV20" i="13"/>
  <c r="AG21" i="13" a="1"/>
  <c r="AG21" i="13" s="1"/>
  <c r="AI21" i="13" s="1"/>
  <c r="AH21" i="13"/>
  <c r="BE21" i="12" a="1"/>
  <c r="BE21" i="12" s="1"/>
  <c r="BG21" i="12" s="1"/>
  <c r="BF21" i="12"/>
  <c r="BF21" i="1"/>
  <c r="BE21" i="1" a="1"/>
  <c r="BE21" i="1" s="1"/>
  <c r="BG21" i="1" s="1"/>
  <c r="AS21" i="13" a="1"/>
  <c r="AS21" i="13" s="1"/>
  <c r="AU21" i="13" s="1"/>
  <c r="AT21" i="13"/>
  <c r="BP21" i="12"/>
  <c r="BO22" i="12"/>
  <c r="U22" i="1" a="1"/>
  <c r="U22" i="1" s="1"/>
  <c r="W22" i="1" s="1"/>
  <c r="V22" i="1"/>
  <c r="BE21" i="13" a="1"/>
  <c r="BE21" i="13" s="1"/>
  <c r="BG21" i="13" s="1"/>
  <c r="BF21" i="13"/>
  <c r="AS21" i="1" a="1"/>
  <c r="AS21" i="1" s="1"/>
  <c r="AU21" i="1" s="1"/>
  <c r="AT21" i="1"/>
  <c r="BT20" i="13"/>
  <c r="BQ20" i="12" a="1"/>
  <c r="BQ20" i="12" s="1"/>
  <c r="BS20" i="12" s="1"/>
  <c r="BR20" i="12"/>
  <c r="BQ21" i="13" a="1"/>
  <c r="BQ21" i="13" s="1"/>
  <c r="BS21" i="13" s="1"/>
  <c r="BR21" i="13"/>
  <c r="X21" i="1"/>
  <c r="AJ20" i="13"/>
  <c r="BH20" i="1"/>
  <c r="AH22" i="1"/>
  <c r="AG22" i="1" a="1"/>
  <c r="AG22" i="1" s="1"/>
  <c r="AI22" i="1" s="1"/>
  <c r="U21" i="12" a="1"/>
  <c r="U21" i="12" s="1"/>
  <c r="W21" i="12" s="1"/>
  <c r="V21" i="12"/>
  <c r="AH21" i="12"/>
  <c r="AG21" i="12" a="1"/>
  <c r="AG21" i="12" s="1"/>
  <c r="AI21" i="12" s="1"/>
  <c r="U21" i="7" a="1"/>
  <c r="U21" i="7" s="1"/>
  <c r="W21" i="7" s="1"/>
  <c r="V21" i="7"/>
  <c r="BR21" i="7"/>
  <c r="BQ21" i="7" a="1"/>
  <c r="BQ21" i="7" s="1"/>
  <c r="BS21" i="7" s="1"/>
  <c r="BT20" i="7"/>
  <c r="BF21" i="7"/>
  <c r="BE21" i="7" a="1"/>
  <c r="BE21" i="7" s="1"/>
  <c r="BG21" i="7" s="1"/>
  <c r="AG22" i="7" a="1"/>
  <c r="AG22" i="7" s="1"/>
  <c r="AI22" i="7" s="1"/>
  <c r="AH22" i="7"/>
  <c r="AT21" i="7"/>
  <c r="AS21" i="7" a="1"/>
  <c r="AS21" i="7" s="1"/>
  <c r="AU21" i="7" s="1"/>
  <c r="AJ21" i="7"/>
  <c r="AQ22" i="1"/>
  <c r="AR22" i="1" s="1"/>
  <c r="BC22" i="12"/>
  <c r="BD22" i="12" s="1"/>
  <c r="AQ22" i="12"/>
  <c r="AR22" i="12" s="1"/>
  <c r="AE22" i="12"/>
  <c r="AF22" i="12" s="1"/>
  <c r="S22" i="12"/>
  <c r="T22" i="12" s="1"/>
  <c r="BO22" i="7"/>
  <c r="BP22" i="7" s="1"/>
  <c r="BC22" i="7"/>
  <c r="BD22" i="7" s="1"/>
  <c r="AQ22" i="7"/>
  <c r="AR22" i="7" s="1"/>
  <c r="AE23" i="7"/>
  <c r="AF23" i="7" s="1"/>
  <c r="S22" i="7"/>
  <c r="T22" i="7" s="1"/>
  <c r="BO23" i="1"/>
  <c r="BP23" i="1" s="1"/>
  <c r="BC22" i="1"/>
  <c r="BD22" i="1" s="1"/>
  <c r="AE23" i="1"/>
  <c r="AF23" i="1" s="1"/>
  <c r="S23" i="1"/>
  <c r="T23" i="1" s="1"/>
  <c r="BO22" i="13"/>
  <c r="BP22" i="13" s="1"/>
  <c r="BC22" i="13"/>
  <c r="BD22" i="13" s="1"/>
  <c r="AQ22" i="13"/>
  <c r="AR22" i="13" s="1"/>
  <c r="AE22" i="13"/>
  <c r="AF22" i="13" s="1"/>
  <c r="S22" i="13"/>
  <c r="T22" i="13" s="1"/>
  <c r="X21" i="12" l="1"/>
  <c r="BT21" i="13"/>
  <c r="BH21" i="13"/>
  <c r="BH21" i="1"/>
  <c r="X22" i="1"/>
  <c r="BT21" i="7"/>
  <c r="AH22" i="13"/>
  <c r="AG22" i="13" a="1"/>
  <c r="AG22" i="13" s="1"/>
  <c r="AI22" i="13" s="1"/>
  <c r="AV21" i="12"/>
  <c r="AT22" i="13"/>
  <c r="AS22" i="13" a="1"/>
  <c r="AS22" i="13" s="1"/>
  <c r="AU22" i="13" s="1"/>
  <c r="BR22" i="13"/>
  <c r="BQ22" i="13" a="1"/>
  <c r="BQ22" i="13" s="1"/>
  <c r="BS22" i="13" s="1"/>
  <c r="BT20" i="12"/>
  <c r="BF22" i="13"/>
  <c r="BE22" i="13" a="1"/>
  <c r="BE22" i="13" s="1"/>
  <c r="BG22" i="13" s="1"/>
  <c r="BH22" i="13" s="1"/>
  <c r="U23" i="1" a="1"/>
  <c r="U23" i="1" s="1"/>
  <c r="W23" i="1" s="1"/>
  <c r="V23" i="1"/>
  <c r="AJ22" i="1"/>
  <c r="BH21" i="12"/>
  <c r="BT22" i="1"/>
  <c r="AS22" i="1" a="1"/>
  <c r="AS22" i="1" s="1"/>
  <c r="AU22" i="1" s="1"/>
  <c r="AT22" i="1"/>
  <c r="U22" i="12" a="1"/>
  <c r="U22" i="12" s="1"/>
  <c r="W22" i="12" s="1"/>
  <c r="V22" i="12"/>
  <c r="BP22" i="12"/>
  <c r="BO23" i="12"/>
  <c r="AG23" i="1" a="1"/>
  <c r="AG23" i="1" s="1"/>
  <c r="AI23" i="1" s="1"/>
  <c r="AH23" i="1"/>
  <c r="AJ23" i="1" s="1"/>
  <c r="BE22" i="1" a="1"/>
  <c r="BE22" i="1" s="1"/>
  <c r="BG22" i="1" s="1"/>
  <c r="BF22" i="1"/>
  <c r="AG22" i="12" a="1"/>
  <c r="AG22" i="12" s="1"/>
  <c r="AI22" i="12" s="1"/>
  <c r="AH22" i="12"/>
  <c r="BQ21" i="12" a="1"/>
  <c r="BQ21" i="12" s="1"/>
  <c r="BS21" i="12" s="1"/>
  <c r="BR21" i="12"/>
  <c r="AJ21" i="13"/>
  <c r="U22" i="13" a="1"/>
  <c r="U22" i="13" s="1"/>
  <c r="W22" i="13" s="1"/>
  <c r="V22" i="13"/>
  <c r="BQ23" i="1" a="1"/>
  <c r="BQ23" i="1" s="1"/>
  <c r="BS23" i="1" s="1"/>
  <c r="BR23" i="1"/>
  <c r="BT23" i="1" s="1"/>
  <c r="AS22" i="12" a="1"/>
  <c r="AS22" i="12" s="1"/>
  <c r="AU22" i="12" s="1"/>
  <c r="AT22" i="12"/>
  <c r="AJ21" i="12"/>
  <c r="AV21" i="1"/>
  <c r="AV21" i="13"/>
  <c r="X21" i="13"/>
  <c r="BF22" i="12"/>
  <c r="BE22" i="12" a="1"/>
  <c r="BE22" i="12" s="1"/>
  <c r="BG22" i="12" s="1"/>
  <c r="X21" i="7"/>
  <c r="BH21" i="7"/>
  <c r="AG23" i="7" a="1"/>
  <c r="AG23" i="7" s="1"/>
  <c r="AI23" i="7" s="1"/>
  <c r="AH23" i="7"/>
  <c r="BE22" i="7" a="1"/>
  <c r="BE22" i="7" s="1"/>
  <c r="BG22" i="7" s="1"/>
  <c r="BF22" i="7"/>
  <c r="AJ22" i="7"/>
  <c r="AS22" i="7" a="1"/>
  <c r="AS22" i="7" s="1"/>
  <c r="AU22" i="7" s="1"/>
  <c r="AT22" i="7"/>
  <c r="U22" i="7" a="1"/>
  <c r="U22" i="7" s="1"/>
  <c r="W22" i="7" s="1"/>
  <c r="V22" i="7"/>
  <c r="AV21" i="7"/>
  <c r="BQ22" i="7" a="1"/>
  <c r="BQ22" i="7" s="1"/>
  <c r="BS22" i="7" s="1"/>
  <c r="BR22" i="7"/>
  <c r="AQ23" i="1"/>
  <c r="AR23" i="1" s="1"/>
  <c r="BC23" i="12"/>
  <c r="BD23" i="12" s="1"/>
  <c r="AQ23" i="12"/>
  <c r="AR23" i="12" s="1"/>
  <c r="AE23" i="12"/>
  <c r="AF23" i="12" s="1"/>
  <c r="S23" i="12"/>
  <c r="T23" i="12" s="1"/>
  <c r="BO23" i="7"/>
  <c r="BP23" i="7" s="1"/>
  <c r="BC23" i="7"/>
  <c r="BD23" i="7" s="1"/>
  <c r="AQ23" i="7"/>
  <c r="AR23" i="7" s="1"/>
  <c r="AE24" i="7"/>
  <c r="AF24" i="7" s="1"/>
  <c r="S23" i="7"/>
  <c r="T23" i="7" s="1"/>
  <c r="BO24" i="1"/>
  <c r="BP24" i="1" s="1"/>
  <c r="BC23" i="1"/>
  <c r="BD23" i="1" s="1"/>
  <c r="AE24" i="1"/>
  <c r="AF24" i="1" s="1"/>
  <c r="S24" i="1"/>
  <c r="T24" i="1" s="1"/>
  <c r="BO23" i="13"/>
  <c r="BP23" i="13" s="1"/>
  <c r="BC23" i="13"/>
  <c r="BD23" i="13" s="1"/>
  <c r="AQ23" i="13"/>
  <c r="AR23" i="13" s="1"/>
  <c r="AE23" i="13"/>
  <c r="AF23" i="13" s="1"/>
  <c r="S23" i="13"/>
  <c r="T23" i="13" s="1"/>
  <c r="AV22" i="1" l="1"/>
  <c r="X23" i="1"/>
  <c r="BT22" i="13"/>
  <c r="BQ23" i="13" a="1"/>
  <c r="BQ23" i="13" s="1"/>
  <c r="BS23" i="13" s="1"/>
  <c r="BR23" i="13"/>
  <c r="X22" i="12"/>
  <c r="BF23" i="13"/>
  <c r="BE23" i="13" a="1"/>
  <c r="BE23" i="13" s="1"/>
  <c r="BG23" i="13" s="1"/>
  <c r="BH22" i="1"/>
  <c r="AV22" i="13"/>
  <c r="U24" i="1" a="1"/>
  <c r="U24" i="1" s="1"/>
  <c r="W24" i="1" s="1"/>
  <c r="V24" i="1"/>
  <c r="V23" i="12"/>
  <c r="U23" i="12" a="1"/>
  <c r="U23" i="12" s="1"/>
  <c r="W23" i="12" s="1"/>
  <c r="X22" i="13"/>
  <c r="AH23" i="12"/>
  <c r="AG23" i="12" a="1"/>
  <c r="AG23" i="12" s="1"/>
  <c r="AI23" i="12" s="1"/>
  <c r="U23" i="13" a="1"/>
  <c r="U23" i="13" s="1"/>
  <c r="W23" i="13" s="1"/>
  <c r="V23" i="13"/>
  <c r="BR24" i="1"/>
  <c r="BQ24" i="1" a="1"/>
  <c r="BQ24" i="1" s="1"/>
  <c r="BS24" i="1" s="1"/>
  <c r="AS23" i="12" a="1"/>
  <c r="AS23" i="12" s="1"/>
  <c r="AU23" i="12" s="1"/>
  <c r="AT23" i="12"/>
  <c r="BE23" i="1" a="1"/>
  <c r="BE23" i="1" s="1"/>
  <c r="BG23" i="1" s="1"/>
  <c r="BF23" i="1"/>
  <c r="AG23" i="13" a="1"/>
  <c r="AG23" i="13" s="1"/>
  <c r="AI23" i="13" s="1"/>
  <c r="AH23" i="13"/>
  <c r="BE23" i="12" a="1"/>
  <c r="BE23" i="12" s="1"/>
  <c r="BG23" i="12" s="1"/>
  <c r="BF23" i="12"/>
  <c r="AV22" i="12"/>
  <c r="BT21" i="12"/>
  <c r="AJ22" i="13"/>
  <c r="AG24" i="1" a="1"/>
  <c r="AG24" i="1" s="1"/>
  <c r="AI24" i="1" s="1"/>
  <c r="AH24" i="1"/>
  <c r="AT23" i="13"/>
  <c r="AS23" i="13" a="1"/>
  <c r="AS23" i="13" s="1"/>
  <c r="AU23" i="13" s="1"/>
  <c r="BH22" i="12"/>
  <c r="BP23" i="12"/>
  <c r="BO24" i="12"/>
  <c r="AS23" i="1" a="1"/>
  <c r="AS23" i="1" s="1"/>
  <c r="AU23" i="1" s="1"/>
  <c r="AT23" i="1"/>
  <c r="AJ22" i="12"/>
  <c r="BR22" i="12"/>
  <c r="BQ22" i="12" a="1"/>
  <c r="BQ22" i="12" s="1"/>
  <c r="BS22" i="12" s="1"/>
  <c r="AG24" i="7" a="1"/>
  <c r="AG24" i="7" s="1"/>
  <c r="AI24" i="7" s="1"/>
  <c r="AH24" i="7"/>
  <c r="U23" i="7" a="1"/>
  <c r="U23" i="7" s="1"/>
  <c r="W23" i="7" s="1"/>
  <c r="V23" i="7"/>
  <c r="AS23" i="7" a="1"/>
  <c r="AS23" i="7" s="1"/>
  <c r="AU23" i="7" s="1"/>
  <c r="AT23" i="7"/>
  <c r="X22" i="7"/>
  <c r="BE23" i="7" a="1"/>
  <c r="BE23" i="7" s="1"/>
  <c r="BG23" i="7" s="1"/>
  <c r="BF23" i="7"/>
  <c r="AV22" i="7"/>
  <c r="BH22" i="7"/>
  <c r="BR23" i="7"/>
  <c r="BQ23" i="7" a="1"/>
  <c r="BQ23" i="7" s="1"/>
  <c r="BS23" i="7" s="1"/>
  <c r="AJ23" i="7"/>
  <c r="BT22" i="7"/>
  <c r="AQ24" i="1"/>
  <c r="AR24" i="1" s="1"/>
  <c r="BC24" i="12"/>
  <c r="BD24" i="12" s="1"/>
  <c r="AQ24" i="12"/>
  <c r="AR24" i="12" s="1"/>
  <c r="AE24" i="12"/>
  <c r="AF24" i="12" s="1"/>
  <c r="S24" i="12"/>
  <c r="T24" i="12" s="1"/>
  <c r="BO24" i="7"/>
  <c r="BP24" i="7" s="1"/>
  <c r="BC24" i="7"/>
  <c r="BD24" i="7" s="1"/>
  <c r="AQ24" i="7"/>
  <c r="AR24" i="7" s="1"/>
  <c r="AE25" i="7"/>
  <c r="AF25" i="7" s="1"/>
  <c r="S24" i="7"/>
  <c r="T24" i="7" s="1"/>
  <c r="BO25" i="1"/>
  <c r="BP25" i="1" s="1"/>
  <c r="BC24" i="1"/>
  <c r="BD24" i="1" s="1"/>
  <c r="AE25" i="1"/>
  <c r="AF25" i="1" s="1"/>
  <c r="S25" i="1"/>
  <c r="T25" i="1" s="1"/>
  <c r="BO24" i="13"/>
  <c r="BP24" i="13" s="1"/>
  <c r="BC24" i="13"/>
  <c r="BD24" i="13" s="1"/>
  <c r="AQ24" i="13"/>
  <c r="AR24" i="13" s="1"/>
  <c r="AE24" i="13"/>
  <c r="AF24" i="13" s="1"/>
  <c r="S24" i="13"/>
  <c r="T24" i="13" s="1"/>
  <c r="X23" i="12" l="1"/>
  <c r="AJ24" i="1"/>
  <c r="AV23" i="1"/>
  <c r="BT22" i="12"/>
  <c r="AJ23" i="13"/>
  <c r="X23" i="13"/>
  <c r="U24" i="12" a="1"/>
  <c r="U24" i="12" s="1"/>
  <c r="W24" i="12" s="1"/>
  <c r="V24" i="12"/>
  <c r="AG24" i="13" a="1"/>
  <c r="AG24" i="13" s="1"/>
  <c r="AI24" i="13" s="1"/>
  <c r="AH24" i="13"/>
  <c r="BE24" i="13" a="1"/>
  <c r="BE24" i="13" s="1"/>
  <c r="BG24" i="13" s="1"/>
  <c r="BF24" i="13"/>
  <c r="AS24" i="1" a="1"/>
  <c r="AS24" i="1" s="1"/>
  <c r="AU24" i="1" s="1"/>
  <c r="AT24" i="1"/>
  <c r="BQ24" i="13" a="1"/>
  <c r="BQ24" i="13" s="1"/>
  <c r="BS24" i="13" s="1"/>
  <c r="BR24" i="13"/>
  <c r="AV23" i="13"/>
  <c r="BH23" i="12"/>
  <c r="BT24" i="1"/>
  <c r="U25" i="1" a="1"/>
  <c r="U25" i="1" s="1"/>
  <c r="W25" i="1" s="1"/>
  <c r="V25" i="1"/>
  <c r="BH23" i="13"/>
  <c r="AG24" i="12" a="1"/>
  <c r="AG24" i="12" s="1"/>
  <c r="AI24" i="12" s="1"/>
  <c r="AH24" i="12"/>
  <c r="BE24" i="1" a="1"/>
  <c r="BE24" i="1" s="1"/>
  <c r="BG24" i="1" s="1"/>
  <c r="BF24" i="1"/>
  <c r="AS24" i="12" a="1"/>
  <c r="AS24" i="12" s="1"/>
  <c r="AU24" i="12" s="1"/>
  <c r="AT24" i="12"/>
  <c r="BH23" i="1"/>
  <c r="BR25" i="1"/>
  <c r="BQ25" i="1" a="1"/>
  <c r="BQ25" i="1" s="1"/>
  <c r="BS25" i="1" s="1"/>
  <c r="BE24" i="12" a="1"/>
  <c r="BE24" i="12" s="1"/>
  <c r="BG24" i="12" s="1"/>
  <c r="BF24" i="12"/>
  <c r="BP24" i="12"/>
  <c r="BO25" i="12"/>
  <c r="X24" i="1"/>
  <c r="BT23" i="13"/>
  <c r="U24" i="13" a="1"/>
  <c r="U24" i="13" s="1"/>
  <c r="W24" i="13" s="1"/>
  <c r="V24" i="13"/>
  <c r="X24" i="13" s="1"/>
  <c r="BQ23" i="12" a="1"/>
  <c r="BQ23" i="12" s="1"/>
  <c r="BS23" i="12" s="1"/>
  <c r="BR23" i="12"/>
  <c r="AV23" i="12"/>
  <c r="AJ23" i="12"/>
  <c r="AH25" i="1"/>
  <c r="AG25" i="1" a="1"/>
  <c r="AG25" i="1" s="1"/>
  <c r="AI25" i="1" s="1"/>
  <c r="AS24" i="13" a="1"/>
  <c r="AS24" i="13" s="1"/>
  <c r="AU24" i="13" s="1"/>
  <c r="AT24" i="13"/>
  <c r="AG25" i="7" a="1"/>
  <c r="AG25" i="7" s="1"/>
  <c r="AI25" i="7" s="1"/>
  <c r="AH25" i="7"/>
  <c r="BH23" i="7"/>
  <c r="BR24" i="7"/>
  <c r="BQ24" i="7" a="1"/>
  <c r="BQ24" i="7" s="1"/>
  <c r="BS24" i="7" s="1"/>
  <c r="AV23" i="7"/>
  <c r="AS24" i="7" a="1"/>
  <c r="AS24" i="7" s="1"/>
  <c r="AU24" i="7" s="1"/>
  <c r="AT24" i="7"/>
  <c r="X23" i="7"/>
  <c r="BF24" i="7"/>
  <c r="BE24" i="7" a="1"/>
  <c r="BE24" i="7" s="1"/>
  <c r="BG24" i="7" s="1"/>
  <c r="U24" i="7" a="1"/>
  <c r="U24" i="7" s="1"/>
  <c r="W24" i="7" s="1"/>
  <c r="V24" i="7"/>
  <c r="AJ24" i="7"/>
  <c r="BT23" i="7"/>
  <c r="AQ25" i="1"/>
  <c r="AR25" i="1" s="1"/>
  <c r="BC25" i="12"/>
  <c r="BD25" i="12" s="1"/>
  <c r="AQ25" i="12"/>
  <c r="AR25" i="12" s="1"/>
  <c r="AE25" i="12"/>
  <c r="AF25" i="12" s="1"/>
  <c r="S25" i="12"/>
  <c r="T25" i="12" s="1"/>
  <c r="BO25" i="7"/>
  <c r="BP25" i="7" s="1"/>
  <c r="BC25" i="7"/>
  <c r="BD25" i="7" s="1"/>
  <c r="AQ25" i="7"/>
  <c r="AR25" i="7" s="1"/>
  <c r="AE26" i="7"/>
  <c r="AF26" i="7" s="1"/>
  <c r="S25" i="7"/>
  <c r="T25" i="7" s="1"/>
  <c r="BO26" i="1"/>
  <c r="BP26" i="1" s="1"/>
  <c r="BC25" i="1"/>
  <c r="BD25" i="1" s="1"/>
  <c r="AE26" i="1"/>
  <c r="AF26" i="1" s="1"/>
  <c r="S26" i="1"/>
  <c r="T26" i="1" s="1"/>
  <c r="BO25" i="13"/>
  <c r="BP25" i="13" s="1"/>
  <c r="BC25" i="13"/>
  <c r="BD25" i="13" s="1"/>
  <c r="AQ25" i="13"/>
  <c r="AR25" i="13" s="1"/>
  <c r="AE25" i="13"/>
  <c r="AF25" i="13" s="1"/>
  <c r="S25" i="13"/>
  <c r="T25" i="13" s="1"/>
  <c r="BT25" i="1" l="1"/>
  <c r="BH24" i="12"/>
  <c r="BT23" i="12"/>
  <c r="AJ25" i="1"/>
  <c r="BT24" i="7"/>
  <c r="AV24" i="12"/>
  <c r="U26" i="1" a="1"/>
  <c r="U26" i="1" s="1"/>
  <c r="W26" i="1" s="1"/>
  <c r="V26" i="1"/>
  <c r="AV24" i="1"/>
  <c r="AG26" i="1" a="1"/>
  <c r="AG26" i="1" s="1"/>
  <c r="AI26" i="1" s="1"/>
  <c r="AH26" i="1"/>
  <c r="U25" i="12" a="1"/>
  <c r="U25" i="12" s="1"/>
  <c r="W25" i="12" s="1"/>
  <c r="V25" i="12"/>
  <c r="X25" i="1"/>
  <c r="BQ25" i="13" a="1"/>
  <c r="BQ25" i="13" s="1"/>
  <c r="BS25" i="13" s="1"/>
  <c r="BR25" i="13"/>
  <c r="BF25" i="1"/>
  <c r="BE25" i="1" a="1"/>
  <c r="BE25" i="1" s="1"/>
  <c r="BG25" i="1" s="1"/>
  <c r="BH25" i="1" s="1"/>
  <c r="AG25" i="12" a="1"/>
  <c r="AG25" i="12" s="1"/>
  <c r="AI25" i="12" s="1"/>
  <c r="AH25" i="12"/>
  <c r="BH24" i="13"/>
  <c r="BE25" i="13" a="1"/>
  <c r="BE25" i="13" s="1"/>
  <c r="BG25" i="13" s="1"/>
  <c r="BF25" i="13"/>
  <c r="U25" i="13" a="1"/>
  <c r="U25" i="13" s="1"/>
  <c r="W25" i="13" s="1"/>
  <c r="V25" i="13"/>
  <c r="BQ26" i="1" a="1"/>
  <c r="BQ26" i="1" s="1"/>
  <c r="BS26" i="1" s="1"/>
  <c r="BR26" i="1"/>
  <c r="AS25" i="12" a="1"/>
  <c r="AS25" i="12" s="1"/>
  <c r="AU25" i="12" s="1"/>
  <c r="AT25" i="12"/>
  <c r="BP25" i="12"/>
  <c r="BO26" i="12"/>
  <c r="AG25" i="13" a="1"/>
  <c r="AG25" i="13" s="1"/>
  <c r="AI25" i="13" s="1"/>
  <c r="AH25" i="13"/>
  <c r="BE25" i="12" a="1"/>
  <c r="BE25" i="12" s="1"/>
  <c r="BG25" i="12" s="1"/>
  <c r="BF25" i="12"/>
  <c r="BQ24" i="12" a="1"/>
  <c r="BQ24" i="12" s="1"/>
  <c r="BS24" i="12" s="1"/>
  <c r="BR24" i="12"/>
  <c r="BH24" i="1"/>
  <c r="AJ24" i="13"/>
  <c r="AT25" i="1"/>
  <c r="AS25" i="1" a="1"/>
  <c r="AS25" i="1" s="1"/>
  <c r="AU25" i="1" s="1"/>
  <c r="AV24" i="13"/>
  <c r="AJ24" i="12"/>
  <c r="BT24" i="13"/>
  <c r="X24" i="12"/>
  <c r="AS25" i="13" a="1"/>
  <c r="AS25" i="13" s="1"/>
  <c r="AU25" i="13" s="1"/>
  <c r="AT25" i="13"/>
  <c r="BH24" i="7"/>
  <c r="AJ25" i="7"/>
  <c r="AG26" i="7" a="1"/>
  <c r="AG26" i="7" s="1"/>
  <c r="AI26" i="7" s="1"/>
  <c r="AH26" i="7"/>
  <c r="BQ25" i="7" a="1"/>
  <c r="BQ25" i="7" s="1"/>
  <c r="BS25" i="7" s="1"/>
  <c r="BR25" i="7"/>
  <c r="BF25" i="7"/>
  <c r="BE25" i="7" a="1"/>
  <c r="BE25" i="7" s="1"/>
  <c r="BG25" i="7" s="1"/>
  <c r="AV24" i="7"/>
  <c r="AT25" i="7"/>
  <c r="AS25" i="7" a="1"/>
  <c r="AS25" i="7" s="1"/>
  <c r="AU25" i="7" s="1"/>
  <c r="U25" i="7" a="1"/>
  <c r="U25" i="7" s="1"/>
  <c r="W25" i="7" s="1"/>
  <c r="V25" i="7"/>
  <c r="X24" i="7"/>
  <c r="AQ26" i="1"/>
  <c r="AR26" i="1" s="1"/>
  <c r="BC26" i="12"/>
  <c r="BD26" i="12" s="1"/>
  <c r="AQ26" i="12"/>
  <c r="AR26" i="12" s="1"/>
  <c r="AE26" i="12"/>
  <c r="AF26" i="12" s="1"/>
  <c r="S26" i="12"/>
  <c r="T26" i="12" s="1"/>
  <c r="BO26" i="7"/>
  <c r="BP26" i="7" s="1"/>
  <c r="BC26" i="7"/>
  <c r="BD26" i="7" s="1"/>
  <c r="AQ26" i="7"/>
  <c r="AR26" i="7" s="1"/>
  <c r="AE27" i="7"/>
  <c r="AF27" i="7" s="1"/>
  <c r="S26" i="7"/>
  <c r="T26" i="7" s="1"/>
  <c r="BO27" i="1"/>
  <c r="BP27" i="1" s="1"/>
  <c r="BC26" i="1"/>
  <c r="BD26" i="1" s="1"/>
  <c r="AE27" i="1"/>
  <c r="AF27" i="1" s="1"/>
  <c r="S27" i="1"/>
  <c r="T27" i="1" s="1"/>
  <c r="BO26" i="13"/>
  <c r="BP26" i="13" s="1"/>
  <c r="BC26" i="13"/>
  <c r="BD26" i="13" s="1"/>
  <c r="AQ26" i="13"/>
  <c r="AR26" i="13" s="1"/>
  <c r="AE26" i="13"/>
  <c r="AF26" i="13" s="1"/>
  <c r="S26" i="13"/>
  <c r="T26" i="13" s="1"/>
  <c r="BH25" i="7" l="1"/>
  <c r="BT26" i="1"/>
  <c r="AV25" i="1"/>
  <c r="AV25" i="13"/>
  <c r="BT24" i="12"/>
  <c r="AJ26" i="1"/>
  <c r="X26" i="1"/>
  <c r="X25" i="12"/>
  <c r="BH25" i="12"/>
  <c r="AJ25" i="12"/>
  <c r="BE26" i="1" a="1"/>
  <c r="BE26" i="1" s="1"/>
  <c r="BG26" i="1" s="1"/>
  <c r="BF26" i="1"/>
  <c r="AG26" i="12" a="1"/>
  <c r="AG26" i="12" s="1"/>
  <c r="AI26" i="12" s="1"/>
  <c r="AH26" i="12"/>
  <c r="BQ27" i="1" a="1"/>
  <c r="BQ27" i="1" s="1"/>
  <c r="BS27" i="1" s="1"/>
  <c r="BR27" i="1"/>
  <c r="AS26" i="12" a="1"/>
  <c r="AS26" i="12" s="1"/>
  <c r="AU26" i="12" s="1"/>
  <c r="AT26" i="12"/>
  <c r="AG26" i="13" a="1"/>
  <c r="AG26" i="13" s="1"/>
  <c r="AI26" i="13" s="1"/>
  <c r="AH26" i="13"/>
  <c r="BE26" i="12" a="1"/>
  <c r="BE26" i="12" s="1"/>
  <c r="BG26" i="12" s="1"/>
  <c r="BF26" i="12"/>
  <c r="AJ25" i="13"/>
  <c r="X25" i="13"/>
  <c r="U26" i="12" a="1"/>
  <c r="U26" i="12" s="1"/>
  <c r="W26" i="12" s="1"/>
  <c r="V26" i="12"/>
  <c r="U26" i="13" a="1"/>
  <c r="U26" i="13" s="1"/>
  <c r="W26" i="13" s="1"/>
  <c r="V26" i="13"/>
  <c r="BT25" i="13"/>
  <c r="AS26" i="13" a="1"/>
  <c r="AS26" i="13" s="1"/>
  <c r="AU26" i="13" s="1"/>
  <c r="AT26" i="13"/>
  <c r="BE26" i="13" a="1"/>
  <c r="BE26" i="13" s="1"/>
  <c r="BG26" i="13" s="1"/>
  <c r="BF26" i="13"/>
  <c r="BH26" i="13" s="1"/>
  <c r="AS26" i="1" a="1"/>
  <c r="AS26" i="1" s="1"/>
  <c r="AU26" i="1" s="1"/>
  <c r="AT26" i="1"/>
  <c r="AV26" i="1" s="1"/>
  <c r="BP26" i="12"/>
  <c r="BO27" i="12"/>
  <c r="BH25" i="13"/>
  <c r="BQ25" i="12" a="1"/>
  <c r="BQ25" i="12" s="1"/>
  <c r="BS25" i="12" s="1"/>
  <c r="BR25" i="12"/>
  <c r="AG27" i="1" a="1"/>
  <c r="AG27" i="1" s="1"/>
  <c r="AI27" i="1" s="1"/>
  <c r="AH27" i="1"/>
  <c r="BR26" i="13"/>
  <c r="BQ26" i="13" a="1"/>
  <c r="BQ26" i="13" s="1"/>
  <c r="BS26" i="13" s="1"/>
  <c r="V27" i="1"/>
  <c r="U27" i="1" a="1"/>
  <c r="U27" i="1" s="1"/>
  <c r="W27" i="1" s="1"/>
  <c r="AV25" i="12"/>
  <c r="AV25" i="7"/>
  <c r="AH27" i="7"/>
  <c r="AG27" i="7" a="1"/>
  <c r="AG27" i="7" s="1"/>
  <c r="AI27" i="7" s="1"/>
  <c r="X25" i="7"/>
  <c r="BQ26" i="7" a="1"/>
  <c r="BQ26" i="7" s="1"/>
  <c r="BS26" i="7" s="1"/>
  <c r="BR26" i="7"/>
  <c r="V26" i="7"/>
  <c r="U26" i="7" a="1"/>
  <c r="U26" i="7" s="1"/>
  <c r="W26" i="7" s="1"/>
  <c r="BT25" i="7"/>
  <c r="AT26" i="7"/>
  <c r="AS26" i="7" a="1"/>
  <c r="AS26" i="7" s="1"/>
  <c r="AU26" i="7" s="1"/>
  <c r="AJ26" i="7"/>
  <c r="BF26" i="7"/>
  <c r="BE26" i="7" a="1"/>
  <c r="BE26" i="7" s="1"/>
  <c r="BG26" i="7" s="1"/>
  <c r="AQ27" i="1"/>
  <c r="AR27" i="1" s="1"/>
  <c r="BC27" i="12"/>
  <c r="BD27" i="12" s="1"/>
  <c r="AQ27" i="12"/>
  <c r="AR27" i="12" s="1"/>
  <c r="AE27" i="12"/>
  <c r="AF27" i="12" s="1"/>
  <c r="S27" i="12"/>
  <c r="T27" i="12" s="1"/>
  <c r="BO27" i="7"/>
  <c r="BP27" i="7" s="1"/>
  <c r="BC27" i="7"/>
  <c r="BD27" i="7" s="1"/>
  <c r="AQ27" i="7"/>
  <c r="AR27" i="7" s="1"/>
  <c r="AE28" i="7"/>
  <c r="AF28" i="7" s="1"/>
  <c r="S27" i="7"/>
  <c r="T27" i="7" s="1"/>
  <c r="BO28" i="1"/>
  <c r="BP28" i="1" s="1"/>
  <c r="BC27" i="1"/>
  <c r="BD27" i="1" s="1"/>
  <c r="AE28" i="1"/>
  <c r="AF28" i="1" s="1"/>
  <c r="S28" i="1"/>
  <c r="T28" i="1" s="1"/>
  <c r="BO27" i="13"/>
  <c r="BP27" i="13" s="1"/>
  <c r="BC27" i="13"/>
  <c r="BD27" i="13" s="1"/>
  <c r="AQ27" i="13"/>
  <c r="AR27" i="13" s="1"/>
  <c r="AE27" i="13"/>
  <c r="AF27" i="13" s="1"/>
  <c r="S27" i="13"/>
  <c r="T27" i="13" s="1"/>
  <c r="BH26" i="12" l="1"/>
  <c r="AV26" i="7"/>
  <c r="AJ26" i="13"/>
  <c r="BT27" i="1"/>
  <c r="AV26" i="13"/>
  <c r="AJ26" i="12"/>
  <c r="U28" i="1" a="1"/>
  <c r="U28" i="1" s="1"/>
  <c r="W28" i="1" s="1"/>
  <c r="V28" i="1"/>
  <c r="AH28" i="1"/>
  <c r="AG28" i="1" a="1"/>
  <c r="AG28" i="1" s="1"/>
  <c r="AI28" i="1" s="1"/>
  <c r="U27" i="12" a="1"/>
  <c r="U27" i="12" s="1"/>
  <c r="W27" i="12" s="1"/>
  <c r="V27" i="12"/>
  <c r="BT26" i="13"/>
  <c r="BP27" i="12"/>
  <c r="BO28" i="12"/>
  <c r="AG27" i="12" a="1"/>
  <c r="AG27" i="12" s="1"/>
  <c r="AI27" i="12" s="1"/>
  <c r="AH27" i="12"/>
  <c r="BR26" i="12"/>
  <c r="BQ26" i="12" a="1"/>
  <c r="BQ26" i="12" s="1"/>
  <c r="BS26" i="12" s="1"/>
  <c r="X26" i="13"/>
  <c r="BQ27" i="13" a="1"/>
  <c r="BQ27" i="13" s="1"/>
  <c r="BS27" i="13" s="1"/>
  <c r="BR27" i="13"/>
  <c r="U27" i="13" a="1"/>
  <c r="U27" i="13" s="1"/>
  <c r="W27" i="13" s="1"/>
  <c r="V27" i="13"/>
  <c r="AS27" i="12" a="1"/>
  <c r="AS27" i="12" s="1"/>
  <c r="AU27" i="12" s="1"/>
  <c r="AT27" i="12"/>
  <c r="BR28" i="1"/>
  <c r="BQ28" i="1" a="1"/>
  <c r="BQ28" i="1" s="1"/>
  <c r="BS28" i="1" s="1"/>
  <c r="AG27" i="13" a="1"/>
  <c r="AG27" i="13" s="1"/>
  <c r="AI27" i="13" s="1"/>
  <c r="AH27" i="13"/>
  <c r="AJ27" i="13" s="1"/>
  <c r="BE27" i="12" a="1"/>
  <c r="BE27" i="12" s="1"/>
  <c r="BG27" i="12" s="1"/>
  <c r="BF27" i="12"/>
  <c r="AJ27" i="1"/>
  <c r="X26" i="12"/>
  <c r="AV26" i="12"/>
  <c r="BH26" i="1"/>
  <c r="AT27" i="13"/>
  <c r="AS27" i="13" a="1"/>
  <c r="AS27" i="13" s="1"/>
  <c r="AU27" i="13" s="1"/>
  <c r="AV27" i="13" s="1"/>
  <c r="BE27" i="1" a="1"/>
  <c r="BE27" i="1" s="1"/>
  <c r="BG27" i="1" s="1"/>
  <c r="BF27" i="1"/>
  <c r="BF27" i="13"/>
  <c r="BE27" i="13" a="1"/>
  <c r="BE27" i="13" s="1"/>
  <c r="BG27" i="13" s="1"/>
  <c r="AS27" i="1" a="1"/>
  <c r="AS27" i="1" s="1"/>
  <c r="AU27" i="1" s="1"/>
  <c r="AT27" i="1"/>
  <c r="X27" i="1"/>
  <c r="BT25" i="12"/>
  <c r="BH26" i="7"/>
  <c r="BE27" i="7" a="1"/>
  <c r="BE27" i="7" s="1"/>
  <c r="BG27" i="7" s="1"/>
  <c r="BF27" i="7"/>
  <c r="X26" i="7"/>
  <c r="AG28" i="7" a="1"/>
  <c r="AG28" i="7" s="1"/>
  <c r="AI28" i="7" s="1"/>
  <c r="AH28" i="7"/>
  <c r="BQ27" i="7" a="1"/>
  <c r="BQ27" i="7" s="1"/>
  <c r="BS27" i="7" s="1"/>
  <c r="BR27" i="7"/>
  <c r="BT26" i="7"/>
  <c r="AS27" i="7" a="1"/>
  <c r="AS27" i="7" s="1"/>
  <c r="AU27" i="7" s="1"/>
  <c r="AT27" i="7"/>
  <c r="U27" i="7" a="1"/>
  <c r="U27" i="7" s="1"/>
  <c r="W27" i="7" s="1"/>
  <c r="V27" i="7"/>
  <c r="AJ27" i="7"/>
  <c r="AQ28" i="1"/>
  <c r="AR28" i="1" s="1"/>
  <c r="BC28" i="12"/>
  <c r="BD28" i="12" s="1"/>
  <c r="AQ28" i="12"/>
  <c r="AR28" i="12" s="1"/>
  <c r="AE28" i="12"/>
  <c r="AF28" i="12" s="1"/>
  <c r="S28" i="12"/>
  <c r="T28" i="12" s="1"/>
  <c r="BO28" i="7"/>
  <c r="BP28" i="7" s="1"/>
  <c r="BC28" i="7"/>
  <c r="BD28" i="7" s="1"/>
  <c r="AQ28" i="7"/>
  <c r="AR28" i="7" s="1"/>
  <c r="AE29" i="7"/>
  <c r="AF29" i="7" s="1"/>
  <c r="S28" i="7"/>
  <c r="T28" i="7" s="1"/>
  <c r="BO29" i="1"/>
  <c r="BP29" i="1" s="1"/>
  <c r="BC28" i="1"/>
  <c r="BD28" i="1" s="1"/>
  <c r="AE29" i="1"/>
  <c r="AF29" i="1" s="1"/>
  <c r="S29" i="1"/>
  <c r="T29" i="1" s="1"/>
  <c r="BO28" i="13"/>
  <c r="BP28" i="13" s="1"/>
  <c r="BC28" i="13"/>
  <c r="BD28" i="13" s="1"/>
  <c r="AQ28" i="13"/>
  <c r="AR28" i="13" s="1"/>
  <c r="AE28" i="13"/>
  <c r="AF28" i="13" s="1"/>
  <c r="S28" i="13"/>
  <c r="T28" i="13" s="1"/>
  <c r="X27" i="13" l="1"/>
  <c r="X28" i="1"/>
  <c r="AV27" i="12"/>
  <c r="AJ28" i="1"/>
  <c r="AJ27" i="12"/>
  <c r="AV27" i="1"/>
  <c r="BT28" i="1"/>
  <c r="X27" i="12"/>
  <c r="V29" i="1"/>
  <c r="U29" i="1" a="1"/>
  <c r="U29" i="1" s="1"/>
  <c r="W29" i="1" s="1"/>
  <c r="BQ27" i="12" a="1"/>
  <c r="BQ27" i="12" s="1"/>
  <c r="BS27" i="12" s="1"/>
  <c r="BR27" i="12"/>
  <c r="AH29" i="1"/>
  <c r="AG29" i="1" a="1"/>
  <c r="AG29" i="1" s="1"/>
  <c r="AI29" i="1" s="1"/>
  <c r="U28" i="12" a="1"/>
  <c r="U28" i="12" s="1"/>
  <c r="W28" i="12" s="1"/>
  <c r="V28" i="12"/>
  <c r="U28" i="13" a="1"/>
  <c r="U28" i="13" s="1"/>
  <c r="W28" i="13" s="1"/>
  <c r="V28" i="13"/>
  <c r="BE28" i="1" a="1"/>
  <c r="BE28" i="1" s="1"/>
  <c r="BG28" i="1" s="1"/>
  <c r="BF28" i="1"/>
  <c r="AG28" i="12" a="1"/>
  <c r="AG28" i="12" s="1"/>
  <c r="AI28" i="12" s="1"/>
  <c r="AH28" i="12"/>
  <c r="BH27" i="13"/>
  <c r="BT26" i="12"/>
  <c r="BQ29" i="1" a="1"/>
  <c r="BQ29" i="1" s="1"/>
  <c r="BS29" i="1" s="1"/>
  <c r="BR29" i="1"/>
  <c r="AT28" i="12"/>
  <c r="AS28" i="12" a="1"/>
  <c r="AS28" i="12" s="1"/>
  <c r="AU28" i="12" s="1"/>
  <c r="AG28" i="13" a="1"/>
  <c r="AG28" i="13" s="1"/>
  <c r="AI28" i="13" s="1"/>
  <c r="AH28" i="13"/>
  <c r="BE28" i="12" a="1"/>
  <c r="BE28" i="12" s="1"/>
  <c r="BG28" i="12" s="1"/>
  <c r="BF28" i="12"/>
  <c r="BH27" i="1"/>
  <c r="BH27" i="12"/>
  <c r="AS28" i="1" a="1"/>
  <c r="AS28" i="1" s="1"/>
  <c r="AU28" i="1" s="1"/>
  <c r="AT28" i="1"/>
  <c r="AS28" i="13" a="1"/>
  <c r="AS28" i="13" s="1"/>
  <c r="AU28" i="13" s="1"/>
  <c r="AT28" i="13"/>
  <c r="BE28" i="13" a="1"/>
  <c r="BE28" i="13" s="1"/>
  <c r="BG28" i="13" s="1"/>
  <c r="BF28" i="13"/>
  <c r="BQ28" i="13" a="1"/>
  <c r="BQ28" i="13" s="1"/>
  <c r="BS28" i="13" s="1"/>
  <c r="BR28" i="13"/>
  <c r="BT27" i="13"/>
  <c r="BP28" i="12"/>
  <c r="BO29" i="12"/>
  <c r="AJ28" i="7"/>
  <c r="BH27" i="7"/>
  <c r="U28" i="7" a="1"/>
  <c r="U28" i="7" s="1"/>
  <c r="W28" i="7" s="1"/>
  <c r="V28" i="7"/>
  <c r="X27" i="7"/>
  <c r="AV27" i="7"/>
  <c r="AS28" i="7" a="1"/>
  <c r="AS28" i="7" s="1"/>
  <c r="AU28" i="7" s="1"/>
  <c r="AT28" i="7"/>
  <c r="BQ28" i="7" a="1"/>
  <c r="BQ28" i="7" s="1"/>
  <c r="BS28" i="7" s="1"/>
  <c r="BR28" i="7"/>
  <c r="AG29" i="7" a="1"/>
  <c r="AG29" i="7" s="1"/>
  <c r="AI29" i="7" s="1"/>
  <c r="AH29" i="7"/>
  <c r="BF28" i="7"/>
  <c r="BE28" i="7" a="1"/>
  <c r="BE28" i="7" s="1"/>
  <c r="BG28" i="7" s="1"/>
  <c r="BT27" i="7"/>
  <c r="AQ29" i="1"/>
  <c r="AR29" i="1" s="1"/>
  <c r="BC29" i="12"/>
  <c r="BD29" i="12" s="1"/>
  <c r="AQ29" i="12"/>
  <c r="AR29" i="12" s="1"/>
  <c r="AE29" i="12"/>
  <c r="AF29" i="12" s="1"/>
  <c r="S29" i="12"/>
  <c r="T29" i="12" s="1"/>
  <c r="BO29" i="7"/>
  <c r="BP29" i="7" s="1"/>
  <c r="BC29" i="7"/>
  <c r="BD29" i="7" s="1"/>
  <c r="AQ29" i="7"/>
  <c r="AR29" i="7" s="1"/>
  <c r="AE30" i="7"/>
  <c r="AF30" i="7" s="1"/>
  <c r="S29" i="7"/>
  <c r="T29" i="7" s="1"/>
  <c r="BO30" i="1"/>
  <c r="BP30" i="1" s="1"/>
  <c r="BC29" i="1"/>
  <c r="BD29" i="1" s="1"/>
  <c r="AE30" i="1"/>
  <c r="AF30" i="1" s="1"/>
  <c r="S30" i="1"/>
  <c r="T30" i="1" s="1"/>
  <c r="BO29" i="13"/>
  <c r="BP29" i="13" s="1"/>
  <c r="BC29" i="13"/>
  <c r="BD29" i="13" s="1"/>
  <c r="AQ29" i="13"/>
  <c r="AR29" i="13" s="1"/>
  <c r="AE29" i="13"/>
  <c r="AF29" i="13" s="1"/>
  <c r="S29" i="13"/>
  <c r="T29" i="13" s="1"/>
  <c r="AV28" i="1" l="1"/>
  <c r="AV28" i="12"/>
  <c r="BT27" i="12"/>
  <c r="BT28" i="13"/>
  <c r="BT29" i="1"/>
  <c r="X28" i="13"/>
  <c r="BH28" i="13"/>
  <c r="BH28" i="12"/>
  <c r="X28" i="12"/>
  <c r="BT28" i="7"/>
  <c r="AJ28" i="12"/>
  <c r="AJ29" i="1"/>
  <c r="BP29" i="12"/>
  <c r="BO30" i="12"/>
  <c r="BQ29" i="13" a="1"/>
  <c r="BQ29" i="13" s="1"/>
  <c r="BS29" i="13" s="1"/>
  <c r="BR29" i="13"/>
  <c r="BQ28" i="12" a="1"/>
  <c r="BQ28" i="12" s="1"/>
  <c r="BS28" i="12" s="1"/>
  <c r="BR28" i="12"/>
  <c r="BE29" i="13" a="1"/>
  <c r="BE29" i="13" s="1"/>
  <c r="BG29" i="13" s="1"/>
  <c r="BF29" i="13"/>
  <c r="U30" i="1" a="1"/>
  <c r="U30" i="1" s="1"/>
  <c r="W30" i="1" s="1"/>
  <c r="V30" i="1"/>
  <c r="BH28" i="1"/>
  <c r="AH30" i="1"/>
  <c r="AG30" i="1" a="1"/>
  <c r="AG30" i="1" s="1"/>
  <c r="AI30" i="1" s="1"/>
  <c r="U29" i="12" a="1"/>
  <c r="U29" i="12" s="1"/>
  <c r="W29" i="12" s="1"/>
  <c r="V29" i="12"/>
  <c r="AS29" i="1" a="1"/>
  <c r="AS29" i="1" s="1"/>
  <c r="AU29" i="1" s="1"/>
  <c r="AT29" i="1"/>
  <c r="BE29" i="1" a="1"/>
  <c r="BE29" i="1" s="1"/>
  <c r="BG29" i="1" s="1"/>
  <c r="BF29" i="1"/>
  <c r="BH29" i="1" s="1"/>
  <c r="AG29" i="12" a="1"/>
  <c r="AG29" i="12" s="1"/>
  <c r="AI29" i="12" s="1"/>
  <c r="AH29" i="12"/>
  <c r="BQ30" i="1" a="1"/>
  <c r="BQ30" i="1" s="1"/>
  <c r="BS30" i="1" s="1"/>
  <c r="BR30" i="1"/>
  <c r="AS29" i="12" a="1"/>
  <c r="AS29" i="12" s="1"/>
  <c r="AU29" i="12" s="1"/>
  <c r="AT29" i="12"/>
  <c r="X29" i="1"/>
  <c r="AG29" i="13" a="1"/>
  <c r="AG29" i="13" s="1"/>
  <c r="AI29" i="13" s="1"/>
  <c r="AH29" i="13"/>
  <c r="BF29" i="12"/>
  <c r="BE29" i="12" a="1"/>
  <c r="BE29" i="12" s="1"/>
  <c r="BG29" i="12" s="1"/>
  <c r="V29" i="13"/>
  <c r="U29" i="13" a="1"/>
  <c r="U29" i="13" s="1"/>
  <c r="W29" i="13" s="1"/>
  <c r="AS29" i="13" a="1"/>
  <c r="AS29" i="13" s="1"/>
  <c r="AU29" i="13" s="1"/>
  <c r="AT29" i="13"/>
  <c r="AV28" i="13"/>
  <c r="AJ28" i="13"/>
  <c r="BH28" i="7"/>
  <c r="AJ29" i="7"/>
  <c r="U29" i="7" a="1"/>
  <c r="U29" i="7" s="1"/>
  <c r="W29" i="7" s="1"/>
  <c r="V29" i="7"/>
  <c r="BE29" i="7" a="1"/>
  <c r="BE29" i="7" s="1"/>
  <c r="BG29" i="7" s="1"/>
  <c r="BF29" i="7"/>
  <c r="AH30" i="7"/>
  <c r="AG30" i="7" a="1"/>
  <c r="AG30" i="7" s="1"/>
  <c r="AI30" i="7" s="1"/>
  <c r="AS29" i="7" a="1"/>
  <c r="AS29" i="7" s="1"/>
  <c r="AU29" i="7" s="1"/>
  <c r="AT29" i="7"/>
  <c r="X28" i="7"/>
  <c r="BQ29" i="7" a="1"/>
  <c r="BQ29" i="7" s="1"/>
  <c r="BS29" i="7" s="1"/>
  <c r="BR29" i="7"/>
  <c r="AV28" i="7"/>
  <c r="AQ30" i="1"/>
  <c r="AR30" i="1" s="1"/>
  <c r="BC30" i="12"/>
  <c r="BD30" i="12" s="1"/>
  <c r="AQ30" i="12"/>
  <c r="AR30" i="12" s="1"/>
  <c r="AE30" i="12"/>
  <c r="AF30" i="12" s="1"/>
  <c r="S30" i="12"/>
  <c r="T30" i="12" s="1"/>
  <c r="BO30" i="7"/>
  <c r="BP30" i="7" s="1"/>
  <c r="BC30" i="7"/>
  <c r="BD30" i="7" s="1"/>
  <c r="AQ30" i="7"/>
  <c r="AR30" i="7" s="1"/>
  <c r="AE31" i="7"/>
  <c r="AF31" i="7" s="1"/>
  <c r="S30" i="7"/>
  <c r="T30" i="7" s="1"/>
  <c r="BO31" i="1"/>
  <c r="BP31" i="1" s="1"/>
  <c r="BC30" i="1"/>
  <c r="BD30" i="1" s="1"/>
  <c r="AE31" i="1"/>
  <c r="AF31" i="1" s="1"/>
  <c r="S31" i="1"/>
  <c r="T31" i="1" s="1"/>
  <c r="BO30" i="13"/>
  <c r="BP30" i="13" s="1"/>
  <c r="BC30" i="13"/>
  <c r="BD30" i="13" s="1"/>
  <c r="AQ30" i="13"/>
  <c r="AR30" i="13" s="1"/>
  <c r="AE30" i="13"/>
  <c r="AF30" i="13" s="1"/>
  <c r="S30" i="13"/>
  <c r="T30" i="13" s="1"/>
  <c r="X29" i="12" l="1"/>
  <c r="BT28" i="12"/>
  <c r="AJ30" i="7"/>
  <c r="AJ29" i="13"/>
  <c r="BT29" i="13"/>
  <c r="BH29" i="13"/>
  <c r="AH30" i="13"/>
  <c r="AG30" i="13" a="1"/>
  <c r="AG30" i="13" s="1"/>
  <c r="AI30" i="13" s="1"/>
  <c r="BE30" i="12" a="1"/>
  <c r="BE30" i="12" s="1"/>
  <c r="BG30" i="12" s="1"/>
  <c r="BF30" i="12"/>
  <c r="BH29" i="12"/>
  <c r="BT30" i="1"/>
  <c r="AS30" i="13" a="1"/>
  <c r="AS30" i="13" s="1"/>
  <c r="AU30" i="13" s="1"/>
  <c r="AT30" i="13"/>
  <c r="BE30" i="13" a="1"/>
  <c r="BE30" i="13" s="1"/>
  <c r="BG30" i="13" s="1"/>
  <c r="BF30" i="13"/>
  <c r="AS30" i="1" a="1"/>
  <c r="AS30" i="1" s="1"/>
  <c r="AU30" i="1" s="1"/>
  <c r="AT30" i="1"/>
  <c r="AJ29" i="12"/>
  <c r="AJ30" i="1"/>
  <c r="U30" i="13" a="1"/>
  <c r="U30" i="13" s="1"/>
  <c r="W30" i="13" s="1"/>
  <c r="V30" i="13"/>
  <c r="BR30" i="13"/>
  <c r="BQ30" i="13" a="1"/>
  <c r="BQ30" i="13" s="1"/>
  <c r="BS30" i="13" s="1"/>
  <c r="AV29" i="13"/>
  <c r="U31" i="1" a="1"/>
  <c r="U31" i="1" s="1"/>
  <c r="W31" i="1" s="1"/>
  <c r="V31" i="1"/>
  <c r="AG31" i="1" a="1"/>
  <c r="AG31" i="1" s="1"/>
  <c r="AI31" i="1" s="1"/>
  <c r="AH31" i="1"/>
  <c r="U30" i="12" a="1"/>
  <c r="U30" i="12" s="1"/>
  <c r="W30" i="12" s="1"/>
  <c r="V30" i="12"/>
  <c r="X29" i="13"/>
  <c r="BE30" i="1" a="1"/>
  <c r="BE30" i="1" s="1"/>
  <c r="BG30" i="1" s="1"/>
  <c r="BF30" i="1"/>
  <c r="AG30" i="12" a="1"/>
  <c r="AG30" i="12" s="1"/>
  <c r="AI30" i="12" s="1"/>
  <c r="AH30" i="12"/>
  <c r="AV29" i="12"/>
  <c r="AV29" i="1"/>
  <c r="X30" i="1"/>
  <c r="BP30" i="12"/>
  <c r="BO31" i="12"/>
  <c r="BQ31" i="1" a="1"/>
  <c r="BQ31" i="1" s="1"/>
  <c r="BS31" i="1" s="1"/>
  <c r="BR31" i="1"/>
  <c r="AS30" i="12" a="1"/>
  <c r="AS30" i="12" s="1"/>
  <c r="AU30" i="12" s="1"/>
  <c r="AT30" i="12"/>
  <c r="BQ29" i="12" a="1"/>
  <c r="BQ29" i="12" s="1"/>
  <c r="BS29" i="12" s="1"/>
  <c r="BR29" i="12"/>
  <c r="AS30" i="7" a="1"/>
  <c r="AS30" i="7" s="1"/>
  <c r="AU30" i="7" s="1"/>
  <c r="AT30" i="7"/>
  <c r="AV29" i="7"/>
  <c r="BH29" i="7"/>
  <c r="BE30" i="7" a="1"/>
  <c r="BE30" i="7" s="1"/>
  <c r="BG30" i="7" s="1"/>
  <c r="BF30" i="7"/>
  <c r="X29" i="7"/>
  <c r="BQ30" i="7" a="1"/>
  <c r="BQ30" i="7" s="1"/>
  <c r="BS30" i="7" s="1"/>
  <c r="BR30" i="7"/>
  <c r="U30" i="7" a="1"/>
  <c r="U30" i="7" s="1"/>
  <c r="W30" i="7" s="1"/>
  <c r="V30" i="7"/>
  <c r="BT29" i="7"/>
  <c r="AH31" i="7"/>
  <c r="AG31" i="7" a="1"/>
  <c r="AG31" i="7" s="1"/>
  <c r="AI31" i="7" s="1"/>
  <c r="AQ31" i="1"/>
  <c r="AR31" i="1" s="1"/>
  <c r="BC31" i="12"/>
  <c r="BD31" i="12" s="1"/>
  <c r="AQ31" i="12"/>
  <c r="AR31" i="12" s="1"/>
  <c r="AE31" i="12"/>
  <c r="AF31" i="12" s="1"/>
  <c r="S31" i="12"/>
  <c r="T31" i="12" s="1"/>
  <c r="BO31" i="7"/>
  <c r="BP31" i="7" s="1"/>
  <c r="BC31" i="7"/>
  <c r="BD31" i="7" s="1"/>
  <c r="AQ31" i="7"/>
  <c r="AR31" i="7" s="1"/>
  <c r="AE32" i="7"/>
  <c r="AF32" i="7" s="1"/>
  <c r="S31" i="7"/>
  <c r="T31" i="7" s="1"/>
  <c r="BO32" i="1"/>
  <c r="BP32" i="1" s="1"/>
  <c r="BC31" i="1"/>
  <c r="BD31" i="1" s="1"/>
  <c r="AE32" i="1"/>
  <c r="AF32" i="1" s="1"/>
  <c r="S32" i="1"/>
  <c r="T32" i="1" s="1"/>
  <c r="BO31" i="13"/>
  <c r="BP31" i="13" s="1"/>
  <c r="BC31" i="13"/>
  <c r="BD31" i="13" s="1"/>
  <c r="AQ31" i="13"/>
  <c r="AR31" i="13" s="1"/>
  <c r="AE31" i="13"/>
  <c r="AF31" i="13" s="1"/>
  <c r="S31" i="13"/>
  <c r="T31" i="13" s="1"/>
  <c r="X30" i="12" l="1"/>
  <c r="BT29" i="12"/>
  <c r="AV30" i="1"/>
  <c r="BT30" i="13"/>
  <c r="AV30" i="12"/>
  <c r="AJ31" i="1"/>
  <c r="X30" i="13"/>
  <c r="BT31" i="1"/>
  <c r="X31" i="1"/>
  <c r="BP31" i="12"/>
  <c r="BO32" i="12"/>
  <c r="BH30" i="13"/>
  <c r="BH30" i="12"/>
  <c r="BE31" i="12" a="1"/>
  <c r="BE31" i="12" s="1"/>
  <c r="BG31" i="12" s="1"/>
  <c r="BF31" i="12"/>
  <c r="BE31" i="13" a="1"/>
  <c r="BE31" i="13" s="1"/>
  <c r="BG31" i="13" s="1"/>
  <c r="BF31" i="13"/>
  <c r="AS31" i="1" a="1"/>
  <c r="AS31" i="1" s="1"/>
  <c r="AU31" i="1" s="1"/>
  <c r="AT31" i="1"/>
  <c r="AS31" i="12" a="1"/>
  <c r="AS31" i="12" s="1"/>
  <c r="AU31" i="12" s="1"/>
  <c r="AT31" i="12"/>
  <c r="AS31" i="13" a="1"/>
  <c r="AS31" i="13" s="1"/>
  <c r="AU31" i="13" s="1"/>
  <c r="AT31" i="13"/>
  <c r="U31" i="13" a="1"/>
  <c r="U31" i="13" s="1"/>
  <c r="W31" i="13" s="1"/>
  <c r="V31" i="13"/>
  <c r="BR30" i="12"/>
  <c r="BQ30" i="12" a="1"/>
  <c r="BQ30" i="12" s="1"/>
  <c r="BS30" i="12" s="1"/>
  <c r="V32" i="1"/>
  <c r="U32" i="1" a="1"/>
  <c r="U32" i="1" s="1"/>
  <c r="W32" i="1" s="1"/>
  <c r="AJ30" i="12"/>
  <c r="AV30" i="13"/>
  <c r="AJ30" i="13"/>
  <c r="BQ31" i="13" a="1"/>
  <c r="BQ31" i="13" s="1"/>
  <c r="BS31" i="13" s="1"/>
  <c r="BR31" i="13"/>
  <c r="V31" i="12"/>
  <c r="U31" i="12" a="1"/>
  <c r="U31" i="12" s="1"/>
  <c r="W31" i="12" s="1"/>
  <c r="BR32" i="1"/>
  <c r="BQ32" i="1" a="1"/>
  <c r="BQ32" i="1" s="1"/>
  <c r="BS32" i="1" s="1"/>
  <c r="BT32" i="1" s="1"/>
  <c r="AG31" i="13" a="1"/>
  <c r="AG31" i="13" s="1"/>
  <c r="AI31" i="13" s="1"/>
  <c r="AH31" i="13"/>
  <c r="AJ31" i="13" s="1"/>
  <c r="AH32" i="1"/>
  <c r="AG32" i="1" a="1"/>
  <c r="AG32" i="1" s="1"/>
  <c r="AI32" i="1" s="1"/>
  <c r="BF31" i="1"/>
  <c r="BE31" i="1" a="1"/>
  <c r="BE31" i="1" s="1"/>
  <c r="BG31" i="1" s="1"/>
  <c r="AG31" i="12" a="1"/>
  <c r="AG31" i="12" s="1"/>
  <c r="AI31" i="12" s="1"/>
  <c r="AH31" i="12"/>
  <c r="BH30" i="1"/>
  <c r="BH30" i="7"/>
  <c r="AT31" i="7"/>
  <c r="AS31" i="7" a="1"/>
  <c r="AS31" i="7" s="1"/>
  <c r="AU31" i="7" s="1"/>
  <c r="AH32" i="7"/>
  <c r="AG32" i="7" a="1"/>
  <c r="AG32" i="7" s="1"/>
  <c r="AI32" i="7" s="1"/>
  <c r="X30" i="7"/>
  <c r="BQ31" i="7" a="1"/>
  <c r="BQ31" i="7" s="1"/>
  <c r="BS31" i="7" s="1"/>
  <c r="BR31" i="7"/>
  <c r="BT30" i="7"/>
  <c r="BE31" i="7" a="1"/>
  <c r="BE31" i="7" s="1"/>
  <c r="BG31" i="7" s="1"/>
  <c r="BF31" i="7"/>
  <c r="AJ31" i="7"/>
  <c r="V31" i="7"/>
  <c r="U31" i="7" a="1"/>
  <c r="U31" i="7" s="1"/>
  <c r="W31" i="7" s="1"/>
  <c r="AV30" i="7"/>
  <c r="AQ32" i="1"/>
  <c r="AR32" i="1" s="1"/>
  <c r="BC32" i="12"/>
  <c r="BD32" i="12" s="1"/>
  <c r="AQ32" i="12"/>
  <c r="AR32" i="12" s="1"/>
  <c r="AE32" i="12"/>
  <c r="AF32" i="12" s="1"/>
  <c r="S32" i="12"/>
  <c r="T32" i="12" s="1"/>
  <c r="BO32" i="7"/>
  <c r="BP32" i="7" s="1"/>
  <c r="BC32" i="7"/>
  <c r="BD32" i="7" s="1"/>
  <c r="AQ32" i="7"/>
  <c r="AR32" i="7" s="1"/>
  <c r="AE33" i="7"/>
  <c r="AF33" i="7" s="1"/>
  <c r="S32" i="7"/>
  <c r="T32" i="7" s="1"/>
  <c r="BO33" i="1"/>
  <c r="BP33" i="1" s="1"/>
  <c r="BC32" i="1"/>
  <c r="BD32" i="1" s="1"/>
  <c r="AE33" i="1"/>
  <c r="AF33" i="1" s="1"/>
  <c r="S33" i="1"/>
  <c r="T33" i="1" s="1"/>
  <c r="BO32" i="13"/>
  <c r="BP32" i="13" s="1"/>
  <c r="BC32" i="13"/>
  <c r="BD32" i="13" s="1"/>
  <c r="AQ32" i="13"/>
  <c r="AR32" i="13" s="1"/>
  <c r="AE32" i="13"/>
  <c r="AF32" i="13" s="1"/>
  <c r="S32" i="13"/>
  <c r="T32" i="13" s="1"/>
  <c r="AJ31" i="12" l="1"/>
  <c r="BH31" i="1"/>
  <c r="X31" i="13"/>
  <c r="BH31" i="13"/>
  <c r="AJ32" i="1"/>
  <c r="AV31" i="1"/>
  <c r="BR32" i="13"/>
  <c r="BQ32" i="13" a="1"/>
  <c r="BQ32" i="13" s="1"/>
  <c r="BS32" i="13" s="1"/>
  <c r="BE32" i="1" a="1"/>
  <c r="BE32" i="1" s="1"/>
  <c r="BG32" i="1" s="1"/>
  <c r="BF32" i="1"/>
  <c r="AG32" i="12" a="1"/>
  <c r="AG32" i="12" s="1"/>
  <c r="AI32" i="12" s="1"/>
  <c r="AH32" i="12"/>
  <c r="V32" i="12"/>
  <c r="U32" i="12" a="1"/>
  <c r="U32" i="12" s="1"/>
  <c r="W32" i="12" s="1"/>
  <c r="U32" i="13" a="1"/>
  <c r="U32" i="13" s="1"/>
  <c r="W32" i="13" s="1"/>
  <c r="V32" i="13"/>
  <c r="X32" i="13" s="1"/>
  <c r="BR33" i="1"/>
  <c r="BQ33" i="1" a="1"/>
  <c r="BQ33" i="1" s="1"/>
  <c r="BS33" i="1" s="1"/>
  <c r="AS32" i="12" a="1"/>
  <c r="AS32" i="12" s="1"/>
  <c r="AU32" i="12" s="1"/>
  <c r="AT32" i="12"/>
  <c r="X31" i="12"/>
  <c r="X32" i="1"/>
  <c r="AV31" i="13"/>
  <c r="BH31" i="12"/>
  <c r="V33" i="1"/>
  <c r="U33" i="1" a="1"/>
  <c r="U33" i="1" s="1"/>
  <c r="W33" i="1" s="1"/>
  <c r="AG32" i="13" a="1"/>
  <c r="AG32" i="13" s="1"/>
  <c r="AI32" i="13" s="1"/>
  <c r="AH32" i="13"/>
  <c r="BE32" i="12" a="1"/>
  <c r="BE32" i="12" s="1"/>
  <c r="BG32" i="12" s="1"/>
  <c r="BF32" i="12"/>
  <c r="AS32" i="13" a="1"/>
  <c r="AS32" i="13" s="1"/>
  <c r="AU32" i="13" s="1"/>
  <c r="AT32" i="13"/>
  <c r="AV31" i="12"/>
  <c r="AG33" i="1" a="1"/>
  <c r="AG33" i="1" s="1"/>
  <c r="AI33" i="1" s="1"/>
  <c r="AH33" i="1"/>
  <c r="AJ33" i="1" s="1"/>
  <c r="BE32" i="13" a="1"/>
  <c r="BE32" i="13" s="1"/>
  <c r="BG32" i="13" s="1"/>
  <c r="BF32" i="13"/>
  <c r="AS32" i="1" a="1"/>
  <c r="AS32" i="1" s="1"/>
  <c r="AU32" i="1" s="1"/>
  <c r="AT32" i="1"/>
  <c r="BT31" i="13"/>
  <c r="BT30" i="12"/>
  <c r="BP32" i="12"/>
  <c r="BO33" i="12"/>
  <c r="BQ31" i="12" a="1"/>
  <c r="BQ31" i="12" s="1"/>
  <c r="BS31" i="12" s="1"/>
  <c r="BR31" i="12"/>
  <c r="AJ32" i="7"/>
  <c r="BT31" i="7"/>
  <c r="AS32" i="7" a="1"/>
  <c r="AS32" i="7" s="1"/>
  <c r="AU32" i="7" s="1"/>
  <c r="AT32" i="7"/>
  <c r="BH31" i="7"/>
  <c r="AH33" i="7"/>
  <c r="AG33" i="7" a="1"/>
  <c r="AG33" i="7" s="1"/>
  <c r="AI33" i="7" s="1"/>
  <c r="BF32" i="7"/>
  <c r="BE32" i="7" a="1"/>
  <c r="BE32" i="7" s="1"/>
  <c r="BG32" i="7" s="1"/>
  <c r="BQ32" i="7" a="1"/>
  <c r="BQ32" i="7" s="1"/>
  <c r="BS32" i="7" s="1"/>
  <c r="BR32" i="7"/>
  <c r="U32" i="7" a="1"/>
  <c r="U32" i="7" s="1"/>
  <c r="W32" i="7" s="1"/>
  <c r="V32" i="7"/>
  <c r="X31" i="7"/>
  <c r="AV31" i="7"/>
  <c r="AQ33" i="1"/>
  <c r="AR33" i="1" s="1"/>
  <c r="BC33" i="12"/>
  <c r="BD33" i="12" s="1"/>
  <c r="AQ33" i="12"/>
  <c r="AR33" i="12" s="1"/>
  <c r="AE33" i="12"/>
  <c r="AF33" i="12" s="1"/>
  <c r="S33" i="12"/>
  <c r="T33" i="12" s="1"/>
  <c r="BO33" i="7"/>
  <c r="BP33" i="7" s="1"/>
  <c r="BC33" i="7"/>
  <c r="BD33" i="7" s="1"/>
  <c r="AQ33" i="7"/>
  <c r="AR33" i="7" s="1"/>
  <c r="AE34" i="7"/>
  <c r="AF34" i="7" s="1"/>
  <c r="S33" i="7"/>
  <c r="T33" i="7" s="1"/>
  <c r="BO34" i="1"/>
  <c r="BP34" i="1" s="1"/>
  <c r="BC33" i="1"/>
  <c r="BD33" i="1" s="1"/>
  <c r="AE34" i="1"/>
  <c r="AF34" i="1" s="1"/>
  <c r="S34" i="1"/>
  <c r="T34" i="1" s="1"/>
  <c r="BO33" i="13"/>
  <c r="BP33" i="13" s="1"/>
  <c r="BC33" i="13"/>
  <c r="BD33" i="13" s="1"/>
  <c r="AQ33" i="13"/>
  <c r="AR33" i="13" s="1"/>
  <c r="AE33" i="13"/>
  <c r="AF33" i="13" s="1"/>
  <c r="S33" i="13"/>
  <c r="T33" i="13" s="1"/>
  <c r="AV32" i="1" l="1"/>
  <c r="AV32" i="13"/>
  <c r="X33" i="1"/>
  <c r="AJ33" i="7"/>
  <c r="BH32" i="13"/>
  <c r="AJ32" i="12"/>
  <c r="U33" i="12" a="1"/>
  <c r="U33" i="12" s="1"/>
  <c r="W33" i="12" s="1"/>
  <c r="V33" i="12"/>
  <c r="X33" i="12" s="1"/>
  <c r="BE33" i="1" a="1"/>
  <c r="BE33" i="1" s="1"/>
  <c r="BG33" i="1" s="1"/>
  <c r="BF33" i="1"/>
  <c r="AH33" i="12"/>
  <c r="AG33" i="12" a="1"/>
  <c r="AG33" i="12" s="1"/>
  <c r="AI33" i="12" s="1"/>
  <c r="AV32" i="12"/>
  <c r="U33" i="13" a="1"/>
  <c r="U33" i="13" s="1"/>
  <c r="W33" i="13" s="1"/>
  <c r="V33" i="13"/>
  <c r="X33" i="13" s="1"/>
  <c r="BR34" i="1"/>
  <c r="BT34" i="1" s="1"/>
  <c r="BQ34" i="1" a="1"/>
  <c r="BQ34" i="1" s="1"/>
  <c r="BS34" i="1" s="1"/>
  <c r="AS33" i="12" a="1"/>
  <c r="AS33" i="12" s="1"/>
  <c r="AU33" i="12" s="1"/>
  <c r="AT33" i="12"/>
  <c r="BT33" i="1"/>
  <c r="BE33" i="12" a="1"/>
  <c r="BE33" i="12" s="1"/>
  <c r="BG33" i="12" s="1"/>
  <c r="BF33" i="12"/>
  <c r="BR32" i="12"/>
  <c r="BQ32" i="12" a="1"/>
  <c r="BQ32" i="12" s="1"/>
  <c r="BS32" i="12" s="1"/>
  <c r="AG33" i="13" a="1"/>
  <c r="AG33" i="13" s="1"/>
  <c r="AI33" i="13" s="1"/>
  <c r="AH33" i="13"/>
  <c r="AS33" i="13" a="1"/>
  <c r="AS33" i="13" s="1"/>
  <c r="AU33" i="13" s="1"/>
  <c r="AT33" i="13"/>
  <c r="BH32" i="1"/>
  <c r="AS33" i="1" a="1"/>
  <c r="AS33" i="1" s="1"/>
  <c r="AU33" i="1" s="1"/>
  <c r="AT33" i="1"/>
  <c r="AV33" i="1" s="1"/>
  <c r="BT31" i="12"/>
  <c r="BH32" i="12"/>
  <c r="BT32" i="13"/>
  <c r="BE33" i="13" a="1"/>
  <c r="BE33" i="13" s="1"/>
  <c r="BG33" i="13" s="1"/>
  <c r="BF33" i="13"/>
  <c r="BQ33" i="13" a="1"/>
  <c r="BQ33" i="13" s="1"/>
  <c r="BS33" i="13" s="1"/>
  <c r="BR33" i="13"/>
  <c r="AG34" i="1" a="1"/>
  <c r="AG34" i="1" s="1"/>
  <c r="AI34" i="1" s="1"/>
  <c r="AH34" i="1"/>
  <c r="U34" i="1" a="1"/>
  <c r="U34" i="1" s="1"/>
  <c r="W34" i="1" s="1"/>
  <c r="V34" i="1"/>
  <c r="BP33" i="12"/>
  <c r="BO34" i="12"/>
  <c r="AJ32" i="13"/>
  <c r="X32" i="12"/>
  <c r="BT32" i="7"/>
  <c r="X32" i="7"/>
  <c r="AG34" i="7" a="1"/>
  <c r="AG34" i="7" s="1"/>
  <c r="AI34" i="7" s="1"/>
  <c r="AH34" i="7"/>
  <c r="BH32" i="7"/>
  <c r="BF33" i="7"/>
  <c r="BE33" i="7" a="1"/>
  <c r="BE33" i="7" s="1"/>
  <c r="BG33" i="7" s="1"/>
  <c r="BQ33" i="7" a="1"/>
  <c r="BQ33" i="7" s="1"/>
  <c r="BS33" i="7" s="1"/>
  <c r="BR33" i="7"/>
  <c r="AS33" i="7" a="1"/>
  <c r="AS33" i="7" s="1"/>
  <c r="AU33" i="7" s="1"/>
  <c r="AT33" i="7"/>
  <c r="V33" i="7"/>
  <c r="U33" i="7" a="1"/>
  <c r="U33" i="7" s="1"/>
  <c r="W33" i="7" s="1"/>
  <c r="AV32" i="7"/>
  <c r="AQ34" i="1"/>
  <c r="AR34" i="1" s="1"/>
  <c r="BC34" i="12"/>
  <c r="BD34" i="12" s="1"/>
  <c r="AQ34" i="12"/>
  <c r="AR34" i="12" s="1"/>
  <c r="AE34" i="12"/>
  <c r="AF34" i="12" s="1"/>
  <c r="S34" i="12"/>
  <c r="T34" i="12" s="1"/>
  <c r="BO34" i="7"/>
  <c r="BP34" i="7" s="1"/>
  <c r="BC34" i="7"/>
  <c r="BD34" i="7" s="1"/>
  <c r="AQ34" i="7"/>
  <c r="AR34" i="7" s="1"/>
  <c r="AE35" i="7"/>
  <c r="AF35" i="7" s="1"/>
  <c r="S34" i="7"/>
  <c r="T34" i="7" s="1"/>
  <c r="BO35" i="1"/>
  <c r="BP35" i="1" s="1"/>
  <c r="BC34" i="1"/>
  <c r="BD34" i="1" s="1"/>
  <c r="AE35" i="1"/>
  <c r="AF35" i="1" s="1"/>
  <c r="S35" i="1"/>
  <c r="T35" i="1" s="1"/>
  <c r="BO34" i="13"/>
  <c r="BP34" i="13" s="1"/>
  <c r="BC34" i="13"/>
  <c r="BD34" i="13" s="1"/>
  <c r="AQ34" i="13"/>
  <c r="AR34" i="13" s="1"/>
  <c r="AE34" i="13"/>
  <c r="AF34" i="13" s="1"/>
  <c r="S34" i="13"/>
  <c r="T34" i="13" s="1"/>
  <c r="BT33" i="7" l="1"/>
  <c r="BT33" i="13"/>
  <c r="BH33" i="12"/>
  <c r="AJ33" i="13"/>
  <c r="BH33" i="13"/>
  <c r="AV33" i="13"/>
  <c r="AV33" i="12"/>
  <c r="BH33" i="7"/>
  <c r="X34" i="1"/>
  <c r="AJ33" i="12"/>
  <c r="U34" i="13" a="1"/>
  <c r="U34" i="13" s="1"/>
  <c r="W34" i="13" s="1"/>
  <c r="V34" i="13"/>
  <c r="BQ35" i="1" a="1"/>
  <c r="BQ35" i="1" s="1"/>
  <c r="BS35" i="1" s="1"/>
  <c r="BR35" i="1"/>
  <c r="AT34" i="12"/>
  <c r="AS34" i="12" a="1"/>
  <c r="AS34" i="12" s="1"/>
  <c r="AU34" i="12" s="1"/>
  <c r="AJ34" i="1"/>
  <c r="BT32" i="12"/>
  <c r="AG34" i="12" a="1"/>
  <c r="AG34" i="12" s="1"/>
  <c r="AI34" i="12" s="1"/>
  <c r="AH34" i="12"/>
  <c r="AG34" i="13" a="1"/>
  <c r="AG34" i="13" s="1"/>
  <c r="AI34" i="13" s="1"/>
  <c r="AH34" i="13"/>
  <c r="BF34" i="12"/>
  <c r="BE34" i="12" a="1"/>
  <c r="BE34" i="12" s="1"/>
  <c r="BG34" i="12" s="1"/>
  <c r="BH33" i="1"/>
  <c r="AT34" i="13"/>
  <c r="AS34" i="13" a="1"/>
  <c r="AS34" i="13" s="1"/>
  <c r="AU34" i="13" s="1"/>
  <c r="V34" i="12"/>
  <c r="U34" i="12" a="1"/>
  <c r="U34" i="12" s="1"/>
  <c r="W34" i="12" s="1"/>
  <c r="AS34" i="1" a="1"/>
  <c r="AS34" i="1" s="1"/>
  <c r="AU34" i="1" s="1"/>
  <c r="AT34" i="1"/>
  <c r="AG35" i="1" a="1"/>
  <c r="AG35" i="1" s="1"/>
  <c r="AI35" i="1" s="1"/>
  <c r="AH35" i="1"/>
  <c r="BE34" i="1" a="1"/>
  <c r="BE34" i="1" s="1"/>
  <c r="BG34" i="1" s="1"/>
  <c r="BF34" i="1"/>
  <c r="BR34" i="13"/>
  <c r="BQ34" i="13" a="1"/>
  <c r="BQ34" i="13" s="1"/>
  <c r="BS34" i="13" s="1"/>
  <c r="BP34" i="12"/>
  <c r="BO35" i="12"/>
  <c r="BF34" i="13"/>
  <c r="BE34" i="13" a="1"/>
  <c r="BE34" i="13" s="1"/>
  <c r="BG34" i="13" s="1"/>
  <c r="U35" i="1" a="1"/>
  <c r="U35" i="1" s="1"/>
  <c r="W35" i="1" s="1"/>
  <c r="V35" i="1"/>
  <c r="X35" i="1" s="1"/>
  <c r="BQ33" i="12" a="1"/>
  <c r="BQ33" i="12" s="1"/>
  <c r="BS33" i="12" s="1"/>
  <c r="BR33" i="12"/>
  <c r="AV33" i="7"/>
  <c r="X33" i="7"/>
  <c r="BE34" i="7" a="1"/>
  <c r="BE34" i="7" s="1"/>
  <c r="BG34" i="7" s="1"/>
  <c r="BF34" i="7"/>
  <c r="U34" i="7" a="1"/>
  <c r="U34" i="7" s="1"/>
  <c r="W34" i="7" s="1"/>
  <c r="V34" i="7"/>
  <c r="AG35" i="7" a="1"/>
  <c r="AG35" i="7" s="1"/>
  <c r="AI35" i="7" s="1"/>
  <c r="AH35" i="7"/>
  <c r="AS34" i="7" a="1"/>
  <c r="AS34" i="7" s="1"/>
  <c r="AU34" i="7" s="1"/>
  <c r="AT34" i="7"/>
  <c r="BQ34" i="7" a="1"/>
  <c r="BQ34" i="7" s="1"/>
  <c r="BS34" i="7" s="1"/>
  <c r="BR34" i="7"/>
  <c r="AJ34" i="7"/>
  <c r="AQ35" i="1"/>
  <c r="AR35" i="1" s="1"/>
  <c r="BC35" i="12"/>
  <c r="BD35" i="12" s="1"/>
  <c r="AQ35" i="12"/>
  <c r="AR35" i="12" s="1"/>
  <c r="AE35" i="12"/>
  <c r="AF35" i="12" s="1"/>
  <c r="S35" i="12"/>
  <c r="T35" i="12" s="1"/>
  <c r="BO35" i="7"/>
  <c r="BP35" i="7" s="1"/>
  <c r="BC35" i="7"/>
  <c r="BD35" i="7" s="1"/>
  <c r="AQ35" i="7"/>
  <c r="AR35" i="7" s="1"/>
  <c r="AE36" i="7"/>
  <c r="AF36" i="7" s="1"/>
  <c r="S35" i="7"/>
  <c r="T35" i="7" s="1"/>
  <c r="BO36" i="1"/>
  <c r="BP36" i="1" s="1"/>
  <c r="BC35" i="1"/>
  <c r="BD35" i="1" s="1"/>
  <c r="AE36" i="1"/>
  <c r="AF36" i="1" s="1"/>
  <c r="S36" i="1"/>
  <c r="T36" i="1" s="1"/>
  <c r="BO35" i="13"/>
  <c r="BP35" i="13" s="1"/>
  <c r="BC35" i="13"/>
  <c r="BD35" i="13" s="1"/>
  <c r="AQ35" i="13"/>
  <c r="AR35" i="13" s="1"/>
  <c r="AE35" i="13"/>
  <c r="AF35" i="13" s="1"/>
  <c r="S35" i="13"/>
  <c r="T35" i="13" s="1"/>
  <c r="BT35" i="1" l="1"/>
  <c r="AJ35" i="1"/>
  <c r="AJ34" i="12"/>
  <c r="X34" i="13"/>
  <c r="AV34" i="7"/>
  <c r="AV34" i="13"/>
  <c r="BT34" i="13"/>
  <c r="BH34" i="12"/>
  <c r="X34" i="12"/>
  <c r="AV34" i="12"/>
  <c r="BE35" i="13" a="1"/>
  <c r="BE35" i="13" s="1"/>
  <c r="BG35" i="13" s="1"/>
  <c r="BF35" i="13"/>
  <c r="BR35" i="13"/>
  <c r="BQ35" i="13" a="1"/>
  <c r="BQ35" i="13" s="1"/>
  <c r="BS35" i="13" s="1"/>
  <c r="U36" i="1" a="1"/>
  <c r="U36" i="1" s="1"/>
  <c r="W36" i="1" s="1"/>
  <c r="V36" i="1"/>
  <c r="BH34" i="13"/>
  <c r="BH34" i="1"/>
  <c r="AJ34" i="13"/>
  <c r="AT35" i="13"/>
  <c r="AS35" i="13" a="1"/>
  <c r="AS35" i="13" s="1"/>
  <c r="AU35" i="13" s="1"/>
  <c r="U35" i="12" a="1"/>
  <c r="U35" i="12" s="1"/>
  <c r="W35" i="12" s="1"/>
  <c r="V35" i="12"/>
  <c r="BE35" i="1" a="1"/>
  <c r="BE35" i="1" s="1"/>
  <c r="BG35" i="1" s="1"/>
  <c r="BF35" i="1"/>
  <c r="AH35" i="12"/>
  <c r="AG35" i="12" a="1"/>
  <c r="AG35" i="12" s="1"/>
  <c r="AI35" i="12" s="1"/>
  <c r="AS35" i="1" a="1"/>
  <c r="AS35" i="1" s="1"/>
  <c r="AU35" i="1" s="1"/>
  <c r="AT35" i="1"/>
  <c r="AV35" i="1" s="1"/>
  <c r="AG36" i="1" a="1"/>
  <c r="AG36" i="1" s="1"/>
  <c r="AI36" i="1" s="1"/>
  <c r="AH36" i="1"/>
  <c r="U35" i="13" a="1"/>
  <c r="U35" i="13" s="1"/>
  <c r="W35" i="13" s="1"/>
  <c r="V35" i="13"/>
  <c r="BQ36" i="1" a="1"/>
  <c r="BQ36" i="1" s="1"/>
  <c r="BS36" i="1" s="1"/>
  <c r="BR36" i="1"/>
  <c r="BT36" i="1" s="1"/>
  <c r="AS35" i="12" a="1"/>
  <c r="AS35" i="12" s="1"/>
  <c r="AU35" i="12" s="1"/>
  <c r="AT35" i="12"/>
  <c r="BP35" i="12"/>
  <c r="BO36" i="12"/>
  <c r="AG35" i="13" a="1"/>
  <c r="AG35" i="13" s="1"/>
  <c r="AI35" i="13" s="1"/>
  <c r="AH35" i="13"/>
  <c r="BE35" i="12" a="1"/>
  <c r="BE35" i="12" s="1"/>
  <c r="BG35" i="12" s="1"/>
  <c r="BF35" i="12"/>
  <c r="BH35" i="12" s="1"/>
  <c r="BT33" i="12"/>
  <c r="BR34" i="12"/>
  <c r="BQ34" i="12" a="1"/>
  <c r="BQ34" i="12" s="1"/>
  <c r="BS34" i="12" s="1"/>
  <c r="AV34" i="1"/>
  <c r="BH34" i="7"/>
  <c r="X34" i="7"/>
  <c r="U35" i="7" a="1"/>
  <c r="U35" i="7" s="1"/>
  <c r="W35" i="7" s="1"/>
  <c r="V35" i="7"/>
  <c r="BT34" i="7"/>
  <c r="AJ35" i="7"/>
  <c r="BQ35" i="7" a="1"/>
  <c r="BQ35" i="7" s="1"/>
  <c r="BS35" i="7" s="1"/>
  <c r="BR35" i="7"/>
  <c r="BF35" i="7"/>
  <c r="BE35" i="7" a="1"/>
  <c r="BE35" i="7" s="1"/>
  <c r="BG35" i="7" s="1"/>
  <c r="AH36" i="7"/>
  <c r="AG36" i="7" a="1"/>
  <c r="AG36" i="7" s="1"/>
  <c r="AI36" i="7" s="1"/>
  <c r="AS35" i="7" a="1"/>
  <c r="AS35" i="7" s="1"/>
  <c r="AU35" i="7" s="1"/>
  <c r="AT35" i="7"/>
  <c r="AQ36" i="1"/>
  <c r="AR36" i="1" s="1"/>
  <c r="BC36" i="12"/>
  <c r="BD36" i="12" s="1"/>
  <c r="AQ36" i="12"/>
  <c r="AR36" i="12" s="1"/>
  <c r="AE36" i="12"/>
  <c r="AF36" i="12" s="1"/>
  <c r="S36" i="12"/>
  <c r="T36" i="12" s="1"/>
  <c r="BO36" i="7"/>
  <c r="BP36" i="7" s="1"/>
  <c r="BC36" i="7"/>
  <c r="BD36" i="7" s="1"/>
  <c r="AQ36" i="7"/>
  <c r="AR36" i="7" s="1"/>
  <c r="AE37" i="7"/>
  <c r="AF37" i="7" s="1"/>
  <c r="S36" i="7"/>
  <c r="T36" i="7" s="1"/>
  <c r="BO37" i="1"/>
  <c r="BP37" i="1" s="1"/>
  <c r="BC36" i="1"/>
  <c r="BD36" i="1" s="1"/>
  <c r="AE37" i="1"/>
  <c r="AF37" i="1" s="1"/>
  <c r="S37" i="1"/>
  <c r="T37" i="1" s="1"/>
  <c r="BO36" i="13"/>
  <c r="BP36" i="13" s="1"/>
  <c r="BC36" i="13"/>
  <c r="BD36" i="13" s="1"/>
  <c r="AQ36" i="13"/>
  <c r="AR36" i="13" s="1"/>
  <c r="AE36" i="13"/>
  <c r="AF36" i="13" s="1"/>
  <c r="S36" i="13"/>
  <c r="T36" i="13" s="1"/>
  <c r="X36" i="1" l="1"/>
  <c r="AJ35" i="13"/>
  <c r="X35" i="13"/>
  <c r="BH35" i="1"/>
  <c r="AJ36" i="1"/>
  <c r="AG36" i="12" a="1"/>
  <c r="AG36" i="12" s="1"/>
  <c r="AI36" i="12" s="1"/>
  <c r="AH36" i="12"/>
  <c r="AJ36" i="12" s="1"/>
  <c r="U36" i="13" a="1"/>
  <c r="U36" i="13" s="1"/>
  <c r="W36" i="13" s="1"/>
  <c r="V36" i="13"/>
  <c r="BQ37" i="1" a="1"/>
  <c r="BQ37" i="1" s="1"/>
  <c r="BS37" i="1" s="1"/>
  <c r="BR37" i="1"/>
  <c r="AS36" i="12" a="1"/>
  <c r="AS36" i="12" s="1"/>
  <c r="AU36" i="12" s="1"/>
  <c r="AT36" i="12"/>
  <c r="AV36" i="12" s="1"/>
  <c r="AJ35" i="12"/>
  <c r="AV35" i="13"/>
  <c r="BT35" i="13"/>
  <c r="BE36" i="12" a="1"/>
  <c r="BE36" i="12" s="1"/>
  <c r="BG36" i="12" s="1"/>
  <c r="BF36" i="12"/>
  <c r="BH36" i="12" s="1"/>
  <c r="AG36" i="13" a="1"/>
  <c r="AG36" i="13" s="1"/>
  <c r="AI36" i="13" s="1"/>
  <c r="AH36" i="13"/>
  <c r="U36" i="12" a="1"/>
  <c r="U36" i="12" s="1"/>
  <c r="W36" i="12" s="1"/>
  <c r="V36" i="12"/>
  <c r="AS36" i="13" a="1"/>
  <c r="AS36" i="13" s="1"/>
  <c r="AU36" i="13" s="1"/>
  <c r="AT36" i="13"/>
  <c r="AV36" i="13" s="1"/>
  <c r="AS36" i="1" a="1"/>
  <c r="AS36" i="1" s="1"/>
  <c r="AU36" i="1" s="1"/>
  <c r="AT36" i="1"/>
  <c r="BT34" i="12"/>
  <c r="BP36" i="12"/>
  <c r="BO37" i="12"/>
  <c r="BH35" i="13"/>
  <c r="BQ36" i="13" a="1"/>
  <c r="BQ36" i="13" s="1"/>
  <c r="BS36" i="13" s="1"/>
  <c r="BR36" i="13"/>
  <c r="BQ35" i="12" a="1"/>
  <c r="BQ35" i="12" s="1"/>
  <c r="BS35" i="12" s="1"/>
  <c r="BR35" i="12"/>
  <c r="AG37" i="1" a="1"/>
  <c r="AG37" i="1" s="1"/>
  <c r="AI37" i="1" s="1"/>
  <c r="AH37" i="1"/>
  <c r="BE36" i="1" a="1"/>
  <c r="BE36" i="1" s="1"/>
  <c r="BG36" i="1" s="1"/>
  <c r="BF36" i="1"/>
  <c r="BE36" i="13" a="1"/>
  <c r="BE36" i="13" s="1"/>
  <c r="BG36" i="13" s="1"/>
  <c r="BF36" i="13"/>
  <c r="V37" i="1"/>
  <c r="U37" i="1" a="1"/>
  <c r="U37" i="1" s="1"/>
  <c r="W37" i="1" s="1"/>
  <c r="AV35" i="12"/>
  <c r="X35" i="12"/>
  <c r="AJ36" i="7"/>
  <c r="BT35" i="7"/>
  <c r="AV35" i="7"/>
  <c r="X35" i="7"/>
  <c r="U36" i="7" a="1"/>
  <c r="U36" i="7" s="1"/>
  <c r="W36" i="7" s="1"/>
  <c r="V36" i="7"/>
  <c r="BF36" i="7"/>
  <c r="BE36" i="7" a="1"/>
  <c r="BE36" i="7" s="1"/>
  <c r="BG36" i="7" s="1"/>
  <c r="BH35" i="7"/>
  <c r="BQ36" i="7" a="1"/>
  <c r="BQ36" i="7" s="1"/>
  <c r="BS36" i="7" s="1"/>
  <c r="BR36" i="7"/>
  <c r="AH37" i="7"/>
  <c r="AG37" i="7" a="1"/>
  <c r="AG37" i="7" s="1"/>
  <c r="AI37" i="7" s="1"/>
  <c r="AS36" i="7" a="1"/>
  <c r="AS36" i="7" s="1"/>
  <c r="AU36" i="7" s="1"/>
  <c r="AT36" i="7"/>
  <c r="AQ37" i="1"/>
  <c r="AR37" i="1" s="1"/>
  <c r="BC37" i="12"/>
  <c r="BD37" i="12" s="1"/>
  <c r="AQ37" i="12"/>
  <c r="AR37" i="12" s="1"/>
  <c r="AE37" i="12"/>
  <c r="AF37" i="12" s="1"/>
  <c r="S37" i="12"/>
  <c r="T37" i="12" s="1"/>
  <c r="BO37" i="7"/>
  <c r="BP37" i="7" s="1"/>
  <c r="BC37" i="7"/>
  <c r="BD37" i="7" s="1"/>
  <c r="AQ37" i="7"/>
  <c r="AR37" i="7" s="1"/>
  <c r="AE38" i="7"/>
  <c r="AF38" i="7" s="1"/>
  <c r="S37" i="7"/>
  <c r="T37" i="7" s="1"/>
  <c r="BO38" i="1"/>
  <c r="BP38" i="1" s="1"/>
  <c r="BC37" i="1"/>
  <c r="BD37" i="1" s="1"/>
  <c r="AE38" i="1"/>
  <c r="AF38" i="1" s="1"/>
  <c r="S38" i="1"/>
  <c r="T38" i="1" s="1"/>
  <c r="BO37" i="13"/>
  <c r="BP37" i="13" s="1"/>
  <c r="BC37" i="13"/>
  <c r="BD37" i="13" s="1"/>
  <c r="AQ37" i="13"/>
  <c r="AR37" i="13" s="1"/>
  <c r="AE37" i="13"/>
  <c r="AF37" i="13" s="1"/>
  <c r="S37" i="13"/>
  <c r="T37" i="13" s="1"/>
  <c r="BT36" i="13" l="1"/>
  <c r="BT37" i="1"/>
  <c r="X36" i="13"/>
  <c r="X37" i="1"/>
  <c r="BT35" i="12"/>
  <c r="AV36" i="1"/>
  <c r="BH36" i="13"/>
  <c r="BE37" i="13" a="1"/>
  <c r="BE37" i="13" s="1"/>
  <c r="BG37" i="13" s="1"/>
  <c r="BF37" i="13"/>
  <c r="BP37" i="12"/>
  <c r="BO38" i="12"/>
  <c r="BQ37" i="13" a="1"/>
  <c r="BQ37" i="13" s="1"/>
  <c r="BS37" i="13" s="1"/>
  <c r="BR37" i="13"/>
  <c r="AJ37" i="1"/>
  <c r="BQ36" i="12" a="1"/>
  <c r="BQ36" i="12" s="1"/>
  <c r="BS36" i="12" s="1"/>
  <c r="BR36" i="12"/>
  <c r="AJ36" i="13"/>
  <c r="U38" i="1" a="1"/>
  <c r="U38" i="1" s="1"/>
  <c r="W38" i="1" s="1"/>
  <c r="V38" i="1"/>
  <c r="V37" i="12"/>
  <c r="U37" i="12" a="1"/>
  <c r="U37" i="12" s="1"/>
  <c r="W37" i="12" s="1"/>
  <c r="AG37" i="12" a="1"/>
  <c r="AG37" i="12" s="1"/>
  <c r="AI37" i="12" s="1"/>
  <c r="AH37" i="12"/>
  <c r="AG38" i="1" a="1"/>
  <c r="AG38" i="1" s="1"/>
  <c r="AI38" i="1" s="1"/>
  <c r="AH38" i="1"/>
  <c r="BQ38" i="1" a="1"/>
  <c r="BQ38" i="1" s="1"/>
  <c r="BS38" i="1" s="1"/>
  <c r="BR38" i="1"/>
  <c r="AS37" i="12" a="1"/>
  <c r="AS37" i="12" s="1"/>
  <c r="AU37" i="12" s="1"/>
  <c r="AT37" i="12"/>
  <c r="BT36" i="7"/>
  <c r="U37" i="13" a="1"/>
  <c r="U37" i="13" s="1"/>
  <c r="W37" i="13" s="1"/>
  <c r="V37" i="13"/>
  <c r="BE37" i="12" a="1"/>
  <c r="BE37" i="12" s="1"/>
  <c r="BG37" i="12" s="1"/>
  <c r="BF37" i="12"/>
  <c r="AT37" i="1"/>
  <c r="AS37" i="1" a="1"/>
  <c r="AS37" i="1" s="1"/>
  <c r="AU37" i="1" s="1"/>
  <c r="BF37" i="1"/>
  <c r="BE37" i="1" a="1"/>
  <c r="BE37" i="1" s="1"/>
  <c r="BG37" i="1" s="1"/>
  <c r="AG37" i="13" a="1"/>
  <c r="AG37" i="13" s="1"/>
  <c r="AI37" i="13" s="1"/>
  <c r="AH37" i="13"/>
  <c r="AJ37" i="13" s="1"/>
  <c r="AS37" i="13" a="1"/>
  <c r="AS37" i="13" s="1"/>
  <c r="AU37" i="13" s="1"/>
  <c r="AT37" i="13"/>
  <c r="BH36" i="1"/>
  <c r="X36" i="12"/>
  <c r="BH36" i="7"/>
  <c r="BF37" i="7"/>
  <c r="BE37" i="7" a="1"/>
  <c r="BE37" i="7" s="1"/>
  <c r="BG37" i="7" s="1"/>
  <c r="U37" i="7" a="1"/>
  <c r="U37" i="7" s="1"/>
  <c r="W37" i="7" s="1"/>
  <c r="V37" i="7"/>
  <c r="AT37" i="7"/>
  <c r="AS37" i="7" a="1"/>
  <c r="AS37" i="7" s="1"/>
  <c r="AU37" i="7" s="1"/>
  <c r="AH38" i="7"/>
  <c r="AG38" i="7" a="1"/>
  <c r="AG38" i="7" s="1"/>
  <c r="AI38" i="7" s="1"/>
  <c r="AJ37" i="7"/>
  <c r="BR37" i="7"/>
  <c r="BQ37" i="7" a="1"/>
  <c r="BQ37" i="7" s="1"/>
  <c r="BS37" i="7" s="1"/>
  <c r="AV36" i="7"/>
  <c r="X36" i="7"/>
  <c r="AQ38" i="1"/>
  <c r="AR38" i="1" s="1"/>
  <c r="BC38" i="12"/>
  <c r="BD38" i="12" s="1"/>
  <c r="AQ38" i="12"/>
  <c r="AR38" i="12" s="1"/>
  <c r="AE38" i="12"/>
  <c r="AF38" i="12" s="1"/>
  <c r="S38" i="12"/>
  <c r="T38" i="12" s="1"/>
  <c r="BO38" i="7"/>
  <c r="BP38" i="7" s="1"/>
  <c r="BC38" i="7"/>
  <c r="BD38" i="7" s="1"/>
  <c r="AQ38" i="7"/>
  <c r="AR38" i="7" s="1"/>
  <c r="AE39" i="7"/>
  <c r="AF39" i="7" s="1"/>
  <c r="S38" i="7"/>
  <c r="T38" i="7" s="1"/>
  <c r="BO39" i="1"/>
  <c r="BP39" i="1" s="1"/>
  <c r="BC38" i="1"/>
  <c r="BD38" i="1" s="1"/>
  <c r="AE39" i="1"/>
  <c r="AF39" i="1" s="1"/>
  <c r="S39" i="1"/>
  <c r="T39" i="1" s="1"/>
  <c r="BO38" i="13"/>
  <c r="BP38" i="13" s="1"/>
  <c r="BC38" i="13"/>
  <c r="BD38" i="13" s="1"/>
  <c r="AQ38" i="13"/>
  <c r="AR38" i="13" s="1"/>
  <c r="AE38" i="13"/>
  <c r="AF38" i="13" s="1"/>
  <c r="S38" i="13"/>
  <c r="T38" i="13" s="1"/>
  <c r="X37" i="7" l="1"/>
  <c r="BH37" i="12"/>
  <c r="X38" i="1"/>
  <c r="AV37" i="1"/>
  <c r="AV37" i="12"/>
  <c r="X37" i="12"/>
  <c r="BT37" i="13"/>
  <c r="AV37" i="13"/>
  <c r="BT38" i="1"/>
  <c r="X37" i="13"/>
  <c r="BT36" i="12"/>
  <c r="BH37" i="13"/>
  <c r="BE38" i="13" a="1"/>
  <c r="BE38" i="13" s="1"/>
  <c r="BG38" i="13" s="1"/>
  <c r="BF38" i="13"/>
  <c r="BQ38" i="13" a="1"/>
  <c r="BQ38" i="13" s="1"/>
  <c r="BS38" i="13" s="1"/>
  <c r="BR38" i="13"/>
  <c r="V39" i="1"/>
  <c r="U39" i="1" a="1"/>
  <c r="U39" i="1" s="1"/>
  <c r="W39" i="1" s="1"/>
  <c r="AG39" i="1" a="1"/>
  <c r="AG39" i="1" s="1"/>
  <c r="AI39" i="1" s="1"/>
  <c r="AH39" i="1"/>
  <c r="AS38" i="1" a="1"/>
  <c r="AS38" i="1" s="1"/>
  <c r="AU38" i="1" s="1"/>
  <c r="AT38" i="1"/>
  <c r="BE38" i="1" a="1"/>
  <c r="BE38" i="1" s="1"/>
  <c r="BG38" i="1" s="1"/>
  <c r="BF38" i="1"/>
  <c r="AG38" i="12" a="1"/>
  <c r="AG38" i="12" s="1"/>
  <c r="AI38" i="12" s="1"/>
  <c r="AH38" i="12"/>
  <c r="AJ38" i="12" s="1"/>
  <c r="AJ38" i="1"/>
  <c r="BP38" i="12"/>
  <c r="BO39" i="12"/>
  <c r="U38" i="12" a="1"/>
  <c r="U38" i="12" s="1"/>
  <c r="W38" i="12" s="1"/>
  <c r="V38" i="12"/>
  <c r="X38" i="12" s="1"/>
  <c r="U38" i="13" a="1"/>
  <c r="U38" i="13" s="1"/>
  <c r="W38" i="13" s="1"/>
  <c r="V38" i="13"/>
  <c r="BR39" i="1"/>
  <c r="BT39" i="1" s="1"/>
  <c r="BQ39" i="1" a="1"/>
  <c r="BQ39" i="1" s="1"/>
  <c r="BS39" i="1" s="1"/>
  <c r="AT38" i="12"/>
  <c r="AS38" i="12" a="1"/>
  <c r="AS38" i="12" s="1"/>
  <c r="AU38" i="12" s="1"/>
  <c r="BH37" i="1"/>
  <c r="BQ37" i="12" a="1"/>
  <c r="BQ37" i="12" s="1"/>
  <c r="BS37" i="12" s="1"/>
  <c r="BR37" i="12"/>
  <c r="AG38" i="13" a="1"/>
  <c r="AG38" i="13" s="1"/>
  <c r="AI38" i="13" s="1"/>
  <c r="AH38" i="13"/>
  <c r="BE38" i="12" a="1"/>
  <c r="BE38" i="12" s="1"/>
  <c r="BG38" i="12" s="1"/>
  <c r="BF38" i="12"/>
  <c r="BH38" i="12" s="1"/>
  <c r="AJ37" i="12"/>
  <c r="AS38" i="13" a="1"/>
  <c r="AS38" i="13" s="1"/>
  <c r="AU38" i="13" s="1"/>
  <c r="AT38" i="13"/>
  <c r="AV37" i="7"/>
  <c r="AJ38" i="7"/>
  <c r="BT37" i="7"/>
  <c r="AH39" i="7"/>
  <c r="AG39" i="7" a="1"/>
  <c r="AG39" i="7" s="1"/>
  <c r="AI39" i="7" s="1"/>
  <c r="AJ39" i="7" s="1"/>
  <c r="BE38" i="7" a="1"/>
  <c r="BE38" i="7" s="1"/>
  <c r="BG38" i="7" s="1"/>
  <c r="BF38" i="7"/>
  <c r="AS38" i="7" a="1"/>
  <c r="AS38" i="7" s="1"/>
  <c r="AU38" i="7" s="1"/>
  <c r="AT38" i="7"/>
  <c r="BR38" i="7"/>
  <c r="BQ38" i="7" a="1"/>
  <c r="BQ38" i="7" s="1"/>
  <c r="BS38" i="7" s="1"/>
  <c r="BH37" i="7"/>
  <c r="V38" i="7"/>
  <c r="U38" i="7" a="1"/>
  <c r="U38" i="7" s="1"/>
  <c r="W38" i="7" s="1"/>
  <c r="AQ39" i="1"/>
  <c r="AR39" i="1" s="1"/>
  <c r="BC39" i="12"/>
  <c r="BD39" i="12" s="1"/>
  <c r="AQ39" i="12"/>
  <c r="AR39" i="12" s="1"/>
  <c r="AE39" i="12"/>
  <c r="AF39" i="12" s="1"/>
  <c r="S39" i="12"/>
  <c r="T39" i="12" s="1"/>
  <c r="BO39" i="7"/>
  <c r="BP39" i="7" s="1"/>
  <c r="BC39" i="7"/>
  <c r="BD39" i="7" s="1"/>
  <c r="AQ39" i="7"/>
  <c r="AR39" i="7" s="1"/>
  <c r="AE40" i="7"/>
  <c r="AF40" i="7" s="1"/>
  <c r="S39" i="7"/>
  <c r="T39" i="7" s="1"/>
  <c r="BO40" i="1"/>
  <c r="BP40" i="1" s="1"/>
  <c r="BC39" i="1"/>
  <c r="BD39" i="1" s="1"/>
  <c r="AE40" i="1"/>
  <c r="AF40" i="1" s="1"/>
  <c r="S40" i="1"/>
  <c r="T40" i="1" s="1"/>
  <c r="BO39" i="13"/>
  <c r="BP39" i="13" s="1"/>
  <c r="BC39" i="13"/>
  <c r="BD39" i="13" s="1"/>
  <c r="AQ39" i="13"/>
  <c r="AR39" i="13" s="1"/>
  <c r="AE39" i="13"/>
  <c r="AF39" i="13" s="1"/>
  <c r="S39" i="13"/>
  <c r="T39" i="13" s="1"/>
  <c r="AV38" i="12" l="1"/>
  <c r="BT37" i="12"/>
  <c r="AJ38" i="13"/>
  <c r="AV38" i="13"/>
  <c r="X38" i="13"/>
  <c r="X39" i="1"/>
  <c r="BH38" i="1"/>
  <c r="AS39" i="13" a="1"/>
  <c r="AS39" i="13" s="1"/>
  <c r="AU39" i="13" s="1"/>
  <c r="AT39" i="13"/>
  <c r="BF39" i="13"/>
  <c r="BE39" i="13" a="1"/>
  <c r="BE39" i="13" s="1"/>
  <c r="BG39" i="13" s="1"/>
  <c r="AT39" i="1"/>
  <c r="AS39" i="1" a="1"/>
  <c r="AS39" i="1" s="1"/>
  <c r="AU39" i="1" s="1"/>
  <c r="U40" i="1" a="1"/>
  <c r="U40" i="1" s="1"/>
  <c r="W40" i="1" s="1"/>
  <c r="V40" i="1"/>
  <c r="BQ39" i="13" a="1"/>
  <c r="BQ39" i="13" s="1"/>
  <c r="BS39" i="13" s="1"/>
  <c r="BR39" i="13"/>
  <c r="AH40" i="1"/>
  <c r="AG40" i="1" a="1"/>
  <c r="AG40" i="1" s="1"/>
  <c r="AI40" i="1" s="1"/>
  <c r="U39" i="12" a="1"/>
  <c r="U39" i="12" s="1"/>
  <c r="W39" i="12" s="1"/>
  <c r="V39" i="12"/>
  <c r="X39" i="12" s="1"/>
  <c r="BP39" i="12"/>
  <c r="BO40" i="12"/>
  <c r="AV38" i="1"/>
  <c r="BT38" i="13"/>
  <c r="BE39" i="1" a="1"/>
  <c r="BE39" i="1" s="1"/>
  <c r="BG39" i="1" s="1"/>
  <c r="BF39" i="1"/>
  <c r="AG39" i="12" a="1"/>
  <c r="AG39" i="12" s="1"/>
  <c r="AI39" i="12" s="1"/>
  <c r="AH39" i="12"/>
  <c r="BR38" i="12"/>
  <c r="BQ38" i="12" a="1"/>
  <c r="BQ38" i="12" s="1"/>
  <c r="BS38" i="12" s="1"/>
  <c r="U39" i="13" a="1"/>
  <c r="U39" i="13" s="1"/>
  <c r="W39" i="13" s="1"/>
  <c r="V39" i="13"/>
  <c r="BQ40" i="1" a="1"/>
  <c r="BQ40" i="1" s="1"/>
  <c r="BS40" i="1" s="1"/>
  <c r="BR40" i="1"/>
  <c r="AS39" i="12" a="1"/>
  <c r="AS39" i="12" s="1"/>
  <c r="AU39" i="12" s="1"/>
  <c r="AT39" i="12"/>
  <c r="AJ39" i="1"/>
  <c r="BH38" i="13"/>
  <c r="AG39" i="13" a="1"/>
  <c r="AG39" i="13" s="1"/>
  <c r="AI39" i="13" s="1"/>
  <c r="AH39" i="13"/>
  <c r="BE39" i="12" a="1"/>
  <c r="BE39" i="12" s="1"/>
  <c r="BG39" i="12" s="1"/>
  <c r="BF39" i="12"/>
  <c r="AV38" i="7"/>
  <c r="X38" i="7"/>
  <c r="BE39" i="7" a="1"/>
  <c r="BE39" i="7" s="1"/>
  <c r="BG39" i="7" s="1"/>
  <c r="BF39" i="7"/>
  <c r="BT38" i="7"/>
  <c r="BQ39" i="7" a="1"/>
  <c r="BQ39" i="7" s="1"/>
  <c r="BS39" i="7" s="1"/>
  <c r="BR39" i="7"/>
  <c r="AG40" i="7" a="1"/>
  <c r="AG40" i="7" s="1"/>
  <c r="AI40" i="7" s="1"/>
  <c r="AH40" i="7"/>
  <c r="BH38" i="7"/>
  <c r="AT39" i="7"/>
  <c r="AS39" i="7" a="1"/>
  <c r="AS39" i="7" s="1"/>
  <c r="AU39" i="7" s="1"/>
  <c r="U39" i="7" a="1"/>
  <c r="U39" i="7" s="1"/>
  <c r="W39" i="7" s="1"/>
  <c r="V39" i="7"/>
  <c r="AQ40" i="1"/>
  <c r="AR40" i="1" s="1"/>
  <c r="BC40" i="12"/>
  <c r="BD40" i="12" s="1"/>
  <c r="AQ40" i="12"/>
  <c r="AR40" i="12" s="1"/>
  <c r="AE40" i="12"/>
  <c r="AF40" i="12" s="1"/>
  <c r="S40" i="12"/>
  <c r="T40" i="12" s="1"/>
  <c r="BO40" i="7"/>
  <c r="BP40" i="7" s="1"/>
  <c r="BC40" i="7"/>
  <c r="BD40" i="7" s="1"/>
  <c r="AQ40" i="7"/>
  <c r="AR40" i="7" s="1"/>
  <c r="AE41" i="7"/>
  <c r="AF41" i="7" s="1"/>
  <c r="S40" i="7"/>
  <c r="T40" i="7" s="1"/>
  <c r="BO41" i="1"/>
  <c r="BP41" i="1" s="1"/>
  <c r="BC40" i="1"/>
  <c r="BD40" i="1" s="1"/>
  <c r="AE41" i="1"/>
  <c r="AF41" i="1" s="1"/>
  <c r="S41" i="1"/>
  <c r="T41" i="1" s="1"/>
  <c r="BO40" i="13"/>
  <c r="BP40" i="13" s="1"/>
  <c r="BC40" i="13"/>
  <c r="BD40" i="13" s="1"/>
  <c r="AQ40" i="13"/>
  <c r="AR40" i="13" s="1"/>
  <c r="AE40" i="13"/>
  <c r="AF40" i="13" s="1"/>
  <c r="S40" i="13"/>
  <c r="T40" i="13" s="1"/>
  <c r="X39" i="13" l="1"/>
  <c r="BT39" i="13"/>
  <c r="AV39" i="12"/>
  <c r="AJ39" i="12"/>
  <c r="BH39" i="1"/>
  <c r="AJ40" i="1"/>
  <c r="AV39" i="7"/>
  <c r="BT38" i="12"/>
  <c r="U40" i="12" a="1"/>
  <c r="U40" i="12" s="1"/>
  <c r="W40" i="12" s="1"/>
  <c r="V40" i="12"/>
  <c r="BE40" i="1" a="1"/>
  <c r="BE40" i="1" s="1"/>
  <c r="BG40" i="1" s="1"/>
  <c r="BF40" i="1"/>
  <c r="BH40" i="1" s="1"/>
  <c r="AG40" i="12" a="1"/>
  <c r="AG40" i="12" s="1"/>
  <c r="AI40" i="12" s="1"/>
  <c r="AH40" i="12"/>
  <c r="AJ40" i="12" s="1"/>
  <c r="BH39" i="13"/>
  <c r="U41" i="1" a="1"/>
  <c r="U41" i="1" s="1"/>
  <c r="W41" i="1" s="1"/>
  <c r="V41" i="1"/>
  <c r="U40" i="13" a="1"/>
  <c r="U40" i="13" s="1"/>
  <c r="W40" i="13" s="1"/>
  <c r="V40" i="13"/>
  <c r="X40" i="13" s="1"/>
  <c r="BQ41" i="1" a="1"/>
  <c r="BQ41" i="1" s="1"/>
  <c r="BS41" i="1" s="1"/>
  <c r="BR41" i="1"/>
  <c r="BT41" i="1" s="1"/>
  <c r="AS40" i="12" a="1"/>
  <c r="AS40" i="12" s="1"/>
  <c r="AU40" i="12" s="1"/>
  <c r="AT40" i="12"/>
  <c r="AG40" i="13" a="1"/>
  <c r="AG40" i="13" s="1"/>
  <c r="AI40" i="13" s="1"/>
  <c r="AH40" i="13"/>
  <c r="AJ40" i="13" s="1"/>
  <c r="BE40" i="12" a="1"/>
  <c r="BE40" i="12" s="1"/>
  <c r="BG40" i="12" s="1"/>
  <c r="BF40" i="12"/>
  <c r="BH40" i="12" s="1"/>
  <c r="BP40" i="12"/>
  <c r="BO41" i="12"/>
  <c r="AH41" i="1"/>
  <c r="AG41" i="1" a="1"/>
  <c r="AG41" i="1" s="1"/>
  <c r="AI41" i="1" s="1"/>
  <c r="AS40" i="13" a="1"/>
  <c r="AS40" i="13" s="1"/>
  <c r="AU40" i="13" s="1"/>
  <c r="AT40" i="13"/>
  <c r="BH39" i="12"/>
  <c r="BQ39" i="12" a="1"/>
  <c r="BQ39" i="12" s="1"/>
  <c r="BS39" i="12" s="1"/>
  <c r="BR39" i="12"/>
  <c r="X40" i="1"/>
  <c r="AV39" i="13"/>
  <c r="BE40" i="13" a="1"/>
  <c r="BE40" i="13" s="1"/>
  <c r="BG40" i="13" s="1"/>
  <c r="BF40" i="13"/>
  <c r="BH40" i="13" s="1"/>
  <c r="AS40" i="1" a="1"/>
  <c r="AS40" i="1" s="1"/>
  <c r="AU40" i="1" s="1"/>
  <c r="AT40" i="1"/>
  <c r="BT40" i="1"/>
  <c r="BQ40" i="13" a="1"/>
  <c r="BQ40" i="13" s="1"/>
  <c r="BS40" i="13" s="1"/>
  <c r="BR40" i="13"/>
  <c r="AJ39" i="13"/>
  <c r="AV39" i="1"/>
  <c r="AJ40" i="7"/>
  <c r="X39" i="7"/>
  <c r="BE40" i="7" a="1"/>
  <c r="BE40" i="7" s="1"/>
  <c r="BG40" i="7" s="1"/>
  <c r="BF40" i="7"/>
  <c r="AS40" i="7" a="1"/>
  <c r="AS40" i="7" s="1"/>
  <c r="AU40" i="7" s="1"/>
  <c r="AT40" i="7"/>
  <c r="AG41" i="7" a="1"/>
  <c r="AG41" i="7" s="1"/>
  <c r="AI41" i="7" s="1"/>
  <c r="AH41" i="7"/>
  <c r="BT39" i="7"/>
  <c r="U40" i="7" a="1"/>
  <c r="U40" i="7" s="1"/>
  <c r="W40" i="7" s="1"/>
  <c r="V40" i="7"/>
  <c r="BQ40" i="7" a="1"/>
  <c r="BQ40" i="7" s="1"/>
  <c r="BS40" i="7" s="1"/>
  <c r="BR40" i="7"/>
  <c r="BH39" i="7"/>
  <c r="AQ41" i="1"/>
  <c r="AR41" i="1" s="1"/>
  <c r="BC41" i="12"/>
  <c r="BD41" i="12" s="1"/>
  <c r="AQ41" i="12"/>
  <c r="AR41" i="12" s="1"/>
  <c r="AE41" i="12"/>
  <c r="AF41" i="12" s="1"/>
  <c r="S41" i="12"/>
  <c r="T41" i="12" s="1"/>
  <c r="BO41" i="7"/>
  <c r="BP41" i="7" s="1"/>
  <c r="BC41" i="7"/>
  <c r="BD41" i="7" s="1"/>
  <c r="AQ41" i="7"/>
  <c r="AR41" i="7" s="1"/>
  <c r="AE42" i="7"/>
  <c r="AF42" i="7" s="1"/>
  <c r="S41" i="7"/>
  <c r="T41" i="7" s="1"/>
  <c r="BO42" i="1"/>
  <c r="BP42" i="1" s="1"/>
  <c r="BC41" i="1"/>
  <c r="BD41" i="1" s="1"/>
  <c r="AE42" i="1"/>
  <c r="AF42" i="1" s="1"/>
  <c r="S42" i="1"/>
  <c r="T42" i="1" s="1"/>
  <c r="BO41" i="13"/>
  <c r="BP41" i="13" s="1"/>
  <c r="BC41" i="13"/>
  <c r="BD41" i="13" s="1"/>
  <c r="AQ41" i="13"/>
  <c r="AR41" i="13" s="1"/>
  <c r="AE41" i="13"/>
  <c r="AF41" i="13" s="1"/>
  <c r="S41" i="13"/>
  <c r="T41" i="13" s="1"/>
  <c r="X40" i="12" l="1"/>
  <c r="AV40" i="13"/>
  <c r="AV40" i="12"/>
  <c r="AS41" i="1" a="1"/>
  <c r="AS41" i="1" s="1"/>
  <c r="AU41" i="1" s="1"/>
  <c r="AT41" i="1"/>
  <c r="BQ41" i="13" a="1"/>
  <c r="BQ41" i="13" s="1"/>
  <c r="BS41" i="13" s="1"/>
  <c r="BR41" i="13"/>
  <c r="BT40" i="13"/>
  <c r="U42" i="1" a="1"/>
  <c r="U42" i="1" s="1"/>
  <c r="W42" i="1" s="1"/>
  <c r="V42" i="1"/>
  <c r="BT39" i="12"/>
  <c r="BP41" i="12"/>
  <c r="BO42" i="12"/>
  <c r="AG42" i="1" a="1"/>
  <c r="AG42" i="1" s="1"/>
  <c r="AI42" i="1" s="1"/>
  <c r="AH42" i="1"/>
  <c r="U41" i="12" a="1"/>
  <c r="U41" i="12" s="1"/>
  <c r="W41" i="12" s="1"/>
  <c r="V41" i="12"/>
  <c r="X41" i="12" s="1"/>
  <c r="BQ40" i="12" a="1"/>
  <c r="BQ40" i="12" s="1"/>
  <c r="BS40" i="12" s="1"/>
  <c r="BR40" i="12"/>
  <c r="BE41" i="13" a="1"/>
  <c r="BE41" i="13" s="1"/>
  <c r="BG41" i="13" s="1"/>
  <c r="BF41" i="13"/>
  <c r="BE41" i="1" a="1"/>
  <c r="BE41" i="1" s="1"/>
  <c r="BG41" i="1" s="1"/>
  <c r="BF41" i="1"/>
  <c r="AG41" i="12" a="1"/>
  <c r="AG41" i="12" s="1"/>
  <c r="AI41" i="12" s="1"/>
  <c r="AH41" i="12"/>
  <c r="AJ41" i="12" s="1"/>
  <c r="AV40" i="1"/>
  <c r="BQ42" i="1" a="1"/>
  <c r="BQ42" i="1" s="1"/>
  <c r="BS42" i="1" s="1"/>
  <c r="BR42" i="1"/>
  <c r="AT41" i="12"/>
  <c r="AS41" i="12" a="1"/>
  <c r="AS41" i="12" s="1"/>
  <c r="AU41" i="12" s="1"/>
  <c r="AG41" i="13" a="1"/>
  <c r="AG41" i="13" s="1"/>
  <c r="AI41" i="13" s="1"/>
  <c r="AH41" i="13"/>
  <c r="BE41" i="12" a="1"/>
  <c r="BE41" i="12" s="1"/>
  <c r="BG41" i="12" s="1"/>
  <c r="BF41" i="12"/>
  <c r="V41" i="13"/>
  <c r="U41" i="13" a="1"/>
  <c r="U41" i="13" s="1"/>
  <c r="W41" i="13" s="1"/>
  <c r="AS41" i="13" a="1"/>
  <c r="AS41" i="13" s="1"/>
  <c r="AU41" i="13" s="1"/>
  <c r="AT41" i="13"/>
  <c r="AV41" i="13" s="1"/>
  <c r="AJ41" i="1"/>
  <c r="X41" i="1"/>
  <c r="X40" i="7"/>
  <c r="AV40" i="7"/>
  <c r="BH40" i="7"/>
  <c r="AJ41" i="7"/>
  <c r="BT40" i="7"/>
  <c r="U41" i="7" a="1"/>
  <c r="U41" i="7" s="1"/>
  <c r="W41" i="7" s="1"/>
  <c r="V41" i="7"/>
  <c r="BQ41" i="7" a="1"/>
  <c r="BQ41" i="7" s="1"/>
  <c r="BS41" i="7" s="1"/>
  <c r="BR41" i="7"/>
  <c r="BE41" i="7" a="1"/>
  <c r="BE41" i="7" s="1"/>
  <c r="BG41" i="7" s="1"/>
  <c r="BF41" i="7"/>
  <c r="AH42" i="7"/>
  <c r="AG42" i="7" a="1"/>
  <c r="AG42" i="7" s="1"/>
  <c r="AI42" i="7" s="1"/>
  <c r="AS41" i="7" a="1"/>
  <c r="AS41" i="7" s="1"/>
  <c r="AU41" i="7" s="1"/>
  <c r="AT41" i="7"/>
  <c r="AQ42" i="1"/>
  <c r="AR42" i="1" s="1"/>
  <c r="BC42" i="12"/>
  <c r="BD42" i="12" s="1"/>
  <c r="AQ42" i="12"/>
  <c r="AR42" i="12" s="1"/>
  <c r="AE42" i="12"/>
  <c r="AF42" i="12" s="1"/>
  <c r="S42" i="12"/>
  <c r="T42" i="12" s="1"/>
  <c r="BO42" i="7"/>
  <c r="BP42" i="7" s="1"/>
  <c r="BC42" i="7"/>
  <c r="BD42" i="7" s="1"/>
  <c r="AQ42" i="7"/>
  <c r="AR42" i="7" s="1"/>
  <c r="AE43" i="7"/>
  <c r="AF43" i="7" s="1"/>
  <c r="S42" i="7"/>
  <c r="T42" i="7" s="1"/>
  <c r="BO43" i="1"/>
  <c r="BP43" i="1" s="1"/>
  <c r="BC42" i="1"/>
  <c r="BD42" i="1" s="1"/>
  <c r="AE43" i="1"/>
  <c r="AF43" i="1" s="1"/>
  <c r="S43" i="1"/>
  <c r="T43" i="1" s="1"/>
  <c r="BO42" i="13"/>
  <c r="BP42" i="13" s="1"/>
  <c r="BC42" i="13"/>
  <c r="BD42" i="13" s="1"/>
  <c r="AQ42" i="13"/>
  <c r="AR42" i="13" s="1"/>
  <c r="AE42" i="13"/>
  <c r="AF42" i="13" s="1"/>
  <c r="S42" i="13"/>
  <c r="T42" i="13" s="1"/>
  <c r="AV41" i="1" l="1"/>
  <c r="BT41" i="13"/>
  <c r="X42" i="1"/>
  <c r="AJ41" i="13"/>
  <c r="BT40" i="12"/>
  <c r="BQ42" i="13" a="1"/>
  <c r="BQ42" i="13" s="1"/>
  <c r="BS42" i="13" s="1"/>
  <c r="BR42" i="13"/>
  <c r="BE42" i="13" a="1"/>
  <c r="BE42" i="13" s="1"/>
  <c r="BG42" i="13" s="1"/>
  <c r="BF42" i="13"/>
  <c r="AS42" i="1" a="1"/>
  <c r="AS42" i="1" s="1"/>
  <c r="AU42" i="1" s="1"/>
  <c r="AT42" i="1"/>
  <c r="AG43" i="1" a="1"/>
  <c r="AG43" i="1" s="1"/>
  <c r="AI43" i="1" s="1"/>
  <c r="AH43" i="1"/>
  <c r="V42" i="12"/>
  <c r="X42" i="12" s="1"/>
  <c r="U42" i="12" a="1"/>
  <c r="U42" i="12" s="1"/>
  <c r="W42" i="12" s="1"/>
  <c r="AV41" i="12"/>
  <c r="BH41" i="1"/>
  <c r="U43" i="1" a="1"/>
  <c r="U43" i="1" s="1"/>
  <c r="W43" i="1" s="1"/>
  <c r="V43" i="1"/>
  <c r="BE42" i="1" a="1"/>
  <c r="BE42" i="1" s="1"/>
  <c r="BG42" i="1" s="1"/>
  <c r="BF42" i="1"/>
  <c r="AG42" i="12" a="1"/>
  <c r="AG42" i="12" s="1"/>
  <c r="AI42" i="12" s="1"/>
  <c r="AH42" i="12"/>
  <c r="X41" i="13"/>
  <c r="AJ42" i="1"/>
  <c r="BR43" i="1"/>
  <c r="BQ43" i="1" a="1"/>
  <c r="BQ43" i="1" s="1"/>
  <c r="BS43" i="1" s="1"/>
  <c r="AS42" i="12" a="1"/>
  <c r="AS42" i="12" s="1"/>
  <c r="AU42" i="12" s="1"/>
  <c r="AT42" i="12"/>
  <c r="U42" i="13" a="1"/>
  <c r="U42" i="13" s="1"/>
  <c r="W42" i="13" s="1"/>
  <c r="V42" i="13"/>
  <c r="AH42" i="13"/>
  <c r="AG42" i="13" a="1"/>
  <c r="AG42" i="13" s="1"/>
  <c r="AI42" i="13" s="1"/>
  <c r="BE42" i="12" a="1"/>
  <c r="BE42" i="12" s="1"/>
  <c r="BG42" i="12" s="1"/>
  <c r="BF42" i="12"/>
  <c r="BT42" i="1"/>
  <c r="BH41" i="13"/>
  <c r="BP42" i="12"/>
  <c r="BO43" i="12"/>
  <c r="AT42" i="13"/>
  <c r="AS42" i="13" a="1"/>
  <c r="AS42" i="13" s="1"/>
  <c r="AU42" i="13" s="1"/>
  <c r="BH41" i="12"/>
  <c r="BQ41" i="12" a="1"/>
  <c r="BQ41" i="12" s="1"/>
  <c r="BS41" i="12" s="1"/>
  <c r="BR41" i="12"/>
  <c r="BT41" i="7"/>
  <c r="X41" i="7"/>
  <c r="BH41" i="7"/>
  <c r="AJ42" i="7"/>
  <c r="AV41" i="7"/>
  <c r="AG43" i="7" a="1"/>
  <c r="AG43" i="7" s="1"/>
  <c r="AI43" i="7" s="1"/>
  <c r="AH43" i="7"/>
  <c r="AS42" i="7" a="1"/>
  <c r="AS42" i="7" s="1"/>
  <c r="AU42" i="7" s="1"/>
  <c r="AT42" i="7"/>
  <c r="BF42" i="7"/>
  <c r="BE42" i="7" a="1"/>
  <c r="BE42" i="7" s="1"/>
  <c r="BG42" i="7" s="1"/>
  <c r="U42" i="7" a="1"/>
  <c r="U42" i="7" s="1"/>
  <c r="W42" i="7" s="1"/>
  <c r="V42" i="7"/>
  <c r="BR42" i="7"/>
  <c r="BQ42" i="7" a="1"/>
  <c r="BQ42" i="7" s="1"/>
  <c r="BS42" i="7" s="1"/>
  <c r="AQ43" i="1"/>
  <c r="AR43" i="1" s="1"/>
  <c r="BC43" i="12"/>
  <c r="BD43" i="12" s="1"/>
  <c r="AQ43" i="12"/>
  <c r="AR43" i="12" s="1"/>
  <c r="AE43" i="12"/>
  <c r="AF43" i="12" s="1"/>
  <c r="S43" i="12"/>
  <c r="T43" i="12" s="1"/>
  <c r="BO43" i="7"/>
  <c r="BP43" i="7" s="1"/>
  <c r="BC43" i="7"/>
  <c r="BD43" i="7" s="1"/>
  <c r="AQ43" i="7"/>
  <c r="AR43" i="7" s="1"/>
  <c r="AE44" i="7"/>
  <c r="AF44" i="7" s="1"/>
  <c r="S43" i="7"/>
  <c r="T43" i="7" s="1"/>
  <c r="BO44" i="1"/>
  <c r="BP44" i="1" s="1"/>
  <c r="BC43" i="1"/>
  <c r="BD43" i="1" s="1"/>
  <c r="AE44" i="1"/>
  <c r="AF44" i="1" s="1"/>
  <c r="S44" i="1"/>
  <c r="T44" i="1" s="1"/>
  <c r="BO43" i="13"/>
  <c r="BP43" i="13" s="1"/>
  <c r="BC43" i="13"/>
  <c r="BD43" i="13" s="1"/>
  <c r="AQ43" i="13"/>
  <c r="AR43" i="13" s="1"/>
  <c r="AE43" i="13"/>
  <c r="AF43" i="13" s="1"/>
  <c r="S43" i="13"/>
  <c r="T43" i="13" s="1"/>
  <c r="BH42" i="13" l="1"/>
  <c r="BT41" i="12"/>
  <c r="BT43" i="1"/>
  <c r="AJ42" i="12"/>
  <c r="BH42" i="12"/>
  <c r="X42" i="13"/>
  <c r="AJ43" i="1"/>
  <c r="AV42" i="13"/>
  <c r="X43" i="1"/>
  <c r="AH44" i="1"/>
  <c r="AG44" i="1" a="1"/>
  <c r="AG44" i="1" s="1"/>
  <c r="AI44" i="1" s="1"/>
  <c r="BF43" i="1"/>
  <c r="BE43" i="1" a="1"/>
  <c r="BE43" i="1" s="1"/>
  <c r="BG43" i="1" s="1"/>
  <c r="AG43" i="12" a="1"/>
  <c r="AG43" i="12" s="1"/>
  <c r="AI43" i="12" s="1"/>
  <c r="AH43" i="12"/>
  <c r="AJ42" i="13"/>
  <c r="U43" i="13" a="1"/>
  <c r="U43" i="13" s="1"/>
  <c r="W43" i="13" s="1"/>
  <c r="V43" i="13"/>
  <c r="BR44" i="1"/>
  <c r="BQ44" i="1" a="1"/>
  <c r="BQ44" i="1" s="1"/>
  <c r="BS44" i="1" s="1"/>
  <c r="AS43" i="12" a="1"/>
  <c r="AS43" i="12" s="1"/>
  <c r="AU43" i="12" s="1"/>
  <c r="AT43" i="12"/>
  <c r="AV42" i="1"/>
  <c r="BQ42" i="12" a="1"/>
  <c r="BQ42" i="12" s="1"/>
  <c r="BS42" i="12" s="1"/>
  <c r="BR42" i="12"/>
  <c r="BE43" i="12" a="1"/>
  <c r="BE43" i="12" s="1"/>
  <c r="BG43" i="12" s="1"/>
  <c r="BF43" i="12"/>
  <c r="BH43" i="12" s="1"/>
  <c r="BP43" i="12"/>
  <c r="BO44" i="12"/>
  <c r="BE43" i="13" a="1"/>
  <c r="BE43" i="13" s="1"/>
  <c r="BG43" i="13" s="1"/>
  <c r="BF43" i="13"/>
  <c r="AS43" i="1" a="1"/>
  <c r="AS43" i="1" s="1"/>
  <c r="AU43" i="1" s="1"/>
  <c r="AT43" i="1"/>
  <c r="AV42" i="7"/>
  <c r="AG43" i="13" a="1"/>
  <c r="AG43" i="13" s="1"/>
  <c r="AI43" i="13" s="1"/>
  <c r="AH43" i="13"/>
  <c r="AS43" i="13" a="1"/>
  <c r="AS43" i="13" s="1"/>
  <c r="AU43" i="13" s="1"/>
  <c r="AT43" i="13"/>
  <c r="BQ43" i="13" a="1"/>
  <c r="BQ43" i="13" s="1"/>
  <c r="BS43" i="13" s="1"/>
  <c r="BR43" i="13"/>
  <c r="AV42" i="12"/>
  <c r="BT42" i="13"/>
  <c r="BH42" i="1"/>
  <c r="U44" i="1" a="1"/>
  <c r="U44" i="1" s="1"/>
  <c r="W44" i="1" s="1"/>
  <c r="V44" i="1"/>
  <c r="V43" i="12"/>
  <c r="U43" i="12" a="1"/>
  <c r="U43" i="12" s="1"/>
  <c r="W43" i="12" s="1"/>
  <c r="X42" i="7"/>
  <c r="BT42" i="7"/>
  <c r="BR43" i="7"/>
  <c r="BQ43" i="7" a="1"/>
  <c r="BQ43" i="7" s="1"/>
  <c r="BS43" i="7" s="1"/>
  <c r="BT43" i="7" s="1"/>
  <c r="BH42" i="7"/>
  <c r="BE43" i="7" a="1"/>
  <c r="BE43" i="7" s="1"/>
  <c r="BG43" i="7" s="1"/>
  <c r="BF43" i="7"/>
  <c r="AH44" i="7"/>
  <c r="AG44" i="7" a="1"/>
  <c r="AG44" i="7" s="1"/>
  <c r="AI44" i="7" s="1"/>
  <c r="AT43" i="7"/>
  <c r="AS43" i="7" a="1"/>
  <c r="AS43" i="7" s="1"/>
  <c r="AU43" i="7" s="1"/>
  <c r="AJ43" i="7"/>
  <c r="V43" i="7"/>
  <c r="U43" i="7" a="1"/>
  <c r="U43" i="7" s="1"/>
  <c r="W43" i="7" s="1"/>
  <c r="AQ44" i="1"/>
  <c r="AR44" i="1" s="1"/>
  <c r="BC44" i="12"/>
  <c r="BD44" i="12" s="1"/>
  <c r="AQ44" i="12"/>
  <c r="AR44" i="12" s="1"/>
  <c r="AE44" i="12"/>
  <c r="AF44" i="12" s="1"/>
  <c r="S44" i="12"/>
  <c r="T44" i="12" s="1"/>
  <c r="BO44" i="7"/>
  <c r="BP44" i="7" s="1"/>
  <c r="BC44" i="7"/>
  <c r="BD44" i="7" s="1"/>
  <c r="AQ44" i="7"/>
  <c r="AR44" i="7" s="1"/>
  <c r="AE45" i="7"/>
  <c r="AF45" i="7" s="1"/>
  <c r="S44" i="7"/>
  <c r="T44" i="7" s="1"/>
  <c r="BO45" i="1"/>
  <c r="BP45" i="1" s="1"/>
  <c r="BC44" i="1"/>
  <c r="BD44" i="1" s="1"/>
  <c r="AE45" i="1"/>
  <c r="AF45" i="1" s="1"/>
  <c r="S45" i="1"/>
  <c r="T45" i="1" s="1"/>
  <c r="BO44" i="13"/>
  <c r="BP44" i="13" s="1"/>
  <c r="BC44" i="13"/>
  <c r="BD44" i="13" s="1"/>
  <c r="AQ44" i="13"/>
  <c r="AR44" i="13" s="1"/>
  <c r="AE44" i="13"/>
  <c r="AF44" i="13" s="1"/>
  <c r="S44" i="13"/>
  <c r="T44" i="13" s="1"/>
  <c r="AJ43" i="12" l="1"/>
  <c r="X44" i="1"/>
  <c r="BT43" i="13"/>
  <c r="AV43" i="13"/>
  <c r="AV43" i="12"/>
  <c r="V45" i="1"/>
  <c r="U45" i="1" a="1"/>
  <c r="U45" i="1" s="1"/>
  <c r="W45" i="1" s="1"/>
  <c r="BP44" i="12"/>
  <c r="BO45" i="12"/>
  <c r="BE44" i="1" a="1"/>
  <c r="BE44" i="1" s="1"/>
  <c r="BG44" i="1" s="1"/>
  <c r="BF44" i="1"/>
  <c r="AG44" i="12" a="1"/>
  <c r="AG44" i="12" s="1"/>
  <c r="AI44" i="12" s="1"/>
  <c r="AH44" i="12"/>
  <c r="AJ43" i="13"/>
  <c r="BQ43" i="12" a="1"/>
  <c r="BQ43" i="12" s="1"/>
  <c r="BS43" i="12" s="1"/>
  <c r="BR43" i="12"/>
  <c r="BT44" i="1"/>
  <c r="BH43" i="1"/>
  <c r="U44" i="12" a="1"/>
  <c r="U44" i="12" s="1"/>
  <c r="W44" i="12" s="1"/>
  <c r="V44" i="12"/>
  <c r="AS44" i="12" a="1"/>
  <c r="AS44" i="12" s="1"/>
  <c r="AU44" i="12" s="1"/>
  <c r="AT44" i="12"/>
  <c r="BQ45" i="1" a="1"/>
  <c r="BQ45" i="1" s="1"/>
  <c r="BS45" i="1" s="1"/>
  <c r="BR45" i="1"/>
  <c r="BE44" i="12" a="1"/>
  <c r="BE44" i="12" s="1"/>
  <c r="BG44" i="12" s="1"/>
  <c r="BF44" i="12"/>
  <c r="V44" i="13"/>
  <c r="U44" i="13" a="1"/>
  <c r="U44" i="13" s="1"/>
  <c r="W44" i="13" s="1"/>
  <c r="AG44" i="13" a="1"/>
  <c r="AG44" i="13" s="1"/>
  <c r="AI44" i="13" s="1"/>
  <c r="AH44" i="13"/>
  <c r="AS44" i="13" a="1"/>
  <c r="AS44" i="13" s="1"/>
  <c r="AU44" i="13" s="1"/>
  <c r="AT44" i="13"/>
  <c r="X43" i="12"/>
  <c r="AV43" i="1"/>
  <c r="BT42" i="12"/>
  <c r="X43" i="13"/>
  <c r="AJ44" i="1"/>
  <c r="BE44" i="13" a="1"/>
  <c r="BE44" i="13" s="1"/>
  <c r="BG44" i="13" s="1"/>
  <c r="BF44" i="13"/>
  <c r="AT44" i="1"/>
  <c r="AS44" i="1" a="1"/>
  <c r="AS44" i="1" s="1"/>
  <c r="AU44" i="1" s="1"/>
  <c r="AG45" i="1" a="1"/>
  <c r="AG45" i="1" s="1"/>
  <c r="AI45" i="1" s="1"/>
  <c r="AH45" i="1"/>
  <c r="BQ44" i="13" a="1"/>
  <c r="BQ44" i="13" s="1"/>
  <c r="BS44" i="13" s="1"/>
  <c r="BR44" i="13"/>
  <c r="BH43" i="7"/>
  <c r="BH43" i="13"/>
  <c r="AV43" i="7"/>
  <c r="AT44" i="7"/>
  <c r="AS44" i="7" a="1"/>
  <c r="AS44" i="7" s="1"/>
  <c r="AU44" i="7" s="1"/>
  <c r="V44" i="7"/>
  <c r="U44" i="7" a="1"/>
  <c r="U44" i="7" s="1"/>
  <c r="W44" i="7" s="1"/>
  <c r="BR44" i="7"/>
  <c r="BQ44" i="7" a="1"/>
  <c r="BQ44" i="7" s="1"/>
  <c r="BS44" i="7" s="1"/>
  <c r="AJ44" i="7"/>
  <c r="BE44" i="7" a="1"/>
  <c r="BE44" i="7" s="1"/>
  <c r="BG44" i="7" s="1"/>
  <c r="BF44" i="7"/>
  <c r="AG45" i="7" a="1"/>
  <c r="AG45" i="7" s="1"/>
  <c r="AI45" i="7" s="1"/>
  <c r="AH45" i="7"/>
  <c r="X43" i="7"/>
  <c r="AQ45" i="1"/>
  <c r="AR45" i="1" s="1"/>
  <c r="BC45" i="12"/>
  <c r="BD45" i="12" s="1"/>
  <c r="AQ45" i="12"/>
  <c r="AR45" i="12" s="1"/>
  <c r="AE45" i="12"/>
  <c r="AF45" i="12" s="1"/>
  <c r="S45" i="12"/>
  <c r="T45" i="12" s="1"/>
  <c r="BO45" i="7"/>
  <c r="BP45" i="7" s="1"/>
  <c r="BC45" i="7"/>
  <c r="BD45" i="7" s="1"/>
  <c r="AQ45" i="7"/>
  <c r="AR45" i="7" s="1"/>
  <c r="AE46" i="7"/>
  <c r="AF46" i="7" s="1"/>
  <c r="S45" i="7"/>
  <c r="T45" i="7" s="1"/>
  <c r="BO46" i="1"/>
  <c r="BP46" i="1" s="1"/>
  <c r="BC45" i="1"/>
  <c r="BD45" i="1" s="1"/>
  <c r="AE46" i="1"/>
  <c r="AF46" i="1" s="1"/>
  <c r="S46" i="1"/>
  <c r="T46" i="1" s="1"/>
  <c r="BO45" i="13"/>
  <c r="BP45" i="13" s="1"/>
  <c r="BC45" i="13"/>
  <c r="BD45" i="13" s="1"/>
  <c r="AQ45" i="13"/>
  <c r="AR45" i="13" s="1"/>
  <c r="AE45" i="13"/>
  <c r="AF45" i="13" s="1"/>
  <c r="S45" i="13"/>
  <c r="T45" i="13" s="1"/>
  <c r="BT44" i="13" l="1"/>
  <c r="X44" i="13"/>
  <c r="AV44" i="13"/>
  <c r="AJ44" i="13"/>
  <c r="BH44" i="1"/>
  <c r="AG45" i="13" a="1"/>
  <c r="AG45" i="13" s="1"/>
  <c r="AI45" i="13" s="1"/>
  <c r="AH45" i="13"/>
  <c r="AJ45" i="13" s="1"/>
  <c r="AS45" i="13" a="1"/>
  <c r="AS45" i="13" s="1"/>
  <c r="AU45" i="13" s="1"/>
  <c r="AT45" i="13"/>
  <c r="BH44" i="13"/>
  <c r="BT45" i="1"/>
  <c r="AS45" i="12" a="1"/>
  <c r="AS45" i="12" s="1"/>
  <c r="AU45" i="12" s="1"/>
  <c r="AT45" i="12"/>
  <c r="AV45" i="12" s="1"/>
  <c r="AS45" i="1" a="1"/>
  <c r="AS45" i="1" s="1"/>
  <c r="AU45" i="1" s="1"/>
  <c r="AT45" i="1"/>
  <c r="BQ45" i="13" a="1"/>
  <c r="BQ45" i="13" s="1"/>
  <c r="BS45" i="13" s="1"/>
  <c r="BR45" i="13"/>
  <c r="BT43" i="12"/>
  <c r="BP45" i="12"/>
  <c r="BO46" i="12"/>
  <c r="BQ46" i="1" a="1"/>
  <c r="BQ46" i="1" s="1"/>
  <c r="BS46" i="1" s="1"/>
  <c r="BR46" i="1"/>
  <c r="U46" i="1" a="1"/>
  <c r="U46" i="1" s="1"/>
  <c r="W46" i="1" s="1"/>
  <c r="V46" i="1"/>
  <c r="AJ45" i="1"/>
  <c r="AV44" i="12"/>
  <c r="BR44" i="12"/>
  <c r="BQ44" i="12" a="1"/>
  <c r="BQ44" i="12" s="1"/>
  <c r="BS44" i="12" s="1"/>
  <c r="BT44" i="12"/>
  <c r="BE45" i="12" a="1"/>
  <c r="BE45" i="12" s="1"/>
  <c r="BG45" i="12" s="1"/>
  <c r="BF45" i="12"/>
  <c r="BF45" i="13"/>
  <c r="BE45" i="13" a="1"/>
  <c r="BE45" i="13" s="1"/>
  <c r="BG45" i="13" s="1"/>
  <c r="AG46" i="1" a="1"/>
  <c r="AG46" i="1" s="1"/>
  <c r="AI46" i="1" s="1"/>
  <c r="AH46" i="1"/>
  <c r="U45" i="12" a="1"/>
  <c r="U45" i="12" s="1"/>
  <c r="W45" i="12" s="1"/>
  <c r="V45" i="12"/>
  <c r="X45" i="1"/>
  <c r="BF45" i="1"/>
  <c r="BE45" i="1" a="1"/>
  <c r="BE45" i="1" s="1"/>
  <c r="BG45" i="1" s="1"/>
  <c r="AH45" i="12"/>
  <c r="AG45" i="12" a="1"/>
  <c r="AG45" i="12" s="1"/>
  <c r="AI45" i="12" s="1"/>
  <c r="AV44" i="1"/>
  <c r="AJ44" i="12"/>
  <c r="U45" i="13" a="1"/>
  <c r="U45" i="13" s="1"/>
  <c r="W45" i="13" s="1"/>
  <c r="V45" i="13"/>
  <c r="BH44" i="12"/>
  <c r="X44" i="12"/>
  <c r="X44" i="7"/>
  <c r="AJ45" i="7"/>
  <c r="BH44" i="7"/>
  <c r="AS45" i="7" a="1"/>
  <c r="AS45" i="7" s="1"/>
  <c r="AU45" i="7" s="1"/>
  <c r="AT45" i="7"/>
  <c r="BQ45" i="7" a="1"/>
  <c r="BQ45" i="7" s="1"/>
  <c r="BS45" i="7" s="1"/>
  <c r="BR45" i="7"/>
  <c r="BT44" i="7"/>
  <c r="BE45" i="7" a="1"/>
  <c r="BE45" i="7" s="1"/>
  <c r="BG45" i="7" s="1"/>
  <c r="BF45" i="7"/>
  <c r="AG46" i="7" a="1"/>
  <c r="AG46" i="7" s="1"/>
  <c r="AI46" i="7" s="1"/>
  <c r="AH46" i="7"/>
  <c r="AJ46" i="7" s="1"/>
  <c r="AV44" i="7"/>
  <c r="V45" i="7"/>
  <c r="U45" i="7" a="1"/>
  <c r="U45" i="7" s="1"/>
  <c r="W45" i="7" s="1"/>
  <c r="AQ46" i="1"/>
  <c r="AR46" i="1" s="1"/>
  <c r="BC46" i="12"/>
  <c r="BD46" i="12" s="1"/>
  <c r="AQ46" i="12"/>
  <c r="AR46" i="12" s="1"/>
  <c r="AE46" i="12"/>
  <c r="AF46" i="12" s="1"/>
  <c r="S46" i="12"/>
  <c r="T46" i="12" s="1"/>
  <c r="BO46" i="7"/>
  <c r="BP46" i="7" s="1"/>
  <c r="BC46" i="7"/>
  <c r="BD46" i="7" s="1"/>
  <c r="AQ46" i="7"/>
  <c r="AR46" i="7" s="1"/>
  <c r="AE47" i="7"/>
  <c r="AF47" i="7" s="1"/>
  <c r="S46" i="7"/>
  <c r="T46" i="7" s="1"/>
  <c r="BO47" i="1"/>
  <c r="BP47" i="1" s="1"/>
  <c r="BC46" i="1"/>
  <c r="BD46" i="1" s="1"/>
  <c r="AE47" i="1"/>
  <c r="AF47" i="1" s="1"/>
  <c r="S47" i="1"/>
  <c r="T47" i="1" s="1"/>
  <c r="BO46" i="13"/>
  <c r="BP46" i="13" s="1"/>
  <c r="BC46" i="13"/>
  <c r="BD46" i="13" s="1"/>
  <c r="AQ46" i="13"/>
  <c r="AR46" i="13" s="1"/>
  <c r="AE46" i="13"/>
  <c r="AF46" i="13" s="1"/>
  <c r="S46" i="13"/>
  <c r="T46" i="13" s="1"/>
  <c r="AJ45" i="12" l="1"/>
  <c r="BH45" i="1"/>
  <c r="BH45" i="13"/>
  <c r="BT45" i="13"/>
  <c r="AV45" i="13"/>
  <c r="BH45" i="12"/>
  <c r="BT46" i="1"/>
  <c r="AJ46" i="1"/>
  <c r="BF46" i="12"/>
  <c r="BE46" i="12" a="1"/>
  <c r="BE46" i="12" s="1"/>
  <c r="BG46" i="12" s="1"/>
  <c r="AS46" i="13" a="1"/>
  <c r="AS46" i="13" s="1"/>
  <c r="AU46" i="13" s="1"/>
  <c r="AT46" i="13"/>
  <c r="BF46" i="13"/>
  <c r="BE46" i="13" a="1"/>
  <c r="BE46" i="13" s="1"/>
  <c r="BG46" i="13" s="1"/>
  <c r="AS46" i="1" a="1"/>
  <c r="AS46" i="1" s="1"/>
  <c r="AU46" i="1" s="1"/>
  <c r="AT46" i="1"/>
  <c r="BP46" i="12"/>
  <c r="BO47" i="12"/>
  <c r="BQ45" i="12" a="1"/>
  <c r="BQ45" i="12" s="1"/>
  <c r="BS45" i="12" s="1"/>
  <c r="BR45" i="12"/>
  <c r="U47" i="1" a="1"/>
  <c r="U47" i="1" s="1"/>
  <c r="W47" i="1" s="1"/>
  <c r="V47" i="1"/>
  <c r="X45" i="13"/>
  <c r="BR46" i="13"/>
  <c r="BQ46" i="13" a="1"/>
  <c r="BQ46" i="13" s="1"/>
  <c r="BS46" i="13" s="1"/>
  <c r="AG47" i="1" a="1"/>
  <c r="AG47" i="1" s="1"/>
  <c r="AI47" i="1" s="1"/>
  <c r="AH47" i="1"/>
  <c r="U46" i="12" a="1"/>
  <c r="U46" i="12" s="1"/>
  <c r="W46" i="12" s="1"/>
  <c r="V46" i="12"/>
  <c r="X46" i="1"/>
  <c r="BE46" i="1" a="1"/>
  <c r="BE46" i="1" s="1"/>
  <c r="BG46" i="1" s="1"/>
  <c r="BF46" i="1"/>
  <c r="AG46" i="12" a="1"/>
  <c r="AG46" i="12" s="1"/>
  <c r="AI46" i="12" s="1"/>
  <c r="AH46" i="12"/>
  <c r="AV45" i="7"/>
  <c r="V46" i="13"/>
  <c r="U46" i="13" a="1"/>
  <c r="U46" i="13" s="1"/>
  <c r="W46" i="13" s="1"/>
  <c r="BQ47" i="1" a="1"/>
  <c r="BQ47" i="1" s="1"/>
  <c r="BS47" i="1" s="1"/>
  <c r="BR47" i="1"/>
  <c r="AT46" i="12"/>
  <c r="AS46" i="12" a="1"/>
  <c r="AS46" i="12" s="1"/>
  <c r="AU46" i="12" s="1"/>
  <c r="X45" i="12"/>
  <c r="AV45" i="1"/>
  <c r="AG46" i="13" a="1"/>
  <c r="AG46" i="13" s="1"/>
  <c r="AI46" i="13" s="1"/>
  <c r="AH46" i="13"/>
  <c r="BH45" i="7"/>
  <c r="U46" i="7" a="1"/>
  <c r="U46" i="7" s="1"/>
  <c r="W46" i="7" s="1"/>
  <c r="V46" i="7"/>
  <c r="BE46" i="7" a="1"/>
  <c r="BE46" i="7" s="1"/>
  <c r="BG46" i="7" s="1"/>
  <c r="BF46" i="7"/>
  <c r="BT45" i="7"/>
  <c r="AG47" i="7" a="1"/>
  <c r="AG47" i="7" s="1"/>
  <c r="AI47" i="7" s="1"/>
  <c r="AH47" i="7"/>
  <c r="AS46" i="7" a="1"/>
  <c r="AS46" i="7" s="1"/>
  <c r="AU46" i="7" s="1"/>
  <c r="AT46" i="7"/>
  <c r="BQ46" i="7" a="1"/>
  <c r="BQ46" i="7" s="1"/>
  <c r="BS46" i="7" s="1"/>
  <c r="BR46" i="7"/>
  <c r="X45" i="7"/>
  <c r="AQ47" i="1"/>
  <c r="AR47" i="1" s="1"/>
  <c r="BC47" i="12"/>
  <c r="BD47" i="12" s="1"/>
  <c r="AQ47" i="12"/>
  <c r="AR47" i="12" s="1"/>
  <c r="AE47" i="12"/>
  <c r="AF47" i="12" s="1"/>
  <c r="S47" i="12"/>
  <c r="T47" i="12" s="1"/>
  <c r="BO47" i="7"/>
  <c r="BP47" i="7" s="1"/>
  <c r="BC47" i="7"/>
  <c r="BD47" i="7" s="1"/>
  <c r="AQ47" i="7"/>
  <c r="AR47" i="7" s="1"/>
  <c r="AE48" i="7"/>
  <c r="AF48" i="7" s="1"/>
  <c r="S47" i="7"/>
  <c r="T47" i="7" s="1"/>
  <c r="BO48" i="1"/>
  <c r="BP48" i="1" s="1"/>
  <c r="BC47" i="1"/>
  <c r="BD47" i="1" s="1"/>
  <c r="AE48" i="1"/>
  <c r="AF48" i="1" s="1"/>
  <c r="S48" i="1"/>
  <c r="T48" i="1" s="1"/>
  <c r="BO47" i="13"/>
  <c r="BP47" i="13" s="1"/>
  <c r="BC47" i="13"/>
  <c r="BD47" i="13" s="1"/>
  <c r="AQ47" i="13"/>
  <c r="AR47" i="13" s="1"/>
  <c r="AE47" i="13"/>
  <c r="AF47" i="13" s="1"/>
  <c r="S47" i="13"/>
  <c r="T47" i="13" s="1"/>
  <c r="BT45" i="12" l="1"/>
  <c r="BT46" i="13"/>
  <c r="BH46" i="1"/>
  <c r="BT47" i="1"/>
  <c r="AJ46" i="13"/>
  <c r="AJ47" i="1"/>
  <c r="BH46" i="7"/>
  <c r="BE47" i="1" a="1"/>
  <c r="BE47" i="1" s="1"/>
  <c r="BG47" i="1" s="1"/>
  <c r="BF47" i="1"/>
  <c r="BQ48" i="1" a="1"/>
  <c r="BQ48" i="1" s="1"/>
  <c r="BS48" i="1" s="1"/>
  <c r="BR48" i="1"/>
  <c r="AT47" i="13"/>
  <c r="AS47" i="13" a="1"/>
  <c r="AS47" i="13" s="1"/>
  <c r="AU47" i="13" s="1"/>
  <c r="BQ47" i="13" a="1"/>
  <c r="BQ47" i="13" s="1"/>
  <c r="BS47" i="13" s="1"/>
  <c r="BR47" i="13"/>
  <c r="AG47" i="13" a="1"/>
  <c r="AG47" i="13" s="1"/>
  <c r="AI47" i="13" s="1"/>
  <c r="AH47" i="13"/>
  <c r="BE47" i="13" a="1"/>
  <c r="BE47" i="13" s="1"/>
  <c r="BG47" i="13" s="1"/>
  <c r="BF47" i="13"/>
  <c r="U48" i="1" a="1"/>
  <c r="U48" i="1" s="1"/>
  <c r="W48" i="1" s="1"/>
  <c r="V48" i="1"/>
  <c r="X48" i="1" s="1"/>
  <c r="BT46" i="7"/>
  <c r="AV46" i="12"/>
  <c r="V47" i="13"/>
  <c r="U47" i="13" a="1"/>
  <c r="U47" i="13" s="1"/>
  <c r="W47" i="13" s="1"/>
  <c r="AG48" i="1" a="1"/>
  <c r="AG48" i="1" s="1"/>
  <c r="AI48" i="1" s="1"/>
  <c r="AH48" i="1"/>
  <c r="V47" i="12"/>
  <c r="U47" i="12" a="1"/>
  <c r="U47" i="12" s="1"/>
  <c r="W47" i="12" s="1"/>
  <c r="AJ46" i="12"/>
  <c r="AV46" i="13"/>
  <c r="AG47" i="12" a="1"/>
  <c r="AG47" i="12" s="1"/>
  <c r="AI47" i="12" s="1"/>
  <c r="AH47" i="12"/>
  <c r="AS47" i="12" a="1"/>
  <c r="AS47" i="12" s="1"/>
  <c r="AU47" i="12" s="1"/>
  <c r="AT47" i="12"/>
  <c r="BR46" i="12"/>
  <c r="BQ46" i="12" a="1"/>
  <c r="BQ46" i="12" s="1"/>
  <c r="BS46" i="12" s="1"/>
  <c r="AV46" i="1"/>
  <c r="BH46" i="12"/>
  <c r="BE47" i="12" a="1"/>
  <c r="BE47" i="12" s="1"/>
  <c r="BG47" i="12" s="1"/>
  <c r="BF47" i="12"/>
  <c r="X46" i="13"/>
  <c r="BP47" i="12"/>
  <c r="BO48" i="12"/>
  <c r="AS47" i="1" a="1"/>
  <c r="AS47" i="1" s="1"/>
  <c r="AU47" i="1" s="1"/>
  <c r="AT47" i="1"/>
  <c r="X46" i="12"/>
  <c r="X47" i="1"/>
  <c r="BH46" i="13"/>
  <c r="AV46" i="7"/>
  <c r="X46" i="7"/>
  <c r="BR47" i="7"/>
  <c r="BQ47" i="7" a="1"/>
  <c r="BQ47" i="7" s="1"/>
  <c r="BS47" i="7" s="1"/>
  <c r="U47" i="7" a="1"/>
  <c r="U47" i="7" s="1"/>
  <c r="W47" i="7" s="1"/>
  <c r="V47" i="7"/>
  <c r="AJ47" i="7"/>
  <c r="BE47" i="7" a="1"/>
  <c r="BE47" i="7" s="1"/>
  <c r="BG47" i="7" s="1"/>
  <c r="BF47" i="7"/>
  <c r="AS47" i="7" a="1"/>
  <c r="AS47" i="7" s="1"/>
  <c r="AU47" i="7" s="1"/>
  <c r="AT47" i="7"/>
  <c r="AG48" i="7" a="1"/>
  <c r="AG48" i="7" s="1"/>
  <c r="AI48" i="7" s="1"/>
  <c r="AH48" i="7"/>
  <c r="AQ48" i="1"/>
  <c r="AR48" i="1" s="1"/>
  <c r="BC48" i="12"/>
  <c r="BD48" i="12" s="1"/>
  <c r="AQ48" i="12"/>
  <c r="AR48" i="12" s="1"/>
  <c r="AE48" i="12"/>
  <c r="AF48" i="12" s="1"/>
  <c r="S48" i="12"/>
  <c r="T48" i="12" s="1"/>
  <c r="BO48" i="7"/>
  <c r="BP48" i="7" s="1"/>
  <c r="BC48" i="7"/>
  <c r="BD48" i="7" s="1"/>
  <c r="AQ48" i="7"/>
  <c r="AR48" i="7" s="1"/>
  <c r="AE49" i="7"/>
  <c r="AF49" i="7" s="1"/>
  <c r="S48" i="7"/>
  <c r="T48" i="7" s="1"/>
  <c r="BO49" i="1"/>
  <c r="BP49" i="1" s="1"/>
  <c r="BC48" i="1"/>
  <c r="BD48" i="1" s="1"/>
  <c r="AE49" i="1"/>
  <c r="AF49" i="1" s="1"/>
  <c r="S49" i="1"/>
  <c r="T49" i="1" s="1"/>
  <c r="BO48" i="13"/>
  <c r="BP48" i="13" s="1"/>
  <c r="BC48" i="13"/>
  <c r="BD48" i="13" s="1"/>
  <c r="AQ48" i="13"/>
  <c r="AR48" i="13" s="1"/>
  <c r="AE48" i="13"/>
  <c r="AF48" i="13" s="1"/>
  <c r="S48" i="13"/>
  <c r="T48" i="13" s="1"/>
  <c r="AJ48" i="1" l="1"/>
  <c r="BH47" i="1"/>
  <c r="X47" i="12"/>
  <c r="BH47" i="12"/>
  <c r="X47" i="13"/>
  <c r="BH47" i="13"/>
  <c r="AV47" i="1"/>
  <c r="BT47" i="7"/>
  <c r="U48" i="13" a="1"/>
  <c r="U48" i="13" s="1"/>
  <c r="W48" i="13" s="1"/>
  <c r="V48" i="13"/>
  <c r="BE48" i="12" a="1"/>
  <c r="BE48" i="12" s="1"/>
  <c r="BG48" i="12" s="1"/>
  <c r="BF48" i="12"/>
  <c r="AS48" i="13" a="1"/>
  <c r="AS48" i="13" s="1"/>
  <c r="AU48" i="13" s="1"/>
  <c r="AT48" i="13"/>
  <c r="AJ47" i="12"/>
  <c r="AV47" i="13"/>
  <c r="AG48" i="13" a="1"/>
  <c r="AG48" i="13" s="1"/>
  <c r="AI48" i="13" s="1"/>
  <c r="AH48" i="13"/>
  <c r="BE48" i="13" a="1"/>
  <c r="BE48" i="13" s="1"/>
  <c r="BG48" i="13" s="1"/>
  <c r="BF48" i="13"/>
  <c r="AS48" i="1" a="1"/>
  <c r="AS48" i="1" s="1"/>
  <c r="AU48" i="1" s="1"/>
  <c r="AT48" i="1"/>
  <c r="X47" i="7"/>
  <c r="V49" i="1"/>
  <c r="U49" i="1" a="1"/>
  <c r="U49" i="1" s="1"/>
  <c r="W49" i="1" s="1"/>
  <c r="BT46" i="12"/>
  <c r="BT48" i="1"/>
  <c r="AH49" i="1"/>
  <c r="AG49" i="1" a="1"/>
  <c r="AG49" i="1" s="1"/>
  <c r="AI49" i="1" s="1"/>
  <c r="U48" i="12" a="1"/>
  <c r="U48" i="12" s="1"/>
  <c r="W48" i="12" s="1"/>
  <c r="V48" i="12"/>
  <c r="BP48" i="12"/>
  <c r="BO49" i="12"/>
  <c r="AJ47" i="13"/>
  <c r="BE48" i="1" a="1"/>
  <c r="BE48" i="1" s="1"/>
  <c r="BG48" i="1" s="1"/>
  <c r="BF48" i="1"/>
  <c r="AG48" i="12" a="1"/>
  <c r="AG48" i="12" s="1"/>
  <c r="AI48" i="12" s="1"/>
  <c r="AH48" i="12"/>
  <c r="BQ47" i="12" a="1"/>
  <c r="BQ47" i="12" s="1"/>
  <c r="BS47" i="12" s="1"/>
  <c r="BR47" i="12"/>
  <c r="BQ48" i="13" a="1"/>
  <c r="BQ48" i="13" s="1"/>
  <c r="BS48" i="13" s="1"/>
  <c r="BR48" i="13"/>
  <c r="BQ49" i="1" a="1"/>
  <c r="BQ49" i="1" s="1"/>
  <c r="BS49" i="1" s="1"/>
  <c r="BR49" i="1"/>
  <c r="AS48" i="12" a="1"/>
  <c r="AS48" i="12" s="1"/>
  <c r="AU48" i="12" s="1"/>
  <c r="AT48" i="12"/>
  <c r="AV47" i="12"/>
  <c r="BT47" i="13"/>
  <c r="BH47" i="7"/>
  <c r="AJ48" i="7"/>
  <c r="AV47" i="7"/>
  <c r="AT48" i="7"/>
  <c r="AS48" i="7" a="1"/>
  <c r="AS48" i="7" s="1"/>
  <c r="AU48" i="7" s="1"/>
  <c r="BQ48" i="7" a="1"/>
  <c r="BQ48" i="7" s="1"/>
  <c r="BS48" i="7" s="1"/>
  <c r="BR48" i="7"/>
  <c r="V48" i="7"/>
  <c r="U48" i="7" a="1"/>
  <c r="U48" i="7" s="1"/>
  <c r="W48" i="7" s="1"/>
  <c r="AH49" i="7"/>
  <c r="AG49" i="7" a="1"/>
  <c r="AG49" i="7" s="1"/>
  <c r="AI49" i="7" s="1"/>
  <c r="BE48" i="7" a="1"/>
  <c r="BE48" i="7" s="1"/>
  <c r="BG48" i="7" s="1"/>
  <c r="BF48" i="7"/>
  <c r="AQ49" i="1"/>
  <c r="AR49" i="1" s="1"/>
  <c r="BC49" i="12"/>
  <c r="BD49" i="12" s="1"/>
  <c r="AQ49" i="12"/>
  <c r="AR49" i="12" s="1"/>
  <c r="AE49" i="12"/>
  <c r="AF49" i="12" s="1"/>
  <c r="S49" i="12"/>
  <c r="T49" i="12" s="1"/>
  <c r="BO49" i="7"/>
  <c r="BP49" i="7" s="1"/>
  <c r="BC49" i="7"/>
  <c r="BD49" i="7" s="1"/>
  <c r="AQ49" i="7"/>
  <c r="AR49" i="7" s="1"/>
  <c r="AE50" i="7"/>
  <c r="AF50" i="7" s="1"/>
  <c r="S49" i="7"/>
  <c r="T49" i="7" s="1"/>
  <c r="BO50" i="1"/>
  <c r="BP50" i="1" s="1"/>
  <c r="BC49" i="1"/>
  <c r="BD49" i="1" s="1"/>
  <c r="AE50" i="1"/>
  <c r="AF50" i="1" s="1"/>
  <c r="S50" i="1"/>
  <c r="T50" i="1" s="1"/>
  <c r="BO49" i="13"/>
  <c r="BP49" i="13" s="1"/>
  <c r="BC49" i="13"/>
  <c r="BD49" i="13" s="1"/>
  <c r="AQ49" i="13"/>
  <c r="AR49" i="13" s="1"/>
  <c r="AE49" i="13"/>
  <c r="AF49" i="13" s="1"/>
  <c r="S49" i="13"/>
  <c r="T49" i="13" s="1"/>
  <c r="X48" i="13" l="1"/>
  <c r="AJ48" i="12"/>
  <c r="AV48" i="1"/>
  <c r="AV48" i="13"/>
  <c r="BH48" i="12"/>
  <c r="BH48" i="1"/>
  <c r="BH48" i="13"/>
  <c r="BT48" i="13"/>
  <c r="AV48" i="12"/>
  <c r="X48" i="12"/>
  <c r="BR49" i="13"/>
  <c r="BQ49" i="13" a="1"/>
  <c r="BQ49" i="13" s="1"/>
  <c r="BS49" i="13" s="1"/>
  <c r="AT49" i="1"/>
  <c r="AS49" i="1" a="1"/>
  <c r="AS49" i="1" s="1"/>
  <c r="AU49" i="1" s="1"/>
  <c r="U50" i="1" a="1"/>
  <c r="U50" i="1" s="1"/>
  <c r="W50" i="1" s="1"/>
  <c r="V50" i="1"/>
  <c r="BT49" i="1"/>
  <c r="AJ49" i="1"/>
  <c r="U49" i="12" a="1"/>
  <c r="U49" i="12" s="1"/>
  <c r="W49" i="12" s="1"/>
  <c r="V49" i="12"/>
  <c r="BF49" i="1"/>
  <c r="BE49" i="1" a="1"/>
  <c r="BE49" i="1" s="1"/>
  <c r="BG49" i="1" s="1"/>
  <c r="AG49" i="12" a="1"/>
  <c r="AG49" i="12" s="1"/>
  <c r="AI49" i="12" s="1"/>
  <c r="AH49" i="12"/>
  <c r="AG50" i="1" a="1"/>
  <c r="AG50" i="1" s="1"/>
  <c r="AI50" i="1" s="1"/>
  <c r="AH50" i="1"/>
  <c r="U49" i="13" a="1"/>
  <c r="U49" i="13" s="1"/>
  <c r="W49" i="13" s="1"/>
  <c r="V49" i="13"/>
  <c r="BQ50" i="1" a="1"/>
  <c r="BQ50" i="1" s="1"/>
  <c r="BS50" i="1" s="1"/>
  <c r="BR50" i="1"/>
  <c r="AS49" i="12" a="1"/>
  <c r="AS49" i="12" s="1"/>
  <c r="AU49" i="12" s="1"/>
  <c r="AT49" i="12"/>
  <c r="BE49" i="13" a="1"/>
  <c r="BE49" i="13" s="1"/>
  <c r="BG49" i="13" s="1"/>
  <c r="BF49" i="13"/>
  <c r="AG49" i="13" a="1"/>
  <c r="AG49" i="13" s="1"/>
  <c r="AI49" i="13" s="1"/>
  <c r="AH49" i="13"/>
  <c r="BE49" i="12" a="1"/>
  <c r="BE49" i="12" s="1"/>
  <c r="BG49" i="12" s="1"/>
  <c r="BF49" i="12"/>
  <c r="BP49" i="12"/>
  <c r="BO50" i="12"/>
  <c r="AT49" i="13"/>
  <c r="AS49" i="13" a="1"/>
  <c r="AS49" i="13" s="1"/>
  <c r="AU49" i="13" s="1"/>
  <c r="BT48" i="7"/>
  <c r="BT47" i="12"/>
  <c r="BQ48" i="12" a="1"/>
  <c r="BQ48" i="12" s="1"/>
  <c r="BS48" i="12" s="1"/>
  <c r="BR48" i="12"/>
  <c r="X49" i="1"/>
  <c r="AJ48" i="13"/>
  <c r="AJ49" i="7"/>
  <c r="BR49" i="7"/>
  <c r="BQ49" i="7" a="1"/>
  <c r="BQ49" i="7" s="1"/>
  <c r="BS49" i="7" s="1"/>
  <c r="X48" i="7"/>
  <c r="V49" i="7"/>
  <c r="U49" i="7" a="1"/>
  <c r="U49" i="7" s="1"/>
  <c r="W49" i="7" s="1"/>
  <c r="BE49" i="7" a="1"/>
  <c r="BE49" i="7" s="1"/>
  <c r="BG49" i="7" s="1"/>
  <c r="BF49" i="7"/>
  <c r="AG50" i="7" a="1"/>
  <c r="AG50" i="7" s="1"/>
  <c r="AI50" i="7" s="1"/>
  <c r="AH50" i="7"/>
  <c r="AS49" i="7" a="1"/>
  <c r="AS49" i="7" s="1"/>
  <c r="AU49" i="7" s="1"/>
  <c r="AT49" i="7"/>
  <c r="AV48" i="7"/>
  <c r="BH48" i="7"/>
  <c r="AQ50" i="1"/>
  <c r="AR50" i="1" s="1"/>
  <c r="BC50" i="12"/>
  <c r="BD50" i="12" s="1"/>
  <c r="AQ50" i="12"/>
  <c r="AR50" i="12" s="1"/>
  <c r="AE50" i="12"/>
  <c r="AF50" i="12" s="1"/>
  <c r="S50" i="12"/>
  <c r="T50" i="12" s="1"/>
  <c r="BO50" i="7"/>
  <c r="BP50" i="7" s="1"/>
  <c r="BC50" i="7"/>
  <c r="BD50" i="7" s="1"/>
  <c r="AQ50" i="7"/>
  <c r="AR50" i="7" s="1"/>
  <c r="AE51" i="7"/>
  <c r="AF51" i="7" s="1"/>
  <c r="S50" i="7"/>
  <c r="T50" i="7" s="1"/>
  <c r="BO51" i="1"/>
  <c r="BP51" i="1" s="1"/>
  <c r="BC50" i="1"/>
  <c r="BD50" i="1" s="1"/>
  <c r="AE51" i="1"/>
  <c r="AF51" i="1" s="1"/>
  <c r="S51" i="1"/>
  <c r="T51" i="1" s="1"/>
  <c r="BO50" i="13"/>
  <c r="BP50" i="13" s="1"/>
  <c r="BC50" i="13"/>
  <c r="BD50" i="13" s="1"/>
  <c r="AQ50" i="13"/>
  <c r="AR50" i="13" s="1"/>
  <c r="AE50" i="13"/>
  <c r="AF50" i="13" s="1"/>
  <c r="S50" i="13"/>
  <c r="T50" i="13" s="1"/>
  <c r="AV49" i="13" l="1"/>
  <c r="X49" i="13"/>
  <c r="X49" i="12"/>
  <c r="AV49" i="12"/>
  <c r="AJ49" i="12"/>
  <c r="X50" i="1"/>
  <c r="BH49" i="1"/>
  <c r="AJ49" i="13"/>
  <c r="BH49" i="13"/>
  <c r="AJ50" i="1"/>
  <c r="BT48" i="12"/>
  <c r="BH49" i="12"/>
  <c r="BT50" i="1"/>
  <c r="BR50" i="13"/>
  <c r="BQ50" i="13" a="1"/>
  <c r="BQ50" i="13" s="1"/>
  <c r="BS50" i="13" s="1"/>
  <c r="BQ49" i="12" a="1"/>
  <c r="BQ49" i="12" s="1"/>
  <c r="BS49" i="12" s="1"/>
  <c r="BR49" i="12"/>
  <c r="BE50" i="13" a="1"/>
  <c r="BE50" i="13" s="1"/>
  <c r="BG50" i="13" s="1"/>
  <c r="BF50" i="13"/>
  <c r="V51" i="1"/>
  <c r="U51" i="1" a="1"/>
  <c r="U51" i="1" s="1"/>
  <c r="W51" i="1" s="1"/>
  <c r="U50" i="13" a="1"/>
  <c r="U50" i="13" s="1"/>
  <c r="W50" i="13" s="1"/>
  <c r="V50" i="13"/>
  <c r="AH51" i="1"/>
  <c r="AG51" i="1" a="1"/>
  <c r="AG51" i="1" s="1"/>
  <c r="AI51" i="1" s="1"/>
  <c r="U50" i="12" a="1"/>
  <c r="U50" i="12" s="1"/>
  <c r="W50" i="12" s="1"/>
  <c r="V50" i="12"/>
  <c r="AV49" i="1"/>
  <c r="BF50" i="1"/>
  <c r="BE50" i="1" a="1"/>
  <c r="BE50" i="1" s="1"/>
  <c r="BG50" i="1" s="1"/>
  <c r="AG50" i="12" a="1"/>
  <c r="AG50" i="12" s="1"/>
  <c r="AI50" i="12" s="1"/>
  <c r="AH50" i="12"/>
  <c r="BR51" i="1"/>
  <c r="BQ51" i="1" a="1"/>
  <c r="BQ51" i="1" s="1"/>
  <c r="BS51" i="1" s="1"/>
  <c r="AS50" i="12" a="1"/>
  <c r="AS50" i="12" s="1"/>
  <c r="AU50" i="12" s="1"/>
  <c r="AT50" i="12"/>
  <c r="AG50" i="13" a="1"/>
  <c r="AG50" i="13" s="1"/>
  <c r="AI50" i="13" s="1"/>
  <c r="AH50" i="13"/>
  <c r="BE50" i="12" a="1"/>
  <c r="BE50" i="12" s="1"/>
  <c r="BG50" i="12" s="1"/>
  <c r="BF50" i="12"/>
  <c r="BT49" i="13"/>
  <c r="AS50" i="13" a="1"/>
  <c r="AS50" i="13" s="1"/>
  <c r="AU50" i="13" s="1"/>
  <c r="AT50" i="13"/>
  <c r="AS50" i="1" a="1"/>
  <c r="AS50" i="1" s="1"/>
  <c r="AU50" i="1" s="1"/>
  <c r="AT50" i="1"/>
  <c r="BP50" i="12"/>
  <c r="BO51" i="12"/>
  <c r="AJ50" i="7"/>
  <c r="BH49" i="7"/>
  <c r="AV49" i="7"/>
  <c r="AS50" i="7" a="1"/>
  <c r="AS50" i="7" s="1"/>
  <c r="AU50" i="7" s="1"/>
  <c r="AT50" i="7"/>
  <c r="X49" i="7"/>
  <c r="BE50" i="7" a="1"/>
  <c r="BE50" i="7" s="1"/>
  <c r="BG50" i="7" s="1"/>
  <c r="BF50" i="7"/>
  <c r="BQ50" i="7" a="1"/>
  <c r="BQ50" i="7" s="1"/>
  <c r="BS50" i="7" s="1"/>
  <c r="BR50" i="7"/>
  <c r="V50" i="7"/>
  <c r="U50" i="7" a="1"/>
  <c r="U50" i="7" s="1"/>
  <c r="W50" i="7" s="1"/>
  <c r="BT49" i="7"/>
  <c r="AH51" i="7"/>
  <c r="AG51" i="7" a="1"/>
  <c r="AG51" i="7" s="1"/>
  <c r="AI51" i="7" s="1"/>
  <c r="AQ51" i="1"/>
  <c r="AR51" i="1" s="1"/>
  <c r="BC51" i="12"/>
  <c r="BD51" i="12" s="1"/>
  <c r="AQ51" i="12"/>
  <c r="AR51" i="12" s="1"/>
  <c r="AE51" i="12"/>
  <c r="AF51" i="12" s="1"/>
  <c r="S51" i="12"/>
  <c r="T51" i="12" s="1"/>
  <c r="BO51" i="7"/>
  <c r="BP51" i="7" s="1"/>
  <c r="BC51" i="7"/>
  <c r="BD51" i="7" s="1"/>
  <c r="AQ51" i="7"/>
  <c r="AR51" i="7" s="1"/>
  <c r="AE52" i="7"/>
  <c r="AF52" i="7" s="1"/>
  <c r="S51" i="7"/>
  <c r="T51" i="7" s="1"/>
  <c r="BO52" i="1"/>
  <c r="BP52" i="1" s="1"/>
  <c r="BC51" i="1"/>
  <c r="BD51" i="1" s="1"/>
  <c r="AE52" i="1"/>
  <c r="AF52" i="1" s="1"/>
  <c r="S52" i="1"/>
  <c r="T52" i="1" s="1"/>
  <c r="BO51" i="13"/>
  <c r="BP51" i="13" s="1"/>
  <c r="BC51" i="13"/>
  <c r="BD51" i="13" s="1"/>
  <c r="AQ51" i="13"/>
  <c r="AR51" i="13" s="1"/>
  <c r="AE51" i="13"/>
  <c r="AF51" i="13" s="1"/>
  <c r="S51" i="13"/>
  <c r="T51" i="13" s="1"/>
  <c r="AV50" i="1" l="1"/>
  <c r="BH50" i="1"/>
  <c r="BH50" i="12"/>
  <c r="X50" i="13"/>
  <c r="AJ50" i="13"/>
  <c r="AV50" i="12"/>
  <c r="AV50" i="13"/>
  <c r="BT49" i="12"/>
  <c r="BT50" i="7"/>
  <c r="AT51" i="1"/>
  <c r="AS51" i="1" a="1"/>
  <c r="AS51" i="1" s="1"/>
  <c r="AU51" i="1" s="1"/>
  <c r="BQ51" i="13" a="1"/>
  <c r="BQ51" i="13" s="1"/>
  <c r="BS51" i="13" s="1"/>
  <c r="BR51" i="13"/>
  <c r="BQ50" i="12" a="1"/>
  <c r="BQ50" i="12" s="1"/>
  <c r="BS50" i="12" s="1"/>
  <c r="BR50" i="12"/>
  <c r="AJ50" i="12"/>
  <c r="AJ51" i="1"/>
  <c r="BH50" i="13"/>
  <c r="AG52" i="1" a="1"/>
  <c r="AG52" i="1" s="1"/>
  <c r="AI52" i="1" s="1"/>
  <c r="AH52" i="1"/>
  <c r="AJ52" i="1" s="1"/>
  <c r="U51" i="12" a="1"/>
  <c r="U51" i="12" s="1"/>
  <c r="W51" i="12" s="1"/>
  <c r="V51" i="12"/>
  <c r="BE51" i="1" a="1"/>
  <c r="BE51" i="1" s="1"/>
  <c r="BG51" i="1" s="1"/>
  <c r="BF51" i="1"/>
  <c r="AG51" i="12" a="1"/>
  <c r="AG51" i="12" s="1"/>
  <c r="AI51" i="12" s="1"/>
  <c r="AH51" i="12"/>
  <c r="BF51" i="13"/>
  <c r="BE51" i="13" a="1"/>
  <c r="BE51" i="13" s="1"/>
  <c r="BG51" i="13" s="1"/>
  <c r="BR52" i="1"/>
  <c r="BQ52" i="1" a="1"/>
  <c r="BQ52" i="1" s="1"/>
  <c r="BS52" i="1" s="1"/>
  <c r="AS51" i="12" a="1"/>
  <c r="AS51" i="12" s="1"/>
  <c r="AU51" i="12" s="1"/>
  <c r="AT51" i="12"/>
  <c r="BT50" i="13"/>
  <c r="BP51" i="12"/>
  <c r="BO52" i="12"/>
  <c r="V52" i="1"/>
  <c r="U52" i="1" a="1"/>
  <c r="U52" i="1" s="1"/>
  <c r="W52" i="1" s="1"/>
  <c r="U51" i="13" a="1"/>
  <c r="U51" i="13" s="1"/>
  <c r="W51" i="13" s="1"/>
  <c r="V51" i="13"/>
  <c r="AH51" i="13"/>
  <c r="AG51" i="13" a="1"/>
  <c r="AG51" i="13" s="1"/>
  <c r="AI51" i="13" s="1"/>
  <c r="BE51" i="12" a="1"/>
  <c r="BE51" i="12" s="1"/>
  <c r="BG51" i="12" s="1"/>
  <c r="BF51" i="12"/>
  <c r="BT51" i="1"/>
  <c r="X51" i="1"/>
  <c r="AT51" i="13"/>
  <c r="AS51" i="13" a="1"/>
  <c r="AS51" i="13" s="1"/>
  <c r="AU51" i="13" s="1"/>
  <c r="X50" i="12"/>
  <c r="AV50" i="7"/>
  <c r="AT51" i="7"/>
  <c r="AS51" i="7" a="1"/>
  <c r="AS51" i="7" s="1"/>
  <c r="AU51" i="7" s="1"/>
  <c r="U51" i="7" a="1"/>
  <c r="U51" i="7" s="1"/>
  <c r="W51" i="7" s="1"/>
  <c r="V51" i="7"/>
  <c r="BQ51" i="7" a="1"/>
  <c r="BQ51" i="7" s="1"/>
  <c r="BS51" i="7" s="1"/>
  <c r="BR51" i="7"/>
  <c r="BH50" i="7"/>
  <c r="AG52" i="7" a="1"/>
  <c r="AG52" i="7" s="1"/>
  <c r="AI52" i="7" s="1"/>
  <c r="AH52" i="7"/>
  <c r="X50" i="7"/>
  <c r="BE51" i="7" a="1"/>
  <c r="BE51" i="7" s="1"/>
  <c r="BG51" i="7" s="1"/>
  <c r="BF51" i="7"/>
  <c r="AJ51" i="7"/>
  <c r="AQ52" i="1"/>
  <c r="AR52" i="1" s="1"/>
  <c r="BC52" i="12"/>
  <c r="BD52" i="12" s="1"/>
  <c r="AQ52" i="12"/>
  <c r="AR52" i="12" s="1"/>
  <c r="AE52" i="12"/>
  <c r="AF52" i="12" s="1"/>
  <c r="S52" i="12"/>
  <c r="T52" i="12" s="1"/>
  <c r="BO52" i="7"/>
  <c r="BP52" i="7" s="1"/>
  <c r="BC52" i="7"/>
  <c r="BD52" i="7" s="1"/>
  <c r="AQ52" i="7"/>
  <c r="AR52" i="7" s="1"/>
  <c r="AE53" i="7"/>
  <c r="AF53" i="7" s="1"/>
  <c r="S52" i="7"/>
  <c r="T52" i="7" s="1"/>
  <c r="BO53" i="1"/>
  <c r="BP53" i="1" s="1"/>
  <c r="BC52" i="1"/>
  <c r="BD52" i="1" s="1"/>
  <c r="AE53" i="1"/>
  <c r="AF53" i="1" s="1"/>
  <c r="S53" i="1"/>
  <c r="T53" i="1" s="1"/>
  <c r="BO52" i="13"/>
  <c r="BP52" i="13" s="1"/>
  <c r="BC52" i="13"/>
  <c r="BD52" i="13" s="1"/>
  <c r="AQ52" i="13"/>
  <c r="AR52" i="13" s="1"/>
  <c r="AE52" i="13"/>
  <c r="AF52" i="13" s="1"/>
  <c r="S52" i="13"/>
  <c r="T52" i="13" s="1"/>
  <c r="BH51" i="12" l="1"/>
  <c r="AJ51" i="13"/>
  <c r="AV51" i="12"/>
  <c r="X51" i="13"/>
  <c r="BH51" i="13"/>
  <c r="BT51" i="13"/>
  <c r="BT51" i="7"/>
  <c r="AV51" i="13"/>
  <c r="BT50" i="12"/>
  <c r="BE52" i="12" a="1"/>
  <c r="BE52" i="12" s="1"/>
  <c r="BG52" i="12" s="1"/>
  <c r="BF52" i="12"/>
  <c r="X51" i="12"/>
  <c r="AS52" i="12" a="1"/>
  <c r="AS52" i="12" s="1"/>
  <c r="AU52" i="12" s="1"/>
  <c r="AT52" i="12"/>
  <c r="BE52" i="13" a="1"/>
  <c r="BE52" i="13" s="1"/>
  <c r="BG52" i="13" s="1"/>
  <c r="BF52" i="13"/>
  <c r="AS52" i="1" a="1"/>
  <c r="AS52" i="1" s="1"/>
  <c r="AU52" i="1" s="1"/>
  <c r="AT52" i="1"/>
  <c r="BQ51" i="12" a="1"/>
  <c r="BQ51" i="12" s="1"/>
  <c r="BS51" i="12" s="1"/>
  <c r="BR51" i="12"/>
  <c r="U52" i="13" a="1"/>
  <c r="U52" i="13" s="1"/>
  <c r="W52" i="13" s="1"/>
  <c r="V52" i="13"/>
  <c r="BQ52" i="13" a="1"/>
  <c r="BQ52" i="13" s="1"/>
  <c r="BS52" i="13" s="1"/>
  <c r="BR52" i="13"/>
  <c r="BP52" i="12"/>
  <c r="BO53" i="12"/>
  <c r="U53" i="1" a="1"/>
  <c r="U53" i="1" s="1"/>
  <c r="W53" i="1" s="1"/>
  <c r="V53" i="1"/>
  <c r="AJ51" i="12"/>
  <c r="AV51" i="1"/>
  <c r="AG52" i="13" a="1"/>
  <c r="AG52" i="13" s="1"/>
  <c r="AI52" i="13" s="1"/>
  <c r="AH52" i="13"/>
  <c r="AH53" i="1"/>
  <c r="AG53" i="1" a="1"/>
  <c r="AG53" i="1" s="1"/>
  <c r="AI53" i="1" s="1"/>
  <c r="BQ53" i="1" a="1"/>
  <c r="BQ53" i="1" s="1"/>
  <c r="BS53" i="1" s="1"/>
  <c r="BR53" i="1"/>
  <c r="AS52" i="13" a="1"/>
  <c r="AS52" i="13" s="1"/>
  <c r="AU52" i="13" s="1"/>
  <c r="AT52" i="13"/>
  <c r="U52" i="12" a="1"/>
  <c r="U52" i="12" s="1"/>
  <c r="W52" i="12" s="1"/>
  <c r="V52" i="12"/>
  <c r="BE52" i="1" a="1"/>
  <c r="BE52" i="1" s="1"/>
  <c r="BG52" i="1" s="1"/>
  <c r="BF52" i="1"/>
  <c r="AG52" i="12" a="1"/>
  <c r="AG52" i="12" s="1"/>
  <c r="AI52" i="12" s="1"/>
  <c r="AH52" i="12"/>
  <c r="X52" i="1"/>
  <c r="BT52" i="1"/>
  <c r="BH51" i="1"/>
  <c r="AJ52" i="7"/>
  <c r="X51" i="7"/>
  <c r="AS52" i="7" a="1"/>
  <c r="AS52" i="7" s="1"/>
  <c r="AU52" i="7" s="1"/>
  <c r="AT52" i="7"/>
  <c r="BQ52" i="7" a="1"/>
  <c r="BQ52" i="7" s="1"/>
  <c r="BS52" i="7" s="1"/>
  <c r="BR52" i="7"/>
  <c r="BF52" i="7"/>
  <c r="BE52" i="7" a="1"/>
  <c r="BE52" i="7" s="1"/>
  <c r="BG52" i="7" s="1"/>
  <c r="AG53" i="7" a="1"/>
  <c r="AG53" i="7" s="1"/>
  <c r="AI53" i="7" s="1"/>
  <c r="AH53" i="7"/>
  <c r="AV51" i="7"/>
  <c r="U52" i="7" a="1"/>
  <c r="U52" i="7" s="1"/>
  <c r="W52" i="7" s="1"/>
  <c r="V52" i="7"/>
  <c r="BH51" i="7"/>
  <c r="AQ53" i="1"/>
  <c r="AR53" i="1" s="1"/>
  <c r="BC53" i="12"/>
  <c r="BD53" i="12" s="1"/>
  <c r="AQ53" i="12"/>
  <c r="AR53" i="12" s="1"/>
  <c r="AE53" i="12"/>
  <c r="AF53" i="12" s="1"/>
  <c r="S53" i="12"/>
  <c r="T53" i="12" s="1"/>
  <c r="BO53" i="7"/>
  <c r="BP53" i="7" s="1"/>
  <c r="BC53" i="7"/>
  <c r="BD53" i="7" s="1"/>
  <c r="AQ53" i="7"/>
  <c r="AR53" i="7" s="1"/>
  <c r="AE54" i="7"/>
  <c r="AF54" i="7" s="1"/>
  <c r="S53" i="7"/>
  <c r="T53" i="7" s="1"/>
  <c r="BO54" i="1"/>
  <c r="BP54" i="1" s="1"/>
  <c r="BC53" i="1"/>
  <c r="BD53" i="1" s="1"/>
  <c r="AE54" i="1"/>
  <c r="AF54" i="1" s="1"/>
  <c r="S54" i="1"/>
  <c r="T54" i="1" s="1"/>
  <c r="BO53" i="13"/>
  <c r="BP53" i="13" s="1"/>
  <c r="BC53" i="13"/>
  <c r="BD53" i="13" s="1"/>
  <c r="AQ53" i="13"/>
  <c r="AR53" i="13" s="1"/>
  <c r="AE53" i="13"/>
  <c r="AF53" i="13" s="1"/>
  <c r="S53" i="13"/>
  <c r="T53" i="13" s="1"/>
  <c r="X52" i="13" l="1"/>
  <c r="X52" i="7"/>
  <c r="AJ52" i="12"/>
  <c r="AV52" i="13"/>
  <c r="BT53" i="1"/>
  <c r="X53" i="1"/>
  <c r="BT51" i="12"/>
  <c r="AV52" i="12"/>
  <c r="BH52" i="1"/>
  <c r="AV52" i="1"/>
  <c r="BH52" i="12"/>
  <c r="AJ52" i="13"/>
  <c r="BT52" i="13"/>
  <c r="BH52" i="13"/>
  <c r="BE53" i="13" a="1"/>
  <c r="BE53" i="13" s="1"/>
  <c r="BG53" i="13" s="1"/>
  <c r="BF53" i="13"/>
  <c r="U54" i="1" a="1"/>
  <c r="U54" i="1" s="1"/>
  <c r="W54" i="1" s="1"/>
  <c r="V54" i="1"/>
  <c r="AG54" i="1" a="1"/>
  <c r="AG54" i="1" s="1"/>
  <c r="AI54" i="1" s="1"/>
  <c r="AH54" i="1"/>
  <c r="BQ53" i="13" a="1"/>
  <c r="BQ53" i="13" s="1"/>
  <c r="BS53" i="13" s="1"/>
  <c r="BR53" i="13"/>
  <c r="U53" i="12" a="1"/>
  <c r="U53" i="12" s="1"/>
  <c r="W53" i="12" s="1"/>
  <c r="V53" i="12"/>
  <c r="BE53" i="1" a="1"/>
  <c r="BE53" i="1" s="1"/>
  <c r="BG53" i="1" s="1"/>
  <c r="BF53" i="1"/>
  <c r="AG53" i="12" a="1"/>
  <c r="AG53" i="12" s="1"/>
  <c r="AI53" i="12" s="1"/>
  <c r="AH53" i="12"/>
  <c r="AJ53" i="1"/>
  <c r="AS53" i="1" a="1"/>
  <c r="AS53" i="1" s="1"/>
  <c r="AU53" i="1" s="1"/>
  <c r="AT53" i="1"/>
  <c r="V53" i="13"/>
  <c r="U53" i="13" a="1"/>
  <c r="U53" i="13" s="1"/>
  <c r="W53" i="13" s="1"/>
  <c r="BQ54" i="1" a="1"/>
  <c r="BQ54" i="1" s="1"/>
  <c r="BS54" i="1" s="1"/>
  <c r="BR54" i="1"/>
  <c r="BT54" i="1" s="1"/>
  <c r="AT53" i="12"/>
  <c r="AS53" i="12" a="1"/>
  <c r="AS53" i="12" s="1"/>
  <c r="AU53" i="12" s="1"/>
  <c r="BP53" i="12"/>
  <c r="BO54" i="12"/>
  <c r="AS53" i="13" a="1"/>
  <c r="AS53" i="13" s="1"/>
  <c r="AU53" i="13" s="1"/>
  <c r="AT53" i="13"/>
  <c r="AG53" i="13" a="1"/>
  <c r="AG53" i="13" s="1"/>
  <c r="AI53" i="13" s="1"/>
  <c r="AH53" i="13"/>
  <c r="BE53" i="12" a="1"/>
  <c r="BE53" i="12" s="1"/>
  <c r="BG53" i="12" s="1"/>
  <c r="BF53" i="12"/>
  <c r="X52" i="12"/>
  <c r="BQ52" i="12" a="1"/>
  <c r="BQ52" i="12" s="1"/>
  <c r="BS52" i="12" s="1"/>
  <c r="BR52" i="12"/>
  <c r="BT52" i="7"/>
  <c r="AV52" i="7"/>
  <c r="BH52" i="7"/>
  <c r="AJ53" i="7"/>
  <c r="BE53" i="7" a="1"/>
  <c r="BE53" i="7" s="1"/>
  <c r="BG53" i="7" s="1"/>
  <c r="BF53" i="7"/>
  <c r="AG54" i="7" a="1"/>
  <c r="AG54" i="7" s="1"/>
  <c r="AI54" i="7" s="1"/>
  <c r="AH54" i="7"/>
  <c r="AS53" i="7" a="1"/>
  <c r="AS53" i="7" s="1"/>
  <c r="AU53" i="7" s="1"/>
  <c r="AT53" i="7"/>
  <c r="U53" i="7" a="1"/>
  <c r="U53" i="7" s="1"/>
  <c r="W53" i="7" s="1"/>
  <c r="V53" i="7"/>
  <c r="BQ53" i="7" a="1"/>
  <c r="BQ53" i="7" s="1"/>
  <c r="BS53" i="7" s="1"/>
  <c r="BR53" i="7"/>
  <c r="AQ54" i="1"/>
  <c r="AR54" i="1" s="1"/>
  <c r="BC54" i="12"/>
  <c r="BD54" i="12" s="1"/>
  <c r="AQ54" i="12"/>
  <c r="AR54" i="12" s="1"/>
  <c r="AE54" i="12"/>
  <c r="AF54" i="12" s="1"/>
  <c r="S54" i="12"/>
  <c r="T54" i="12" s="1"/>
  <c r="BO54" i="7"/>
  <c r="BP54" i="7" s="1"/>
  <c r="BC54" i="7"/>
  <c r="BD54" i="7" s="1"/>
  <c r="AQ54" i="7"/>
  <c r="AR54" i="7" s="1"/>
  <c r="AE55" i="7"/>
  <c r="AF55" i="7" s="1"/>
  <c r="S54" i="7"/>
  <c r="T54" i="7" s="1"/>
  <c r="BO55" i="1"/>
  <c r="BP55" i="1" s="1"/>
  <c r="BC54" i="1"/>
  <c r="BD54" i="1" s="1"/>
  <c r="AE55" i="1"/>
  <c r="AF55" i="1" s="1"/>
  <c r="S55" i="1"/>
  <c r="T55" i="1" s="1"/>
  <c r="BO54" i="13"/>
  <c r="BP54" i="13" s="1"/>
  <c r="BC54" i="13"/>
  <c r="BD54" i="13" s="1"/>
  <c r="AQ54" i="13"/>
  <c r="AR54" i="13" s="1"/>
  <c r="AE54" i="13"/>
  <c r="AF54" i="13" s="1"/>
  <c r="S54" i="13"/>
  <c r="T54" i="13" s="1"/>
  <c r="AV53" i="13" l="1"/>
  <c r="AJ54" i="1"/>
  <c r="BT53" i="13"/>
  <c r="AJ53" i="12"/>
  <c r="BH53" i="13"/>
  <c r="U54" i="12" a="1"/>
  <c r="U54" i="12" s="1"/>
  <c r="W54" i="12" s="1"/>
  <c r="V54" i="12"/>
  <c r="X54" i="12" s="1"/>
  <c r="BE54" i="1" a="1"/>
  <c r="BE54" i="1" s="1"/>
  <c r="BG54" i="1" s="1"/>
  <c r="BF54" i="1"/>
  <c r="AG54" i="12" a="1"/>
  <c r="AG54" i="12" s="1"/>
  <c r="AI54" i="12" s="1"/>
  <c r="AH54" i="12"/>
  <c r="AJ53" i="13"/>
  <c r="U54" i="13" a="1"/>
  <c r="U54" i="13" s="1"/>
  <c r="W54" i="13" s="1"/>
  <c r="V54" i="13"/>
  <c r="AS54" i="12" a="1"/>
  <c r="AS54" i="12" s="1"/>
  <c r="AU54" i="12" s="1"/>
  <c r="AT54" i="12"/>
  <c r="AV54" i="12" s="1"/>
  <c r="BQ55" i="1" a="1"/>
  <c r="BQ55" i="1" s="1"/>
  <c r="BS55" i="1" s="1"/>
  <c r="BR55" i="1"/>
  <c r="BT55" i="1" s="1"/>
  <c r="BF54" i="12"/>
  <c r="BE54" i="12" a="1"/>
  <c r="BE54" i="12" s="1"/>
  <c r="BG54" i="12" s="1"/>
  <c r="BH54" i="12"/>
  <c r="AG54" i="13" a="1"/>
  <c r="AG54" i="13" s="1"/>
  <c r="AI54" i="13" s="1"/>
  <c r="AH54" i="13"/>
  <c r="AT54" i="13"/>
  <c r="AS54" i="13" a="1"/>
  <c r="AS54" i="13" s="1"/>
  <c r="AU54" i="13" s="1"/>
  <c r="BT52" i="12"/>
  <c r="X53" i="13"/>
  <c r="BH53" i="1"/>
  <c r="X54" i="1"/>
  <c r="BE54" i="13" a="1"/>
  <c r="BE54" i="13" s="1"/>
  <c r="BG54" i="13" s="1"/>
  <c r="BF54" i="13"/>
  <c r="BP54" i="12"/>
  <c r="BO55" i="12"/>
  <c r="BQ54" i="13" a="1"/>
  <c r="BQ54" i="13" s="1"/>
  <c r="BS54" i="13" s="1"/>
  <c r="BR54" i="13"/>
  <c r="BQ53" i="12" a="1"/>
  <c r="BQ53" i="12" s="1"/>
  <c r="BS53" i="12" s="1"/>
  <c r="BR53" i="12"/>
  <c r="BT53" i="12" s="1"/>
  <c r="X53" i="12"/>
  <c r="AG55" i="1" a="1"/>
  <c r="AG55" i="1" s="1"/>
  <c r="AI55" i="1" s="1"/>
  <c r="AH55" i="1"/>
  <c r="AS54" i="1" a="1"/>
  <c r="AS54" i="1" s="1"/>
  <c r="AU54" i="1" s="1"/>
  <c r="AT54" i="1"/>
  <c r="U55" i="1" a="1"/>
  <c r="U55" i="1" s="1"/>
  <c r="W55" i="1" s="1"/>
  <c r="V55" i="1"/>
  <c r="BH53" i="12"/>
  <c r="AV53" i="12"/>
  <c r="AV53" i="1"/>
  <c r="X53" i="7"/>
  <c r="AJ54" i="7"/>
  <c r="BH53" i="7"/>
  <c r="BT53" i="7"/>
  <c r="U54" i="7" a="1"/>
  <c r="U54" i="7" s="1"/>
  <c r="W54" i="7" s="1"/>
  <c r="V54" i="7"/>
  <c r="AG55" i="7" a="1"/>
  <c r="AG55" i="7" s="1"/>
  <c r="AI55" i="7" s="1"/>
  <c r="AH55" i="7"/>
  <c r="BE54" i="7" a="1"/>
  <c r="BE54" i="7" s="1"/>
  <c r="BG54" i="7" s="1"/>
  <c r="BF54" i="7"/>
  <c r="BR54" i="7"/>
  <c r="BQ54" i="7" a="1"/>
  <c r="BQ54" i="7" s="1"/>
  <c r="BS54" i="7" s="1"/>
  <c r="AV53" i="7"/>
  <c r="AS54" i="7" a="1"/>
  <c r="AS54" i="7" s="1"/>
  <c r="AU54" i="7" s="1"/>
  <c r="AT54" i="7"/>
  <c r="AQ55" i="1"/>
  <c r="AR55" i="1" s="1"/>
  <c r="BC55" i="12"/>
  <c r="BD55" i="12" s="1"/>
  <c r="AQ55" i="12"/>
  <c r="AR55" i="12" s="1"/>
  <c r="AE55" i="12"/>
  <c r="AF55" i="12" s="1"/>
  <c r="S55" i="12"/>
  <c r="T55" i="12" s="1"/>
  <c r="BO55" i="7"/>
  <c r="BP55" i="7" s="1"/>
  <c r="BC55" i="7"/>
  <c r="BD55" i="7" s="1"/>
  <c r="AQ55" i="7"/>
  <c r="AR55" i="7" s="1"/>
  <c r="AE56" i="7"/>
  <c r="AF56" i="7" s="1"/>
  <c r="S55" i="7"/>
  <c r="T55" i="7" s="1"/>
  <c r="BO56" i="1"/>
  <c r="BP56" i="1" s="1"/>
  <c r="BC55" i="1"/>
  <c r="BD55" i="1" s="1"/>
  <c r="AE56" i="1"/>
  <c r="AF56" i="1" s="1"/>
  <c r="S56" i="1"/>
  <c r="T56" i="1" s="1"/>
  <c r="BO55" i="13"/>
  <c r="BP55" i="13" s="1"/>
  <c r="BC55" i="13"/>
  <c r="BD55" i="13" s="1"/>
  <c r="AQ55" i="13"/>
  <c r="AR55" i="13" s="1"/>
  <c r="AE55" i="13"/>
  <c r="AF55" i="13" s="1"/>
  <c r="S55" i="13"/>
  <c r="T55" i="13" s="1"/>
  <c r="BH54" i="7" l="1"/>
  <c r="BH54" i="1"/>
  <c r="BT54" i="13"/>
  <c r="AJ54" i="12"/>
  <c r="AJ54" i="13"/>
  <c r="U55" i="13" a="1"/>
  <c r="U55" i="13" s="1"/>
  <c r="W55" i="13" s="1"/>
  <c r="V55" i="13"/>
  <c r="BR56" i="1"/>
  <c r="BQ56" i="1" a="1"/>
  <c r="BQ56" i="1" s="1"/>
  <c r="BS56" i="1" s="1"/>
  <c r="AS55" i="12" a="1"/>
  <c r="AS55" i="12" s="1"/>
  <c r="AU55" i="12" s="1"/>
  <c r="AT55" i="12"/>
  <c r="AV54" i="1"/>
  <c r="AG55" i="13" a="1"/>
  <c r="AG55" i="13" s="1"/>
  <c r="AI55" i="13" s="1"/>
  <c r="AH55" i="13"/>
  <c r="BE55" i="12" a="1"/>
  <c r="BE55" i="12" s="1"/>
  <c r="BG55" i="12" s="1"/>
  <c r="BF55" i="12"/>
  <c r="AS55" i="13" a="1"/>
  <c r="AS55" i="13" s="1"/>
  <c r="AU55" i="13" s="1"/>
  <c r="AT55" i="13"/>
  <c r="AJ55" i="1"/>
  <c r="BP55" i="12"/>
  <c r="BO56" i="12"/>
  <c r="AV54" i="13"/>
  <c r="AG55" i="12" a="1"/>
  <c r="AG55" i="12" s="1"/>
  <c r="AI55" i="12" s="1"/>
  <c r="AH55" i="12"/>
  <c r="AS55" i="1" a="1"/>
  <c r="AS55" i="1" s="1"/>
  <c r="AU55" i="1" s="1"/>
  <c r="AT55" i="1"/>
  <c r="BQ54" i="12" a="1"/>
  <c r="BQ54" i="12" s="1"/>
  <c r="BS54" i="12" s="1"/>
  <c r="BR54" i="12"/>
  <c r="BE55" i="13" a="1"/>
  <c r="BE55" i="13" s="1"/>
  <c r="BG55" i="13" s="1"/>
  <c r="BF55" i="13"/>
  <c r="BQ55" i="13" a="1"/>
  <c r="BQ55" i="13" s="1"/>
  <c r="BS55" i="13" s="1"/>
  <c r="BR55" i="13"/>
  <c r="BH54" i="13"/>
  <c r="BE55" i="1" a="1"/>
  <c r="BE55" i="1" s="1"/>
  <c r="BG55" i="1" s="1"/>
  <c r="BF55" i="1"/>
  <c r="V56" i="1"/>
  <c r="U56" i="1" a="1"/>
  <c r="U56" i="1" s="1"/>
  <c r="W56" i="1" s="1"/>
  <c r="AH56" i="1"/>
  <c r="AG56" i="1" a="1"/>
  <c r="AG56" i="1" s="1"/>
  <c r="AI56" i="1" s="1"/>
  <c r="V55" i="12"/>
  <c r="U55" i="12" a="1"/>
  <c r="U55" i="12" s="1"/>
  <c r="W55" i="12" s="1"/>
  <c r="X55" i="1"/>
  <c r="X54" i="13"/>
  <c r="X54" i="7"/>
  <c r="AJ55" i="7"/>
  <c r="AV54" i="7"/>
  <c r="U55" i="7" a="1"/>
  <c r="U55" i="7" s="1"/>
  <c r="W55" i="7" s="1"/>
  <c r="V55" i="7"/>
  <c r="AH56" i="7"/>
  <c r="AG56" i="7" a="1"/>
  <c r="AG56" i="7" s="1"/>
  <c r="AI56" i="7" s="1"/>
  <c r="AT55" i="7"/>
  <c r="AS55" i="7" a="1"/>
  <c r="AS55" i="7" s="1"/>
  <c r="AU55" i="7" s="1"/>
  <c r="BT54" i="7"/>
  <c r="BE55" i="7" a="1"/>
  <c r="BE55" i="7" s="1"/>
  <c r="BG55" i="7" s="1"/>
  <c r="BF55" i="7"/>
  <c r="BR55" i="7"/>
  <c r="BQ55" i="7" a="1"/>
  <c r="BQ55" i="7" s="1"/>
  <c r="BS55" i="7" s="1"/>
  <c r="AQ56" i="1"/>
  <c r="AR56" i="1" s="1"/>
  <c r="BC56" i="12"/>
  <c r="BD56" i="12" s="1"/>
  <c r="AQ56" i="12"/>
  <c r="AR56" i="12" s="1"/>
  <c r="AE56" i="12"/>
  <c r="AF56" i="12" s="1"/>
  <c r="S56" i="12"/>
  <c r="T56" i="12" s="1"/>
  <c r="BO56" i="7"/>
  <c r="BP56" i="7" s="1"/>
  <c r="BC56" i="7"/>
  <c r="BD56" i="7" s="1"/>
  <c r="AQ56" i="7"/>
  <c r="AR56" i="7" s="1"/>
  <c r="AE57" i="7"/>
  <c r="AF57" i="7" s="1"/>
  <c r="S56" i="7"/>
  <c r="T56" i="7" s="1"/>
  <c r="BO57" i="1"/>
  <c r="BP57" i="1" s="1"/>
  <c r="BC56" i="1"/>
  <c r="BD56" i="1" s="1"/>
  <c r="AE57" i="1"/>
  <c r="AF57" i="1" s="1"/>
  <c r="S57" i="1"/>
  <c r="T57" i="1" s="1"/>
  <c r="BO56" i="13"/>
  <c r="BP56" i="13" s="1"/>
  <c r="BC56" i="13"/>
  <c r="BD56" i="13" s="1"/>
  <c r="AQ56" i="13"/>
  <c r="AR56" i="13" s="1"/>
  <c r="AE56" i="13"/>
  <c r="AF56" i="13" s="1"/>
  <c r="S56" i="13"/>
  <c r="T56" i="13" s="1"/>
  <c r="BT54" i="12" l="1"/>
  <c r="AV55" i="12"/>
  <c r="X55" i="13"/>
  <c r="AJ56" i="1"/>
  <c r="X56" i="1"/>
  <c r="AV55" i="13"/>
  <c r="AV55" i="1"/>
  <c r="BT55" i="13"/>
  <c r="AJ55" i="12"/>
  <c r="BH55" i="12"/>
  <c r="BH55" i="1"/>
  <c r="AG57" i="1" a="1"/>
  <c r="AG57" i="1" s="1"/>
  <c r="AI57" i="1" s="1"/>
  <c r="AH57" i="1"/>
  <c r="U56" i="12" a="1"/>
  <c r="U56" i="12" s="1"/>
  <c r="W56" i="12" s="1"/>
  <c r="V56" i="12"/>
  <c r="X56" i="12" s="1"/>
  <c r="BE56" i="1" a="1"/>
  <c r="BE56" i="1" s="1"/>
  <c r="BG56" i="1" s="1"/>
  <c r="BF56" i="1"/>
  <c r="AG56" i="12" a="1"/>
  <c r="AG56" i="12" s="1"/>
  <c r="AI56" i="12" s="1"/>
  <c r="AH56" i="12"/>
  <c r="V56" i="13"/>
  <c r="U56" i="13" a="1"/>
  <c r="U56" i="13" s="1"/>
  <c r="W56" i="13" s="1"/>
  <c r="BR57" i="1"/>
  <c r="BQ57" i="1" a="1"/>
  <c r="BQ57" i="1" s="1"/>
  <c r="BS57" i="1" s="1"/>
  <c r="AT56" i="12"/>
  <c r="AS56" i="12" a="1"/>
  <c r="AS56" i="12" s="1"/>
  <c r="AU56" i="12" s="1"/>
  <c r="BT56" i="1"/>
  <c r="AG56" i="13" a="1"/>
  <c r="AG56" i="13" s="1"/>
  <c r="AI56" i="13" s="1"/>
  <c r="AH56" i="13"/>
  <c r="AJ56" i="13" s="1"/>
  <c r="BE56" i="12" a="1"/>
  <c r="BE56" i="12" s="1"/>
  <c r="BG56" i="12" s="1"/>
  <c r="BF56" i="12"/>
  <c r="V57" i="1"/>
  <c r="U57" i="1" a="1"/>
  <c r="U57" i="1" s="1"/>
  <c r="W57" i="1" s="1"/>
  <c r="BQ55" i="12" a="1"/>
  <c r="BQ55" i="12" s="1"/>
  <c r="BS55" i="12" s="1"/>
  <c r="BR55" i="12"/>
  <c r="AS56" i="13" a="1"/>
  <c r="AS56" i="13" s="1"/>
  <c r="AU56" i="13" s="1"/>
  <c r="AT56" i="13"/>
  <c r="BE56" i="13" a="1"/>
  <c r="BE56" i="13" s="1"/>
  <c r="BG56" i="13" s="1"/>
  <c r="BF56" i="13"/>
  <c r="AS56" i="1" a="1"/>
  <c r="AS56" i="1" s="1"/>
  <c r="AU56" i="1" s="1"/>
  <c r="AT56" i="1"/>
  <c r="BH55" i="13"/>
  <c r="AJ55" i="13"/>
  <c r="BQ56" i="13" a="1"/>
  <c r="BQ56" i="13" s="1"/>
  <c r="BS56" i="13" s="1"/>
  <c r="BR56" i="13"/>
  <c r="X55" i="12"/>
  <c r="BP56" i="12"/>
  <c r="BO57" i="12"/>
  <c r="AJ56" i="7"/>
  <c r="BH55" i="7"/>
  <c r="BT55" i="7"/>
  <c r="AT56" i="7"/>
  <c r="AS56" i="7" a="1"/>
  <c r="AS56" i="7" s="1"/>
  <c r="AU56" i="7" s="1"/>
  <c r="BF56" i="7"/>
  <c r="BE56" i="7" a="1"/>
  <c r="BE56" i="7" s="1"/>
  <c r="BG56" i="7" s="1"/>
  <c r="AV55" i="7"/>
  <c r="BQ56" i="7" a="1"/>
  <c r="BQ56" i="7" s="1"/>
  <c r="BS56" i="7" s="1"/>
  <c r="BR56" i="7"/>
  <c r="AH57" i="7"/>
  <c r="AG57" i="7" a="1"/>
  <c r="AG57" i="7" s="1"/>
  <c r="AI57" i="7" s="1"/>
  <c r="V56" i="7"/>
  <c r="U56" i="7" a="1"/>
  <c r="U56" i="7" s="1"/>
  <c r="W56" i="7" s="1"/>
  <c r="X55" i="7"/>
  <c r="AQ57" i="1"/>
  <c r="AR57" i="1" s="1"/>
  <c r="BC57" i="12"/>
  <c r="BD57" i="12" s="1"/>
  <c r="AQ57" i="12"/>
  <c r="AR57" i="12" s="1"/>
  <c r="AE57" i="12"/>
  <c r="AF57" i="12" s="1"/>
  <c r="S57" i="12"/>
  <c r="T57" i="12" s="1"/>
  <c r="BO57" i="7"/>
  <c r="BP57" i="7" s="1"/>
  <c r="BC57" i="7"/>
  <c r="BD57" i="7" s="1"/>
  <c r="AQ57" i="7"/>
  <c r="AR57" i="7" s="1"/>
  <c r="AE58" i="7"/>
  <c r="AF58" i="7" s="1"/>
  <c r="S57" i="7"/>
  <c r="T57" i="7" s="1"/>
  <c r="BO58" i="1"/>
  <c r="BP58" i="1" s="1"/>
  <c r="BC57" i="1"/>
  <c r="BD57" i="1" s="1"/>
  <c r="AE58" i="1"/>
  <c r="AF58" i="1" s="1"/>
  <c r="S58" i="1"/>
  <c r="T58" i="1" s="1"/>
  <c r="BO57" i="13"/>
  <c r="BP57" i="13" s="1"/>
  <c r="BC57" i="13"/>
  <c r="BD57" i="13" s="1"/>
  <c r="AQ57" i="13"/>
  <c r="AR57" i="13" s="1"/>
  <c r="AE57" i="13"/>
  <c r="AF57" i="13" s="1"/>
  <c r="S57" i="13"/>
  <c r="T57" i="13" s="1"/>
  <c r="AV56" i="13" l="1"/>
  <c r="BT55" i="12"/>
  <c r="BH56" i="13"/>
  <c r="AJ57" i="1"/>
  <c r="AG58" i="1" a="1"/>
  <c r="AG58" i="1" s="1"/>
  <c r="AI58" i="1" s="1"/>
  <c r="AH58" i="1"/>
  <c r="U57" i="12" a="1"/>
  <c r="U57" i="12" s="1"/>
  <c r="W57" i="12" s="1"/>
  <c r="V57" i="12"/>
  <c r="X57" i="12" s="1"/>
  <c r="BT56" i="13"/>
  <c r="BH56" i="12"/>
  <c r="BT57" i="1"/>
  <c r="BH56" i="1"/>
  <c r="AH57" i="12"/>
  <c r="AJ57" i="12" s="1"/>
  <c r="AG57" i="12" a="1"/>
  <c r="AG57" i="12" s="1"/>
  <c r="AI57" i="12" s="1"/>
  <c r="AS57" i="12" a="1"/>
  <c r="AS57" i="12" s="1"/>
  <c r="AU57" i="12" s="1"/>
  <c r="AT57" i="12"/>
  <c r="U58" i="1" a="1"/>
  <c r="U58" i="1" s="1"/>
  <c r="W58" i="1" s="1"/>
  <c r="V58" i="1"/>
  <c r="U57" i="13" a="1"/>
  <c r="U57" i="13" s="1"/>
  <c r="W57" i="13" s="1"/>
  <c r="V57" i="13"/>
  <c r="AG57" i="13" a="1"/>
  <c r="AG57" i="13" s="1"/>
  <c r="AI57" i="13" s="1"/>
  <c r="AH57" i="13"/>
  <c r="BE57" i="12" a="1"/>
  <c r="BE57" i="12" s="1"/>
  <c r="BG57" i="12" s="1"/>
  <c r="BF57" i="12"/>
  <c r="X56" i="13"/>
  <c r="BE57" i="1" a="1"/>
  <c r="BE57" i="1" s="1"/>
  <c r="BG57" i="1" s="1"/>
  <c r="BF57" i="1"/>
  <c r="AS57" i="13" a="1"/>
  <c r="AS57" i="13" s="1"/>
  <c r="AU57" i="13" s="1"/>
  <c r="AT57" i="13"/>
  <c r="AV56" i="1"/>
  <c r="BR58" i="1"/>
  <c r="BQ58" i="1" a="1"/>
  <c r="BQ58" i="1" s="1"/>
  <c r="BS58" i="1" s="1"/>
  <c r="BE57" i="13" a="1"/>
  <c r="BE57" i="13" s="1"/>
  <c r="BG57" i="13" s="1"/>
  <c r="BF57" i="13"/>
  <c r="AS57" i="1" a="1"/>
  <c r="AS57" i="1" s="1"/>
  <c r="AU57" i="1" s="1"/>
  <c r="AT57" i="1"/>
  <c r="BP57" i="12"/>
  <c r="BO58" i="12"/>
  <c r="X57" i="1"/>
  <c r="AV56" i="12"/>
  <c r="BQ57" i="13" a="1"/>
  <c r="BQ57" i="13" s="1"/>
  <c r="BS57" i="13" s="1"/>
  <c r="BR57" i="13"/>
  <c r="BR56" i="12"/>
  <c r="BQ56" i="12" a="1"/>
  <c r="BQ56" i="12" s="1"/>
  <c r="BS56" i="12" s="1"/>
  <c r="AJ56" i="12"/>
  <c r="X56" i="7"/>
  <c r="AJ57" i="7"/>
  <c r="BT56" i="7"/>
  <c r="BE57" i="7" a="1"/>
  <c r="BE57" i="7" s="1"/>
  <c r="BG57" i="7" s="1"/>
  <c r="BF57" i="7"/>
  <c r="BR57" i="7"/>
  <c r="BQ57" i="7" a="1"/>
  <c r="BQ57" i="7" s="1"/>
  <c r="BS57" i="7" s="1"/>
  <c r="BH56" i="7"/>
  <c r="AG58" i="7" a="1"/>
  <c r="AG58" i="7" s="1"/>
  <c r="AI58" i="7" s="1"/>
  <c r="AH58" i="7"/>
  <c r="V57" i="7"/>
  <c r="U57" i="7" a="1"/>
  <c r="U57" i="7" s="1"/>
  <c r="W57" i="7" s="1"/>
  <c r="AS57" i="7" a="1"/>
  <c r="AS57" i="7" s="1"/>
  <c r="AU57" i="7" s="1"/>
  <c r="AT57" i="7"/>
  <c r="AV56" i="7"/>
  <c r="AQ58" i="1"/>
  <c r="AR58" i="1" s="1"/>
  <c r="BC58" i="12"/>
  <c r="BD58" i="12" s="1"/>
  <c r="AQ58" i="12"/>
  <c r="AR58" i="12" s="1"/>
  <c r="AE58" i="12"/>
  <c r="AF58" i="12" s="1"/>
  <c r="S58" i="12"/>
  <c r="T58" i="12" s="1"/>
  <c r="BO58" i="7"/>
  <c r="BP58" i="7" s="1"/>
  <c r="BC58" i="7"/>
  <c r="BD58" i="7" s="1"/>
  <c r="AQ58" i="7"/>
  <c r="AR58" i="7" s="1"/>
  <c r="AE59" i="7"/>
  <c r="AF59" i="7" s="1"/>
  <c r="S58" i="7"/>
  <c r="T58" i="7" s="1"/>
  <c r="BO59" i="1"/>
  <c r="BP59" i="1" s="1"/>
  <c r="BC58" i="1"/>
  <c r="BD58" i="1" s="1"/>
  <c r="AE59" i="1"/>
  <c r="AF59" i="1" s="1"/>
  <c r="S59" i="1"/>
  <c r="T59" i="1" s="1"/>
  <c r="BO58" i="13"/>
  <c r="BP58" i="13" s="1"/>
  <c r="BC58" i="13"/>
  <c r="BD58" i="13" s="1"/>
  <c r="AQ58" i="13"/>
  <c r="AR58" i="13" s="1"/>
  <c r="AE58" i="13"/>
  <c r="AF58" i="13" s="1"/>
  <c r="S58" i="13"/>
  <c r="T58" i="13" s="1"/>
  <c r="BT57" i="13" l="1"/>
  <c r="BT58" i="1"/>
  <c r="AJ57" i="13"/>
  <c r="AV57" i="1"/>
  <c r="AV57" i="13"/>
  <c r="X57" i="7"/>
  <c r="X58" i="1"/>
  <c r="BR58" i="13"/>
  <c r="BQ58" i="13" a="1"/>
  <c r="BQ58" i="13" s="1"/>
  <c r="BS58" i="13" s="1"/>
  <c r="BT57" i="7"/>
  <c r="BT56" i="12"/>
  <c r="BR57" i="12"/>
  <c r="BQ57" i="12" a="1"/>
  <c r="BQ57" i="12" s="1"/>
  <c r="BS57" i="12" s="1"/>
  <c r="BH57" i="12"/>
  <c r="AV57" i="12"/>
  <c r="BE58" i="13" a="1"/>
  <c r="BE58" i="13" s="1"/>
  <c r="BG58" i="13" s="1"/>
  <c r="BF58" i="13"/>
  <c r="BP58" i="12"/>
  <c r="BO59" i="12"/>
  <c r="U59" i="1" a="1"/>
  <c r="U59" i="1" s="1"/>
  <c r="W59" i="1" s="1"/>
  <c r="V59" i="1"/>
  <c r="AG58" i="13" a="1"/>
  <c r="AG58" i="13" s="1"/>
  <c r="AI58" i="13" s="1"/>
  <c r="AH58" i="13"/>
  <c r="AS58" i="1" a="1"/>
  <c r="AS58" i="1" s="1"/>
  <c r="AU58" i="1" s="1"/>
  <c r="AT58" i="1"/>
  <c r="AG59" i="1" a="1"/>
  <c r="AG59" i="1" s="1"/>
  <c r="AI59" i="1" s="1"/>
  <c r="AH59" i="1"/>
  <c r="V58" i="12"/>
  <c r="X58" i="12" s="1"/>
  <c r="U58" i="12" a="1"/>
  <c r="U58" i="12" s="1"/>
  <c r="W58" i="12" s="1"/>
  <c r="BE58" i="1" a="1"/>
  <c r="BE58" i="1" s="1"/>
  <c r="BG58" i="1" s="1"/>
  <c r="BF58" i="1"/>
  <c r="AG58" i="12" a="1"/>
  <c r="AG58" i="12" s="1"/>
  <c r="AI58" i="12" s="1"/>
  <c r="AH58" i="12"/>
  <c r="BH57" i="13"/>
  <c r="AJ58" i="1"/>
  <c r="BF58" i="12"/>
  <c r="BE58" i="12" a="1"/>
  <c r="BE58" i="12" s="1"/>
  <c r="BG58" i="12" s="1"/>
  <c r="AS58" i="13" a="1"/>
  <c r="AS58" i="13" s="1"/>
  <c r="AU58" i="13" s="1"/>
  <c r="AT58" i="13"/>
  <c r="U58" i="13" a="1"/>
  <c r="U58" i="13" s="1"/>
  <c r="W58" i="13" s="1"/>
  <c r="V58" i="13"/>
  <c r="BQ59" i="1" a="1"/>
  <c r="BQ59" i="1" s="1"/>
  <c r="BS59" i="1" s="1"/>
  <c r="BR59" i="1"/>
  <c r="AT58" i="12"/>
  <c r="AS58" i="12" a="1"/>
  <c r="AS58" i="12" s="1"/>
  <c r="AU58" i="12" s="1"/>
  <c r="BH57" i="1"/>
  <c r="X57" i="13"/>
  <c r="AJ58" i="7"/>
  <c r="BH57" i="7"/>
  <c r="AV57" i="7"/>
  <c r="BQ58" i="7" a="1"/>
  <c r="BQ58" i="7" s="1"/>
  <c r="BS58" i="7" s="1"/>
  <c r="BR58" i="7"/>
  <c r="AG59" i="7" a="1"/>
  <c r="AG59" i="7" s="1"/>
  <c r="AI59" i="7" s="1"/>
  <c r="AH59" i="7"/>
  <c r="U58" i="7" a="1"/>
  <c r="U58" i="7" s="1"/>
  <c r="W58" i="7" s="1"/>
  <c r="V58" i="7"/>
  <c r="AT58" i="7"/>
  <c r="AS58" i="7" a="1"/>
  <c r="AS58" i="7" s="1"/>
  <c r="AU58" i="7" s="1"/>
  <c r="BE58" i="7" a="1"/>
  <c r="BE58" i="7" s="1"/>
  <c r="BG58" i="7" s="1"/>
  <c r="BF58" i="7"/>
  <c r="AQ59" i="1"/>
  <c r="AR59" i="1" s="1"/>
  <c r="BC59" i="12"/>
  <c r="BD59" i="12" s="1"/>
  <c r="AQ59" i="12"/>
  <c r="AR59" i="12" s="1"/>
  <c r="AE59" i="12"/>
  <c r="AF59" i="12" s="1"/>
  <c r="S59" i="12"/>
  <c r="T59" i="12" s="1"/>
  <c r="BO59" i="7"/>
  <c r="BP59" i="7" s="1"/>
  <c r="BC59" i="7"/>
  <c r="BD59" i="7" s="1"/>
  <c r="AQ59" i="7"/>
  <c r="AR59" i="7" s="1"/>
  <c r="AE60" i="7"/>
  <c r="AF60" i="7" s="1"/>
  <c r="S59" i="7"/>
  <c r="T59" i="7" s="1"/>
  <c r="BO60" i="1"/>
  <c r="BP60" i="1" s="1"/>
  <c r="BC59" i="1"/>
  <c r="BD59" i="1" s="1"/>
  <c r="AE60" i="1"/>
  <c r="AF60" i="1" s="1"/>
  <c r="S60" i="1"/>
  <c r="T60" i="1" s="1"/>
  <c r="BO59" i="13"/>
  <c r="BP59" i="13" s="1"/>
  <c r="BC59" i="13"/>
  <c r="BD59" i="13" s="1"/>
  <c r="AQ59" i="13"/>
  <c r="AR59" i="13" s="1"/>
  <c r="AE59" i="13"/>
  <c r="AF59" i="13" s="1"/>
  <c r="S59" i="13"/>
  <c r="T59" i="13" s="1"/>
  <c r="AJ58" i="13" l="1"/>
  <c r="AJ58" i="12"/>
  <c r="BH58" i="1"/>
  <c r="BH58" i="12"/>
  <c r="BT59" i="1"/>
  <c r="BT57" i="12"/>
  <c r="X58" i="13"/>
  <c r="AJ59" i="1"/>
  <c r="AG59" i="13" a="1"/>
  <c r="AG59" i="13" s="1"/>
  <c r="AI59" i="13" s="1"/>
  <c r="AH59" i="13"/>
  <c r="BE59" i="12" a="1"/>
  <c r="BE59" i="12" s="1"/>
  <c r="BG59" i="12" s="1"/>
  <c r="BF59" i="12"/>
  <c r="BH59" i="12" s="1"/>
  <c r="AT59" i="13"/>
  <c r="AS59" i="13" a="1"/>
  <c r="AS59" i="13" s="1"/>
  <c r="AU59" i="13" s="1"/>
  <c r="BR58" i="12"/>
  <c r="BQ58" i="12" a="1"/>
  <c r="BQ58" i="12" s="1"/>
  <c r="BS58" i="12" s="1"/>
  <c r="AS59" i="12" a="1"/>
  <c r="AS59" i="12" s="1"/>
  <c r="AU59" i="12" s="1"/>
  <c r="AT59" i="12"/>
  <c r="BP59" i="12"/>
  <c r="BO60" i="12"/>
  <c r="BF59" i="13"/>
  <c r="BE59" i="13" a="1"/>
  <c r="BE59" i="13" s="1"/>
  <c r="BG59" i="13" s="1"/>
  <c r="AS59" i="1" a="1"/>
  <c r="AS59" i="1" s="1"/>
  <c r="AU59" i="1" s="1"/>
  <c r="AT59" i="1"/>
  <c r="AV59" i="1" s="1"/>
  <c r="AV58" i="12"/>
  <c r="AV58" i="13"/>
  <c r="AV58" i="1"/>
  <c r="BH58" i="13"/>
  <c r="BQ59" i="13" a="1"/>
  <c r="BQ59" i="13" s="1"/>
  <c r="BS59" i="13" s="1"/>
  <c r="BR59" i="13"/>
  <c r="U60" i="1" a="1"/>
  <c r="U60" i="1" s="1"/>
  <c r="W60" i="1" s="1"/>
  <c r="V60" i="1"/>
  <c r="X60" i="1" s="1"/>
  <c r="BT58" i="13"/>
  <c r="U59" i="13" a="1"/>
  <c r="U59" i="13" s="1"/>
  <c r="W59" i="13" s="1"/>
  <c r="V59" i="13"/>
  <c r="AG60" i="1" a="1"/>
  <c r="AG60" i="1" s="1"/>
  <c r="AI60" i="1" s="1"/>
  <c r="AH60" i="1"/>
  <c r="U59" i="12" a="1"/>
  <c r="U59" i="12" s="1"/>
  <c r="V59" i="12"/>
  <c r="BQ60" i="1" a="1"/>
  <c r="BQ60" i="1" s="1"/>
  <c r="BS60" i="1" s="1"/>
  <c r="BR60" i="1"/>
  <c r="BE59" i="1" a="1"/>
  <c r="BE59" i="1" s="1"/>
  <c r="BG59" i="1" s="1"/>
  <c r="BF59" i="1"/>
  <c r="AG59" i="12" a="1"/>
  <c r="AG59" i="12" s="1"/>
  <c r="AI59" i="12" s="1"/>
  <c r="AH59" i="12"/>
  <c r="X59" i="1"/>
  <c r="BH58" i="7"/>
  <c r="BT58" i="7"/>
  <c r="X58" i="7"/>
  <c r="AS59" i="7" a="1"/>
  <c r="AS59" i="7" s="1"/>
  <c r="AU59" i="7" s="1"/>
  <c r="AT59" i="7"/>
  <c r="AV58" i="7"/>
  <c r="U59" i="7" a="1"/>
  <c r="U59" i="7" s="1"/>
  <c r="W59" i="7" s="1"/>
  <c r="V59" i="7"/>
  <c r="BR59" i="7"/>
  <c r="BQ59" i="7" a="1"/>
  <c r="BQ59" i="7" s="1"/>
  <c r="BS59" i="7" s="1"/>
  <c r="AJ59" i="7"/>
  <c r="AG60" i="7" a="1"/>
  <c r="AG60" i="7" s="1"/>
  <c r="AI60" i="7" s="1"/>
  <c r="AH60" i="7"/>
  <c r="BE59" i="7" a="1"/>
  <c r="BE59" i="7" s="1"/>
  <c r="BG59" i="7" s="1"/>
  <c r="BF59" i="7"/>
  <c r="AQ60" i="1"/>
  <c r="AR60" i="1" s="1"/>
  <c r="BC60" i="12"/>
  <c r="BD60" i="12" s="1"/>
  <c r="AQ60" i="12"/>
  <c r="AR60" i="12" s="1"/>
  <c r="AE60" i="12"/>
  <c r="AF60" i="12" s="1"/>
  <c r="S60" i="12"/>
  <c r="T60" i="12" s="1"/>
  <c r="BO60" i="7"/>
  <c r="BP60" i="7" s="1"/>
  <c r="BC60" i="7"/>
  <c r="BD60" i="7" s="1"/>
  <c r="AQ60" i="7"/>
  <c r="AR60" i="7" s="1"/>
  <c r="AE61" i="7"/>
  <c r="AF61" i="7" s="1"/>
  <c r="S60" i="7"/>
  <c r="T60" i="7" s="1"/>
  <c r="BO61" i="1"/>
  <c r="BP61" i="1" s="1"/>
  <c r="BC60" i="1"/>
  <c r="BD60" i="1" s="1"/>
  <c r="AE61" i="1"/>
  <c r="AF61" i="1" s="1"/>
  <c r="S61" i="1"/>
  <c r="T61" i="1" s="1"/>
  <c r="BO60" i="13"/>
  <c r="BP60" i="13" s="1"/>
  <c r="BC60" i="13"/>
  <c r="BD60" i="13" s="1"/>
  <c r="AQ60" i="13"/>
  <c r="AR60" i="13" s="1"/>
  <c r="AE60" i="13"/>
  <c r="AF60" i="13" s="1"/>
  <c r="S60" i="13"/>
  <c r="T60" i="13" s="1"/>
  <c r="AJ59" i="13" l="1"/>
  <c r="AV59" i="12"/>
  <c r="BT60" i="1"/>
  <c r="AH61" i="1"/>
  <c r="AG61" i="1" a="1"/>
  <c r="AG61" i="1" s="1"/>
  <c r="AI61" i="1" s="1"/>
  <c r="U60" i="12" a="1"/>
  <c r="U60" i="12" s="1"/>
  <c r="W60" i="12" s="1"/>
  <c r="V60" i="12"/>
  <c r="X60" i="12" s="1"/>
  <c r="BH59" i="1"/>
  <c r="X59" i="13"/>
  <c r="AV59" i="13"/>
  <c r="AG60" i="12" a="1"/>
  <c r="AG60" i="12" s="1"/>
  <c r="AI60" i="12" s="1"/>
  <c r="AH60" i="12"/>
  <c r="BP60" i="12"/>
  <c r="BO61" i="12"/>
  <c r="U60" i="13" a="1"/>
  <c r="U60" i="13" s="1"/>
  <c r="W60" i="13" s="1"/>
  <c r="V60" i="13"/>
  <c r="BQ61" i="1" a="1"/>
  <c r="BQ61" i="1" s="1"/>
  <c r="BS61" i="1" s="1"/>
  <c r="BR61" i="1"/>
  <c r="AS60" i="12" a="1"/>
  <c r="AS60" i="12" s="1"/>
  <c r="AU60" i="12" s="1"/>
  <c r="AT60" i="12"/>
  <c r="BQ59" i="12" a="1"/>
  <c r="BQ59" i="12" s="1"/>
  <c r="BS59" i="12" s="1"/>
  <c r="BR59" i="12"/>
  <c r="AG60" i="13" a="1"/>
  <c r="AG60" i="13" s="1"/>
  <c r="AI60" i="13" s="1"/>
  <c r="AH60" i="13"/>
  <c r="BE60" i="12" a="1"/>
  <c r="BE60" i="12" s="1"/>
  <c r="BG60" i="12" s="1"/>
  <c r="BF60" i="12"/>
  <c r="V61" i="1"/>
  <c r="U61" i="1" a="1"/>
  <c r="U61" i="1" s="1"/>
  <c r="W61" i="1" s="1"/>
  <c r="BE60" i="1" a="1"/>
  <c r="BE60" i="1" s="1"/>
  <c r="BG60" i="1" s="1"/>
  <c r="BF60" i="1"/>
  <c r="AS60" i="13" a="1"/>
  <c r="AS60" i="13" s="1"/>
  <c r="AU60" i="13" s="1"/>
  <c r="AT60" i="13"/>
  <c r="BE60" i="13" a="1"/>
  <c r="BE60" i="13" s="1"/>
  <c r="BG60" i="13" s="1"/>
  <c r="BF60" i="13"/>
  <c r="AS60" i="1" a="1"/>
  <c r="AS60" i="1" s="1"/>
  <c r="AU60" i="1" s="1"/>
  <c r="AT60" i="1"/>
  <c r="X59" i="7"/>
  <c r="X59" i="12"/>
  <c r="W59" i="12"/>
  <c r="BT58" i="12"/>
  <c r="BQ60" i="13" a="1"/>
  <c r="BQ60" i="13" s="1"/>
  <c r="BS60" i="13" s="1"/>
  <c r="BR60" i="13"/>
  <c r="AJ59" i="12"/>
  <c r="AJ60" i="1"/>
  <c r="BT59" i="13"/>
  <c r="BH59" i="13"/>
  <c r="AJ60" i="7"/>
  <c r="AV59" i="7"/>
  <c r="BQ60" i="7" a="1"/>
  <c r="BQ60" i="7" s="1"/>
  <c r="BS60" i="7" s="1"/>
  <c r="BR60" i="7"/>
  <c r="BT59" i="7"/>
  <c r="U60" i="7" a="1"/>
  <c r="U60" i="7" s="1"/>
  <c r="W60" i="7" s="1"/>
  <c r="V60" i="7"/>
  <c r="AH61" i="7"/>
  <c r="AG61" i="7" a="1"/>
  <c r="AG61" i="7" s="1"/>
  <c r="AI61" i="7" s="1"/>
  <c r="BF60" i="7"/>
  <c r="BE60" i="7" a="1"/>
  <c r="BE60" i="7" s="1"/>
  <c r="BG60" i="7" s="1"/>
  <c r="AT60" i="7"/>
  <c r="AS60" i="7" a="1"/>
  <c r="AS60" i="7" s="1"/>
  <c r="AU60" i="7" s="1"/>
  <c r="BH59" i="7"/>
  <c r="AQ61" i="1"/>
  <c r="AR61" i="1" s="1"/>
  <c r="BC61" i="12"/>
  <c r="BD61" i="12" s="1"/>
  <c r="AQ61" i="12"/>
  <c r="AR61" i="12" s="1"/>
  <c r="AE61" i="12"/>
  <c r="AF61" i="12" s="1"/>
  <c r="S61" i="12"/>
  <c r="T61" i="12" s="1"/>
  <c r="BO61" i="7"/>
  <c r="BP61" i="7" s="1"/>
  <c r="BC61" i="7"/>
  <c r="BD61" i="7" s="1"/>
  <c r="AQ61" i="7"/>
  <c r="AR61" i="7" s="1"/>
  <c r="AE62" i="7"/>
  <c r="AF62" i="7" s="1"/>
  <c r="S61" i="7"/>
  <c r="T61" i="7" s="1"/>
  <c r="BO62" i="1"/>
  <c r="BP62" i="1" s="1"/>
  <c r="BC61" i="1"/>
  <c r="BD61" i="1" s="1"/>
  <c r="AE62" i="1"/>
  <c r="AF62" i="1" s="1"/>
  <c r="S62" i="1"/>
  <c r="T62" i="1" s="1"/>
  <c r="BO61" i="13"/>
  <c r="BP61" i="13" s="1"/>
  <c r="BC61" i="13"/>
  <c r="BD61" i="13" s="1"/>
  <c r="AQ61" i="13"/>
  <c r="AR61" i="13" s="1"/>
  <c r="AE61" i="13"/>
  <c r="AF61" i="13" s="1"/>
  <c r="S61" i="13"/>
  <c r="T61" i="13" s="1"/>
  <c r="BH60" i="12" l="1"/>
  <c r="BT61" i="1"/>
  <c r="AV60" i="13"/>
  <c r="BH60" i="1"/>
  <c r="BT59" i="12"/>
  <c r="AV60" i="1"/>
  <c r="AV60" i="12"/>
  <c r="AJ60" i="12"/>
  <c r="AG61" i="12" a="1"/>
  <c r="AG61" i="12" s="1"/>
  <c r="AI61" i="12" s="1"/>
  <c r="AH61" i="12"/>
  <c r="U61" i="13" a="1"/>
  <c r="U61" i="13" s="1"/>
  <c r="W61" i="13" s="1"/>
  <c r="V61" i="13"/>
  <c r="BQ62" i="1" a="1"/>
  <c r="BQ62" i="1" s="1"/>
  <c r="BS62" i="1" s="1"/>
  <c r="BR62" i="1"/>
  <c r="AS61" i="12" a="1"/>
  <c r="AS61" i="12" s="1"/>
  <c r="AU61" i="12" s="1"/>
  <c r="AT61" i="12"/>
  <c r="AV61" i="12" s="1"/>
  <c r="BF61" i="12"/>
  <c r="BE61" i="12" a="1"/>
  <c r="BE61" i="12" s="1"/>
  <c r="BG61" i="12" s="1"/>
  <c r="AJ60" i="13"/>
  <c r="X60" i="13"/>
  <c r="AS61" i="13" a="1"/>
  <c r="AS61" i="13" s="1"/>
  <c r="AU61" i="13" s="1"/>
  <c r="AT61" i="13"/>
  <c r="AG61" i="13" a="1"/>
  <c r="AG61" i="13" s="1"/>
  <c r="AI61" i="13" s="1"/>
  <c r="AH61" i="13"/>
  <c r="BE61" i="13" a="1"/>
  <c r="BE61" i="13" s="1"/>
  <c r="BG61" i="13" s="1"/>
  <c r="BF61" i="13"/>
  <c r="AT61" i="1"/>
  <c r="AV61" i="1" s="1"/>
  <c r="AS61" i="1" a="1"/>
  <c r="AS61" i="1" s="1"/>
  <c r="AU61" i="1" s="1"/>
  <c r="BP61" i="12"/>
  <c r="BO62" i="12"/>
  <c r="BQ61" i="13" a="1"/>
  <c r="BQ61" i="13" s="1"/>
  <c r="BS61" i="13" s="1"/>
  <c r="BR61" i="13"/>
  <c r="X61" i="1"/>
  <c r="BQ60" i="12" a="1"/>
  <c r="BQ60" i="12" s="1"/>
  <c r="BS60" i="12" s="1"/>
  <c r="BR60" i="12"/>
  <c r="AJ61" i="1"/>
  <c r="BE61" i="1" a="1"/>
  <c r="BE61" i="1" s="1"/>
  <c r="BG61" i="1" s="1"/>
  <c r="BF61" i="1"/>
  <c r="U62" i="1" a="1"/>
  <c r="U62" i="1" s="1"/>
  <c r="W62" i="1" s="1"/>
  <c r="V62" i="1"/>
  <c r="AG62" i="1" a="1"/>
  <c r="AG62" i="1" s="1"/>
  <c r="AI62" i="1" s="1"/>
  <c r="AH62" i="1"/>
  <c r="U61" i="12" a="1"/>
  <c r="U61" i="12" s="1"/>
  <c r="W61" i="12" s="1"/>
  <c r="V61" i="12"/>
  <c r="X61" i="12" s="1"/>
  <c r="BT60" i="13"/>
  <c r="BH60" i="13"/>
  <c r="X60" i="7"/>
  <c r="BQ61" i="7" a="1"/>
  <c r="BQ61" i="7" s="1"/>
  <c r="BS61" i="7" s="1"/>
  <c r="BR61" i="7"/>
  <c r="AJ61" i="7"/>
  <c r="BE61" i="7" a="1"/>
  <c r="BE61" i="7" s="1"/>
  <c r="BG61" i="7" s="1"/>
  <c r="BF61" i="7"/>
  <c r="BH60" i="7"/>
  <c r="AS61" i="7" a="1"/>
  <c r="AS61" i="7" s="1"/>
  <c r="AU61" i="7" s="1"/>
  <c r="AT61" i="7"/>
  <c r="AH62" i="7"/>
  <c r="AG62" i="7" a="1"/>
  <c r="AG62" i="7" s="1"/>
  <c r="AI62" i="7" s="1"/>
  <c r="V61" i="7"/>
  <c r="U61" i="7" a="1"/>
  <c r="U61" i="7" s="1"/>
  <c r="W61" i="7" s="1"/>
  <c r="AV60" i="7"/>
  <c r="BT60" i="7"/>
  <c r="AQ62" i="1"/>
  <c r="AR62" i="1" s="1"/>
  <c r="BC62" i="12"/>
  <c r="BD62" i="12" s="1"/>
  <c r="AQ62" i="12"/>
  <c r="AR62" i="12" s="1"/>
  <c r="AE62" i="12"/>
  <c r="AF62" i="12" s="1"/>
  <c r="S62" i="12"/>
  <c r="T62" i="12" s="1"/>
  <c r="BO62" i="7"/>
  <c r="BP62" i="7" s="1"/>
  <c r="BC62" i="7"/>
  <c r="BD62" i="7" s="1"/>
  <c r="AQ62" i="7"/>
  <c r="AR62" i="7" s="1"/>
  <c r="AE63" i="7"/>
  <c r="AF63" i="7" s="1"/>
  <c r="S62" i="7"/>
  <c r="T62" i="7" s="1"/>
  <c r="BO63" i="1"/>
  <c r="BP63" i="1" s="1"/>
  <c r="BC62" i="1"/>
  <c r="BD62" i="1" s="1"/>
  <c r="AE63" i="1"/>
  <c r="AF63" i="1" s="1"/>
  <c r="S63" i="1"/>
  <c r="T63" i="1" s="1"/>
  <c r="BO62" i="13"/>
  <c r="BP62" i="13" s="1"/>
  <c r="BC62" i="13"/>
  <c r="BD62" i="13" s="1"/>
  <c r="AQ62" i="13"/>
  <c r="AR62" i="13" s="1"/>
  <c r="AE62" i="13"/>
  <c r="AF62" i="13" s="1"/>
  <c r="S62" i="13"/>
  <c r="T62" i="13" s="1"/>
  <c r="BT60" i="12" l="1"/>
  <c r="X61" i="13"/>
  <c r="BH61" i="13"/>
  <c r="AJ61" i="12"/>
  <c r="BH61" i="12"/>
  <c r="AV61" i="13"/>
  <c r="BT62" i="1"/>
  <c r="AG63" i="1" a="1"/>
  <c r="AG63" i="1" s="1"/>
  <c r="AI63" i="1" s="1"/>
  <c r="AH63" i="1"/>
  <c r="BF62" i="1"/>
  <c r="BE62" i="1" a="1"/>
  <c r="BE62" i="1" s="1"/>
  <c r="BG62" i="1" s="1"/>
  <c r="AG62" i="12" a="1"/>
  <c r="AG62" i="12" s="1"/>
  <c r="AI62" i="12" s="1"/>
  <c r="AH62" i="12"/>
  <c r="BQ61" i="12" a="1"/>
  <c r="BQ61" i="12" s="1"/>
  <c r="BS61" i="12" s="1"/>
  <c r="BR61" i="12"/>
  <c r="U62" i="12" a="1"/>
  <c r="U62" i="12" s="1"/>
  <c r="W62" i="12" s="1"/>
  <c r="V62" i="12"/>
  <c r="U62" i="13" a="1"/>
  <c r="U62" i="13" s="1"/>
  <c r="W62" i="13" s="1"/>
  <c r="V62" i="13"/>
  <c r="AS62" i="12" a="1"/>
  <c r="AS62" i="12" s="1"/>
  <c r="AU62" i="12" s="1"/>
  <c r="AT62" i="12"/>
  <c r="AJ62" i="1"/>
  <c r="BE62" i="12" a="1"/>
  <c r="BE62" i="12" s="1"/>
  <c r="BG62" i="12" s="1"/>
  <c r="BF62" i="12"/>
  <c r="BP62" i="12"/>
  <c r="BO63" i="12"/>
  <c r="AS62" i="13" a="1"/>
  <c r="AS62" i="13" s="1"/>
  <c r="AU62" i="13" s="1"/>
  <c r="AT62" i="13"/>
  <c r="X62" i="1"/>
  <c r="AG62" i="13" a="1"/>
  <c r="AG62" i="13" s="1"/>
  <c r="AI62" i="13" s="1"/>
  <c r="AH62" i="13"/>
  <c r="AT62" i="1"/>
  <c r="AS62" i="1" a="1"/>
  <c r="AS62" i="1" s="1"/>
  <c r="AU62" i="1" s="1"/>
  <c r="BT61" i="13"/>
  <c r="BR63" i="1"/>
  <c r="BQ63" i="1" a="1"/>
  <c r="BQ63" i="1" s="1"/>
  <c r="BS63" i="1" s="1"/>
  <c r="BE62" i="13" a="1"/>
  <c r="BE62" i="13" s="1"/>
  <c r="BG62" i="13" s="1"/>
  <c r="BF62" i="13"/>
  <c r="BH62" i="13" s="1"/>
  <c r="BR62" i="13"/>
  <c r="BQ62" i="13" a="1"/>
  <c r="BQ62" i="13" s="1"/>
  <c r="BS62" i="13" s="1"/>
  <c r="BH61" i="1"/>
  <c r="V63" i="1"/>
  <c r="U63" i="1" a="1"/>
  <c r="U63" i="1" s="1"/>
  <c r="W63" i="1" s="1"/>
  <c r="AJ61" i="13"/>
  <c r="AV61" i="7"/>
  <c r="BH61" i="7"/>
  <c r="AJ62" i="7"/>
  <c r="X61" i="7"/>
  <c r="BR62" i="7"/>
  <c r="BQ62" i="7" a="1"/>
  <c r="BQ62" i="7" s="1"/>
  <c r="BS62" i="7" s="1"/>
  <c r="BE62" i="7" a="1"/>
  <c r="BE62" i="7" s="1"/>
  <c r="BG62" i="7" s="1"/>
  <c r="BF62" i="7"/>
  <c r="U62" i="7" a="1"/>
  <c r="U62" i="7" s="1"/>
  <c r="W62" i="7" s="1"/>
  <c r="V62" i="7"/>
  <c r="AH63" i="7"/>
  <c r="AG63" i="7" a="1"/>
  <c r="AG63" i="7" s="1"/>
  <c r="AI63" i="7" s="1"/>
  <c r="AS62" i="7" a="1"/>
  <c r="AS62" i="7" s="1"/>
  <c r="AU62" i="7" s="1"/>
  <c r="AT62" i="7"/>
  <c r="BT61" i="7"/>
  <c r="AQ63" i="1"/>
  <c r="AR63" i="1" s="1"/>
  <c r="BC63" i="12"/>
  <c r="BD63" i="12" s="1"/>
  <c r="AQ63" i="12"/>
  <c r="AR63" i="12" s="1"/>
  <c r="AE63" i="12"/>
  <c r="AF63" i="12" s="1"/>
  <c r="S63" i="12"/>
  <c r="T63" i="12" s="1"/>
  <c r="BO63" i="7"/>
  <c r="BP63" i="7" s="1"/>
  <c r="BC63" i="7"/>
  <c r="BD63" i="7" s="1"/>
  <c r="AQ63" i="7"/>
  <c r="AR63" i="7" s="1"/>
  <c r="AE64" i="7"/>
  <c r="AF64" i="7" s="1"/>
  <c r="S63" i="7"/>
  <c r="T63" i="7" s="1"/>
  <c r="BO64" i="1"/>
  <c r="BP64" i="1" s="1"/>
  <c r="BC63" i="1"/>
  <c r="BD63" i="1" s="1"/>
  <c r="AE64" i="1"/>
  <c r="AF64" i="1" s="1"/>
  <c r="S64" i="1"/>
  <c r="T64" i="1" s="1"/>
  <c r="BO63" i="13"/>
  <c r="BP63" i="13" s="1"/>
  <c r="BC63" i="13"/>
  <c r="BD63" i="13" s="1"/>
  <c r="AQ63" i="13"/>
  <c r="AR63" i="13" s="1"/>
  <c r="AE63" i="13"/>
  <c r="AF63" i="13" s="1"/>
  <c r="S63" i="13"/>
  <c r="T63" i="13" s="1"/>
  <c r="AJ62" i="13" l="1"/>
  <c r="BT61" i="12"/>
  <c r="BH62" i="12"/>
  <c r="X62" i="12"/>
  <c r="AV62" i="13"/>
  <c r="X63" i="1"/>
  <c r="AJ63" i="1"/>
  <c r="BT62" i="7"/>
  <c r="BT63" i="1"/>
  <c r="AV62" i="12"/>
  <c r="AJ62" i="12"/>
  <c r="BE63" i="13" a="1"/>
  <c r="BE63" i="13" s="1"/>
  <c r="BG63" i="13" s="1"/>
  <c r="BF63" i="13"/>
  <c r="AT63" i="13"/>
  <c r="AS63" i="13" a="1"/>
  <c r="AS63" i="13" s="1"/>
  <c r="AU63" i="13" s="1"/>
  <c r="AG64" i="1" a="1"/>
  <c r="AG64" i="1" s="1"/>
  <c r="AI64" i="1" s="1"/>
  <c r="AH64" i="1"/>
  <c r="U63" i="12" a="1"/>
  <c r="U63" i="12" s="1"/>
  <c r="W63" i="12" s="1"/>
  <c r="V63" i="12"/>
  <c r="V64" i="1"/>
  <c r="U64" i="1" a="1"/>
  <c r="U64" i="1" s="1"/>
  <c r="W64" i="1" s="1"/>
  <c r="BE63" i="1" a="1"/>
  <c r="BE63" i="1" s="1"/>
  <c r="BG63" i="1" s="1"/>
  <c r="BF63" i="1"/>
  <c r="AG63" i="12" a="1"/>
  <c r="AG63" i="12" s="1"/>
  <c r="AI63" i="12" s="1"/>
  <c r="AH63" i="12"/>
  <c r="BQ63" i="13" a="1"/>
  <c r="BQ63" i="13" s="1"/>
  <c r="BS63" i="13" s="1"/>
  <c r="BR63" i="13"/>
  <c r="U63" i="13" a="1"/>
  <c r="U63" i="13" s="1"/>
  <c r="W63" i="13" s="1"/>
  <c r="V63" i="13"/>
  <c r="BQ64" i="1" a="1"/>
  <c r="BQ64" i="1" s="1"/>
  <c r="BS64" i="1" s="1"/>
  <c r="BR64" i="1"/>
  <c r="AS63" i="12" a="1"/>
  <c r="AS63" i="12" s="1"/>
  <c r="AU63" i="12" s="1"/>
  <c r="AT63" i="12"/>
  <c r="BT62" i="13"/>
  <c r="X62" i="13"/>
  <c r="BH62" i="1"/>
  <c r="BE63" i="12" a="1"/>
  <c r="BE63" i="12" s="1"/>
  <c r="BG63" i="12" s="1"/>
  <c r="BF63" i="12"/>
  <c r="AV62" i="1"/>
  <c r="BP63" i="12"/>
  <c r="BO64" i="12"/>
  <c r="BR62" i="12"/>
  <c r="BQ62" i="12" a="1"/>
  <c r="BQ62" i="12" s="1"/>
  <c r="BS62" i="12" s="1"/>
  <c r="AT63" i="1"/>
  <c r="AS63" i="1" a="1"/>
  <c r="AS63" i="1" s="1"/>
  <c r="AU63" i="1" s="1"/>
  <c r="AH63" i="13"/>
  <c r="AG63" i="13" a="1"/>
  <c r="AG63" i="13" s="1"/>
  <c r="AI63" i="13" s="1"/>
  <c r="AV62" i="7"/>
  <c r="V63" i="7"/>
  <c r="U63" i="7" a="1"/>
  <c r="U63" i="7" s="1"/>
  <c r="W63" i="7" s="1"/>
  <c r="AT63" i="7"/>
  <c r="AS63" i="7" a="1"/>
  <c r="AS63" i="7" s="1"/>
  <c r="AU63" i="7" s="1"/>
  <c r="AJ63" i="7"/>
  <c r="BE63" i="7" a="1"/>
  <c r="BE63" i="7" s="1"/>
  <c r="BG63" i="7" s="1"/>
  <c r="BF63" i="7"/>
  <c r="BQ63" i="7" a="1"/>
  <c r="BQ63" i="7" s="1"/>
  <c r="BS63" i="7" s="1"/>
  <c r="BR63" i="7"/>
  <c r="X62" i="7"/>
  <c r="AG64" i="7" a="1"/>
  <c r="AG64" i="7" s="1"/>
  <c r="AI64" i="7" s="1"/>
  <c r="AH64" i="7"/>
  <c r="BH62" i="7"/>
  <c r="AQ64" i="1"/>
  <c r="AR64" i="1" s="1"/>
  <c r="BC64" i="12"/>
  <c r="BD64" i="12" s="1"/>
  <c r="AQ64" i="12"/>
  <c r="AR64" i="12" s="1"/>
  <c r="AE64" i="12"/>
  <c r="AF64" i="12" s="1"/>
  <c r="S64" i="12"/>
  <c r="T64" i="12" s="1"/>
  <c r="BO64" i="7"/>
  <c r="BP64" i="7" s="1"/>
  <c r="BC64" i="7"/>
  <c r="BD64" i="7" s="1"/>
  <c r="AQ64" i="7"/>
  <c r="AR64" i="7" s="1"/>
  <c r="AE65" i="7"/>
  <c r="AF65" i="7" s="1"/>
  <c r="S64" i="7"/>
  <c r="T64" i="7" s="1"/>
  <c r="BO65" i="1"/>
  <c r="BP65" i="1" s="1"/>
  <c r="BC64" i="1"/>
  <c r="BD64" i="1" s="1"/>
  <c r="AE65" i="1"/>
  <c r="AF65" i="1" s="1"/>
  <c r="S65" i="1"/>
  <c r="T65" i="1" s="1"/>
  <c r="BO64" i="13"/>
  <c r="BP64" i="13" s="1"/>
  <c r="BC64" i="13"/>
  <c r="BD64" i="13" s="1"/>
  <c r="AQ64" i="13"/>
  <c r="AR64" i="13" s="1"/>
  <c r="AE64" i="13"/>
  <c r="AF64" i="13" s="1"/>
  <c r="S64" i="13"/>
  <c r="T64" i="13" s="1"/>
  <c r="AV63" i="12" l="1"/>
  <c r="BT64" i="1"/>
  <c r="AV63" i="1"/>
  <c r="BH63" i="12"/>
  <c r="BH63" i="1"/>
  <c r="AJ64" i="1"/>
  <c r="U65" i="1" a="1"/>
  <c r="U65" i="1" s="1"/>
  <c r="W65" i="1" s="1"/>
  <c r="V65" i="1"/>
  <c r="U64" i="12" a="1"/>
  <c r="U64" i="12" s="1"/>
  <c r="W64" i="12" s="1"/>
  <c r="V64" i="12"/>
  <c r="AG64" i="12" a="1"/>
  <c r="AG64" i="12" s="1"/>
  <c r="AI64" i="12" s="1"/>
  <c r="AH64" i="12"/>
  <c r="AV63" i="13"/>
  <c r="AG65" i="1" a="1"/>
  <c r="AG65" i="1" s="1"/>
  <c r="AI65" i="1" s="1"/>
  <c r="AH65" i="1"/>
  <c r="U64" i="13" a="1"/>
  <c r="U64" i="13" s="1"/>
  <c r="W64" i="13" s="1"/>
  <c r="V64" i="13"/>
  <c r="BQ65" i="1" a="1"/>
  <c r="BQ65" i="1" s="1"/>
  <c r="BS65" i="1" s="1"/>
  <c r="BR65" i="1"/>
  <c r="BT65" i="1" s="1"/>
  <c r="AS64" i="12" a="1"/>
  <c r="AS64" i="12" s="1"/>
  <c r="AU64" i="12" s="1"/>
  <c r="AT64" i="12"/>
  <c r="BT63" i="7"/>
  <c r="BT62" i="12"/>
  <c r="X63" i="13"/>
  <c r="X64" i="1"/>
  <c r="BE64" i="1" a="1"/>
  <c r="BE64" i="1" s="1"/>
  <c r="BG64" i="1" s="1"/>
  <c r="BF64" i="1"/>
  <c r="BH64" i="1" s="1"/>
  <c r="AG64" i="13" a="1"/>
  <c r="AG64" i="13" s="1"/>
  <c r="AI64" i="13" s="1"/>
  <c r="AH64" i="13"/>
  <c r="BE64" i="12" a="1"/>
  <c r="BE64" i="12" s="1"/>
  <c r="BG64" i="12" s="1"/>
  <c r="BF64" i="12"/>
  <c r="AS64" i="13" a="1"/>
  <c r="AS64" i="13" s="1"/>
  <c r="AU64" i="13" s="1"/>
  <c r="AT64" i="13"/>
  <c r="AJ63" i="13"/>
  <c r="BT63" i="13"/>
  <c r="BH63" i="13"/>
  <c r="AS64" i="1" a="1"/>
  <c r="AS64" i="1" s="1"/>
  <c r="AU64" i="1" s="1"/>
  <c r="AT64" i="1"/>
  <c r="AV64" i="1" s="1"/>
  <c r="BP64" i="12"/>
  <c r="BO65" i="12"/>
  <c r="X63" i="12"/>
  <c r="BE64" i="13" a="1"/>
  <c r="BE64" i="13" s="1"/>
  <c r="BG64" i="13" s="1"/>
  <c r="BF64" i="13"/>
  <c r="BQ64" i="13" a="1"/>
  <c r="BQ64" i="13" s="1"/>
  <c r="BS64" i="13" s="1"/>
  <c r="BR64" i="13"/>
  <c r="BQ63" i="12" a="1"/>
  <c r="BQ63" i="12" s="1"/>
  <c r="BS63" i="12" s="1"/>
  <c r="BR63" i="12"/>
  <c r="AJ63" i="12"/>
  <c r="BH63" i="7"/>
  <c r="AJ64" i="7"/>
  <c r="BF64" i="7"/>
  <c r="BE64" i="7" a="1"/>
  <c r="BE64" i="7" s="1"/>
  <c r="BG64" i="7" s="1"/>
  <c r="BR64" i="7"/>
  <c r="BQ64" i="7" a="1"/>
  <c r="BQ64" i="7" s="1"/>
  <c r="BS64" i="7" s="1"/>
  <c r="AV63" i="7"/>
  <c r="AS64" i="7" a="1"/>
  <c r="AS64" i="7" s="1"/>
  <c r="AU64" i="7" s="1"/>
  <c r="AT64" i="7"/>
  <c r="U64" i="7" a="1"/>
  <c r="U64" i="7" s="1"/>
  <c r="W64" i="7" s="1"/>
  <c r="V64" i="7"/>
  <c r="X63" i="7"/>
  <c r="AG65" i="7" a="1"/>
  <c r="AG65" i="7" s="1"/>
  <c r="AI65" i="7" s="1"/>
  <c r="AH65" i="7"/>
  <c r="AQ65" i="1"/>
  <c r="AR65" i="1" s="1"/>
  <c r="BC65" i="12"/>
  <c r="BD65" i="12" s="1"/>
  <c r="AQ65" i="12"/>
  <c r="AR65" i="12" s="1"/>
  <c r="AE65" i="12"/>
  <c r="AF65" i="12" s="1"/>
  <c r="S65" i="12"/>
  <c r="T65" i="12" s="1"/>
  <c r="BO65" i="7"/>
  <c r="BP65" i="7" s="1"/>
  <c r="BC65" i="7"/>
  <c r="BD65" i="7" s="1"/>
  <c r="AQ65" i="7"/>
  <c r="AR65" i="7" s="1"/>
  <c r="AE66" i="7"/>
  <c r="AF66" i="7" s="1"/>
  <c r="S65" i="7"/>
  <c r="T65" i="7" s="1"/>
  <c r="BO66" i="1"/>
  <c r="BP66" i="1" s="1"/>
  <c r="BC65" i="1"/>
  <c r="BD65" i="1" s="1"/>
  <c r="AE66" i="1"/>
  <c r="AF66" i="1" s="1"/>
  <c r="S66" i="1"/>
  <c r="T66" i="1" s="1"/>
  <c r="BO65" i="13"/>
  <c r="BP65" i="13" s="1"/>
  <c r="BC65" i="13"/>
  <c r="BD65" i="13" s="1"/>
  <c r="AQ65" i="13"/>
  <c r="AR65" i="13" s="1"/>
  <c r="AE65" i="13"/>
  <c r="AF65" i="13" s="1"/>
  <c r="S65" i="13"/>
  <c r="T65" i="13" s="1"/>
  <c r="BT63" i="12" l="1"/>
  <c r="BH64" i="12"/>
  <c r="AJ65" i="1"/>
  <c r="AJ64" i="12"/>
  <c r="BH64" i="13"/>
  <c r="AV64" i="13"/>
  <c r="X64" i="13"/>
  <c r="X64" i="7"/>
  <c r="X65" i="1"/>
  <c r="BT64" i="13"/>
  <c r="AJ64" i="13"/>
  <c r="X64" i="12"/>
  <c r="AV64" i="12"/>
  <c r="U66" i="1" a="1"/>
  <c r="U66" i="1" s="1"/>
  <c r="W66" i="1" s="1"/>
  <c r="V66" i="1"/>
  <c r="AG66" i="1" a="1"/>
  <c r="AG66" i="1" s="1"/>
  <c r="AI66" i="1" s="1"/>
  <c r="AH66" i="1"/>
  <c r="U65" i="12" a="1"/>
  <c r="U65" i="12" s="1"/>
  <c r="W65" i="12" s="1"/>
  <c r="V65" i="12"/>
  <c r="BH64" i="7"/>
  <c r="BE65" i="1" a="1"/>
  <c r="BE65" i="1" s="1"/>
  <c r="BG65" i="1" s="1"/>
  <c r="BF65" i="1"/>
  <c r="BH65" i="1" s="1"/>
  <c r="AG65" i="12" a="1"/>
  <c r="AG65" i="12" s="1"/>
  <c r="AI65" i="12" s="1"/>
  <c r="AH65" i="12"/>
  <c r="BQ66" i="1" a="1"/>
  <c r="BQ66" i="1" s="1"/>
  <c r="BS66" i="1" s="1"/>
  <c r="BR66" i="1"/>
  <c r="AS65" i="12" a="1"/>
  <c r="AS65" i="12" s="1"/>
  <c r="AU65" i="12" s="1"/>
  <c r="AT65" i="12"/>
  <c r="BQ65" i="13" a="1"/>
  <c r="BQ65" i="13" s="1"/>
  <c r="BS65" i="13" s="1"/>
  <c r="BR65" i="13"/>
  <c r="BT65" i="13" s="1"/>
  <c r="AG65" i="13" a="1"/>
  <c r="AG65" i="13" s="1"/>
  <c r="AI65" i="13" s="1"/>
  <c r="AH65" i="13"/>
  <c r="BF65" i="12"/>
  <c r="BE65" i="12" a="1"/>
  <c r="BE65" i="12" s="1"/>
  <c r="BG65" i="12" s="1"/>
  <c r="V65" i="13"/>
  <c r="U65" i="13" a="1"/>
  <c r="U65" i="13" s="1"/>
  <c r="W65" i="13" s="1"/>
  <c r="AS65" i="13" a="1"/>
  <c r="AS65" i="13" s="1"/>
  <c r="AU65" i="13" s="1"/>
  <c r="AT65" i="13"/>
  <c r="BP65" i="12"/>
  <c r="BO66" i="12"/>
  <c r="BE65" i="13" a="1"/>
  <c r="BE65" i="13" s="1"/>
  <c r="BG65" i="13" s="1"/>
  <c r="BF65" i="13"/>
  <c r="AS65" i="1" a="1"/>
  <c r="AS65" i="1" s="1"/>
  <c r="AU65" i="1" s="1"/>
  <c r="AT65" i="1"/>
  <c r="BR64" i="12"/>
  <c r="BQ64" i="12" a="1"/>
  <c r="BQ64" i="12" s="1"/>
  <c r="BS64" i="12" s="1"/>
  <c r="AV64" i="7"/>
  <c r="AG66" i="7" a="1"/>
  <c r="AG66" i="7" s="1"/>
  <c r="AI66" i="7" s="1"/>
  <c r="AH66" i="7"/>
  <c r="BQ65" i="7" a="1"/>
  <c r="BQ65" i="7" s="1"/>
  <c r="BS65" i="7" s="1"/>
  <c r="BR65" i="7"/>
  <c r="U65" i="7" a="1"/>
  <c r="U65" i="7" s="1"/>
  <c r="W65" i="7" s="1"/>
  <c r="V65" i="7"/>
  <c r="BT64" i="7"/>
  <c r="BF65" i="7"/>
  <c r="BE65" i="7" a="1"/>
  <c r="BE65" i="7" s="1"/>
  <c r="BG65" i="7" s="1"/>
  <c r="AT65" i="7"/>
  <c r="AS65" i="7" a="1"/>
  <c r="AS65" i="7" s="1"/>
  <c r="AU65" i="7" s="1"/>
  <c r="AJ65" i="7"/>
  <c r="AQ66" i="1"/>
  <c r="AR66" i="1" s="1"/>
  <c r="BC66" i="12"/>
  <c r="BD66" i="12" s="1"/>
  <c r="AQ66" i="12"/>
  <c r="AR66" i="12" s="1"/>
  <c r="AE66" i="12"/>
  <c r="AF66" i="12" s="1"/>
  <c r="S66" i="12"/>
  <c r="T66" i="12" s="1"/>
  <c r="BO66" i="7"/>
  <c r="BP66" i="7" s="1"/>
  <c r="BC66" i="7"/>
  <c r="BD66" i="7" s="1"/>
  <c r="AQ66" i="7"/>
  <c r="AR66" i="7" s="1"/>
  <c r="AE67" i="7"/>
  <c r="AF67" i="7" s="1"/>
  <c r="S66" i="7"/>
  <c r="T66" i="7" s="1"/>
  <c r="BO67" i="1"/>
  <c r="BP67" i="1" s="1"/>
  <c r="BC66" i="1"/>
  <c r="BD66" i="1" s="1"/>
  <c r="AE67" i="1"/>
  <c r="AF67" i="1" s="1"/>
  <c r="S67" i="1"/>
  <c r="T67" i="1" s="1"/>
  <c r="BO66" i="13"/>
  <c r="BP66" i="13" s="1"/>
  <c r="BC66" i="13"/>
  <c r="BD66" i="13" s="1"/>
  <c r="AQ66" i="13"/>
  <c r="AR66" i="13" s="1"/>
  <c r="AE66" i="13"/>
  <c r="AF66" i="13" s="1"/>
  <c r="S66" i="13"/>
  <c r="T66" i="13" s="1"/>
  <c r="BH65" i="13" l="1"/>
  <c r="BT66" i="1"/>
  <c r="X65" i="12"/>
  <c r="AV65" i="13"/>
  <c r="AV65" i="12"/>
  <c r="AJ65" i="12"/>
  <c r="X66" i="1"/>
  <c r="BT64" i="12"/>
  <c r="AJ65" i="13"/>
  <c r="U66" i="13" a="1"/>
  <c r="U66" i="13" s="1"/>
  <c r="W66" i="13" s="1"/>
  <c r="V66" i="13"/>
  <c r="BQ67" i="1" a="1"/>
  <c r="BQ67" i="1" s="1"/>
  <c r="BS67" i="1" s="1"/>
  <c r="BR67" i="1"/>
  <c r="AS66" i="12" a="1"/>
  <c r="AS66" i="12" s="1"/>
  <c r="AU66" i="12" s="1"/>
  <c r="AT66" i="12"/>
  <c r="BP66" i="12"/>
  <c r="BO67" i="12"/>
  <c r="AG66" i="13" a="1"/>
  <c r="AG66" i="13" s="1"/>
  <c r="AI66" i="13" s="1"/>
  <c r="AH66" i="13"/>
  <c r="BE66" i="12" a="1"/>
  <c r="BE66" i="12" s="1"/>
  <c r="BG66" i="12" s="1"/>
  <c r="BF66" i="12"/>
  <c r="BQ65" i="12" a="1"/>
  <c r="BQ65" i="12" s="1"/>
  <c r="BS65" i="12" s="1"/>
  <c r="BR65" i="12"/>
  <c r="AT66" i="13"/>
  <c r="AV66" i="13" s="1"/>
  <c r="AS66" i="13" a="1"/>
  <c r="AS66" i="13" s="1"/>
  <c r="AU66" i="13" s="1"/>
  <c r="AJ66" i="1"/>
  <c r="BF66" i="13"/>
  <c r="BE66" i="13" a="1"/>
  <c r="BE66" i="13" s="1"/>
  <c r="BG66" i="13" s="1"/>
  <c r="AS66" i="1" a="1"/>
  <c r="AS66" i="1" s="1"/>
  <c r="AU66" i="1" s="1"/>
  <c r="AT66" i="1"/>
  <c r="AV66" i="1" s="1"/>
  <c r="BR66" i="13"/>
  <c r="BQ66" i="13" a="1"/>
  <c r="BQ66" i="13" s="1"/>
  <c r="BS66" i="13" s="1"/>
  <c r="AV65" i="1"/>
  <c r="X65" i="13"/>
  <c r="U67" i="1" a="1"/>
  <c r="U67" i="1" s="1"/>
  <c r="W67" i="1" s="1"/>
  <c r="V67" i="1"/>
  <c r="AG67" i="1" a="1"/>
  <c r="AG67" i="1" s="1"/>
  <c r="AI67" i="1" s="1"/>
  <c r="AH67" i="1"/>
  <c r="U66" i="12" a="1"/>
  <c r="U66" i="12" s="1"/>
  <c r="W66" i="12" s="1"/>
  <c r="V66" i="12"/>
  <c r="BE66" i="1" a="1"/>
  <c r="BE66" i="1" s="1"/>
  <c r="BG66" i="1" s="1"/>
  <c r="BF66" i="1"/>
  <c r="BH66" i="1" s="1"/>
  <c r="AG66" i="12" a="1"/>
  <c r="AG66" i="12" s="1"/>
  <c r="AI66" i="12" s="1"/>
  <c r="AH66" i="12"/>
  <c r="BH65" i="12"/>
  <c r="AV65" i="7"/>
  <c r="BH65" i="7"/>
  <c r="BT65" i="7"/>
  <c r="X65" i="7"/>
  <c r="AJ66" i="7"/>
  <c r="AG67" i="7" a="1"/>
  <c r="AG67" i="7" s="1"/>
  <c r="AI67" i="7" s="1"/>
  <c r="AH67" i="7"/>
  <c r="AS66" i="7" a="1"/>
  <c r="AS66" i="7" s="1"/>
  <c r="AU66" i="7" s="1"/>
  <c r="AT66" i="7"/>
  <c r="BQ66" i="7" a="1"/>
  <c r="BQ66" i="7" s="1"/>
  <c r="BS66" i="7" s="1"/>
  <c r="BR66" i="7"/>
  <c r="U66" i="7" a="1"/>
  <c r="U66" i="7" s="1"/>
  <c r="W66" i="7" s="1"/>
  <c r="V66" i="7"/>
  <c r="BE66" i="7" a="1"/>
  <c r="BE66" i="7" s="1"/>
  <c r="BG66" i="7" s="1"/>
  <c r="BF66" i="7"/>
  <c r="AQ67" i="1"/>
  <c r="AR67" i="1" s="1"/>
  <c r="BC67" i="12"/>
  <c r="BD67" i="12" s="1"/>
  <c r="AQ67" i="12"/>
  <c r="AR67" i="12" s="1"/>
  <c r="AE67" i="12"/>
  <c r="AF67" i="12" s="1"/>
  <c r="S67" i="12"/>
  <c r="T67" i="12" s="1"/>
  <c r="BO67" i="7"/>
  <c r="BP67" i="7" s="1"/>
  <c r="BC67" i="7"/>
  <c r="BD67" i="7" s="1"/>
  <c r="AQ67" i="7"/>
  <c r="AR67" i="7" s="1"/>
  <c r="AE68" i="7"/>
  <c r="AF68" i="7" s="1"/>
  <c r="S67" i="7"/>
  <c r="T67" i="7" s="1"/>
  <c r="BO68" i="1"/>
  <c r="BP68" i="1" s="1"/>
  <c r="BC67" i="1"/>
  <c r="BD67" i="1" s="1"/>
  <c r="AE68" i="1"/>
  <c r="AF68" i="1" s="1"/>
  <c r="S68" i="1"/>
  <c r="T68" i="1" s="1"/>
  <c r="BO67" i="13"/>
  <c r="BP67" i="13" s="1"/>
  <c r="BC67" i="13"/>
  <c r="BD67" i="13" s="1"/>
  <c r="AQ67" i="13"/>
  <c r="AR67" i="13" s="1"/>
  <c r="AE67" i="13"/>
  <c r="AF67" i="13" s="1"/>
  <c r="S67" i="13"/>
  <c r="T67" i="13" s="1"/>
  <c r="BT67" i="1" l="1"/>
  <c r="BT65" i="12"/>
  <c r="AV66" i="12"/>
  <c r="X66" i="13"/>
  <c r="AJ66" i="12"/>
  <c r="X67" i="1"/>
  <c r="BH66" i="12"/>
  <c r="BP67" i="12"/>
  <c r="BO68" i="12"/>
  <c r="BQ66" i="12" a="1"/>
  <c r="BQ66" i="12" s="1"/>
  <c r="BS66" i="12" s="1"/>
  <c r="BR66" i="12"/>
  <c r="BT66" i="12" s="1"/>
  <c r="BE67" i="13" a="1"/>
  <c r="BE67" i="13" s="1"/>
  <c r="BG67" i="13" s="1"/>
  <c r="BF67" i="13"/>
  <c r="BH66" i="13"/>
  <c r="AS67" i="1" a="1"/>
  <c r="AS67" i="1" s="1"/>
  <c r="AU67" i="1" s="1"/>
  <c r="AT67" i="1"/>
  <c r="BQ67" i="13" a="1"/>
  <c r="BQ67" i="13" s="1"/>
  <c r="BS67" i="13" s="1"/>
  <c r="BR67" i="13"/>
  <c r="BT67" i="13" s="1"/>
  <c r="AH68" i="1"/>
  <c r="AG68" i="1" a="1"/>
  <c r="AG68" i="1" s="1"/>
  <c r="AI68" i="1" s="1"/>
  <c r="V67" i="12"/>
  <c r="X67" i="12" s="1"/>
  <c r="U67" i="12" a="1"/>
  <c r="U67" i="12" s="1"/>
  <c r="W67" i="12" s="1"/>
  <c r="V68" i="1"/>
  <c r="U68" i="1" a="1"/>
  <c r="U68" i="1" s="1"/>
  <c r="W68" i="1" s="1"/>
  <c r="AG67" i="12" a="1"/>
  <c r="AG67" i="12" s="1"/>
  <c r="AI67" i="12" s="1"/>
  <c r="AH67" i="12"/>
  <c r="BF67" i="1"/>
  <c r="BE67" i="1" a="1"/>
  <c r="BE67" i="1" s="1"/>
  <c r="BG67" i="1" s="1"/>
  <c r="U67" i="13" a="1"/>
  <c r="U67" i="13" s="1"/>
  <c r="W67" i="13" s="1"/>
  <c r="V67" i="13"/>
  <c r="BQ68" i="1" a="1"/>
  <c r="BQ68" i="1" s="1"/>
  <c r="BS68" i="1" s="1"/>
  <c r="BR68" i="1"/>
  <c r="AS67" i="12" a="1"/>
  <c r="AS67" i="12" s="1"/>
  <c r="AU67" i="12" s="1"/>
  <c r="AT67" i="12"/>
  <c r="X66" i="12"/>
  <c r="BT66" i="13"/>
  <c r="AJ66" i="13"/>
  <c r="AG67" i="13" a="1"/>
  <c r="AG67" i="13" s="1"/>
  <c r="AI67" i="13" s="1"/>
  <c r="AH67" i="13"/>
  <c r="AJ67" i="13" s="1"/>
  <c r="BE67" i="12" a="1"/>
  <c r="BE67" i="12" s="1"/>
  <c r="BG67" i="12" s="1"/>
  <c r="BF67" i="12"/>
  <c r="BH67" i="12" s="1"/>
  <c r="AS67" i="13" a="1"/>
  <c r="AS67" i="13" s="1"/>
  <c r="AU67" i="13" s="1"/>
  <c r="AT67" i="13"/>
  <c r="AJ67" i="1"/>
  <c r="BT66" i="7"/>
  <c r="BH66" i="7"/>
  <c r="AS67" i="7" a="1"/>
  <c r="AS67" i="7" s="1"/>
  <c r="AU67" i="7" s="1"/>
  <c r="AT67" i="7"/>
  <c r="V67" i="7"/>
  <c r="U67" i="7" a="1"/>
  <c r="U67" i="7" s="1"/>
  <c r="W67" i="7" s="1"/>
  <c r="AH68" i="7"/>
  <c r="AG68" i="7" a="1"/>
  <c r="AG68" i="7" s="1"/>
  <c r="AI68" i="7" s="1"/>
  <c r="X66" i="7"/>
  <c r="BE67" i="7" a="1"/>
  <c r="BE67" i="7" s="1"/>
  <c r="BG67" i="7" s="1"/>
  <c r="BF67" i="7"/>
  <c r="BQ67" i="7" a="1"/>
  <c r="BQ67" i="7" s="1"/>
  <c r="BS67" i="7" s="1"/>
  <c r="BR67" i="7"/>
  <c r="AV66" i="7"/>
  <c r="AJ67" i="7"/>
  <c r="AQ68" i="1"/>
  <c r="AR68" i="1" s="1"/>
  <c r="BC68" i="12"/>
  <c r="BD68" i="12" s="1"/>
  <c r="AQ68" i="12"/>
  <c r="AR68" i="12" s="1"/>
  <c r="AE68" i="12"/>
  <c r="AF68" i="12" s="1"/>
  <c r="S68" i="12"/>
  <c r="T68" i="12" s="1"/>
  <c r="BO68" i="7"/>
  <c r="BP68" i="7" s="1"/>
  <c r="BC68" i="7"/>
  <c r="BD68" i="7" s="1"/>
  <c r="AQ68" i="7"/>
  <c r="AR68" i="7" s="1"/>
  <c r="AE69" i="7"/>
  <c r="AF69" i="7" s="1"/>
  <c r="S68" i="7"/>
  <c r="T68" i="7" s="1"/>
  <c r="BO69" i="1"/>
  <c r="BP69" i="1" s="1"/>
  <c r="BC68" i="1"/>
  <c r="BD68" i="1" s="1"/>
  <c r="AE69" i="1"/>
  <c r="AF69" i="1" s="1"/>
  <c r="S69" i="1"/>
  <c r="T69" i="1" s="1"/>
  <c r="BO68" i="13"/>
  <c r="BP68" i="13" s="1"/>
  <c r="BC68" i="13"/>
  <c r="BD68" i="13" s="1"/>
  <c r="AQ68" i="13"/>
  <c r="AR68" i="13" s="1"/>
  <c r="AE68" i="13"/>
  <c r="AF68" i="13" s="1"/>
  <c r="S68" i="13"/>
  <c r="T68" i="13" s="1"/>
  <c r="AV67" i="1" l="1"/>
  <c r="BH67" i="13"/>
  <c r="AV67" i="12"/>
  <c r="X67" i="13"/>
  <c r="U69" i="1" a="1"/>
  <c r="U69" i="1" s="1"/>
  <c r="W69" i="1" s="1"/>
  <c r="V69" i="1"/>
  <c r="AG69" i="1" a="1"/>
  <c r="AG69" i="1" s="1"/>
  <c r="AI69" i="1" s="1"/>
  <c r="AH69" i="1"/>
  <c r="V68" i="12"/>
  <c r="U68" i="12" a="1"/>
  <c r="U68" i="12" s="1"/>
  <c r="BE68" i="1" a="1"/>
  <c r="BE68" i="1" s="1"/>
  <c r="BG68" i="1" s="1"/>
  <c r="BF68" i="1"/>
  <c r="BH68" i="1" s="1"/>
  <c r="AG68" i="12" a="1"/>
  <c r="AG68" i="12" s="1"/>
  <c r="AI68" i="12" s="1"/>
  <c r="AH68" i="12"/>
  <c r="BT68" i="1"/>
  <c r="AJ67" i="12"/>
  <c r="AJ68" i="1"/>
  <c r="AT68" i="12"/>
  <c r="AS68" i="12" a="1"/>
  <c r="AS68" i="12" s="1"/>
  <c r="AU68" i="12" s="1"/>
  <c r="AG68" i="13" a="1"/>
  <c r="AG68" i="13" s="1"/>
  <c r="AI68" i="13" s="1"/>
  <c r="AH68" i="13"/>
  <c r="BE68" i="12" a="1"/>
  <c r="BE68" i="12" s="1"/>
  <c r="BG68" i="12" s="1"/>
  <c r="BF68" i="12"/>
  <c r="BH68" i="12" s="1"/>
  <c r="X68" i="1"/>
  <c r="BQ69" i="1" a="1"/>
  <c r="BQ69" i="1" s="1"/>
  <c r="BS69" i="1" s="1"/>
  <c r="BR69" i="1"/>
  <c r="AS68" i="13" a="1"/>
  <c r="AS68" i="13" s="1"/>
  <c r="AU68" i="13" s="1"/>
  <c r="AT68" i="13"/>
  <c r="V68" i="13"/>
  <c r="U68" i="13" a="1"/>
  <c r="U68" i="13" s="1"/>
  <c r="W68" i="13" s="1"/>
  <c r="AS68" i="1" a="1"/>
  <c r="AS68" i="1" s="1"/>
  <c r="AU68" i="1" s="1"/>
  <c r="AT68" i="1"/>
  <c r="BP68" i="12"/>
  <c r="BO69" i="12"/>
  <c r="BE68" i="13" a="1"/>
  <c r="BE68" i="13" s="1"/>
  <c r="BG68" i="13" s="1"/>
  <c r="BF68" i="13"/>
  <c r="BQ68" i="13" a="1"/>
  <c r="BQ68" i="13" s="1"/>
  <c r="BS68" i="13" s="1"/>
  <c r="BR68" i="13"/>
  <c r="AV67" i="13"/>
  <c r="BH67" i="1"/>
  <c r="BQ67" i="12" a="1"/>
  <c r="BQ67" i="12" s="1"/>
  <c r="BS67" i="12" s="1"/>
  <c r="BR67" i="12"/>
  <c r="BH67" i="7"/>
  <c r="BT67" i="7"/>
  <c r="AH69" i="7"/>
  <c r="AG69" i="7" a="1"/>
  <c r="AG69" i="7" s="1"/>
  <c r="AI69" i="7" s="1"/>
  <c r="BR68" i="7"/>
  <c r="BQ68" i="7" a="1"/>
  <c r="BQ68" i="7" s="1"/>
  <c r="BS68" i="7" s="1"/>
  <c r="BE68" i="7" a="1"/>
  <c r="BE68" i="7" s="1"/>
  <c r="BG68" i="7" s="1"/>
  <c r="BF68" i="7"/>
  <c r="AJ68" i="7"/>
  <c r="X67" i="7"/>
  <c r="V68" i="7"/>
  <c r="U68" i="7" a="1"/>
  <c r="U68" i="7" s="1"/>
  <c r="W68" i="7" s="1"/>
  <c r="AS68" i="7" a="1"/>
  <c r="AS68" i="7" s="1"/>
  <c r="AU68" i="7" s="1"/>
  <c r="AT68" i="7"/>
  <c r="AV67" i="7"/>
  <c r="AQ69" i="1"/>
  <c r="AR69" i="1" s="1"/>
  <c r="BC69" i="12"/>
  <c r="BD69" i="12" s="1"/>
  <c r="AQ69" i="12"/>
  <c r="AR69" i="12" s="1"/>
  <c r="AE69" i="12"/>
  <c r="AF69" i="12" s="1"/>
  <c r="S69" i="12"/>
  <c r="T69" i="12" s="1"/>
  <c r="BO69" i="7"/>
  <c r="BP69" i="7" s="1"/>
  <c r="BC69" i="7"/>
  <c r="BD69" i="7" s="1"/>
  <c r="AQ69" i="7"/>
  <c r="AR69" i="7" s="1"/>
  <c r="AE70" i="7"/>
  <c r="AF70" i="7" s="1"/>
  <c r="S69" i="7"/>
  <c r="T69" i="7" s="1"/>
  <c r="BO70" i="1"/>
  <c r="BP70" i="1" s="1"/>
  <c r="BC69" i="1"/>
  <c r="BD69" i="1" s="1"/>
  <c r="AE70" i="1"/>
  <c r="AF70" i="1" s="1"/>
  <c r="S70" i="1"/>
  <c r="T70" i="1" s="1"/>
  <c r="BO69" i="13"/>
  <c r="BP69" i="13" s="1"/>
  <c r="BC69" i="13"/>
  <c r="BD69" i="13" s="1"/>
  <c r="AQ69" i="13"/>
  <c r="AR69" i="13" s="1"/>
  <c r="AE69" i="13"/>
  <c r="AF69" i="13" s="1"/>
  <c r="S69" i="13"/>
  <c r="T69" i="13" s="1"/>
  <c r="AJ69" i="1" l="1"/>
  <c r="BH68" i="13"/>
  <c r="AV68" i="13"/>
  <c r="BT67" i="12"/>
  <c r="BT69" i="1"/>
  <c r="BT68" i="7"/>
  <c r="AV68" i="1"/>
  <c r="X68" i="7"/>
  <c r="BT68" i="13"/>
  <c r="AJ68" i="12"/>
  <c r="X69" i="1"/>
  <c r="BR68" i="12"/>
  <c r="BQ68" i="12" a="1"/>
  <c r="BQ68" i="12" s="1"/>
  <c r="BS68" i="12" s="1"/>
  <c r="AV68" i="12"/>
  <c r="U70" i="1" a="1"/>
  <c r="U70" i="1" s="1"/>
  <c r="W70" i="1" s="1"/>
  <c r="V70" i="1"/>
  <c r="U69" i="12" a="1"/>
  <c r="U69" i="12" s="1"/>
  <c r="W69" i="12" s="1"/>
  <c r="V69" i="12"/>
  <c r="X68" i="12"/>
  <c r="W68" i="12"/>
  <c r="BR69" i="13"/>
  <c r="BQ69" i="13" a="1"/>
  <c r="BQ69" i="13" s="1"/>
  <c r="BS69" i="13" s="1"/>
  <c r="BF69" i="1"/>
  <c r="BE69" i="1" a="1"/>
  <c r="BE69" i="1" s="1"/>
  <c r="BG69" i="1" s="1"/>
  <c r="AH69" i="12"/>
  <c r="AG69" i="12" a="1"/>
  <c r="AG69" i="12" s="1"/>
  <c r="AI69" i="12" s="1"/>
  <c r="BF69" i="13"/>
  <c r="BE69" i="13" a="1"/>
  <c r="BE69" i="13" s="1"/>
  <c r="BG69" i="13" s="1"/>
  <c r="BR70" i="1"/>
  <c r="BQ70" i="1" a="1"/>
  <c r="BQ70" i="1" s="1"/>
  <c r="BS70" i="1" s="1"/>
  <c r="AT69" i="12"/>
  <c r="AS69" i="12" a="1"/>
  <c r="AS69" i="12" s="1"/>
  <c r="AU69" i="12" s="1"/>
  <c r="X68" i="13"/>
  <c r="U69" i="13" a="1"/>
  <c r="U69" i="13" s="1"/>
  <c r="W69" i="13" s="1"/>
  <c r="V69" i="13"/>
  <c r="AG69" i="13" a="1"/>
  <c r="AG69" i="13" s="1"/>
  <c r="AI69" i="13" s="1"/>
  <c r="AH69" i="13"/>
  <c r="BE69" i="12" a="1"/>
  <c r="BE69" i="12" s="1"/>
  <c r="BG69" i="12" s="1"/>
  <c r="BF69" i="12"/>
  <c r="AG70" i="1" a="1"/>
  <c r="AG70" i="1" s="1"/>
  <c r="AI70" i="1" s="1"/>
  <c r="AH70" i="1"/>
  <c r="AS69" i="13" a="1"/>
  <c r="AS69" i="13" s="1"/>
  <c r="AU69" i="13" s="1"/>
  <c r="AT69" i="13"/>
  <c r="AJ68" i="13"/>
  <c r="AS69" i="1" a="1"/>
  <c r="AS69" i="1" s="1"/>
  <c r="AU69" i="1" s="1"/>
  <c r="AT69" i="1"/>
  <c r="AV69" i="1" s="1"/>
  <c r="BP69" i="12"/>
  <c r="BO70" i="12"/>
  <c r="BQ69" i="7" a="1"/>
  <c r="BQ69" i="7" s="1"/>
  <c r="BS69" i="7" s="1"/>
  <c r="BR69" i="7"/>
  <c r="BH68" i="7"/>
  <c r="BE69" i="7" a="1"/>
  <c r="BE69" i="7" s="1"/>
  <c r="BG69" i="7" s="1"/>
  <c r="BF69" i="7"/>
  <c r="AS69" i="7" a="1"/>
  <c r="AS69" i="7" s="1"/>
  <c r="AU69" i="7" s="1"/>
  <c r="AT69" i="7"/>
  <c r="U69" i="7" a="1"/>
  <c r="U69" i="7" s="1"/>
  <c r="W69" i="7" s="1"/>
  <c r="V69" i="7"/>
  <c r="AV68" i="7"/>
  <c r="AJ69" i="7"/>
  <c r="AG70" i="7" a="1"/>
  <c r="AG70" i="7" s="1"/>
  <c r="AI70" i="7" s="1"/>
  <c r="AH70" i="7"/>
  <c r="AQ70" i="1"/>
  <c r="AR70" i="1" s="1"/>
  <c r="BC70" i="12"/>
  <c r="BD70" i="12" s="1"/>
  <c r="AQ70" i="12"/>
  <c r="AR70" i="12" s="1"/>
  <c r="AE70" i="12"/>
  <c r="AF70" i="12" s="1"/>
  <c r="S70" i="12"/>
  <c r="T70" i="12" s="1"/>
  <c r="BO70" i="7"/>
  <c r="BP70" i="7" s="1"/>
  <c r="BC70" i="7"/>
  <c r="BD70" i="7" s="1"/>
  <c r="AQ70" i="7"/>
  <c r="AR70" i="7" s="1"/>
  <c r="AE71" i="7"/>
  <c r="AF71" i="7" s="1"/>
  <c r="S70" i="7"/>
  <c r="T70" i="7" s="1"/>
  <c r="BO71" i="1"/>
  <c r="BP71" i="1" s="1"/>
  <c r="BC70" i="1"/>
  <c r="BD70" i="1" s="1"/>
  <c r="AE71" i="1"/>
  <c r="AF71" i="1" s="1"/>
  <c r="S71" i="1"/>
  <c r="T71" i="1" s="1"/>
  <c r="BO70" i="13"/>
  <c r="BP70" i="13" s="1"/>
  <c r="BC70" i="13"/>
  <c r="BD70" i="13" s="1"/>
  <c r="AQ70" i="13"/>
  <c r="AR70" i="13" s="1"/>
  <c r="AE70" i="13"/>
  <c r="AF70" i="13" s="1"/>
  <c r="S70" i="13"/>
  <c r="T70" i="13" s="1"/>
  <c r="X70" i="1" l="1"/>
  <c r="AV69" i="12"/>
  <c r="X69" i="12"/>
  <c r="AJ70" i="1"/>
  <c r="BT69" i="13"/>
  <c r="BH69" i="13"/>
  <c r="BH69" i="1"/>
  <c r="BE70" i="13" a="1"/>
  <c r="BE70" i="13" s="1"/>
  <c r="BG70" i="13" s="1"/>
  <c r="BF70" i="13"/>
  <c r="U71" i="1" a="1"/>
  <c r="U71" i="1" s="1"/>
  <c r="W71" i="1" s="1"/>
  <c r="V71" i="1"/>
  <c r="AG71" i="1" a="1"/>
  <c r="AG71" i="1" s="1"/>
  <c r="AI71" i="1" s="1"/>
  <c r="AH71" i="1"/>
  <c r="V70" i="12"/>
  <c r="U70" i="12" a="1"/>
  <c r="U70" i="12" s="1"/>
  <c r="W70" i="12" s="1"/>
  <c r="X70" i="12"/>
  <c r="AV69" i="13"/>
  <c r="X69" i="13"/>
  <c r="BQ71" i="1" a="1"/>
  <c r="BQ71" i="1" s="1"/>
  <c r="BS71" i="1" s="1"/>
  <c r="BR71" i="1"/>
  <c r="AT70" i="12"/>
  <c r="AS70" i="12" a="1"/>
  <c r="AS70" i="12" s="1"/>
  <c r="AU70" i="12" s="1"/>
  <c r="BE70" i="1" a="1"/>
  <c r="BE70" i="1" s="1"/>
  <c r="BG70" i="1" s="1"/>
  <c r="BF70" i="1"/>
  <c r="AG70" i="13" a="1"/>
  <c r="AG70" i="13" s="1"/>
  <c r="AI70" i="13" s="1"/>
  <c r="AH70" i="13"/>
  <c r="BF70" i="12"/>
  <c r="BE70" i="12" a="1"/>
  <c r="BE70" i="12" s="1"/>
  <c r="BG70" i="12" s="1"/>
  <c r="X69" i="7"/>
  <c r="BP70" i="12"/>
  <c r="BO71" i="12"/>
  <c r="V70" i="13"/>
  <c r="U70" i="13" a="1"/>
  <c r="U70" i="13" s="1"/>
  <c r="W70" i="13" s="1"/>
  <c r="AT70" i="13"/>
  <c r="AS70" i="13" a="1"/>
  <c r="AS70" i="13" s="1"/>
  <c r="AU70" i="13" s="1"/>
  <c r="BQ69" i="12" a="1"/>
  <c r="BQ69" i="12" s="1"/>
  <c r="BS69" i="12" s="1"/>
  <c r="BR69" i="12"/>
  <c r="BH69" i="12"/>
  <c r="AJ69" i="12"/>
  <c r="BT68" i="12"/>
  <c r="AS70" i="1" a="1"/>
  <c r="AS70" i="1" s="1"/>
  <c r="AU70" i="1" s="1"/>
  <c r="AT70" i="1"/>
  <c r="AG70" i="12" a="1"/>
  <c r="AG70" i="12" s="1"/>
  <c r="AI70" i="12" s="1"/>
  <c r="AH70" i="12"/>
  <c r="BR70" i="13"/>
  <c r="BQ70" i="13" a="1"/>
  <c r="BQ70" i="13" s="1"/>
  <c r="BS70" i="13" s="1"/>
  <c r="AJ69" i="13"/>
  <c r="BT70" i="1"/>
  <c r="BH69" i="7"/>
  <c r="AJ70" i="7"/>
  <c r="AV69" i="7"/>
  <c r="AT70" i="7"/>
  <c r="AS70" i="7" a="1"/>
  <c r="AS70" i="7" s="1"/>
  <c r="AU70" i="7" s="1"/>
  <c r="AG71" i="7" a="1"/>
  <c r="AG71" i="7" s="1"/>
  <c r="AI71" i="7" s="1"/>
  <c r="AH71" i="7"/>
  <c r="BQ70" i="7" a="1"/>
  <c r="BQ70" i="7" s="1"/>
  <c r="BS70" i="7" s="1"/>
  <c r="BR70" i="7"/>
  <c r="BE70" i="7" a="1"/>
  <c r="BE70" i="7" s="1"/>
  <c r="BG70" i="7" s="1"/>
  <c r="BF70" i="7"/>
  <c r="BT69" i="7"/>
  <c r="U70" i="7" a="1"/>
  <c r="U70" i="7" s="1"/>
  <c r="W70" i="7" s="1"/>
  <c r="V70" i="7"/>
  <c r="AQ71" i="1"/>
  <c r="AR71" i="1" s="1"/>
  <c r="BC71" i="12"/>
  <c r="BD71" i="12" s="1"/>
  <c r="AQ71" i="12"/>
  <c r="AR71" i="12" s="1"/>
  <c r="AE71" i="12"/>
  <c r="AF71" i="12" s="1"/>
  <c r="S71" i="12"/>
  <c r="T71" i="12" s="1"/>
  <c r="BO71" i="7"/>
  <c r="BP71" i="7" s="1"/>
  <c r="BC71" i="7"/>
  <c r="BD71" i="7" s="1"/>
  <c r="AQ71" i="7"/>
  <c r="AR71" i="7" s="1"/>
  <c r="AE72" i="7"/>
  <c r="AF72" i="7" s="1"/>
  <c r="S71" i="7"/>
  <c r="T71" i="7" s="1"/>
  <c r="BO72" i="1"/>
  <c r="BP72" i="1" s="1"/>
  <c r="BC71" i="1"/>
  <c r="BD71" i="1" s="1"/>
  <c r="AE72" i="1"/>
  <c r="AF72" i="1" s="1"/>
  <c r="S72" i="1"/>
  <c r="T72" i="1" s="1"/>
  <c r="BO71" i="13"/>
  <c r="BP71" i="13" s="1"/>
  <c r="BC71" i="13"/>
  <c r="BD71" i="13" s="1"/>
  <c r="AQ71" i="13"/>
  <c r="AR71" i="13" s="1"/>
  <c r="AE71" i="13"/>
  <c r="AF71" i="13" s="1"/>
  <c r="S71" i="13"/>
  <c r="T71" i="13" s="1"/>
  <c r="AV70" i="1" l="1"/>
  <c r="AJ70" i="13"/>
  <c r="BT71" i="1"/>
  <c r="BT70" i="13"/>
  <c r="AV70" i="12"/>
  <c r="AV70" i="13"/>
  <c r="AJ71" i="7"/>
  <c r="AV70" i="7"/>
  <c r="X70" i="13"/>
  <c r="X71" i="1"/>
  <c r="AS71" i="13" a="1"/>
  <c r="AS71" i="13" s="1"/>
  <c r="AU71" i="13" s="1"/>
  <c r="AT71" i="13"/>
  <c r="BH70" i="12"/>
  <c r="AS71" i="12" a="1"/>
  <c r="AS71" i="12" s="1"/>
  <c r="AU71" i="12" s="1"/>
  <c r="AT71" i="12"/>
  <c r="BF71" i="13"/>
  <c r="BE71" i="13" a="1"/>
  <c r="BE71" i="13" s="1"/>
  <c r="BG71" i="13" s="1"/>
  <c r="AS71" i="1" a="1"/>
  <c r="AS71" i="1" s="1"/>
  <c r="AU71" i="1" s="1"/>
  <c r="AT71" i="1"/>
  <c r="AJ71" i="1"/>
  <c r="BQ71" i="13" a="1"/>
  <c r="BQ71" i="13" s="1"/>
  <c r="BS71" i="13" s="1"/>
  <c r="BR71" i="13"/>
  <c r="U72" i="1" a="1"/>
  <c r="U72" i="1" s="1"/>
  <c r="W72" i="1" s="1"/>
  <c r="V72" i="1"/>
  <c r="AG72" i="1" a="1"/>
  <c r="AG72" i="1" s="1"/>
  <c r="AI72" i="1" s="1"/>
  <c r="AH72" i="1"/>
  <c r="V71" i="12"/>
  <c r="X71" i="12" s="1"/>
  <c r="U71" i="12" a="1"/>
  <c r="U71" i="12" s="1"/>
  <c r="W71" i="12" s="1"/>
  <c r="BT69" i="12"/>
  <c r="BE71" i="1" a="1"/>
  <c r="BE71" i="1" s="1"/>
  <c r="BG71" i="1" s="1"/>
  <c r="BF71" i="1"/>
  <c r="AG71" i="12" a="1"/>
  <c r="AG71" i="12" s="1"/>
  <c r="AI71" i="12" s="1"/>
  <c r="AH71" i="12"/>
  <c r="AJ70" i="12"/>
  <c r="BP71" i="12"/>
  <c r="BO72" i="12"/>
  <c r="BH70" i="1"/>
  <c r="BH70" i="13"/>
  <c r="BQ72" i="1" a="1"/>
  <c r="BQ72" i="1" s="1"/>
  <c r="BS72" i="1" s="1"/>
  <c r="BR72" i="1"/>
  <c r="BR70" i="12"/>
  <c r="BQ70" i="12" a="1"/>
  <c r="BQ70" i="12" s="1"/>
  <c r="BS70" i="12" s="1"/>
  <c r="U71" i="13" a="1"/>
  <c r="U71" i="13" s="1"/>
  <c r="W71" i="13" s="1"/>
  <c r="V71" i="13"/>
  <c r="AG71" i="13" a="1"/>
  <c r="AG71" i="13" s="1"/>
  <c r="AI71" i="13" s="1"/>
  <c r="AH71" i="13"/>
  <c r="AJ71" i="13" s="1"/>
  <c r="BE71" i="12" a="1"/>
  <c r="BE71" i="12" s="1"/>
  <c r="BG71" i="12" s="1"/>
  <c r="BF71" i="12"/>
  <c r="BH70" i="7"/>
  <c r="BT70" i="7"/>
  <c r="X70" i="7"/>
  <c r="U71" i="7" a="1"/>
  <c r="U71" i="7" s="1"/>
  <c r="W71" i="7" s="1"/>
  <c r="V71" i="7"/>
  <c r="BE71" i="7" a="1"/>
  <c r="BE71" i="7" s="1"/>
  <c r="BG71" i="7" s="1"/>
  <c r="BF71" i="7"/>
  <c r="BQ71" i="7" a="1"/>
  <c r="BQ71" i="7" s="1"/>
  <c r="BS71" i="7" s="1"/>
  <c r="BR71" i="7"/>
  <c r="AS71" i="7" a="1"/>
  <c r="AS71" i="7" s="1"/>
  <c r="AU71" i="7" s="1"/>
  <c r="AT71" i="7"/>
  <c r="AV71" i="7" s="1"/>
  <c r="AG72" i="7" a="1"/>
  <c r="AG72" i="7" s="1"/>
  <c r="AI72" i="7" s="1"/>
  <c r="AH72" i="7"/>
  <c r="AQ72" i="1"/>
  <c r="AR72" i="1" s="1"/>
  <c r="BC72" i="12"/>
  <c r="BD72" i="12" s="1"/>
  <c r="AQ72" i="12"/>
  <c r="AR72" i="12" s="1"/>
  <c r="AE72" i="12"/>
  <c r="AF72" i="12" s="1"/>
  <c r="S72" i="12"/>
  <c r="T72" i="12" s="1"/>
  <c r="BO72" i="7"/>
  <c r="BP72" i="7" s="1"/>
  <c r="BC72" i="7"/>
  <c r="BD72" i="7" s="1"/>
  <c r="AQ72" i="7"/>
  <c r="AR72" i="7" s="1"/>
  <c r="AE73" i="7"/>
  <c r="AF73" i="7" s="1"/>
  <c r="S72" i="7"/>
  <c r="T72" i="7" s="1"/>
  <c r="BO73" i="1"/>
  <c r="BP73" i="1" s="1"/>
  <c r="BC72" i="1"/>
  <c r="BD72" i="1" s="1"/>
  <c r="AE73" i="1"/>
  <c r="AF73" i="1" s="1"/>
  <c r="S73" i="1"/>
  <c r="T73" i="1" s="1"/>
  <c r="BO72" i="13"/>
  <c r="BP72" i="13" s="1"/>
  <c r="BC72" i="13"/>
  <c r="BD72" i="13" s="1"/>
  <c r="AQ72" i="13"/>
  <c r="AR72" i="13" s="1"/>
  <c r="AE72" i="13"/>
  <c r="AF72" i="13" s="1"/>
  <c r="S72" i="13"/>
  <c r="T72" i="13" s="1"/>
  <c r="AJ72" i="1" l="1"/>
  <c r="BH71" i="1"/>
  <c r="AV71" i="12"/>
  <c r="AJ71" i="12"/>
  <c r="X72" i="1"/>
  <c r="BT71" i="13"/>
  <c r="BH71" i="12"/>
  <c r="BT72" i="1"/>
  <c r="BH71" i="13"/>
  <c r="AS72" i="1" a="1"/>
  <c r="AS72" i="1" s="1"/>
  <c r="AU72" i="1" s="1"/>
  <c r="AT72" i="1"/>
  <c r="AV72" i="1" s="1"/>
  <c r="AG72" i="13" a="1"/>
  <c r="AG72" i="13" s="1"/>
  <c r="AI72" i="13" s="1"/>
  <c r="AH72" i="13"/>
  <c r="BQ72" i="13" a="1"/>
  <c r="BQ72" i="13" s="1"/>
  <c r="BS72" i="13" s="1"/>
  <c r="BR72" i="13"/>
  <c r="BT72" i="13" s="1"/>
  <c r="X71" i="13"/>
  <c r="U72" i="12" a="1"/>
  <c r="U72" i="12" s="1"/>
  <c r="W72" i="12" s="1"/>
  <c r="V72" i="12"/>
  <c r="BP72" i="12"/>
  <c r="BO73" i="12"/>
  <c r="V73" i="1"/>
  <c r="U73" i="1" a="1"/>
  <c r="U73" i="1" s="1"/>
  <c r="W73" i="1" s="1"/>
  <c r="AG73" i="1" a="1"/>
  <c r="AG73" i="1" s="1"/>
  <c r="AI73" i="1" s="1"/>
  <c r="AH73" i="1"/>
  <c r="BE72" i="1" a="1"/>
  <c r="BE72" i="1" s="1"/>
  <c r="BG72" i="1" s="1"/>
  <c r="BF72" i="1"/>
  <c r="AG72" i="12" a="1"/>
  <c r="AG72" i="12" s="1"/>
  <c r="AI72" i="12" s="1"/>
  <c r="AH72" i="12"/>
  <c r="BT70" i="12"/>
  <c r="BQ71" i="12" a="1"/>
  <c r="BQ71" i="12" s="1"/>
  <c r="BS71" i="12" s="1"/>
  <c r="BR71" i="12"/>
  <c r="BE72" i="13" a="1"/>
  <c r="BE72" i="13" s="1"/>
  <c r="BG72" i="13" s="1"/>
  <c r="BF72" i="13"/>
  <c r="U72" i="13" a="1"/>
  <c r="U72" i="13" s="1"/>
  <c r="W72" i="13" s="1"/>
  <c r="V72" i="13"/>
  <c r="BQ73" i="1" a="1"/>
  <c r="BQ73" i="1" s="1"/>
  <c r="BS73" i="1" s="1"/>
  <c r="BR73" i="1"/>
  <c r="AS72" i="12" a="1"/>
  <c r="AS72" i="12" s="1"/>
  <c r="AU72" i="12" s="1"/>
  <c r="AT72" i="12"/>
  <c r="AV71" i="1"/>
  <c r="AV71" i="13"/>
  <c r="BE72" i="12" a="1"/>
  <c r="BE72" i="12" s="1"/>
  <c r="BG72" i="12" s="1"/>
  <c r="BF72" i="12"/>
  <c r="AS72" i="13" a="1"/>
  <c r="AS72" i="13" s="1"/>
  <c r="AU72" i="13" s="1"/>
  <c r="AT72" i="13"/>
  <c r="X71" i="7"/>
  <c r="BT71" i="7"/>
  <c r="AJ72" i="7"/>
  <c r="BE72" i="7" a="1"/>
  <c r="BE72" i="7" s="1"/>
  <c r="BG72" i="7" s="1"/>
  <c r="BF72" i="7"/>
  <c r="AH73" i="7"/>
  <c r="AG73" i="7" a="1"/>
  <c r="AG73" i="7" s="1"/>
  <c r="AI73" i="7" s="1"/>
  <c r="AT72" i="7"/>
  <c r="AS72" i="7" a="1"/>
  <c r="AS72" i="7" s="1"/>
  <c r="AU72" i="7" s="1"/>
  <c r="BR72" i="7"/>
  <c r="BQ72" i="7" a="1"/>
  <c r="BQ72" i="7" s="1"/>
  <c r="BS72" i="7" s="1"/>
  <c r="BH71" i="7"/>
  <c r="U72" i="7" a="1"/>
  <c r="U72" i="7" s="1"/>
  <c r="W72" i="7" s="1"/>
  <c r="V72" i="7"/>
  <c r="AQ73" i="1"/>
  <c r="AR73" i="1" s="1"/>
  <c r="BC73" i="12"/>
  <c r="BD73" i="12" s="1"/>
  <c r="AQ73" i="12"/>
  <c r="AR73" i="12" s="1"/>
  <c r="AE73" i="12"/>
  <c r="AF73" i="12" s="1"/>
  <c r="S73" i="12"/>
  <c r="T73" i="12" s="1"/>
  <c r="BO73" i="7"/>
  <c r="BP73" i="7" s="1"/>
  <c r="BC73" i="7"/>
  <c r="BD73" i="7" s="1"/>
  <c r="AQ73" i="7"/>
  <c r="AR73" i="7" s="1"/>
  <c r="AE74" i="7"/>
  <c r="AF74" i="7" s="1"/>
  <c r="S73" i="7"/>
  <c r="T73" i="7" s="1"/>
  <c r="BO74" i="1"/>
  <c r="BP74" i="1" s="1"/>
  <c r="BC73" i="1"/>
  <c r="BD73" i="1" s="1"/>
  <c r="AE74" i="1"/>
  <c r="AF74" i="1" s="1"/>
  <c r="S74" i="1"/>
  <c r="T74" i="1" s="1"/>
  <c r="BO73" i="13"/>
  <c r="BP73" i="13" s="1"/>
  <c r="BC73" i="13"/>
  <c r="BD73" i="13" s="1"/>
  <c r="AQ73" i="13"/>
  <c r="AR73" i="13" s="1"/>
  <c r="AE73" i="13"/>
  <c r="AF73" i="13" s="1"/>
  <c r="S73" i="13"/>
  <c r="T73" i="13" s="1"/>
  <c r="BH72" i="13" l="1"/>
  <c r="BH72" i="1"/>
  <c r="X72" i="12"/>
  <c r="AV72" i="12"/>
  <c r="BT71" i="12"/>
  <c r="BT73" i="1"/>
  <c r="AJ72" i="13"/>
  <c r="AJ72" i="12"/>
  <c r="AJ73" i="1"/>
  <c r="BE73" i="1" a="1"/>
  <c r="BE73" i="1" s="1"/>
  <c r="BG73" i="1" s="1"/>
  <c r="BF73" i="1"/>
  <c r="AG73" i="12" a="1"/>
  <c r="AG73" i="12" s="1"/>
  <c r="AI73" i="12" s="1"/>
  <c r="AH73" i="12"/>
  <c r="U73" i="13" a="1"/>
  <c r="U73" i="13" s="1"/>
  <c r="W73" i="13" s="1"/>
  <c r="V73" i="13"/>
  <c r="X73" i="13" s="1"/>
  <c r="BQ74" i="1" a="1"/>
  <c r="BQ74" i="1" s="1"/>
  <c r="BS74" i="1" s="1"/>
  <c r="BR74" i="1"/>
  <c r="AS73" i="12" a="1"/>
  <c r="AS73" i="12" s="1"/>
  <c r="AU73" i="12" s="1"/>
  <c r="AT73" i="12"/>
  <c r="AG73" i="13" a="1"/>
  <c r="AG73" i="13" s="1"/>
  <c r="AI73" i="13" s="1"/>
  <c r="AH73" i="13"/>
  <c r="BE73" i="12" a="1"/>
  <c r="BE73" i="12" s="1"/>
  <c r="BG73" i="12" s="1"/>
  <c r="BF73" i="12"/>
  <c r="X73" i="1"/>
  <c r="AS73" i="13" a="1"/>
  <c r="AS73" i="13" s="1"/>
  <c r="AU73" i="13" s="1"/>
  <c r="AT73" i="13"/>
  <c r="AV72" i="13"/>
  <c r="BE73" i="13" a="1"/>
  <c r="BE73" i="13" s="1"/>
  <c r="BG73" i="13" s="1"/>
  <c r="BF73" i="13"/>
  <c r="AT73" i="1"/>
  <c r="AS73" i="1" a="1"/>
  <c r="AS73" i="1" s="1"/>
  <c r="AU73" i="1" s="1"/>
  <c r="BQ73" i="13" a="1"/>
  <c r="BQ73" i="13" s="1"/>
  <c r="BS73" i="13" s="1"/>
  <c r="BR73" i="13"/>
  <c r="BH72" i="12"/>
  <c r="X72" i="13"/>
  <c r="BP73" i="12"/>
  <c r="BO74" i="12"/>
  <c r="U74" i="1" a="1"/>
  <c r="U74" i="1" s="1"/>
  <c r="W74" i="1" s="1"/>
  <c r="V74" i="1"/>
  <c r="BQ72" i="12" a="1"/>
  <c r="BQ72" i="12" s="1"/>
  <c r="BS72" i="12" s="1"/>
  <c r="BR72" i="12"/>
  <c r="AG74" i="1" a="1"/>
  <c r="AG74" i="1" s="1"/>
  <c r="AI74" i="1" s="1"/>
  <c r="AH74" i="1"/>
  <c r="V73" i="12"/>
  <c r="X73" i="12" s="1"/>
  <c r="U73" i="12" a="1"/>
  <c r="U73" i="12" s="1"/>
  <c r="W73" i="12" s="1"/>
  <c r="AJ73" i="7"/>
  <c r="AV72" i="7"/>
  <c r="BH72" i="7"/>
  <c r="X72" i="7"/>
  <c r="AH74" i="7"/>
  <c r="AG74" i="7" a="1"/>
  <c r="AG74" i="7" s="1"/>
  <c r="AI74" i="7" s="1"/>
  <c r="AT73" i="7"/>
  <c r="AS73" i="7" a="1"/>
  <c r="AS73" i="7" s="1"/>
  <c r="AU73" i="7" s="1"/>
  <c r="BT72" i="7"/>
  <c r="V73" i="7"/>
  <c r="U73" i="7" a="1"/>
  <c r="U73" i="7" s="1"/>
  <c r="W73" i="7" s="1"/>
  <c r="BE73" i="7" a="1"/>
  <c r="BE73" i="7" s="1"/>
  <c r="BG73" i="7" s="1"/>
  <c r="BF73" i="7"/>
  <c r="BQ73" i="7" a="1"/>
  <c r="BQ73" i="7" s="1"/>
  <c r="BS73" i="7" s="1"/>
  <c r="BR73" i="7"/>
  <c r="AQ74" i="1"/>
  <c r="AR74" i="1" s="1"/>
  <c r="BC74" i="12"/>
  <c r="BD74" i="12" s="1"/>
  <c r="AQ74" i="12"/>
  <c r="AR74" i="12" s="1"/>
  <c r="AE74" i="12"/>
  <c r="AF74" i="12" s="1"/>
  <c r="S74" i="12"/>
  <c r="T74" i="12" s="1"/>
  <c r="BO74" i="7"/>
  <c r="BP74" i="7" s="1"/>
  <c r="BC74" i="7"/>
  <c r="BD74" i="7" s="1"/>
  <c r="AQ74" i="7"/>
  <c r="AR74" i="7" s="1"/>
  <c r="AE75" i="7"/>
  <c r="AF75" i="7" s="1"/>
  <c r="S74" i="7"/>
  <c r="T74" i="7" s="1"/>
  <c r="BO75" i="1"/>
  <c r="BP75" i="1" s="1"/>
  <c r="BC74" i="1"/>
  <c r="BD74" i="1" s="1"/>
  <c r="AE75" i="1"/>
  <c r="AF75" i="1" s="1"/>
  <c r="S75" i="1"/>
  <c r="T75" i="1" s="1"/>
  <c r="BO74" i="13"/>
  <c r="BP74" i="13" s="1"/>
  <c r="BC74" i="13"/>
  <c r="BD74" i="13" s="1"/>
  <c r="AQ74" i="13"/>
  <c r="AR74" i="13" s="1"/>
  <c r="AE74" i="13"/>
  <c r="AF74" i="13" s="1"/>
  <c r="S74" i="13"/>
  <c r="T74" i="13" s="1"/>
  <c r="BH73" i="12" l="1"/>
  <c r="AV73" i="12"/>
  <c r="AV73" i="1"/>
  <c r="BQ73" i="12" a="1"/>
  <c r="BQ73" i="12" s="1"/>
  <c r="BS73" i="12" s="1"/>
  <c r="BR73" i="12"/>
  <c r="V75" i="1"/>
  <c r="U75" i="1" a="1"/>
  <c r="U75" i="1" s="1"/>
  <c r="W75" i="1" s="1"/>
  <c r="AG75" i="1" a="1"/>
  <c r="AG75" i="1" s="1"/>
  <c r="AI75" i="1" s="1"/>
  <c r="AH75" i="1"/>
  <c r="U74" i="12" a="1"/>
  <c r="U74" i="12" s="1"/>
  <c r="W74" i="12" s="1"/>
  <c r="V74" i="12"/>
  <c r="AJ74" i="1"/>
  <c r="BH73" i="13"/>
  <c r="AJ73" i="13"/>
  <c r="AJ73" i="12"/>
  <c r="BP74" i="12"/>
  <c r="BO75" i="12"/>
  <c r="AG74" i="12" a="1"/>
  <c r="AG74" i="12" s="1"/>
  <c r="AI74" i="12" s="1"/>
  <c r="AH74" i="12"/>
  <c r="U74" i="13" a="1"/>
  <c r="U74" i="13" s="1"/>
  <c r="W74" i="13" s="1"/>
  <c r="V74" i="13"/>
  <c r="BR75" i="1"/>
  <c r="BQ75" i="1" a="1"/>
  <c r="BQ75" i="1" s="1"/>
  <c r="BS75" i="1" s="1"/>
  <c r="AS74" i="12" a="1"/>
  <c r="AS74" i="12" s="1"/>
  <c r="AU74" i="12" s="1"/>
  <c r="AT74" i="12"/>
  <c r="BT72" i="12"/>
  <c r="BT73" i="13"/>
  <c r="BH73" i="1"/>
  <c r="AS74" i="1" a="1"/>
  <c r="AS74" i="1" s="1"/>
  <c r="AU74" i="1" s="1"/>
  <c r="AT74" i="1"/>
  <c r="AG74" i="13" a="1"/>
  <c r="AG74" i="13" s="1"/>
  <c r="AI74" i="13" s="1"/>
  <c r="AH74" i="13"/>
  <c r="BE74" i="12" a="1"/>
  <c r="BE74" i="12" s="1"/>
  <c r="BG74" i="12" s="1"/>
  <c r="BF74" i="12"/>
  <c r="AV73" i="13"/>
  <c r="BE74" i="13" a="1"/>
  <c r="BE74" i="13" s="1"/>
  <c r="BG74" i="13" s="1"/>
  <c r="BF74" i="13"/>
  <c r="BR74" i="13"/>
  <c r="BQ74" i="13" a="1"/>
  <c r="BQ74" i="13" s="1"/>
  <c r="BS74" i="13" s="1"/>
  <c r="BF74" i="1"/>
  <c r="BE74" i="1" a="1"/>
  <c r="BE74" i="1" s="1"/>
  <c r="BG74" i="1" s="1"/>
  <c r="AS74" i="13" a="1"/>
  <c r="AS74" i="13" s="1"/>
  <c r="AU74" i="13" s="1"/>
  <c r="AT74" i="13"/>
  <c r="X74" i="1"/>
  <c r="BT74" i="1"/>
  <c r="BT73" i="7"/>
  <c r="BQ74" i="7" a="1"/>
  <c r="BQ74" i="7" s="1"/>
  <c r="BS74" i="7" s="1"/>
  <c r="BR74" i="7"/>
  <c r="AS74" i="7" a="1"/>
  <c r="AS74" i="7" s="1"/>
  <c r="AU74" i="7" s="1"/>
  <c r="AT74" i="7"/>
  <c r="AV73" i="7"/>
  <c r="BF74" i="7"/>
  <c r="BE74" i="7" a="1"/>
  <c r="BE74" i="7" s="1"/>
  <c r="BG74" i="7" s="1"/>
  <c r="X73" i="7"/>
  <c r="AJ74" i="7"/>
  <c r="V74" i="7"/>
  <c r="U74" i="7" a="1"/>
  <c r="U74" i="7" s="1"/>
  <c r="W74" i="7" s="1"/>
  <c r="AH75" i="7"/>
  <c r="AG75" i="7" a="1"/>
  <c r="AG75" i="7" s="1"/>
  <c r="AI75" i="7" s="1"/>
  <c r="BH73" i="7"/>
  <c r="AQ75" i="1"/>
  <c r="AR75" i="1" s="1"/>
  <c r="BC75" i="12"/>
  <c r="BD75" i="12" s="1"/>
  <c r="AQ75" i="12"/>
  <c r="AR75" i="12" s="1"/>
  <c r="AE75" i="12"/>
  <c r="AF75" i="12" s="1"/>
  <c r="S75" i="12"/>
  <c r="T75" i="12" s="1"/>
  <c r="BO75" i="7"/>
  <c r="BP75" i="7" s="1"/>
  <c r="BC75" i="7"/>
  <c r="BD75" i="7" s="1"/>
  <c r="AQ75" i="7"/>
  <c r="AR75" i="7" s="1"/>
  <c r="AE76" i="7"/>
  <c r="AF76" i="7" s="1"/>
  <c r="S75" i="7"/>
  <c r="T75" i="7" s="1"/>
  <c r="BO76" i="1"/>
  <c r="BP76" i="1" s="1"/>
  <c r="BC75" i="1"/>
  <c r="BD75" i="1" s="1"/>
  <c r="AE76" i="1"/>
  <c r="AF76" i="1" s="1"/>
  <c r="S76" i="1"/>
  <c r="T76" i="1" s="1"/>
  <c r="BO75" i="13"/>
  <c r="BP75" i="13" s="1"/>
  <c r="BC75" i="13"/>
  <c r="BD75" i="13" s="1"/>
  <c r="AQ75" i="13"/>
  <c r="AR75" i="13" s="1"/>
  <c r="AE75" i="13"/>
  <c r="AF75" i="13" s="1"/>
  <c r="S75" i="13"/>
  <c r="T75" i="13" s="1"/>
  <c r="AJ75" i="1" l="1"/>
  <c r="BH74" i="12"/>
  <c r="AV74" i="12"/>
  <c r="BT74" i="13"/>
  <c r="AJ74" i="13"/>
  <c r="BT75" i="1"/>
  <c r="X74" i="13"/>
  <c r="BT73" i="12"/>
  <c r="AG75" i="13" a="1"/>
  <c r="AG75" i="13" s="1"/>
  <c r="AI75" i="13" s="1"/>
  <c r="AH75" i="13"/>
  <c r="AT75" i="1"/>
  <c r="AS75" i="1" a="1"/>
  <c r="AS75" i="1" s="1"/>
  <c r="AU75" i="1" s="1"/>
  <c r="BP75" i="12"/>
  <c r="BO76" i="12"/>
  <c r="BQ75" i="13" a="1"/>
  <c r="BQ75" i="13" s="1"/>
  <c r="BS75" i="13" s="1"/>
  <c r="BR75" i="13"/>
  <c r="AV74" i="1"/>
  <c r="BQ74" i="12" a="1"/>
  <c r="BQ74" i="12" s="1"/>
  <c r="BS74" i="12" s="1"/>
  <c r="BR74" i="12"/>
  <c r="AT75" i="13"/>
  <c r="AS75" i="13" a="1"/>
  <c r="AS75" i="13" s="1"/>
  <c r="AU75" i="13" s="1"/>
  <c r="V76" i="1"/>
  <c r="U76" i="1" a="1"/>
  <c r="U76" i="1" s="1"/>
  <c r="W76" i="1" s="1"/>
  <c r="AV74" i="13"/>
  <c r="BH74" i="13"/>
  <c r="X75" i="1"/>
  <c r="AG76" i="1" a="1"/>
  <c r="AG76" i="1" s="1"/>
  <c r="AI76" i="1" s="1"/>
  <c r="AH76" i="1"/>
  <c r="U75" i="12" a="1"/>
  <c r="U75" i="12" s="1"/>
  <c r="W75" i="12" s="1"/>
  <c r="V75" i="12"/>
  <c r="BE75" i="1" a="1"/>
  <c r="BE75" i="1" s="1"/>
  <c r="BG75" i="1" s="1"/>
  <c r="BF75" i="1"/>
  <c r="AG75" i="12" a="1"/>
  <c r="AG75" i="12" s="1"/>
  <c r="AI75" i="12" s="1"/>
  <c r="AH75" i="12"/>
  <c r="BH74" i="1"/>
  <c r="BE75" i="13" a="1"/>
  <c r="BE75" i="13" s="1"/>
  <c r="BF75" i="13"/>
  <c r="U75" i="13" a="1"/>
  <c r="U75" i="13" s="1"/>
  <c r="W75" i="13" s="1"/>
  <c r="V75" i="13"/>
  <c r="BQ76" i="1" a="1"/>
  <c r="BQ76" i="1" s="1"/>
  <c r="BS76" i="1" s="1"/>
  <c r="BR76" i="1"/>
  <c r="AS75" i="12" a="1"/>
  <c r="AS75" i="12" s="1"/>
  <c r="AU75" i="12" s="1"/>
  <c r="AT75" i="12"/>
  <c r="BE75" i="12" a="1"/>
  <c r="BE75" i="12" s="1"/>
  <c r="BG75" i="12" s="1"/>
  <c r="BF75" i="12"/>
  <c r="AJ74" i="12"/>
  <c r="X74" i="12"/>
  <c r="AV74" i="7"/>
  <c r="BT74" i="7"/>
  <c r="AS75" i="7" a="1"/>
  <c r="AS75" i="7" s="1"/>
  <c r="AU75" i="7" s="1"/>
  <c r="AT75" i="7"/>
  <c r="BH74" i="7"/>
  <c r="U75" i="7" a="1"/>
  <c r="U75" i="7" s="1"/>
  <c r="W75" i="7" s="1"/>
  <c r="V75" i="7"/>
  <c r="AJ75" i="7"/>
  <c r="AG76" i="7" a="1"/>
  <c r="AG76" i="7" s="1"/>
  <c r="AI76" i="7" s="1"/>
  <c r="AH76" i="7"/>
  <c r="BE75" i="7" a="1"/>
  <c r="BE75" i="7" s="1"/>
  <c r="BG75" i="7" s="1"/>
  <c r="BF75" i="7"/>
  <c r="X74" i="7"/>
  <c r="BQ75" i="7" a="1"/>
  <c r="BQ75" i="7" s="1"/>
  <c r="BS75" i="7" s="1"/>
  <c r="BR75" i="7"/>
  <c r="AQ76" i="1"/>
  <c r="AR76" i="1" s="1"/>
  <c r="BC76" i="12"/>
  <c r="BD76" i="12" s="1"/>
  <c r="AQ76" i="12"/>
  <c r="AR76" i="12" s="1"/>
  <c r="AE76" i="12"/>
  <c r="AF76" i="12" s="1"/>
  <c r="S76" i="12"/>
  <c r="T76" i="12" s="1"/>
  <c r="BO76" i="7"/>
  <c r="BP76" i="7" s="1"/>
  <c r="BC76" i="7"/>
  <c r="BD76" i="7" s="1"/>
  <c r="AQ76" i="7"/>
  <c r="AR76" i="7" s="1"/>
  <c r="AE77" i="7"/>
  <c r="AF77" i="7" s="1"/>
  <c r="S76" i="7"/>
  <c r="T76" i="7" s="1"/>
  <c r="BO77" i="1"/>
  <c r="BP77" i="1" s="1"/>
  <c r="BC76" i="1"/>
  <c r="BD76" i="1" s="1"/>
  <c r="AE77" i="1"/>
  <c r="AF77" i="1" s="1"/>
  <c r="S77" i="1"/>
  <c r="T77" i="1" s="1"/>
  <c r="BO76" i="13"/>
  <c r="BP76" i="13" s="1"/>
  <c r="BC76" i="13"/>
  <c r="BD76" i="13" s="1"/>
  <c r="AQ76" i="13"/>
  <c r="AR76" i="13" s="1"/>
  <c r="AE76" i="13"/>
  <c r="AF76" i="13" s="1"/>
  <c r="S76" i="13"/>
  <c r="T76" i="13" s="1"/>
  <c r="BT75" i="13" l="1"/>
  <c r="BH75" i="1"/>
  <c r="X75" i="12"/>
  <c r="BH75" i="12"/>
  <c r="BT74" i="12"/>
  <c r="BE76" i="1" a="1"/>
  <c r="BE76" i="1" s="1"/>
  <c r="BG76" i="1" s="1"/>
  <c r="BF76" i="1"/>
  <c r="BH76" i="1" s="1"/>
  <c r="AG76" i="12" a="1"/>
  <c r="AG76" i="12" s="1"/>
  <c r="AI76" i="12" s="1"/>
  <c r="AH76" i="12"/>
  <c r="AV75" i="12"/>
  <c r="BH75" i="13"/>
  <c r="BG75" i="13"/>
  <c r="AJ76" i="1"/>
  <c r="AV75" i="13"/>
  <c r="BP76" i="12"/>
  <c r="BO77" i="12"/>
  <c r="V76" i="13"/>
  <c r="U76" i="13" a="1"/>
  <c r="U76" i="13" s="1"/>
  <c r="W76" i="13" s="1"/>
  <c r="AT76" i="12"/>
  <c r="AS76" i="12" a="1"/>
  <c r="AS76" i="12" s="1"/>
  <c r="AU76" i="12" s="1"/>
  <c r="BQ75" i="12" a="1"/>
  <c r="BQ75" i="12" s="1"/>
  <c r="BS75" i="12" s="1"/>
  <c r="BR75" i="12"/>
  <c r="AG76" i="13" a="1"/>
  <c r="AG76" i="13" s="1"/>
  <c r="AI76" i="13" s="1"/>
  <c r="AH76" i="13"/>
  <c r="BE76" i="12" a="1"/>
  <c r="BE76" i="12" s="1"/>
  <c r="BG76" i="12" s="1"/>
  <c r="BF76" i="12"/>
  <c r="BT76" i="1"/>
  <c r="AJ75" i="12"/>
  <c r="AV75" i="1"/>
  <c r="U77" i="1" a="1"/>
  <c r="U77" i="1" s="1"/>
  <c r="W77" i="1" s="1"/>
  <c r="V77" i="1"/>
  <c r="AG77" i="1" a="1"/>
  <c r="AG77" i="1" s="1"/>
  <c r="AI77" i="1" s="1"/>
  <c r="AH77" i="1"/>
  <c r="AS76" i="13" a="1"/>
  <c r="AS76" i="13" s="1"/>
  <c r="AU76" i="13" s="1"/>
  <c r="AT76" i="13"/>
  <c r="BQ77" i="1" a="1"/>
  <c r="BQ77" i="1" s="1"/>
  <c r="BS77" i="1" s="1"/>
  <c r="BR77" i="1"/>
  <c r="BE76" i="13" a="1"/>
  <c r="BE76" i="13" s="1"/>
  <c r="BG76" i="13" s="1"/>
  <c r="BF76" i="13"/>
  <c r="AS76" i="1" a="1"/>
  <c r="AS76" i="1" s="1"/>
  <c r="AU76" i="1" s="1"/>
  <c r="AT76" i="1"/>
  <c r="BQ76" i="13" a="1"/>
  <c r="BQ76" i="13" s="1"/>
  <c r="BS76" i="13" s="1"/>
  <c r="BR76" i="13"/>
  <c r="X75" i="13"/>
  <c r="X76" i="1"/>
  <c r="AJ75" i="13"/>
  <c r="U76" i="12" a="1"/>
  <c r="U76" i="12" s="1"/>
  <c r="W76" i="12" s="1"/>
  <c r="V76" i="12"/>
  <c r="BH75" i="7"/>
  <c r="X75" i="7"/>
  <c r="BT75" i="7"/>
  <c r="AG77" i="7" a="1"/>
  <c r="AG77" i="7" s="1"/>
  <c r="AI77" i="7" s="1"/>
  <c r="AH77" i="7"/>
  <c r="BE76" i="7" a="1"/>
  <c r="BE76" i="7" s="1"/>
  <c r="BG76" i="7" s="1"/>
  <c r="BF76" i="7"/>
  <c r="BR76" i="7"/>
  <c r="BQ76" i="7" a="1"/>
  <c r="BQ76" i="7" s="1"/>
  <c r="BS76" i="7" s="1"/>
  <c r="AJ76" i="7"/>
  <c r="AS76" i="7" a="1"/>
  <c r="AS76" i="7" s="1"/>
  <c r="AU76" i="7" s="1"/>
  <c r="AT76" i="7"/>
  <c r="U76" i="7" a="1"/>
  <c r="U76" i="7" s="1"/>
  <c r="W76" i="7" s="1"/>
  <c r="V76" i="7"/>
  <c r="AV75" i="7"/>
  <c r="AQ77" i="1"/>
  <c r="AR77" i="1" s="1"/>
  <c r="BC77" i="12"/>
  <c r="BD77" i="12" s="1"/>
  <c r="AQ77" i="12"/>
  <c r="AR77" i="12" s="1"/>
  <c r="AE77" i="12"/>
  <c r="AF77" i="12" s="1"/>
  <c r="S77" i="12"/>
  <c r="T77" i="12" s="1"/>
  <c r="BO77" i="7"/>
  <c r="BP77" i="7" s="1"/>
  <c r="BC77" i="7"/>
  <c r="BD77" i="7" s="1"/>
  <c r="AQ77" i="7"/>
  <c r="AR77" i="7" s="1"/>
  <c r="AE78" i="7"/>
  <c r="AF78" i="7" s="1"/>
  <c r="S77" i="7"/>
  <c r="T77" i="7" s="1"/>
  <c r="BO78" i="1"/>
  <c r="BP78" i="1" s="1"/>
  <c r="BC77" i="1"/>
  <c r="BD77" i="1" s="1"/>
  <c r="AE78" i="1"/>
  <c r="AF78" i="1" s="1"/>
  <c r="S78" i="1"/>
  <c r="T78" i="1" s="1"/>
  <c r="BO77" i="13"/>
  <c r="BP77" i="13" s="1"/>
  <c r="BC77" i="13"/>
  <c r="BD77" i="13" s="1"/>
  <c r="AQ77" i="13"/>
  <c r="AR77" i="13" s="1"/>
  <c r="AE77" i="13"/>
  <c r="AF77" i="13" s="1"/>
  <c r="S77" i="13"/>
  <c r="T77" i="13" s="1"/>
  <c r="AV76" i="7" l="1"/>
  <c r="AJ76" i="12"/>
  <c r="X76" i="12"/>
  <c r="AJ76" i="13"/>
  <c r="BT77" i="1"/>
  <c r="AV76" i="13"/>
  <c r="AV76" i="12"/>
  <c r="BH76" i="7"/>
  <c r="X77" i="1"/>
  <c r="X76" i="13"/>
  <c r="AG77" i="13" a="1"/>
  <c r="AG77" i="13" s="1"/>
  <c r="AI77" i="13" s="1"/>
  <c r="AH77" i="13"/>
  <c r="BE77" i="12" a="1"/>
  <c r="BE77" i="12" s="1"/>
  <c r="BG77" i="12" s="1"/>
  <c r="BF77" i="12"/>
  <c r="BE77" i="1" a="1"/>
  <c r="BE77" i="1" s="1"/>
  <c r="BG77" i="1" s="1"/>
  <c r="BF77" i="1"/>
  <c r="AS77" i="13" a="1"/>
  <c r="AS77" i="13" s="1"/>
  <c r="AU77" i="13" s="1"/>
  <c r="AT77" i="13"/>
  <c r="AV76" i="1"/>
  <c r="AJ77" i="1"/>
  <c r="BH76" i="12"/>
  <c r="AS77" i="1" a="1"/>
  <c r="AS77" i="1" s="1"/>
  <c r="AU77" i="1" s="1"/>
  <c r="AT77" i="1"/>
  <c r="AV77" i="1" s="1"/>
  <c r="BQ77" i="13" a="1"/>
  <c r="BQ77" i="13" s="1"/>
  <c r="BS77" i="13" s="1"/>
  <c r="BR77" i="13"/>
  <c r="BH76" i="13"/>
  <c r="AH78" i="1"/>
  <c r="AG78" i="1" a="1"/>
  <c r="AG78" i="1" s="1"/>
  <c r="AI78" i="1" s="1"/>
  <c r="U77" i="12" a="1"/>
  <c r="U77" i="12" s="1"/>
  <c r="W77" i="12" s="1"/>
  <c r="V77" i="12"/>
  <c r="X77" i="12" s="1"/>
  <c r="BT75" i="12"/>
  <c r="BP77" i="12"/>
  <c r="BO78" i="12"/>
  <c r="BE77" i="13" a="1"/>
  <c r="BE77" i="13" s="1"/>
  <c r="BG77" i="13" s="1"/>
  <c r="BF77" i="13"/>
  <c r="U78" i="1" a="1"/>
  <c r="U78" i="1" s="1"/>
  <c r="W78" i="1" s="1"/>
  <c r="V78" i="1"/>
  <c r="AG77" i="12" a="1"/>
  <c r="AG77" i="12" s="1"/>
  <c r="AI77" i="12" s="1"/>
  <c r="AH77" i="12"/>
  <c r="BQ76" i="12" a="1"/>
  <c r="BQ76" i="12" s="1"/>
  <c r="BS76" i="12" s="1"/>
  <c r="BR76" i="12"/>
  <c r="U77" i="13" a="1"/>
  <c r="U77" i="13" s="1"/>
  <c r="W77" i="13" s="1"/>
  <c r="V77" i="13"/>
  <c r="BQ78" i="1" a="1"/>
  <c r="BQ78" i="1" s="1"/>
  <c r="BS78" i="1" s="1"/>
  <c r="BR78" i="1"/>
  <c r="AT77" i="12"/>
  <c r="AS77" i="12" a="1"/>
  <c r="AS77" i="12" s="1"/>
  <c r="AU77" i="12" s="1"/>
  <c r="BT76" i="13"/>
  <c r="AJ77" i="7"/>
  <c r="X76" i="7"/>
  <c r="AS77" i="7" a="1"/>
  <c r="AS77" i="7" s="1"/>
  <c r="AU77" i="7" s="1"/>
  <c r="AT77" i="7"/>
  <c r="BQ77" i="7" a="1"/>
  <c r="BQ77" i="7" s="1"/>
  <c r="BS77" i="7" s="1"/>
  <c r="BR77" i="7"/>
  <c r="BT76" i="7"/>
  <c r="BE77" i="7" a="1"/>
  <c r="BE77" i="7" s="1"/>
  <c r="BG77" i="7" s="1"/>
  <c r="BF77" i="7"/>
  <c r="U77" i="7" a="1"/>
  <c r="U77" i="7" s="1"/>
  <c r="W77" i="7" s="1"/>
  <c r="V77" i="7"/>
  <c r="AG78" i="7" a="1"/>
  <c r="AG78" i="7" s="1"/>
  <c r="AI78" i="7" s="1"/>
  <c r="AH78" i="7"/>
  <c r="AQ78" i="1"/>
  <c r="AR78" i="1" s="1"/>
  <c r="BC78" i="12"/>
  <c r="BD78" i="12" s="1"/>
  <c r="AQ78" i="12"/>
  <c r="AR78" i="12" s="1"/>
  <c r="AE78" i="12"/>
  <c r="AF78" i="12" s="1"/>
  <c r="S78" i="12"/>
  <c r="T78" i="12" s="1"/>
  <c r="BO78" i="7"/>
  <c r="BP78" i="7" s="1"/>
  <c r="BC78" i="7"/>
  <c r="BD78" i="7" s="1"/>
  <c r="AQ78" i="7"/>
  <c r="AR78" i="7" s="1"/>
  <c r="AE79" i="7"/>
  <c r="AF79" i="7" s="1"/>
  <c r="S78" i="7"/>
  <c r="T78" i="7" s="1"/>
  <c r="BO79" i="1"/>
  <c r="BP79" i="1" s="1"/>
  <c r="BC78" i="1"/>
  <c r="BD78" i="1" s="1"/>
  <c r="AE79" i="1"/>
  <c r="AF79" i="1" s="1"/>
  <c r="S79" i="1"/>
  <c r="T79" i="1" s="1"/>
  <c r="BO78" i="13"/>
  <c r="BP78" i="13" s="1"/>
  <c r="BC78" i="13"/>
  <c r="BD78" i="13" s="1"/>
  <c r="AQ78" i="13"/>
  <c r="AR78" i="13" s="1"/>
  <c r="AE78" i="13"/>
  <c r="AF78" i="13" s="1"/>
  <c r="S78" i="13"/>
  <c r="T78" i="13" s="1"/>
  <c r="X78" i="1" l="1"/>
  <c r="BT77" i="13"/>
  <c r="AV77" i="13"/>
  <c r="AJ77" i="13"/>
  <c r="BH77" i="13"/>
  <c r="BQ77" i="12" a="1"/>
  <c r="BQ77" i="12" s="1"/>
  <c r="BS77" i="12" s="1"/>
  <c r="BR77" i="12"/>
  <c r="BR78" i="13"/>
  <c r="BQ78" i="13" a="1"/>
  <c r="BQ78" i="13" s="1"/>
  <c r="BS78" i="13" s="1"/>
  <c r="U79" i="1" a="1"/>
  <c r="U79" i="1" s="1"/>
  <c r="W79" i="1" s="1"/>
  <c r="V79" i="1"/>
  <c r="BT78" i="1"/>
  <c r="AJ77" i="12"/>
  <c r="BH77" i="1"/>
  <c r="AG79" i="1" a="1"/>
  <c r="AG79" i="1" s="1"/>
  <c r="AI79" i="1" s="1"/>
  <c r="AH79" i="1"/>
  <c r="BE78" i="1" a="1"/>
  <c r="BE78" i="1" s="1"/>
  <c r="BG78" i="1" s="1"/>
  <c r="BF78" i="1"/>
  <c r="AG78" i="12" a="1"/>
  <c r="AG78" i="12" s="1"/>
  <c r="AI78" i="12" s="1"/>
  <c r="AH78" i="12"/>
  <c r="X77" i="13"/>
  <c r="BH77" i="12"/>
  <c r="U78" i="13" a="1"/>
  <c r="U78" i="13" s="1"/>
  <c r="W78" i="13" s="1"/>
  <c r="V78" i="13"/>
  <c r="BQ79" i="1" a="1"/>
  <c r="BQ79" i="1" s="1"/>
  <c r="BS79" i="1" s="1"/>
  <c r="BR79" i="1"/>
  <c r="AS78" i="12" a="1"/>
  <c r="AS78" i="12" s="1"/>
  <c r="AU78" i="12" s="1"/>
  <c r="AT78" i="12"/>
  <c r="AJ78" i="1"/>
  <c r="V78" i="12"/>
  <c r="U78" i="12" a="1"/>
  <c r="U78" i="12" s="1"/>
  <c r="W78" i="12" s="1"/>
  <c r="AH78" i="13"/>
  <c r="AG78" i="13" a="1"/>
  <c r="AG78" i="13" s="1"/>
  <c r="AI78" i="13" s="1"/>
  <c r="BF78" i="12"/>
  <c r="BE78" i="12" a="1"/>
  <c r="BE78" i="12" s="1"/>
  <c r="BG78" i="12" s="1"/>
  <c r="AT78" i="13"/>
  <c r="AS78" i="13" a="1"/>
  <c r="AS78" i="13" s="1"/>
  <c r="AU78" i="13" s="1"/>
  <c r="AV77" i="12"/>
  <c r="BT76" i="12"/>
  <c r="BE78" i="13" a="1"/>
  <c r="BE78" i="13" s="1"/>
  <c r="BG78" i="13" s="1"/>
  <c r="BF78" i="13"/>
  <c r="AS78" i="1" a="1"/>
  <c r="AS78" i="1" s="1"/>
  <c r="AU78" i="1" s="1"/>
  <c r="AT78" i="1"/>
  <c r="BP78" i="12"/>
  <c r="BO79" i="12"/>
  <c r="X77" i="7"/>
  <c r="BH77" i="7"/>
  <c r="BT77" i="7"/>
  <c r="AV77" i="7"/>
  <c r="AJ78" i="7"/>
  <c r="U78" i="7" a="1"/>
  <c r="U78" i="7" s="1"/>
  <c r="W78" i="7" s="1"/>
  <c r="V78" i="7"/>
  <c r="BQ78" i="7" a="1"/>
  <c r="BQ78" i="7" s="1"/>
  <c r="BS78" i="7" s="1"/>
  <c r="BR78" i="7"/>
  <c r="BE78" i="7" a="1"/>
  <c r="BE78" i="7" s="1"/>
  <c r="BG78" i="7" s="1"/>
  <c r="BF78" i="7"/>
  <c r="AS78" i="7" a="1"/>
  <c r="AS78" i="7" s="1"/>
  <c r="AU78" i="7" s="1"/>
  <c r="AT78" i="7"/>
  <c r="AG79" i="7" a="1"/>
  <c r="AG79" i="7" s="1"/>
  <c r="AI79" i="7" s="1"/>
  <c r="AH79" i="7"/>
  <c r="AQ79" i="1"/>
  <c r="AR79" i="1" s="1"/>
  <c r="BC79" i="12"/>
  <c r="BD79" i="12" s="1"/>
  <c r="AQ79" i="12"/>
  <c r="AR79" i="12" s="1"/>
  <c r="AE79" i="12"/>
  <c r="AF79" i="12" s="1"/>
  <c r="S79" i="12"/>
  <c r="T79" i="12" s="1"/>
  <c r="BO79" i="7"/>
  <c r="BP79" i="7" s="1"/>
  <c r="BC79" i="7"/>
  <c r="BD79" i="7" s="1"/>
  <c r="AQ79" i="7"/>
  <c r="AR79" i="7" s="1"/>
  <c r="AE80" i="7"/>
  <c r="AF80" i="7" s="1"/>
  <c r="S79" i="7"/>
  <c r="T79" i="7" s="1"/>
  <c r="BO80" i="1"/>
  <c r="BP80" i="1" s="1"/>
  <c r="BC79" i="1"/>
  <c r="BD79" i="1" s="1"/>
  <c r="AE80" i="1"/>
  <c r="AF80" i="1" s="1"/>
  <c r="S80" i="1"/>
  <c r="T80" i="1" s="1"/>
  <c r="BO79" i="13"/>
  <c r="BP79" i="13" s="1"/>
  <c r="BC79" i="13"/>
  <c r="BD79" i="13" s="1"/>
  <c r="AQ79" i="13"/>
  <c r="AR79" i="13" s="1"/>
  <c r="AE79" i="13"/>
  <c r="AF79" i="13" s="1"/>
  <c r="S79" i="13"/>
  <c r="T79" i="13" s="1"/>
  <c r="AJ79" i="1" l="1"/>
  <c r="AV78" i="1"/>
  <c r="BT79" i="1"/>
  <c r="BH78" i="1"/>
  <c r="X78" i="12"/>
  <c r="X78" i="13"/>
  <c r="BT77" i="12"/>
  <c r="BQ80" i="1" a="1"/>
  <c r="BQ80" i="1" s="1"/>
  <c r="BS80" i="1" s="1"/>
  <c r="BR80" i="1"/>
  <c r="AS79" i="12" a="1"/>
  <c r="AS79" i="12" s="1"/>
  <c r="AU79" i="12" s="1"/>
  <c r="AT79" i="12"/>
  <c r="AV78" i="12"/>
  <c r="AJ78" i="12"/>
  <c r="AS79" i="13" a="1"/>
  <c r="AS79" i="13" s="1"/>
  <c r="AU79" i="13" s="1"/>
  <c r="AT79" i="13"/>
  <c r="U79" i="13" a="1"/>
  <c r="U79" i="13" s="1"/>
  <c r="W79" i="13" s="1"/>
  <c r="V79" i="13"/>
  <c r="AG79" i="13" a="1"/>
  <c r="AG79" i="13" s="1"/>
  <c r="AI79" i="13" s="1"/>
  <c r="AH79" i="13"/>
  <c r="BE79" i="12" a="1"/>
  <c r="BE79" i="12" s="1"/>
  <c r="BG79" i="12" s="1"/>
  <c r="BF79" i="12"/>
  <c r="AJ78" i="13"/>
  <c r="X79" i="1"/>
  <c r="BE79" i="13" a="1"/>
  <c r="BE79" i="13" s="1"/>
  <c r="BG79" i="13" s="1"/>
  <c r="BF79" i="13"/>
  <c r="AS79" i="1" a="1"/>
  <c r="AS79" i="1" s="1"/>
  <c r="AU79" i="1" s="1"/>
  <c r="AT79" i="1"/>
  <c r="BP79" i="12"/>
  <c r="BO80" i="12"/>
  <c r="AV78" i="13"/>
  <c r="BT78" i="13"/>
  <c r="BQ79" i="13" a="1"/>
  <c r="BQ79" i="13" s="1"/>
  <c r="BS79" i="13" s="1"/>
  <c r="BR79" i="13"/>
  <c r="BQ78" i="12" a="1"/>
  <c r="BQ78" i="12" s="1"/>
  <c r="BS78" i="12" s="1"/>
  <c r="BR78" i="12"/>
  <c r="AH80" i="1"/>
  <c r="AG80" i="1" a="1"/>
  <c r="AG80" i="1" s="1"/>
  <c r="AI80" i="1" s="1"/>
  <c r="V79" i="12"/>
  <c r="U79" i="12" a="1"/>
  <c r="U79" i="12" s="1"/>
  <c r="W79" i="12" s="1"/>
  <c r="BH78" i="12"/>
  <c r="V80" i="1"/>
  <c r="U80" i="1" a="1"/>
  <c r="U80" i="1" s="1"/>
  <c r="W80" i="1" s="1"/>
  <c r="BF79" i="1"/>
  <c r="BE79" i="1" a="1"/>
  <c r="BE79" i="1" s="1"/>
  <c r="BG79" i="1" s="1"/>
  <c r="AG79" i="12" a="1"/>
  <c r="AG79" i="12" s="1"/>
  <c r="AI79" i="12" s="1"/>
  <c r="AH79" i="12"/>
  <c r="BH78" i="13"/>
  <c r="X78" i="7"/>
  <c r="AV78" i="7"/>
  <c r="AJ79" i="7"/>
  <c r="BF79" i="7"/>
  <c r="BE79" i="7" a="1"/>
  <c r="BE79" i="7" s="1"/>
  <c r="BG79" i="7" s="1"/>
  <c r="BH78" i="7"/>
  <c r="AH80" i="7"/>
  <c r="AG80" i="7" a="1"/>
  <c r="AG80" i="7" s="1"/>
  <c r="AI80" i="7" s="1"/>
  <c r="BQ79" i="7" a="1"/>
  <c r="BQ79" i="7" s="1"/>
  <c r="BS79" i="7" s="1"/>
  <c r="BR79" i="7"/>
  <c r="BT78" i="7"/>
  <c r="AT79" i="7"/>
  <c r="AS79" i="7" a="1"/>
  <c r="AS79" i="7" s="1"/>
  <c r="AU79" i="7" s="1"/>
  <c r="U79" i="7" a="1"/>
  <c r="U79" i="7" s="1"/>
  <c r="W79" i="7" s="1"/>
  <c r="V79" i="7"/>
  <c r="AQ80" i="1"/>
  <c r="AR80" i="1" s="1"/>
  <c r="BC80" i="12"/>
  <c r="BD80" i="12" s="1"/>
  <c r="AQ80" i="12"/>
  <c r="AR80" i="12" s="1"/>
  <c r="AE80" i="12"/>
  <c r="AF80" i="12" s="1"/>
  <c r="S80" i="12"/>
  <c r="T80" i="12" s="1"/>
  <c r="BO80" i="7"/>
  <c r="BP80" i="7" s="1"/>
  <c r="BC80" i="7"/>
  <c r="BD80" i="7" s="1"/>
  <c r="AQ80" i="7"/>
  <c r="AR80" i="7" s="1"/>
  <c r="AE81" i="7"/>
  <c r="AF81" i="7" s="1"/>
  <c r="S80" i="7"/>
  <c r="T80" i="7" s="1"/>
  <c r="BO81" i="1"/>
  <c r="BP81" i="1" s="1"/>
  <c r="BC80" i="1"/>
  <c r="BD80" i="1" s="1"/>
  <c r="AE81" i="1"/>
  <c r="AF81" i="1" s="1"/>
  <c r="S81" i="1"/>
  <c r="T81" i="1" s="1"/>
  <c r="BO80" i="13"/>
  <c r="BP80" i="13" s="1"/>
  <c r="BC80" i="13"/>
  <c r="BD80" i="13" s="1"/>
  <c r="AQ80" i="13"/>
  <c r="AR80" i="13" s="1"/>
  <c r="AE80" i="13"/>
  <c r="AF80" i="13" s="1"/>
  <c r="S80" i="13"/>
  <c r="T80" i="13" s="1"/>
  <c r="AJ79" i="12" l="1"/>
  <c r="BH79" i="1"/>
  <c r="BT79" i="7"/>
  <c r="AV79" i="13"/>
  <c r="AJ80" i="1"/>
  <c r="AJ79" i="13"/>
  <c r="AV79" i="12"/>
  <c r="BE80" i="13" a="1"/>
  <c r="BE80" i="13" s="1"/>
  <c r="BG80" i="13" s="1"/>
  <c r="BF80" i="13"/>
  <c r="BE80" i="1" a="1"/>
  <c r="BE80" i="1" s="1"/>
  <c r="BG80" i="1" s="1"/>
  <c r="BF80" i="1"/>
  <c r="V80" i="13"/>
  <c r="U80" i="13" a="1"/>
  <c r="U80" i="13" s="1"/>
  <c r="BR81" i="1"/>
  <c r="BQ81" i="1" a="1"/>
  <c r="BQ81" i="1" s="1"/>
  <c r="BS81" i="1" s="1"/>
  <c r="AT80" i="12"/>
  <c r="AS80" i="12" a="1"/>
  <c r="AS80" i="12" s="1"/>
  <c r="AU80" i="12" s="1"/>
  <c r="BQ79" i="12" a="1"/>
  <c r="BQ79" i="12" s="1"/>
  <c r="BS79" i="12" s="1"/>
  <c r="BR79" i="12"/>
  <c r="AG80" i="13" a="1"/>
  <c r="AG80" i="13" s="1"/>
  <c r="AI80" i="13" s="1"/>
  <c r="AH80" i="13"/>
  <c r="BE80" i="12" a="1"/>
  <c r="BE80" i="12" s="1"/>
  <c r="BG80" i="12" s="1"/>
  <c r="BF80" i="12"/>
  <c r="X80" i="1"/>
  <c r="BP80" i="12"/>
  <c r="BO81" i="12"/>
  <c r="BH79" i="12"/>
  <c r="AT80" i="1"/>
  <c r="AS80" i="1" a="1"/>
  <c r="AS80" i="1" s="1"/>
  <c r="AU80" i="1" s="1"/>
  <c r="BT78" i="12"/>
  <c r="AV79" i="1"/>
  <c r="BQ80" i="13" a="1"/>
  <c r="BQ80" i="13" s="1"/>
  <c r="BS80" i="13" s="1"/>
  <c r="BR80" i="13"/>
  <c r="U81" i="1" a="1"/>
  <c r="U81" i="1" s="1"/>
  <c r="W81" i="1" s="1"/>
  <c r="V81" i="1"/>
  <c r="X79" i="12"/>
  <c r="BT79" i="13"/>
  <c r="BH79" i="13"/>
  <c r="X79" i="13"/>
  <c r="BT80" i="1"/>
  <c r="AS80" i="13" a="1"/>
  <c r="AS80" i="13" s="1"/>
  <c r="AU80" i="13" s="1"/>
  <c r="AT80" i="13"/>
  <c r="AG81" i="1" a="1"/>
  <c r="AG81" i="1" s="1"/>
  <c r="AI81" i="1" s="1"/>
  <c r="AH81" i="1"/>
  <c r="V80" i="12"/>
  <c r="U80" i="12" a="1"/>
  <c r="U80" i="12" s="1"/>
  <c r="W80" i="12" s="1"/>
  <c r="AG80" i="12" a="1"/>
  <c r="AG80" i="12" s="1"/>
  <c r="AI80" i="12" s="1"/>
  <c r="AH80" i="12"/>
  <c r="AJ80" i="12" s="1"/>
  <c r="BH79" i="7"/>
  <c r="AV79" i="7"/>
  <c r="BF80" i="7"/>
  <c r="BE80" i="7" a="1"/>
  <c r="BE80" i="7" s="1"/>
  <c r="BG80" i="7" s="1"/>
  <c r="V80" i="7"/>
  <c r="U80" i="7" a="1"/>
  <c r="U80" i="7" s="1"/>
  <c r="W80" i="7" s="1"/>
  <c r="AJ80" i="7"/>
  <c r="AT80" i="7"/>
  <c r="AS80" i="7" a="1"/>
  <c r="AS80" i="7" s="1"/>
  <c r="AU80" i="7" s="1"/>
  <c r="BR80" i="7"/>
  <c r="BQ80" i="7" a="1"/>
  <c r="BQ80" i="7" s="1"/>
  <c r="BS80" i="7" s="1"/>
  <c r="X79" i="7"/>
  <c r="AH81" i="7"/>
  <c r="AG81" i="7" a="1"/>
  <c r="AG81" i="7" s="1"/>
  <c r="AI81" i="7" s="1"/>
  <c r="AQ81" i="1"/>
  <c r="AR81" i="1" s="1"/>
  <c r="BC81" i="12"/>
  <c r="BD81" i="12" s="1"/>
  <c r="AQ81" i="12"/>
  <c r="AR81" i="12" s="1"/>
  <c r="AE81" i="12"/>
  <c r="AF81" i="12" s="1"/>
  <c r="S81" i="12"/>
  <c r="T81" i="12" s="1"/>
  <c r="BO81" i="7"/>
  <c r="BP81" i="7" s="1"/>
  <c r="BC81" i="7"/>
  <c r="BD81" i="7" s="1"/>
  <c r="AQ81" i="7"/>
  <c r="AR81" i="7" s="1"/>
  <c r="AE82" i="7"/>
  <c r="AF82" i="7" s="1"/>
  <c r="S81" i="7"/>
  <c r="T81" i="7" s="1"/>
  <c r="BO82" i="1"/>
  <c r="BP82" i="1" s="1"/>
  <c r="BC81" i="1"/>
  <c r="BD81" i="1" s="1"/>
  <c r="AE82" i="1"/>
  <c r="AF82" i="1" s="1"/>
  <c r="S82" i="1"/>
  <c r="T82" i="1" s="1"/>
  <c r="BO81" i="13"/>
  <c r="BP81" i="13" s="1"/>
  <c r="BC81" i="13"/>
  <c r="BD81" i="13" s="1"/>
  <c r="AQ81" i="13"/>
  <c r="AR81" i="13" s="1"/>
  <c r="AE81" i="13"/>
  <c r="AF81" i="13" s="1"/>
  <c r="S81" i="13"/>
  <c r="T81" i="13" s="1"/>
  <c r="BT79" i="12" l="1"/>
  <c r="BH80" i="1"/>
  <c r="BH80" i="13"/>
  <c r="BH80" i="12"/>
  <c r="AJ80" i="13"/>
  <c r="AJ81" i="1"/>
  <c r="X81" i="1"/>
  <c r="AV80" i="13"/>
  <c r="BR82" i="1"/>
  <c r="BQ82" i="1" a="1"/>
  <c r="BQ82" i="1" s="1"/>
  <c r="BS82" i="1" s="1"/>
  <c r="AT81" i="12"/>
  <c r="AS81" i="12" a="1"/>
  <c r="AS81" i="12" s="1"/>
  <c r="AU81" i="12" s="1"/>
  <c r="BE81" i="1" a="1"/>
  <c r="BE81" i="1" s="1"/>
  <c r="BG81" i="1" s="1"/>
  <c r="BF81" i="1"/>
  <c r="BE81" i="12" a="1"/>
  <c r="BE81" i="12" s="1"/>
  <c r="BG81" i="12" s="1"/>
  <c r="BF81" i="12"/>
  <c r="X80" i="13"/>
  <c r="W80" i="13"/>
  <c r="AS81" i="13" a="1"/>
  <c r="AS81" i="13" s="1"/>
  <c r="AU81" i="13" s="1"/>
  <c r="AT81" i="13"/>
  <c r="BT80" i="13"/>
  <c r="BP81" i="12"/>
  <c r="BO82" i="12"/>
  <c r="U81" i="13" a="1"/>
  <c r="U81" i="13" s="1"/>
  <c r="W81" i="13" s="1"/>
  <c r="V81" i="13"/>
  <c r="AS81" i="1" a="1"/>
  <c r="AS81" i="1" s="1"/>
  <c r="AU81" i="1" s="1"/>
  <c r="AT81" i="1"/>
  <c r="BR80" i="12"/>
  <c r="BQ80" i="12" a="1"/>
  <c r="BQ80" i="12" s="1"/>
  <c r="BS80" i="12" s="1"/>
  <c r="AV80" i="12"/>
  <c r="AG81" i="13" a="1"/>
  <c r="AG81" i="13" s="1"/>
  <c r="AI81" i="13" s="1"/>
  <c r="AH81" i="13"/>
  <c r="BR81" i="13"/>
  <c r="BQ81" i="13" a="1"/>
  <c r="BQ81" i="13" s="1"/>
  <c r="BS81" i="13" s="1"/>
  <c r="X80" i="7"/>
  <c r="X80" i="12"/>
  <c r="U82" i="1" a="1"/>
  <c r="U82" i="1" s="1"/>
  <c r="W82" i="1" s="1"/>
  <c r="V82" i="1"/>
  <c r="AH81" i="12"/>
  <c r="AG81" i="12" a="1"/>
  <c r="AG81" i="12" s="1"/>
  <c r="AI81" i="12" s="1"/>
  <c r="BF81" i="13"/>
  <c r="BE81" i="13" a="1"/>
  <c r="BE81" i="13" s="1"/>
  <c r="BG81" i="13" s="1"/>
  <c r="AG82" i="1" a="1"/>
  <c r="AG82" i="1" s="1"/>
  <c r="AI82" i="1" s="1"/>
  <c r="AH82" i="1"/>
  <c r="U81" i="12" a="1"/>
  <c r="U81" i="12" s="1"/>
  <c r="W81" i="12" s="1"/>
  <c r="V81" i="12"/>
  <c r="AV80" i="1"/>
  <c r="BT81" i="1"/>
  <c r="AV80" i="7"/>
  <c r="BT80" i="7"/>
  <c r="BH80" i="7"/>
  <c r="AG82" i="7" a="1"/>
  <c r="AG82" i="7" s="1"/>
  <c r="AI82" i="7" s="1"/>
  <c r="AH82" i="7"/>
  <c r="AS81" i="7" a="1"/>
  <c r="AS81" i="7" s="1"/>
  <c r="AU81" i="7" s="1"/>
  <c r="AT81" i="7"/>
  <c r="BE81" i="7" a="1"/>
  <c r="BE81" i="7" s="1"/>
  <c r="BG81" i="7" s="1"/>
  <c r="BF81" i="7"/>
  <c r="U81" i="7" a="1"/>
  <c r="U81" i="7" s="1"/>
  <c r="W81" i="7" s="1"/>
  <c r="V81" i="7"/>
  <c r="BR81" i="7"/>
  <c r="BQ81" i="7" a="1"/>
  <c r="BQ81" i="7" s="1"/>
  <c r="BS81" i="7" s="1"/>
  <c r="AJ81" i="7"/>
  <c r="AQ82" i="1"/>
  <c r="AR82" i="1" s="1"/>
  <c r="BC82" i="12"/>
  <c r="BD82" i="12" s="1"/>
  <c r="AQ82" i="12"/>
  <c r="AR82" i="12" s="1"/>
  <c r="AE82" i="12"/>
  <c r="AF82" i="12" s="1"/>
  <c r="S82" i="12"/>
  <c r="T82" i="12" s="1"/>
  <c r="BO82" i="7"/>
  <c r="BP82" i="7" s="1"/>
  <c r="BC82" i="7"/>
  <c r="BD82" i="7" s="1"/>
  <c r="AQ82" i="7"/>
  <c r="AR82" i="7" s="1"/>
  <c r="AE83" i="7"/>
  <c r="AF83" i="7" s="1"/>
  <c r="S82" i="7"/>
  <c r="T82" i="7" s="1"/>
  <c r="BO83" i="1"/>
  <c r="BP83" i="1" s="1"/>
  <c r="BC82" i="1"/>
  <c r="BD82" i="1" s="1"/>
  <c r="AE83" i="1"/>
  <c r="AF83" i="1" s="1"/>
  <c r="S83" i="1"/>
  <c r="T83" i="1" s="1"/>
  <c r="BO82" i="13"/>
  <c r="BP82" i="13" s="1"/>
  <c r="BC82" i="13"/>
  <c r="BD82" i="13" s="1"/>
  <c r="AQ82" i="13"/>
  <c r="AR82" i="13" s="1"/>
  <c r="AE82" i="13"/>
  <c r="AF82" i="13" s="1"/>
  <c r="S82" i="13"/>
  <c r="T82" i="13" s="1"/>
  <c r="X81" i="13" l="1"/>
  <c r="BT80" i="12"/>
  <c r="AV81" i="1"/>
  <c r="AJ81" i="12"/>
  <c r="X82" i="1"/>
  <c r="AJ82" i="1"/>
  <c r="X81" i="7"/>
  <c r="AV81" i="12"/>
  <c r="X81" i="12"/>
  <c r="AS82" i="1" a="1"/>
  <c r="AS82" i="1" s="1"/>
  <c r="AU82" i="1" s="1"/>
  <c r="AT82" i="1"/>
  <c r="AV82" i="1" s="1"/>
  <c r="AG82" i="13" a="1"/>
  <c r="AG82" i="13" s="1"/>
  <c r="AI82" i="13" s="1"/>
  <c r="AH82" i="13"/>
  <c r="BE82" i="12" a="1"/>
  <c r="BE82" i="12" s="1"/>
  <c r="BG82" i="12" s="1"/>
  <c r="BF82" i="12"/>
  <c r="AS82" i="13" a="1"/>
  <c r="AS82" i="13" s="1"/>
  <c r="AU82" i="13" s="1"/>
  <c r="AT82" i="13"/>
  <c r="BT81" i="13"/>
  <c r="AV81" i="13"/>
  <c r="AJ81" i="13"/>
  <c r="U83" i="1" a="1"/>
  <c r="U83" i="1" s="1"/>
  <c r="W83" i="1" s="1"/>
  <c r="V83" i="1"/>
  <c r="BH81" i="12"/>
  <c r="BT82" i="1"/>
  <c r="BE82" i="13" a="1"/>
  <c r="BE82" i="13" s="1"/>
  <c r="BG82" i="13" s="1"/>
  <c r="BF82" i="13"/>
  <c r="BQ82" i="13" a="1"/>
  <c r="BQ82" i="13" s="1"/>
  <c r="BS82" i="13" s="1"/>
  <c r="BR82" i="13"/>
  <c r="AG83" i="1" a="1"/>
  <c r="AG83" i="1" s="1"/>
  <c r="AI83" i="1" s="1"/>
  <c r="AH83" i="1"/>
  <c r="BE82" i="1" a="1"/>
  <c r="BE82" i="1" s="1"/>
  <c r="BG82" i="1" s="1"/>
  <c r="BF82" i="1"/>
  <c r="AG82" i="12" a="1"/>
  <c r="AG82" i="12" s="1"/>
  <c r="AI82" i="12" s="1"/>
  <c r="AH82" i="12"/>
  <c r="BP82" i="12"/>
  <c r="BO83" i="12"/>
  <c r="U82" i="12" a="1"/>
  <c r="U82" i="12" s="1"/>
  <c r="W82" i="12" s="1"/>
  <c r="V82" i="12"/>
  <c r="V82" i="13"/>
  <c r="U82" i="13" a="1"/>
  <c r="U82" i="13" s="1"/>
  <c r="W82" i="13" s="1"/>
  <c r="BQ83" i="1" a="1"/>
  <c r="BQ83" i="1" s="1"/>
  <c r="BS83" i="1" s="1"/>
  <c r="BR83" i="1"/>
  <c r="AT82" i="12"/>
  <c r="AS82" i="12" a="1"/>
  <c r="AS82" i="12" s="1"/>
  <c r="AU82" i="12" s="1"/>
  <c r="BH81" i="13"/>
  <c r="BR81" i="12"/>
  <c r="BQ81" i="12" a="1"/>
  <c r="BQ81" i="12" s="1"/>
  <c r="BS81" i="12" s="1"/>
  <c r="BH81" i="1"/>
  <c r="BT81" i="7"/>
  <c r="BQ82" i="7" a="1"/>
  <c r="BQ82" i="7" s="1"/>
  <c r="BS82" i="7" s="1"/>
  <c r="BR82" i="7"/>
  <c r="BH81" i="7"/>
  <c r="AG83" i="7" a="1"/>
  <c r="AG83" i="7" s="1"/>
  <c r="AI83" i="7" s="1"/>
  <c r="AH83" i="7"/>
  <c r="BE82" i="7" a="1"/>
  <c r="BE82" i="7" s="1"/>
  <c r="BG82" i="7" s="1"/>
  <c r="BF82" i="7"/>
  <c r="AT82" i="7"/>
  <c r="AS82" i="7" a="1"/>
  <c r="AS82" i="7" s="1"/>
  <c r="AU82" i="7" s="1"/>
  <c r="AV81" i="7"/>
  <c r="U82" i="7" a="1"/>
  <c r="U82" i="7" s="1"/>
  <c r="W82" i="7" s="1"/>
  <c r="V82" i="7"/>
  <c r="AJ82" i="7"/>
  <c r="AQ83" i="1"/>
  <c r="AR83" i="1" s="1"/>
  <c r="BC83" i="12"/>
  <c r="BD83" i="12" s="1"/>
  <c r="AQ83" i="12"/>
  <c r="AR83" i="12" s="1"/>
  <c r="AE83" i="12"/>
  <c r="AF83" i="12" s="1"/>
  <c r="S83" i="12"/>
  <c r="T83" i="12" s="1"/>
  <c r="BO83" i="7"/>
  <c r="BP83" i="7" s="1"/>
  <c r="BC83" i="7"/>
  <c r="BD83" i="7" s="1"/>
  <c r="AQ83" i="7"/>
  <c r="AR83" i="7" s="1"/>
  <c r="AE84" i="7"/>
  <c r="AF84" i="7" s="1"/>
  <c r="S83" i="7"/>
  <c r="T83" i="7" s="1"/>
  <c r="BO84" i="1"/>
  <c r="BP84" i="1" s="1"/>
  <c r="BC83" i="1"/>
  <c r="BD83" i="1" s="1"/>
  <c r="AE84" i="1"/>
  <c r="AF84" i="1" s="1"/>
  <c r="S84" i="1"/>
  <c r="T84" i="1" s="1"/>
  <c r="BO83" i="13"/>
  <c r="BP83" i="13" s="1"/>
  <c r="BC83" i="13"/>
  <c r="BD83" i="13" s="1"/>
  <c r="AQ83" i="13"/>
  <c r="AR83" i="13" s="1"/>
  <c r="AE83" i="13"/>
  <c r="AF83" i="13" s="1"/>
  <c r="S83" i="13"/>
  <c r="T83" i="13" s="1"/>
  <c r="AJ82" i="13" l="1"/>
  <c r="BT82" i="13"/>
  <c r="AJ82" i="12"/>
  <c r="BH82" i="13"/>
  <c r="X83" i="1"/>
  <c r="BH82" i="1"/>
  <c r="AV82" i="13"/>
  <c r="BT81" i="12"/>
  <c r="X82" i="12"/>
  <c r="AJ83" i="1"/>
  <c r="BH82" i="12"/>
  <c r="U83" i="13" a="1"/>
  <c r="U83" i="13" s="1"/>
  <c r="W83" i="13" s="1"/>
  <c r="V83" i="13"/>
  <c r="X83" i="13" s="1"/>
  <c r="U84" i="1" a="1"/>
  <c r="U84" i="1" s="1"/>
  <c r="W84" i="1" s="1"/>
  <c r="V84" i="1"/>
  <c r="V83" i="12"/>
  <c r="U83" i="12" a="1"/>
  <c r="U83" i="12" s="1"/>
  <c r="W83" i="12" s="1"/>
  <c r="AG84" i="1" a="1"/>
  <c r="AG84" i="1" s="1"/>
  <c r="AI84" i="1" s="1"/>
  <c r="AH84" i="1"/>
  <c r="BE83" i="1" a="1"/>
  <c r="BE83" i="1" s="1"/>
  <c r="BG83" i="1" s="1"/>
  <c r="BF83" i="1"/>
  <c r="AG83" i="12" a="1"/>
  <c r="AG83" i="12" s="1"/>
  <c r="AI83" i="12" s="1"/>
  <c r="AH83" i="12"/>
  <c r="AV82" i="12"/>
  <c r="AG83" i="13" a="1"/>
  <c r="AG83" i="13" s="1"/>
  <c r="AI83" i="13" s="1"/>
  <c r="AH83" i="13"/>
  <c r="BE83" i="12" a="1"/>
  <c r="BE83" i="12" s="1"/>
  <c r="BG83" i="12" s="1"/>
  <c r="BF83" i="12"/>
  <c r="BH83" i="12" s="1"/>
  <c r="AT83" i="13"/>
  <c r="AS83" i="13" a="1"/>
  <c r="AS83" i="13" s="1"/>
  <c r="AU83" i="13" s="1"/>
  <c r="BT83" i="1"/>
  <c r="BP83" i="12"/>
  <c r="BO84" i="12"/>
  <c r="AS83" i="1" a="1"/>
  <c r="AS83" i="1" s="1"/>
  <c r="AU83" i="1" s="1"/>
  <c r="AT83" i="1"/>
  <c r="BR82" i="12"/>
  <c r="BQ82" i="12" a="1"/>
  <c r="BQ82" i="12" s="1"/>
  <c r="BS82" i="12" s="1"/>
  <c r="AS83" i="12" a="1"/>
  <c r="AS83" i="12" s="1"/>
  <c r="AU83" i="12" s="1"/>
  <c r="AT83" i="12"/>
  <c r="BQ83" i="13" a="1"/>
  <c r="BQ83" i="13" s="1"/>
  <c r="BS83" i="13" s="1"/>
  <c r="BR83" i="13"/>
  <c r="X82" i="13"/>
  <c r="BR84" i="1"/>
  <c r="BQ84" i="1" a="1"/>
  <c r="BQ84" i="1" s="1"/>
  <c r="BS84" i="1" s="1"/>
  <c r="BF83" i="13"/>
  <c r="BE83" i="13" a="1"/>
  <c r="BE83" i="13" s="1"/>
  <c r="BG83" i="13" s="1"/>
  <c r="AJ83" i="7"/>
  <c r="BT82" i="7"/>
  <c r="BH82" i="7"/>
  <c r="AV82" i="7"/>
  <c r="BF83" i="7"/>
  <c r="BE83" i="7" a="1"/>
  <c r="BE83" i="7" s="1"/>
  <c r="BG83" i="7" s="1"/>
  <c r="AG84" i="7" a="1"/>
  <c r="AG84" i="7" s="1"/>
  <c r="AI84" i="7" s="1"/>
  <c r="AH84" i="7"/>
  <c r="AS83" i="7" a="1"/>
  <c r="AS83" i="7" s="1"/>
  <c r="AU83" i="7" s="1"/>
  <c r="AT83" i="7"/>
  <c r="BQ83" i="7" a="1"/>
  <c r="BQ83" i="7" s="1"/>
  <c r="BS83" i="7" s="1"/>
  <c r="BR83" i="7"/>
  <c r="U83" i="7" a="1"/>
  <c r="U83" i="7" s="1"/>
  <c r="W83" i="7" s="1"/>
  <c r="V83" i="7"/>
  <c r="X82" i="7"/>
  <c r="AQ84" i="1"/>
  <c r="AR84" i="1" s="1"/>
  <c r="BC84" i="12"/>
  <c r="BD84" i="12" s="1"/>
  <c r="AQ84" i="12"/>
  <c r="AR84" i="12" s="1"/>
  <c r="AE84" i="12"/>
  <c r="AF84" i="12" s="1"/>
  <c r="S84" i="12"/>
  <c r="T84" i="12" s="1"/>
  <c r="BO84" i="7"/>
  <c r="BP84" i="7" s="1"/>
  <c r="BC84" i="7"/>
  <c r="BD84" i="7" s="1"/>
  <c r="AQ84" i="7"/>
  <c r="AR84" i="7" s="1"/>
  <c r="AE85" i="7"/>
  <c r="AF85" i="7" s="1"/>
  <c r="S84" i="7"/>
  <c r="T84" i="7" s="1"/>
  <c r="BO85" i="1"/>
  <c r="BP85" i="1" s="1"/>
  <c r="BC84" i="1"/>
  <c r="BD84" i="1" s="1"/>
  <c r="AE85" i="1"/>
  <c r="AF85" i="1" s="1"/>
  <c r="S85" i="1"/>
  <c r="T85" i="1" s="1"/>
  <c r="BO84" i="13"/>
  <c r="BP84" i="13" s="1"/>
  <c r="BC84" i="13"/>
  <c r="BD84" i="13" s="1"/>
  <c r="AQ84" i="13"/>
  <c r="AR84" i="13" s="1"/>
  <c r="AE84" i="13"/>
  <c r="AF84" i="13" s="1"/>
  <c r="S84" i="13"/>
  <c r="T84" i="13" s="1"/>
  <c r="BH83" i="1" l="1"/>
  <c r="AJ83" i="13"/>
  <c r="BH83" i="7"/>
  <c r="AV83" i="1"/>
  <c r="AJ84" i="7"/>
  <c r="BH83" i="13"/>
  <c r="AJ83" i="12"/>
  <c r="X84" i="1"/>
  <c r="BP84" i="12"/>
  <c r="BO85" i="12"/>
  <c r="BE84" i="13" a="1"/>
  <c r="BE84" i="13" s="1"/>
  <c r="BG84" i="13" s="1"/>
  <c r="BF84" i="13"/>
  <c r="BQ84" i="13" a="1"/>
  <c r="BQ84" i="13" s="1"/>
  <c r="BS84" i="13" s="1"/>
  <c r="BR84" i="13"/>
  <c r="AV83" i="12"/>
  <c r="BQ83" i="12" a="1"/>
  <c r="BQ83" i="12" s="1"/>
  <c r="BS83" i="12" s="1"/>
  <c r="BR83" i="12"/>
  <c r="X83" i="12"/>
  <c r="AH85" i="1"/>
  <c r="AG85" i="1" a="1"/>
  <c r="AG85" i="1" s="1"/>
  <c r="AI85" i="1" s="1"/>
  <c r="U84" i="12" a="1"/>
  <c r="U84" i="12" s="1"/>
  <c r="W84" i="12" s="1"/>
  <c r="V84" i="12"/>
  <c r="BT84" i="1"/>
  <c r="BT82" i="12"/>
  <c r="AV83" i="13"/>
  <c r="BE84" i="1" a="1"/>
  <c r="BE84" i="1" s="1"/>
  <c r="BG84" i="1" s="1"/>
  <c r="BF84" i="1"/>
  <c r="AG84" i="12" a="1"/>
  <c r="AG84" i="12" s="1"/>
  <c r="AI84" i="12" s="1"/>
  <c r="AH84" i="12"/>
  <c r="AJ84" i="12" s="1"/>
  <c r="AS84" i="1" a="1"/>
  <c r="AS84" i="1" s="1"/>
  <c r="AU84" i="1" s="1"/>
  <c r="AT84" i="1"/>
  <c r="U84" i="13" a="1"/>
  <c r="U84" i="13" s="1"/>
  <c r="W84" i="13" s="1"/>
  <c r="V84" i="13"/>
  <c r="V85" i="1"/>
  <c r="U85" i="1" a="1"/>
  <c r="U85" i="1" s="1"/>
  <c r="W85" i="1" s="1"/>
  <c r="BQ85" i="1" a="1"/>
  <c r="BQ85" i="1" s="1"/>
  <c r="BS85" i="1" s="1"/>
  <c r="BR85" i="1"/>
  <c r="BT85" i="1" s="1"/>
  <c r="AG84" i="13" a="1"/>
  <c r="AG84" i="13" s="1"/>
  <c r="AI84" i="13" s="1"/>
  <c r="AH84" i="13"/>
  <c r="BE84" i="12" a="1"/>
  <c r="BE84" i="12" s="1"/>
  <c r="BG84" i="12" s="1"/>
  <c r="BF84" i="12"/>
  <c r="AS84" i="12" a="1"/>
  <c r="AS84" i="12" s="1"/>
  <c r="AU84" i="12" s="1"/>
  <c r="AT84" i="12"/>
  <c r="AS84" i="13" a="1"/>
  <c r="AS84" i="13" s="1"/>
  <c r="AU84" i="13" s="1"/>
  <c r="AT84" i="13"/>
  <c r="BT83" i="13"/>
  <c r="AJ84" i="1"/>
  <c r="X83" i="7"/>
  <c r="AV83" i="7"/>
  <c r="BT83" i="7"/>
  <c r="BQ84" i="7" a="1"/>
  <c r="BQ84" i="7" s="1"/>
  <c r="BS84" i="7" s="1"/>
  <c r="BR84" i="7"/>
  <c r="AH85" i="7"/>
  <c r="AG85" i="7" a="1"/>
  <c r="AG85" i="7" s="1"/>
  <c r="AI85" i="7" s="1"/>
  <c r="BE84" i="7" a="1"/>
  <c r="BE84" i="7" s="1"/>
  <c r="BG84" i="7" s="1"/>
  <c r="BF84" i="7"/>
  <c r="AS84" i="7" a="1"/>
  <c r="AS84" i="7" s="1"/>
  <c r="AU84" i="7" s="1"/>
  <c r="AT84" i="7"/>
  <c r="V84" i="7"/>
  <c r="U84" i="7" a="1"/>
  <c r="U84" i="7" s="1"/>
  <c r="W84" i="7" s="1"/>
  <c r="AQ85" i="1"/>
  <c r="AR85" i="1" s="1"/>
  <c r="BC85" i="12"/>
  <c r="BD85" i="12" s="1"/>
  <c r="AQ85" i="12"/>
  <c r="AR85" i="12" s="1"/>
  <c r="AE85" i="12"/>
  <c r="AF85" i="12" s="1"/>
  <c r="S85" i="12"/>
  <c r="T85" i="12" s="1"/>
  <c r="BO85" i="7"/>
  <c r="BP85" i="7" s="1"/>
  <c r="BC85" i="7"/>
  <c r="BD85" i="7" s="1"/>
  <c r="AQ85" i="7"/>
  <c r="AR85" i="7" s="1"/>
  <c r="AE86" i="7"/>
  <c r="AF86" i="7" s="1"/>
  <c r="S85" i="7"/>
  <c r="T85" i="7" s="1"/>
  <c r="BO86" i="1"/>
  <c r="BP86" i="1" s="1"/>
  <c r="BC85" i="1"/>
  <c r="BD85" i="1" s="1"/>
  <c r="AE86" i="1"/>
  <c r="AF86" i="1" s="1"/>
  <c r="S86" i="1"/>
  <c r="T86" i="1" s="1"/>
  <c r="BO85" i="13"/>
  <c r="BP85" i="13" s="1"/>
  <c r="BC85" i="13"/>
  <c r="BD85" i="13" s="1"/>
  <c r="AQ85" i="13"/>
  <c r="AR85" i="13" s="1"/>
  <c r="AE85" i="13"/>
  <c r="AF85" i="13" s="1"/>
  <c r="S85" i="13"/>
  <c r="T85" i="13" s="1"/>
  <c r="AV84" i="13" l="1"/>
  <c r="BH84" i="12"/>
  <c r="BT84" i="13"/>
  <c r="BH84" i="1"/>
  <c r="AV84" i="1"/>
  <c r="AV84" i="12"/>
  <c r="BH84" i="13"/>
  <c r="X84" i="12"/>
  <c r="AS85" i="1" a="1"/>
  <c r="AS85" i="1" s="1"/>
  <c r="AU85" i="1" s="1"/>
  <c r="AT85" i="1"/>
  <c r="U86" i="1" a="1"/>
  <c r="U86" i="1" s="1"/>
  <c r="W86" i="1" s="1"/>
  <c r="V86" i="1"/>
  <c r="AG86" i="1" a="1"/>
  <c r="AG86" i="1" s="1"/>
  <c r="AI86" i="1" s="1"/>
  <c r="AH86" i="1"/>
  <c r="V85" i="12"/>
  <c r="U85" i="12" a="1"/>
  <c r="U85" i="12" s="1"/>
  <c r="W85" i="12" s="1"/>
  <c r="X85" i="1"/>
  <c r="AJ85" i="1"/>
  <c r="BE85" i="1" a="1"/>
  <c r="BE85" i="1" s="1"/>
  <c r="BG85" i="1" s="1"/>
  <c r="BF85" i="1"/>
  <c r="BH85" i="1" s="1"/>
  <c r="AG85" i="12" a="1"/>
  <c r="AG85" i="12" s="1"/>
  <c r="AI85" i="12" s="1"/>
  <c r="AH85" i="12"/>
  <c r="U85" i="13" a="1"/>
  <c r="U85" i="13" s="1"/>
  <c r="W85" i="13" s="1"/>
  <c r="V85" i="13"/>
  <c r="AS85" i="12" a="1"/>
  <c r="AS85" i="12" s="1"/>
  <c r="AU85" i="12" s="1"/>
  <c r="AT85" i="12"/>
  <c r="BE85" i="13" a="1"/>
  <c r="BE85" i="13" s="1"/>
  <c r="BG85" i="13" s="1"/>
  <c r="BF85" i="13"/>
  <c r="BR85" i="13"/>
  <c r="BQ85" i="13" a="1"/>
  <c r="BQ85" i="13" s="1"/>
  <c r="BS85" i="13" s="1"/>
  <c r="BQ86" i="1" a="1"/>
  <c r="BQ86" i="1" s="1"/>
  <c r="BS86" i="1" s="1"/>
  <c r="BR86" i="1"/>
  <c r="AG85" i="13" a="1"/>
  <c r="AG85" i="13" s="1"/>
  <c r="AI85" i="13" s="1"/>
  <c r="AH85" i="13"/>
  <c r="BE85" i="12" a="1"/>
  <c r="BE85" i="12" s="1"/>
  <c r="BG85" i="12" s="1"/>
  <c r="BF85" i="12"/>
  <c r="AJ84" i="13"/>
  <c r="X84" i="13"/>
  <c r="BP85" i="12"/>
  <c r="BO86" i="12"/>
  <c r="AT85" i="13"/>
  <c r="AS85" i="13" a="1"/>
  <c r="AS85" i="13" s="1"/>
  <c r="AU85" i="13" s="1"/>
  <c r="BT83" i="12"/>
  <c r="BQ84" i="12" a="1"/>
  <c r="BQ84" i="12" s="1"/>
  <c r="BS84" i="12" s="1"/>
  <c r="BR84" i="12"/>
  <c r="BH84" i="7"/>
  <c r="BT84" i="7"/>
  <c r="BR85" i="7"/>
  <c r="BQ85" i="7" a="1"/>
  <c r="BQ85" i="7" s="1"/>
  <c r="BS85" i="7" s="1"/>
  <c r="AH86" i="7"/>
  <c r="AG86" i="7" a="1"/>
  <c r="AG86" i="7" s="1"/>
  <c r="AI86" i="7" s="1"/>
  <c r="AJ85" i="7"/>
  <c r="V85" i="7"/>
  <c r="U85" i="7" a="1"/>
  <c r="U85" i="7" s="1"/>
  <c r="W85" i="7" s="1"/>
  <c r="AT85" i="7"/>
  <c r="AS85" i="7" a="1"/>
  <c r="AS85" i="7" s="1"/>
  <c r="AU85" i="7" s="1"/>
  <c r="AV84" i="7"/>
  <c r="BE85" i="7" a="1"/>
  <c r="BE85" i="7" s="1"/>
  <c r="BG85" i="7" s="1"/>
  <c r="BF85" i="7"/>
  <c r="X84" i="7"/>
  <c r="AQ86" i="1"/>
  <c r="AR86" i="1" s="1"/>
  <c r="BC86" i="12"/>
  <c r="BD86" i="12" s="1"/>
  <c r="AQ86" i="12"/>
  <c r="AR86" i="12" s="1"/>
  <c r="AE86" i="12"/>
  <c r="AF86" i="12" s="1"/>
  <c r="S86" i="12"/>
  <c r="T86" i="12" s="1"/>
  <c r="BO86" i="7"/>
  <c r="BP86" i="7" s="1"/>
  <c r="BC86" i="7"/>
  <c r="BD86" i="7" s="1"/>
  <c r="AQ86" i="7"/>
  <c r="AR86" i="7" s="1"/>
  <c r="AE87" i="7"/>
  <c r="AF87" i="7" s="1"/>
  <c r="S86" i="7"/>
  <c r="T86" i="7" s="1"/>
  <c r="BO87" i="1"/>
  <c r="BP87" i="1" s="1"/>
  <c r="BC86" i="1"/>
  <c r="BD86" i="1" s="1"/>
  <c r="AE87" i="1"/>
  <c r="AF87" i="1" s="1"/>
  <c r="S87" i="1"/>
  <c r="T87" i="1" s="1"/>
  <c r="BO86" i="13"/>
  <c r="BP86" i="13" s="1"/>
  <c r="BC86" i="13"/>
  <c r="BD86" i="13" s="1"/>
  <c r="AQ86" i="13"/>
  <c r="AR86" i="13" s="1"/>
  <c r="AE86" i="13"/>
  <c r="AF86" i="13" s="1"/>
  <c r="S86" i="13"/>
  <c r="T86" i="13" s="1"/>
  <c r="X86" i="1" l="1"/>
  <c r="AV85" i="12"/>
  <c r="BT84" i="12"/>
  <c r="BT85" i="13"/>
  <c r="BT86" i="1"/>
  <c r="AJ85" i="12"/>
  <c r="AJ86" i="1"/>
  <c r="AV85" i="13"/>
  <c r="BH85" i="13"/>
  <c r="BE86" i="1" a="1"/>
  <c r="BE86" i="1" s="1"/>
  <c r="BG86" i="1" s="1"/>
  <c r="BF86" i="1"/>
  <c r="AG86" i="12" a="1"/>
  <c r="AG86" i="12" s="1"/>
  <c r="AI86" i="12" s="1"/>
  <c r="AH86" i="12"/>
  <c r="BT85" i="7"/>
  <c r="AJ85" i="13"/>
  <c r="BE86" i="12" a="1"/>
  <c r="BE86" i="12" s="1"/>
  <c r="BG86" i="12" s="1"/>
  <c r="BF86" i="12"/>
  <c r="BP86" i="12"/>
  <c r="BO87" i="12"/>
  <c r="BR87" i="1"/>
  <c r="BQ87" i="1" a="1"/>
  <c r="BQ87" i="1" s="1"/>
  <c r="BS87" i="1" s="1"/>
  <c r="AG86" i="13" a="1"/>
  <c r="AG86" i="13" s="1"/>
  <c r="AI86" i="13" s="1"/>
  <c r="AH86" i="13"/>
  <c r="AS86" i="13" a="1"/>
  <c r="AS86" i="13" s="1"/>
  <c r="AU86" i="13" s="1"/>
  <c r="AT86" i="13"/>
  <c r="BQ85" i="12" a="1"/>
  <c r="BQ85" i="12" s="1"/>
  <c r="BS85" i="12" s="1"/>
  <c r="BR85" i="12"/>
  <c r="X85" i="13"/>
  <c r="AV85" i="1"/>
  <c r="AG87" i="1" a="1"/>
  <c r="AG87" i="1" s="1"/>
  <c r="AI87" i="1" s="1"/>
  <c r="AH87" i="1"/>
  <c r="U86" i="13" a="1"/>
  <c r="U86" i="13" s="1"/>
  <c r="W86" i="13" s="1"/>
  <c r="V86" i="13"/>
  <c r="AS86" i="1" a="1"/>
  <c r="AS86" i="1" s="1"/>
  <c r="AU86" i="1" s="1"/>
  <c r="AT86" i="1"/>
  <c r="X85" i="12"/>
  <c r="BE86" i="13" a="1"/>
  <c r="BE86" i="13" s="1"/>
  <c r="BG86" i="13" s="1"/>
  <c r="BF86" i="13"/>
  <c r="BR86" i="13"/>
  <c r="BQ86" i="13" a="1"/>
  <c r="BQ86" i="13" s="1"/>
  <c r="BS86" i="13" s="1"/>
  <c r="U86" i="12" a="1"/>
  <c r="U86" i="12" s="1"/>
  <c r="W86" i="12" s="1"/>
  <c r="V86" i="12"/>
  <c r="AS86" i="12" a="1"/>
  <c r="AS86" i="12" s="1"/>
  <c r="AU86" i="12" s="1"/>
  <c r="AT86" i="12"/>
  <c r="V87" i="1"/>
  <c r="U87" i="1" a="1"/>
  <c r="U87" i="1" s="1"/>
  <c r="W87" i="1" s="1"/>
  <c r="BH85" i="12"/>
  <c r="BQ86" i="7" a="1"/>
  <c r="BQ86" i="7" s="1"/>
  <c r="BS86" i="7" s="1"/>
  <c r="BR86" i="7"/>
  <c r="V86" i="7"/>
  <c r="U86" i="7" a="1"/>
  <c r="U86" i="7" s="1"/>
  <c r="W86" i="7" s="1"/>
  <c r="AV85" i="7"/>
  <c r="X85" i="7"/>
  <c r="AJ86" i="7"/>
  <c r="BF86" i="7"/>
  <c r="BE86" i="7" a="1"/>
  <c r="BE86" i="7" s="1"/>
  <c r="BG86" i="7" s="1"/>
  <c r="BH85" i="7"/>
  <c r="AH87" i="7"/>
  <c r="AG87" i="7" a="1"/>
  <c r="AG87" i="7" s="1"/>
  <c r="AI87" i="7" s="1"/>
  <c r="AS86" i="7" a="1"/>
  <c r="AS86" i="7" s="1"/>
  <c r="AU86" i="7" s="1"/>
  <c r="AT86" i="7"/>
  <c r="AQ87" i="1"/>
  <c r="AR87" i="1" s="1"/>
  <c r="BC87" i="12"/>
  <c r="BD87" i="12" s="1"/>
  <c r="AQ87" i="12"/>
  <c r="AR87" i="12" s="1"/>
  <c r="AE87" i="12"/>
  <c r="AF87" i="12" s="1"/>
  <c r="S87" i="12"/>
  <c r="T87" i="12" s="1"/>
  <c r="BO87" i="7"/>
  <c r="BP87" i="7" s="1"/>
  <c r="BC87" i="7"/>
  <c r="BD87" i="7" s="1"/>
  <c r="AQ87" i="7"/>
  <c r="AR87" i="7" s="1"/>
  <c r="AE88" i="7"/>
  <c r="AF88" i="7" s="1"/>
  <c r="S87" i="7"/>
  <c r="T87" i="7" s="1"/>
  <c r="BO88" i="1"/>
  <c r="BP88" i="1" s="1"/>
  <c r="BC87" i="1"/>
  <c r="BD87" i="1" s="1"/>
  <c r="AE88" i="1"/>
  <c r="AF88" i="1" s="1"/>
  <c r="S88" i="1"/>
  <c r="T88" i="1" s="1"/>
  <c r="BO87" i="13"/>
  <c r="BP87" i="13" s="1"/>
  <c r="BC87" i="13"/>
  <c r="BD87" i="13" s="1"/>
  <c r="AQ87" i="13"/>
  <c r="AR87" i="13" s="1"/>
  <c r="AE87" i="13"/>
  <c r="AF87" i="13" s="1"/>
  <c r="S87" i="13"/>
  <c r="T87" i="13" s="1"/>
  <c r="AV86" i="12" l="1"/>
  <c r="BH86" i="1"/>
  <c r="X86" i="12"/>
  <c r="BH86" i="12"/>
  <c r="BH86" i="13"/>
  <c r="AV86" i="1"/>
  <c r="AJ87" i="1"/>
  <c r="AJ86" i="13"/>
  <c r="AJ86" i="12"/>
  <c r="BT85" i="12"/>
  <c r="X87" i="1"/>
  <c r="BQ87" i="13" a="1"/>
  <c r="BQ87" i="13" s="1"/>
  <c r="BS87" i="13" s="1"/>
  <c r="BR87" i="13"/>
  <c r="V88" i="1"/>
  <c r="U88" i="1" a="1"/>
  <c r="U88" i="1" s="1"/>
  <c r="W88" i="1" s="1"/>
  <c r="AS87" i="1" a="1"/>
  <c r="AS87" i="1" s="1"/>
  <c r="AU87" i="1" s="1"/>
  <c r="AT87" i="1"/>
  <c r="AG88" i="1" a="1"/>
  <c r="AG88" i="1" s="1"/>
  <c r="AI88" i="1" s="1"/>
  <c r="AH88" i="1"/>
  <c r="U87" i="12" a="1"/>
  <c r="U87" i="12" s="1"/>
  <c r="W87" i="12" s="1"/>
  <c r="V87" i="12"/>
  <c r="BT87" i="1"/>
  <c r="BF87" i="13"/>
  <c r="BE87" i="13" a="1"/>
  <c r="BE87" i="13" s="1"/>
  <c r="BE87" i="1" a="1"/>
  <c r="BE87" i="1" s="1"/>
  <c r="BG87" i="1" s="1"/>
  <c r="BF87" i="1"/>
  <c r="AG87" i="12" a="1"/>
  <c r="AG87" i="12" s="1"/>
  <c r="AI87" i="12" s="1"/>
  <c r="AH87" i="12"/>
  <c r="AJ87" i="12" s="1"/>
  <c r="U87" i="13" a="1"/>
  <c r="U87" i="13" s="1"/>
  <c r="W87" i="13" s="1"/>
  <c r="V87" i="13"/>
  <c r="BR88" i="1"/>
  <c r="BQ88" i="1" a="1"/>
  <c r="BQ88" i="1" s="1"/>
  <c r="BS88" i="1" s="1"/>
  <c r="AS87" i="12" a="1"/>
  <c r="AS87" i="12" s="1"/>
  <c r="AU87" i="12" s="1"/>
  <c r="AT87" i="12"/>
  <c r="AG87" i="13" a="1"/>
  <c r="AG87" i="13" s="1"/>
  <c r="AI87" i="13" s="1"/>
  <c r="AH87" i="13"/>
  <c r="BE87" i="12" a="1"/>
  <c r="BE87" i="12" s="1"/>
  <c r="BG87" i="12" s="1"/>
  <c r="BF87" i="12"/>
  <c r="BP87" i="12"/>
  <c r="BO88" i="12"/>
  <c r="AT87" i="13"/>
  <c r="AS87" i="13" a="1"/>
  <c r="AS87" i="13" s="1"/>
  <c r="AU87" i="13" s="1"/>
  <c r="BT86" i="13"/>
  <c r="X86" i="13"/>
  <c r="AV86" i="13"/>
  <c r="BQ86" i="12" a="1"/>
  <c r="BQ86" i="12" s="1"/>
  <c r="BS86" i="12" s="1"/>
  <c r="BR86" i="12"/>
  <c r="BH86" i="7"/>
  <c r="AJ87" i="7"/>
  <c r="BE87" i="7" a="1"/>
  <c r="BE87" i="7" s="1"/>
  <c r="BG87" i="7" s="1"/>
  <c r="BF87" i="7"/>
  <c r="BQ87" i="7" a="1"/>
  <c r="BQ87" i="7" s="1"/>
  <c r="BS87" i="7" s="1"/>
  <c r="BR87" i="7"/>
  <c r="AG88" i="7" a="1"/>
  <c r="AG88" i="7" s="1"/>
  <c r="AI88" i="7" s="1"/>
  <c r="AH88" i="7"/>
  <c r="V87" i="7"/>
  <c r="U87" i="7" a="1"/>
  <c r="U87" i="7" s="1"/>
  <c r="W87" i="7" s="1"/>
  <c r="AS87" i="7" a="1"/>
  <c r="AS87" i="7" s="1"/>
  <c r="AU87" i="7" s="1"/>
  <c r="AT87" i="7"/>
  <c r="X86" i="7"/>
  <c r="AV86" i="7"/>
  <c r="BT86" i="7"/>
  <c r="AQ88" i="1"/>
  <c r="AR88" i="1" s="1"/>
  <c r="BC88" i="12"/>
  <c r="BD88" i="12" s="1"/>
  <c r="AQ88" i="12"/>
  <c r="AR88" i="12" s="1"/>
  <c r="AE88" i="12"/>
  <c r="AF88" i="12" s="1"/>
  <c r="S88" i="12"/>
  <c r="T88" i="12" s="1"/>
  <c r="BO88" i="7"/>
  <c r="BP88" i="7" s="1"/>
  <c r="BC88" i="7"/>
  <c r="BD88" i="7" s="1"/>
  <c r="AQ88" i="7"/>
  <c r="AR88" i="7" s="1"/>
  <c r="AE89" i="7"/>
  <c r="AF89" i="7" s="1"/>
  <c r="S88" i="7"/>
  <c r="T88" i="7" s="1"/>
  <c r="BO89" i="1"/>
  <c r="BP89" i="1" s="1"/>
  <c r="BC88" i="1"/>
  <c r="BD88" i="1" s="1"/>
  <c r="AE89" i="1"/>
  <c r="AF89" i="1" s="1"/>
  <c r="S89" i="1"/>
  <c r="T89" i="1" s="1"/>
  <c r="BO88" i="13"/>
  <c r="BP88" i="13" s="1"/>
  <c r="BC88" i="13"/>
  <c r="BD88" i="13" s="1"/>
  <c r="AQ88" i="13"/>
  <c r="AR88" i="13" s="1"/>
  <c r="AE88" i="13"/>
  <c r="AF88" i="13" s="1"/>
  <c r="S88" i="13"/>
  <c r="T88" i="13" s="1"/>
  <c r="AV87" i="12" l="1"/>
  <c r="BT87" i="13"/>
  <c r="X87" i="12"/>
  <c r="BH87" i="12"/>
  <c r="BT87" i="7"/>
  <c r="BT88" i="1"/>
  <c r="AV87" i="1"/>
  <c r="BQ88" i="13" a="1"/>
  <c r="BQ88" i="13" s="1"/>
  <c r="BS88" i="13" s="1"/>
  <c r="BR88" i="13"/>
  <c r="BH87" i="13"/>
  <c r="BG87" i="13"/>
  <c r="BE88" i="13" a="1"/>
  <c r="BE88" i="13" s="1"/>
  <c r="BG88" i="13" s="1"/>
  <c r="BF88" i="13"/>
  <c r="AG89" i="1" a="1"/>
  <c r="AG89" i="1" s="1"/>
  <c r="AI89" i="1" s="1"/>
  <c r="AH89" i="1"/>
  <c r="BQ87" i="12" a="1"/>
  <c r="BQ87" i="12" s="1"/>
  <c r="BS87" i="12" s="1"/>
  <c r="BR87" i="12"/>
  <c r="U89" i="1" a="1"/>
  <c r="U89" i="1" s="1"/>
  <c r="W89" i="1" s="1"/>
  <c r="V89" i="1"/>
  <c r="U88" i="12" a="1"/>
  <c r="U88" i="12" s="1"/>
  <c r="W88" i="12" s="1"/>
  <c r="V88" i="12"/>
  <c r="BE88" i="1" a="1"/>
  <c r="BE88" i="1" s="1"/>
  <c r="BG88" i="1" s="1"/>
  <c r="BF88" i="1"/>
  <c r="AG88" i="12" a="1"/>
  <c r="AG88" i="12" s="1"/>
  <c r="AI88" i="12" s="1"/>
  <c r="AH88" i="12"/>
  <c r="BH87" i="7"/>
  <c r="AJ87" i="13"/>
  <c r="X87" i="13"/>
  <c r="X88" i="1"/>
  <c r="BQ89" i="1" a="1"/>
  <c r="BQ89" i="1" s="1"/>
  <c r="BS89" i="1" s="1"/>
  <c r="BR89" i="1"/>
  <c r="AS88" i="12" a="1"/>
  <c r="AS88" i="12" s="1"/>
  <c r="AU88" i="12" s="1"/>
  <c r="AT88" i="12"/>
  <c r="AV87" i="13"/>
  <c r="U88" i="13" a="1"/>
  <c r="U88" i="13" s="1"/>
  <c r="W88" i="13" s="1"/>
  <c r="V88" i="13"/>
  <c r="BE88" i="12" a="1"/>
  <c r="BE88" i="12" s="1"/>
  <c r="BG88" i="12" s="1"/>
  <c r="BF88" i="12"/>
  <c r="BH88" i="12" s="1"/>
  <c r="AG88" i="13" a="1"/>
  <c r="AG88" i="13" s="1"/>
  <c r="AI88" i="13" s="1"/>
  <c r="AH88" i="13"/>
  <c r="AS88" i="13" a="1"/>
  <c r="AS88" i="13" s="1"/>
  <c r="AU88" i="13" s="1"/>
  <c r="AT88" i="13"/>
  <c r="AJ88" i="1"/>
  <c r="AS88" i="1" a="1"/>
  <c r="AS88" i="1" s="1"/>
  <c r="AU88" i="1" s="1"/>
  <c r="AT88" i="1"/>
  <c r="BT86" i="12"/>
  <c r="BP88" i="12"/>
  <c r="BO89" i="12"/>
  <c r="BH87" i="1"/>
  <c r="AV87" i="7"/>
  <c r="AJ88" i="7"/>
  <c r="AG89" i="7" a="1"/>
  <c r="AG89" i="7" s="1"/>
  <c r="AI89" i="7" s="1"/>
  <c r="AH89" i="7"/>
  <c r="AS88" i="7" a="1"/>
  <c r="AS88" i="7" s="1"/>
  <c r="AU88" i="7" s="1"/>
  <c r="AT88" i="7"/>
  <c r="BQ88" i="7" a="1"/>
  <c r="BQ88" i="7" s="1"/>
  <c r="BS88" i="7" s="1"/>
  <c r="BR88" i="7"/>
  <c r="X87" i="7"/>
  <c r="BE88" i="7" a="1"/>
  <c r="BE88" i="7" s="1"/>
  <c r="BG88" i="7" s="1"/>
  <c r="BF88" i="7"/>
  <c r="U88" i="7" a="1"/>
  <c r="U88" i="7" s="1"/>
  <c r="W88" i="7" s="1"/>
  <c r="V88" i="7"/>
  <c r="AQ89" i="1"/>
  <c r="AR89" i="1" s="1"/>
  <c r="BC89" i="12"/>
  <c r="BD89" i="12" s="1"/>
  <c r="AQ89" i="12"/>
  <c r="AR89" i="12" s="1"/>
  <c r="AE89" i="12"/>
  <c r="AF89" i="12" s="1"/>
  <c r="S89" i="12"/>
  <c r="T89" i="12" s="1"/>
  <c r="BO89" i="7"/>
  <c r="BP89" i="7" s="1"/>
  <c r="BC89" i="7"/>
  <c r="BD89" i="7" s="1"/>
  <c r="AQ89" i="7"/>
  <c r="AR89" i="7" s="1"/>
  <c r="AE90" i="7"/>
  <c r="AF90" i="7" s="1"/>
  <c r="S89" i="7"/>
  <c r="T89" i="7" s="1"/>
  <c r="BO90" i="1"/>
  <c r="BP90" i="1" s="1"/>
  <c r="BC89" i="1"/>
  <c r="BD89" i="1" s="1"/>
  <c r="AE90" i="1"/>
  <c r="AF90" i="1" s="1"/>
  <c r="S90" i="1"/>
  <c r="T90" i="1" s="1"/>
  <c r="BO89" i="13"/>
  <c r="BP89" i="13" s="1"/>
  <c r="BC89" i="13"/>
  <c r="BD89" i="13" s="1"/>
  <c r="AQ89" i="13"/>
  <c r="AR89" i="13" s="1"/>
  <c r="AE89" i="13"/>
  <c r="AF89" i="13" s="1"/>
  <c r="S89" i="13"/>
  <c r="T89" i="13" s="1"/>
  <c r="BT88" i="13" l="1"/>
  <c r="X88" i="13"/>
  <c r="AV88" i="13"/>
  <c r="BT89" i="1"/>
  <c r="BH88" i="1"/>
  <c r="AJ89" i="1"/>
  <c r="AV88" i="1"/>
  <c r="X88" i="12"/>
  <c r="BH88" i="13"/>
  <c r="U90" i="1" a="1"/>
  <c r="U90" i="1" s="1"/>
  <c r="W90" i="1" s="1"/>
  <c r="V90" i="1"/>
  <c r="BQ88" i="12" a="1"/>
  <c r="BQ88" i="12" s="1"/>
  <c r="BS88" i="12" s="1"/>
  <c r="BR88" i="12"/>
  <c r="BQ89" i="13" a="1"/>
  <c r="BQ89" i="13" s="1"/>
  <c r="BS89" i="13" s="1"/>
  <c r="BR89" i="13"/>
  <c r="U89" i="12" a="1"/>
  <c r="U89" i="12" s="1"/>
  <c r="W89" i="12" s="1"/>
  <c r="V89" i="12"/>
  <c r="AS89" i="1" a="1"/>
  <c r="AS89" i="1" s="1"/>
  <c r="AU89" i="1" s="1"/>
  <c r="AT89" i="1"/>
  <c r="AG90" i="1" a="1"/>
  <c r="AG90" i="1" s="1"/>
  <c r="AI90" i="1" s="1"/>
  <c r="AH90" i="1"/>
  <c r="BE89" i="1" a="1"/>
  <c r="BE89" i="1" s="1"/>
  <c r="BG89" i="1" s="1"/>
  <c r="BF89" i="1"/>
  <c r="AG89" i="12" a="1"/>
  <c r="AG89" i="12" s="1"/>
  <c r="AI89" i="12" s="1"/>
  <c r="AH89" i="12"/>
  <c r="X89" i="1"/>
  <c r="AT89" i="12"/>
  <c r="AS89" i="12" a="1"/>
  <c r="AS89" i="12" s="1"/>
  <c r="AU89" i="12" s="1"/>
  <c r="U89" i="13" a="1"/>
  <c r="U89" i="13" s="1"/>
  <c r="W89" i="13" s="1"/>
  <c r="V89" i="13"/>
  <c r="AG89" i="13" a="1"/>
  <c r="AG89" i="13" s="1"/>
  <c r="AI89" i="13" s="1"/>
  <c r="AH89" i="13"/>
  <c r="BF89" i="12"/>
  <c r="BE89" i="12" a="1"/>
  <c r="BE89" i="12" s="1"/>
  <c r="BG89" i="12" s="1"/>
  <c r="AV88" i="12"/>
  <c r="AJ88" i="12"/>
  <c r="BT87" i="12"/>
  <c r="BE89" i="13" a="1"/>
  <c r="BE89" i="13" s="1"/>
  <c r="BG89" i="13" s="1"/>
  <c r="BF89" i="13"/>
  <c r="BQ90" i="1" a="1"/>
  <c r="BQ90" i="1" s="1"/>
  <c r="BS90" i="1" s="1"/>
  <c r="BR90" i="1"/>
  <c r="AS89" i="13" a="1"/>
  <c r="AS89" i="13" s="1"/>
  <c r="AU89" i="13" s="1"/>
  <c r="AT89" i="13"/>
  <c r="BP89" i="12"/>
  <c r="BO90" i="12"/>
  <c r="AJ88" i="13"/>
  <c r="BH88" i="7"/>
  <c r="BT88" i="7"/>
  <c r="X88" i="7"/>
  <c r="AG90" i="7" a="1"/>
  <c r="AG90" i="7" s="1"/>
  <c r="AI90" i="7" s="1"/>
  <c r="AH90" i="7"/>
  <c r="BF89" i="7"/>
  <c r="BE89" i="7" a="1"/>
  <c r="BE89" i="7" s="1"/>
  <c r="BG89" i="7" s="1"/>
  <c r="U89" i="7" a="1"/>
  <c r="U89" i="7" s="1"/>
  <c r="W89" i="7" s="1"/>
  <c r="V89" i="7"/>
  <c r="AS89" i="7" a="1"/>
  <c r="AS89" i="7" s="1"/>
  <c r="AU89" i="7" s="1"/>
  <c r="AT89" i="7"/>
  <c r="AV88" i="7"/>
  <c r="BQ89" i="7" a="1"/>
  <c r="BQ89" i="7" s="1"/>
  <c r="BS89" i="7" s="1"/>
  <c r="BR89" i="7"/>
  <c r="AJ89" i="7"/>
  <c r="AQ90" i="1"/>
  <c r="AR90" i="1" s="1"/>
  <c r="BC90" i="12"/>
  <c r="BD90" i="12" s="1"/>
  <c r="AQ90" i="12"/>
  <c r="AR90" i="12" s="1"/>
  <c r="AE90" i="12"/>
  <c r="AF90" i="12" s="1"/>
  <c r="S90" i="12"/>
  <c r="T90" i="12" s="1"/>
  <c r="BO90" i="7"/>
  <c r="BP90" i="7" s="1"/>
  <c r="BC90" i="7"/>
  <c r="BD90" i="7" s="1"/>
  <c r="AQ90" i="7"/>
  <c r="AR90" i="7" s="1"/>
  <c r="AE91" i="7"/>
  <c r="AF91" i="7" s="1"/>
  <c r="S90" i="7"/>
  <c r="T90" i="7" s="1"/>
  <c r="BO91" i="1"/>
  <c r="BP91" i="1" s="1"/>
  <c r="BC90" i="1"/>
  <c r="BD90" i="1" s="1"/>
  <c r="AE91" i="1"/>
  <c r="AF91" i="1" s="1"/>
  <c r="S91" i="1"/>
  <c r="T91" i="1" s="1"/>
  <c r="BO90" i="13"/>
  <c r="BP90" i="13" s="1"/>
  <c r="BC90" i="13"/>
  <c r="BD90" i="13" s="1"/>
  <c r="AQ90" i="13"/>
  <c r="AR90" i="13" s="1"/>
  <c r="AE90" i="13"/>
  <c r="AF90" i="13" s="1"/>
  <c r="S90" i="13"/>
  <c r="T90" i="13" s="1"/>
  <c r="BT88" i="12" l="1"/>
  <c r="BT90" i="1"/>
  <c r="AJ89" i="12"/>
  <c r="X89" i="12"/>
  <c r="AV89" i="13"/>
  <c r="AV89" i="1"/>
  <c r="X90" i="1"/>
  <c r="BF90" i="13"/>
  <c r="BE90" i="13" a="1"/>
  <c r="BE90" i="13" s="1"/>
  <c r="BG90" i="13" s="1"/>
  <c r="AS90" i="1" a="1"/>
  <c r="AS90" i="1" s="1"/>
  <c r="AU90" i="1" s="1"/>
  <c r="AT90" i="1"/>
  <c r="BR90" i="13"/>
  <c r="BQ90" i="13" a="1"/>
  <c r="BQ90" i="13" s="1"/>
  <c r="BS90" i="13" s="1"/>
  <c r="BP90" i="12"/>
  <c r="BO91" i="12"/>
  <c r="X89" i="13"/>
  <c r="U91" i="1" a="1"/>
  <c r="U91" i="1" s="1"/>
  <c r="W91" i="1" s="1"/>
  <c r="V91" i="1"/>
  <c r="BQ89" i="12" a="1"/>
  <c r="BQ89" i="12" s="1"/>
  <c r="BS89" i="12" s="1"/>
  <c r="BR89" i="12"/>
  <c r="BH89" i="1"/>
  <c r="BT89" i="13"/>
  <c r="AG91" i="1" a="1"/>
  <c r="AG91" i="1" s="1"/>
  <c r="AI91" i="1" s="1"/>
  <c r="AH91" i="1"/>
  <c r="BE90" i="1" a="1"/>
  <c r="BE90" i="1" s="1"/>
  <c r="BG90" i="1" s="1"/>
  <c r="BF90" i="1"/>
  <c r="AG90" i="12" a="1"/>
  <c r="AG90" i="12" s="1"/>
  <c r="AI90" i="12" s="1"/>
  <c r="AH90" i="12"/>
  <c r="BH89" i="12"/>
  <c r="AV89" i="12"/>
  <c r="AJ90" i="1"/>
  <c r="BQ91" i="1" a="1"/>
  <c r="BQ91" i="1" s="1"/>
  <c r="BS91" i="1" s="1"/>
  <c r="BR91" i="1"/>
  <c r="AS90" i="12" a="1"/>
  <c r="AS90" i="12" s="1"/>
  <c r="AU90" i="12" s="1"/>
  <c r="AT90" i="12"/>
  <c r="BF90" i="12"/>
  <c r="BH90" i="12" s="1"/>
  <c r="BE90" i="12" a="1"/>
  <c r="BE90" i="12" s="1"/>
  <c r="BG90" i="12" s="1"/>
  <c r="AG90" i="13" a="1"/>
  <c r="AG90" i="13" s="1"/>
  <c r="AI90" i="13" s="1"/>
  <c r="AH90" i="13"/>
  <c r="AS90" i="13" a="1"/>
  <c r="AS90" i="13" s="1"/>
  <c r="AU90" i="13" s="1"/>
  <c r="AT90" i="13"/>
  <c r="BH89" i="13"/>
  <c r="AJ89" i="13"/>
  <c r="U90" i="12" a="1"/>
  <c r="U90" i="12" s="1"/>
  <c r="W90" i="12" s="1"/>
  <c r="V90" i="12"/>
  <c r="U90" i="13" a="1"/>
  <c r="U90" i="13" s="1"/>
  <c r="W90" i="13" s="1"/>
  <c r="V90" i="13"/>
  <c r="X89" i="7"/>
  <c r="AV89" i="7"/>
  <c r="U90" i="7" a="1"/>
  <c r="U90" i="7" s="1"/>
  <c r="W90" i="7" s="1"/>
  <c r="V90" i="7"/>
  <c r="BT89" i="7"/>
  <c r="BQ90" i="7" a="1"/>
  <c r="BQ90" i="7" s="1"/>
  <c r="BS90" i="7" s="1"/>
  <c r="BR90" i="7"/>
  <c r="BF90" i="7"/>
  <c r="BE90" i="7" a="1"/>
  <c r="BE90" i="7" s="1"/>
  <c r="BG90" i="7" s="1"/>
  <c r="BH89" i="7"/>
  <c r="AT90" i="7"/>
  <c r="AS90" i="7" a="1"/>
  <c r="AS90" i="7" s="1"/>
  <c r="AU90" i="7" s="1"/>
  <c r="AG91" i="7" a="1"/>
  <c r="AG91" i="7" s="1"/>
  <c r="AI91" i="7" s="1"/>
  <c r="AH91" i="7"/>
  <c r="AJ90" i="7"/>
  <c r="AQ91" i="1"/>
  <c r="AR91" i="1" s="1"/>
  <c r="BC91" i="12"/>
  <c r="BD91" i="12" s="1"/>
  <c r="AQ91" i="12"/>
  <c r="AR91" i="12" s="1"/>
  <c r="AE91" i="12"/>
  <c r="AF91" i="12" s="1"/>
  <c r="S91" i="12"/>
  <c r="T91" i="12" s="1"/>
  <c r="BO91" i="7"/>
  <c r="BP91" i="7" s="1"/>
  <c r="BC91" i="7"/>
  <c r="BD91" i="7" s="1"/>
  <c r="AQ91" i="7"/>
  <c r="AR91" i="7" s="1"/>
  <c r="AE92" i="7"/>
  <c r="AF92" i="7" s="1"/>
  <c r="S91" i="7"/>
  <c r="T91" i="7" s="1"/>
  <c r="BO92" i="1"/>
  <c r="BP92" i="1" s="1"/>
  <c r="BC91" i="1"/>
  <c r="BD91" i="1" s="1"/>
  <c r="AE92" i="1"/>
  <c r="AF92" i="1" s="1"/>
  <c r="S92" i="1"/>
  <c r="T92" i="1" s="1"/>
  <c r="BO91" i="13"/>
  <c r="BP91" i="13" s="1"/>
  <c r="BC91" i="13"/>
  <c r="BD91" i="13" s="1"/>
  <c r="AQ91" i="13"/>
  <c r="AR91" i="13" s="1"/>
  <c r="AE91" i="13"/>
  <c r="AF91" i="13" s="1"/>
  <c r="S91" i="13"/>
  <c r="T91" i="13" s="1"/>
  <c r="X90" i="12" l="1"/>
  <c r="AV90" i="12"/>
  <c r="AV90" i="1"/>
  <c r="X90" i="13"/>
  <c r="AV90" i="13"/>
  <c r="BT91" i="1"/>
  <c r="AJ90" i="13"/>
  <c r="BH90" i="1"/>
  <c r="AG91" i="13" a="1"/>
  <c r="AG91" i="13" s="1"/>
  <c r="AI91" i="13" s="1"/>
  <c r="AH91" i="13"/>
  <c r="AJ91" i="13" s="1"/>
  <c r="BE91" i="13" a="1"/>
  <c r="BE91" i="13" s="1"/>
  <c r="BG91" i="13" s="1"/>
  <c r="BF91" i="13"/>
  <c r="V92" i="1"/>
  <c r="U92" i="1" a="1"/>
  <c r="U92" i="1" s="1"/>
  <c r="W92" i="1" s="1"/>
  <c r="BE91" i="1" a="1"/>
  <c r="BE91" i="1" s="1"/>
  <c r="BG91" i="1" s="1"/>
  <c r="BF91" i="1"/>
  <c r="AG91" i="12" a="1"/>
  <c r="AG91" i="12" s="1"/>
  <c r="AI91" i="12" s="1"/>
  <c r="AH91" i="12"/>
  <c r="BT90" i="13"/>
  <c r="U91" i="13" a="1"/>
  <c r="U91" i="13" s="1"/>
  <c r="W91" i="13" s="1"/>
  <c r="V91" i="13"/>
  <c r="BR92" i="1"/>
  <c r="BQ92" i="1" a="1"/>
  <c r="BQ92" i="1" s="1"/>
  <c r="BS92" i="1" s="1"/>
  <c r="AS91" i="12" a="1"/>
  <c r="AS91" i="12" s="1"/>
  <c r="AU91" i="12" s="1"/>
  <c r="AT91" i="12"/>
  <c r="AJ90" i="12"/>
  <c r="BT89" i="12"/>
  <c r="BE91" i="12" a="1"/>
  <c r="BE91" i="12" s="1"/>
  <c r="BG91" i="12" s="1"/>
  <c r="BF91" i="12"/>
  <c r="AS91" i="13" a="1"/>
  <c r="AS91" i="13" s="1"/>
  <c r="AU91" i="13" s="1"/>
  <c r="AT91" i="13"/>
  <c r="X91" i="1"/>
  <c r="AS91" i="1" a="1"/>
  <c r="AS91" i="1" s="1"/>
  <c r="AU91" i="1" s="1"/>
  <c r="AT91" i="1"/>
  <c r="BQ91" i="13" a="1"/>
  <c r="BQ91" i="13" s="1"/>
  <c r="BS91" i="13" s="1"/>
  <c r="BR91" i="13"/>
  <c r="AJ91" i="1"/>
  <c r="BH90" i="13"/>
  <c r="BP91" i="12"/>
  <c r="BO92" i="12"/>
  <c r="AH92" i="1"/>
  <c r="AJ92" i="1" s="1"/>
  <c r="AG92" i="1" a="1"/>
  <c r="AG92" i="1" s="1"/>
  <c r="AI92" i="1" s="1"/>
  <c r="V91" i="12"/>
  <c r="U91" i="12" a="1"/>
  <c r="U91" i="12" s="1"/>
  <c r="W91" i="12" s="1"/>
  <c r="BQ90" i="12" a="1"/>
  <c r="BQ90" i="12" s="1"/>
  <c r="BS90" i="12" s="1"/>
  <c r="BR90" i="12"/>
  <c r="AV90" i="7"/>
  <c r="BH90" i="7"/>
  <c r="X90" i="7"/>
  <c r="AJ91" i="7"/>
  <c r="AG92" i="7" a="1"/>
  <c r="AG92" i="7" s="1"/>
  <c r="AI92" i="7" s="1"/>
  <c r="AH92" i="7"/>
  <c r="BR91" i="7"/>
  <c r="BQ91" i="7" a="1"/>
  <c r="BQ91" i="7" s="1"/>
  <c r="BS91" i="7" s="1"/>
  <c r="BE91" i="7" a="1"/>
  <c r="BE91" i="7" s="1"/>
  <c r="BG91" i="7" s="1"/>
  <c r="BF91" i="7"/>
  <c r="BT90" i="7"/>
  <c r="AT91" i="7"/>
  <c r="AS91" i="7" a="1"/>
  <c r="AS91" i="7" s="1"/>
  <c r="AU91" i="7" s="1"/>
  <c r="V91" i="7"/>
  <c r="U91" i="7" a="1"/>
  <c r="U91" i="7" s="1"/>
  <c r="W91" i="7" s="1"/>
  <c r="AQ92" i="1"/>
  <c r="AR92" i="1" s="1"/>
  <c r="BC92" i="12"/>
  <c r="BD92" i="12" s="1"/>
  <c r="AQ92" i="12"/>
  <c r="AR92" i="12" s="1"/>
  <c r="AE92" i="12"/>
  <c r="AF92" i="12" s="1"/>
  <c r="S92" i="12"/>
  <c r="T92" i="12" s="1"/>
  <c r="BO92" i="7"/>
  <c r="BP92" i="7" s="1"/>
  <c r="BC92" i="7"/>
  <c r="BD92" i="7" s="1"/>
  <c r="AQ92" i="7"/>
  <c r="AR92" i="7" s="1"/>
  <c r="AE93" i="7"/>
  <c r="AF93" i="7" s="1"/>
  <c r="S92" i="7"/>
  <c r="T92" i="7" s="1"/>
  <c r="BO93" i="1"/>
  <c r="BP93" i="1" s="1"/>
  <c r="BC92" i="1"/>
  <c r="BD92" i="1" s="1"/>
  <c r="AE93" i="1"/>
  <c r="AF93" i="1" s="1"/>
  <c r="S93" i="1"/>
  <c r="T93" i="1" s="1"/>
  <c r="BO92" i="13"/>
  <c r="BP92" i="13" s="1"/>
  <c r="BC92" i="13"/>
  <c r="BD92" i="13" s="1"/>
  <c r="AQ92" i="13"/>
  <c r="AR92" i="13" s="1"/>
  <c r="AE92" i="13"/>
  <c r="AF92" i="13" s="1"/>
  <c r="S92" i="13"/>
  <c r="T92" i="13" s="1"/>
  <c r="AV91" i="12" l="1"/>
  <c r="AJ91" i="12"/>
  <c r="BT91" i="13"/>
  <c r="BH91" i="13"/>
  <c r="X91" i="13"/>
  <c r="X91" i="12"/>
  <c r="AG93" i="1" a="1"/>
  <c r="AG93" i="1" s="1"/>
  <c r="AI93" i="1" s="1"/>
  <c r="AH93" i="1"/>
  <c r="V92" i="12"/>
  <c r="U92" i="12" a="1"/>
  <c r="U92" i="12" s="1"/>
  <c r="W92" i="12" s="1"/>
  <c r="BH91" i="12"/>
  <c r="X92" i="1"/>
  <c r="U93" i="1" a="1"/>
  <c r="U93" i="1" s="1"/>
  <c r="W93" i="1" s="1"/>
  <c r="V93" i="1"/>
  <c r="X93" i="1" s="1"/>
  <c r="U92" i="13" a="1"/>
  <c r="U92" i="13" s="1"/>
  <c r="W92" i="13" s="1"/>
  <c r="V92" i="13"/>
  <c r="BQ93" i="1" a="1"/>
  <c r="BQ93" i="1" s="1"/>
  <c r="BS93" i="1" s="1"/>
  <c r="BR93" i="1"/>
  <c r="AT92" i="12"/>
  <c r="AV92" i="12" s="1"/>
  <c r="AS92" i="12" a="1"/>
  <c r="AS92" i="12" s="1"/>
  <c r="AU92" i="12" s="1"/>
  <c r="AG92" i="12" a="1"/>
  <c r="AG92" i="12" s="1"/>
  <c r="AI92" i="12" s="1"/>
  <c r="AH92" i="12"/>
  <c r="AG92" i="13" a="1"/>
  <c r="AG92" i="13" s="1"/>
  <c r="AI92" i="13" s="1"/>
  <c r="AH92" i="13"/>
  <c r="BE92" i="12" a="1"/>
  <c r="BE92" i="12" s="1"/>
  <c r="BG92" i="12" s="1"/>
  <c r="BF92" i="12"/>
  <c r="AV91" i="1"/>
  <c r="AS92" i="13" a="1"/>
  <c r="AS92" i="13" s="1"/>
  <c r="AU92" i="13" s="1"/>
  <c r="AT92" i="13"/>
  <c r="AV92" i="13" s="1"/>
  <c r="BE92" i="1" a="1"/>
  <c r="BE92" i="1" s="1"/>
  <c r="BG92" i="1" s="1"/>
  <c r="BF92" i="1"/>
  <c r="BE92" i="13" a="1"/>
  <c r="BE92" i="13" s="1"/>
  <c r="BG92" i="13" s="1"/>
  <c r="BF92" i="13"/>
  <c r="AS92" i="1" a="1"/>
  <c r="AS92" i="1" s="1"/>
  <c r="AU92" i="1" s="1"/>
  <c r="AT92" i="1"/>
  <c r="BT90" i="12"/>
  <c r="BP92" i="12"/>
  <c r="BO93" i="12"/>
  <c r="BQ92" i="13" a="1"/>
  <c r="BQ92" i="13" s="1"/>
  <c r="BS92" i="13" s="1"/>
  <c r="BR92" i="13"/>
  <c r="BQ91" i="12" a="1"/>
  <c r="BQ91" i="12" s="1"/>
  <c r="BS91" i="12" s="1"/>
  <c r="BR91" i="12"/>
  <c r="AV91" i="13"/>
  <c r="BT92" i="1"/>
  <c r="BH91" i="1"/>
  <c r="AJ92" i="7"/>
  <c r="AT92" i="7"/>
  <c r="AS92" i="7" a="1"/>
  <c r="AS92" i="7" s="1"/>
  <c r="AU92" i="7" s="1"/>
  <c r="AV91" i="7"/>
  <c r="AG93" i="7" a="1"/>
  <c r="AG93" i="7" s="1"/>
  <c r="AI93" i="7" s="1"/>
  <c r="AH93" i="7"/>
  <c r="BR92" i="7"/>
  <c r="BQ92" i="7" a="1"/>
  <c r="BQ92" i="7" s="1"/>
  <c r="BS92" i="7" s="1"/>
  <c r="V92" i="7"/>
  <c r="U92" i="7" a="1"/>
  <c r="U92" i="7" s="1"/>
  <c r="W92" i="7" s="1"/>
  <c r="BH91" i="7"/>
  <c r="BT91" i="7"/>
  <c r="BF92" i="7"/>
  <c r="BE92" i="7" a="1"/>
  <c r="BE92" i="7" s="1"/>
  <c r="BG92" i="7" s="1"/>
  <c r="X91" i="7"/>
  <c r="AQ93" i="1"/>
  <c r="AR93" i="1" s="1"/>
  <c r="BC93" i="12"/>
  <c r="BD93" i="12" s="1"/>
  <c r="AQ93" i="12"/>
  <c r="AR93" i="12" s="1"/>
  <c r="AE93" i="12"/>
  <c r="AF93" i="12" s="1"/>
  <c r="S93" i="12"/>
  <c r="T93" i="12" s="1"/>
  <c r="BO93" i="7"/>
  <c r="BP93" i="7" s="1"/>
  <c r="BC93" i="7"/>
  <c r="BD93" i="7" s="1"/>
  <c r="AQ93" i="7"/>
  <c r="AR93" i="7" s="1"/>
  <c r="AE94" i="7"/>
  <c r="AF94" i="7" s="1"/>
  <c r="S93" i="7"/>
  <c r="T93" i="7" s="1"/>
  <c r="BO94" i="1"/>
  <c r="BP94" i="1" s="1"/>
  <c r="BC93" i="1"/>
  <c r="BD93" i="1" s="1"/>
  <c r="AE94" i="1"/>
  <c r="AF94" i="1" s="1"/>
  <c r="S94" i="1"/>
  <c r="T94" i="1" s="1"/>
  <c r="BO93" i="13"/>
  <c r="BP93" i="13" s="1"/>
  <c r="BC93" i="13"/>
  <c r="BD93" i="13" s="1"/>
  <c r="AQ93" i="13"/>
  <c r="AR93" i="13" s="1"/>
  <c r="AE93" i="13"/>
  <c r="AF93" i="13" s="1"/>
  <c r="S93" i="13"/>
  <c r="T93" i="13" s="1"/>
  <c r="BH92" i="1" l="1"/>
  <c r="BH92" i="12"/>
  <c r="AV92" i="1"/>
  <c r="AJ92" i="13"/>
  <c r="AJ93" i="1"/>
  <c r="BE93" i="1" a="1"/>
  <c r="BE93" i="1" s="1"/>
  <c r="BG93" i="1" s="1"/>
  <c r="BF93" i="1"/>
  <c r="AG93" i="12" a="1"/>
  <c r="AG93" i="12" s="1"/>
  <c r="AI93" i="12" s="1"/>
  <c r="AH93" i="12"/>
  <c r="U93" i="13" a="1"/>
  <c r="U93" i="13" s="1"/>
  <c r="W93" i="13" s="1"/>
  <c r="V93" i="13"/>
  <c r="X93" i="13" s="1"/>
  <c r="BR94" i="1"/>
  <c r="BQ94" i="1" a="1"/>
  <c r="BQ94" i="1" s="1"/>
  <c r="BS94" i="1" s="1"/>
  <c r="AT93" i="12"/>
  <c r="AS93" i="12" a="1"/>
  <c r="AS93" i="12" s="1"/>
  <c r="AU93" i="12" s="1"/>
  <c r="AV92" i="7"/>
  <c r="BT92" i="13"/>
  <c r="BH92" i="13"/>
  <c r="BT93" i="1"/>
  <c r="AS93" i="13" a="1"/>
  <c r="AS93" i="13" s="1"/>
  <c r="AU93" i="13" s="1"/>
  <c r="AT93" i="13"/>
  <c r="BP93" i="12"/>
  <c r="BO94" i="12"/>
  <c r="X92" i="12"/>
  <c r="BE93" i="12" a="1"/>
  <c r="BE93" i="12" s="1"/>
  <c r="BG93" i="12" s="1"/>
  <c r="BF93" i="12"/>
  <c r="BF93" i="13"/>
  <c r="BE93" i="13" a="1"/>
  <c r="BE93" i="13" s="1"/>
  <c r="BG93" i="13" s="1"/>
  <c r="AS93" i="1" a="1"/>
  <c r="AS93" i="1" s="1"/>
  <c r="AU93" i="1" s="1"/>
  <c r="AT93" i="1"/>
  <c r="AV93" i="1" s="1"/>
  <c r="BQ92" i="12" a="1"/>
  <c r="BQ92" i="12" s="1"/>
  <c r="BS92" i="12" s="1"/>
  <c r="BR92" i="12"/>
  <c r="AJ92" i="12"/>
  <c r="X92" i="13"/>
  <c r="BR93" i="13"/>
  <c r="BQ93" i="13" a="1"/>
  <c r="BQ93" i="13" s="1"/>
  <c r="BS93" i="13" s="1"/>
  <c r="U94" i="1" a="1"/>
  <c r="U94" i="1" s="1"/>
  <c r="W94" i="1" s="1"/>
  <c r="V94" i="1"/>
  <c r="X94" i="1" s="1"/>
  <c r="AG93" i="13" a="1"/>
  <c r="AG93" i="13" s="1"/>
  <c r="AI93" i="13" s="1"/>
  <c r="AH93" i="13"/>
  <c r="AG94" i="1" a="1"/>
  <c r="AG94" i="1" s="1"/>
  <c r="AI94" i="1" s="1"/>
  <c r="AH94" i="1"/>
  <c r="U93" i="12" a="1"/>
  <c r="U93" i="12" s="1"/>
  <c r="W93" i="12" s="1"/>
  <c r="V93" i="12"/>
  <c r="BT91" i="12"/>
  <c r="AJ93" i="7"/>
  <c r="BT92" i="7"/>
  <c r="BH92" i="7"/>
  <c r="AS93" i="7" a="1"/>
  <c r="AS93" i="7" s="1"/>
  <c r="AU93" i="7" s="1"/>
  <c r="AT93" i="7"/>
  <c r="BE93" i="7" a="1"/>
  <c r="BE93" i="7" s="1"/>
  <c r="BG93" i="7" s="1"/>
  <c r="BF93" i="7"/>
  <c r="X92" i="7"/>
  <c r="V93" i="7"/>
  <c r="U93" i="7" a="1"/>
  <c r="U93" i="7" s="1"/>
  <c r="W93" i="7" s="1"/>
  <c r="BR93" i="7"/>
  <c r="BQ93" i="7" a="1"/>
  <c r="BQ93" i="7" s="1"/>
  <c r="BS93" i="7" s="1"/>
  <c r="AG94" i="7" a="1"/>
  <c r="AG94" i="7" s="1"/>
  <c r="AI94" i="7" s="1"/>
  <c r="AH94" i="7"/>
  <c r="AQ94" i="1"/>
  <c r="AR94" i="1" s="1"/>
  <c r="BC94" i="12"/>
  <c r="BD94" i="12" s="1"/>
  <c r="AQ94" i="12"/>
  <c r="AR94" i="12" s="1"/>
  <c r="AE94" i="12"/>
  <c r="AF94" i="12" s="1"/>
  <c r="S94" i="12"/>
  <c r="T94" i="12" s="1"/>
  <c r="BO94" i="7"/>
  <c r="BP94" i="7" s="1"/>
  <c r="BC94" i="7"/>
  <c r="BD94" i="7" s="1"/>
  <c r="AQ94" i="7"/>
  <c r="AR94" i="7" s="1"/>
  <c r="AE95" i="7"/>
  <c r="AF95" i="7" s="1"/>
  <c r="S94" i="7"/>
  <c r="T94" i="7" s="1"/>
  <c r="BO95" i="1"/>
  <c r="BP95" i="1" s="1"/>
  <c r="BC94" i="1"/>
  <c r="BD94" i="1" s="1"/>
  <c r="AE95" i="1"/>
  <c r="AF95" i="1" s="1"/>
  <c r="S95" i="1"/>
  <c r="T95" i="1" s="1"/>
  <c r="BO94" i="13"/>
  <c r="BP94" i="13" s="1"/>
  <c r="BC94" i="13"/>
  <c r="BD94" i="13" s="1"/>
  <c r="AQ94" i="13"/>
  <c r="AR94" i="13" s="1"/>
  <c r="AE94" i="13"/>
  <c r="AF94" i="13" s="1"/>
  <c r="S94" i="13"/>
  <c r="T94" i="13" s="1"/>
  <c r="AV93" i="13" l="1"/>
  <c r="AJ94" i="1"/>
  <c r="BH93" i="12"/>
  <c r="BT92" i="12"/>
  <c r="AJ93" i="12"/>
  <c r="AV93" i="12"/>
  <c r="X93" i="12"/>
  <c r="BT93" i="13"/>
  <c r="AV93" i="7"/>
  <c r="BH93" i="13"/>
  <c r="AJ93" i="13"/>
  <c r="X93" i="7"/>
  <c r="BP94" i="12"/>
  <c r="BO95" i="12"/>
  <c r="BQ95" i="1" a="1"/>
  <c r="BQ95" i="1" s="1"/>
  <c r="BS95" i="1" s="1"/>
  <c r="BR95" i="1"/>
  <c r="BT95" i="1" s="1"/>
  <c r="BE94" i="12" a="1"/>
  <c r="BE94" i="12" s="1"/>
  <c r="BG94" i="12" s="1"/>
  <c r="BF94" i="12"/>
  <c r="V94" i="13"/>
  <c r="U94" i="13" a="1"/>
  <c r="U94" i="13" s="1"/>
  <c r="W94" i="13" s="1"/>
  <c r="AG94" i="13" a="1"/>
  <c r="AG94" i="13" s="1"/>
  <c r="AI94" i="13" s="1"/>
  <c r="AH94" i="13"/>
  <c r="AS94" i="13" a="1"/>
  <c r="AS94" i="13" s="1"/>
  <c r="AU94" i="13" s="1"/>
  <c r="AT94" i="13"/>
  <c r="AS94" i="1" a="1"/>
  <c r="AS94" i="1" s="1"/>
  <c r="AU94" i="1" s="1"/>
  <c r="AT94" i="1"/>
  <c r="BQ93" i="12" a="1"/>
  <c r="BQ93" i="12" s="1"/>
  <c r="BS93" i="12" s="1"/>
  <c r="BR93" i="12"/>
  <c r="U95" i="1" a="1"/>
  <c r="U95" i="1" s="1"/>
  <c r="W95" i="1" s="1"/>
  <c r="V95" i="1"/>
  <c r="BF94" i="13"/>
  <c r="BE94" i="13" a="1"/>
  <c r="BE94" i="13" s="1"/>
  <c r="BG94" i="13" s="1"/>
  <c r="V94" i="12"/>
  <c r="U94" i="12" a="1"/>
  <c r="U94" i="12" s="1"/>
  <c r="W94" i="12" s="1"/>
  <c r="BT94" i="1"/>
  <c r="BH93" i="1"/>
  <c r="BR94" i="13"/>
  <c r="BQ94" i="13" a="1"/>
  <c r="BQ94" i="13" s="1"/>
  <c r="BS94" i="13" s="1"/>
  <c r="AG95" i="1" a="1"/>
  <c r="AG95" i="1" s="1"/>
  <c r="AI95" i="1" s="1"/>
  <c r="AH95" i="1"/>
  <c r="BE94" i="1" a="1"/>
  <c r="BE94" i="1" s="1"/>
  <c r="BG94" i="1" s="1"/>
  <c r="BF94" i="1"/>
  <c r="AG94" i="12" a="1"/>
  <c r="AG94" i="12" s="1"/>
  <c r="AI94" i="12" s="1"/>
  <c r="AH94" i="12"/>
  <c r="AS94" i="12" a="1"/>
  <c r="AS94" i="12" s="1"/>
  <c r="AU94" i="12" s="1"/>
  <c r="AT94" i="12"/>
  <c r="BT93" i="7"/>
  <c r="BH93" i="7"/>
  <c r="AJ94" i="7"/>
  <c r="AS94" i="7" a="1"/>
  <c r="AS94" i="7" s="1"/>
  <c r="AU94" i="7" s="1"/>
  <c r="AT94" i="7"/>
  <c r="AG95" i="7" a="1"/>
  <c r="AG95" i="7" s="1"/>
  <c r="AI95" i="7" s="1"/>
  <c r="AH95" i="7"/>
  <c r="U94" i="7" a="1"/>
  <c r="U94" i="7" s="1"/>
  <c r="W94" i="7" s="1"/>
  <c r="V94" i="7"/>
  <c r="BQ94" i="7" a="1"/>
  <c r="BQ94" i="7" s="1"/>
  <c r="BS94" i="7" s="1"/>
  <c r="BR94" i="7"/>
  <c r="BE94" i="7" a="1"/>
  <c r="BE94" i="7" s="1"/>
  <c r="BG94" i="7" s="1"/>
  <c r="BF94" i="7"/>
  <c r="AQ95" i="1"/>
  <c r="AR95" i="1" s="1"/>
  <c r="BC95" i="12"/>
  <c r="BD95" i="12" s="1"/>
  <c r="AQ95" i="12"/>
  <c r="AR95" i="12" s="1"/>
  <c r="AE95" i="12"/>
  <c r="AF95" i="12" s="1"/>
  <c r="S95" i="12"/>
  <c r="T95" i="12" s="1"/>
  <c r="BO95" i="7"/>
  <c r="BP95" i="7" s="1"/>
  <c r="BC95" i="7"/>
  <c r="BD95" i="7" s="1"/>
  <c r="AQ95" i="7"/>
  <c r="AR95" i="7" s="1"/>
  <c r="AE96" i="7"/>
  <c r="AF96" i="7" s="1"/>
  <c r="S95" i="7"/>
  <c r="T95" i="7" s="1"/>
  <c r="BO96" i="1"/>
  <c r="BP96" i="1" s="1"/>
  <c r="BC95" i="1"/>
  <c r="BD95" i="1" s="1"/>
  <c r="AE96" i="1"/>
  <c r="AF96" i="1" s="1"/>
  <c r="S96" i="1"/>
  <c r="T96" i="1" s="1"/>
  <c r="BO95" i="13"/>
  <c r="BP95" i="13" s="1"/>
  <c r="BC95" i="13"/>
  <c r="BD95" i="13" s="1"/>
  <c r="AQ95" i="13"/>
  <c r="AR95" i="13" s="1"/>
  <c r="AE95" i="13"/>
  <c r="AF95" i="13" s="1"/>
  <c r="S95" i="13"/>
  <c r="T95" i="13" s="1"/>
  <c r="BH94" i="12" l="1"/>
  <c r="AV94" i="1"/>
  <c r="BH94" i="13"/>
  <c r="BH94" i="1"/>
  <c r="AV94" i="12"/>
  <c r="BT94" i="13"/>
  <c r="AV94" i="13"/>
  <c r="AJ94" i="12"/>
  <c r="X95" i="1"/>
  <c r="AJ94" i="13"/>
  <c r="AG95" i="13" a="1"/>
  <c r="AG95" i="13" s="1"/>
  <c r="AI95" i="13" s="1"/>
  <c r="AH95" i="13"/>
  <c r="AS95" i="1" a="1"/>
  <c r="AS95" i="1" s="1"/>
  <c r="AU95" i="1" s="1"/>
  <c r="AT95" i="1"/>
  <c r="U96" i="1" a="1"/>
  <c r="U96" i="1" s="1"/>
  <c r="W96" i="1" s="1"/>
  <c r="V96" i="1"/>
  <c r="X96" i="1" s="1"/>
  <c r="BQ95" i="13" a="1"/>
  <c r="BQ95" i="13" s="1"/>
  <c r="BS95" i="13" s="1"/>
  <c r="BR95" i="13"/>
  <c r="AG96" i="1" a="1"/>
  <c r="AG96" i="1" s="1"/>
  <c r="AI96" i="1" s="1"/>
  <c r="AH96" i="1"/>
  <c r="V95" i="12"/>
  <c r="U95" i="12" a="1"/>
  <c r="U95" i="12" s="1"/>
  <c r="W95" i="12" s="1"/>
  <c r="AS95" i="13" a="1"/>
  <c r="AS95" i="13" s="1"/>
  <c r="AU95" i="13" s="1"/>
  <c r="AT95" i="13"/>
  <c r="BF95" i="13"/>
  <c r="BE95" i="13" a="1"/>
  <c r="BE95" i="13" s="1"/>
  <c r="BG95" i="13" s="1"/>
  <c r="BE95" i="1" a="1"/>
  <c r="BE95" i="1" s="1"/>
  <c r="BG95" i="1" s="1"/>
  <c r="BF95" i="1"/>
  <c r="AG95" i="12" a="1"/>
  <c r="AG95" i="12" s="1"/>
  <c r="AI95" i="12" s="1"/>
  <c r="AH95" i="12"/>
  <c r="X94" i="12"/>
  <c r="BT93" i="12"/>
  <c r="BP95" i="12"/>
  <c r="BO96" i="12"/>
  <c r="BE95" i="12" a="1"/>
  <c r="BE95" i="12" s="1"/>
  <c r="BG95" i="12" s="1"/>
  <c r="BF95" i="12"/>
  <c r="U95" i="13" a="1"/>
  <c r="U95" i="13" s="1"/>
  <c r="W95" i="13" s="1"/>
  <c r="V95" i="13"/>
  <c r="BQ96" i="1" a="1"/>
  <c r="BQ96" i="1" s="1"/>
  <c r="BS96" i="1" s="1"/>
  <c r="BR96" i="1"/>
  <c r="AS95" i="12" a="1"/>
  <c r="AS95" i="12" s="1"/>
  <c r="AU95" i="12" s="1"/>
  <c r="AT95" i="12"/>
  <c r="AJ95" i="1"/>
  <c r="X94" i="13"/>
  <c r="BR94" i="12"/>
  <c r="BQ94" i="12" a="1"/>
  <c r="BQ94" i="12" s="1"/>
  <c r="BS94" i="12" s="1"/>
  <c r="BH94" i="7"/>
  <c r="BT94" i="7"/>
  <c r="X94" i="7"/>
  <c r="AJ95" i="7"/>
  <c r="AV94" i="7"/>
  <c r="AG96" i="7" a="1"/>
  <c r="AG96" i="7" s="1"/>
  <c r="AI96" i="7" s="1"/>
  <c r="AH96" i="7"/>
  <c r="BQ95" i="7" a="1"/>
  <c r="BQ95" i="7" s="1"/>
  <c r="BS95" i="7" s="1"/>
  <c r="BR95" i="7"/>
  <c r="U95" i="7" a="1"/>
  <c r="U95" i="7" s="1"/>
  <c r="W95" i="7" s="1"/>
  <c r="V95" i="7"/>
  <c r="AT95" i="7"/>
  <c r="AS95" i="7" a="1"/>
  <c r="AS95" i="7" s="1"/>
  <c r="AU95" i="7" s="1"/>
  <c r="BE95" i="7" a="1"/>
  <c r="BE95" i="7" s="1"/>
  <c r="BG95" i="7" s="1"/>
  <c r="BF95" i="7"/>
  <c r="AQ96" i="1"/>
  <c r="AR96" i="1" s="1"/>
  <c r="BC96" i="12"/>
  <c r="BD96" i="12" s="1"/>
  <c r="AQ96" i="12"/>
  <c r="AR96" i="12" s="1"/>
  <c r="AE96" i="12"/>
  <c r="AF96" i="12" s="1"/>
  <c r="S96" i="12"/>
  <c r="T96" i="12" s="1"/>
  <c r="BO96" i="7"/>
  <c r="BP96" i="7" s="1"/>
  <c r="BC96" i="7"/>
  <c r="BD96" i="7" s="1"/>
  <c r="AQ96" i="7"/>
  <c r="AR96" i="7" s="1"/>
  <c r="AE97" i="7"/>
  <c r="AF97" i="7" s="1"/>
  <c r="S96" i="7"/>
  <c r="T96" i="7" s="1"/>
  <c r="BO97" i="1"/>
  <c r="BP97" i="1" s="1"/>
  <c r="BC96" i="1"/>
  <c r="BD96" i="1" s="1"/>
  <c r="AE97" i="1"/>
  <c r="AF97" i="1" s="1"/>
  <c r="S97" i="1"/>
  <c r="T97" i="1" s="1"/>
  <c r="BO96" i="13"/>
  <c r="BP96" i="13" s="1"/>
  <c r="BC96" i="13"/>
  <c r="BD96" i="13" s="1"/>
  <c r="AQ96" i="13"/>
  <c r="AR96" i="13" s="1"/>
  <c r="AE96" i="13"/>
  <c r="AF96" i="13" s="1"/>
  <c r="S96" i="13"/>
  <c r="T96" i="13" s="1"/>
  <c r="AV95" i="1" l="1"/>
  <c r="AJ95" i="13"/>
  <c r="BH95" i="13"/>
  <c r="BT95" i="7"/>
  <c r="AV95" i="12"/>
  <c r="BT95" i="13"/>
  <c r="AV95" i="13"/>
  <c r="V97" i="1"/>
  <c r="U97" i="1" a="1"/>
  <c r="U97" i="1" s="1"/>
  <c r="W97" i="1" s="1"/>
  <c r="X95" i="13"/>
  <c r="AJ95" i="12"/>
  <c r="AG97" i="1" a="1"/>
  <c r="AG97" i="1" s="1"/>
  <c r="AI97" i="1" s="1"/>
  <c r="AH97" i="1"/>
  <c r="BE96" i="1" a="1"/>
  <c r="BE96" i="1" s="1"/>
  <c r="BG96" i="1" s="1"/>
  <c r="BF96" i="1"/>
  <c r="AG96" i="12" a="1"/>
  <c r="AG96" i="12" s="1"/>
  <c r="AI96" i="12" s="1"/>
  <c r="AH96" i="12"/>
  <c r="BH95" i="12"/>
  <c r="BH95" i="1"/>
  <c r="X95" i="12"/>
  <c r="U96" i="12" a="1"/>
  <c r="U96" i="12" s="1"/>
  <c r="W96" i="12" s="1"/>
  <c r="V96" i="12"/>
  <c r="U96" i="13" a="1"/>
  <c r="U96" i="13" s="1"/>
  <c r="W96" i="13" s="1"/>
  <c r="V96" i="13"/>
  <c r="BQ97" i="1" a="1"/>
  <c r="BQ97" i="1" s="1"/>
  <c r="BS97" i="1" s="1"/>
  <c r="BR97" i="1"/>
  <c r="AS96" i="12" a="1"/>
  <c r="AS96" i="12" s="1"/>
  <c r="AU96" i="12" s="1"/>
  <c r="AT96" i="12"/>
  <c r="AG96" i="13" a="1"/>
  <c r="AG96" i="13" s="1"/>
  <c r="AI96" i="13" s="1"/>
  <c r="AH96" i="13"/>
  <c r="BE96" i="12" a="1"/>
  <c r="BE96" i="12" s="1"/>
  <c r="BG96" i="12" s="1"/>
  <c r="BF96" i="12"/>
  <c r="BP96" i="12"/>
  <c r="BO97" i="12"/>
  <c r="BQ96" i="13" a="1"/>
  <c r="BQ96" i="13" s="1"/>
  <c r="BS96" i="13" s="1"/>
  <c r="BR96" i="13"/>
  <c r="AS96" i="13" a="1"/>
  <c r="AS96" i="13" s="1"/>
  <c r="AU96" i="13" s="1"/>
  <c r="AT96" i="13"/>
  <c r="BT96" i="1"/>
  <c r="BQ95" i="12" a="1"/>
  <c r="BQ95" i="12" s="1"/>
  <c r="BS95" i="12" s="1"/>
  <c r="BR95" i="12"/>
  <c r="AJ96" i="1"/>
  <c r="BE96" i="13" a="1"/>
  <c r="BE96" i="13" s="1"/>
  <c r="BG96" i="13" s="1"/>
  <c r="BF96" i="13"/>
  <c r="AS96" i="1" a="1"/>
  <c r="AS96" i="1" s="1"/>
  <c r="AU96" i="1" s="1"/>
  <c r="AT96" i="1"/>
  <c r="BT94" i="12"/>
  <c r="AV95" i="7"/>
  <c r="X95" i="7"/>
  <c r="AJ96" i="7"/>
  <c r="BH95" i="7"/>
  <c r="U96" i="7" a="1"/>
  <c r="U96" i="7" s="1"/>
  <c r="W96" i="7" s="1"/>
  <c r="V96" i="7"/>
  <c r="BR96" i="7"/>
  <c r="BQ96" i="7" a="1"/>
  <c r="BQ96" i="7" s="1"/>
  <c r="BS96" i="7" s="1"/>
  <c r="AT96" i="7"/>
  <c r="AS96" i="7" a="1"/>
  <c r="AS96" i="7" s="1"/>
  <c r="AU96" i="7" s="1"/>
  <c r="BF96" i="7"/>
  <c r="BE96" i="7" a="1"/>
  <c r="BE96" i="7" s="1"/>
  <c r="BG96" i="7" s="1"/>
  <c r="AH97" i="7"/>
  <c r="AG97" i="7" a="1"/>
  <c r="AG97" i="7" s="1"/>
  <c r="AI97" i="7" s="1"/>
  <c r="AQ97" i="1"/>
  <c r="AR97" i="1" s="1"/>
  <c r="BC97" i="12"/>
  <c r="BD97" i="12" s="1"/>
  <c r="AQ97" i="12"/>
  <c r="AR97" i="12" s="1"/>
  <c r="AE97" i="12"/>
  <c r="AF97" i="12" s="1"/>
  <c r="S97" i="12"/>
  <c r="T97" i="12" s="1"/>
  <c r="BO97" i="7"/>
  <c r="BP97" i="7" s="1"/>
  <c r="BC97" i="7"/>
  <c r="BD97" i="7" s="1"/>
  <c r="AQ97" i="7"/>
  <c r="AR97" i="7" s="1"/>
  <c r="AE98" i="7"/>
  <c r="AF98" i="7" s="1"/>
  <c r="S97" i="7"/>
  <c r="T97" i="7" s="1"/>
  <c r="BO98" i="1"/>
  <c r="BP98" i="1" s="1"/>
  <c r="BC97" i="1"/>
  <c r="BD97" i="1" s="1"/>
  <c r="AE98" i="1"/>
  <c r="AF98" i="1" s="1"/>
  <c r="S98" i="1"/>
  <c r="T98" i="1" s="1"/>
  <c r="BO97" i="13"/>
  <c r="BP97" i="13" s="1"/>
  <c r="BC97" i="13"/>
  <c r="BD97" i="13" s="1"/>
  <c r="AQ97" i="13"/>
  <c r="AR97" i="13" s="1"/>
  <c r="AE97" i="13"/>
  <c r="AF97" i="13" s="1"/>
  <c r="S97" i="13"/>
  <c r="T97" i="13" s="1"/>
  <c r="BH96" i="1" l="1"/>
  <c r="AJ96" i="13"/>
  <c r="X96" i="12"/>
  <c r="AV96" i="12"/>
  <c r="BT95" i="12"/>
  <c r="AJ96" i="12"/>
  <c r="BT97" i="1"/>
  <c r="AV96" i="1"/>
  <c r="AV96" i="13"/>
  <c r="BT96" i="7"/>
  <c r="BR97" i="13"/>
  <c r="BQ97" i="13" a="1"/>
  <c r="BQ97" i="13" s="1"/>
  <c r="BS97" i="13" s="1"/>
  <c r="U98" i="1" a="1"/>
  <c r="U98" i="1" s="1"/>
  <c r="W98" i="1" s="1"/>
  <c r="V98" i="1"/>
  <c r="BH96" i="13"/>
  <c r="BT96" i="13"/>
  <c r="BE97" i="1" a="1"/>
  <c r="BE97" i="1" s="1"/>
  <c r="BG97" i="1" s="1"/>
  <c r="BF97" i="1"/>
  <c r="AG98" i="1" a="1"/>
  <c r="AG98" i="1" s="1"/>
  <c r="AI98" i="1" s="1"/>
  <c r="AH98" i="1"/>
  <c r="AJ98" i="1" s="1"/>
  <c r="V97" i="12"/>
  <c r="U97" i="12" a="1"/>
  <c r="U97" i="12" s="1"/>
  <c r="W97" i="12" s="1"/>
  <c r="AG97" i="12" a="1"/>
  <c r="AG97" i="12" s="1"/>
  <c r="AI97" i="12" s="1"/>
  <c r="AH97" i="12"/>
  <c r="BP97" i="12"/>
  <c r="BO98" i="12"/>
  <c r="BQ98" i="1" a="1"/>
  <c r="BQ98" i="1" s="1"/>
  <c r="BS98" i="1" s="1"/>
  <c r="BR98" i="1"/>
  <c r="AS97" i="12" a="1"/>
  <c r="AS97" i="12" s="1"/>
  <c r="AU97" i="12" s="1"/>
  <c r="AT97" i="12"/>
  <c r="BQ96" i="12" a="1"/>
  <c r="BQ96" i="12" s="1"/>
  <c r="BS96" i="12" s="1"/>
  <c r="BR96" i="12"/>
  <c r="AG97" i="13" a="1"/>
  <c r="AG97" i="13" s="1"/>
  <c r="AI97" i="13" s="1"/>
  <c r="AH97" i="13"/>
  <c r="BF97" i="12"/>
  <c r="BE97" i="12" a="1"/>
  <c r="BE97" i="12" s="1"/>
  <c r="BG97" i="12" s="1"/>
  <c r="BH96" i="12"/>
  <c r="X96" i="13"/>
  <c r="X97" i="1"/>
  <c r="U97" i="13" a="1"/>
  <c r="U97" i="13" s="1"/>
  <c r="W97" i="13" s="1"/>
  <c r="V97" i="13"/>
  <c r="AT97" i="13"/>
  <c r="AS97" i="13" a="1"/>
  <c r="AS97" i="13" s="1"/>
  <c r="AU97" i="13" s="1"/>
  <c r="BE97" i="13" a="1"/>
  <c r="BE97" i="13" s="1"/>
  <c r="BG97" i="13" s="1"/>
  <c r="BF97" i="13"/>
  <c r="AT97" i="1"/>
  <c r="AS97" i="1" a="1"/>
  <c r="AS97" i="1" s="1"/>
  <c r="AU97" i="1" s="1"/>
  <c r="AJ97" i="1"/>
  <c r="X96" i="7"/>
  <c r="AH98" i="7"/>
  <c r="AG98" i="7" a="1"/>
  <c r="AG98" i="7" s="1"/>
  <c r="AI98" i="7" s="1"/>
  <c r="BR97" i="7"/>
  <c r="BQ97" i="7" a="1"/>
  <c r="BQ97" i="7" s="1"/>
  <c r="BS97" i="7" s="1"/>
  <c r="AV96" i="7"/>
  <c r="BE97" i="7" a="1"/>
  <c r="BE97" i="7" s="1"/>
  <c r="BG97" i="7" s="1"/>
  <c r="BF97" i="7"/>
  <c r="V97" i="7"/>
  <c r="U97" i="7" a="1"/>
  <c r="U97" i="7" s="1"/>
  <c r="W97" i="7" s="1"/>
  <c r="AT97" i="7"/>
  <c r="AS97" i="7" a="1"/>
  <c r="AS97" i="7" s="1"/>
  <c r="AU97" i="7" s="1"/>
  <c r="BH96" i="7"/>
  <c r="AJ97" i="7"/>
  <c r="AQ98" i="1"/>
  <c r="AR98" i="1" s="1"/>
  <c r="BC98" i="12"/>
  <c r="BD98" i="12" s="1"/>
  <c r="AQ98" i="12"/>
  <c r="AR98" i="12" s="1"/>
  <c r="AE98" i="12"/>
  <c r="AF98" i="12" s="1"/>
  <c r="S98" i="12"/>
  <c r="T98" i="12" s="1"/>
  <c r="BO98" i="7"/>
  <c r="BP98" i="7" s="1"/>
  <c r="BC98" i="7"/>
  <c r="BD98" i="7" s="1"/>
  <c r="AQ98" i="7"/>
  <c r="AR98" i="7" s="1"/>
  <c r="AE99" i="7"/>
  <c r="AF99" i="7" s="1"/>
  <c r="S98" i="7"/>
  <c r="T98" i="7" s="1"/>
  <c r="BO99" i="1"/>
  <c r="BP99" i="1" s="1"/>
  <c r="BC98" i="1"/>
  <c r="BD98" i="1" s="1"/>
  <c r="AE99" i="1"/>
  <c r="AF99" i="1" s="1"/>
  <c r="S99" i="1"/>
  <c r="T99" i="1" s="1"/>
  <c r="BO98" i="13"/>
  <c r="BP98" i="13" s="1"/>
  <c r="BC98" i="13"/>
  <c r="BD98" i="13" s="1"/>
  <c r="AQ98" i="13"/>
  <c r="AR98" i="13" s="1"/>
  <c r="AE98" i="13"/>
  <c r="AF98" i="13" s="1"/>
  <c r="S98" i="13"/>
  <c r="T98" i="13" s="1"/>
  <c r="BH97" i="13" l="1"/>
  <c r="AJ97" i="13"/>
  <c r="AV97" i="12"/>
  <c r="X97" i="12"/>
  <c r="BE98" i="1" a="1"/>
  <c r="BE98" i="1" s="1"/>
  <c r="BG98" i="1" s="1"/>
  <c r="BF98" i="1"/>
  <c r="AG98" i="12" a="1"/>
  <c r="AG98" i="12" s="1"/>
  <c r="AI98" i="12" s="1"/>
  <c r="AH98" i="12"/>
  <c r="AJ98" i="12" s="1"/>
  <c r="U98" i="13" a="1"/>
  <c r="U98" i="13" s="1"/>
  <c r="W98" i="13" s="1"/>
  <c r="V98" i="13"/>
  <c r="BQ99" i="1" a="1"/>
  <c r="BQ99" i="1" s="1"/>
  <c r="BS99" i="1" s="1"/>
  <c r="BR99" i="1"/>
  <c r="BT99" i="1" s="1"/>
  <c r="AS98" i="12" a="1"/>
  <c r="AS98" i="12" s="1"/>
  <c r="AU98" i="12" s="1"/>
  <c r="AT98" i="12"/>
  <c r="X97" i="7"/>
  <c r="AV97" i="13"/>
  <c r="BH97" i="12"/>
  <c r="AG98" i="13" a="1"/>
  <c r="AG98" i="13" s="1"/>
  <c r="AI98" i="13" s="1"/>
  <c r="AH98" i="13"/>
  <c r="BE98" i="12" a="1"/>
  <c r="BE98" i="12" s="1"/>
  <c r="BG98" i="12" s="1"/>
  <c r="BF98" i="12"/>
  <c r="BT98" i="1"/>
  <c r="X98" i="1"/>
  <c r="AG99" i="1" a="1"/>
  <c r="AG99" i="1" s="1"/>
  <c r="AI99" i="1" s="1"/>
  <c r="AH99" i="1"/>
  <c r="U98" i="12" a="1"/>
  <c r="U98" i="12" s="1"/>
  <c r="W98" i="12" s="1"/>
  <c r="V98" i="12"/>
  <c r="BE98" i="13" a="1"/>
  <c r="BE98" i="13" s="1"/>
  <c r="BG98" i="13" s="1"/>
  <c r="BF98" i="13"/>
  <c r="AT98" i="1"/>
  <c r="AS98" i="1" a="1"/>
  <c r="AS98" i="1" s="1"/>
  <c r="AU98" i="1" s="1"/>
  <c r="AV97" i="1"/>
  <c r="X97" i="13"/>
  <c r="BP98" i="12"/>
  <c r="BO99" i="12"/>
  <c r="BT97" i="13"/>
  <c r="BQ97" i="12" a="1"/>
  <c r="BQ97" i="12" s="1"/>
  <c r="BS97" i="12" s="1"/>
  <c r="BR97" i="12"/>
  <c r="BH97" i="1"/>
  <c r="AS98" i="13" a="1"/>
  <c r="AS98" i="13" s="1"/>
  <c r="AU98" i="13" s="1"/>
  <c r="AT98" i="13"/>
  <c r="BR98" i="13"/>
  <c r="BQ98" i="13" a="1"/>
  <c r="BQ98" i="13" s="1"/>
  <c r="BS98" i="13" s="1"/>
  <c r="V99" i="1"/>
  <c r="U99" i="1" a="1"/>
  <c r="U99" i="1" s="1"/>
  <c r="W99" i="1" s="1"/>
  <c r="BT96" i="12"/>
  <c r="AJ97" i="12"/>
  <c r="BT97" i="7"/>
  <c r="BH97" i="7"/>
  <c r="BR98" i="7"/>
  <c r="BQ98" i="7" a="1"/>
  <c r="BQ98" i="7" s="1"/>
  <c r="BS98" i="7" s="1"/>
  <c r="AS98" i="7" a="1"/>
  <c r="AS98" i="7" s="1"/>
  <c r="AU98" i="7" s="1"/>
  <c r="AT98" i="7"/>
  <c r="BF98" i="7"/>
  <c r="BE98" i="7" a="1"/>
  <c r="BE98" i="7" s="1"/>
  <c r="BG98" i="7" s="1"/>
  <c r="AJ98" i="7"/>
  <c r="V98" i="7"/>
  <c r="U98" i="7" a="1"/>
  <c r="U98" i="7" s="1"/>
  <c r="W98" i="7" s="1"/>
  <c r="AG99" i="7" a="1"/>
  <c r="AG99" i="7" s="1"/>
  <c r="AI99" i="7" s="1"/>
  <c r="AH99" i="7"/>
  <c r="AV97" i="7"/>
  <c r="AQ99" i="1"/>
  <c r="AR99" i="1" s="1"/>
  <c r="BC99" i="12"/>
  <c r="BD99" i="12" s="1"/>
  <c r="AQ99" i="12"/>
  <c r="AR99" i="12" s="1"/>
  <c r="AE99" i="12"/>
  <c r="AF99" i="12" s="1"/>
  <c r="S99" i="12"/>
  <c r="T99" i="12" s="1"/>
  <c r="BO99" i="7"/>
  <c r="BP99" i="7" s="1"/>
  <c r="BC99" i="7"/>
  <c r="BD99" i="7" s="1"/>
  <c r="AQ99" i="7"/>
  <c r="AR99" i="7" s="1"/>
  <c r="AE100" i="7"/>
  <c r="AF100" i="7" s="1"/>
  <c r="S99" i="7"/>
  <c r="T99" i="7" s="1"/>
  <c r="BO100" i="1"/>
  <c r="BP100" i="1" s="1"/>
  <c r="BC99" i="1"/>
  <c r="BD99" i="1" s="1"/>
  <c r="AE100" i="1"/>
  <c r="AF100" i="1" s="1"/>
  <c r="S100" i="1"/>
  <c r="T100" i="1" s="1"/>
  <c r="BO99" i="13"/>
  <c r="BP99" i="13" s="1"/>
  <c r="BC99" i="13"/>
  <c r="BD99" i="13" s="1"/>
  <c r="AQ99" i="13"/>
  <c r="AR99" i="13" s="1"/>
  <c r="AE99" i="13"/>
  <c r="AF99" i="13" s="1"/>
  <c r="S99" i="13"/>
  <c r="T99" i="13" s="1"/>
  <c r="X99" i="1" l="1"/>
  <c r="BT97" i="12"/>
  <c r="AV98" i="13"/>
  <c r="BH98" i="7"/>
  <c r="AV98" i="12"/>
  <c r="X98" i="12"/>
  <c r="AJ98" i="13"/>
  <c r="AV98" i="1"/>
  <c r="AT99" i="13"/>
  <c r="AS99" i="13" a="1"/>
  <c r="AS99" i="13" s="1"/>
  <c r="AU99" i="13" s="1"/>
  <c r="U99" i="13" a="1"/>
  <c r="U99" i="13" s="1"/>
  <c r="W99" i="13" s="1"/>
  <c r="V99" i="13"/>
  <c r="X99" i="13" s="1"/>
  <c r="AG99" i="13" a="1"/>
  <c r="AG99" i="13" s="1"/>
  <c r="AI99" i="13" s="1"/>
  <c r="AH99" i="13"/>
  <c r="BE99" i="13" a="1"/>
  <c r="BE99" i="13" s="1"/>
  <c r="BF99" i="13"/>
  <c r="AT99" i="1"/>
  <c r="AS99" i="1" a="1"/>
  <c r="AS99" i="1" s="1"/>
  <c r="AU99" i="1" s="1"/>
  <c r="AJ99" i="1"/>
  <c r="X98" i="13"/>
  <c r="V100" i="1"/>
  <c r="U100" i="1" a="1"/>
  <c r="U100" i="1" s="1"/>
  <c r="W100" i="1" s="1"/>
  <c r="U99" i="12" a="1"/>
  <c r="U99" i="12" s="1"/>
  <c r="W99" i="12" s="1"/>
  <c r="V99" i="12"/>
  <c r="X99" i="12" s="1"/>
  <c r="BQ99" i="13" a="1"/>
  <c r="BQ99" i="13" s="1"/>
  <c r="BS99" i="13" s="1"/>
  <c r="BR99" i="13"/>
  <c r="AG100" i="1" a="1"/>
  <c r="AG100" i="1" s="1"/>
  <c r="AI100" i="1" s="1"/>
  <c r="AH100" i="1"/>
  <c r="BE99" i="1" a="1"/>
  <c r="BE99" i="1" s="1"/>
  <c r="BG99" i="1" s="1"/>
  <c r="BF99" i="1"/>
  <c r="AG99" i="12" a="1"/>
  <c r="AG99" i="12" s="1"/>
  <c r="AI99" i="12" s="1"/>
  <c r="AH99" i="12"/>
  <c r="BT98" i="13"/>
  <c r="BH98" i="13"/>
  <c r="BH98" i="12"/>
  <c r="BH98" i="1"/>
  <c r="BR100" i="1"/>
  <c r="BQ100" i="1" a="1"/>
  <c r="BQ100" i="1" s="1"/>
  <c r="BS100" i="1" s="1"/>
  <c r="BP99" i="12"/>
  <c r="BO100" i="12"/>
  <c r="AS99" i="12" a="1"/>
  <c r="AS99" i="12" s="1"/>
  <c r="AU99" i="12" s="1"/>
  <c r="AT99" i="12"/>
  <c r="BE99" i="12" a="1"/>
  <c r="BE99" i="12" s="1"/>
  <c r="BG99" i="12" s="1"/>
  <c r="BF99" i="12"/>
  <c r="BQ98" i="12" a="1"/>
  <c r="BQ98" i="12" s="1"/>
  <c r="BS98" i="12" s="1"/>
  <c r="BR98" i="12"/>
  <c r="AV98" i="7"/>
  <c r="BQ99" i="7" a="1"/>
  <c r="BQ99" i="7" s="1"/>
  <c r="BS99" i="7" s="1"/>
  <c r="BR99" i="7"/>
  <c r="BE99" i="7" a="1"/>
  <c r="BE99" i="7" s="1"/>
  <c r="BG99" i="7" s="1"/>
  <c r="BF99" i="7"/>
  <c r="X98" i="7"/>
  <c r="AT99" i="7"/>
  <c r="AS99" i="7" a="1"/>
  <c r="AS99" i="7" s="1"/>
  <c r="AU99" i="7" s="1"/>
  <c r="BT98" i="7"/>
  <c r="U99" i="7" a="1"/>
  <c r="U99" i="7" s="1"/>
  <c r="W99" i="7" s="1"/>
  <c r="V99" i="7"/>
  <c r="AJ99" i="7"/>
  <c r="AG100" i="7" a="1"/>
  <c r="AG100" i="7" s="1"/>
  <c r="AI100" i="7" s="1"/>
  <c r="AH100" i="7"/>
  <c r="AQ100" i="1"/>
  <c r="AR100" i="1" s="1"/>
  <c r="BC100" i="12"/>
  <c r="BD100" i="12" s="1"/>
  <c r="AQ100" i="12"/>
  <c r="AR100" i="12" s="1"/>
  <c r="AE100" i="12"/>
  <c r="AF100" i="12" s="1"/>
  <c r="S100" i="12"/>
  <c r="T100" i="12" s="1"/>
  <c r="BO100" i="7"/>
  <c r="BP100" i="7" s="1"/>
  <c r="BC100" i="7"/>
  <c r="BD100" i="7" s="1"/>
  <c r="AQ100" i="7"/>
  <c r="AR100" i="7" s="1"/>
  <c r="AE101" i="7"/>
  <c r="AF101" i="7" s="1"/>
  <c r="S100" i="7"/>
  <c r="T100" i="7" s="1"/>
  <c r="BO101" i="1"/>
  <c r="BP101" i="1" s="1"/>
  <c r="BC100" i="1"/>
  <c r="BD100" i="1" s="1"/>
  <c r="AE101" i="1"/>
  <c r="AF101" i="1" s="1"/>
  <c r="S101" i="1"/>
  <c r="T101" i="1" s="1"/>
  <c r="BO100" i="13"/>
  <c r="BP100" i="13" s="1"/>
  <c r="BC100" i="13"/>
  <c r="BD100" i="13" s="1"/>
  <c r="AQ100" i="13"/>
  <c r="AR100" i="13" s="1"/>
  <c r="AE100" i="13"/>
  <c r="AF100" i="13" s="1"/>
  <c r="S100" i="13"/>
  <c r="T100" i="13" s="1"/>
  <c r="AJ99" i="12" l="1"/>
  <c r="BT100" i="1"/>
  <c r="X100" i="1"/>
  <c r="AJ100" i="1"/>
  <c r="BT99" i="13"/>
  <c r="BH99" i="1"/>
  <c r="AJ99" i="13"/>
  <c r="X99" i="7"/>
  <c r="BE100" i="13" a="1"/>
  <c r="BE100" i="13" s="1"/>
  <c r="BG100" i="13" s="1"/>
  <c r="BF100" i="13"/>
  <c r="AH101" i="1"/>
  <c r="AG101" i="1" a="1"/>
  <c r="AG101" i="1" s="1"/>
  <c r="AI101" i="1" s="1"/>
  <c r="U100" i="12" a="1"/>
  <c r="U100" i="12" s="1"/>
  <c r="W100" i="12" s="1"/>
  <c r="V100" i="12"/>
  <c r="AV99" i="12"/>
  <c r="BE100" i="1" a="1"/>
  <c r="BE100" i="1" s="1"/>
  <c r="BG100" i="1" s="1"/>
  <c r="BF100" i="1"/>
  <c r="AG100" i="12" a="1"/>
  <c r="AG100" i="12" s="1"/>
  <c r="AI100" i="12" s="1"/>
  <c r="AH100" i="12"/>
  <c r="U101" i="1" a="1"/>
  <c r="U101" i="1" s="1"/>
  <c r="W101" i="1" s="1"/>
  <c r="V101" i="1"/>
  <c r="U100" i="13" a="1"/>
  <c r="U100" i="13" s="1"/>
  <c r="W100" i="13" s="1"/>
  <c r="V100" i="13"/>
  <c r="BQ101" i="1" a="1"/>
  <c r="BQ101" i="1" s="1"/>
  <c r="BS101" i="1" s="1"/>
  <c r="BR101" i="1"/>
  <c r="AS100" i="12" a="1"/>
  <c r="AS100" i="12" s="1"/>
  <c r="AU100" i="12" s="1"/>
  <c r="AT100" i="12"/>
  <c r="BP100" i="12"/>
  <c r="BO101" i="12"/>
  <c r="AV99" i="1"/>
  <c r="BE100" i="12" a="1"/>
  <c r="BE100" i="12" s="1"/>
  <c r="BG100" i="12" s="1"/>
  <c r="BF100" i="12"/>
  <c r="BQ99" i="12" a="1"/>
  <c r="BQ99" i="12" s="1"/>
  <c r="BS99" i="12" s="1"/>
  <c r="BR99" i="12"/>
  <c r="BT99" i="12" s="1"/>
  <c r="AG100" i="13" a="1"/>
  <c r="AG100" i="13" s="1"/>
  <c r="AI100" i="13" s="1"/>
  <c r="AH100" i="13"/>
  <c r="AS100" i="13" a="1"/>
  <c r="AS100" i="13" s="1"/>
  <c r="AU100" i="13" s="1"/>
  <c r="AT100" i="13"/>
  <c r="BT98" i="12"/>
  <c r="AV99" i="13"/>
  <c r="AS100" i="1" a="1"/>
  <c r="AS100" i="1" s="1"/>
  <c r="AU100" i="1" s="1"/>
  <c r="AT100" i="1"/>
  <c r="BQ100" i="13" a="1"/>
  <c r="BQ100" i="13" s="1"/>
  <c r="BS100" i="13" s="1"/>
  <c r="BR100" i="13"/>
  <c r="BH99" i="12"/>
  <c r="BH99" i="13"/>
  <c r="BG99" i="13"/>
  <c r="BH99" i="7"/>
  <c r="AG101" i="7" a="1"/>
  <c r="AG101" i="7" s="1"/>
  <c r="AI101" i="7" s="1"/>
  <c r="AH101" i="7"/>
  <c r="BE100" i="7" a="1"/>
  <c r="BE100" i="7" s="1"/>
  <c r="BG100" i="7" s="1"/>
  <c r="BF100" i="7"/>
  <c r="BQ100" i="7" a="1"/>
  <c r="BQ100" i="7" s="1"/>
  <c r="BS100" i="7" s="1"/>
  <c r="BR100" i="7"/>
  <c r="AV99" i="7"/>
  <c r="AS100" i="7" a="1"/>
  <c r="AS100" i="7" s="1"/>
  <c r="AU100" i="7" s="1"/>
  <c r="AT100" i="7"/>
  <c r="U100" i="7" a="1"/>
  <c r="U100" i="7" s="1"/>
  <c r="W100" i="7" s="1"/>
  <c r="V100" i="7"/>
  <c r="AJ100" i="7"/>
  <c r="BT99" i="7"/>
  <c r="AQ101" i="1"/>
  <c r="AR101" i="1" s="1"/>
  <c r="BC101" i="12"/>
  <c r="BD101" i="12" s="1"/>
  <c r="AQ101" i="12"/>
  <c r="AR101" i="12" s="1"/>
  <c r="AE101" i="12"/>
  <c r="AF101" i="12" s="1"/>
  <c r="S101" i="12"/>
  <c r="T101" i="12" s="1"/>
  <c r="BO101" i="7"/>
  <c r="BP101" i="7" s="1"/>
  <c r="BC101" i="7"/>
  <c r="BD101" i="7" s="1"/>
  <c r="AQ101" i="7"/>
  <c r="AR101" i="7" s="1"/>
  <c r="AE102" i="7"/>
  <c r="AF102" i="7" s="1"/>
  <c r="S101" i="7"/>
  <c r="T101" i="7" s="1"/>
  <c r="BO102" i="1"/>
  <c r="BP102" i="1" s="1"/>
  <c r="BC101" i="1"/>
  <c r="BD101" i="1" s="1"/>
  <c r="AE102" i="1"/>
  <c r="AF102" i="1" s="1"/>
  <c r="S102" i="1"/>
  <c r="T102" i="1" s="1"/>
  <c r="BO101" i="13"/>
  <c r="BP101" i="13" s="1"/>
  <c r="BC101" i="13"/>
  <c r="BD101" i="13" s="1"/>
  <c r="AQ101" i="13"/>
  <c r="AR101" i="13" s="1"/>
  <c r="AE101" i="13"/>
  <c r="AF101" i="13" s="1"/>
  <c r="S101" i="13"/>
  <c r="T101" i="13" s="1"/>
  <c r="BT101" i="1" l="1"/>
  <c r="AV100" i="1"/>
  <c r="BT100" i="13"/>
  <c r="AJ100" i="13"/>
  <c r="AV100" i="12"/>
  <c r="AJ100" i="12"/>
  <c r="X100" i="13"/>
  <c r="AV100" i="13"/>
  <c r="X100" i="12"/>
  <c r="X101" i="1"/>
  <c r="AS101" i="13" a="1"/>
  <c r="AS101" i="13" s="1"/>
  <c r="AU101" i="13" s="1"/>
  <c r="AT101" i="13"/>
  <c r="AS101" i="1" a="1"/>
  <c r="AS101" i="1" s="1"/>
  <c r="AU101" i="1" s="1"/>
  <c r="AT101" i="1"/>
  <c r="V101" i="13"/>
  <c r="U101" i="13" a="1"/>
  <c r="U101" i="13" s="1"/>
  <c r="W101" i="13" s="1"/>
  <c r="BQ101" i="13" a="1"/>
  <c r="BQ101" i="13" s="1"/>
  <c r="BS101" i="13" s="1"/>
  <c r="BR101" i="13"/>
  <c r="BP101" i="12"/>
  <c r="BO102" i="12"/>
  <c r="BE101" i="1" a="1"/>
  <c r="BE101" i="1" s="1"/>
  <c r="BG101" i="1" s="1"/>
  <c r="BF101" i="1"/>
  <c r="BE101" i="13" a="1"/>
  <c r="BE101" i="13" s="1"/>
  <c r="BG101" i="13" s="1"/>
  <c r="BF101" i="13"/>
  <c r="U102" i="1" a="1"/>
  <c r="U102" i="1" s="1"/>
  <c r="W102" i="1" s="1"/>
  <c r="V102" i="1"/>
  <c r="BR100" i="12"/>
  <c r="BQ100" i="12" a="1"/>
  <c r="BQ100" i="12" s="1"/>
  <c r="BS100" i="12" s="1"/>
  <c r="AJ101" i="1"/>
  <c r="AH102" i="1"/>
  <c r="AG102" i="1" a="1"/>
  <c r="AG102" i="1" s="1"/>
  <c r="AI102" i="1" s="1"/>
  <c r="U101" i="12" a="1"/>
  <c r="U101" i="12" s="1"/>
  <c r="W101" i="12" s="1"/>
  <c r="V101" i="12"/>
  <c r="AG101" i="12" a="1"/>
  <c r="AG101" i="12" s="1"/>
  <c r="AI101" i="12" s="1"/>
  <c r="AH101" i="12"/>
  <c r="BQ102" i="1" a="1"/>
  <c r="BQ102" i="1" s="1"/>
  <c r="BS102" i="1" s="1"/>
  <c r="BR102" i="1"/>
  <c r="AS101" i="12" a="1"/>
  <c r="AS101" i="12" s="1"/>
  <c r="AU101" i="12" s="1"/>
  <c r="AT101" i="12"/>
  <c r="BH100" i="1"/>
  <c r="BH100" i="13"/>
  <c r="AG101" i="13" a="1"/>
  <c r="AG101" i="13" s="1"/>
  <c r="AI101" i="13" s="1"/>
  <c r="AH101" i="13"/>
  <c r="BE101" i="12" a="1"/>
  <c r="BE101" i="12" s="1"/>
  <c r="BG101" i="12" s="1"/>
  <c r="BF101" i="12"/>
  <c r="BH100" i="12"/>
  <c r="BT100" i="7"/>
  <c r="AJ101" i="7"/>
  <c r="X100" i="7"/>
  <c r="AV100" i="7"/>
  <c r="BH100" i="7"/>
  <c r="AS101" i="7" a="1"/>
  <c r="AS101" i="7" s="1"/>
  <c r="AU101" i="7" s="1"/>
  <c r="AT101" i="7"/>
  <c r="BQ101" i="7" a="1"/>
  <c r="BQ101" i="7" s="1"/>
  <c r="BS101" i="7" s="1"/>
  <c r="BR101" i="7"/>
  <c r="AG102" i="7" a="1"/>
  <c r="AG102" i="7" s="1"/>
  <c r="AI102" i="7" s="1"/>
  <c r="AH102" i="7"/>
  <c r="U101" i="7" a="1"/>
  <c r="U101" i="7" s="1"/>
  <c r="W101" i="7" s="1"/>
  <c r="V101" i="7"/>
  <c r="BE101" i="7" a="1"/>
  <c r="BE101" i="7" s="1"/>
  <c r="BG101" i="7" s="1"/>
  <c r="BF101" i="7"/>
  <c r="AQ102" i="1"/>
  <c r="AR102" i="1" s="1"/>
  <c r="BC102" i="12"/>
  <c r="BD102" i="12" s="1"/>
  <c r="AQ102" i="12"/>
  <c r="AR102" i="12" s="1"/>
  <c r="AE102" i="12"/>
  <c r="AF102" i="12" s="1"/>
  <c r="S102" i="12"/>
  <c r="T102" i="12" s="1"/>
  <c r="BO102" i="7"/>
  <c r="BP102" i="7" s="1"/>
  <c r="BC102" i="7"/>
  <c r="BD102" i="7" s="1"/>
  <c r="AQ102" i="7"/>
  <c r="AR102" i="7" s="1"/>
  <c r="AE103" i="7"/>
  <c r="AF103" i="7" s="1"/>
  <c r="S102" i="7"/>
  <c r="T102" i="7" s="1"/>
  <c r="BO103" i="1"/>
  <c r="BP103" i="1" s="1"/>
  <c r="BC102" i="1"/>
  <c r="BD102" i="1" s="1"/>
  <c r="AE103" i="1"/>
  <c r="AF103" i="1" s="1"/>
  <c r="S103" i="1"/>
  <c r="T103" i="1" s="1"/>
  <c r="BO102" i="13"/>
  <c r="BP102" i="13" s="1"/>
  <c r="BC102" i="13"/>
  <c r="BD102" i="13" s="1"/>
  <c r="AQ102" i="13"/>
  <c r="AR102" i="13" s="1"/>
  <c r="AE102" i="13"/>
  <c r="AF102" i="13" s="1"/>
  <c r="S102" i="13"/>
  <c r="T102" i="13" s="1"/>
  <c r="AJ101" i="13" l="1"/>
  <c r="AJ101" i="12"/>
  <c r="BT100" i="12"/>
  <c r="BT101" i="13"/>
  <c r="AJ102" i="1"/>
  <c r="BH101" i="1"/>
  <c r="AV101" i="1"/>
  <c r="X101" i="12"/>
  <c r="AV101" i="12"/>
  <c r="AV101" i="13"/>
  <c r="X102" i="1"/>
  <c r="BT102" i="1"/>
  <c r="BE102" i="13" a="1"/>
  <c r="BE102" i="13" s="1"/>
  <c r="BG102" i="13" s="1"/>
  <c r="BF102" i="13"/>
  <c r="BH102" i="13" s="1"/>
  <c r="AS102" i="1" a="1"/>
  <c r="AS102" i="1" s="1"/>
  <c r="AU102" i="1" s="1"/>
  <c r="AT102" i="1"/>
  <c r="BH101" i="12"/>
  <c r="BH101" i="13"/>
  <c r="X101" i="13"/>
  <c r="AG103" i="1" a="1"/>
  <c r="AG103" i="1" s="1"/>
  <c r="AI103" i="1" s="1"/>
  <c r="AH103" i="1"/>
  <c r="AJ103" i="1" s="1"/>
  <c r="U102" i="12" a="1"/>
  <c r="U102" i="12" s="1"/>
  <c r="W102" i="12" s="1"/>
  <c r="V102" i="12"/>
  <c r="BQ102" i="13" a="1"/>
  <c r="BQ102" i="13" s="1"/>
  <c r="BS102" i="13" s="1"/>
  <c r="BR102" i="13"/>
  <c r="BE102" i="1" a="1"/>
  <c r="BE102" i="1" s="1"/>
  <c r="BG102" i="1" s="1"/>
  <c r="BF102" i="1"/>
  <c r="BH102" i="1" s="1"/>
  <c r="AG102" i="12" a="1"/>
  <c r="AG102" i="12" s="1"/>
  <c r="AI102" i="12" s="1"/>
  <c r="AH102" i="12"/>
  <c r="AJ102" i="12" s="1"/>
  <c r="BQ103" i="1" a="1"/>
  <c r="BQ103" i="1" s="1"/>
  <c r="BS103" i="1" s="1"/>
  <c r="BR103" i="1"/>
  <c r="AS102" i="12" a="1"/>
  <c r="AS102" i="12" s="1"/>
  <c r="AU102" i="12" s="1"/>
  <c r="AT102" i="12"/>
  <c r="BP102" i="12"/>
  <c r="BO103" i="12"/>
  <c r="U102" i="13" a="1"/>
  <c r="U102" i="13" s="1"/>
  <c r="W102" i="13" s="1"/>
  <c r="V102" i="13"/>
  <c r="AH102" i="13"/>
  <c r="AG102" i="13" a="1"/>
  <c r="AG102" i="13" s="1"/>
  <c r="AI102" i="13" s="1"/>
  <c r="BE102" i="12" a="1"/>
  <c r="BE102" i="12" s="1"/>
  <c r="BG102" i="12" s="1"/>
  <c r="BF102" i="12"/>
  <c r="BQ101" i="12" a="1"/>
  <c r="BQ101" i="12" s="1"/>
  <c r="BS101" i="12" s="1"/>
  <c r="BR101" i="12"/>
  <c r="U103" i="1" a="1"/>
  <c r="U103" i="1" s="1"/>
  <c r="W103" i="1" s="1"/>
  <c r="V103" i="1"/>
  <c r="AS102" i="13" a="1"/>
  <c r="AS102" i="13" s="1"/>
  <c r="AU102" i="13" s="1"/>
  <c r="AT102" i="13"/>
  <c r="BT101" i="7"/>
  <c r="AJ102" i="7"/>
  <c r="BH101" i="7"/>
  <c r="AS102" i="7" a="1"/>
  <c r="AS102" i="7" s="1"/>
  <c r="AU102" i="7" s="1"/>
  <c r="AT102" i="7"/>
  <c r="U102" i="7" a="1"/>
  <c r="U102" i="7" s="1"/>
  <c r="W102" i="7" s="1"/>
  <c r="V102" i="7"/>
  <c r="X101" i="7"/>
  <c r="BE102" i="7" a="1"/>
  <c r="BE102" i="7" s="1"/>
  <c r="BG102" i="7" s="1"/>
  <c r="BF102" i="7"/>
  <c r="BR102" i="7"/>
  <c r="BQ102" i="7" a="1"/>
  <c r="BQ102" i="7" s="1"/>
  <c r="BS102" i="7" s="1"/>
  <c r="AG103" i="7" a="1"/>
  <c r="AG103" i="7" s="1"/>
  <c r="AI103" i="7" s="1"/>
  <c r="AH103" i="7"/>
  <c r="AV101" i="7"/>
  <c r="AQ103" i="1"/>
  <c r="AR103" i="1" s="1"/>
  <c r="BC103" i="12"/>
  <c r="BD103" i="12" s="1"/>
  <c r="AQ103" i="12"/>
  <c r="AR103" i="12" s="1"/>
  <c r="AE103" i="12"/>
  <c r="AF103" i="12" s="1"/>
  <c r="S103" i="12"/>
  <c r="T103" i="12" s="1"/>
  <c r="BO103" i="7"/>
  <c r="BP103" i="7" s="1"/>
  <c r="BC103" i="7"/>
  <c r="BD103" i="7" s="1"/>
  <c r="AQ103" i="7"/>
  <c r="AR103" i="7" s="1"/>
  <c r="AE104" i="7"/>
  <c r="AF104" i="7" s="1"/>
  <c r="S103" i="7"/>
  <c r="T103" i="7" s="1"/>
  <c r="BO104" i="1"/>
  <c r="BP104" i="1" s="1"/>
  <c r="BC103" i="1"/>
  <c r="BD103" i="1" s="1"/>
  <c r="AE104" i="1"/>
  <c r="AF104" i="1" s="1"/>
  <c r="S104" i="1"/>
  <c r="T104" i="1" s="1"/>
  <c r="BO103" i="13"/>
  <c r="BP103" i="13" s="1"/>
  <c r="BC103" i="13"/>
  <c r="BD103" i="13" s="1"/>
  <c r="AQ103" i="13"/>
  <c r="AR103" i="13" s="1"/>
  <c r="AE103" i="13"/>
  <c r="AF103" i="13" s="1"/>
  <c r="S103" i="13"/>
  <c r="T103" i="13" s="1"/>
  <c r="AV102" i="13" l="1"/>
  <c r="BT103" i="1"/>
  <c r="X102" i="12"/>
  <c r="AV102" i="1"/>
  <c r="AV102" i="12"/>
  <c r="BT102" i="13"/>
  <c r="X102" i="13"/>
  <c r="BT101" i="12"/>
  <c r="AG103" i="12" a="1"/>
  <c r="AG103" i="12" s="1"/>
  <c r="AI103" i="12" s="1"/>
  <c r="AH103" i="12"/>
  <c r="AS103" i="13" a="1"/>
  <c r="AS103" i="13" s="1"/>
  <c r="AU103" i="13" s="1"/>
  <c r="AT103" i="13"/>
  <c r="BH102" i="12"/>
  <c r="BP103" i="12"/>
  <c r="BO104" i="12"/>
  <c r="BE103" i="13" a="1"/>
  <c r="BE103" i="13" s="1"/>
  <c r="BG103" i="13" s="1"/>
  <c r="BF103" i="13"/>
  <c r="AS103" i="1" a="1"/>
  <c r="AS103" i="1" s="1"/>
  <c r="AU103" i="1" s="1"/>
  <c r="AT103" i="1"/>
  <c r="BQ102" i="12" a="1"/>
  <c r="BQ102" i="12" s="1"/>
  <c r="BS102" i="12" s="1"/>
  <c r="BR102" i="12"/>
  <c r="V104" i="1"/>
  <c r="X104" i="1" s="1"/>
  <c r="U104" i="1" a="1"/>
  <c r="U104" i="1" s="1"/>
  <c r="W104" i="1" s="1"/>
  <c r="AJ102" i="13"/>
  <c r="V103" i="12"/>
  <c r="U103" i="12" a="1"/>
  <c r="U103" i="12" s="1"/>
  <c r="W103" i="12" s="1"/>
  <c r="X103" i="1"/>
  <c r="BE103" i="1" a="1"/>
  <c r="BE103" i="1" s="1"/>
  <c r="BG103" i="1" s="1"/>
  <c r="BF103" i="1"/>
  <c r="AG104" i="1" a="1"/>
  <c r="AG104" i="1" s="1"/>
  <c r="AI104" i="1" s="1"/>
  <c r="AH104" i="1"/>
  <c r="U103" i="13" a="1"/>
  <c r="U103" i="13" s="1"/>
  <c r="W103" i="13" s="1"/>
  <c r="V103" i="13"/>
  <c r="AS103" i="12" a="1"/>
  <c r="AS103" i="12" s="1"/>
  <c r="AU103" i="12" s="1"/>
  <c r="AT103" i="12"/>
  <c r="BQ103" i="13" a="1"/>
  <c r="BQ103" i="13" s="1"/>
  <c r="BS103" i="13" s="1"/>
  <c r="BR103" i="13"/>
  <c r="BR104" i="1"/>
  <c r="BQ104" i="1" a="1"/>
  <c r="BQ104" i="1" s="1"/>
  <c r="BS104" i="1" s="1"/>
  <c r="BT104" i="1"/>
  <c r="AG103" i="13" a="1"/>
  <c r="AG103" i="13" s="1"/>
  <c r="AI103" i="13" s="1"/>
  <c r="AH103" i="13"/>
  <c r="BE103" i="12" a="1"/>
  <c r="BE103" i="12" s="1"/>
  <c r="BG103" i="12" s="1"/>
  <c r="BF103" i="12"/>
  <c r="X102" i="7"/>
  <c r="BH102" i="7"/>
  <c r="AV102" i="7"/>
  <c r="AJ103" i="7"/>
  <c r="BR103" i="7"/>
  <c r="BQ103" i="7" a="1"/>
  <c r="BQ103" i="7" s="1"/>
  <c r="BS103" i="7" s="1"/>
  <c r="U103" i="7" a="1"/>
  <c r="U103" i="7" s="1"/>
  <c r="W103" i="7" s="1"/>
  <c r="V103" i="7"/>
  <c r="AG104" i="7" a="1"/>
  <c r="AG104" i="7" s="1"/>
  <c r="AI104" i="7" s="1"/>
  <c r="AH104" i="7"/>
  <c r="AS103" i="7" a="1"/>
  <c r="AS103" i="7" s="1"/>
  <c r="AU103" i="7" s="1"/>
  <c r="AT103" i="7"/>
  <c r="BT102" i="7"/>
  <c r="BE103" i="7" a="1"/>
  <c r="BE103" i="7" s="1"/>
  <c r="BG103" i="7" s="1"/>
  <c r="BF103" i="7"/>
  <c r="AQ104" i="1"/>
  <c r="AR104" i="1" s="1"/>
  <c r="BC104" i="12"/>
  <c r="BD104" i="12" s="1"/>
  <c r="AQ104" i="12"/>
  <c r="AR104" i="12" s="1"/>
  <c r="AE104" i="12"/>
  <c r="AF104" i="12" s="1"/>
  <c r="S104" i="12"/>
  <c r="T104" i="12" s="1"/>
  <c r="BO104" i="7"/>
  <c r="BP104" i="7" s="1"/>
  <c r="BC104" i="7"/>
  <c r="BD104" i="7" s="1"/>
  <c r="AQ104" i="7"/>
  <c r="AR104" i="7" s="1"/>
  <c r="AE105" i="7"/>
  <c r="AF105" i="7" s="1"/>
  <c r="S104" i="7"/>
  <c r="T104" i="7" s="1"/>
  <c r="BO105" i="1"/>
  <c r="BP105" i="1" s="1"/>
  <c r="BC104" i="1"/>
  <c r="BD104" i="1" s="1"/>
  <c r="AE105" i="1"/>
  <c r="AF105" i="1" s="1"/>
  <c r="S105" i="1"/>
  <c r="T105" i="1" s="1"/>
  <c r="BO104" i="13"/>
  <c r="BP104" i="13" s="1"/>
  <c r="BC104" i="13"/>
  <c r="BD104" i="13" s="1"/>
  <c r="AQ104" i="13"/>
  <c r="AR104" i="13" s="1"/>
  <c r="AE104" i="13"/>
  <c r="AF104" i="13" s="1"/>
  <c r="S104" i="13"/>
  <c r="T104" i="13" s="1"/>
  <c r="AJ103" i="13" l="1"/>
  <c r="AV103" i="1"/>
  <c r="AJ103" i="12"/>
  <c r="AV103" i="12"/>
  <c r="AV103" i="13"/>
  <c r="BT103" i="13"/>
  <c r="BT102" i="12"/>
  <c r="AS104" i="13" a="1"/>
  <c r="AS104" i="13" s="1"/>
  <c r="AU104" i="13" s="1"/>
  <c r="AT104" i="13"/>
  <c r="AT104" i="1"/>
  <c r="AS104" i="1" a="1"/>
  <c r="AS104" i="1" s="1"/>
  <c r="AU104" i="1" s="1"/>
  <c r="BH103" i="12"/>
  <c r="BH103" i="1"/>
  <c r="BP104" i="12"/>
  <c r="BO105" i="12"/>
  <c r="BQ104" i="13" a="1"/>
  <c r="BQ104" i="13" s="1"/>
  <c r="BS104" i="13" s="1"/>
  <c r="BR104" i="13"/>
  <c r="BQ103" i="12" a="1"/>
  <c r="BQ103" i="12" s="1"/>
  <c r="BS103" i="12" s="1"/>
  <c r="BR103" i="12"/>
  <c r="V105" i="1"/>
  <c r="U105" i="1" a="1"/>
  <c r="U105" i="1" s="1"/>
  <c r="W105" i="1" s="1"/>
  <c r="AG105" i="1" a="1"/>
  <c r="AG105" i="1" s="1"/>
  <c r="AI105" i="1" s="1"/>
  <c r="AH105" i="1"/>
  <c r="V104" i="12"/>
  <c r="U104" i="12" a="1"/>
  <c r="U104" i="12" s="1"/>
  <c r="W104" i="12" s="1"/>
  <c r="X103" i="13"/>
  <c r="X103" i="12"/>
  <c r="BE104" i="1" a="1"/>
  <c r="BE104" i="1" s="1"/>
  <c r="BG104" i="1" s="1"/>
  <c r="BF104" i="1"/>
  <c r="AG104" i="12" a="1"/>
  <c r="AG104" i="12" s="1"/>
  <c r="AI104" i="12" s="1"/>
  <c r="AH104" i="12"/>
  <c r="BE104" i="13" a="1"/>
  <c r="BE104" i="13" s="1"/>
  <c r="BG104" i="13" s="1"/>
  <c r="BF104" i="13"/>
  <c r="U104" i="13" a="1"/>
  <c r="U104" i="13" s="1"/>
  <c r="W104" i="13" s="1"/>
  <c r="V104" i="13"/>
  <c r="BQ105" i="1" a="1"/>
  <c r="BQ105" i="1" s="1"/>
  <c r="BS105" i="1" s="1"/>
  <c r="BR105" i="1"/>
  <c r="AT104" i="12"/>
  <c r="AS104" i="12" a="1"/>
  <c r="AS104" i="12" s="1"/>
  <c r="AU104" i="12" s="1"/>
  <c r="AJ104" i="1"/>
  <c r="AG104" i="13" a="1"/>
  <c r="AG104" i="13" s="1"/>
  <c r="AI104" i="13" s="1"/>
  <c r="AH104" i="13"/>
  <c r="BE104" i="12" a="1"/>
  <c r="BE104" i="12" s="1"/>
  <c r="BG104" i="12" s="1"/>
  <c r="BF104" i="12"/>
  <c r="BH103" i="13"/>
  <c r="AJ104" i="7"/>
  <c r="AS104" i="7" a="1"/>
  <c r="AS104" i="7" s="1"/>
  <c r="AU104" i="7" s="1"/>
  <c r="AT104" i="7"/>
  <c r="AV103" i="7"/>
  <c r="BR104" i="7"/>
  <c r="BQ104" i="7" a="1"/>
  <c r="BQ104" i="7" s="1"/>
  <c r="BS104" i="7" s="1"/>
  <c r="X103" i="7"/>
  <c r="BF104" i="7"/>
  <c r="BE104" i="7" a="1"/>
  <c r="BE104" i="7" s="1"/>
  <c r="BG104" i="7" s="1"/>
  <c r="AG105" i="7" a="1"/>
  <c r="AG105" i="7" s="1"/>
  <c r="AI105" i="7" s="1"/>
  <c r="AH105" i="7"/>
  <c r="BT103" i="7"/>
  <c r="V104" i="7"/>
  <c r="U104" i="7" a="1"/>
  <c r="U104" i="7" s="1"/>
  <c r="W104" i="7" s="1"/>
  <c r="BH103" i="7"/>
  <c r="AQ105" i="1"/>
  <c r="AR105" i="1" s="1"/>
  <c r="BC105" i="12"/>
  <c r="BD105" i="12" s="1"/>
  <c r="AQ105" i="12"/>
  <c r="AR105" i="12" s="1"/>
  <c r="AE105" i="12"/>
  <c r="AF105" i="12" s="1"/>
  <c r="S105" i="12"/>
  <c r="T105" i="12" s="1"/>
  <c r="BO105" i="7"/>
  <c r="BP105" i="7" s="1"/>
  <c r="BC105" i="7"/>
  <c r="BD105" i="7" s="1"/>
  <c r="AQ105" i="7"/>
  <c r="AR105" i="7" s="1"/>
  <c r="AE106" i="7"/>
  <c r="AF106" i="7" s="1"/>
  <c r="S105" i="7"/>
  <c r="T105" i="7" s="1"/>
  <c r="BO106" i="1"/>
  <c r="BP106" i="1" s="1"/>
  <c r="BC105" i="1"/>
  <c r="BD105" i="1" s="1"/>
  <c r="AE106" i="1"/>
  <c r="AF106" i="1" s="1"/>
  <c r="S106" i="1"/>
  <c r="T106" i="1" s="1"/>
  <c r="BO105" i="13"/>
  <c r="BP105" i="13" s="1"/>
  <c r="BC105" i="13"/>
  <c r="BD105" i="13" s="1"/>
  <c r="AQ105" i="13"/>
  <c r="AR105" i="13" s="1"/>
  <c r="AE105" i="13"/>
  <c r="AF105" i="13" s="1"/>
  <c r="S105" i="13"/>
  <c r="T105" i="13" s="1"/>
  <c r="BT103" i="12" l="1"/>
  <c r="AJ104" i="12"/>
  <c r="AJ105" i="1"/>
  <c r="X104" i="13"/>
  <c r="BT104" i="13"/>
  <c r="AV104" i="13"/>
  <c r="X105" i="1"/>
  <c r="BF105" i="1"/>
  <c r="BE105" i="1" a="1"/>
  <c r="BE105" i="1" s="1"/>
  <c r="BG105" i="1" s="1"/>
  <c r="U105" i="13" a="1"/>
  <c r="U105" i="13" s="1"/>
  <c r="W105" i="13" s="1"/>
  <c r="V105" i="13"/>
  <c r="X105" i="13" s="1"/>
  <c r="AS105" i="12" a="1"/>
  <c r="AS105" i="12" s="1"/>
  <c r="AU105" i="12" s="1"/>
  <c r="AT105" i="12"/>
  <c r="AH105" i="12"/>
  <c r="AG105" i="12" a="1"/>
  <c r="AG105" i="12" s="1"/>
  <c r="AI105" i="12" s="1"/>
  <c r="AG105" i="13" a="1"/>
  <c r="AG105" i="13" s="1"/>
  <c r="AI105" i="13" s="1"/>
  <c r="AH105" i="13"/>
  <c r="BE105" i="12" a="1"/>
  <c r="BE105" i="12" s="1"/>
  <c r="BG105" i="12" s="1"/>
  <c r="BF105" i="12"/>
  <c r="AV104" i="12"/>
  <c r="BQ106" i="1" a="1"/>
  <c r="BQ106" i="1" s="1"/>
  <c r="BS106" i="1" s="1"/>
  <c r="BR106" i="1"/>
  <c r="AS105" i="13" a="1"/>
  <c r="AS105" i="13" s="1"/>
  <c r="AU105" i="13" s="1"/>
  <c r="AT105" i="13"/>
  <c r="BH104" i="13"/>
  <c r="X104" i="12"/>
  <c r="AV104" i="1"/>
  <c r="U106" i="1" a="1"/>
  <c r="U106" i="1" s="1"/>
  <c r="W106" i="1" s="1"/>
  <c r="V106" i="1"/>
  <c r="X106" i="1" s="1"/>
  <c r="BR104" i="12"/>
  <c r="BQ104" i="12" a="1"/>
  <c r="BQ104" i="12" s="1"/>
  <c r="BS104" i="12" s="1"/>
  <c r="AS105" i="1" a="1"/>
  <c r="AS105" i="1" s="1"/>
  <c r="AU105" i="1" s="1"/>
  <c r="AT105" i="1"/>
  <c r="BF105" i="13"/>
  <c r="BE105" i="13" a="1"/>
  <c r="BE105" i="13" s="1"/>
  <c r="BG105" i="13" s="1"/>
  <c r="BQ105" i="13" a="1"/>
  <c r="BQ105" i="13" s="1"/>
  <c r="BS105" i="13" s="1"/>
  <c r="BR105" i="13"/>
  <c r="BH104" i="12"/>
  <c r="BT105" i="1"/>
  <c r="AG106" i="1" a="1"/>
  <c r="AG106" i="1" s="1"/>
  <c r="AI106" i="1" s="1"/>
  <c r="AH106" i="1"/>
  <c r="U105" i="12" a="1"/>
  <c r="U105" i="12" s="1"/>
  <c r="W105" i="12" s="1"/>
  <c r="V105" i="12"/>
  <c r="X105" i="12" s="1"/>
  <c r="AJ104" i="13"/>
  <c r="BH104" i="1"/>
  <c r="BP105" i="12"/>
  <c r="BO106" i="12"/>
  <c r="BH104" i="7"/>
  <c r="AV104" i="7"/>
  <c r="AJ105" i="7"/>
  <c r="BT104" i="7"/>
  <c r="BR105" i="7"/>
  <c r="BQ105" i="7" a="1"/>
  <c r="BQ105" i="7" s="1"/>
  <c r="BS105" i="7" s="1"/>
  <c r="AT105" i="7"/>
  <c r="AS105" i="7" a="1"/>
  <c r="AS105" i="7" s="1"/>
  <c r="AU105" i="7" s="1"/>
  <c r="V105" i="7"/>
  <c r="U105" i="7" a="1"/>
  <c r="U105" i="7" s="1"/>
  <c r="W105" i="7" s="1"/>
  <c r="X104" i="7"/>
  <c r="AG106" i="7" a="1"/>
  <c r="AG106" i="7" s="1"/>
  <c r="AI106" i="7" s="1"/>
  <c r="AH106" i="7"/>
  <c r="BF105" i="7"/>
  <c r="BE105" i="7" a="1"/>
  <c r="BE105" i="7" s="1"/>
  <c r="BG105" i="7" s="1"/>
  <c r="AQ106" i="1"/>
  <c r="AR106" i="1" s="1"/>
  <c r="BC106" i="12"/>
  <c r="BD106" i="12" s="1"/>
  <c r="AQ106" i="12"/>
  <c r="AR106" i="12" s="1"/>
  <c r="AE106" i="12"/>
  <c r="AF106" i="12" s="1"/>
  <c r="S106" i="12"/>
  <c r="T106" i="12" s="1"/>
  <c r="BO106" i="7"/>
  <c r="BP106" i="7" s="1"/>
  <c r="BC106" i="7"/>
  <c r="BD106" i="7" s="1"/>
  <c r="AQ106" i="7"/>
  <c r="AR106" i="7" s="1"/>
  <c r="AE107" i="7"/>
  <c r="AF107" i="7" s="1"/>
  <c r="S106" i="7"/>
  <c r="T106" i="7" s="1"/>
  <c r="BO107" i="1"/>
  <c r="BP107" i="1" s="1"/>
  <c r="BC106" i="1"/>
  <c r="BD106" i="1" s="1"/>
  <c r="AE107" i="1"/>
  <c r="AF107" i="1" s="1"/>
  <c r="S107" i="1"/>
  <c r="T107" i="1" s="1"/>
  <c r="BO106" i="13"/>
  <c r="BP106" i="13" s="1"/>
  <c r="BC106" i="13"/>
  <c r="BD106" i="13" s="1"/>
  <c r="AQ106" i="13"/>
  <c r="AR106" i="13" s="1"/>
  <c r="AE106" i="13"/>
  <c r="AF106" i="13" s="1"/>
  <c r="S106" i="13"/>
  <c r="T106" i="13" s="1"/>
  <c r="BH105" i="7" l="1"/>
  <c r="AV105" i="1"/>
  <c r="BT105" i="13"/>
  <c r="AV105" i="12"/>
  <c r="BH105" i="12"/>
  <c r="BQ105" i="12" a="1"/>
  <c r="BQ105" i="12" s="1"/>
  <c r="BS105" i="12" s="1"/>
  <c r="BR105" i="12"/>
  <c r="AS106" i="1" a="1"/>
  <c r="AS106" i="1" s="1"/>
  <c r="AU106" i="1" s="1"/>
  <c r="AT106" i="1"/>
  <c r="BP106" i="12"/>
  <c r="BO107" i="12"/>
  <c r="BR106" i="13"/>
  <c r="BQ106" i="13" a="1"/>
  <c r="BQ106" i="13" s="1"/>
  <c r="BS106" i="13" s="1"/>
  <c r="U107" i="1" a="1"/>
  <c r="U107" i="1" s="1"/>
  <c r="W107" i="1" s="1"/>
  <c r="V107" i="1"/>
  <c r="BT104" i="12"/>
  <c r="AV105" i="13"/>
  <c r="AJ105" i="13"/>
  <c r="V106" i="12"/>
  <c r="U106" i="12" a="1"/>
  <c r="U106" i="12" s="1"/>
  <c r="W106" i="12" s="1"/>
  <c r="BF106" i="13"/>
  <c r="BE106" i="13" a="1"/>
  <c r="BE106" i="13" s="1"/>
  <c r="BG106" i="13" s="1"/>
  <c r="BE106" i="1" a="1"/>
  <c r="BE106" i="1" s="1"/>
  <c r="BG106" i="1" s="1"/>
  <c r="BF106" i="1"/>
  <c r="AG106" i="12" a="1"/>
  <c r="AG106" i="12" s="1"/>
  <c r="AI106" i="12" s="1"/>
  <c r="AH106" i="12"/>
  <c r="BT106" i="1"/>
  <c r="AJ105" i="12"/>
  <c r="BH105" i="1"/>
  <c r="AG107" i="1" a="1"/>
  <c r="AG107" i="1" s="1"/>
  <c r="AI107" i="1" s="1"/>
  <c r="AH107" i="1"/>
  <c r="V106" i="13"/>
  <c r="U106" i="13" a="1"/>
  <c r="U106" i="13" s="1"/>
  <c r="W106" i="13" s="1"/>
  <c r="BQ107" i="1" a="1"/>
  <c r="BQ107" i="1" s="1"/>
  <c r="BS107" i="1" s="1"/>
  <c r="BR107" i="1"/>
  <c r="AS106" i="12" a="1"/>
  <c r="AS106" i="12" s="1"/>
  <c r="AU106" i="12" s="1"/>
  <c r="AT106" i="12"/>
  <c r="BH105" i="13"/>
  <c r="AS106" i="13" a="1"/>
  <c r="AS106" i="13" s="1"/>
  <c r="AU106" i="13" s="1"/>
  <c r="AT106" i="13"/>
  <c r="AG106" i="13" a="1"/>
  <c r="AG106" i="13" s="1"/>
  <c r="AI106" i="13" s="1"/>
  <c r="AH106" i="13"/>
  <c r="BE106" i="12" a="1"/>
  <c r="BE106" i="12" s="1"/>
  <c r="BG106" i="12" s="1"/>
  <c r="BF106" i="12"/>
  <c r="AJ106" i="1"/>
  <c r="AS106" i="7" a="1"/>
  <c r="AS106" i="7" s="1"/>
  <c r="AU106" i="7" s="1"/>
  <c r="AT106" i="7"/>
  <c r="BE106" i="7" a="1"/>
  <c r="BE106" i="7" s="1"/>
  <c r="BG106" i="7" s="1"/>
  <c r="BF106" i="7"/>
  <c r="BQ106" i="7" a="1"/>
  <c r="BQ106" i="7" s="1"/>
  <c r="BS106" i="7" s="1"/>
  <c r="BR106" i="7"/>
  <c r="X105" i="7"/>
  <c r="AV105" i="7"/>
  <c r="BT105" i="7"/>
  <c r="U106" i="7" a="1"/>
  <c r="U106" i="7" s="1"/>
  <c r="W106" i="7" s="1"/>
  <c r="V106" i="7"/>
  <c r="AH107" i="7"/>
  <c r="AG107" i="7" a="1"/>
  <c r="AG107" i="7" s="1"/>
  <c r="AI107" i="7" s="1"/>
  <c r="AJ106" i="7"/>
  <c r="AQ107" i="1"/>
  <c r="AR107" i="1" s="1"/>
  <c r="BC107" i="12"/>
  <c r="BD107" i="12" s="1"/>
  <c r="AQ107" i="12"/>
  <c r="AR107" i="12" s="1"/>
  <c r="AE107" i="12"/>
  <c r="AF107" i="12" s="1"/>
  <c r="S107" i="12"/>
  <c r="T107" i="12" s="1"/>
  <c r="BO107" i="7"/>
  <c r="BP107" i="7" s="1"/>
  <c r="BC107" i="7"/>
  <c r="BD107" i="7" s="1"/>
  <c r="AQ107" i="7"/>
  <c r="AR107" i="7" s="1"/>
  <c r="AE108" i="7"/>
  <c r="AF108" i="7" s="1"/>
  <c r="S107" i="7"/>
  <c r="T107" i="7" s="1"/>
  <c r="BO108" i="1"/>
  <c r="BP108" i="1" s="1"/>
  <c r="BC107" i="1"/>
  <c r="BD107" i="1" s="1"/>
  <c r="AE108" i="1"/>
  <c r="AF108" i="1" s="1"/>
  <c r="S108" i="1"/>
  <c r="T108" i="1" s="1"/>
  <c r="BO107" i="13"/>
  <c r="BP107" i="13" s="1"/>
  <c r="BC107" i="13"/>
  <c r="BD107" i="13" s="1"/>
  <c r="AQ107" i="13"/>
  <c r="AR107" i="13" s="1"/>
  <c r="AE107" i="13"/>
  <c r="AF107" i="13" s="1"/>
  <c r="S107" i="13"/>
  <c r="T107" i="13" s="1"/>
  <c r="BT107" i="1" l="1"/>
  <c r="X107" i="1"/>
  <c r="AV106" i="1"/>
  <c r="BH106" i="1"/>
  <c r="AJ107" i="1"/>
  <c r="AJ106" i="13"/>
  <c r="BE107" i="12" a="1"/>
  <c r="BE107" i="12" s="1"/>
  <c r="BG107" i="12" s="1"/>
  <c r="BF107" i="12"/>
  <c r="BP107" i="12"/>
  <c r="BO108" i="12"/>
  <c r="BF107" i="13"/>
  <c r="BE107" i="13" a="1"/>
  <c r="BE107" i="13" s="1"/>
  <c r="BG107" i="13" s="1"/>
  <c r="AS107" i="1" a="1"/>
  <c r="AS107" i="1" s="1"/>
  <c r="AU107" i="1" s="1"/>
  <c r="AT107" i="1"/>
  <c r="BH106" i="12"/>
  <c r="AV106" i="12"/>
  <c r="BR106" i="12"/>
  <c r="BQ106" i="12" a="1"/>
  <c r="BQ106" i="12" s="1"/>
  <c r="BS106" i="12" s="1"/>
  <c r="AG107" i="13" a="1"/>
  <c r="AG107" i="13" s="1"/>
  <c r="AI107" i="13" s="1"/>
  <c r="AH107" i="13"/>
  <c r="AS107" i="13" a="1"/>
  <c r="AS107" i="13" s="1"/>
  <c r="AU107" i="13" s="1"/>
  <c r="AT107" i="13"/>
  <c r="BQ107" i="13" a="1"/>
  <c r="BQ107" i="13" s="1"/>
  <c r="BS107" i="13" s="1"/>
  <c r="BR107" i="13"/>
  <c r="BH106" i="13"/>
  <c r="U108" i="1" a="1"/>
  <c r="U108" i="1" s="1"/>
  <c r="W108" i="1" s="1"/>
  <c r="V108" i="1"/>
  <c r="AG108" i="1" a="1"/>
  <c r="AG108" i="1" s="1"/>
  <c r="AI108" i="1" s="1"/>
  <c r="AH108" i="1"/>
  <c r="U107" i="12" a="1"/>
  <c r="U107" i="12" s="1"/>
  <c r="W107" i="12" s="1"/>
  <c r="V107" i="12"/>
  <c r="BT105" i="12"/>
  <c r="BE107" i="1" a="1"/>
  <c r="BE107" i="1" s="1"/>
  <c r="BG107" i="1" s="1"/>
  <c r="BF107" i="1"/>
  <c r="BH107" i="1" s="1"/>
  <c r="AG107" i="12" a="1"/>
  <c r="AG107" i="12" s="1"/>
  <c r="AI107" i="12" s="1"/>
  <c r="AH107" i="12"/>
  <c r="X106" i="12"/>
  <c r="BT106" i="13"/>
  <c r="U107" i="13" a="1"/>
  <c r="U107" i="13" s="1"/>
  <c r="W107" i="13" s="1"/>
  <c r="V107" i="13"/>
  <c r="BQ108" i="1" a="1"/>
  <c r="BQ108" i="1" s="1"/>
  <c r="BS108" i="1" s="1"/>
  <c r="BR108" i="1"/>
  <c r="AS107" i="12" a="1"/>
  <c r="AS107" i="12" s="1"/>
  <c r="AU107" i="12" s="1"/>
  <c r="AT107" i="12"/>
  <c r="AV106" i="13"/>
  <c r="X106" i="13"/>
  <c r="AJ106" i="12"/>
  <c r="BT106" i="7"/>
  <c r="X106" i="7"/>
  <c r="AV106" i="7"/>
  <c r="BR107" i="7"/>
  <c r="BQ107" i="7" a="1"/>
  <c r="BQ107" i="7" s="1"/>
  <c r="BS107" i="7" s="1"/>
  <c r="AG108" i="7" a="1"/>
  <c r="AG108" i="7" s="1"/>
  <c r="AI108" i="7" s="1"/>
  <c r="AH108" i="7"/>
  <c r="AT107" i="7"/>
  <c r="AS107" i="7" a="1"/>
  <c r="AS107" i="7" s="1"/>
  <c r="AU107" i="7" s="1"/>
  <c r="BE107" i="7" a="1"/>
  <c r="BE107" i="7" s="1"/>
  <c r="BG107" i="7" s="1"/>
  <c r="BF107" i="7"/>
  <c r="BH106" i="7"/>
  <c r="U107" i="7" a="1"/>
  <c r="U107" i="7" s="1"/>
  <c r="W107" i="7" s="1"/>
  <c r="V107" i="7"/>
  <c r="AJ107" i="7"/>
  <c r="AQ108" i="1"/>
  <c r="AR108" i="1" s="1"/>
  <c r="BC108" i="12"/>
  <c r="BD108" i="12" s="1"/>
  <c r="AQ108" i="12"/>
  <c r="AR108" i="12" s="1"/>
  <c r="AE108" i="12"/>
  <c r="AF108" i="12" s="1"/>
  <c r="S108" i="12"/>
  <c r="T108" i="12" s="1"/>
  <c r="BO108" i="7"/>
  <c r="BP108" i="7" s="1"/>
  <c r="BC108" i="7"/>
  <c r="BD108" i="7" s="1"/>
  <c r="AQ108" i="7"/>
  <c r="AR108" i="7" s="1"/>
  <c r="AE109" i="7"/>
  <c r="AF109" i="7" s="1"/>
  <c r="S108" i="7"/>
  <c r="T108" i="7" s="1"/>
  <c r="BO109" i="1"/>
  <c r="BP109" i="1" s="1"/>
  <c r="BC108" i="1"/>
  <c r="BD108" i="1" s="1"/>
  <c r="AE109" i="1"/>
  <c r="AF109" i="1" s="1"/>
  <c r="S109" i="1"/>
  <c r="T109" i="1" s="1"/>
  <c r="BO108" i="13"/>
  <c r="BP108" i="13" s="1"/>
  <c r="BC108" i="13"/>
  <c r="BD108" i="13" s="1"/>
  <c r="AQ108" i="13"/>
  <c r="AR108" i="13" s="1"/>
  <c r="AE108" i="13"/>
  <c r="AF108" i="13" s="1"/>
  <c r="S108" i="13"/>
  <c r="T108" i="13" s="1"/>
  <c r="BH107" i="12" l="1"/>
  <c r="AV107" i="12"/>
  <c r="AJ107" i="13"/>
  <c r="BT106" i="12"/>
  <c r="BT107" i="13"/>
  <c r="X107" i="12"/>
  <c r="X108" i="1"/>
  <c r="X107" i="13"/>
  <c r="AS108" i="13" a="1"/>
  <c r="AS108" i="13" s="1"/>
  <c r="AU108" i="13" s="1"/>
  <c r="AT108" i="13"/>
  <c r="AS108" i="1" a="1"/>
  <c r="AS108" i="1" s="1"/>
  <c r="AU108" i="1" s="1"/>
  <c r="AT108" i="1"/>
  <c r="BH107" i="13"/>
  <c r="BE108" i="13" a="1"/>
  <c r="BE108" i="13" s="1"/>
  <c r="BG108" i="13" s="1"/>
  <c r="BF108" i="13"/>
  <c r="BH108" i="13" s="1"/>
  <c r="AG109" i="1" a="1"/>
  <c r="AG109" i="1" s="1"/>
  <c r="AI109" i="1" s="1"/>
  <c r="AH109" i="1"/>
  <c r="BP108" i="12"/>
  <c r="BO109" i="12"/>
  <c r="V109" i="1"/>
  <c r="U109" i="1" a="1"/>
  <c r="U109" i="1" s="1"/>
  <c r="W109" i="1" s="1"/>
  <c r="U108" i="12" a="1"/>
  <c r="U108" i="12" s="1"/>
  <c r="W108" i="12" s="1"/>
  <c r="V108" i="12"/>
  <c r="BE108" i="1" a="1"/>
  <c r="BE108" i="1" s="1"/>
  <c r="BG108" i="1" s="1"/>
  <c r="BF108" i="1"/>
  <c r="AG108" i="12" a="1"/>
  <c r="AG108" i="12" s="1"/>
  <c r="AI108" i="12" s="1"/>
  <c r="AH108" i="12"/>
  <c r="AV107" i="13"/>
  <c r="BQ107" i="12" a="1"/>
  <c r="BQ107" i="12" s="1"/>
  <c r="BS107" i="12" s="1"/>
  <c r="BR107" i="12"/>
  <c r="BT107" i="12" s="1"/>
  <c r="BR108" i="13"/>
  <c r="BQ108" i="13" a="1"/>
  <c r="BQ108" i="13" s="1"/>
  <c r="BS108" i="13" s="1"/>
  <c r="U108" i="13" a="1"/>
  <c r="U108" i="13" s="1"/>
  <c r="W108" i="13" s="1"/>
  <c r="V108" i="13"/>
  <c r="BR109" i="1"/>
  <c r="BQ109" i="1" a="1"/>
  <c r="BQ109" i="1" s="1"/>
  <c r="BS109" i="1" s="1"/>
  <c r="AS108" i="12" a="1"/>
  <c r="AS108" i="12" s="1"/>
  <c r="AU108" i="12" s="1"/>
  <c r="AT108" i="12"/>
  <c r="BT108" i="1"/>
  <c r="AJ107" i="12"/>
  <c r="AJ108" i="1"/>
  <c r="AG108" i="13" a="1"/>
  <c r="AG108" i="13" s="1"/>
  <c r="AI108" i="13" s="1"/>
  <c r="AH108" i="13"/>
  <c r="BE108" i="12" a="1"/>
  <c r="BE108" i="12" s="1"/>
  <c r="BG108" i="12" s="1"/>
  <c r="BF108" i="12"/>
  <c r="AV107" i="1"/>
  <c r="AV107" i="7"/>
  <c r="BH107" i="7"/>
  <c r="BQ108" i="7" a="1"/>
  <c r="BQ108" i="7" s="1"/>
  <c r="BS108" i="7" s="1"/>
  <c r="BR108" i="7"/>
  <c r="AJ108" i="7"/>
  <c r="BF108" i="7"/>
  <c r="BE108" i="7" a="1"/>
  <c r="BE108" i="7" s="1"/>
  <c r="BG108" i="7" s="1"/>
  <c r="AH109" i="7"/>
  <c r="AG109" i="7" a="1"/>
  <c r="AG109" i="7" s="1"/>
  <c r="AI109" i="7" s="1"/>
  <c r="AT108" i="7"/>
  <c r="AS108" i="7" a="1"/>
  <c r="AS108" i="7" s="1"/>
  <c r="AU108" i="7" s="1"/>
  <c r="BT107" i="7"/>
  <c r="U108" i="7" a="1"/>
  <c r="U108" i="7" s="1"/>
  <c r="W108" i="7" s="1"/>
  <c r="V108" i="7"/>
  <c r="X107" i="7"/>
  <c r="AQ109" i="1"/>
  <c r="AR109" i="1" s="1"/>
  <c r="BC109" i="12"/>
  <c r="BD109" i="12" s="1"/>
  <c r="AQ109" i="12"/>
  <c r="AR109" i="12" s="1"/>
  <c r="AE109" i="12"/>
  <c r="AF109" i="12" s="1"/>
  <c r="S109" i="12"/>
  <c r="T109" i="12" s="1"/>
  <c r="BO109" i="7"/>
  <c r="BP109" i="7" s="1"/>
  <c r="BC109" i="7"/>
  <c r="BD109" i="7" s="1"/>
  <c r="AQ109" i="7"/>
  <c r="AR109" i="7" s="1"/>
  <c r="AE110" i="7"/>
  <c r="AF110" i="7" s="1"/>
  <c r="S109" i="7"/>
  <c r="T109" i="7" s="1"/>
  <c r="BO110" i="1"/>
  <c r="BP110" i="1" s="1"/>
  <c r="BC109" i="1"/>
  <c r="BD109" i="1" s="1"/>
  <c r="AE110" i="1"/>
  <c r="AF110" i="1" s="1"/>
  <c r="S110" i="1"/>
  <c r="T110" i="1" s="1"/>
  <c r="BO109" i="13"/>
  <c r="BP109" i="13" s="1"/>
  <c r="BC109" i="13"/>
  <c r="BD109" i="13" s="1"/>
  <c r="AQ109" i="13"/>
  <c r="AR109" i="13" s="1"/>
  <c r="AE109" i="13"/>
  <c r="AF109" i="13" s="1"/>
  <c r="S109" i="13"/>
  <c r="T109" i="13" s="1"/>
  <c r="AV108" i="7" l="1"/>
  <c r="BH108" i="12"/>
  <c r="AJ108" i="13"/>
  <c r="BT109" i="1"/>
  <c r="X109" i="1"/>
  <c r="AJ108" i="12"/>
  <c r="AV108" i="1"/>
  <c r="BH108" i="1"/>
  <c r="AV108" i="13"/>
  <c r="X108" i="12"/>
  <c r="BQ109" i="13" a="1"/>
  <c r="BQ109" i="13" s="1"/>
  <c r="BS109" i="13" s="1"/>
  <c r="BR109" i="13"/>
  <c r="AG110" i="1" a="1"/>
  <c r="AG110" i="1" s="1"/>
  <c r="AI110" i="1" s="1"/>
  <c r="AH110" i="1"/>
  <c r="AJ110" i="1" s="1"/>
  <c r="U109" i="12" a="1"/>
  <c r="U109" i="12" s="1"/>
  <c r="W109" i="12" s="1"/>
  <c r="V109" i="12"/>
  <c r="BE109" i="1" a="1"/>
  <c r="BE109" i="1" s="1"/>
  <c r="BG109" i="1" s="1"/>
  <c r="BF109" i="1"/>
  <c r="AG109" i="12" a="1"/>
  <c r="AG109" i="12" s="1"/>
  <c r="AI109" i="12" s="1"/>
  <c r="AH109" i="12"/>
  <c r="BQ110" i="1" a="1"/>
  <c r="BQ110" i="1" s="1"/>
  <c r="BS110" i="1" s="1"/>
  <c r="BR110" i="1"/>
  <c r="AS109" i="12" a="1"/>
  <c r="AS109" i="12" s="1"/>
  <c r="AU109" i="12" s="1"/>
  <c r="AT109" i="12"/>
  <c r="X108" i="13"/>
  <c r="AG109" i="13" a="1"/>
  <c r="AG109" i="13" s="1"/>
  <c r="AI109" i="13" s="1"/>
  <c r="AH109" i="13"/>
  <c r="BE109" i="12" a="1"/>
  <c r="BE109" i="12" s="1"/>
  <c r="BG109" i="12" s="1"/>
  <c r="BF109" i="12"/>
  <c r="BP109" i="12"/>
  <c r="BO110" i="12"/>
  <c r="U110" i="1" a="1"/>
  <c r="U110" i="1" s="1"/>
  <c r="W110" i="1" s="1"/>
  <c r="V110" i="1"/>
  <c r="U109" i="13" a="1"/>
  <c r="U109" i="13" s="1"/>
  <c r="W109" i="13" s="1"/>
  <c r="V109" i="13"/>
  <c r="AS109" i="13" a="1"/>
  <c r="AS109" i="13" s="1"/>
  <c r="AU109" i="13" s="1"/>
  <c r="AT109" i="13"/>
  <c r="BT108" i="13"/>
  <c r="BQ108" i="12" a="1"/>
  <c r="BQ108" i="12" s="1"/>
  <c r="BS108" i="12" s="1"/>
  <c r="BR108" i="12"/>
  <c r="BE109" i="13" a="1"/>
  <c r="BE109" i="13" s="1"/>
  <c r="BG109" i="13" s="1"/>
  <c r="BF109" i="13"/>
  <c r="BH109" i="13" s="1"/>
  <c r="AS109" i="1" a="1"/>
  <c r="AS109" i="1" s="1"/>
  <c r="AU109" i="1" s="1"/>
  <c r="AT109" i="1"/>
  <c r="AV108" i="12"/>
  <c r="AJ109" i="1"/>
  <c r="BH108" i="7"/>
  <c r="AJ109" i="7"/>
  <c r="X108" i="7"/>
  <c r="V109" i="7"/>
  <c r="U109" i="7" a="1"/>
  <c r="U109" i="7" s="1"/>
  <c r="W109" i="7" s="1"/>
  <c r="AG110" i="7" a="1"/>
  <c r="AG110" i="7" s="1"/>
  <c r="AI110" i="7" s="1"/>
  <c r="AH110" i="7"/>
  <c r="BE109" i="7" a="1"/>
  <c r="BE109" i="7" s="1"/>
  <c r="BG109" i="7" s="1"/>
  <c r="BF109" i="7"/>
  <c r="AS109" i="7" a="1"/>
  <c r="AS109" i="7" s="1"/>
  <c r="AU109" i="7" s="1"/>
  <c r="AT109" i="7"/>
  <c r="BR109" i="7"/>
  <c r="BQ109" i="7" a="1"/>
  <c r="BQ109" i="7" s="1"/>
  <c r="BS109" i="7" s="1"/>
  <c r="BT108" i="7"/>
  <c r="AQ110" i="1"/>
  <c r="AR110" i="1" s="1"/>
  <c r="BC110" i="12"/>
  <c r="BD110" i="12" s="1"/>
  <c r="AQ110" i="12"/>
  <c r="AR110" i="12" s="1"/>
  <c r="AE110" i="12"/>
  <c r="AF110" i="12" s="1"/>
  <c r="S110" i="12"/>
  <c r="T110" i="12" s="1"/>
  <c r="BO110" i="7"/>
  <c r="BP110" i="7" s="1"/>
  <c r="BC110" i="7"/>
  <c r="BD110" i="7" s="1"/>
  <c r="AQ110" i="7"/>
  <c r="AR110" i="7" s="1"/>
  <c r="AE111" i="7"/>
  <c r="AF111" i="7" s="1"/>
  <c r="S110" i="7"/>
  <c r="T110" i="7" s="1"/>
  <c r="BO111" i="1"/>
  <c r="BP111" i="1" s="1"/>
  <c r="BC110" i="1"/>
  <c r="BD110" i="1" s="1"/>
  <c r="AE111" i="1"/>
  <c r="AF111" i="1" s="1"/>
  <c r="S111" i="1"/>
  <c r="T111" i="1" s="1"/>
  <c r="BO110" i="13"/>
  <c r="BP110" i="13" s="1"/>
  <c r="BC110" i="13"/>
  <c r="BD110" i="13" s="1"/>
  <c r="AQ110" i="13"/>
  <c r="AR110" i="13" s="1"/>
  <c r="AE110" i="13"/>
  <c r="AF110" i="13" s="1"/>
  <c r="S110" i="13"/>
  <c r="T110" i="13" s="1"/>
  <c r="AV109" i="13" l="1"/>
  <c r="BH109" i="12"/>
  <c r="AV109" i="1"/>
  <c r="AJ109" i="12"/>
  <c r="AJ109" i="13"/>
  <c r="BT109" i="13"/>
  <c r="X109" i="12"/>
  <c r="BT110" i="1"/>
  <c r="BE110" i="13" a="1"/>
  <c r="BE110" i="13" s="1"/>
  <c r="BG110" i="13" s="1"/>
  <c r="BF110" i="13"/>
  <c r="BH110" i="13" s="1"/>
  <c r="AT110" i="1"/>
  <c r="AS110" i="1" a="1"/>
  <c r="AS110" i="1" s="1"/>
  <c r="AU110" i="1" s="1"/>
  <c r="BQ109" i="12" a="1"/>
  <c r="BQ109" i="12" s="1"/>
  <c r="BS109" i="12" s="1"/>
  <c r="BR109" i="12"/>
  <c r="AS110" i="13" a="1"/>
  <c r="AS110" i="13" s="1"/>
  <c r="AU110" i="13" s="1"/>
  <c r="AT110" i="13"/>
  <c r="BP110" i="12"/>
  <c r="BO111" i="12"/>
  <c r="BR110" i="13"/>
  <c r="BQ110" i="13" a="1"/>
  <c r="BQ110" i="13" s="1"/>
  <c r="BS110" i="13" s="1"/>
  <c r="AG111" i="1" a="1"/>
  <c r="AG111" i="1" s="1"/>
  <c r="AI111" i="1" s="1"/>
  <c r="AH111" i="1"/>
  <c r="U110" i="12" a="1"/>
  <c r="U110" i="12" s="1"/>
  <c r="W110" i="12" s="1"/>
  <c r="V110" i="12"/>
  <c r="X109" i="13"/>
  <c r="U111" i="1" a="1"/>
  <c r="U111" i="1" s="1"/>
  <c r="W111" i="1" s="1"/>
  <c r="V111" i="1"/>
  <c r="BF110" i="1"/>
  <c r="BE110" i="1" a="1"/>
  <c r="BE110" i="1" s="1"/>
  <c r="BG110" i="1" s="1"/>
  <c r="AG110" i="12" a="1"/>
  <c r="AG110" i="12" s="1"/>
  <c r="AI110" i="12" s="1"/>
  <c r="AH110" i="12"/>
  <c r="BH109" i="1"/>
  <c r="U110" i="13" a="1"/>
  <c r="U110" i="13" s="1"/>
  <c r="W110" i="13" s="1"/>
  <c r="V110" i="13"/>
  <c r="BQ111" i="1" a="1"/>
  <c r="BQ111" i="1" s="1"/>
  <c r="BS111" i="1" s="1"/>
  <c r="BR111" i="1"/>
  <c r="AS110" i="12" a="1"/>
  <c r="AS110" i="12" s="1"/>
  <c r="AU110" i="12" s="1"/>
  <c r="AT110" i="12"/>
  <c r="X110" i="1"/>
  <c r="AG110" i="13" a="1"/>
  <c r="AG110" i="13" s="1"/>
  <c r="AI110" i="13" s="1"/>
  <c r="AH110" i="13"/>
  <c r="BE110" i="12" a="1"/>
  <c r="BE110" i="12" s="1"/>
  <c r="BG110" i="12" s="1"/>
  <c r="BF110" i="12"/>
  <c r="BT108" i="12"/>
  <c r="AV109" i="12"/>
  <c r="BH109" i="7"/>
  <c r="AV109" i="7"/>
  <c r="BR110" i="7"/>
  <c r="BQ110" i="7" a="1"/>
  <c r="BQ110" i="7" s="1"/>
  <c r="BS110" i="7" s="1"/>
  <c r="AH111" i="7"/>
  <c r="AG111" i="7" a="1"/>
  <c r="AG111" i="7" s="1"/>
  <c r="AI111" i="7" s="1"/>
  <c r="AJ110" i="7"/>
  <c r="BF110" i="7"/>
  <c r="BE110" i="7" a="1"/>
  <c r="BE110" i="7" s="1"/>
  <c r="BG110" i="7" s="1"/>
  <c r="V110" i="7"/>
  <c r="U110" i="7" a="1"/>
  <c r="U110" i="7" s="1"/>
  <c r="W110" i="7" s="1"/>
  <c r="X109" i="7"/>
  <c r="AT110" i="7"/>
  <c r="AS110" i="7" a="1"/>
  <c r="AS110" i="7" s="1"/>
  <c r="AU110" i="7" s="1"/>
  <c r="BT109" i="7"/>
  <c r="AQ111" i="1"/>
  <c r="AR111" i="1" s="1"/>
  <c r="BC111" i="12"/>
  <c r="BD111" i="12" s="1"/>
  <c r="AQ111" i="12"/>
  <c r="AR111" i="12" s="1"/>
  <c r="AE111" i="12"/>
  <c r="AF111" i="12" s="1"/>
  <c r="S111" i="12"/>
  <c r="T111" i="12" s="1"/>
  <c r="BO111" i="7"/>
  <c r="BP111" i="7" s="1"/>
  <c r="BC111" i="7"/>
  <c r="BD111" i="7" s="1"/>
  <c r="AQ111" i="7"/>
  <c r="AR111" i="7" s="1"/>
  <c r="AE112" i="7"/>
  <c r="AF112" i="7" s="1"/>
  <c r="S111" i="7"/>
  <c r="T111" i="7" s="1"/>
  <c r="BO112" i="1"/>
  <c r="BP112" i="1" s="1"/>
  <c r="BC111" i="1"/>
  <c r="BD111" i="1" s="1"/>
  <c r="AE112" i="1"/>
  <c r="AF112" i="1" s="1"/>
  <c r="S112" i="1"/>
  <c r="T112" i="1" s="1"/>
  <c r="BO111" i="13"/>
  <c r="BP111" i="13" s="1"/>
  <c r="BC111" i="13"/>
  <c r="BD111" i="13" s="1"/>
  <c r="AQ111" i="13"/>
  <c r="AR111" i="13" s="1"/>
  <c r="AE111" i="13"/>
  <c r="AF111" i="13" s="1"/>
  <c r="S111" i="13"/>
  <c r="T111" i="13" s="1"/>
  <c r="X110" i="13" l="1"/>
  <c r="X110" i="12"/>
  <c r="AJ111" i="1"/>
  <c r="BH110" i="12"/>
  <c r="X111" i="1"/>
  <c r="BT110" i="13"/>
  <c r="AJ110" i="13"/>
  <c r="BT111" i="1"/>
  <c r="BT110" i="7"/>
  <c r="AG112" i="1" a="1"/>
  <c r="AG112" i="1" s="1"/>
  <c r="AI112" i="1" s="1"/>
  <c r="AH112" i="1"/>
  <c r="AJ112" i="1" s="1"/>
  <c r="U111" i="12" a="1"/>
  <c r="U111" i="12" s="1"/>
  <c r="W111" i="12" s="1"/>
  <c r="V111" i="12"/>
  <c r="BT109" i="12"/>
  <c r="V112" i="1"/>
  <c r="U112" i="1" a="1"/>
  <c r="U112" i="1" s="1"/>
  <c r="W112" i="1" s="1"/>
  <c r="AG111" i="12" a="1"/>
  <c r="AG111" i="12" s="1"/>
  <c r="AI111" i="12" s="1"/>
  <c r="AH111" i="12"/>
  <c r="BQ112" i="1" a="1"/>
  <c r="BQ112" i="1" s="1"/>
  <c r="BS112" i="1" s="1"/>
  <c r="BR112" i="1"/>
  <c r="AV110" i="1"/>
  <c r="U111" i="13" a="1"/>
  <c r="U111" i="13" s="1"/>
  <c r="W111" i="13" s="1"/>
  <c r="V111" i="13"/>
  <c r="AG111" i="13" a="1"/>
  <c r="AG111" i="13" s="1"/>
  <c r="AI111" i="13" s="1"/>
  <c r="AH111" i="13"/>
  <c r="BE111" i="12" a="1"/>
  <c r="BE111" i="12" s="1"/>
  <c r="BG111" i="12" s="1"/>
  <c r="BF111" i="12"/>
  <c r="AS111" i="12" a="1"/>
  <c r="AS111" i="12" s="1"/>
  <c r="AU111" i="12" s="1"/>
  <c r="AT111" i="12"/>
  <c r="AT111" i="13"/>
  <c r="AS111" i="13" a="1"/>
  <c r="AS111" i="13" s="1"/>
  <c r="AU111" i="13" s="1"/>
  <c r="AV110" i="12"/>
  <c r="AJ110" i="12"/>
  <c r="BP111" i="12"/>
  <c r="BO112" i="12"/>
  <c r="BQ110" i="12" a="1"/>
  <c r="BQ110" i="12" s="1"/>
  <c r="BS110" i="12" s="1"/>
  <c r="BR110" i="12"/>
  <c r="BE111" i="1" a="1"/>
  <c r="BE111" i="1" s="1"/>
  <c r="BG111" i="1" s="1"/>
  <c r="BF111" i="1"/>
  <c r="BE111" i="13" a="1"/>
  <c r="BE111" i="13" s="1"/>
  <c r="BG111" i="13" s="1"/>
  <c r="BF111" i="13"/>
  <c r="AS111" i="1" a="1"/>
  <c r="AS111" i="1" s="1"/>
  <c r="AU111" i="1" s="1"/>
  <c r="AT111" i="1"/>
  <c r="AV111" i="1"/>
  <c r="BQ111" i="13" a="1"/>
  <c r="BQ111" i="13" s="1"/>
  <c r="BS111" i="13" s="1"/>
  <c r="BR111" i="13"/>
  <c r="BH110" i="1"/>
  <c r="AV110" i="13"/>
  <c r="AV110" i="7"/>
  <c r="BQ111" i="7" a="1"/>
  <c r="BQ111" i="7" s="1"/>
  <c r="BS111" i="7" s="1"/>
  <c r="BR111" i="7"/>
  <c r="X110" i="7"/>
  <c r="BH110" i="7"/>
  <c r="AS111" i="7" a="1"/>
  <c r="AS111" i="7" s="1"/>
  <c r="AU111" i="7" s="1"/>
  <c r="AT111" i="7"/>
  <c r="AJ111" i="7"/>
  <c r="U111" i="7" a="1"/>
  <c r="U111" i="7" s="1"/>
  <c r="W111" i="7" s="1"/>
  <c r="V111" i="7"/>
  <c r="AG112" i="7" a="1"/>
  <c r="AG112" i="7" s="1"/>
  <c r="AI112" i="7" s="1"/>
  <c r="AH112" i="7"/>
  <c r="BE111" i="7" a="1"/>
  <c r="BE111" i="7" s="1"/>
  <c r="BG111" i="7" s="1"/>
  <c r="BF111" i="7"/>
  <c r="AQ112" i="1"/>
  <c r="AR112" i="1" s="1"/>
  <c r="BC112" i="12"/>
  <c r="BD112" i="12" s="1"/>
  <c r="AQ112" i="12"/>
  <c r="AR112" i="12" s="1"/>
  <c r="AE112" i="12"/>
  <c r="AF112" i="12" s="1"/>
  <c r="S112" i="12"/>
  <c r="T112" i="12" s="1"/>
  <c r="BO112" i="7"/>
  <c r="BP112" i="7" s="1"/>
  <c r="BC112" i="7"/>
  <c r="BD112" i="7" s="1"/>
  <c r="AQ112" i="7"/>
  <c r="AR112" i="7" s="1"/>
  <c r="AE113" i="7"/>
  <c r="AF113" i="7" s="1"/>
  <c r="S112" i="7"/>
  <c r="T112" i="7" s="1"/>
  <c r="BO113" i="1"/>
  <c r="BP113" i="1" s="1"/>
  <c r="BC112" i="1"/>
  <c r="BD112" i="1" s="1"/>
  <c r="AE113" i="1"/>
  <c r="AF113" i="1" s="1"/>
  <c r="S113" i="1"/>
  <c r="T113" i="1" s="1"/>
  <c r="BO112" i="13"/>
  <c r="BP112" i="13" s="1"/>
  <c r="BC112" i="13"/>
  <c r="BD112" i="13" s="1"/>
  <c r="AQ112" i="13"/>
  <c r="AR112" i="13" s="1"/>
  <c r="AE112" i="13"/>
  <c r="AF112" i="13" s="1"/>
  <c r="S112" i="13"/>
  <c r="T112" i="13" s="1"/>
  <c r="X112" i="1" l="1"/>
  <c r="X111" i="12"/>
  <c r="BT110" i="12"/>
  <c r="AV111" i="12"/>
  <c r="X111" i="13"/>
  <c r="U113" i="1" a="1"/>
  <c r="U113" i="1" s="1"/>
  <c r="W113" i="1" s="1"/>
  <c r="V113" i="1"/>
  <c r="AG112" i="12" a="1"/>
  <c r="AG112" i="12" s="1"/>
  <c r="AI112" i="12" s="1"/>
  <c r="AH112" i="12"/>
  <c r="AS112" i="12" a="1"/>
  <c r="AS112" i="12" s="1"/>
  <c r="AU112" i="12" s="1"/>
  <c r="AT112" i="12"/>
  <c r="BT111" i="7"/>
  <c r="BP112" i="12"/>
  <c r="BO113" i="12"/>
  <c r="BQ113" i="1" a="1"/>
  <c r="BQ113" i="1" s="1"/>
  <c r="BS113" i="1" s="1"/>
  <c r="BR113" i="1"/>
  <c r="AG112" i="13" a="1"/>
  <c r="AG112" i="13" s="1"/>
  <c r="AI112" i="13" s="1"/>
  <c r="AH112" i="13"/>
  <c r="BE112" i="12" a="1"/>
  <c r="BE112" i="12" s="1"/>
  <c r="BG112" i="12" s="1"/>
  <c r="BF112" i="12"/>
  <c r="BH111" i="13"/>
  <c r="BQ111" i="12" a="1"/>
  <c r="BQ111" i="12" s="1"/>
  <c r="BS111" i="12" s="1"/>
  <c r="BR111" i="12"/>
  <c r="BT111" i="12" s="1"/>
  <c r="BH111" i="12"/>
  <c r="BT112" i="1"/>
  <c r="AH113" i="1"/>
  <c r="AG113" i="1" a="1"/>
  <c r="AG113" i="1" s="1"/>
  <c r="AI113" i="1" s="1"/>
  <c r="BE112" i="1" a="1"/>
  <c r="BE112" i="1" s="1"/>
  <c r="BG112" i="1" s="1"/>
  <c r="BF112" i="1"/>
  <c r="U112" i="13" a="1"/>
  <c r="U112" i="13" s="1"/>
  <c r="W112" i="13" s="1"/>
  <c r="V112" i="13"/>
  <c r="AS112" i="13" a="1"/>
  <c r="AS112" i="13" s="1"/>
  <c r="AU112" i="13" s="1"/>
  <c r="AT112" i="13"/>
  <c r="BE112" i="13" a="1"/>
  <c r="BE112" i="13" s="1"/>
  <c r="BG112" i="13" s="1"/>
  <c r="BF112" i="13"/>
  <c r="AS112" i="1" a="1"/>
  <c r="AS112" i="1" s="1"/>
  <c r="AU112" i="1" s="1"/>
  <c r="AT112" i="1"/>
  <c r="AJ111" i="13"/>
  <c r="U112" i="12" a="1"/>
  <c r="U112" i="12" s="1"/>
  <c r="W112" i="12" s="1"/>
  <c r="V112" i="12"/>
  <c r="BQ112" i="13" a="1"/>
  <c r="BQ112" i="13" s="1"/>
  <c r="BS112" i="13" s="1"/>
  <c r="BR112" i="13"/>
  <c r="BT111" i="13"/>
  <c r="BH111" i="1"/>
  <c r="AV111" i="13"/>
  <c r="AJ111" i="12"/>
  <c r="AJ112" i="7"/>
  <c r="AV111" i="7"/>
  <c r="X111" i="7"/>
  <c r="U112" i="7" a="1"/>
  <c r="U112" i="7" s="1"/>
  <c r="W112" i="7" s="1"/>
  <c r="V112" i="7"/>
  <c r="BE112" i="7" a="1"/>
  <c r="BE112" i="7" s="1"/>
  <c r="BG112" i="7" s="1"/>
  <c r="BF112" i="7"/>
  <c r="AS112" i="7" a="1"/>
  <c r="AS112" i="7" s="1"/>
  <c r="AU112" i="7" s="1"/>
  <c r="AT112" i="7"/>
  <c r="BQ112" i="7" a="1"/>
  <c r="BQ112" i="7" s="1"/>
  <c r="BS112" i="7" s="1"/>
  <c r="BR112" i="7"/>
  <c r="AG113" i="7" a="1"/>
  <c r="AG113" i="7" s="1"/>
  <c r="AI113" i="7" s="1"/>
  <c r="AH113" i="7"/>
  <c r="BH111" i="7"/>
  <c r="AQ113" i="1"/>
  <c r="AR113" i="1" s="1"/>
  <c r="BC113" i="12"/>
  <c r="BD113" i="12" s="1"/>
  <c r="AQ113" i="12"/>
  <c r="AR113" i="12" s="1"/>
  <c r="AE113" i="12"/>
  <c r="AF113" i="12" s="1"/>
  <c r="S113" i="12"/>
  <c r="T113" i="12" s="1"/>
  <c r="BO113" i="7"/>
  <c r="BP113" i="7" s="1"/>
  <c r="BC113" i="7"/>
  <c r="BD113" i="7" s="1"/>
  <c r="AQ113" i="7"/>
  <c r="AR113" i="7" s="1"/>
  <c r="AE114" i="7"/>
  <c r="AF114" i="7" s="1"/>
  <c r="S113" i="7"/>
  <c r="T113" i="7" s="1"/>
  <c r="BO114" i="1"/>
  <c r="BP114" i="1" s="1"/>
  <c r="BC113" i="1"/>
  <c r="BD113" i="1" s="1"/>
  <c r="AE114" i="1"/>
  <c r="AF114" i="1" s="1"/>
  <c r="S114" i="1"/>
  <c r="T114" i="1" s="1"/>
  <c r="BO113" i="13"/>
  <c r="BP113" i="13" s="1"/>
  <c r="BC113" i="13"/>
  <c r="BD113" i="13" s="1"/>
  <c r="AQ113" i="13"/>
  <c r="AR113" i="13" s="1"/>
  <c r="AE113" i="13"/>
  <c r="AF113" i="13" s="1"/>
  <c r="S113" i="13"/>
  <c r="T113" i="13" s="1"/>
  <c r="X112" i="12" l="1"/>
  <c r="AV112" i="12"/>
  <c r="BT112" i="13"/>
  <c r="AJ112" i="13"/>
  <c r="AV112" i="13"/>
  <c r="AJ112" i="12"/>
  <c r="BQ113" i="13" a="1"/>
  <c r="BQ113" i="13" s="1"/>
  <c r="BS113" i="13" s="1"/>
  <c r="BR113" i="13"/>
  <c r="BR112" i="12"/>
  <c r="BQ112" i="12" a="1"/>
  <c r="BQ112" i="12" s="1"/>
  <c r="BS112" i="12" s="1"/>
  <c r="U114" i="1" a="1"/>
  <c r="U114" i="1" s="1"/>
  <c r="W114" i="1" s="1"/>
  <c r="V114" i="1"/>
  <c r="BH112" i="13"/>
  <c r="AJ113" i="1"/>
  <c r="BH112" i="12"/>
  <c r="U113" i="12" a="1"/>
  <c r="U113" i="12" s="1"/>
  <c r="W113" i="12" s="1"/>
  <c r="V113" i="12"/>
  <c r="BE113" i="1" a="1"/>
  <c r="BE113" i="1" s="1"/>
  <c r="BG113" i="1" s="1"/>
  <c r="BF113" i="1"/>
  <c r="AG113" i="12" a="1"/>
  <c r="AG113" i="12" s="1"/>
  <c r="AI113" i="12" s="1"/>
  <c r="AH113" i="12"/>
  <c r="AS113" i="13" a="1"/>
  <c r="AS113" i="13" s="1"/>
  <c r="AU113" i="13" s="1"/>
  <c r="AT113" i="13"/>
  <c r="AV113" i="13" s="1"/>
  <c r="AG114" i="1" a="1"/>
  <c r="AG114" i="1" s="1"/>
  <c r="AI114" i="1" s="1"/>
  <c r="AH114" i="1"/>
  <c r="BQ114" i="1" a="1"/>
  <c r="BQ114" i="1" s="1"/>
  <c r="BS114" i="1" s="1"/>
  <c r="BR114" i="1"/>
  <c r="AS113" i="12" a="1"/>
  <c r="AS113" i="12" s="1"/>
  <c r="AU113" i="12" s="1"/>
  <c r="AT113" i="12"/>
  <c r="U113" i="13" a="1"/>
  <c r="U113" i="13" s="1"/>
  <c r="W113" i="13" s="1"/>
  <c r="V113" i="13"/>
  <c r="AG113" i="13" a="1"/>
  <c r="AG113" i="13" s="1"/>
  <c r="AI113" i="13" s="1"/>
  <c r="AH113" i="13"/>
  <c r="BF113" i="12"/>
  <c r="BE113" i="12" a="1"/>
  <c r="BE113" i="12" s="1"/>
  <c r="BG113" i="12" s="1"/>
  <c r="X112" i="13"/>
  <c r="BT113" i="1"/>
  <c r="X113" i="1"/>
  <c r="BE113" i="13" a="1"/>
  <c r="BE113" i="13" s="1"/>
  <c r="BG113" i="13" s="1"/>
  <c r="BF113" i="13"/>
  <c r="AS113" i="1" a="1"/>
  <c r="AS113" i="1" s="1"/>
  <c r="AU113" i="1" s="1"/>
  <c r="AT113" i="1"/>
  <c r="AV112" i="1"/>
  <c r="BH112" i="1"/>
  <c r="BP113" i="12"/>
  <c r="BO114" i="12"/>
  <c r="BT112" i="7"/>
  <c r="BH112" i="7"/>
  <c r="AJ113" i="7"/>
  <c r="AV112" i="7"/>
  <c r="X112" i="7"/>
  <c r="AH114" i="7"/>
  <c r="AG114" i="7" a="1"/>
  <c r="AG114" i="7" s="1"/>
  <c r="AI114" i="7" s="1"/>
  <c r="U113" i="7" a="1"/>
  <c r="U113" i="7" s="1"/>
  <c r="W113" i="7" s="1"/>
  <c r="V113" i="7"/>
  <c r="AT113" i="7"/>
  <c r="AS113" i="7" a="1"/>
  <c r="AS113" i="7" s="1"/>
  <c r="AU113" i="7" s="1"/>
  <c r="BQ113" i="7" a="1"/>
  <c r="BQ113" i="7" s="1"/>
  <c r="BS113" i="7" s="1"/>
  <c r="BR113" i="7"/>
  <c r="BF113" i="7"/>
  <c r="BE113" i="7" a="1"/>
  <c r="BE113" i="7" s="1"/>
  <c r="BG113" i="7" s="1"/>
  <c r="AQ114" i="1"/>
  <c r="AR114" i="1" s="1"/>
  <c r="BC114" i="12"/>
  <c r="BD114" i="12" s="1"/>
  <c r="AQ114" i="12"/>
  <c r="AR114" i="12" s="1"/>
  <c r="AE114" i="12"/>
  <c r="AF114" i="12" s="1"/>
  <c r="S114" i="12"/>
  <c r="T114" i="12" s="1"/>
  <c r="BO114" i="7"/>
  <c r="BP114" i="7" s="1"/>
  <c r="BC114" i="7"/>
  <c r="BD114" i="7" s="1"/>
  <c r="AQ114" i="7"/>
  <c r="AR114" i="7" s="1"/>
  <c r="AE115" i="7"/>
  <c r="AF115" i="7" s="1"/>
  <c r="S114" i="7"/>
  <c r="T114" i="7" s="1"/>
  <c r="BO115" i="1"/>
  <c r="BP115" i="1" s="1"/>
  <c r="BC114" i="1"/>
  <c r="BD114" i="1" s="1"/>
  <c r="AE115" i="1"/>
  <c r="AF115" i="1" s="1"/>
  <c r="S115" i="1"/>
  <c r="T115" i="1" s="1"/>
  <c r="BO114" i="13"/>
  <c r="BP114" i="13" s="1"/>
  <c r="BC114" i="13"/>
  <c r="BD114" i="13" s="1"/>
  <c r="AQ114" i="13"/>
  <c r="AR114" i="13" s="1"/>
  <c r="AE114" i="13"/>
  <c r="AF114" i="13" s="1"/>
  <c r="S114" i="13"/>
  <c r="T114" i="13" s="1"/>
  <c r="AV113" i="1" l="1"/>
  <c r="X113" i="12"/>
  <c r="BT113" i="13"/>
  <c r="X114" i="1"/>
  <c r="BT114" i="1"/>
  <c r="BH113" i="1"/>
  <c r="AV113" i="7"/>
  <c r="AJ113" i="13"/>
  <c r="AJ114" i="1"/>
  <c r="AV113" i="12"/>
  <c r="AJ113" i="12"/>
  <c r="AG114" i="12" a="1"/>
  <c r="AG114" i="12" s="1"/>
  <c r="AI114" i="12" s="1"/>
  <c r="AH114" i="12"/>
  <c r="U114" i="13" a="1"/>
  <c r="U114" i="13" s="1"/>
  <c r="W114" i="13" s="1"/>
  <c r="V114" i="13"/>
  <c r="AS114" i="12" a="1"/>
  <c r="AS114" i="12" s="1"/>
  <c r="AU114" i="12" s="1"/>
  <c r="AT114" i="12"/>
  <c r="BQ115" i="1" a="1"/>
  <c r="BQ115" i="1" s="1"/>
  <c r="BS115" i="1" s="1"/>
  <c r="BR115" i="1"/>
  <c r="BF114" i="12"/>
  <c r="BE114" i="12" a="1"/>
  <c r="BE114" i="12" s="1"/>
  <c r="BG114" i="12" s="1"/>
  <c r="BH113" i="13"/>
  <c r="AS114" i="13" a="1"/>
  <c r="AS114" i="13" s="1"/>
  <c r="AU114" i="13" s="1"/>
  <c r="AT114" i="13"/>
  <c r="AV114" i="13" s="1"/>
  <c r="BT112" i="12"/>
  <c r="AH114" i="13"/>
  <c r="AG114" i="13" a="1"/>
  <c r="AG114" i="13" s="1"/>
  <c r="AI114" i="13" s="1"/>
  <c r="BF114" i="13"/>
  <c r="BE114" i="13" a="1"/>
  <c r="BE114" i="13" s="1"/>
  <c r="BG114" i="13" s="1"/>
  <c r="AS114" i="1" a="1"/>
  <c r="AS114" i="1" s="1"/>
  <c r="AU114" i="1" s="1"/>
  <c r="AT114" i="1"/>
  <c r="BP114" i="12"/>
  <c r="BO115" i="12"/>
  <c r="X113" i="13"/>
  <c r="BQ113" i="12" a="1"/>
  <c r="BQ113" i="12" s="1"/>
  <c r="BS113" i="12" s="1"/>
  <c r="BR113" i="12"/>
  <c r="BE114" i="1" a="1"/>
  <c r="BE114" i="1" s="1"/>
  <c r="BG114" i="1" s="1"/>
  <c r="BF114" i="1"/>
  <c r="BR114" i="13"/>
  <c r="BQ114" i="13" a="1"/>
  <c r="BQ114" i="13" s="1"/>
  <c r="BS114" i="13" s="1"/>
  <c r="U115" i="1" a="1"/>
  <c r="U115" i="1" s="1"/>
  <c r="W115" i="1" s="1"/>
  <c r="V115" i="1"/>
  <c r="AG115" i="1" a="1"/>
  <c r="AG115" i="1" s="1"/>
  <c r="AI115" i="1" s="1"/>
  <c r="AH115" i="1"/>
  <c r="U114" i="12" a="1"/>
  <c r="U114" i="12" s="1"/>
  <c r="W114" i="12" s="1"/>
  <c r="V114" i="12"/>
  <c r="BH113" i="12"/>
  <c r="X113" i="7"/>
  <c r="BH113" i="7"/>
  <c r="AT114" i="7"/>
  <c r="AS114" i="7" a="1"/>
  <c r="AS114" i="7" s="1"/>
  <c r="AU114" i="7" s="1"/>
  <c r="BT113" i="7"/>
  <c r="V114" i="7"/>
  <c r="U114" i="7" a="1"/>
  <c r="U114" i="7" s="1"/>
  <c r="W114" i="7" s="1"/>
  <c r="BQ114" i="7" a="1"/>
  <c r="BQ114" i="7" s="1"/>
  <c r="BS114" i="7" s="1"/>
  <c r="BR114" i="7"/>
  <c r="BE114" i="7" a="1"/>
  <c r="BE114" i="7" s="1"/>
  <c r="BG114" i="7" s="1"/>
  <c r="BF114" i="7"/>
  <c r="AJ114" i="7"/>
  <c r="AG115" i="7" a="1"/>
  <c r="AG115" i="7" s="1"/>
  <c r="AI115" i="7" s="1"/>
  <c r="AH115" i="7"/>
  <c r="AQ115" i="1"/>
  <c r="AR115" i="1" s="1"/>
  <c r="BC115" i="12"/>
  <c r="BD115" i="12" s="1"/>
  <c r="AQ115" i="12"/>
  <c r="AR115" i="12" s="1"/>
  <c r="AE115" i="12"/>
  <c r="AF115" i="12" s="1"/>
  <c r="S115" i="12"/>
  <c r="T115" i="12" s="1"/>
  <c r="BO115" i="7"/>
  <c r="BP115" i="7" s="1"/>
  <c r="BC115" i="7"/>
  <c r="BD115" i="7" s="1"/>
  <c r="AQ115" i="7"/>
  <c r="AR115" i="7" s="1"/>
  <c r="AE116" i="7"/>
  <c r="AF116" i="7" s="1"/>
  <c r="S115" i="7"/>
  <c r="T115" i="7" s="1"/>
  <c r="BO116" i="1"/>
  <c r="BP116" i="1" s="1"/>
  <c r="BC115" i="1"/>
  <c r="BD115" i="1" s="1"/>
  <c r="AE116" i="1"/>
  <c r="AF116" i="1" s="1"/>
  <c r="S116" i="1"/>
  <c r="T116" i="1" s="1"/>
  <c r="BO115" i="13"/>
  <c r="BP115" i="13" s="1"/>
  <c r="BC115" i="13"/>
  <c r="BD115" i="13" s="1"/>
  <c r="AQ115" i="13"/>
  <c r="AR115" i="13" s="1"/>
  <c r="AE115" i="13"/>
  <c r="AF115" i="13" s="1"/>
  <c r="S115" i="13"/>
  <c r="T115" i="13" s="1"/>
  <c r="X115" i="1" l="1"/>
  <c r="AV114" i="12"/>
  <c r="X114" i="12"/>
  <c r="BH114" i="1"/>
  <c r="AJ114" i="12"/>
  <c r="X114" i="13"/>
  <c r="BT113" i="12"/>
  <c r="BT115" i="1"/>
  <c r="AV114" i="1"/>
  <c r="BH114" i="13"/>
  <c r="AJ115" i="1"/>
  <c r="BH114" i="12"/>
  <c r="BQ114" i="12" a="1"/>
  <c r="BQ114" i="12" s="1"/>
  <c r="BS114" i="12" s="1"/>
  <c r="BR114" i="12"/>
  <c r="AS115" i="1" a="1"/>
  <c r="AS115" i="1" s="1"/>
  <c r="AU115" i="1" s="1"/>
  <c r="AT115" i="1"/>
  <c r="AS115" i="13" a="1"/>
  <c r="AS115" i="13" s="1"/>
  <c r="AU115" i="13" s="1"/>
  <c r="AT115" i="13"/>
  <c r="V116" i="1"/>
  <c r="U116" i="1" a="1"/>
  <c r="U116" i="1" s="1"/>
  <c r="W116" i="1" s="1"/>
  <c r="AH116" i="1"/>
  <c r="AG116" i="1" a="1"/>
  <c r="AG116" i="1" s="1"/>
  <c r="AI116" i="1" s="1"/>
  <c r="V115" i="12"/>
  <c r="U115" i="12" a="1"/>
  <c r="U115" i="12" s="1"/>
  <c r="W115" i="12" s="1"/>
  <c r="BE115" i="1" a="1"/>
  <c r="BE115" i="1" s="1"/>
  <c r="BG115" i="1" s="1"/>
  <c r="BF115" i="1"/>
  <c r="AG115" i="12" a="1"/>
  <c r="AG115" i="12" s="1"/>
  <c r="AI115" i="12" s="1"/>
  <c r="AH115" i="12"/>
  <c r="BE115" i="13" a="1"/>
  <c r="BE115" i="13" s="1"/>
  <c r="BG115" i="13" s="1"/>
  <c r="BF115" i="13"/>
  <c r="U115" i="13" a="1"/>
  <c r="U115" i="13" s="1"/>
  <c r="W115" i="13" s="1"/>
  <c r="V115" i="13"/>
  <c r="BQ116" i="1" a="1"/>
  <c r="BQ116" i="1" s="1"/>
  <c r="BS116" i="1" s="1"/>
  <c r="BR116" i="1"/>
  <c r="AS115" i="12" a="1"/>
  <c r="AS115" i="12" s="1"/>
  <c r="AU115" i="12" s="1"/>
  <c r="AT115" i="12"/>
  <c r="AJ114" i="13"/>
  <c r="BQ115" i="13" a="1"/>
  <c r="BQ115" i="13" s="1"/>
  <c r="BS115" i="13" s="1"/>
  <c r="BR115" i="13"/>
  <c r="AG115" i="13" a="1"/>
  <c r="AG115" i="13" s="1"/>
  <c r="AI115" i="13" s="1"/>
  <c r="AH115" i="13"/>
  <c r="BE115" i="12" a="1"/>
  <c r="BE115" i="12" s="1"/>
  <c r="BG115" i="12" s="1"/>
  <c r="BF115" i="12"/>
  <c r="BT114" i="13"/>
  <c r="BP115" i="12"/>
  <c r="BO116" i="12"/>
  <c r="BT114" i="7"/>
  <c r="AJ115" i="7"/>
  <c r="X114" i="7"/>
  <c r="BR115" i="7"/>
  <c r="BQ115" i="7" a="1"/>
  <c r="BQ115" i="7" s="1"/>
  <c r="BS115" i="7" s="1"/>
  <c r="U115" i="7" a="1"/>
  <c r="U115" i="7" s="1"/>
  <c r="W115" i="7" s="1"/>
  <c r="V115" i="7"/>
  <c r="AV114" i="7"/>
  <c r="AH116" i="7"/>
  <c r="AG116" i="7" a="1"/>
  <c r="AG116" i="7" s="1"/>
  <c r="AI116" i="7" s="1"/>
  <c r="AT115" i="7"/>
  <c r="AS115" i="7" a="1"/>
  <c r="AS115" i="7" s="1"/>
  <c r="AU115" i="7" s="1"/>
  <c r="BH114" i="7"/>
  <c r="BE115" i="7" a="1"/>
  <c r="BE115" i="7" s="1"/>
  <c r="BG115" i="7" s="1"/>
  <c r="BF115" i="7"/>
  <c r="AQ116" i="1"/>
  <c r="AR116" i="1" s="1"/>
  <c r="BC116" i="12"/>
  <c r="BD116" i="12" s="1"/>
  <c r="AQ116" i="12"/>
  <c r="AR116" i="12" s="1"/>
  <c r="AE116" i="12"/>
  <c r="AF116" i="12" s="1"/>
  <c r="S116" i="12"/>
  <c r="T116" i="12" s="1"/>
  <c r="BO116" i="7"/>
  <c r="BP116" i="7" s="1"/>
  <c r="BC116" i="7"/>
  <c r="BD116" i="7" s="1"/>
  <c r="AQ116" i="7"/>
  <c r="AR116" i="7" s="1"/>
  <c r="AE117" i="7"/>
  <c r="AF117" i="7" s="1"/>
  <c r="S116" i="7"/>
  <c r="T116" i="7" s="1"/>
  <c r="BO117" i="1"/>
  <c r="BP117" i="1" s="1"/>
  <c r="BC116" i="1"/>
  <c r="BD116" i="1" s="1"/>
  <c r="AE117" i="1"/>
  <c r="AF117" i="1" s="1"/>
  <c r="S117" i="1"/>
  <c r="T117" i="1" s="1"/>
  <c r="BO116" i="13"/>
  <c r="BP116" i="13" s="1"/>
  <c r="BC116" i="13"/>
  <c r="BD116" i="13" s="1"/>
  <c r="AQ116" i="13"/>
  <c r="AR116" i="13" s="1"/>
  <c r="AE116" i="13"/>
  <c r="AF116" i="13" s="1"/>
  <c r="S116" i="13"/>
  <c r="T116" i="13" s="1"/>
  <c r="BH115" i="12" l="1"/>
  <c r="AV115" i="13"/>
  <c r="AJ116" i="1"/>
  <c r="AJ115" i="12"/>
  <c r="X115" i="13"/>
  <c r="AV115" i="1"/>
  <c r="AV115" i="12"/>
  <c r="BT114" i="12"/>
  <c r="BT116" i="1"/>
  <c r="BT115" i="13"/>
  <c r="BE116" i="13" a="1"/>
  <c r="BE116" i="13" s="1"/>
  <c r="BG116" i="13" s="1"/>
  <c r="BF116" i="13"/>
  <c r="AS116" i="1" a="1"/>
  <c r="AS116" i="1" s="1"/>
  <c r="AU116" i="1" s="1"/>
  <c r="AT116" i="1"/>
  <c r="BP116" i="12"/>
  <c r="BO117" i="12"/>
  <c r="X115" i="12"/>
  <c r="AS116" i="13" a="1"/>
  <c r="AS116" i="13" s="1"/>
  <c r="AU116" i="13" s="1"/>
  <c r="AT116" i="13"/>
  <c r="BQ116" i="13" a="1"/>
  <c r="BQ116" i="13" s="1"/>
  <c r="BS116" i="13" s="1"/>
  <c r="BR116" i="13"/>
  <c r="BQ115" i="12" a="1"/>
  <c r="BQ115" i="12" s="1"/>
  <c r="BS115" i="12" s="1"/>
  <c r="BR115" i="12"/>
  <c r="BT115" i="12" s="1"/>
  <c r="BH115" i="13"/>
  <c r="AG117" i="1" a="1"/>
  <c r="AG117" i="1" s="1"/>
  <c r="AI117" i="1" s="1"/>
  <c r="AH117" i="1"/>
  <c r="AJ117" i="1" s="1"/>
  <c r="V116" i="12"/>
  <c r="U116" i="12" a="1"/>
  <c r="U116" i="12" s="1"/>
  <c r="W116" i="12" s="1"/>
  <c r="AG116" i="13" a="1"/>
  <c r="AG116" i="13" s="1"/>
  <c r="AI116" i="13" s="1"/>
  <c r="AH116" i="13"/>
  <c r="BE116" i="1" a="1"/>
  <c r="BE116" i="1" s="1"/>
  <c r="BG116" i="1" s="1"/>
  <c r="BF116" i="1"/>
  <c r="AG116" i="12" a="1"/>
  <c r="AG116" i="12" s="1"/>
  <c r="AI116" i="12" s="1"/>
  <c r="AH116" i="12"/>
  <c r="V117" i="1"/>
  <c r="U117" i="1" a="1"/>
  <c r="U117" i="1" s="1"/>
  <c r="W117" i="1" s="1"/>
  <c r="V116" i="13"/>
  <c r="X116" i="13" s="1"/>
  <c r="U116" i="13" a="1"/>
  <c r="U116" i="13" s="1"/>
  <c r="W116" i="13" s="1"/>
  <c r="BQ117" i="1" a="1"/>
  <c r="BQ117" i="1" s="1"/>
  <c r="BS117" i="1" s="1"/>
  <c r="BR117" i="1"/>
  <c r="AT116" i="12"/>
  <c r="AS116" i="12" a="1"/>
  <c r="AS116" i="12" s="1"/>
  <c r="AU116" i="12" s="1"/>
  <c r="AJ115" i="13"/>
  <c r="BH115" i="1"/>
  <c r="BE116" i="12" a="1"/>
  <c r="BE116" i="12" s="1"/>
  <c r="BG116" i="12" s="1"/>
  <c r="BF116" i="12"/>
  <c r="X116" i="1"/>
  <c r="BF116" i="7"/>
  <c r="BE116" i="7" a="1"/>
  <c r="BE116" i="7" s="1"/>
  <c r="BG116" i="7" s="1"/>
  <c r="BR116" i="7"/>
  <c r="BQ116" i="7" a="1"/>
  <c r="BQ116" i="7" s="1"/>
  <c r="BS116" i="7" s="1"/>
  <c r="AJ116" i="7"/>
  <c r="X115" i="7"/>
  <c r="U116" i="7" a="1"/>
  <c r="U116" i="7" s="1"/>
  <c r="W116" i="7" s="1"/>
  <c r="V116" i="7"/>
  <c r="BH115" i="7"/>
  <c r="BT115" i="7"/>
  <c r="AG117" i="7" a="1"/>
  <c r="AG117" i="7" s="1"/>
  <c r="AI117" i="7" s="1"/>
  <c r="AH117" i="7"/>
  <c r="AT116" i="7"/>
  <c r="AS116" i="7" a="1"/>
  <c r="AS116" i="7" s="1"/>
  <c r="AU116" i="7" s="1"/>
  <c r="AV115" i="7"/>
  <c r="AQ117" i="1"/>
  <c r="AR117" i="1" s="1"/>
  <c r="BC117" i="12"/>
  <c r="BD117" i="12" s="1"/>
  <c r="AQ117" i="12"/>
  <c r="AR117" i="12" s="1"/>
  <c r="AE117" i="12"/>
  <c r="AF117" i="12" s="1"/>
  <c r="S117" i="12"/>
  <c r="T117" i="12" s="1"/>
  <c r="BO117" i="7"/>
  <c r="BP117" i="7" s="1"/>
  <c r="BC117" i="7"/>
  <c r="BD117" i="7" s="1"/>
  <c r="AQ117" i="7"/>
  <c r="AR117" i="7" s="1"/>
  <c r="AE118" i="7"/>
  <c r="AF118" i="7" s="1"/>
  <c r="S117" i="7"/>
  <c r="T117" i="7" s="1"/>
  <c r="BO118" i="1"/>
  <c r="BP118" i="1" s="1"/>
  <c r="BC117" i="1"/>
  <c r="BD117" i="1" s="1"/>
  <c r="AE118" i="1"/>
  <c r="AF118" i="1" s="1"/>
  <c r="S118" i="1"/>
  <c r="T118" i="1" s="1"/>
  <c r="BO117" i="13"/>
  <c r="BP117" i="13" s="1"/>
  <c r="BC117" i="13"/>
  <c r="BD117" i="13" s="1"/>
  <c r="AQ117" i="13"/>
  <c r="AR117" i="13" s="1"/>
  <c r="AE117" i="13"/>
  <c r="AF117" i="13" s="1"/>
  <c r="S117" i="13"/>
  <c r="T117" i="13" s="1"/>
  <c r="AJ116" i="13" l="1"/>
  <c r="BH116" i="12"/>
  <c r="BH116" i="13"/>
  <c r="X117" i="1"/>
  <c r="BH116" i="1"/>
  <c r="BF117" i="13"/>
  <c r="BE117" i="13" a="1"/>
  <c r="BE117" i="13" s="1"/>
  <c r="BG117" i="13" s="1"/>
  <c r="U118" i="1" a="1"/>
  <c r="U118" i="1" s="1"/>
  <c r="W118" i="1" s="1"/>
  <c r="V118" i="1"/>
  <c r="AG118" i="1" a="1"/>
  <c r="AG118" i="1" s="1"/>
  <c r="AI118" i="1" s="1"/>
  <c r="AH118" i="1"/>
  <c r="U117" i="12" a="1"/>
  <c r="U117" i="12" s="1"/>
  <c r="W117" i="12" s="1"/>
  <c r="V117" i="12"/>
  <c r="BP117" i="12"/>
  <c r="BO118" i="12"/>
  <c r="BE117" i="1" a="1"/>
  <c r="BE117" i="1" s="1"/>
  <c r="BG117" i="1" s="1"/>
  <c r="BF117" i="1"/>
  <c r="AH117" i="12"/>
  <c r="AG117" i="12" a="1"/>
  <c r="AG117" i="12" s="1"/>
  <c r="AI117" i="12" s="1"/>
  <c r="BQ116" i="12" a="1"/>
  <c r="BQ116" i="12" s="1"/>
  <c r="BS116" i="12" s="1"/>
  <c r="BR116" i="12"/>
  <c r="U117" i="13" a="1"/>
  <c r="U117" i="13" s="1"/>
  <c r="W117" i="13" s="1"/>
  <c r="V117" i="13"/>
  <c r="BR118" i="1"/>
  <c r="BQ118" i="1" a="1"/>
  <c r="BQ118" i="1" s="1"/>
  <c r="BS118" i="1" s="1"/>
  <c r="AT117" i="12"/>
  <c r="AS117" i="12" a="1"/>
  <c r="AS117" i="12" s="1"/>
  <c r="AU117" i="12" s="1"/>
  <c r="AV116" i="12"/>
  <c r="AV116" i="1"/>
  <c r="AG117" i="13" a="1"/>
  <c r="AG117" i="13" s="1"/>
  <c r="AI117" i="13" s="1"/>
  <c r="AH117" i="13"/>
  <c r="BE117" i="12" a="1"/>
  <c r="BE117" i="12" s="1"/>
  <c r="BG117" i="12" s="1"/>
  <c r="BF117" i="12"/>
  <c r="X116" i="12"/>
  <c r="BT116" i="13"/>
  <c r="AS117" i="13" a="1"/>
  <c r="AS117" i="13" s="1"/>
  <c r="AU117" i="13" s="1"/>
  <c r="AT117" i="13"/>
  <c r="AS117" i="1" a="1"/>
  <c r="AS117" i="1" s="1"/>
  <c r="AU117" i="1" s="1"/>
  <c r="AT117" i="1"/>
  <c r="BT117" i="1"/>
  <c r="AJ116" i="12"/>
  <c r="AV116" i="13"/>
  <c r="BR117" i="13"/>
  <c r="BQ117" i="13" a="1"/>
  <c r="BQ117" i="13" s="1"/>
  <c r="BS117" i="13" s="1"/>
  <c r="AJ117" i="7"/>
  <c r="X116" i="7"/>
  <c r="AG118" i="7" a="1"/>
  <c r="AG118" i="7" s="1"/>
  <c r="AI118" i="7" s="1"/>
  <c r="AH118" i="7"/>
  <c r="BQ117" i="7" a="1"/>
  <c r="BQ117" i="7" s="1"/>
  <c r="BS117" i="7" s="1"/>
  <c r="BR117" i="7"/>
  <c r="BF117" i="7"/>
  <c r="BE117" i="7" a="1"/>
  <c r="BE117" i="7" s="1"/>
  <c r="BG117" i="7" s="1"/>
  <c r="BT116" i="7"/>
  <c r="AV116" i="7"/>
  <c r="BH116" i="7"/>
  <c r="AS117" i="7" a="1"/>
  <c r="AS117" i="7" s="1"/>
  <c r="AU117" i="7" s="1"/>
  <c r="AT117" i="7"/>
  <c r="V117" i="7"/>
  <c r="U117" i="7" a="1"/>
  <c r="U117" i="7" s="1"/>
  <c r="W117" i="7" s="1"/>
  <c r="AQ118" i="1"/>
  <c r="AR118" i="1" s="1"/>
  <c r="BC118" i="12"/>
  <c r="BD118" i="12" s="1"/>
  <c r="AQ118" i="12"/>
  <c r="AR118" i="12" s="1"/>
  <c r="AE118" i="12"/>
  <c r="AF118" i="12" s="1"/>
  <c r="S118" i="12"/>
  <c r="T118" i="12" s="1"/>
  <c r="BO118" i="7"/>
  <c r="BP118" i="7" s="1"/>
  <c r="BC118" i="7"/>
  <c r="BD118" i="7" s="1"/>
  <c r="AQ118" i="7"/>
  <c r="AR118" i="7" s="1"/>
  <c r="AE119" i="7"/>
  <c r="AF119" i="7" s="1"/>
  <c r="S118" i="7"/>
  <c r="T118" i="7" s="1"/>
  <c r="BO119" i="1"/>
  <c r="BP119" i="1" s="1"/>
  <c r="BC118" i="1"/>
  <c r="BD118" i="1" s="1"/>
  <c r="AE119" i="1"/>
  <c r="AF119" i="1" s="1"/>
  <c r="S119" i="1"/>
  <c r="T119" i="1" s="1"/>
  <c r="BO118" i="13"/>
  <c r="BP118" i="13" s="1"/>
  <c r="BC118" i="13"/>
  <c r="BD118" i="13" s="1"/>
  <c r="AQ118" i="13"/>
  <c r="AR118" i="13" s="1"/>
  <c r="AE118" i="13"/>
  <c r="AF118" i="13" s="1"/>
  <c r="S118" i="13"/>
  <c r="T118" i="13" s="1"/>
  <c r="BH117" i="12" l="1"/>
  <c r="AJ118" i="1"/>
  <c r="AV117" i="12"/>
  <c r="X118" i="1"/>
  <c r="AV117" i="1"/>
  <c r="AJ117" i="13"/>
  <c r="AT118" i="13"/>
  <c r="AS118" i="13" a="1"/>
  <c r="AS118" i="13" s="1"/>
  <c r="AU118" i="13" s="1"/>
  <c r="BE118" i="13" a="1"/>
  <c r="BE118" i="13" s="1"/>
  <c r="BG118" i="13" s="1"/>
  <c r="BF118" i="13"/>
  <c r="AS118" i="1" a="1"/>
  <c r="AS118" i="1" s="1"/>
  <c r="AU118" i="1" s="1"/>
  <c r="AT118" i="1"/>
  <c r="AV118" i="1" s="1"/>
  <c r="BT117" i="13"/>
  <c r="AV117" i="13"/>
  <c r="X117" i="13"/>
  <c r="BH117" i="1"/>
  <c r="BR118" i="13"/>
  <c r="BQ118" i="13" a="1"/>
  <c r="BQ118" i="13" s="1"/>
  <c r="BS118" i="13" s="1"/>
  <c r="U119" i="1" a="1"/>
  <c r="U119" i="1" s="1"/>
  <c r="W119" i="1" s="1"/>
  <c r="V119" i="1"/>
  <c r="BT116" i="12"/>
  <c r="AG118" i="13" a="1"/>
  <c r="AG118" i="13" s="1"/>
  <c r="AI118" i="13" s="1"/>
  <c r="AH118" i="13"/>
  <c r="AG119" i="1" a="1"/>
  <c r="AG119" i="1" s="1"/>
  <c r="AI119" i="1" s="1"/>
  <c r="AH119" i="1"/>
  <c r="U118" i="12" a="1"/>
  <c r="U118" i="12" s="1"/>
  <c r="W118" i="12" s="1"/>
  <c r="V118" i="12"/>
  <c r="BP118" i="12"/>
  <c r="BO119" i="12"/>
  <c r="BH117" i="13"/>
  <c r="BF118" i="12"/>
  <c r="BE118" i="12" a="1"/>
  <c r="BE118" i="12" s="1"/>
  <c r="BG118" i="12" s="1"/>
  <c r="AG118" i="12" a="1"/>
  <c r="AG118" i="12" s="1"/>
  <c r="AI118" i="12" s="1"/>
  <c r="AH118" i="12"/>
  <c r="BR117" i="12"/>
  <c r="BQ117" i="12" a="1"/>
  <c r="BQ117" i="12" s="1"/>
  <c r="BS117" i="12" s="1"/>
  <c r="BF118" i="1"/>
  <c r="BE118" i="1" a="1"/>
  <c r="BE118" i="1" s="1"/>
  <c r="BG118" i="1" s="1"/>
  <c r="V118" i="13"/>
  <c r="U118" i="13" a="1"/>
  <c r="U118" i="13" s="1"/>
  <c r="W118" i="13" s="1"/>
  <c r="BQ119" i="1" a="1"/>
  <c r="BQ119" i="1" s="1"/>
  <c r="BS119" i="1" s="1"/>
  <c r="BR119" i="1"/>
  <c r="AT118" i="12"/>
  <c r="AS118" i="12" a="1"/>
  <c r="AS118" i="12" s="1"/>
  <c r="AU118" i="12" s="1"/>
  <c r="BT118" i="1"/>
  <c r="AJ117" i="12"/>
  <c r="X117" i="12"/>
  <c r="BT117" i="7"/>
  <c r="AJ118" i="7"/>
  <c r="U118" i="7" a="1"/>
  <c r="U118" i="7" s="1"/>
  <c r="W118" i="7" s="1"/>
  <c r="V118" i="7"/>
  <c r="BQ118" i="7" a="1"/>
  <c r="BQ118" i="7" s="1"/>
  <c r="BS118" i="7" s="1"/>
  <c r="BR118" i="7"/>
  <c r="AG119" i="7" a="1"/>
  <c r="AG119" i="7" s="1"/>
  <c r="AI119" i="7" s="1"/>
  <c r="AH119" i="7"/>
  <c r="BH117" i="7"/>
  <c r="BE118" i="7" a="1"/>
  <c r="BE118" i="7" s="1"/>
  <c r="BG118" i="7" s="1"/>
  <c r="BF118" i="7"/>
  <c r="X117" i="7"/>
  <c r="AS118" i="7" a="1"/>
  <c r="AS118" i="7" s="1"/>
  <c r="AU118" i="7" s="1"/>
  <c r="AT118" i="7"/>
  <c r="AV117" i="7"/>
  <c r="AQ119" i="1"/>
  <c r="AR119" i="1" s="1"/>
  <c r="BC119" i="12"/>
  <c r="BD119" i="12" s="1"/>
  <c r="AQ119" i="12"/>
  <c r="AR119" i="12" s="1"/>
  <c r="AE119" i="12"/>
  <c r="AF119" i="12" s="1"/>
  <c r="S119" i="12"/>
  <c r="T119" i="12" s="1"/>
  <c r="BO119" i="7"/>
  <c r="BP119" i="7" s="1"/>
  <c r="BC119" i="7"/>
  <c r="BD119" i="7" s="1"/>
  <c r="AQ119" i="7"/>
  <c r="AR119" i="7" s="1"/>
  <c r="AE120" i="7"/>
  <c r="AF120" i="7" s="1"/>
  <c r="S119" i="7"/>
  <c r="T119" i="7" s="1"/>
  <c r="BO120" i="1"/>
  <c r="BP120" i="1" s="1"/>
  <c r="BC119" i="1"/>
  <c r="BD119" i="1" s="1"/>
  <c r="AE120" i="1"/>
  <c r="AF120" i="1" s="1"/>
  <c r="S120" i="1"/>
  <c r="T120" i="1" s="1"/>
  <c r="BO119" i="13"/>
  <c r="BP119" i="13" s="1"/>
  <c r="BC119" i="13"/>
  <c r="BD119" i="13" s="1"/>
  <c r="AQ119" i="13"/>
  <c r="AR119" i="13" s="1"/>
  <c r="AE119" i="13"/>
  <c r="AF119" i="13" s="1"/>
  <c r="S119" i="13"/>
  <c r="T119" i="13" s="1"/>
  <c r="AJ118" i="13" l="1"/>
  <c r="BT117" i="12"/>
  <c r="BT119" i="1"/>
  <c r="BT118" i="13"/>
  <c r="BH118" i="7"/>
  <c r="X118" i="13"/>
  <c r="BH118" i="12"/>
  <c r="AG120" i="1" a="1"/>
  <c r="AG120" i="1" s="1"/>
  <c r="AI120" i="1" s="1"/>
  <c r="AH120" i="1"/>
  <c r="V119" i="12"/>
  <c r="U119" i="12" a="1"/>
  <c r="U119" i="12" s="1"/>
  <c r="W119" i="12" s="1"/>
  <c r="AV118" i="12"/>
  <c r="BH118" i="1"/>
  <c r="BE119" i="1" a="1"/>
  <c r="BE119" i="1" s="1"/>
  <c r="BG119" i="1" s="1"/>
  <c r="BF119" i="1"/>
  <c r="AG119" i="12" a="1"/>
  <c r="AG119" i="12" s="1"/>
  <c r="AI119" i="12" s="1"/>
  <c r="AH119" i="12"/>
  <c r="AJ119" i="1"/>
  <c r="BH118" i="13"/>
  <c r="U120" i="1" a="1"/>
  <c r="U120" i="1" s="1"/>
  <c r="W120" i="1" s="1"/>
  <c r="V120" i="1"/>
  <c r="AS119" i="12" a="1"/>
  <c r="AS119" i="12" s="1"/>
  <c r="AU119" i="12" s="1"/>
  <c r="AT119" i="12"/>
  <c r="BE119" i="12" a="1"/>
  <c r="BE119" i="12" s="1"/>
  <c r="BG119" i="12" s="1"/>
  <c r="BF119" i="12"/>
  <c r="V119" i="13"/>
  <c r="U119" i="13" a="1"/>
  <c r="U119" i="13" s="1"/>
  <c r="W119" i="13" s="1"/>
  <c r="AG119" i="13" a="1"/>
  <c r="AG119" i="13" s="1"/>
  <c r="AI119" i="13" s="1"/>
  <c r="AH119" i="13"/>
  <c r="AS119" i="13" a="1"/>
  <c r="AS119" i="13" s="1"/>
  <c r="AU119" i="13" s="1"/>
  <c r="AT119" i="13"/>
  <c r="BP119" i="12"/>
  <c r="BO120" i="12"/>
  <c r="AV118" i="13"/>
  <c r="BR120" i="1"/>
  <c r="BQ120" i="1" a="1"/>
  <c r="BQ120" i="1" s="1"/>
  <c r="BS120" i="1" s="1"/>
  <c r="BE119" i="13" a="1"/>
  <c r="BE119" i="13" s="1"/>
  <c r="BG119" i="13" s="1"/>
  <c r="BF119" i="13"/>
  <c r="AS119" i="1" a="1"/>
  <c r="AS119" i="1" s="1"/>
  <c r="AU119" i="1" s="1"/>
  <c r="AT119" i="1"/>
  <c r="AV119" i="1" s="1"/>
  <c r="BR118" i="12"/>
  <c r="BQ118" i="12" a="1"/>
  <c r="BQ118" i="12" s="1"/>
  <c r="BS118" i="12" s="1"/>
  <c r="BQ119" i="13" a="1"/>
  <c r="BQ119" i="13" s="1"/>
  <c r="BS119" i="13" s="1"/>
  <c r="BR119" i="13"/>
  <c r="AJ118" i="12"/>
  <c r="X118" i="12"/>
  <c r="X119" i="1"/>
  <c r="BT118" i="7"/>
  <c r="X118" i="7"/>
  <c r="AS119" i="7" a="1"/>
  <c r="AS119" i="7" s="1"/>
  <c r="AU119" i="7" s="1"/>
  <c r="AT119" i="7"/>
  <c r="BE119" i="7" a="1"/>
  <c r="BE119" i="7" s="1"/>
  <c r="BG119" i="7" s="1"/>
  <c r="BF119" i="7"/>
  <c r="BR119" i="7"/>
  <c r="BQ119" i="7" a="1"/>
  <c r="BQ119" i="7" s="1"/>
  <c r="BS119" i="7" s="1"/>
  <c r="AJ119" i="7"/>
  <c r="AG120" i="7" a="1"/>
  <c r="AG120" i="7" s="1"/>
  <c r="AI120" i="7" s="1"/>
  <c r="AH120" i="7"/>
  <c r="U119" i="7" a="1"/>
  <c r="U119" i="7" s="1"/>
  <c r="W119" i="7" s="1"/>
  <c r="V119" i="7"/>
  <c r="AV118" i="7"/>
  <c r="AQ120" i="1"/>
  <c r="AR120" i="1" s="1"/>
  <c r="BC120" i="12"/>
  <c r="BD120" i="12" s="1"/>
  <c r="AQ120" i="12"/>
  <c r="AR120" i="12" s="1"/>
  <c r="AE120" i="12"/>
  <c r="AF120" i="12" s="1"/>
  <c r="S120" i="12"/>
  <c r="T120" i="12" s="1"/>
  <c r="BO120" i="7"/>
  <c r="BP120" i="7" s="1"/>
  <c r="BC120" i="7"/>
  <c r="BD120" i="7" s="1"/>
  <c r="AQ120" i="7"/>
  <c r="AR120" i="7" s="1"/>
  <c r="AE121" i="7"/>
  <c r="AF121" i="7" s="1"/>
  <c r="S120" i="7"/>
  <c r="T120" i="7" s="1"/>
  <c r="BO121" i="1"/>
  <c r="BP121" i="1" s="1"/>
  <c r="BC120" i="1"/>
  <c r="BD120" i="1" s="1"/>
  <c r="AE121" i="1"/>
  <c r="AF121" i="1" s="1"/>
  <c r="S121" i="1"/>
  <c r="T121" i="1" s="1"/>
  <c r="BO120" i="13"/>
  <c r="BP120" i="13" s="1"/>
  <c r="BC120" i="13"/>
  <c r="BD120" i="13" s="1"/>
  <c r="AQ120" i="13"/>
  <c r="AR120" i="13" s="1"/>
  <c r="AE120" i="13"/>
  <c r="AF120" i="13" s="1"/>
  <c r="S120" i="13"/>
  <c r="T120" i="13" s="1"/>
  <c r="BH119" i="12" l="1"/>
  <c r="AJ119" i="12"/>
  <c r="AJ120" i="1"/>
  <c r="BT119" i="7"/>
  <c r="AJ119" i="13"/>
  <c r="X120" i="1"/>
  <c r="X119" i="13"/>
  <c r="BE120" i="12" a="1"/>
  <c r="BE120" i="12" s="1"/>
  <c r="BG120" i="12" s="1"/>
  <c r="BF120" i="12"/>
  <c r="U120" i="13" a="1"/>
  <c r="U120" i="13" s="1"/>
  <c r="W120" i="13" s="1"/>
  <c r="V120" i="13"/>
  <c r="AG120" i="13" a="1"/>
  <c r="AG120" i="13" s="1"/>
  <c r="AI120" i="13" s="1"/>
  <c r="AH120" i="13"/>
  <c r="AS120" i="13" a="1"/>
  <c r="AS120" i="13" s="1"/>
  <c r="AU120" i="13" s="1"/>
  <c r="AT120" i="13"/>
  <c r="AG121" i="1" a="1"/>
  <c r="AG121" i="1" s="1"/>
  <c r="AI121" i="1" s="1"/>
  <c r="AH121" i="1"/>
  <c r="AS120" i="12" a="1"/>
  <c r="AS120" i="12" s="1"/>
  <c r="AU120" i="12" s="1"/>
  <c r="AT120" i="12"/>
  <c r="BE120" i="13" a="1"/>
  <c r="BE120" i="13" s="1"/>
  <c r="BG120" i="13" s="1"/>
  <c r="BF120" i="13"/>
  <c r="AS120" i="1" a="1"/>
  <c r="AS120" i="1" s="1"/>
  <c r="AU120" i="1" s="1"/>
  <c r="AT120" i="1"/>
  <c r="BP120" i="12"/>
  <c r="BO121" i="12"/>
  <c r="X119" i="12"/>
  <c r="BQ120" i="13" a="1"/>
  <c r="BQ120" i="13" s="1"/>
  <c r="BS120" i="13" s="1"/>
  <c r="BR120" i="13"/>
  <c r="BH119" i="13"/>
  <c r="BQ119" i="12" a="1"/>
  <c r="BQ119" i="12" s="1"/>
  <c r="BS119" i="12" s="1"/>
  <c r="BR119" i="12"/>
  <c r="BR121" i="1"/>
  <c r="BT121" i="1" s="1"/>
  <c r="BQ121" i="1" a="1"/>
  <c r="BQ121" i="1" s="1"/>
  <c r="BS121" i="1" s="1"/>
  <c r="U121" i="1" a="1"/>
  <c r="U121" i="1" s="1"/>
  <c r="W121" i="1" s="1"/>
  <c r="V121" i="1"/>
  <c r="BT119" i="13"/>
  <c r="AV119" i="13"/>
  <c r="U120" i="12" a="1"/>
  <c r="U120" i="12" s="1"/>
  <c r="W120" i="12" s="1"/>
  <c r="V120" i="12"/>
  <c r="BE120" i="1" a="1"/>
  <c r="BE120" i="1" s="1"/>
  <c r="BG120" i="1" s="1"/>
  <c r="BF120" i="1"/>
  <c r="AG120" i="12" a="1"/>
  <c r="AG120" i="12" s="1"/>
  <c r="AI120" i="12" s="1"/>
  <c r="AH120" i="12"/>
  <c r="BT118" i="12"/>
  <c r="BT120" i="1"/>
  <c r="AV119" i="12"/>
  <c r="BH119" i="1"/>
  <c r="BH119" i="7"/>
  <c r="AJ120" i="7"/>
  <c r="AV119" i="7"/>
  <c r="X119" i="7"/>
  <c r="AH121" i="7"/>
  <c r="AG121" i="7" a="1"/>
  <c r="AG121" i="7" s="1"/>
  <c r="AI121" i="7" s="1"/>
  <c r="BR120" i="7"/>
  <c r="BQ120" i="7" a="1"/>
  <c r="BQ120" i="7" s="1"/>
  <c r="BS120" i="7" s="1"/>
  <c r="U120" i="7" a="1"/>
  <c r="U120" i="7" s="1"/>
  <c r="W120" i="7" s="1"/>
  <c r="V120" i="7"/>
  <c r="BE120" i="7" a="1"/>
  <c r="BE120" i="7" s="1"/>
  <c r="BG120" i="7" s="1"/>
  <c r="BF120" i="7"/>
  <c r="AT120" i="7"/>
  <c r="AS120" i="7" a="1"/>
  <c r="AS120" i="7" s="1"/>
  <c r="AU120" i="7" s="1"/>
  <c r="AQ121" i="1"/>
  <c r="AR121" i="1" s="1"/>
  <c r="BC121" i="12"/>
  <c r="BD121" i="12" s="1"/>
  <c r="AQ121" i="12"/>
  <c r="AR121" i="12" s="1"/>
  <c r="AE121" i="12"/>
  <c r="AF121" i="12" s="1"/>
  <c r="S121" i="12"/>
  <c r="T121" i="12" s="1"/>
  <c r="BO121" i="7"/>
  <c r="BP121" i="7" s="1"/>
  <c r="BC121" i="7"/>
  <c r="BD121" i="7" s="1"/>
  <c r="AQ121" i="7"/>
  <c r="AR121" i="7" s="1"/>
  <c r="AE122" i="7"/>
  <c r="AF122" i="7" s="1"/>
  <c r="S121" i="7"/>
  <c r="T121" i="7" s="1"/>
  <c r="BO122" i="1"/>
  <c r="BP122" i="1" s="1"/>
  <c r="BC121" i="1"/>
  <c r="BD121" i="1" s="1"/>
  <c r="AE122" i="1"/>
  <c r="AF122" i="1" s="1"/>
  <c r="S122" i="1"/>
  <c r="T122" i="1" s="1"/>
  <c r="BO121" i="13"/>
  <c r="BP121" i="13" s="1"/>
  <c r="BC121" i="13"/>
  <c r="BD121" i="13" s="1"/>
  <c r="AQ121" i="13"/>
  <c r="AR121" i="13" s="1"/>
  <c r="AE121" i="13"/>
  <c r="AF121" i="13" s="1"/>
  <c r="S121" i="13"/>
  <c r="T121" i="13" s="1"/>
  <c r="BT120" i="13" l="1"/>
  <c r="AJ120" i="13"/>
  <c r="AV120" i="12"/>
  <c r="X120" i="13"/>
  <c r="BH120" i="12"/>
  <c r="BH120" i="1"/>
  <c r="AJ121" i="1"/>
  <c r="BT119" i="12"/>
  <c r="AV120" i="1"/>
  <c r="AV120" i="13"/>
  <c r="AG121" i="13" a="1"/>
  <c r="AG121" i="13" s="1"/>
  <c r="AI121" i="13" s="1"/>
  <c r="AH121" i="13"/>
  <c r="AJ121" i="13" s="1"/>
  <c r="V122" i="1"/>
  <c r="U122" i="1" a="1"/>
  <c r="U122" i="1" s="1"/>
  <c r="W122" i="1" s="1"/>
  <c r="BR121" i="13"/>
  <c r="BQ121" i="13" a="1"/>
  <c r="BQ121" i="13" s="1"/>
  <c r="BS121" i="13" s="1"/>
  <c r="AG122" i="1" a="1"/>
  <c r="AG122" i="1" s="1"/>
  <c r="AI122" i="1" s="1"/>
  <c r="AH122" i="1"/>
  <c r="V121" i="12"/>
  <c r="U121" i="12" a="1"/>
  <c r="U121" i="12" s="1"/>
  <c r="W121" i="12" s="1"/>
  <c r="AJ120" i="12"/>
  <c r="X121" i="1"/>
  <c r="BH120" i="13"/>
  <c r="BE121" i="1" a="1"/>
  <c r="BE121" i="1" s="1"/>
  <c r="BG121" i="1" s="1"/>
  <c r="BF121" i="1"/>
  <c r="AG121" i="12" a="1"/>
  <c r="AG121" i="12" s="1"/>
  <c r="AI121" i="12" s="1"/>
  <c r="AH121" i="12"/>
  <c r="BQ122" i="1" a="1"/>
  <c r="BQ122" i="1" s="1"/>
  <c r="BS122" i="1" s="1"/>
  <c r="BR122" i="1"/>
  <c r="AS121" i="12" a="1"/>
  <c r="AS121" i="12" s="1"/>
  <c r="AU121" i="12" s="1"/>
  <c r="AT121" i="12"/>
  <c r="U121" i="13" a="1"/>
  <c r="U121" i="13" s="1"/>
  <c r="W121" i="13" s="1"/>
  <c r="V121" i="13"/>
  <c r="BF121" i="12"/>
  <c r="BE121" i="12" a="1"/>
  <c r="BE121" i="12" s="1"/>
  <c r="BG121" i="12" s="1"/>
  <c r="AS121" i="13" a="1"/>
  <c r="AS121" i="13" s="1"/>
  <c r="AU121" i="13" s="1"/>
  <c r="AT121" i="13"/>
  <c r="X120" i="12"/>
  <c r="BP121" i="12"/>
  <c r="BO122" i="12"/>
  <c r="BE121" i="13" a="1"/>
  <c r="BE121" i="13" s="1"/>
  <c r="BG121" i="13" s="1"/>
  <c r="BF121" i="13"/>
  <c r="AT121" i="1"/>
  <c r="AS121" i="1" a="1"/>
  <c r="AS121" i="1" s="1"/>
  <c r="AU121" i="1" s="1"/>
  <c r="BQ120" i="12" a="1"/>
  <c r="BQ120" i="12" s="1"/>
  <c r="BS120" i="12" s="1"/>
  <c r="BR120" i="12"/>
  <c r="X120" i="7"/>
  <c r="BH120" i="7"/>
  <c r="AS121" i="7" a="1"/>
  <c r="AS121" i="7" s="1"/>
  <c r="AU121" i="7" s="1"/>
  <c r="AT121" i="7"/>
  <c r="BQ121" i="7" a="1"/>
  <c r="BQ121" i="7" s="1"/>
  <c r="BS121" i="7" s="1"/>
  <c r="BR121" i="7"/>
  <c r="BE121" i="7" a="1"/>
  <c r="BE121" i="7" s="1"/>
  <c r="BG121" i="7" s="1"/>
  <c r="BF121" i="7"/>
  <c r="V121" i="7"/>
  <c r="U121" i="7" a="1"/>
  <c r="U121" i="7" s="1"/>
  <c r="W121" i="7" s="1"/>
  <c r="BT120" i="7"/>
  <c r="AJ121" i="7"/>
  <c r="AH122" i="7"/>
  <c r="AG122" i="7" a="1"/>
  <c r="AG122" i="7" s="1"/>
  <c r="AI122" i="7" s="1"/>
  <c r="AV120" i="7"/>
  <c r="AQ122" i="1"/>
  <c r="AR122" i="1" s="1"/>
  <c r="BC122" i="12"/>
  <c r="BD122" i="12" s="1"/>
  <c r="AQ122" i="12"/>
  <c r="AR122" i="12" s="1"/>
  <c r="AE122" i="12"/>
  <c r="AF122" i="12" s="1"/>
  <c r="S122" i="12"/>
  <c r="T122" i="12" s="1"/>
  <c r="BO122" i="7"/>
  <c r="BP122" i="7" s="1"/>
  <c r="BC122" i="7"/>
  <c r="BD122" i="7" s="1"/>
  <c r="AQ122" i="7"/>
  <c r="AR122" i="7" s="1"/>
  <c r="AE123" i="7"/>
  <c r="AF123" i="7" s="1"/>
  <c r="S122" i="7"/>
  <c r="T122" i="7" s="1"/>
  <c r="BO123" i="1"/>
  <c r="BP123" i="1" s="1"/>
  <c r="BC122" i="1"/>
  <c r="BD122" i="1" s="1"/>
  <c r="AE123" i="1"/>
  <c r="AF123" i="1" s="1"/>
  <c r="S123" i="1"/>
  <c r="T123" i="1" s="1"/>
  <c r="BO122" i="13"/>
  <c r="BP122" i="13" s="1"/>
  <c r="BC122" i="13"/>
  <c r="BD122" i="13" s="1"/>
  <c r="AQ122" i="13"/>
  <c r="AR122" i="13" s="1"/>
  <c r="AE122" i="13"/>
  <c r="AF122" i="13" s="1"/>
  <c r="S122" i="13"/>
  <c r="T122" i="13" s="1"/>
  <c r="BT120" i="12" l="1"/>
  <c r="BH121" i="12"/>
  <c r="AV121" i="7"/>
  <c r="BT121" i="13"/>
  <c r="AV121" i="1"/>
  <c r="AV121" i="13"/>
  <c r="BT122" i="1"/>
  <c r="U122" i="12" a="1"/>
  <c r="U122" i="12" s="1"/>
  <c r="W122" i="12" s="1"/>
  <c r="V122" i="12"/>
  <c r="V123" i="1"/>
  <c r="U123" i="1" a="1"/>
  <c r="U123" i="1" s="1"/>
  <c r="W123" i="1" s="1"/>
  <c r="BF122" i="1"/>
  <c r="BE122" i="1" a="1"/>
  <c r="BE122" i="1" s="1"/>
  <c r="BG122" i="1" s="1"/>
  <c r="AG122" i="12" a="1"/>
  <c r="AG122" i="12" s="1"/>
  <c r="AI122" i="12" s="1"/>
  <c r="AH122" i="12"/>
  <c r="U122" i="13" a="1"/>
  <c r="U122" i="13" s="1"/>
  <c r="W122" i="13" s="1"/>
  <c r="V122" i="13"/>
  <c r="BR123" i="1"/>
  <c r="BQ123" i="1" a="1"/>
  <c r="BQ123" i="1" s="1"/>
  <c r="BS123" i="1" s="1"/>
  <c r="AS122" i="12" a="1"/>
  <c r="AS122" i="12" s="1"/>
  <c r="AU122" i="12" s="1"/>
  <c r="AT122" i="12"/>
  <c r="AV122" i="12" s="1"/>
  <c r="BH121" i="13"/>
  <c r="AJ121" i="12"/>
  <c r="X121" i="12"/>
  <c r="X122" i="1"/>
  <c r="AH123" i="1"/>
  <c r="AG123" i="1" a="1"/>
  <c r="AG123" i="1" s="1"/>
  <c r="AI123" i="1" s="1"/>
  <c r="AG122" i="13" a="1"/>
  <c r="AG122" i="13" s="1"/>
  <c r="AI122" i="13" s="1"/>
  <c r="AH122" i="13"/>
  <c r="BE122" i="12" a="1"/>
  <c r="BE122" i="12" s="1"/>
  <c r="BG122" i="12" s="1"/>
  <c r="BF122" i="12"/>
  <c r="AS122" i="13" a="1"/>
  <c r="AS122" i="13" s="1"/>
  <c r="AU122" i="13" s="1"/>
  <c r="AT122" i="13"/>
  <c r="BP122" i="12"/>
  <c r="BO123" i="12"/>
  <c r="X121" i="13"/>
  <c r="BH121" i="1"/>
  <c r="BE122" i="13" a="1"/>
  <c r="BE122" i="13" s="1"/>
  <c r="BG122" i="13" s="1"/>
  <c r="BF122" i="13"/>
  <c r="AT122" i="1"/>
  <c r="AS122" i="1" a="1"/>
  <c r="AS122" i="1" s="1"/>
  <c r="AU122" i="1" s="1"/>
  <c r="BQ121" i="12" a="1"/>
  <c r="BQ121" i="12" s="1"/>
  <c r="BS121" i="12" s="1"/>
  <c r="BR121" i="12"/>
  <c r="AJ122" i="1"/>
  <c r="BR122" i="13"/>
  <c r="BQ122" i="13" a="1"/>
  <c r="BQ122" i="13" s="1"/>
  <c r="BS122" i="13" s="1"/>
  <c r="AV121" i="12"/>
  <c r="BH121" i="7"/>
  <c r="BT121" i="7"/>
  <c r="BF122" i="7"/>
  <c r="BE122" i="7" a="1"/>
  <c r="BE122" i="7" s="1"/>
  <c r="BG122" i="7" s="1"/>
  <c r="BR122" i="7"/>
  <c r="BQ122" i="7" a="1"/>
  <c r="BQ122" i="7" s="1"/>
  <c r="BS122" i="7" s="1"/>
  <c r="X121" i="7"/>
  <c r="AS122" i="7" a="1"/>
  <c r="AS122" i="7" s="1"/>
  <c r="AU122" i="7" s="1"/>
  <c r="AT122" i="7"/>
  <c r="AG123" i="7" a="1"/>
  <c r="AG123" i="7" s="1"/>
  <c r="AI123" i="7" s="1"/>
  <c r="AH123" i="7"/>
  <c r="U122" i="7" a="1"/>
  <c r="U122" i="7" s="1"/>
  <c r="W122" i="7" s="1"/>
  <c r="V122" i="7"/>
  <c r="AJ122" i="7"/>
  <c r="AQ123" i="1"/>
  <c r="AR123" i="1" s="1"/>
  <c r="BC123" i="12"/>
  <c r="BD123" i="12" s="1"/>
  <c r="AQ123" i="12"/>
  <c r="AR123" i="12" s="1"/>
  <c r="AE123" i="12"/>
  <c r="AF123" i="12" s="1"/>
  <c r="S123" i="12"/>
  <c r="T123" i="12" s="1"/>
  <c r="BO123" i="7"/>
  <c r="BP123" i="7" s="1"/>
  <c r="BC123" i="7"/>
  <c r="BD123" i="7" s="1"/>
  <c r="AQ123" i="7"/>
  <c r="AR123" i="7" s="1"/>
  <c r="AE124" i="7"/>
  <c r="AF124" i="7" s="1"/>
  <c r="S123" i="7"/>
  <c r="T123" i="7" s="1"/>
  <c r="BO124" i="1"/>
  <c r="BP124" i="1" s="1"/>
  <c r="BC123" i="1"/>
  <c r="BD123" i="1" s="1"/>
  <c r="AE124" i="1"/>
  <c r="AF124" i="1" s="1"/>
  <c r="S124" i="1"/>
  <c r="T124" i="1" s="1"/>
  <c r="BO123" i="13"/>
  <c r="BP123" i="13" s="1"/>
  <c r="BC123" i="13"/>
  <c r="BD123" i="13" s="1"/>
  <c r="AQ123" i="13"/>
  <c r="AR123" i="13" s="1"/>
  <c r="AE123" i="13"/>
  <c r="AF123" i="13" s="1"/>
  <c r="S123" i="13"/>
  <c r="T123" i="13" s="1"/>
  <c r="BH122" i="12" l="1"/>
  <c r="AJ122" i="12"/>
  <c r="X122" i="12"/>
  <c r="AV122" i="13"/>
  <c r="X122" i="13"/>
  <c r="BT121" i="12"/>
  <c r="BT123" i="1"/>
  <c r="BE123" i="1" a="1"/>
  <c r="BE123" i="1" s="1"/>
  <c r="BG123" i="1" s="1"/>
  <c r="BF123" i="1"/>
  <c r="U123" i="13" a="1"/>
  <c r="U123" i="13" s="1"/>
  <c r="W123" i="13" s="1"/>
  <c r="V123" i="13"/>
  <c r="BQ124" i="1" a="1"/>
  <c r="BQ124" i="1" s="1"/>
  <c r="BS124" i="1" s="1"/>
  <c r="BR124" i="1"/>
  <c r="AS123" i="12" a="1"/>
  <c r="AS123" i="12" s="1"/>
  <c r="AU123" i="12" s="1"/>
  <c r="AT123" i="12"/>
  <c r="BP123" i="12"/>
  <c r="BO124" i="12"/>
  <c r="AJ123" i="1"/>
  <c r="BH122" i="1"/>
  <c r="AG123" i="13" a="1"/>
  <c r="AG123" i="13" s="1"/>
  <c r="AI123" i="13" s="1"/>
  <c r="AH123" i="13"/>
  <c r="BE123" i="12" a="1"/>
  <c r="BE123" i="12" s="1"/>
  <c r="BG123" i="12" s="1"/>
  <c r="BF123" i="12"/>
  <c r="AV122" i="1"/>
  <c r="BQ122" i="12" a="1"/>
  <c r="BQ122" i="12" s="1"/>
  <c r="BS122" i="12" s="1"/>
  <c r="BR122" i="12"/>
  <c r="AT123" i="13"/>
  <c r="AS123" i="13" a="1"/>
  <c r="AS123" i="13" s="1"/>
  <c r="AU123" i="13" s="1"/>
  <c r="BE123" i="13" a="1"/>
  <c r="BE123" i="13" s="1"/>
  <c r="BG123" i="13" s="1"/>
  <c r="BF123" i="13"/>
  <c r="AS123" i="1" a="1"/>
  <c r="AS123" i="1" s="1"/>
  <c r="AU123" i="1" s="1"/>
  <c r="AT123" i="1"/>
  <c r="BT122" i="13"/>
  <c r="X123" i="1"/>
  <c r="BQ123" i="13" a="1"/>
  <c r="BQ123" i="13" s="1"/>
  <c r="BS123" i="13" s="1"/>
  <c r="BR123" i="13"/>
  <c r="BH122" i="13"/>
  <c r="V124" i="1"/>
  <c r="U124" i="1" a="1"/>
  <c r="U124" i="1" s="1"/>
  <c r="W124" i="1" s="1"/>
  <c r="AG124" i="1" a="1"/>
  <c r="AG124" i="1" s="1"/>
  <c r="AI124" i="1" s="1"/>
  <c r="AH124" i="1"/>
  <c r="U123" i="12" a="1"/>
  <c r="U123" i="12" s="1"/>
  <c r="W123" i="12" s="1"/>
  <c r="V123" i="12"/>
  <c r="AJ122" i="13"/>
  <c r="AG123" i="12" a="1"/>
  <c r="AG123" i="12" s="1"/>
  <c r="AI123" i="12" s="1"/>
  <c r="AH123" i="12"/>
  <c r="AJ123" i="12" s="1"/>
  <c r="AV122" i="7"/>
  <c r="AS123" i="7" a="1"/>
  <c r="AS123" i="7" s="1"/>
  <c r="AU123" i="7" s="1"/>
  <c r="AT123" i="7"/>
  <c r="AJ123" i="7"/>
  <c r="BR123" i="7"/>
  <c r="BQ123" i="7" a="1"/>
  <c r="BQ123" i="7" s="1"/>
  <c r="BS123" i="7" s="1"/>
  <c r="BT122" i="7"/>
  <c r="U123" i="7" a="1"/>
  <c r="U123" i="7" s="1"/>
  <c r="W123" i="7" s="1"/>
  <c r="V123" i="7"/>
  <c r="BE123" i="7" a="1"/>
  <c r="BE123" i="7" s="1"/>
  <c r="BG123" i="7" s="1"/>
  <c r="BF123" i="7"/>
  <c r="BH122" i="7"/>
  <c r="AG124" i="7" a="1"/>
  <c r="AG124" i="7" s="1"/>
  <c r="AI124" i="7" s="1"/>
  <c r="AH124" i="7"/>
  <c r="X122" i="7"/>
  <c r="AQ124" i="1"/>
  <c r="AR124" i="1" s="1"/>
  <c r="BC124" i="12"/>
  <c r="BD124" i="12" s="1"/>
  <c r="AQ124" i="12"/>
  <c r="AR124" i="12" s="1"/>
  <c r="AE124" i="12"/>
  <c r="AF124" i="12" s="1"/>
  <c r="S124" i="12"/>
  <c r="T124" i="12" s="1"/>
  <c r="BO124" i="7"/>
  <c r="BP124" i="7" s="1"/>
  <c r="BC124" i="7"/>
  <c r="BD124" i="7" s="1"/>
  <c r="AQ124" i="7"/>
  <c r="AR124" i="7" s="1"/>
  <c r="AE125" i="7"/>
  <c r="AF125" i="7" s="1"/>
  <c r="S124" i="7"/>
  <c r="T124" i="7" s="1"/>
  <c r="BO125" i="1"/>
  <c r="BP125" i="1" s="1"/>
  <c r="BC124" i="1"/>
  <c r="BD124" i="1" s="1"/>
  <c r="AE125" i="1"/>
  <c r="AF125" i="1" s="1"/>
  <c r="S125" i="1"/>
  <c r="T125" i="1" s="1"/>
  <c r="BO124" i="13"/>
  <c r="BP124" i="13" s="1"/>
  <c r="BC124" i="13"/>
  <c r="BD124" i="13" s="1"/>
  <c r="AQ124" i="13"/>
  <c r="AR124" i="13" s="1"/>
  <c r="AE124" i="13"/>
  <c r="AF124" i="13" s="1"/>
  <c r="S124" i="13"/>
  <c r="T124" i="13" s="1"/>
  <c r="BH123" i="12" l="1"/>
  <c r="AV123" i="12"/>
  <c r="BH123" i="1"/>
  <c r="AJ124" i="1"/>
  <c r="X123" i="13"/>
  <c r="BT122" i="12"/>
  <c r="AV123" i="1"/>
  <c r="BT123" i="7"/>
  <c r="AS124" i="12" a="1"/>
  <c r="AS124" i="12" s="1"/>
  <c r="AU124" i="12" s="1"/>
  <c r="AT124" i="12"/>
  <c r="AV124" i="12" s="1"/>
  <c r="BE124" i="12" a="1"/>
  <c r="BE124" i="12" s="1"/>
  <c r="BG124" i="12" s="1"/>
  <c r="BF124" i="12"/>
  <c r="BH124" i="12" s="1"/>
  <c r="BH123" i="7"/>
  <c r="AV123" i="13"/>
  <c r="AJ123" i="13"/>
  <c r="AG124" i="13" a="1"/>
  <c r="AG124" i="13" s="1"/>
  <c r="AI124" i="13" s="1"/>
  <c r="AH124" i="13"/>
  <c r="AS124" i="13" a="1"/>
  <c r="AS124" i="13" s="1"/>
  <c r="AU124" i="13" s="1"/>
  <c r="AT124" i="13"/>
  <c r="X124" i="1"/>
  <c r="BT124" i="1"/>
  <c r="AS124" i="1" a="1"/>
  <c r="AS124" i="1" s="1"/>
  <c r="AU124" i="1" s="1"/>
  <c r="AT124" i="1"/>
  <c r="BE124" i="13" a="1"/>
  <c r="BE124" i="13" s="1"/>
  <c r="BG124" i="13" s="1"/>
  <c r="BF124" i="13"/>
  <c r="BQ124" i="13" a="1"/>
  <c r="BQ124" i="13" s="1"/>
  <c r="BS124" i="13" s="1"/>
  <c r="BR124" i="13"/>
  <c r="BQ125" i="1" a="1"/>
  <c r="BQ125" i="1" s="1"/>
  <c r="BS125" i="1" s="1"/>
  <c r="BR125" i="1"/>
  <c r="U125" i="1" a="1"/>
  <c r="U125" i="1" s="1"/>
  <c r="W125" i="1" s="1"/>
  <c r="V125" i="1"/>
  <c r="AG125" i="1" a="1"/>
  <c r="AG125" i="1" s="1"/>
  <c r="AI125" i="1" s="1"/>
  <c r="AH125" i="1"/>
  <c r="U124" i="12" a="1"/>
  <c r="U124" i="12" s="1"/>
  <c r="W124" i="12" s="1"/>
  <c r="V124" i="12"/>
  <c r="X123" i="12"/>
  <c r="BT123" i="13"/>
  <c r="BH123" i="13"/>
  <c r="BP124" i="12"/>
  <c r="BO125" i="12"/>
  <c r="U124" i="13" a="1"/>
  <c r="U124" i="13" s="1"/>
  <c r="W124" i="13" s="1"/>
  <c r="V124" i="13"/>
  <c r="X124" i="13" s="1"/>
  <c r="BE124" i="1" a="1"/>
  <c r="BE124" i="1" s="1"/>
  <c r="BG124" i="1" s="1"/>
  <c r="BF124" i="1"/>
  <c r="AG124" i="12" a="1"/>
  <c r="AG124" i="12" s="1"/>
  <c r="AI124" i="12" s="1"/>
  <c r="AH124" i="12"/>
  <c r="AJ124" i="12" s="1"/>
  <c r="BQ123" i="12" a="1"/>
  <c r="BQ123" i="12" s="1"/>
  <c r="BS123" i="12" s="1"/>
  <c r="BR123" i="12"/>
  <c r="X123" i="7"/>
  <c r="AJ124" i="7"/>
  <c r="AS124" i="7" a="1"/>
  <c r="AS124" i="7" s="1"/>
  <c r="AU124" i="7" s="1"/>
  <c r="AT124" i="7"/>
  <c r="U124" i="7" a="1"/>
  <c r="U124" i="7" s="1"/>
  <c r="W124" i="7" s="1"/>
  <c r="V124" i="7"/>
  <c r="BE124" i="7" a="1"/>
  <c r="BE124" i="7" s="1"/>
  <c r="BG124" i="7" s="1"/>
  <c r="BF124" i="7"/>
  <c r="AG125" i="7" a="1"/>
  <c r="AG125" i="7" s="1"/>
  <c r="AI125" i="7" s="1"/>
  <c r="AH125" i="7"/>
  <c r="BQ124" i="7" a="1"/>
  <c r="BQ124" i="7" s="1"/>
  <c r="BS124" i="7" s="1"/>
  <c r="BR124" i="7"/>
  <c r="AV123" i="7"/>
  <c r="AQ125" i="1"/>
  <c r="AR125" i="1" s="1"/>
  <c r="BC125" i="12"/>
  <c r="BD125" i="12" s="1"/>
  <c r="AQ125" i="12"/>
  <c r="AR125" i="12" s="1"/>
  <c r="AE125" i="12"/>
  <c r="AF125" i="12" s="1"/>
  <c r="S125" i="12"/>
  <c r="T125" i="12" s="1"/>
  <c r="BO125" i="7"/>
  <c r="BP125" i="7" s="1"/>
  <c r="BC125" i="7"/>
  <c r="BD125" i="7" s="1"/>
  <c r="AQ125" i="7"/>
  <c r="AR125" i="7" s="1"/>
  <c r="AE126" i="7"/>
  <c r="AF126" i="7" s="1"/>
  <c r="S125" i="7"/>
  <c r="T125" i="7" s="1"/>
  <c r="BO126" i="1"/>
  <c r="BP126" i="1" s="1"/>
  <c r="BC125" i="1"/>
  <c r="BD125" i="1" s="1"/>
  <c r="AE126" i="1"/>
  <c r="AF126" i="1" s="1"/>
  <c r="S126" i="1"/>
  <c r="T126" i="1" s="1"/>
  <c r="BO125" i="13"/>
  <c r="BP125" i="13" s="1"/>
  <c r="BC125" i="13"/>
  <c r="BD125" i="13" s="1"/>
  <c r="AQ125" i="13"/>
  <c r="AR125" i="13" s="1"/>
  <c r="AE125" i="13"/>
  <c r="AF125" i="13" s="1"/>
  <c r="S125" i="13"/>
  <c r="T125" i="13" s="1"/>
  <c r="BT123" i="12" l="1"/>
  <c r="AV124" i="13"/>
  <c r="BT124" i="13"/>
  <c r="X125" i="1"/>
  <c r="AV124" i="1"/>
  <c r="AG125" i="13" a="1"/>
  <c r="AG125" i="13" s="1"/>
  <c r="AI125" i="13" s="1"/>
  <c r="AH125" i="13"/>
  <c r="BR124" i="12"/>
  <c r="BQ124" i="12" a="1"/>
  <c r="BQ124" i="12" s="1"/>
  <c r="BS124" i="12" s="1"/>
  <c r="BP125" i="12"/>
  <c r="BO126" i="12"/>
  <c r="BE125" i="13" a="1"/>
  <c r="BE125" i="13" s="1"/>
  <c r="BG125" i="13" s="1"/>
  <c r="BF125" i="13"/>
  <c r="AS125" i="1" a="1"/>
  <c r="AS125" i="1" s="1"/>
  <c r="AU125" i="1" s="1"/>
  <c r="AT125" i="1"/>
  <c r="BE125" i="12" a="1"/>
  <c r="BE125" i="12" s="1"/>
  <c r="BG125" i="12" s="1"/>
  <c r="BF125" i="12"/>
  <c r="AS125" i="13" a="1"/>
  <c r="AS125" i="13" s="1"/>
  <c r="AU125" i="13" s="1"/>
  <c r="AT125" i="13"/>
  <c r="BQ125" i="13" a="1"/>
  <c r="BQ125" i="13" s="1"/>
  <c r="BS125" i="13" s="1"/>
  <c r="BR125" i="13"/>
  <c r="BT125" i="1"/>
  <c r="BT124" i="7"/>
  <c r="BH124" i="1"/>
  <c r="AG126" i="1" a="1"/>
  <c r="AG126" i="1" s="1"/>
  <c r="AI126" i="1" s="1"/>
  <c r="AH126" i="1"/>
  <c r="U125" i="12" a="1"/>
  <c r="U125" i="12" s="1"/>
  <c r="W125" i="12" s="1"/>
  <c r="V125" i="12"/>
  <c r="X125" i="12" s="1"/>
  <c r="X124" i="12"/>
  <c r="U126" i="1" a="1"/>
  <c r="U126" i="1" s="1"/>
  <c r="W126" i="1" s="1"/>
  <c r="V126" i="1"/>
  <c r="BE125" i="1" a="1"/>
  <c r="BE125" i="1" s="1"/>
  <c r="BG125" i="1" s="1"/>
  <c r="BF125" i="1"/>
  <c r="AG125" i="12" a="1"/>
  <c r="AG125" i="12" s="1"/>
  <c r="AI125" i="12" s="1"/>
  <c r="AH125" i="12"/>
  <c r="V125" i="13"/>
  <c r="U125" i="13" a="1"/>
  <c r="U125" i="13" s="1"/>
  <c r="W125" i="13" s="1"/>
  <c r="BR126" i="1"/>
  <c r="BQ126" i="1" a="1"/>
  <c r="BQ126" i="1" s="1"/>
  <c r="BS126" i="1" s="1"/>
  <c r="AT125" i="12"/>
  <c r="AS125" i="12" a="1"/>
  <c r="AS125" i="12" s="1"/>
  <c r="AU125" i="12" s="1"/>
  <c r="AJ125" i="1"/>
  <c r="BH124" i="13"/>
  <c r="AJ124" i="13"/>
  <c r="X124" i="7"/>
  <c r="AJ125" i="7"/>
  <c r="U125" i="7" a="1"/>
  <c r="U125" i="7" s="1"/>
  <c r="W125" i="7" s="1"/>
  <c r="V125" i="7"/>
  <c r="AS125" i="7" a="1"/>
  <c r="AS125" i="7" s="1"/>
  <c r="AU125" i="7" s="1"/>
  <c r="AT125" i="7"/>
  <c r="AG126" i="7" a="1"/>
  <c r="AG126" i="7" s="1"/>
  <c r="AI126" i="7" s="1"/>
  <c r="AH126" i="7"/>
  <c r="BH124" i="7"/>
  <c r="BF125" i="7"/>
  <c r="BE125" i="7" a="1"/>
  <c r="BE125" i="7" s="1"/>
  <c r="BG125" i="7" s="1"/>
  <c r="BR125" i="7"/>
  <c r="BQ125" i="7" a="1"/>
  <c r="BQ125" i="7" s="1"/>
  <c r="BS125" i="7" s="1"/>
  <c r="AV124" i="7"/>
  <c r="AQ126" i="1"/>
  <c r="AR126" i="1" s="1"/>
  <c r="BC126" i="12"/>
  <c r="BD126" i="12" s="1"/>
  <c r="AQ126" i="12"/>
  <c r="AR126" i="12" s="1"/>
  <c r="AE126" i="12"/>
  <c r="AF126" i="12" s="1"/>
  <c r="S126" i="12"/>
  <c r="T126" i="12" s="1"/>
  <c r="BO126" i="7"/>
  <c r="BP126" i="7" s="1"/>
  <c r="BC126" i="7"/>
  <c r="BD126" i="7" s="1"/>
  <c r="AQ126" i="7"/>
  <c r="AR126" i="7" s="1"/>
  <c r="AE127" i="7"/>
  <c r="AF127" i="7" s="1"/>
  <c r="S126" i="7"/>
  <c r="T126" i="7" s="1"/>
  <c r="BO127" i="1"/>
  <c r="BP127" i="1" s="1"/>
  <c r="BC126" i="1"/>
  <c r="BD126" i="1" s="1"/>
  <c r="AE127" i="1"/>
  <c r="AF127" i="1" s="1"/>
  <c r="S127" i="1"/>
  <c r="T127" i="1" s="1"/>
  <c r="BO126" i="13"/>
  <c r="BP126" i="13" s="1"/>
  <c r="BC126" i="13"/>
  <c r="BD126" i="13" s="1"/>
  <c r="AQ126" i="13"/>
  <c r="AR126" i="13" s="1"/>
  <c r="AE126" i="13"/>
  <c r="AF126" i="13" s="1"/>
  <c r="S126" i="13"/>
  <c r="T126" i="13" s="1"/>
  <c r="AV125" i="12" l="1"/>
  <c r="AJ126" i="1"/>
  <c r="BH125" i="1"/>
  <c r="AJ125" i="13"/>
  <c r="AV125" i="1"/>
  <c r="AJ125" i="12"/>
  <c r="AV125" i="13"/>
  <c r="U127" i="1" a="1"/>
  <c r="U127" i="1" s="1"/>
  <c r="W127" i="1" s="1"/>
  <c r="V127" i="1"/>
  <c r="AG127" i="1" a="1"/>
  <c r="AG127" i="1" s="1"/>
  <c r="AI127" i="1" s="1"/>
  <c r="AH127" i="1"/>
  <c r="BE126" i="1" a="1"/>
  <c r="BE126" i="1" s="1"/>
  <c r="BG126" i="1" s="1"/>
  <c r="BF126" i="1"/>
  <c r="BQ125" i="12" a="1"/>
  <c r="BQ125" i="12" s="1"/>
  <c r="BS125" i="12" s="1"/>
  <c r="BR125" i="12"/>
  <c r="U126" i="13" a="1"/>
  <c r="U126" i="13" s="1"/>
  <c r="W126" i="13" s="1"/>
  <c r="V126" i="13"/>
  <c r="BR127" i="1"/>
  <c r="BQ127" i="1" a="1"/>
  <c r="BQ127" i="1" s="1"/>
  <c r="BS127" i="1" s="1"/>
  <c r="AS126" i="12" a="1"/>
  <c r="AS126" i="12" s="1"/>
  <c r="AU126" i="12" s="1"/>
  <c r="AT126" i="12"/>
  <c r="BT126" i="1"/>
  <c r="BH125" i="12"/>
  <c r="BT124" i="12"/>
  <c r="AG126" i="12" a="1"/>
  <c r="AG126" i="12" s="1"/>
  <c r="AI126" i="12" s="1"/>
  <c r="AH126" i="12"/>
  <c r="AJ126" i="12" s="1"/>
  <c r="BE126" i="12" a="1"/>
  <c r="BE126" i="12" s="1"/>
  <c r="BG126" i="12" s="1"/>
  <c r="BF126" i="12"/>
  <c r="BP126" i="12"/>
  <c r="BO127" i="12"/>
  <c r="AH126" i="13"/>
  <c r="AG126" i="13" a="1"/>
  <c r="AG126" i="13" s="1"/>
  <c r="AI126" i="13" s="1"/>
  <c r="AT126" i="13"/>
  <c r="AS126" i="13" a="1"/>
  <c r="AS126" i="13" s="1"/>
  <c r="AU126" i="13" s="1"/>
  <c r="X126" i="1"/>
  <c r="U126" i="12" a="1"/>
  <c r="U126" i="12" s="1"/>
  <c r="W126" i="12" s="1"/>
  <c r="V126" i="12"/>
  <c r="BF126" i="13"/>
  <c r="BE126" i="13" a="1"/>
  <c r="BE126" i="13" s="1"/>
  <c r="BG126" i="13" s="1"/>
  <c r="AS126" i="1" a="1"/>
  <c r="AS126" i="1" s="1"/>
  <c r="AU126" i="1" s="1"/>
  <c r="AT126" i="1"/>
  <c r="X125" i="13"/>
  <c r="BR126" i="13"/>
  <c r="BQ126" i="13" a="1"/>
  <c r="BQ126" i="13" s="1"/>
  <c r="BS126" i="13" s="1"/>
  <c r="BT125" i="13"/>
  <c r="BH125" i="13"/>
  <c r="AV125" i="7"/>
  <c r="AJ126" i="7"/>
  <c r="BF126" i="7"/>
  <c r="BE126" i="7" a="1"/>
  <c r="BE126" i="7" s="1"/>
  <c r="BG126" i="7" s="1"/>
  <c r="BH125" i="7"/>
  <c r="BT125" i="7"/>
  <c r="AG127" i="7" a="1"/>
  <c r="AG127" i="7" s="1"/>
  <c r="AI127" i="7" s="1"/>
  <c r="AH127" i="7"/>
  <c r="AS126" i="7" a="1"/>
  <c r="AS126" i="7" s="1"/>
  <c r="AU126" i="7" s="1"/>
  <c r="AT126" i="7"/>
  <c r="BR126" i="7"/>
  <c r="BQ126" i="7" a="1"/>
  <c r="BQ126" i="7" s="1"/>
  <c r="BS126" i="7" s="1"/>
  <c r="U126" i="7" a="1"/>
  <c r="U126" i="7" s="1"/>
  <c r="W126" i="7" s="1"/>
  <c r="V126" i="7"/>
  <c r="X125" i="7"/>
  <c r="AQ127" i="1"/>
  <c r="AR127" i="1" s="1"/>
  <c r="BC127" i="12"/>
  <c r="BD127" i="12" s="1"/>
  <c r="AQ127" i="12"/>
  <c r="AR127" i="12" s="1"/>
  <c r="AE127" i="12"/>
  <c r="AF127" i="12" s="1"/>
  <c r="S127" i="12"/>
  <c r="T127" i="12" s="1"/>
  <c r="BO127" i="7"/>
  <c r="BP127" i="7" s="1"/>
  <c r="BC127" i="7"/>
  <c r="BD127" i="7" s="1"/>
  <c r="AQ127" i="7"/>
  <c r="AR127" i="7" s="1"/>
  <c r="AE128" i="7"/>
  <c r="AF128" i="7" s="1"/>
  <c r="S127" i="7"/>
  <c r="T127" i="7" s="1"/>
  <c r="BO128" i="1"/>
  <c r="BP128" i="1" s="1"/>
  <c r="BC127" i="1"/>
  <c r="BD127" i="1" s="1"/>
  <c r="AE128" i="1"/>
  <c r="AF128" i="1" s="1"/>
  <c r="S128" i="1"/>
  <c r="T128" i="1" s="1"/>
  <c r="BO127" i="13"/>
  <c r="BP127" i="13" s="1"/>
  <c r="BC127" i="13"/>
  <c r="BD127" i="13" s="1"/>
  <c r="AQ127" i="13"/>
  <c r="AR127" i="13" s="1"/>
  <c r="AE127" i="13"/>
  <c r="AF127" i="13" s="1"/>
  <c r="S127" i="13"/>
  <c r="T127" i="13" s="1"/>
  <c r="AJ127" i="1" l="1"/>
  <c r="BT127" i="1"/>
  <c r="X126" i="13"/>
  <c r="X127" i="1"/>
  <c r="BT125" i="12"/>
  <c r="BH126" i="12"/>
  <c r="BH126" i="13"/>
  <c r="BT126" i="13"/>
  <c r="X126" i="12"/>
  <c r="BH126" i="1"/>
  <c r="AS127" i="13" a="1"/>
  <c r="AS127" i="13" s="1"/>
  <c r="AU127" i="13" s="1"/>
  <c r="AT127" i="13"/>
  <c r="BF127" i="1"/>
  <c r="BE127" i="1" a="1"/>
  <c r="BE127" i="1" s="1"/>
  <c r="BG127" i="1" s="1"/>
  <c r="U127" i="13" a="1"/>
  <c r="U127" i="13" s="1"/>
  <c r="W127" i="13" s="1"/>
  <c r="V127" i="13"/>
  <c r="BR128" i="1"/>
  <c r="BQ128" i="1" a="1"/>
  <c r="BQ128" i="1" s="1"/>
  <c r="BS128" i="1" s="1"/>
  <c r="AS127" i="12" a="1"/>
  <c r="AS127" i="12" s="1"/>
  <c r="AU127" i="12" s="1"/>
  <c r="AT127" i="12"/>
  <c r="BR126" i="12"/>
  <c r="BQ126" i="12" a="1"/>
  <c r="BQ126" i="12" s="1"/>
  <c r="BS126" i="12" s="1"/>
  <c r="AH128" i="1"/>
  <c r="AG128" i="1" a="1"/>
  <c r="AG128" i="1" s="1"/>
  <c r="AI128" i="1" s="1"/>
  <c r="AG127" i="13" a="1"/>
  <c r="AG127" i="13" s="1"/>
  <c r="AI127" i="13" s="1"/>
  <c r="AH127" i="13"/>
  <c r="AJ127" i="13" s="1"/>
  <c r="BE127" i="12" a="1"/>
  <c r="BE127" i="12" s="1"/>
  <c r="BG127" i="12" s="1"/>
  <c r="BF127" i="12"/>
  <c r="AV126" i="1"/>
  <c r="AV126" i="13"/>
  <c r="AV126" i="12"/>
  <c r="BE127" i="13" a="1"/>
  <c r="BE127" i="13" s="1"/>
  <c r="BG127" i="13" s="1"/>
  <c r="BF127" i="13"/>
  <c r="AS127" i="1" a="1"/>
  <c r="AS127" i="1" s="1"/>
  <c r="AU127" i="1" s="1"/>
  <c r="AT127" i="1"/>
  <c r="BQ127" i="13" a="1"/>
  <c r="BQ127" i="13" s="1"/>
  <c r="BS127" i="13" s="1"/>
  <c r="BR127" i="13"/>
  <c r="AJ126" i="13"/>
  <c r="U128" i="1" a="1"/>
  <c r="U128" i="1" s="1"/>
  <c r="W128" i="1" s="1"/>
  <c r="V128" i="1"/>
  <c r="V127" i="12"/>
  <c r="U127" i="12" a="1"/>
  <c r="U127" i="12" s="1"/>
  <c r="W127" i="12" s="1"/>
  <c r="AG127" i="12" a="1"/>
  <c r="AG127" i="12" s="1"/>
  <c r="AI127" i="12" s="1"/>
  <c r="AH127" i="12"/>
  <c r="BP127" i="12"/>
  <c r="BO128" i="12"/>
  <c r="AV126" i="7"/>
  <c r="AJ127" i="7"/>
  <c r="BE127" i="7" a="1"/>
  <c r="BE127" i="7" s="1"/>
  <c r="BG127" i="7" s="1"/>
  <c r="BF127" i="7"/>
  <c r="BT126" i="7"/>
  <c r="BQ127" i="7" a="1"/>
  <c r="BQ127" i="7" s="1"/>
  <c r="BS127" i="7" s="1"/>
  <c r="BR127" i="7"/>
  <c r="AG128" i="7" a="1"/>
  <c r="AG128" i="7" s="1"/>
  <c r="AI128" i="7" s="1"/>
  <c r="AH128" i="7"/>
  <c r="AT127" i="7"/>
  <c r="AS127" i="7" a="1"/>
  <c r="AS127" i="7" s="1"/>
  <c r="AU127" i="7" s="1"/>
  <c r="U127" i="7" a="1"/>
  <c r="U127" i="7" s="1"/>
  <c r="W127" i="7" s="1"/>
  <c r="V127" i="7"/>
  <c r="X126" i="7"/>
  <c r="BH126" i="7"/>
  <c r="AQ128" i="1"/>
  <c r="AR128" i="1" s="1"/>
  <c r="BC128" i="12"/>
  <c r="BD128" i="12" s="1"/>
  <c r="AQ128" i="12"/>
  <c r="AR128" i="12" s="1"/>
  <c r="AE128" i="12"/>
  <c r="AF128" i="12" s="1"/>
  <c r="S128" i="12"/>
  <c r="T128" i="12" s="1"/>
  <c r="BO128" i="7"/>
  <c r="BP128" i="7" s="1"/>
  <c r="BC128" i="7"/>
  <c r="BD128" i="7" s="1"/>
  <c r="AQ128" i="7"/>
  <c r="AR128" i="7" s="1"/>
  <c r="AE129" i="7"/>
  <c r="AF129" i="7" s="1"/>
  <c r="S128" i="7"/>
  <c r="T128" i="7" s="1"/>
  <c r="BO129" i="1"/>
  <c r="BP129" i="1" s="1"/>
  <c r="BC128" i="1"/>
  <c r="BD128" i="1" s="1"/>
  <c r="AE129" i="1"/>
  <c r="AF129" i="1" s="1"/>
  <c r="S129" i="1"/>
  <c r="T129" i="1" s="1"/>
  <c r="BO128" i="13"/>
  <c r="BP128" i="13" s="1"/>
  <c r="BC128" i="13"/>
  <c r="BD128" i="13" s="1"/>
  <c r="AQ128" i="13"/>
  <c r="AR128" i="13" s="1"/>
  <c r="AE128" i="13"/>
  <c r="AF128" i="13" s="1"/>
  <c r="S128" i="13"/>
  <c r="T128" i="13" s="1"/>
  <c r="BH127" i="13" l="1"/>
  <c r="X128" i="1"/>
  <c r="BH127" i="12"/>
  <c r="AV127" i="12"/>
  <c r="AV127" i="13"/>
  <c r="X127" i="12"/>
  <c r="V129" i="1"/>
  <c r="U129" i="1" a="1"/>
  <c r="U129" i="1" s="1"/>
  <c r="W129" i="1" s="1"/>
  <c r="AJ127" i="12"/>
  <c r="BQ129" i="1" a="1"/>
  <c r="BQ129" i="1" s="1"/>
  <c r="BS129" i="1" s="1"/>
  <c r="BR129" i="1"/>
  <c r="BQ128" i="13" a="1"/>
  <c r="BQ128" i="13" s="1"/>
  <c r="BS128" i="13" s="1"/>
  <c r="BR128" i="13"/>
  <c r="BT128" i="13" s="1"/>
  <c r="AG129" i="1" a="1"/>
  <c r="AG129" i="1" s="1"/>
  <c r="AI129" i="1" s="1"/>
  <c r="AH129" i="1"/>
  <c r="V128" i="12"/>
  <c r="X128" i="12" s="1"/>
  <c r="U128" i="12" a="1"/>
  <c r="U128" i="12" s="1"/>
  <c r="W128" i="12" s="1"/>
  <c r="BT127" i="13"/>
  <c r="BT126" i="12"/>
  <c r="X127" i="13"/>
  <c r="AT128" i="12"/>
  <c r="AS128" i="12" a="1"/>
  <c r="AS128" i="12" s="1"/>
  <c r="AV127" i="1"/>
  <c r="BH127" i="1"/>
  <c r="AG128" i="12" a="1"/>
  <c r="AG128" i="12" s="1"/>
  <c r="AI128" i="12" s="1"/>
  <c r="AH128" i="12"/>
  <c r="AJ128" i="12" s="1"/>
  <c r="V128" i="13"/>
  <c r="U128" i="13" a="1"/>
  <c r="U128" i="13" s="1"/>
  <c r="W128" i="13" s="1"/>
  <c r="BE128" i="12" a="1"/>
  <c r="BE128" i="12" s="1"/>
  <c r="BG128" i="12" s="1"/>
  <c r="BF128" i="12"/>
  <c r="AS128" i="13" a="1"/>
  <c r="AS128" i="13" s="1"/>
  <c r="AU128" i="13" s="1"/>
  <c r="AT128" i="13"/>
  <c r="AG128" i="13" a="1"/>
  <c r="AG128" i="13" s="1"/>
  <c r="AI128" i="13" s="1"/>
  <c r="AH128" i="13"/>
  <c r="AS128" i="1" a="1"/>
  <c r="AS128" i="1" s="1"/>
  <c r="AU128" i="1" s="1"/>
  <c r="AT128" i="1"/>
  <c r="BP128" i="12"/>
  <c r="BO129" i="12"/>
  <c r="AJ128" i="1"/>
  <c r="BT128" i="1"/>
  <c r="BE128" i="1" a="1"/>
  <c r="BE128" i="1" s="1"/>
  <c r="BG128" i="1" s="1"/>
  <c r="BF128" i="1"/>
  <c r="BE128" i="13" a="1"/>
  <c r="BE128" i="13" s="1"/>
  <c r="BG128" i="13" s="1"/>
  <c r="BF128" i="13"/>
  <c r="BQ127" i="12" a="1"/>
  <c r="BQ127" i="12" s="1"/>
  <c r="BS127" i="12" s="1"/>
  <c r="BR127" i="12"/>
  <c r="X127" i="7"/>
  <c r="AV127" i="7"/>
  <c r="BT127" i="7"/>
  <c r="AJ128" i="7"/>
  <c r="BH127" i="7"/>
  <c r="AG129" i="7" a="1"/>
  <c r="AG129" i="7" s="1"/>
  <c r="AI129" i="7" s="1"/>
  <c r="AH129" i="7"/>
  <c r="AT128" i="7"/>
  <c r="AS128" i="7" a="1"/>
  <c r="AS128" i="7" s="1"/>
  <c r="AU128" i="7" s="1"/>
  <c r="BF128" i="7"/>
  <c r="BE128" i="7" a="1"/>
  <c r="BE128" i="7" s="1"/>
  <c r="BG128" i="7" s="1"/>
  <c r="BR128" i="7"/>
  <c r="BQ128" i="7" a="1"/>
  <c r="BQ128" i="7" s="1"/>
  <c r="BS128" i="7" s="1"/>
  <c r="V128" i="7"/>
  <c r="U128" i="7" a="1"/>
  <c r="U128" i="7" s="1"/>
  <c r="W128" i="7" s="1"/>
  <c r="AQ129" i="1"/>
  <c r="AR129" i="1" s="1"/>
  <c r="BC129" i="12"/>
  <c r="BD129" i="12" s="1"/>
  <c r="AQ129" i="12"/>
  <c r="AR129" i="12" s="1"/>
  <c r="AE129" i="12"/>
  <c r="AF129" i="12" s="1"/>
  <c r="S129" i="12"/>
  <c r="T129" i="12" s="1"/>
  <c r="BO129" i="7"/>
  <c r="BP129" i="7" s="1"/>
  <c r="BC129" i="7"/>
  <c r="BD129" i="7" s="1"/>
  <c r="AQ129" i="7"/>
  <c r="AR129" i="7" s="1"/>
  <c r="AE130" i="7"/>
  <c r="AF130" i="7" s="1"/>
  <c r="S129" i="7"/>
  <c r="T129" i="7" s="1"/>
  <c r="BO130" i="1"/>
  <c r="BP130" i="1" s="1"/>
  <c r="BC129" i="1"/>
  <c r="BD129" i="1" s="1"/>
  <c r="AE130" i="1"/>
  <c r="AF130" i="1" s="1"/>
  <c r="S130" i="1"/>
  <c r="T130" i="1" s="1"/>
  <c r="BO129" i="13"/>
  <c r="BP129" i="13" s="1"/>
  <c r="BC129" i="13"/>
  <c r="BD129" i="13" s="1"/>
  <c r="AQ129" i="13"/>
  <c r="AR129" i="13" s="1"/>
  <c r="AE129" i="13"/>
  <c r="AF129" i="13" s="1"/>
  <c r="S129" i="13"/>
  <c r="T129" i="13" s="1"/>
  <c r="AJ129" i="1" l="1"/>
  <c r="BH128" i="13"/>
  <c r="BT129" i="1"/>
  <c r="AV128" i="13"/>
  <c r="BT127" i="12"/>
  <c r="U130" i="1" a="1"/>
  <c r="U130" i="1" s="1"/>
  <c r="W130" i="1" s="1"/>
  <c r="V130" i="1"/>
  <c r="X130" i="1" s="1"/>
  <c r="BF129" i="1"/>
  <c r="BE129" i="1" a="1"/>
  <c r="BE129" i="1" s="1"/>
  <c r="BG129" i="1" s="1"/>
  <c r="AH129" i="12"/>
  <c r="AG129" i="12" a="1"/>
  <c r="AG129" i="12" s="1"/>
  <c r="AI129" i="12" s="1"/>
  <c r="BH128" i="1"/>
  <c r="U129" i="13" a="1"/>
  <c r="U129" i="13" s="1"/>
  <c r="W129" i="13" s="1"/>
  <c r="V129" i="13"/>
  <c r="BQ130" i="1" a="1"/>
  <c r="BQ130" i="1" s="1"/>
  <c r="BS130" i="1" s="1"/>
  <c r="BR130" i="1"/>
  <c r="AS129" i="12" a="1"/>
  <c r="AS129" i="12" s="1"/>
  <c r="AU129" i="12" s="1"/>
  <c r="AT129" i="12"/>
  <c r="AJ128" i="13"/>
  <c r="AT129" i="13"/>
  <c r="AS129" i="13" a="1"/>
  <c r="AS129" i="13" s="1"/>
  <c r="AU129" i="13" s="1"/>
  <c r="BE129" i="13" a="1"/>
  <c r="BE129" i="13" s="1"/>
  <c r="BG129" i="13" s="1"/>
  <c r="BF129" i="13"/>
  <c r="AS129" i="1" a="1"/>
  <c r="AS129" i="1" s="1"/>
  <c r="AU129" i="1" s="1"/>
  <c r="AT129" i="1"/>
  <c r="AG129" i="13" a="1"/>
  <c r="AG129" i="13" s="1"/>
  <c r="AI129" i="13" s="1"/>
  <c r="AH129" i="13"/>
  <c r="BR129" i="13"/>
  <c r="BQ129" i="13" a="1"/>
  <c r="BQ129" i="13" s="1"/>
  <c r="BS129" i="13" s="1"/>
  <c r="BP129" i="12"/>
  <c r="BO130" i="12"/>
  <c r="BH128" i="12"/>
  <c r="X129" i="1"/>
  <c r="BE129" i="12" a="1"/>
  <c r="BE129" i="12" s="1"/>
  <c r="BG129" i="12" s="1"/>
  <c r="BF129" i="12"/>
  <c r="BR128" i="12"/>
  <c r="BQ128" i="12" a="1"/>
  <c r="BQ128" i="12" s="1"/>
  <c r="BS128" i="12" s="1"/>
  <c r="AV128" i="12"/>
  <c r="AU128" i="12"/>
  <c r="AG130" i="1" a="1"/>
  <c r="AG130" i="1" s="1"/>
  <c r="AI130" i="1" s="1"/>
  <c r="AH130" i="1"/>
  <c r="U129" i="12" a="1"/>
  <c r="U129" i="12" s="1"/>
  <c r="W129" i="12" s="1"/>
  <c r="V129" i="12"/>
  <c r="AV128" i="1"/>
  <c r="X128" i="13"/>
  <c r="AV128" i="7"/>
  <c r="AJ129" i="7"/>
  <c r="BQ129" i="7" a="1"/>
  <c r="BQ129" i="7" s="1"/>
  <c r="BS129" i="7" s="1"/>
  <c r="BR129" i="7"/>
  <c r="BH128" i="7"/>
  <c r="AT129" i="7"/>
  <c r="AS129" i="7" a="1"/>
  <c r="AS129" i="7" s="1"/>
  <c r="AU129" i="7" s="1"/>
  <c r="BT128" i="7"/>
  <c r="AH130" i="7"/>
  <c r="AG130" i="7" a="1"/>
  <c r="AG130" i="7" s="1"/>
  <c r="AI130" i="7" s="1"/>
  <c r="BE129" i="7" a="1"/>
  <c r="BE129" i="7" s="1"/>
  <c r="BG129" i="7" s="1"/>
  <c r="BF129" i="7"/>
  <c r="U129" i="7" a="1"/>
  <c r="U129" i="7" s="1"/>
  <c r="W129" i="7" s="1"/>
  <c r="V129" i="7"/>
  <c r="X128" i="7"/>
  <c r="AQ130" i="1"/>
  <c r="AR130" i="1" s="1"/>
  <c r="BC130" i="12"/>
  <c r="BD130" i="12" s="1"/>
  <c r="AQ130" i="12"/>
  <c r="AR130" i="12" s="1"/>
  <c r="AE130" i="12"/>
  <c r="AF130" i="12" s="1"/>
  <c r="S130" i="12"/>
  <c r="T130" i="12" s="1"/>
  <c r="BO130" i="7"/>
  <c r="BP130" i="7" s="1"/>
  <c r="BC130" i="7"/>
  <c r="BD130" i="7" s="1"/>
  <c r="AQ130" i="7"/>
  <c r="AR130" i="7" s="1"/>
  <c r="AE131" i="7"/>
  <c r="AF131" i="7" s="1"/>
  <c r="S130" i="7"/>
  <c r="T130" i="7" s="1"/>
  <c r="BO131" i="1"/>
  <c r="BP131" i="1" s="1"/>
  <c r="BC130" i="1"/>
  <c r="BD130" i="1" s="1"/>
  <c r="AE131" i="1"/>
  <c r="AF131" i="1" s="1"/>
  <c r="S131" i="1"/>
  <c r="T131" i="1" s="1"/>
  <c r="BO130" i="13"/>
  <c r="BP130" i="13" s="1"/>
  <c r="BC130" i="13"/>
  <c r="BD130" i="13" s="1"/>
  <c r="AQ130" i="13"/>
  <c r="AR130" i="13" s="1"/>
  <c r="AE130" i="13"/>
  <c r="AF130" i="13" s="1"/>
  <c r="S130" i="13"/>
  <c r="T130" i="13" s="1"/>
  <c r="AJ129" i="13" l="1"/>
  <c r="BH129" i="13"/>
  <c r="X129" i="12"/>
  <c r="AV129" i="1"/>
  <c r="AJ130" i="7"/>
  <c r="BT128" i="12"/>
  <c r="X129" i="13"/>
  <c r="AJ130" i="1"/>
  <c r="AJ129" i="12"/>
  <c r="BQ130" i="13" a="1"/>
  <c r="BQ130" i="13" s="1"/>
  <c r="BS130" i="13" s="1"/>
  <c r="BR130" i="13"/>
  <c r="BT129" i="13"/>
  <c r="BT130" i="1"/>
  <c r="BR129" i="12"/>
  <c r="BQ129" i="12" a="1"/>
  <c r="BQ129" i="12" s="1"/>
  <c r="BS129" i="12" s="1"/>
  <c r="U131" i="1" a="1"/>
  <c r="U131" i="1" s="1"/>
  <c r="W131" i="1" s="1"/>
  <c r="V131" i="1"/>
  <c r="AG131" i="1" a="1"/>
  <c r="AG131" i="1" s="1"/>
  <c r="AI131" i="1" s="1"/>
  <c r="AH131" i="1"/>
  <c r="U130" i="12" a="1"/>
  <c r="U130" i="12" s="1"/>
  <c r="W130" i="12" s="1"/>
  <c r="V130" i="12"/>
  <c r="BH129" i="12"/>
  <c r="AV129" i="13"/>
  <c r="BH129" i="1"/>
  <c r="BE130" i="1" a="1"/>
  <c r="BE130" i="1" s="1"/>
  <c r="BG130" i="1" s="1"/>
  <c r="BF130" i="1"/>
  <c r="AS130" i="1" a="1"/>
  <c r="AS130" i="1" s="1"/>
  <c r="AU130" i="1" s="1"/>
  <c r="AT130" i="1"/>
  <c r="AV130" i="1" s="1"/>
  <c r="AG130" i="12" a="1"/>
  <c r="AG130" i="12" s="1"/>
  <c r="AI130" i="12" s="1"/>
  <c r="AH130" i="12"/>
  <c r="V130" i="13"/>
  <c r="U130" i="13" a="1"/>
  <c r="U130" i="13" s="1"/>
  <c r="W130" i="13" s="1"/>
  <c r="AT130" i="12"/>
  <c r="AS130" i="12" a="1"/>
  <c r="AS130" i="12" s="1"/>
  <c r="AU130" i="12" s="1"/>
  <c r="BF130" i="13"/>
  <c r="BE130" i="13" a="1"/>
  <c r="BE130" i="13" s="1"/>
  <c r="BG130" i="13" s="1"/>
  <c r="BQ131" i="1" a="1"/>
  <c r="BQ131" i="1" s="1"/>
  <c r="BS131" i="1" s="1"/>
  <c r="BR131" i="1"/>
  <c r="AG130" i="13" a="1"/>
  <c r="AG130" i="13" s="1"/>
  <c r="AI130" i="13" s="1"/>
  <c r="AH130" i="13"/>
  <c r="BF130" i="12"/>
  <c r="BE130" i="12" a="1"/>
  <c r="BE130" i="12" s="1"/>
  <c r="BG130" i="12" s="1"/>
  <c r="AT130" i="13"/>
  <c r="AS130" i="13" a="1"/>
  <c r="AS130" i="13" s="1"/>
  <c r="AU130" i="13" s="1"/>
  <c r="BP130" i="12"/>
  <c r="BO131" i="12"/>
  <c r="AV129" i="12"/>
  <c r="X129" i="7"/>
  <c r="BT129" i="7"/>
  <c r="BH129" i="7"/>
  <c r="U130" i="7" a="1"/>
  <c r="U130" i="7" s="1"/>
  <c r="W130" i="7" s="1"/>
  <c r="V130" i="7"/>
  <c r="BQ130" i="7" a="1"/>
  <c r="BQ130" i="7" s="1"/>
  <c r="BS130" i="7" s="1"/>
  <c r="BR130" i="7"/>
  <c r="AV129" i="7"/>
  <c r="BE130" i="7" a="1"/>
  <c r="BE130" i="7" s="1"/>
  <c r="BG130" i="7" s="1"/>
  <c r="BF130" i="7"/>
  <c r="AH131" i="7"/>
  <c r="AG131" i="7" a="1"/>
  <c r="AG131" i="7" s="1"/>
  <c r="AI131" i="7" s="1"/>
  <c r="AS130" i="7" a="1"/>
  <c r="AS130" i="7" s="1"/>
  <c r="AU130" i="7" s="1"/>
  <c r="AT130" i="7"/>
  <c r="AQ131" i="1"/>
  <c r="AR131" i="1" s="1"/>
  <c r="BC131" i="12"/>
  <c r="BD131" i="12" s="1"/>
  <c r="AQ131" i="12"/>
  <c r="AR131" i="12" s="1"/>
  <c r="AE131" i="12"/>
  <c r="AF131" i="12" s="1"/>
  <c r="S131" i="12"/>
  <c r="T131" i="12" s="1"/>
  <c r="BO131" i="7"/>
  <c r="BP131" i="7" s="1"/>
  <c r="BC131" i="7"/>
  <c r="BD131" i="7" s="1"/>
  <c r="AQ131" i="7"/>
  <c r="AR131" i="7" s="1"/>
  <c r="AE132" i="7"/>
  <c r="AF132" i="7" s="1"/>
  <c r="S131" i="7"/>
  <c r="T131" i="7" s="1"/>
  <c r="BO132" i="1"/>
  <c r="BP132" i="1" s="1"/>
  <c r="BC131" i="1"/>
  <c r="BD131" i="1" s="1"/>
  <c r="AE132" i="1"/>
  <c r="AF132" i="1" s="1"/>
  <c r="S132" i="1"/>
  <c r="T132" i="1" s="1"/>
  <c r="BO131" i="13"/>
  <c r="BP131" i="13" s="1"/>
  <c r="BC131" i="13"/>
  <c r="BD131" i="13" s="1"/>
  <c r="AQ131" i="13"/>
  <c r="AR131" i="13" s="1"/>
  <c r="AE131" i="13"/>
  <c r="AF131" i="13" s="1"/>
  <c r="S131" i="13"/>
  <c r="T131" i="13" s="1"/>
  <c r="AJ130" i="13" l="1"/>
  <c r="AJ131" i="1"/>
  <c r="AV130" i="12"/>
  <c r="X130" i="12"/>
  <c r="AG132" i="1" a="1"/>
  <c r="AG132" i="1" s="1"/>
  <c r="AI132" i="1" s="1"/>
  <c r="AH132" i="1"/>
  <c r="V131" i="12"/>
  <c r="U131" i="12" a="1"/>
  <c r="U131" i="12" s="1"/>
  <c r="W131" i="12" s="1"/>
  <c r="BE131" i="1" a="1"/>
  <c r="BE131" i="1" s="1"/>
  <c r="BG131" i="1" s="1"/>
  <c r="BF131" i="1"/>
  <c r="AG131" i="12" a="1"/>
  <c r="AG131" i="12" s="1"/>
  <c r="AI131" i="12" s="1"/>
  <c r="AH131" i="12"/>
  <c r="BH130" i="13"/>
  <c r="BT129" i="12"/>
  <c r="U131" i="13" a="1"/>
  <c r="U131" i="13" s="1"/>
  <c r="W131" i="13" s="1"/>
  <c r="V131" i="13"/>
  <c r="BQ132" i="1" a="1"/>
  <c r="BQ132" i="1" s="1"/>
  <c r="BS132" i="1" s="1"/>
  <c r="BR132" i="1"/>
  <c r="AS131" i="12" a="1"/>
  <c r="AS131" i="12" s="1"/>
  <c r="AU131" i="12" s="1"/>
  <c r="AT131" i="12"/>
  <c r="BH130" i="12"/>
  <c r="AJ130" i="12"/>
  <c r="AT131" i="13"/>
  <c r="AS131" i="13" a="1"/>
  <c r="AS131" i="13" s="1"/>
  <c r="AU131" i="13" s="1"/>
  <c r="AG131" i="13" a="1"/>
  <c r="AG131" i="13" s="1"/>
  <c r="AI131" i="13" s="1"/>
  <c r="AH131" i="13"/>
  <c r="BF131" i="13"/>
  <c r="BE131" i="13" a="1"/>
  <c r="BE131" i="13" s="1"/>
  <c r="BG131" i="13" s="1"/>
  <c r="AS131" i="1" a="1"/>
  <c r="AS131" i="1" s="1"/>
  <c r="AU131" i="1" s="1"/>
  <c r="AT131" i="1"/>
  <c r="BP131" i="12"/>
  <c r="BO132" i="12"/>
  <c r="BQ131" i="13" a="1"/>
  <c r="BQ131" i="13" s="1"/>
  <c r="BS131" i="13" s="1"/>
  <c r="BR131" i="13"/>
  <c r="BQ130" i="12" a="1"/>
  <c r="BQ130" i="12" s="1"/>
  <c r="BS130" i="12" s="1"/>
  <c r="BR130" i="12"/>
  <c r="BH130" i="1"/>
  <c r="BT130" i="13"/>
  <c r="U132" i="1" a="1"/>
  <c r="U132" i="1" s="1"/>
  <c r="W132" i="1" s="1"/>
  <c r="V132" i="1"/>
  <c r="AV130" i="13"/>
  <c r="BT131" i="1"/>
  <c r="X130" i="13"/>
  <c r="X131" i="1"/>
  <c r="BE131" i="12" a="1"/>
  <c r="BE131" i="12" s="1"/>
  <c r="BG131" i="12" s="1"/>
  <c r="BF131" i="12"/>
  <c r="BH130" i="7"/>
  <c r="AV130" i="7"/>
  <c r="AS131" i="7" a="1"/>
  <c r="AS131" i="7" s="1"/>
  <c r="AU131" i="7" s="1"/>
  <c r="AT131" i="7"/>
  <c r="BR131" i="7"/>
  <c r="BQ131" i="7" a="1"/>
  <c r="BQ131" i="7" s="1"/>
  <c r="BS131" i="7" s="1"/>
  <c r="V131" i="7"/>
  <c r="U131" i="7" a="1"/>
  <c r="U131" i="7" s="1"/>
  <c r="W131" i="7" s="1"/>
  <c r="BT130" i="7"/>
  <c r="AH132" i="7"/>
  <c r="AG132" i="7" a="1"/>
  <c r="AG132" i="7" s="1"/>
  <c r="AI132" i="7" s="1"/>
  <c r="AJ131" i="7"/>
  <c r="BF131" i="7"/>
  <c r="BE131" i="7" a="1"/>
  <c r="BE131" i="7" s="1"/>
  <c r="BG131" i="7" s="1"/>
  <c r="X130" i="7"/>
  <c r="AQ132" i="1"/>
  <c r="AR132" i="1" s="1"/>
  <c r="BC132" i="12"/>
  <c r="BD132" i="12" s="1"/>
  <c r="AQ132" i="12"/>
  <c r="AR132" i="12" s="1"/>
  <c r="AE132" i="12"/>
  <c r="AF132" i="12" s="1"/>
  <c r="S132" i="12"/>
  <c r="T132" i="12" s="1"/>
  <c r="BO132" i="7"/>
  <c r="BP132" i="7" s="1"/>
  <c r="BC132" i="7"/>
  <c r="BD132" i="7" s="1"/>
  <c r="AQ132" i="7"/>
  <c r="AR132" i="7" s="1"/>
  <c r="AE133" i="7"/>
  <c r="AF133" i="7" s="1"/>
  <c r="S132" i="7"/>
  <c r="T132" i="7" s="1"/>
  <c r="BO133" i="1"/>
  <c r="BP133" i="1" s="1"/>
  <c r="BC132" i="1"/>
  <c r="BD132" i="1" s="1"/>
  <c r="AE133" i="1"/>
  <c r="AF133" i="1" s="1"/>
  <c r="S133" i="1"/>
  <c r="T133" i="1" s="1"/>
  <c r="BO132" i="13"/>
  <c r="BP132" i="13" s="1"/>
  <c r="BC132" i="13"/>
  <c r="BD132" i="13" s="1"/>
  <c r="AQ132" i="13"/>
  <c r="AR132" i="13" s="1"/>
  <c r="AE132" i="13"/>
  <c r="AF132" i="13" s="1"/>
  <c r="S132" i="13"/>
  <c r="T132" i="13" s="1"/>
  <c r="AV131" i="13" l="1"/>
  <c r="AJ132" i="1"/>
  <c r="X132" i="1"/>
  <c r="BH131" i="12"/>
  <c r="BH131" i="7"/>
  <c r="BT130" i="12"/>
  <c r="AJ131" i="13"/>
  <c r="BT132" i="1"/>
  <c r="BH131" i="1"/>
  <c r="AS132" i="13" a="1"/>
  <c r="AS132" i="13" s="1"/>
  <c r="AU132" i="13" s="1"/>
  <c r="AT132" i="13"/>
  <c r="BP132" i="12"/>
  <c r="BO133" i="12"/>
  <c r="AS132" i="1" a="1"/>
  <c r="AS132" i="1" s="1"/>
  <c r="AU132" i="1" s="1"/>
  <c r="AT132" i="1"/>
  <c r="BQ131" i="12" a="1"/>
  <c r="BQ131" i="12" s="1"/>
  <c r="BS131" i="12" s="1"/>
  <c r="BR131" i="12"/>
  <c r="BE132" i="12" a="1"/>
  <c r="BE132" i="12" s="1"/>
  <c r="BG132" i="12" s="1"/>
  <c r="BF132" i="12"/>
  <c r="AV131" i="1"/>
  <c r="X131" i="13"/>
  <c r="X131" i="12"/>
  <c r="BE132" i="13" a="1"/>
  <c r="BE132" i="13" s="1"/>
  <c r="BG132" i="13" s="1"/>
  <c r="BF132" i="13"/>
  <c r="BQ132" i="13" a="1"/>
  <c r="BQ132" i="13" s="1"/>
  <c r="BS132" i="13" s="1"/>
  <c r="BR132" i="13"/>
  <c r="BT132" i="13" s="1"/>
  <c r="AG133" i="1" a="1"/>
  <c r="AG133" i="1" s="1"/>
  <c r="AI133" i="1" s="1"/>
  <c r="AH133" i="1"/>
  <c r="V132" i="12"/>
  <c r="U132" i="12" a="1"/>
  <c r="U132" i="12" s="1"/>
  <c r="W132" i="12" s="1"/>
  <c r="BH131" i="13"/>
  <c r="AG132" i="13" a="1"/>
  <c r="AG132" i="13" s="1"/>
  <c r="AI132" i="13" s="1"/>
  <c r="AH132" i="13"/>
  <c r="U133" i="1" a="1"/>
  <c r="U133" i="1" s="1"/>
  <c r="W133" i="1" s="1"/>
  <c r="V133" i="1"/>
  <c r="BE132" i="1" a="1"/>
  <c r="BE132" i="1" s="1"/>
  <c r="BG132" i="1" s="1"/>
  <c r="BF132" i="1"/>
  <c r="AG132" i="12" a="1"/>
  <c r="AG132" i="12" s="1"/>
  <c r="AI132" i="12" s="1"/>
  <c r="AH132" i="12"/>
  <c r="U132" i="13" a="1"/>
  <c r="U132" i="13" s="1"/>
  <c r="W132" i="13" s="1"/>
  <c r="V132" i="13"/>
  <c r="BR133" i="1"/>
  <c r="BQ133" i="1" a="1"/>
  <c r="BQ133" i="1" s="1"/>
  <c r="BS133" i="1" s="1"/>
  <c r="AS132" i="12" a="1"/>
  <c r="AS132" i="12" s="1"/>
  <c r="AU132" i="12" s="1"/>
  <c r="AT132" i="12"/>
  <c r="BT131" i="13"/>
  <c r="AV131" i="12"/>
  <c r="AJ131" i="12"/>
  <c r="BF132" i="7"/>
  <c r="BE132" i="7" a="1"/>
  <c r="BE132" i="7" s="1"/>
  <c r="BG132" i="7" s="1"/>
  <c r="AJ132" i="7"/>
  <c r="BR132" i="7"/>
  <c r="BQ132" i="7" a="1"/>
  <c r="BQ132" i="7" s="1"/>
  <c r="BS132" i="7" s="1"/>
  <c r="X131" i="7"/>
  <c r="U132" i="7" a="1"/>
  <c r="U132" i="7" s="1"/>
  <c r="W132" i="7" s="1"/>
  <c r="V132" i="7"/>
  <c r="BT131" i="7"/>
  <c r="AG133" i="7" a="1"/>
  <c r="AG133" i="7" s="1"/>
  <c r="AI133" i="7" s="1"/>
  <c r="AH133" i="7"/>
  <c r="AV131" i="7"/>
  <c r="AT132" i="7"/>
  <c r="AS132" i="7" a="1"/>
  <c r="AS132" i="7" s="1"/>
  <c r="AU132" i="7" s="1"/>
  <c r="AQ133" i="1"/>
  <c r="AR133" i="1" s="1"/>
  <c r="BC133" i="12"/>
  <c r="BD133" i="12" s="1"/>
  <c r="AQ133" i="12"/>
  <c r="AR133" i="12" s="1"/>
  <c r="AE133" i="12"/>
  <c r="AF133" i="12" s="1"/>
  <c r="S133" i="12"/>
  <c r="T133" i="12" s="1"/>
  <c r="BO133" i="7"/>
  <c r="BP133" i="7" s="1"/>
  <c r="BC133" i="7"/>
  <c r="BD133" i="7" s="1"/>
  <c r="AQ133" i="7"/>
  <c r="AR133" i="7" s="1"/>
  <c r="AE134" i="7"/>
  <c r="AF134" i="7" s="1"/>
  <c r="S133" i="7"/>
  <c r="T133" i="7" s="1"/>
  <c r="BO134" i="1"/>
  <c r="BP134" i="1" s="1"/>
  <c r="BC133" i="1"/>
  <c r="BD133" i="1" s="1"/>
  <c r="AE134" i="1"/>
  <c r="AF134" i="1" s="1"/>
  <c r="S134" i="1"/>
  <c r="T134" i="1" s="1"/>
  <c r="BO133" i="13"/>
  <c r="BP133" i="13" s="1"/>
  <c r="BC133" i="13"/>
  <c r="BD133" i="13" s="1"/>
  <c r="AQ133" i="13"/>
  <c r="AR133" i="13" s="1"/>
  <c r="AE133" i="13"/>
  <c r="AF133" i="13" s="1"/>
  <c r="S133" i="13"/>
  <c r="T133" i="13" s="1"/>
  <c r="BH132" i="1" l="1"/>
  <c r="BT132" i="7"/>
  <c r="AV132" i="12"/>
  <c r="AJ132" i="13"/>
  <c r="BT131" i="12"/>
  <c r="X132" i="12"/>
  <c r="AV132" i="1"/>
  <c r="BH132" i="12"/>
  <c r="AV132" i="13"/>
  <c r="V134" i="1"/>
  <c r="U134" i="1" a="1"/>
  <c r="U134" i="1" s="1"/>
  <c r="W134" i="1" s="1"/>
  <c r="BE133" i="13" a="1"/>
  <c r="BE133" i="13" s="1"/>
  <c r="BG133" i="13" s="1"/>
  <c r="BF133" i="13"/>
  <c r="BH133" i="13" s="1"/>
  <c r="AS133" i="1" a="1"/>
  <c r="AS133" i="1" s="1"/>
  <c r="AU133" i="1" s="1"/>
  <c r="AT133" i="1"/>
  <c r="BR133" i="13"/>
  <c r="BQ133" i="13" a="1"/>
  <c r="BQ133" i="13" s="1"/>
  <c r="BS133" i="13" s="1"/>
  <c r="AJ132" i="12"/>
  <c r="BH132" i="13"/>
  <c r="AG134" i="1" a="1"/>
  <c r="AG134" i="1" s="1"/>
  <c r="AI134" i="1" s="1"/>
  <c r="AH134" i="1"/>
  <c r="V133" i="12"/>
  <c r="U133" i="12" a="1"/>
  <c r="U133" i="12" s="1"/>
  <c r="W133" i="12" s="1"/>
  <c r="BE133" i="1" a="1"/>
  <c r="BE133" i="1" s="1"/>
  <c r="BG133" i="1" s="1"/>
  <c r="BF133" i="1"/>
  <c r="AG133" i="12" a="1"/>
  <c r="AG133" i="12" s="1"/>
  <c r="AI133" i="12" s="1"/>
  <c r="AH133" i="12"/>
  <c r="AJ133" i="12" s="1"/>
  <c r="BT133" i="1"/>
  <c r="BP133" i="12"/>
  <c r="BO134" i="12"/>
  <c r="BQ134" i="1" a="1"/>
  <c r="BQ134" i="1" s="1"/>
  <c r="BS134" i="1" s="1"/>
  <c r="BR134" i="1"/>
  <c r="AS133" i="12" a="1"/>
  <c r="AS133" i="12" s="1"/>
  <c r="AU133" i="12" s="1"/>
  <c r="AT133" i="12"/>
  <c r="X133" i="1"/>
  <c r="AJ133" i="1"/>
  <c r="BQ132" i="12" a="1"/>
  <c r="BQ132" i="12" s="1"/>
  <c r="BS132" i="12" s="1"/>
  <c r="BR132" i="12"/>
  <c r="AG133" i="13" a="1"/>
  <c r="AG133" i="13" s="1"/>
  <c r="AI133" i="13" s="1"/>
  <c r="AH133" i="13"/>
  <c r="BF133" i="12"/>
  <c r="BE133" i="12" a="1"/>
  <c r="BE133" i="12" s="1"/>
  <c r="BG133" i="12" s="1"/>
  <c r="U133" i="13" a="1"/>
  <c r="U133" i="13" s="1"/>
  <c r="W133" i="13" s="1"/>
  <c r="V133" i="13"/>
  <c r="AS133" i="13" a="1"/>
  <c r="AS133" i="13" s="1"/>
  <c r="AU133" i="13" s="1"/>
  <c r="AT133" i="13"/>
  <c r="X132" i="13"/>
  <c r="AV132" i="7"/>
  <c r="X132" i="7"/>
  <c r="BQ133" i="7" a="1"/>
  <c r="BQ133" i="7" s="1"/>
  <c r="BS133" i="7" s="1"/>
  <c r="BR133" i="7"/>
  <c r="U133" i="7" a="1"/>
  <c r="U133" i="7" s="1"/>
  <c r="W133" i="7" s="1"/>
  <c r="V133" i="7"/>
  <c r="AG134" i="7" a="1"/>
  <c r="AG134" i="7" s="1"/>
  <c r="AI134" i="7" s="1"/>
  <c r="AH134" i="7"/>
  <c r="BH132" i="7"/>
  <c r="AS133" i="7" a="1"/>
  <c r="AS133" i="7" s="1"/>
  <c r="AU133" i="7" s="1"/>
  <c r="AT133" i="7"/>
  <c r="BE133" i="7" a="1"/>
  <c r="BE133" i="7" s="1"/>
  <c r="BG133" i="7" s="1"/>
  <c r="BF133" i="7"/>
  <c r="AJ133" i="7"/>
  <c r="AQ134" i="1"/>
  <c r="AR134" i="1" s="1"/>
  <c r="BC134" i="12"/>
  <c r="BD134" i="12" s="1"/>
  <c r="AQ134" i="12"/>
  <c r="AR134" i="12" s="1"/>
  <c r="AE134" i="12"/>
  <c r="AF134" i="12" s="1"/>
  <c r="S134" i="12"/>
  <c r="T134" i="12" s="1"/>
  <c r="BO134" i="7"/>
  <c r="BP134" i="7" s="1"/>
  <c r="BC134" i="7"/>
  <c r="BD134" i="7" s="1"/>
  <c r="AQ134" i="7"/>
  <c r="AR134" i="7" s="1"/>
  <c r="AE135" i="7"/>
  <c r="AF135" i="7" s="1"/>
  <c r="S134" i="7"/>
  <c r="T134" i="7" s="1"/>
  <c r="BO135" i="1"/>
  <c r="BP135" i="1" s="1"/>
  <c r="BC134" i="1"/>
  <c r="BD134" i="1" s="1"/>
  <c r="AE135" i="1"/>
  <c r="AF135" i="1" s="1"/>
  <c r="S135" i="1"/>
  <c r="T135" i="1" s="1"/>
  <c r="BO134" i="13"/>
  <c r="BP134" i="13" s="1"/>
  <c r="BC134" i="13"/>
  <c r="BD134" i="13" s="1"/>
  <c r="AQ134" i="13"/>
  <c r="AR134" i="13" s="1"/>
  <c r="AE134" i="13"/>
  <c r="AF134" i="13" s="1"/>
  <c r="S134" i="13"/>
  <c r="T134" i="13" s="1"/>
  <c r="AJ134" i="1" l="1"/>
  <c r="AJ133" i="13"/>
  <c r="BT134" i="1"/>
  <c r="AV133" i="12"/>
  <c r="AV133" i="13"/>
  <c r="X133" i="12"/>
  <c r="AG135" i="1" a="1"/>
  <c r="AG135" i="1" s="1"/>
  <c r="AI135" i="1" s="1"/>
  <c r="AH135" i="1"/>
  <c r="BE134" i="13" a="1"/>
  <c r="BE134" i="13" s="1"/>
  <c r="BG134" i="13" s="1"/>
  <c r="BF134" i="13"/>
  <c r="BH134" i="13" s="1"/>
  <c r="BR134" i="13"/>
  <c r="BQ134" i="13" a="1"/>
  <c r="BQ134" i="13" s="1"/>
  <c r="BS134" i="13" s="1"/>
  <c r="BT132" i="12"/>
  <c r="BP134" i="12"/>
  <c r="BO135" i="12"/>
  <c r="V135" i="1"/>
  <c r="U135" i="1" a="1"/>
  <c r="U135" i="1" s="1"/>
  <c r="W135" i="1" s="1"/>
  <c r="X133" i="13"/>
  <c r="BQ133" i="12" a="1"/>
  <c r="BQ133" i="12" s="1"/>
  <c r="BS133" i="12" s="1"/>
  <c r="BR133" i="12"/>
  <c r="AV133" i="1"/>
  <c r="BE134" i="1" a="1"/>
  <c r="BE134" i="1" s="1"/>
  <c r="BG134" i="1" s="1"/>
  <c r="BF134" i="1"/>
  <c r="AG134" i="12" a="1"/>
  <c r="AG134" i="12" s="1"/>
  <c r="AI134" i="12" s="1"/>
  <c r="AH134" i="12"/>
  <c r="BH133" i="12"/>
  <c r="U134" i="13" a="1"/>
  <c r="U134" i="13" s="1"/>
  <c r="W134" i="13" s="1"/>
  <c r="V134" i="13"/>
  <c r="AS134" i="12" a="1"/>
  <c r="AS134" i="12" s="1"/>
  <c r="AU134" i="12" s="1"/>
  <c r="AT134" i="12"/>
  <c r="AV134" i="12" s="1"/>
  <c r="BR135" i="1"/>
  <c r="BQ135" i="1" a="1"/>
  <c r="BQ135" i="1" s="1"/>
  <c r="BS135" i="1" s="1"/>
  <c r="AG134" i="13" a="1"/>
  <c r="AG134" i="13" s="1"/>
  <c r="AI134" i="13" s="1"/>
  <c r="AH134" i="13"/>
  <c r="BE134" i="12" a="1"/>
  <c r="BE134" i="12" s="1"/>
  <c r="BG134" i="12" s="1"/>
  <c r="BF134" i="12"/>
  <c r="BH133" i="1"/>
  <c r="X134" i="1"/>
  <c r="AS134" i="13" a="1"/>
  <c r="AS134" i="13" s="1"/>
  <c r="AU134" i="13" s="1"/>
  <c r="AT134" i="13"/>
  <c r="BT133" i="13"/>
  <c r="U134" i="12" a="1"/>
  <c r="U134" i="12" s="1"/>
  <c r="W134" i="12" s="1"/>
  <c r="V134" i="12"/>
  <c r="AS134" i="1" a="1"/>
  <c r="AS134" i="1" s="1"/>
  <c r="AU134" i="1" s="1"/>
  <c r="AT134" i="1"/>
  <c r="X133" i="7"/>
  <c r="AV133" i="7"/>
  <c r="BT133" i="7"/>
  <c r="BQ134" i="7" a="1"/>
  <c r="BQ134" i="7" s="1"/>
  <c r="BS134" i="7" s="1"/>
  <c r="BR134" i="7"/>
  <c r="AJ134" i="7"/>
  <c r="AH135" i="7"/>
  <c r="AG135" i="7" a="1"/>
  <c r="AG135" i="7" s="1"/>
  <c r="AI135" i="7" s="1"/>
  <c r="BE134" i="7" a="1"/>
  <c r="BE134" i="7" s="1"/>
  <c r="BG134" i="7" s="1"/>
  <c r="BF134" i="7"/>
  <c r="AS134" i="7" a="1"/>
  <c r="AS134" i="7" s="1"/>
  <c r="AU134" i="7" s="1"/>
  <c r="AT134" i="7"/>
  <c r="U134" i="7" a="1"/>
  <c r="U134" i="7" s="1"/>
  <c r="W134" i="7" s="1"/>
  <c r="V134" i="7"/>
  <c r="BH133" i="7"/>
  <c r="AQ135" i="1"/>
  <c r="AR135" i="1" s="1"/>
  <c r="BC135" i="12"/>
  <c r="BD135" i="12" s="1"/>
  <c r="AQ135" i="12"/>
  <c r="AR135" i="12" s="1"/>
  <c r="AE135" i="12"/>
  <c r="AF135" i="12" s="1"/>
  <c r="S135" i="12"/>
  <c r="T135" i="12" s="1"/>
  <c r="BO135" i="7"/>
  <c r="BP135" i="7" s="1"/>
  <c r="BC135" i="7"/>
  <c r="BD135" i="7" s="1"/>
  <c r="AQ135" i="7"/>
  <c r="AR135" i="7" s="1"/>
  <c r="AE136" i="7"/>
  <c r="AF136" i="7" s="1"/>
  <c r="S135" i="7"/>
  <c r="T135" i="7" s="1"/>
  <c r="BO136" i="1"/>
  <c r="BP136" i="1" s="1"/>
  <c r="BC135" i="1"/>
  <c r="BD135" i="1" s="1"/>
  <c r="AE136" i="1"/>
  <c r="AF136" i="1" s="1"/>
  <c r="S136" i="1"/>
  <c r="T136" i="1" s="1"/>
  <c r="BO135" i="13"/>
  <c r="BP135" i="13" s="1"/>
  <c r="BC135" i="13"/>
  <c r="BD135" i="13" s="1"/>
  <c r="AQ135" i="13"/>
  <c r="AR135" i="13" s="1"/>
  <c r="AE135" i="13"/>
  <c r="AF135" i="13" s="1"/>
  <c r="S135" i="13"/>
  <c r="T135" i="13" s="1"/>
  <c r="BH134" i="1" l="1"/>
  <c r="AJ134" i="13"/>
  <c r="AJ135" i="1"/>
  <c r="X134" i="13"/>
  <c r="BT133" i="12"/>
  <c r="X134" i="12"/>
  <c r="AG135" i="12" a="1"/>
  <c r="AG135" i="12" s="1"/>
  <c r="AI135" i="12" s="1"/>
  <c r="AH135" i="12"/>
  <c r="AJ135" i="12" s="1"/>
  <c r="BT134" i="13"/>
  <c r="BE135" i="1" a="1"/>
  <c r="BE135" i="1" s="1"/>
  <c r="BG135" i="1" s="1"/>
  <c r="BF135" i="1"/>
  <c r="BQ136" i="1" a="1"/>
  <c r="BQ136" i="1" s="1"/>
  <c r="BS136" i="1" s="1"/>
  <c r="BR136" i="1"/>
  <c r="AS135" i="12" a="1"/>
  <c r="AS135" i="12" s="1"/>
  <c r="AU135" i="12" s="1"/>
  <c r="AT135" i="12"/>
  <c r="AV135" i="12" s="1"/>
  <c r="U135" i="13" a="1"/>
  <c r="U135" i="13" s="1"/>
  <c r="W135" i="13" s="1"/>
  <c r="V135" i="13"/>
  <c r="AH135" i="13"/>
  <c r="AG135" i="13" a="1"/>
  <c r="AG135" i="13" s="1"/>
  <c r="AI135" i="13" s="1"/>
  <c r="BE135" i="12" a="1"/>
  <c r="BE135" i="12" s="1"/>
  <c r="BG135" i="12" s="1"/>
  <c r="BF135" i="12"/>
  <c r="AV134" i="13"/>
  <c r="BT135" i="1"/>
  <c r="AJ134" i="12"/>
  <c r="X135" i="1"/>
  <c r="U135" i="12" a="1"/>
  <c r="U135" i="12" s="1"/>
  <c r="W135" i="12" s="1"/>
  <c r="V135" i="12"/>
  <c r="AS135" i="13" a="1"/>
  <c r="AS135" i="13" s="1"/>
  <c r="AU135" i="13" s="1"/>
  <c r="AT135" i="13"/>
  <c r="AS135" i="1" a="1"/>
  <c r="AS135" i="1" s="1"/>
  <c r="AU135" i="1" s="1"/>
  <c r="AT135" i="1"/>
  <c r="AV134" i="1"/>
  <c r="BF135" i="13"/>
  <c r="BE135" i="13" a="1"/>
  <c r="BE135" i="13" s="1"/>
  <c r="BG135" i="13" s="1"/>
  <c r="BQ135" i="13" a="1"/>
  <c r="BQ135" i="13" s="1"/>
  <c r="BS135" i="13" s="1"/>
  <c r="BR135" i="13"/>
  <c r="BT135" i="13" s="1"/>
  <c r="BP135" i="12"/>
  <c r="BO136" i="12"/>
  <c r="AG136" i="1" a="1"/>
  <c r="AG136" i="1" s="1"/>
  <c r="AI136" i="1" s="1"/>
  <c r="AH136" i="1"/>
  <c r="V136" i="1"/>
  <c r="U136" i="1" a="1"/>
  <c r="U136" i="1" s="1"/>
  <c r="W136" i="1" s="1"/>
  <c r="BH134" i="12"/>
  <c r="BQ134" i="12" a="1"/>
  <c r="BQ134" i="12" s="1"/>
  <c r="BS134" i="12" s="1"/>
  <c r="BR134" i="12"/>
  <c r="BH134" i="7"/>
  <c r="X134" i="7"/>
  <c r="AV134" i="7"/>
  <c r="BT134" i="7"/>
  <c r="BE135" i="7" a="1"/>
  <c r="BE135" i="7" s="1"/>
  <c r="BG135" i="7" s="1"/>
  <c r="BF135" i="7"/>
  <c r="BR135" i="7"/>
  <c r="BQ135" i="7" a="1"/>
  <c r="BQ135" i="7" s="1"/>
  <c r="BS135" i="7" s="1"/>
  <c r="AJ135" i="7"/>
  <c r="AG136" i="7" a="1"/>
  <c r="AG136" i="7" s="1"/>
  <c r="AI136" i="7" s="1"/>
  <c r="AH136" i="7"/>
  <c r="U135" i="7" a="1"/>
  <c r="U135" i="7" s="1"/>
  <c r="W135" i="7" s="1"/>
  <c r="V135" i="7"/>
  <c r="AS135" i="7" a="1"/>
  <c r="AS135" i="7" s="1"/>
  <c r="AU135" i="7" s="1"/>
  <c r="AT135" i="7"/>
  <c r="AQ136" i="1"/>
  <c r="AR136" i="1" s="1"/>
  <c r="BC136" i="12"/>
  <c r="BD136" i="12" s="1"/>
  <c r="AQ136" i="12"/>
  <c r="AR136" i="12" s="1"/>
  <c r="AE136" i="12"/>
  <c r="AF136" i="12" s="1"/>
  <c r="S136" i="12"/>
  <c r="T136" i="12" s="1"/>
  <c r="BO136" i="7"/>
  <c r="BP136" i="7" s="1"/>
  <c r="BC136" i="7"/>
  <c r="BD136" i="7" s="1"/>
  <c r="AQ136" i="7"/>
  <c r="AR136" i="7" s="1"/>
  <c r="AE137" i="7"/>
  <c r="AF137" i="7" s="1"/>
  <c r="S136" i="7"/>
  <c r="T136" i="7" s="1"/>
  <c r="BO137" i="1"/>
  <c r="BP137" i="1" s="1"/>
  <c r="BC136" i="1"/>
  <c r="BD136" i="1" s="1"/>
  <c r="AE137" i="1"/>
  <c r="AF137" i="1" s="1"/>
  <c r="S137" i="1"/>
  <c r="T137" i="1" s="1"/>
  <c r="BO136" i="13"/>
  <c r="BP136" i="13" s="1"/>
  <c r="BC136" i="13"/>
  <c r="BD136" i="13" s="1"/>
  <c r="AQ136" i="13"/>
  <c r="AR136" i="13" s="1"/>
  <c r="AE136" i="13"/>
  <c r="AF136" i="13" s="1"/>
  <c r="S136" i="13"/>
  <c r="T136" i="13" s="1"/>
  <c r="BH135" i="1" l="1"/>
  <c r="X135" i="12"/>
  <c r="AJ135" i="13"/>
  <c r="AJ136" i="1"/>
  <c r="BH135" i="12"/>
  <c r="BE136" i="1" a="1"/>
  <c r="BE136" i="1" s="1"/>
  <c r="BG136" i="1" s="1"/>
  <c r="BF136" i="1"/>
  <c r="AG136" i="12" a="1"/>
  <c r="AG136" i="12" s="1"/>
  <c r="AI136" i="12" s="1"/>
  <c r="AH136" i="12"/>
  <c r="BH135" i="13"/>
  <c r="U136" i="13" a="1"/>
  <c r="U136" i="13" s="1"/>
  <c r="W136" i="13" s="1"/>
  <c r="V136" i="13"/>
  <c r="BQ137" i="1" a="1"/>
  <c r="BQ137" i="1" s="1"/>
  <c r="BS137" i="1" s="1"/>
  <c r="BR137" i="1"/>
  <c r="AS136" i="12" a="1"/>
  <c r="AS136" i="12" s="1"/>
  <c r="AU136" i="12" s="1"/>
  <c r="AT136" i="12"/>
  <c r="BT136" i="1"/>
  <c r="AS136" i="13" a="1"/>
  <c r="AS136" i="13" s="1"/>
  <c r="AU136" i="13" s="1"/>
  <c r="AT136" i="13"/>
  <c r="AV136" i="13" s="1"/>
  <c r="AG136" i="13" a="1"/>
  <c r="AG136" i="13" s="1"/>
  <c r="AI136" i="13" s="1"/>
  <c r="AH136" i="13"/>
  <c r="AJ136" i="13" s="1"/>
  <c r="BE136" i="13" a="1"/>
  <c r="BE136" i="13" s="1"/>
  <c r="BG136" i="13" s="1"/>
  <c r="BF136" i="13"/>
  <c r="AS136" i="1" a="1"/>
  <c r="AS136" i="1" s="1"/>
  <c r="AU136" i="1" s="1"/>
  <c r="AT136" i="1"/>
  <c r="BT134" i="12"/>
  <c r="BP136" i="12"/>
  <c r="BO137" i="12"/>
  <c r="AV135" i="1"/>
  <c r="BQ136" i="13" a="1"/>
  <c r="BQ136" i="13" s="1"/>
  <c r="BS136" i="13" s="1"/>
  <c r="BR136" i="13"/>
  <c r="BQ135" i="12" a="1"/>
  <c r="BQ135" i="12" s="1"/>
  <c r="BS135" i="12" s="1"/>
  <c r="BR135" i="12"/>
  <c r="X135" i="13"/>
  <c r="BE136" i="12" a="1"/>
  <c r="BE136" i="12" s="1"/>
  <c r="BG136" i="12" s="1"/>
  <c r="BF136" i="12"/>
  <c r="U137" i="1" a="1"/>
  <c r="U137" i="1" s="1"/>
  <c r="W137" i="1" s="1"/>
  <c r="V137" i="1"/>
  <c r="AH137" i="1"/>
  <c r="AG137" i="1" a="1"/>
  <c r="AG137" i="1" s="1"/>
  <c r="AI137" i="1" s="1"/>
  <c r="U136" i="12" a="1"/>
  <c r="U136" i="12" s="1"/>
  <c r="W136" i="12" s="1"/>
  <c r="V136" i="12"/>
  <c r="X136" i="1"/>
  <c r="AV135" i="13"/>
  <c r="AJ136" i="7"/>
  <c r="X135" i="7"/>
  <c r="BE136" i="7" a="1"/>
  <c r="BE136" i="7" s="1"/>
  <c r="BG136" i="7" s="1"/>
  <c r="BF136" i="7"/>
  <c r="BT135" i="7"/>
  <c r="AG137" i="7" a="1"/>
  <c r="AG137" i="7" s="1"/>
  <c r="AI137" i="7" s="1"/>
  <c r="AH137" i="7"/>
  <c r="BR136" i="7"/>
  <c r="BQ136" i="7" a="1"/>
  <c r="BQ136" i="7" s="1"/>
  <c r="BS136" i="7" s="1"/>
  <c r="BH135" i="7"/>
  <c r="AS136" i="7" a="1"/>
  <c r="AS136" i="7" s="1"/>
  <c r="AU136" i="7" s="1"/>
  <c r="AT136" i="7"/>
  <c r="U136" i="7" a="1"/>
  <c r="U136" i="7" s="1"/>
  <c r="W136" i="7" s="1"/>
  <c r="V136" i="7"/>
  <c r="AV135" i="7"/>
  <c r="AQ137" i="1"/>
  <c r="AR137" i="1" s="1"/>
  <c r="BC137" i="12"/>
  <c r="BD137" i="12" s="1"/>
  <c r="AQ137" i="12"/>
  <c r="AR137" i="12" s="1"/>
  <c r="AE137" i="12"/>
  <c r="AF137" i="12" s="1"/>
  <c r="S137" i="12"/>
  <c r="T137" i="12" s="1"/>
  <c r="BO137" i="7"/>
  <c r="BP137" i="7" s="1"/>
  <c r="BC137" i="7"/>
  <c r="BD137" i="7" s="1"/>
  <c r="AQ137" i="7"/>
  <c r="AR137" i="7" s="1"/>
  <c r="AE138" i="7"/>
  <c r="AF138" i="7" s="1"/>
  <c r="S137" i="7"/>
  <c r="T137" i="7" s="1"/>
  <c r="BO138" i="1"/>
  <c r="BP138" i="1" s="1"/>
  <c r="BC137" i="1"/>
  <c r="BD137" i="1" s="1"/>
  <c r="AE138" i="1"/>
  <c r="AF138" i="1" s="1"/>
  <c r="S138" i="1"/>
  <c r="T138" i="1" s="1"/>
  <c r="BO137" i="13"/>
  <c r="BP137" i="13" s="1"/>
  <c r="BC137" i="13"/>
  <c r="BD137" i="13" s="1"/>
  <c r="AQ137" i="13"/>
  <c r="AR137" i="13" s="1"/>
  <c r="AE137" i="13"/>
  <c r="AF137" i="13" s="1"/>
  <c r="S137" i="13"/>
  <c r="T137" i="13" s="1"/>
  <c r="BH136" i="13" l="1"/>
  <c r="BH136" i="1"/>
  <c r="AJ136" i="12"/>
  <c r="X137" i="1"/>
  <c r="BT137" i="1"/>
  <c r="BT136" i="13"/>
  <c r="AV136" i="12"/>
  <c r="X136" i="12"/>
  <c r="AS137" i="13" a="1"/>
  <c r="AS137" i="13" s="1"/>
  <c r="AU137" i="13" s="1"/>
  <c r="AT137" i="13"/>
  <c r="AS137" i="1" a="1"/>
  <c r="AS137" i="1" s="1"/>
  <c r="AU137" i="1" s="1"/>
  <c r="AT137" i="1"/>
  <c r="U138" i="1" a="1"/>
  <c r="U138" i="1" s="1"/>
  <c r="W138" i="1" s="1"/>
  <c r="V138" i="1"/>
  <c r="V137" i="13"/>
  <c r="U137" i="13" a="1"/>
  <c r="U137" i="13" s="1"/>
  <c r="W137" i="13" s="1"/>
  <c r="BE137" i="13" a="1"/>
  <c r="BE137" i="13" s="1"/>
  <c r="BG137" i="13" s="1"/>
  <c r="BF137" i="13"/>
  <c r="BQ137" i="13" a="1"/>
  <c r="BQ137" i="13" s="1"/>
  <c r="BS137" i="13" s="1"/>
  <c r="BR137" i="13"/>
  <c r="BH136" i="12"/>
  <c r="BP137" i="12"/>
  <c r="BO138" i="12"/>
  <c r="X136" i="13"/>
  <c r="AG138" i="1" a="1"/>
  <c r="AG138" i="1" s="1"/>
  <c r="AI138" i="1" s="1"/>
  <c r="AH138" i="1"/>
  <c r="U137" i="12" a="1"/>
  <c r="U137" i="12" s="1"/>
  <c r="W137" i="12" s="1"/>
  <c r="V137" i="12"/>
  <c r="BF137" i="1"/>
  <c r="BE137" i="1" a="1"/>
  <c r="BE137" i="1" s="1"/>
  <c r="BG137" i="1" s="1"/>
  <c r="AG137" i="12" a="1"/>
  <c r="AG137" i="12" s="1"/>
  <c r="AI137" i="12" s="1"/>
  <c r="AH137" i="12"/>
  <c r="AJ137" i="12" s="1"/>
  <c r="AJ137" i="1"/>
  <c r="BT135" i="12"/>
  <c r="AV136" i="1"/>
  <c r="AT137" i="12"/>
  <c r="AS137" i="12" a="1"/>
  <c r="AS137" i="12" s="1"/>
  <c r="AU137" i="12" s="1"/>
  <c r="BR136" i="12"/>
  <c r="BQ136" i="12" a="1"/>
  <c r="BQ136" i="12" s="1"/>
  <c r="BS136" i="12" s="1"/>
  <c r="AG137" i="13" a="1"/>
  <c r="AG137" i="13" s="1"/>
  <c r="AI137" i="13" s="1"/>
  <c r="AH137" i="13"/>
  <c r="BE137" i="12" a="1"/>
  <c r="BE137" i="12" s="1"/>
  <c r="BG137" i="12" s="1"/>
  <c r="BF137" i="12"/>
  <c r="BQ138" i="1" a="1"/>
  <c r="BQ138" i="1" s="1"/>
  <c r="BS138" i="1" s="1"/>
  <c r="BR138" i="1"/>
  <c r="BT136" i="7"/>
  <c r="AV136" i="7"/>
  <c r="AJ137" i="7"/>
  <c r="X136" i="7"/>
  <c r="BH136" i="7"/>
  <c r="BF137" i="7"/>
  <c r="BE137" i="7" a="1"/>
  <c r="BE137" i="7" s="1"/>
  <c r="BG137" i="7" s="1"/>
  <c r="BR137" i="7"/>
  <c r="BQ137" i="7" a="1"/>
  <c r="BQ137" i="7" s="1"/>
  <c r="BS137" i="7" s="1"/>
  <c r="AG138" i="7" a="1"/>
  <c r="AG138" i="7" s="1"/>
  <c r="AI138" i="7" s="1"/>
  <c r="AH138" i="7"/>
  <c r="AJ138" i="7" s="1"/>
  <c r="AT137" i="7"/>
  <c r="AS137" i="7" a="1"/>
  <c r="AS137" i="7" s="1"/>
  <c r="AU137" i="7" s="1"/>
  <c r="U137" i="7" a="1"/>
  <c r="U137" i="7" s="1"/>
  <c r="W137" i="7" s="1"/>
  <c r="V137" i="7"/>
  <c r="AQ138" i="1"/>
  <c r="AR138" i="1" s="1"/>
  <c r="BC138" i="12"/>
  <c r="BD138" i="12" s="1"/>
  <c r="AQ138" i="12"/>
  <c r="AR138" i="12" s="1"/>
  <c r="AE138" i="12"/>
  <c r="AF138" i="12" s="1"/>
  <c r="S138" i="12"/>
  <c r="T138" i="12" s="1"/>
  <c r="BO138" i="7"/>
  <c r="BP138" i="7" s="1"/>
  <c r="BC138" i="7"/>
  <c r="BD138" i="7" s="1"/>
  <c r="AQ138" i="7"/>
  <c r="AR138" i="7" s="1"/>
  <c r="AE139" i="7"/>
  <c r="AF139" i="7" s="1"/>
  <c r="S138" i="7"/>
  <c r="T138" i="7" s="1"/>
  <c r="BO139" i="1"/>
  <c r="BP139" i="1" s="1"/>
  <c r="BC138" i="1"/>
  <c r="BD138" i="1" s="1"/>
  <c r="AE139" i="1"/>
  <c r="AF139" i="1" s="1"/>
  <c r="S139" i="1"/>
  <c r="T139" i="1" s="1"/>
  <c r="BO138" i="13"/>
  <c r="BP138" i="13" s="1"/>
  <c r="BC138" i="13"/>
  <c r="BD138" i="13" s="1"/>
  <c r="AQ138" i="13"/>
  <c r="AR138" i="13" s="1"/>
  <c r="AE138" i="13"/>
  <c r="AF138" i="13" s="1"/>
  <c r="S138" i="13"/>
  <c r="T138" i="13" s="1"/>
  <c r="AV137" i="13" l="1"/>
  <c r="AV137" i="1"/>
  <c r="X137" i="12"/>
  <c r="BT137" i="13"/>
  <c r="BH137" i="13"/>
  <c r="X138" i="1"/>
  <c r="BH137" i="12"/>
  <c r="AV137" i="7"/>
  <c r="AV137" i="12"/>
  <c r="BH137" i="1"/>
  <c r="V138" i="12"/>
  <c r="U138" i="12" a="1"/>
  <c r="U138" i="12" s="1"/>
  <c r="W138" i="12" s="1"/>
  <c r="BE138" i="1" a="1"/>
  <c r="BE138" i="1" s="1"/>
  <c r="BG138" i="1" s="1"/>
  <c r="BF138" i="1"/>
  <c r="AG138" i="12" a="1"/>
  <c r="AG138" i="12" s="1"/>
  <c r="AI138" i="12" s="1"/>
  <c r="AH138" i="12"/>
  <c r="AJ138" i="12" s="1"/>
  <c r="BQ137" i="12" a="1"/>
  <c r="BQ137" i="12" s="1"/>
  <c r="BS137" i="12" s="1"/>
  <c r="BR137" i="12"/>
  <c r="BT137" i="12" s="1"/>
  <c r="AG139" i="1" a="1"/>
  <c r="AG139" i="1" s="1"/>
  <c r="AI139" i="1" s="1"/>
  <c r="AH139" i="1"/>
  <c r="AJ139" i="1" s="1"/>
  <c r="U138" i="13" a="1"/>
  <c r="U138" i="13" s="1"/>
  <c r="W138" i="13" s="1"/>
  <c r="V138" i="13"/>
  <c r="BR139" i="1"/>
  <c r="BQ139" i="1" a="1"/>
  <c r="BQ139" i="1" s="1"/>
  <c r="BS139" i="1" s="1"/>
  <c r="AS138" i="12" a="1"/>
  <c r="AS138" i="12" s="1"/>
  <c r="AU138" i="12" s="1"/>
  <c r="AT138" i="12"/>
  <c r="AG138" i="13" a="1"/>
  <c r="AG138" i="13" s="1"/>
  <c r="AI138" i="13" s="1"/>
  <c r="AH138" i="13"/>
  <c r="BE138" i="12" a="1"/>
  <c r="BE138" i="12" s="1"/>
  <c r="BG138" i="12" s="1"/>
  <c r="BF138" i="12"/>
  <c r="AJ137" i="13"/>
  <c r="BP138" i="12"/>
  <c r="BO139" i="12"/>
  <c r="AT138" i="13"/>
  <c r="AS138" i="13" a="1"/>
  <c r="AS138" i="13" s="1"/>
  <c r="AU138" i="13" s="1"/>
  <c r="BE138" i="13" a="1"/>
  <c r="BE138" i="13" s="1"/>
  <c r="BG138" i="13" s="1"/>
  <c r="BF138" i="13"/>
  <c r="BH138" i="13" s="1"/>
  <c r="AS138" i="1" a="1"/>
  <c r="AS138" i="1" s="1"/>
  <c r="AU138" i="1" s="1"/>
  <c r="AT138" i="1"/>
  <c r="BT138" i="1"/>
  <c r="BT136" i="12"/>
  <c r="AJ138" i="1"/>
  <c r="BR138" i="13"/>
  <c r="BQ138" i="13" a="1"/>
  <c r="BQ138" i="13" s="1"/>
  <c r="BS138" i="13" s="1"/>
  <c r="U139" i="1" a="1"/>
  <c r="U139" i="1" s="1"/>
  <c r="W139" i="1" s="1"/>
  <c r="V139" i="1"/>
  <c r="X137" i="13"/>
  <c r="BH137" i="7"/>
  <c r="X137" i="7"/>
  <c r="BF138" i="7"/>
  <c r="BE138" i="7" a="1"/>
  <c r="BE138" i="7" s="1"/>
  <c r="BG138" i="7" s="1"/>
  <c r="V138" i="7"/>
  <c r="U138" i="7" a="1"/>
  <c r="U138" i="7" s="1"/>
  <c r="W138" i="7" s="1"/>
  <c r="AS138" i="7" a="1"/>
  <c r="AS138" i="7" s="1"/>
  <c r="AU138" i="7" s="1"/>
  <c r="AT138" i="7"/>
  <c r="BT137" i="7"/>
  <c r="AG139" i="7" a="1"/>
  <c r="AG139" i="7" s="1"/>
  <c r="AI139" i="7" s="1"/>
  <c r="AH139" i="7"/>
  <c r="BR138" i="7"/>
  <c r="BQ138" i="7" a="1"/>
  <c r="BQ138" i="7" s="1"/>
  <c r="BS138" i="7" s="1"/>
  <c r="AQ139" i="1"/>
  <c r="AR139" i="1" s="1"/>
  <c r="BC139" i="12"/>
  <c r="BD139" i="12" s="1"/>
  <c r="AQ139" i="12"/>
  <c r="AR139" i="12" s="1"/>
  <c r="AE139" i="12"/>
  <c r="AF139" i="12" s="1"/>
  <c r="S139" i="12"/>
  <c r="T139" i="12" s="1"/>
  <c r="BO139" i="7"/>
  <c r="BP139" i="7" s="1"/>
  <c r="BC139" i="7"/>
  <c r="BD139" i="7" s="1"/>
  <c r="AQ139" i="7"/>
  <c r="AR139" i="7" s="1"/>
  <c r="AE140" i="7"/>
  <c r="AF140" i="7" s="1"/>
  <c r="S139" i="7"/>
  <c r="T139" i="7" s="1"/>
  <c r="BO140" i="1"/>
  <c r="BP140" i="1" s="1"/>
  <c r="BC139" i="1"/>
  <c r="BD139" i="1" s="1"/>
  <c r="AE140" i="1"/>
  <c r="AF140" i="1" s="1"/>
  <c r="S140" i="1"/>
  <c r="T140" i="1" s="1"/>
  <c r="BO139" i="13"/>
  <c r="BP139" i="13" s="1"/>
  <c r="BC139" i="13"/>
  <c r="BD139" i="13" s="1"/>
  <c r="AQ139" i="13"/>
  <c r="AR139" i="13" s="1"/>
  <c r="AE139" i="13"/>
  <c r="AF139" i="13" s="1"/>
  <c r="S139" i="13"/>
  <c r="T139" i="13" s="1"/>
  <c r="AJ138" i="13" l="1"/>
  <c r="BH138" i="12"/>
  <c r="BQ139" i="13" a="1"/>
  <c r="BQ139" i="13" s="1"/>
  <c r="BS139" i="13" s="1"/>
  <c r="BR139" i="13"/>
  <c r="BT138" i="13"/>
  <c r="X138" i="13"/>
  <c r="BH138" i="1"/>
  <c r="V139" i="12"/>
  <c r="U139" i="12" a="1"/>
  <c r="U139" i="12" s="1"/>
  <c r="W139" i="12" s="1"/>
  <c r="AV138" i="13"/>
  <c r="AG140" i="1" a="1"/>
  <c r="AG140" i="1" s="1"/>
  <c r="AI140" i="1" s="1"/>
  <c r="AH140" i="1"/>
  <c r="AG139" i="12" a="1"/>
  <c r="AG139" i="12" s="1"/>
  <c r="AI139" i="12" s="1"/>
  <c r="AH139" i="12"/>
  <c r="AS139" i="1" a="1"/>
  <c r="AS139" i="1" s="1"/>
  <c r="AU139" i="1" s="1"/>
  <c r="AT139" i="1"/>
  <c r="AV139" i="1" s="1"/>
  <c r="BE139" i="1" a="1"/>
  <c r="BE139" i="1" s="1"/>
  <c r="BG139" i="1" s="1"/>
  <c r="BF139" i="1"/>
  <c r="U139" i="13" a="1"/>
  <c r="U139" i="13" s="1"/>
  <c r="W139" i="13" s="1"/>
  <c r="V139" i="13"/>
  <c r="BQ140" i="1" a="1"/>
  <c r="BQ140" i="1" s="1"/>
  <c r="BS140" i="1" s="1"/>
  <c r="BR140" i="1"/>
  <c r="AS139" i="12" a="1"/>
  <c r="AS139" i="12" s="1"/>
  <c r="AU139" i="12" s="1"/>
  <c r="AT139" i="12"/>
  <c r="AV139" i="12" s="1"/>
  <c r="AV138" i="12"/>
  <c r="X138" i="12"/>
  <c r="V140" i="1"/>
  <c r="U140" i="1" a="1"/>
  <c r="U140" i="1" s="1"/>
  <c r="W140" i="1" s="1"/>
  <c r="AG139" i="13" a="1"/>
  <c r="AG139" i="13" s="1"/>
  <c r="AI139" i="13" s="1"/>
  <c r="AH139" i="13"/>
  <c r="BE139" i="12" a="1"/>
  <c r="BE139" i="12" s="1"/>
  <c r="BG139" i="12" s="1"/>
  <c r="BF139" i="12"/>
  <c r="BP139" i="12"/>
  <c r="BO140" i="12"/>
  <c r="BE139" i="13" a="1"/>
  <c r="BE139" i="13" s="1"/>
  <c r="BG139" i="13" s="1"/>
  <c r="BF139" i="13"/>
  <c r="AS139" i="13" a="1"/>
  <c r="AS139" i="13" s="1"/>
  <c r="AU139" i="13" s="1"/>
  <c r="AT139" i="13"/>
  <c r="X139" i="1"/>
  <c r="AV138" i="1"/>
  <c r="BQ138" i="12" a="1"/>
  <c r="BQ138" i="12" s="1"/>
  <c r="BS138" i="12" s="1"/>
  <c r="BR138" i="12"/>
  <c r="BT139" i="1"/>
  <c r="AJ139" i="7"/>
  <c r="BH138" i="7"/>
  <c r="BT138" i="7"/>
  <c r="BF139" i="7"/>
  <c r="BE139" i="7" a="1"/>
  <c r="BE139" i="7" s="1"/>
  <c r="BG139" i="7" s="1"/>
  <c r="AV138" i="7"/>
  <c r="BQ139" i="7" a="1"/>
  <c r="BQ139" i="7" s="1"/>
  <c r="BS139" i="7" s="1"/>
  <c r="BR139" i="7"/>
  <c r="AT139" i="7"/>
  <c r="AS139" i="7" a="1"/>
  <c r="AS139" i="7" s="1"/>
  <c r="AU139" i="7" s="1"/>
  <c r="X138" i="7"/>
  <c r="U139" i="7" a="1"/>
  <c r="U139" i="7" s="1"/>
  <c r="W139" i="7" s="1"/>
  <c r="V139" i="7"/>
  <c r="AG140" i="7" a="1"/>
  <c r="AG140" i="7" s="1"/>
  <c r="AI140" i="7" s="1"/>
  <c r="AH140" i="7"/>
  <c r="AQ140" i="1"/>
  <c r="AR140" i="1" s="1"/>
  <c r="BC140" i="12"/>
  <c r="BD140" i="12" s="1"/>
  <c r="AQ140" i="12"/>
  <c r="AR140" i="12" s="1"/>
  <c r="AE140" i="12"/>
  <c r="AF140" i="12" s="1"/>
  <c r="S140" i="12"/>
  <c r="T140" i="12" s="1"/>
  <c r="BO140" i="7"/>
  <c r="BP140" i="7" s="1"/>
  <c r="BC140" i="7"/>
  <c r="BD140" i="7" s="1"/>
  <c r="AQ140" i="7"/>
  <c r="AR140" i="7" s="1"/>
  <c r="AE141" i="7"/>
  <c r="AF141" i="7" s="1"/>
  <c r="S140" i="7"/>
  <c r="T140" i="7" s="1"/>
  <c r="BO141" i="1"/>
  <c r="BP141" i="1" s="1"/>
  <c r="BC140" i="1"/>
  <c r="BD140" i="1" s="1"/>
  <c r="AE141" i="1"/>
  <c r="AF141" i="1" s="1"/>
  <c r="S141" i="1"/>
  <c r="T141" i="1" s="1"/>
  <c r="BO140" i="13"/>
  <c r="BP140" i="13" s="1"/>
  <c r="BC140" i="13"/>
  <c r="BD140" i="13" s="1"/>
  <c r="AQ140" i="13"/>
  <c r="AR140" i="13" s="1"/>
  <c r="AE140" i="13"/>
  <c r="AF140" i="13" s="1"/>
  <c r="S140" i="13"/>
  <c r="T140" i="13" s="1"/>
  <c r="BT139" i="13" l="1"/>
  <c r="BT140" i="1"/>
  <c r="AJ139" i="12"/>
  <c r="AV139" i="13"/>
  <c r="AJ139" i="13"/>
  <c r="BH139" i="1"/>
  <c r="BH139" i="13"/>
  <c r="X140" i="1"/>
  <c r="X139" i="12"/>
  <c r="BQ141" i="1" a="1"/>
  <c r="BQ141" i="1" s="1"/>
  <c r="BS141" i="1" s="1"/>
  <c r="BR141" i="1"/>
  <c r="BT141" i="1" s="1"/>
  <c r="AT140" i="12"/>
  <c r="AS140" i="12" a="1"/>
  <c r="AS140" i="12" s="1"/>
  <c r="AU140" i="12" s="1"/>
  <c r="BE140" i="12" a="1"/>
  <c r="BE140" i="12" s="1"/>
  <c r="BG140" i="12" s="1"/>
  <c r="BF140" i="12"/>
  <c r="AS140" i="13" a="1"/>
  <c r="AS140" i="13" s="1"/>
  <c r="AU140" i="13" s="1"/>
  <c r="AT140" i="13"/>
  <c r="AG140" i="12" a="1"/>
  <c r="AG140" i="12" s="1"/>
  <c r="AI140" i="12" s="1"/>
  <c r="AH140" i="12"/>
  <c r="V140" i="13"/>
  <c r="U140" i="13" a="1"/>
  <c r="U140" i="13" s="1"/>
  <c r="W140" i="13" s="1"/>
  <c r="BE140" i="13" a="1"/>
  <c r="BE140" i="13" s="1"/>
  <c r="BG140" i="13" s="1"/>
  <c r="BF140" i="13"/>
  <c r="AS140" i="1" a="1"/>
  <c r="AS140" i="1" s="1"/>
  <c r="AU140" i="1" s="1"/>
  <c r="AT140" i="1"/>
  <c r="X139" i="13"/>
  <c r="AJ140" i="1"/>
  <c r="BF140" i="1"/>
  <c r="BE140" i="1" a="1"/>
  <c r="BE140" i="1" s="1"/>
  <c r="BG140" i="1" s="1"/>
  <c r="AG140" i="13" a="1"/>
  <c r="AG140" i="13" s="1"/>
  <c r="AI140" i="13" s="1"/>
  <c r="AH140" i="13"/>
  <c r="BQ140" i="13" a="1"/>
  <c r="BQ140" i="13" s="1"/>
  <c r="BS140" i="13" s="1"/>
  <c r="BR140" i="13"/>
  <c r="BT138" i="12"/>
  <c r="BP140" i="12"/>
  <c r="BO141" i="12"/>
  <c r="U141" i="1" a="1"/>
  <c r="U141" i="1" s="1"/>
  <c r="W141" i="1" s="1"/>
  <c r="V141" i="1"/>
  <c r="BQ139" i="12" a="1"/>
  <c r="BQ139" i="12" s="1"/>
  <c r="BS139" i="12" s="1"/>
  <c r="BR139" i="12"/>
  <c r="AG141" i="1" a="1"/>
  <c r="AG141" i="1" s="1"/>
  <c r="AI141" i="1" s="1"/>
  <c r="AH141" i="1"/>
  <c r="V140" i="12"/>
  <c r="U140" i="12" a="1"/>
  <c r="U140" i="12" s="1"/>
  <c r="W140" i="12" s="1"/>
  <c r="BH139" i="12"/>
  <c r="AV139" i="7"/>
  <c r="X139" i="7"/>
  <c r="BT139" i="7"/>
  <c r="BE140" i="7" a="1"/>
  <c r="BE140" i="7" s="1"/>
  <c r="BG140" i="7" s="1"/>
  <c r="BF140" i="7"/>
  <c r="BR140" i="7"/>
  <c r="BQ140" i="7" a="1"/>
  <c r="BQ140" i="7" s="1"/>
  <c r="BS140" i="7" s="1"/>
  <c r="AG141" i="7" a="1"/>
  <c r="AG141" i="7" s="1"/>
  <c r="AI141" i="7" s="1"/>
  <c r="AH141" i="7"/>
  <c r="U140" i="7" a="1"/>
  <c r="U140" i="7" s="1"/>
  <c r="W140" i="7" s="1"/>
  <c r="V140" i="7"/>
  <c r="BH139" i="7"/>
  <c r="AS140" i="7" a="1"/>
  <c r="AS140" i="7" s="1"/>
  <c r="AU140" i="7" s="1"/>
  <c r="AT140" i="7"/>
  <c r="AJ140" i="7"/>
  <c r="AQ141" i="1"/>
  <c r="AR141" i="1" s="1"/>
  <c r="BC141" i="12"/>
  <c r="BD141" i="12" s="1"/>
  <c r="AQ141" i="12"/>
  <c r="AR141" i="12" s="1"/>
  <c r="AE141" i="12"/>
  <c r="AF141" i="12" s="1"/>
  <c r="S141" i="12"/>
  <c r="T141" i="12" s="1"/>
  <c r="BO141" i="7"/>
  <c r="BP141" i="7" s="1"/>
  <c r="BC141" i="7"/>
  <c r="BD141" i="7" s="1"/>
  <c r="AQ141" i="7"/>
  <c r="AR141" i="7" s="1"/>
  <c r="AE142" i="7"/>
  <c r="AF142" i="7" s="1"/>
  <c r="S141" i="7"/>
  <c r="T141" i="7" s="1"/>
  <c r="BO142" i="1"/>
  <c r="BP142" i="1" s="1"/>
  <c r="BC141" i="1"/>
  <c r="BD141" i="1" s="1"/>
  <c r="AE142" i="1"/>
  <c r="AF142" i="1" s="1"/>
  <c r="S142" i="1"/>
  <c r="T142" i="1" s="1"/>
  <c r="BO141" i="13"/>
  <c r="BP141" i="13" s="1"/>
  <c r="BC141" i="13"/>
  <c r="BD141" i="13" s="1"/>
  <c r="AQ141" i="13"/>
  <c r="AR141" i="13" s="1"/>
  <c r="AE141" i="13"/>
  <c r="AF141" i="13" s="1"/>
  <c r="S141" i="13"/>
  <c r="T141" i="13" s="1"/>
  <c r="AJ140" i="12" l="1"/>
  <c r="BT140" i="13"/>
  <c r="AJ140" i="13"/>
  <c r="X140" i="12"/>
  <c r="BH140" i="1"/>
  <c r="X140" i="13"/>
  <c r="BH140" i="13"/>
  <c r="BH140" i="12"/>
  <c r="BH140" i="7"/>
  <c r="U142" i="1" a="1"/>
  <c r="U142" i="1" s="1"/>
  <c r="W142" i="1" s="1"/>
  <c r="V142" i="1"/>
  <c r="BP141" i="12"/>
  <c r="BO142" i="12"/>
  <c r="AH142" i="1"/>
  <c r="AG142" i="1" a="1"/>
  <c r="AG142" i="1" s="1"/>
  <c r="AI142" i="1" s="1"/>
  <c r="BR140" i="12"/>
  <c r="BQ140" i="12" a="1"/>
  <c r="BQ140" i="12" s="1"/>
  <c r="BS140" i="12" s="1"/>
  <c r="U141" i="12" a="1"/>
  <c r="U141" i="12" s="1"/>
  <c r="W141" i="12" s="1"/>
  <c r="V141" i="12"/>
  <c r="BF141" i="1"/>
  <c r="BE141" i="1" a="1"/>
  <c r="BE141" i="1" s="1"/>
  <c r="BG141" i="1" s="1"/>
  <c r="AG141" i="12" a="1"/>
  <c r="AG141" i="12" s="1"/>
  <c r="AI141" i="12" s="1"/>
  <c r="AH141" i="12"/>
  <c r="AJ141" i="1"/>
  <c r="AV140" i="12"/>
  <c r="U141" i="13" a="1"/>
  <c r="U141" i="13" s="1"/>
  <c r="W141" i="13" s="1"/>
  <c r="V141" i="13"/>
  <c r="BQ142" i="1" a="1"/>
  <c r="BQ142" i="1" s="1"/>
  <c r="BS142" i="1" s="1"/>
  <c r="BR142" i="1"/>
  <c r="AT141" i="12"/>
  <c r="AV141" i="12" s="1"/>
  <c r="AS141" i="12" a="1"/>
  <c r="AS141" i="12" s="1"/>
  <c r="AU141" i="12" s="1"/>
  <c r="AG141" i="13" a="1"/>
  <c r="AG141" i="13" s="1"/>
  <c r="AI141" i="13" s="1"/>
  <c r="AH141" i="13"/>
  <c r="BE141" i="12" a="1"/>
  <c r="BE141" i="12" s="1"/>
  <c r="BG141" i="12" s="1"/>
  <c r="BF141" i="12"/>
  <c r="BT139" i="12"/>
  <c r="AV140" i="1"/>
  <c r="AT141" i="13"/>
  <c r="AS141" i="13" a="1"/>
  <c r="AS141" i="13" s="1"/>
  <c r="AU141" i="13" s="1"/>
  <c r="BR141" i="13"/>
  <c r="BQ141" i="13" a="1"/>
  <c r="BQ141" i="13" s="1"/>
  <c r="BS141" i="13" s="1"/>
  <c r="BF141" i="13"/>
  <c r="BE141" i="13" a="1"/>
  <c r="BE141" i="13" s="1"/>
  <c r="BG141" i="13" s="1"/>
  <c r="AS141" i="1" a="1"/>
  <c r="AS141" i="1" s="1"/>
  <c r="AU141" i="1" s="1"/>
  <c r="AT141" i="1"/>
  <c r="X141" i="1"/>
  <c r="AV140" i="13"/>
  <c r="X140" i="7"/>
  <c r="AJ141" i="7"/>
  <c r="BQ141" i="7" a="1"/>
  <c r="BQ141" i="7" s="1"/>
  <c r="BS141" i="7" s="1"/>
  <c r="BR141" i="7"/>
  <c r="AS141" i="7" a="1"/>
  <c r="AS141" i="7" s="1"/>
  <c r="AU141" i="7" s="1"/>
  <c r="AT141" i="7"/>
  <c r="AG142" i="7" a="1"/>
  <c r="AG142" i="7" s="1"/>
  <c r="AI142" i="7" s="1"/>
  <c r="AH142" i="7"/>
  <c r="BT140" i="7"/>
  <c r="BF141" i="7"/>
  <c r="BE141" i="7" a="1"/>
  <c r="BE141" i="7" s="1"/>
  <c r="BG141" i="7" s="1"/>
  <c r="U141" i="7" a="1"/>
  <c r="U141" i="7" s="1"/>
  <c r="W141" i="7" s="1"/>
  <c r="V141" i="7"/>
  <c r="AV140" i="7"/>
  <c r="AQ142" i="1"/>
  <c r="AR142" i="1" s="1"/>
  <c r="BC142" i="12"/>
  <c r="BD142" i="12" s="1"/>
  <c r="AQ142" i="12"/>
  <c r="AR142" i="12" s="1"/>
  <c r="AE142" i="12"/>
  <c r="AF142" i="12" s="1"/>
  <c r="S142" i="12"/>
  <c r="T142" i="12" s="1"/>
  <c r="BO142" i="7"/>
  <c r="BP142" i="7" s="1"/>
  <c r="BC142" i="7"/>
  <c r="BD142" i="7" s="1"/>
  <c r="AQ142" i="7"/>
  <c r="AR142" i="7" s="1"/>
  <c r="AE143" i="7"/>
  <c r="AF143" i="7" s="1"/>
  <c r="S142" i="7"/>
  <c r="T142" i="7" s="1"/>
  <c r="BO143" i="1"/>
  <c r="BP143" i="1" s="1"/>
  <c r="BC142" i="1"/>
  <c r="BD142" i="1" s="1"/>
  <c r="AE143" i="1"/>
  <c r="AF143" i="1" s="1"/>
  <c r="S143" i="1"/>
  <c r="T143" i="1" s="1"/>
  <c r="BO142" i="13"/>
  <c r="BP142" i="13" s="1"/>
  <c r="BC142" i="13"/>
  <c r="BD142" i="13" s="1"/>
  <c r="AQ142" i="13"/>
  <c r="AR142" i="13" s="1"/>
  <c r="AE142" i="13"/>
  <c r="AF142" i="13" s="1"/>
  <c r="S142" i="13"/>
  <c r="T142" i="13" s="1"/>
  <c r="AJ141" i="13" l="1"/>
  <c r="X142" i="1"/>
  <c r="BT142" i="1"/>
  <c r="X141" i="13"/>
  <c r="AG142" i="13" a="1"/>
  <c r="AG142" i="13" s="1"/>
  <c r="AI142" i="13" s="1"/>
  <c r="AH142" i="13"/>
  <c r="BE142" i="12" a="1"/>
  <c r="BE142" i="12" s="1"/>
  <c r="BG142" i="12" s="1"/>
  <c r="BF142" i="12"/>
  <c r="BT141" i="13"/>
  <c r="BH141" i="12"/>
  <c r="BH141" i="1"/>
  <c r="AJ142" i="1"/>
  <c r="AT142" i="12"/>
  <c r="AS142" i="12" a="1"/>
  <c r="AS142" i="12" s="1"/>
  <c r="AU142" i="12" s="1"/>
  <c r="AS142" i="1" a="1"/>
  <c r="AS142" i="1" s="1"/>
  <c r="AU142" i="1" s="1"/>
  <c r="AT142" i="1"/>
  <c r="AV142" i="1" s="1"/>
  <c r="AT142" i="13"/>
  <c r="AS142" i="13" a="1"/>
  <c r="AS142" i="13" s="1"/>
  <c r="AU142" i="13" s="1"/>
  <c r="BR142" i="13"/>
  <c r="BQ142" i="13" a="1"/>
  <c r="BQ142" i="13" s="1"/>
  <c r="BS142" i="13" s="1"/>
  <c r="AV141" i="1"/>
  <c r="AV141" i="13"/>
  <c r="X141" i="12"/>
  <c r="BP142" i="12"/>
  <c r="BO143" i="12"/>
  <c r="BQ143" i="1" a="1"/>
  <c r="BQ143" i="1" s="1"/>
  <c r="BS143" i="1" s="1"/>
  <c r="BR143" i="1"/>
  <c r="BF142" i="13"/>
  <c r="BE142" i="13" a="1"/>
  <c r="BE142" i="13" s="1"/>
  <c r="BG142" i="13" s="1"/>
  <c r="BQ141" i="12" a="1"/>
  <c r="BQ141" i="12" s="1"/>
  <c r="BS141" i="12" s="1"/>
  <c r="BR141" i="12"/>
  <c r="U142" i="13" a="1"/>
  <c r="U142" i="13" s="1"/>
  <c r="W142" i="13" s="1"/>
  <c r="V142" i="13"/>
  <c r="U143" i="1" a="1"/>
  <c r="U143" i="1" s="1"/>
  <c r="W143" i="1" s="1"/>
  <c r="V143" i="1"/>
  <c r="AG143" i="1" a="1"/>
  <c r="AG143" i="1" s="1"/>
  <c r="AI143" i="1" s="1"/>
  <c r="AH143" i="1"/>
  <c r="AJ143" i="1" s="1"/>
  <c r="V142" i="12"/>
  <c r="U142" i="12" a="1"/>
  <c r="U142" i="12" s="1"/>
  <c r="W142" i="12" s="1"/>
  <c r="BH141" i="13"/>
  <c r="AJ141" i="12"/>
  <c r="BT140" i="12"/>
  <c r="BF142" i="1"/>
  <c r="BE142" i="1" a="1"/>
  <c r="BE142" i="1" s="1"/>
  <c r="BG142" i="1" s="1"/>
  <c r="AG142" i="12" a="1"/>
  <c r="AG142" i="12" s="1"/>
  <c r="AI142" i="12" s="1"/>
  <c r="AH142" i="12"/>
  <c r="X141" i="7"/>
  <c r="BT141" i="7"/>
  <c r="AJ142" i="7"/>
  <c r="AS142" i="7" a="1"/>
  <c r="AS142" i="7" s="1"/>
  <c r="AU142" i="7" s="1"/>
  <c r="AT142" i="7"/>
  <c r="BH141" i="7"/>
  <c r="BR142" i="7"/>
  <c r="BQ142" i="7" a="1"/>
  <c r="BQ142" i="7" s="1"/>
  <c r="BS142" i="7" s="1"/>
  <c r="BF142" i="7"/>
  <c r="BE142" i="7" a="1"/>
  <c r="BE142" i="7" s="1"/>
  <c r="BG142" i="7" s="1"/>
  <c r="AH143" i="7"/>
  <c r="AG143" i="7" a="1"/>
  <c r="AG143" i="7" s="1"/>
  <c r="AI143" i="7" s="1"/>
  <c r="AV141" i="7"/>
  <c r="V142" i="7"/>
  <c r="U142" i="7" a="1"/>
  <c r="U142" i="7" s="1"/>
  <c r="W142" i="7" s="1"/>
  <c r="AQ143" i="1"/>
  <c r="AR143" i="1" s="1"/>
  <c r="BC143" i="12"/>
  <c r="BD143" i="12" s="1"/>
  <c r="AQ143" i="12"/>
  <c r="AR143" i="12" s="1"/>
  <c r="AE143" i="12"/>
  <c r="AF143" i="12" s="1"/>
  <c r="S143" i="12"/>
  <c r="T143" i="12" s="1"/>
  <c r="BO143" i="7"/>
  <c r="BP143" i="7" s="1"/>
  <c r="BC143" i="7"/>
  <c r="BD143" i="7" s="1"/>
  <c r="AQ143" i="7"/>
  <c r="AR143" i="7" s="1"/>
  <c r="AE144" i="7"/>
  <c r="AF144" i="7" s="1"/>
  <c r="S143" i="7"/>
  <c r="T143" i="7" s="1"/>
  <c r="BO144" i="1"/>
  <c r="BP144" i="1" s="1"/>
  <c r="BC143" i="1"/>
  <c r="BD143" i="1" s="1"/>
  <c r="AE144" i="1"/>
  <c r="AF144" i="1" s="1"/>
  <c r="S144" i="1"/>
  <c r="T144" i="1" s="1"/>
  <c r="BO143" i="13"/>
  <c r="BP143" i="13" s="1"/>
  <c r="BC143" i="13"/>
  <c r="BD143" i="13" s="1"/>
  <c r="AQ143" i="13"/>
  <c r="AR143" i="13" s="1"/>
  <c r="AE143" i="13"/>
  <c r="AF143" i="13" s="1"/>
  <c r="S143" i="13"/>
  <c r="T143" i="13" s="1"/>
  <c r="BT141" i="12" l="1"/>
  <c r="AJ142" i="13"/>
  <c r="BT143" i="1"/>
  <c r="AG144" i="1" a="1"/>
  <c r="AG144" i="1" s="1"/>
  <c r="AI144" i="1" s="1"/>
  <c r="AH144" i="1"/>
  <c r="AJ144" i="1" s="1"/>
  <c r="BE143" i="1" a="1"/>
  <c r="BE143" i="1" s="1"/>
  <c r="BG143" i="1" s="1"/>
  <c r="BF143" i="1"/>
  <c r="V143" i="12"/>
  <c r="U143" i="12" a="1"/>
  <c r="U143" i="12" s="1"/>
  <c r="W143" i="12" s="1"/>
  <c r="V143" i="13"/>
  <c r="U143" i="13" a="1"/>
  <c r="U143" i="13" s="1"/>
  <c r="W143" i="13" s="1"/>
  <c r="BR144" i="1"/>
  <c r="BQ144" i="1" a="1"/>
  <c r="BQ144" i="1" s="1"/>
  <c r="BS144" i="1" s="1"/>
  <c r="AS143" i="12" a="1"/>
  <c r="AS143" i="12" s="1"/>
  <c r="AU143" i="12" s="1"/>
  <c r="AT143" i="12"/>
  <c r="X143" i="1"/>
  <c r="BH142" i="13"/>
  <c r="AG143" i="12" a="1"/>
  <c r="AG143" i="12" s="1"/>
  <c r="AI143" i="12" s="1"/>
  <c r="AH143" i="12"/>
  <c r="BH142" i="12"/>
  <c r="BQ142" i="12" a="1"/>
  <c r="BQ142" i="12" s="1"/>
  <c r="BS142" i="12" s="1"/>
  <c r="BR142" i="12"/>
  <c r="AG143" i="13" a="1"/>
  <c r="AG143" i="13" s="1"/>
  <c r="AI143" i="13" s="1"/>
  <c r="AH143" i="13"/>
  <c r="BE143" i="12" a="1"/>
  <c r="BE143" i="12" s="1"/>
  <c r="BG143" i="12" s="1"/>
  <c r="BF143" i="12"/>
  <c r="AT143" i="13"/>
  <c r="AV143" i="13" s="1"/>
  <c r="AS143" i="13" a="1"/>
  <c r="AS143" i="13" s="1"/>
  <c r="AU143" i="13" s="1"/>
  <c r="X142" i="13"/>
  <c r="BT142" i="13"/>
  <c r="AV142" i="12"/>
  <c r="AS143" i="1" a="1"/>
  <c r="AS143" i="1" s="1"/>
  <c r="AU143" i="1" s="1"/>
  <c r="AT143" i="1"/>
  <c r="AJ142" i="12"/>
  <c r="X142" i="12"/>
  <c r="BE143" i="13" a="1"/>
  <c r="BE143" i="13" s="1"/>
  <c r="BG143" i="13" s="1"/>
  <c r="BF143" i="13"/>
  <c r="BQ143" i="13" a="1"/>
  <c r="BQ143" i="13" s="1"/>
  <c r="BS143" i="13" s="1"/>
  <c r="BR143" i="13"/>
  <c r="U144" i="1" a="1"/>
  <c r="U144" i="1" s="1"/>
  <c r="W144" i="1" s="1"/>
  <c r="V144" i="1"/>
  <c r="BH142" i="1"/>
  <c r="BP143" i="12"/>
  <c r="BO144" i="12"/>
  <c r="AV142" i="13"/>
  <c r="X142" i="7"/>
  <c r="AV142" i="7"/>
  <c r="AS143" i="7" a="1"/>
  <c r="AS143" i="7" s="1"/>
  <c r="AU143" i="7" s="1"/>
  <c r="AT143" i="7"/>
  <c r="AJ143" i="7"/>
  <c r="BR143" i="7"/>
  <c r="BQ143" i="7" a="1"/>
  <c r="BQ143" i="7" s="1"/>
  <c r="BS143" i="7" s="1"/>
  <c r="BH142" i="7"/>
  <c r="BF143" i="7"/>
  <c r="BE143" i="7" a="1"/>
  <c r="BE143" i="7" s="1"/>
  <c r="BG143" i="7" s="1"/>
  <c r="BT142" i="7"/>
  <c r="U143" i="7" a="1"/>
  <c r="U143" i="7" s="1"/>
  <c r="W143" i="7" s="1"/>
  <c r="V143" i="7"/>
  <c r="AG144" i="7" a="1"/>
  <c r="AG144" i="7" s="1"/>
  <c r="AI144" i="7" s="1"/>
  <c r="AH144" i="7"/>
  <c r="AQ144" i="1"/>
  <c r="AR144" i="1" s="1"/>
  <c r="BC144" i="12"/>
  <c r="BD144" i="12" s="1"/>
  <c r="AQ144" i="12"/>
  <c r="AR144" i="12" s="1"/>
  <c r="AE144" i="12"/>
  <c r="AF144" i="12" s="1"/>
  <c r="S144" i="12"/>
  <c r="T144" i="12" s="1"/>
  <c r="BO144" i="7"/>
  <c r="BP144" i="7" s="1"/>
  <c r="BC144" i="7"/>
  <c r="BD144" i="7" s="1"/>
  <c r="AQ144" i="7"/>
  <c r="AR144" i="7" s="1"/>
  <c r="AE145" i="7"/>
  <c r="AF145" i="7" s="1"/>
  <c r="S144" i="7"/>
  <c r="T144" i="7" s="1"/>
  <c r="BO145" i="1"/>
  <c r="BP145" i="1" s="1"/>
  <c r="BC144" i="1"/>
  <c r="BD144" i="1" s="1"/>
  <c r="AE145" i="1"/>
  <c r="AF145" i="1" s="1"/>
  <c r="S145" i="1"/>
  <c r="T145" i="1" s="1"/>
  <c r="BO144" i="13"/>
  <c r="BP144" i="13" s="1"/>
  <c r="BC144" i="13"/>
  <c r="BD144" i="13" s="1"/>
  <c r="AQ144" i="13"/>
  <c r="AR144" i="13" s="1"/>
  <c r="AE144" i="13"/>
  <c r="AF144" i="13" s="1"/>
  <c r="S144" i="13"/>
  <c r="T144" i="13" s="1"/>
  <c r="AV143" i="12" l="1"/>
  <c r="AV143" i="1"/>
  <c r="BH143" i="12"/>
  <c r="AJ143" i="12"/>
  <c r="X143" i="12"/>
  <c r="BH143" i="7"/>
  <c r="BT143" i="13"/>
  <c r="BH143" i="13"/>
  <c r="BT142" i="12"/>
  <c r="BT144" i="1"/>
  <c r="X143" i="13"/>
  <c r="BP144" i="12"/>
  <c r="BO145" i="12"/>
  <c r="BQ143" i="12" a="1"/>
  <c r="BQ143" i="12" s="1"/>
  <c r="BS143" i="12" s="1"/>
  <c r="BR143" i="12"/>
  <c r="AS144" i="1" a="1"/>
  <c r="AS144" i="1" s="1"/>
  <c r="AU144" i="1" s="1"/>
  <c r="AT144" i="1"/>
  <c r="AV144" i="1" s="1"/>
  <c r="V145" i="1"/>
  <c r="U145" i="1" a="1"/>
  <c r="U145" i="1" s="1"/>
  <c r="W145" i="1" s="1"/>
  <c r="AH145" i="1"/>
  <c r="AG145" i="1" a="1"/>
  <c r="AG145" i="1" s="1"/>
  <c r="AI145" i="1" s="1"/>
  <c r="V144" i="12"/>
  <c r="U144" i="12" a="1"/>
  <c r="U144" i="12" s="1"/>
  <c r="W144" i="12" s="1"/>
  <c r="BH143" i="1"/>
  <c r="BE144" i="1" a="1"/>
  <c r="BE144" i="1" s="1"/>
  <c r="BG144" i="1" s="1"/>
  <c r="BF144" i="1"/>
  <c r="AG144" i="12" a="1"/>
  <c r="AG144" i="12" s="1"/>
  <c r="AI144" i="12" s="1"/>
  <c r="AH144" i="12"/>
  <c r="X144" i="1"/>
  <c r="BE144" i="13" a="1"/>
  <c r="BE144" i="13" s="1"/>
  <c r="BG144" i="13" s="1"/>
  <c r="BF144" i="13"/>
  <c r="BR145" i="1"/>
  <c r="BQ145" i="1" a="1"/>
  <c r="BQ145" i="1" s="1"/>
  <c r="BS145" i="1" s="1"/>
  <c r="AS144" i="12" a="1"/>
  <c r="AS144" i="12" s="1"/>
  <c r="AU144" i="12" s="1"/>
  <c r="AT144" i="12"/>
  <c r="AG144" i="13" a="1"/>
  <c r="AG144" i="13" s="1"/>
  <c r="AI144" i="13" s="1"/>
  <c r="AH144" i="13"/>
  <c r="BE144" i="12" a="1"/>
  <c r="BE144" i="12" s="1"/>
  <c r="BG144" i="12" s="1"/>
  <c r="BF144" i="12"/>
  <c r="BQ144" i="13" a="1"/>
  <c r="BQ144" i="13" s="1"/>
  <c r="BS144" i="13" s="1"/>
  <c r="BR144" i="13"/>
  <c r="U144" i="13" a="1"/>
  <c r="U144" i="13" s="1"/>
  <c r="W144" i="13" s="1"/>
  <c r="V144" i="13"/>
  <c r="AS144" i="13" a="1"/>
  <c r="AS144" i="13" s="1"/>
  <c r="AU144" i="13" s="1"/>
  <c r="AT144" i="13"/>
  <c r="AJ143" i="13"/>
  <c r="BT143" i="7"/>
  <c r="AV143" i="7"/>
  <c r="AS144" i="7" a="1"/>
  <c r="AS144" i="7" s="1"/>
  <c r="AU144" i="7" s="1"/>
  <c r="AT144" i="7"/>
  <c r="BE144" i="7" a="1"/>
  <c r="BE144" i="7" s="1"/>
  <c r="BG144" i="7" s="1"/>
  <c r="BF144" i="7"/>
  <c r="BR144" i="7"/>
  <c r="BQ144" i="7" a="1"/>
  <c r="BQ144" i="7" s="1"/>
  <c r="BS144" i="7" s="1"/>
  <c r="U144" i="7" a="1"/>
  <c r="U144" i="7" s="1"/>
  <c r="W144" i="7" s="1"/>
  <c r="V144" i="7"/>
  <c r="AH145" i="7"/>
  <c r="AG145" i="7" a="1"/>
  <c r="AG145" i="7" s="1"/>
  <c r="AI145" i="7" s="1"/>
  <c r="X143" i="7"/>
  <c r="AJ144" i="7"/>
  <c r="AQ145" i="1"/>
  <c r="AR145" i="1" s="1"/>
  <c r="BC145" i="12"/>
  <c r="BD145" i="12" s="1"/>
  <c r="AQ145" i="12"/>
  <c r="AR145" i="12" s="1"/>
  <c r="AE145" i="12"/>
  <c r="AF145" i="12" s="1"/>
  <c r="S145" i="12"/>
  <c r="T145" i="12" s="1"/>
  <c r="BO145" i="7"/>
  <c r="BP145" i="7" s="1"/>
  <c r="BC145" i="7"/>
  <c r="BD145" i="7" s="1"/>
  <c r="AQ145" i="7"/>
  <c r="AR145" i="7" s="1"/>
  <c r="AE146" i="7"/>
  <c r="AF146" i="7" s="1"/>
  <c r="S145" i="7"/>
  <c r="T145" i="7" s="1"/>
  <c r="BO146" i="1"/>
  <c r="BP146" i="1" s="1"/>
  <c r="BC145" i="1"/>
  <c r="BD145" i="1" s="1"/>
  <c r="AE146" i="1"/>
  <c r="AF146" i="1" s="1"/>
  <c r="S146" i="1"/>
  <c r="T146" i="1" s="1"/>
  <c r="BO145" i="13"/>
  <c r="BP145" i="13" s="1"/>
  <c r="BC145" i="13"/>
  <c r="BD145" i="13" s="1"/>
  <c r="AQ145" i="13"/>
  <c r="AR145" i="13" s="1"/>
  <c r="AE145" i="13"/>
  <c r="AF145" i="13" s="1"/>
  <c r="S145" i="13"/>
  <c r="T145" i="13" s="1"/>
  <c r="BT143" i="12" l="1"/>
  <c r="BH144" i="12"/>
  <c r="AJ145" i="7"/>
  <c r="AV144" i="13"/>
  <c r="AJ144" i="13"/>
  <c r="AS145" i="13" a="1"/>
  <c r="AS145" i="13" s="1"/>
  <c r="AU145" i="13" s="1"/>
  <c r="AT145" i="13"/>
  <c r="BT144" i="7"/>
  <c r="BH144" i="13"/>
  <c r="X144" i="12"/>
  <c r="BE145" i="13" a="1"/>
  <c r="BE145" i="13" s="1"/>
  <c r="BG145" i="13" s="1"/>
  <c r="BF145" i="13"/>
  <c r="BF145" i="12"/>
  <c r="BE145" i="12" a="1"/>
  <c r="BE145" i="12" s="1"/>
  <c r="BG145" i="12" s="1"/>
  <c r="BR145" i="13"/>
  <c r="BQ145" i="13" a="1"/>
  <c r="BQ145" i="13" s="1"/>
  <c r="BS145" i="13" s="1"/>
  <c r="AS145" i="1" a="1"/>
  <c r="AS145" i="1" s="1"/>
  <c r="AU145" i="1" s="1"/>
  <c r="AT145" i="1"/>
  <c r="U146" i="1" a="1"/>
  <c r="U146" i="1" s="1"/>
  <c r="W146" i="1" s="1"/>
  <c r="V146" i="1"/>
  <c r="X144" i="13"/>
  <c r="AV144" i="12"/>
  <c r="AJ144" i="12"/>
  <c r="AJ145" i="1"/>
  <c r="AG146" i="1" a="1"/>
  <c r="AG146" i="1" s="1"/>
  <c r="AI146" i="1" s="1"/>
  <c r="AH146" i="1"/>
  <c r="AG145" i="13" a="1"/>
  <c r="AG145" i="13" s="1"/>
  <c r="AI145" i="13" s="1"/>
  <c r="AH145" i="13"/>
  <c r="U145" i="12" a="1"/>
  <c r="U145" i="12" s="1"/>
  <c r="W145" i="12" s="1"/>
  <c r="V145" i="12"/>
  <c r="BE145" i="1" a="1"/>
  <c r="BE145" i="1" s="1"/>
  <c r="BG145" i="1" s="1"/>
  <c r="BF145" i="1"/>
  <c r="AG145" i="12" a="1"/>
  <c r="AG145" i="12" s="1"/>
  <c r="AI145" i="12" s="1"/>
  <c r="AH145" i="12"/>
  <c r="BT144" i="13"/>
  <c r="BT145" i="1"/>
  <c r="BH144" i="1"/>
  <c r="BP145" i="12"/>
  <c r="BO146" i="12"/>
  <c r="U145" i="13" a="1"/>
  <c r="U145" i="13" s="1"/>
  <c r="W145" i="13" s="1"/>
  <c r="V145" i="13"/>
  <c r="BQ146" i="1" a="1"/>
  <c r="BQ146" i="1" s="1"/>
  <c r="BS146" i="1" s="1"/>
  <c r="BR146" i="1"/>
  <c r="BT146" i="1" s="1"/>
  <c r="AS145" i="12" a="1"/>
  <c r="AS145" i="12" s="1"/>
  <c r="AU145" i="12" s="1"/>
  <c r="AT145" i="12"/>
  <c r="X145" i="1"/>
  <c r="BQ144" i="12" a="1"/>
  <c r="BQ144" i="12" s="1"/>
  <c r="BS144" i="12" s="1"/>
  <c r="BR144" i="12"/>
  <c r="X144" i="7"/>
  <c r="BH144" i="7"/>
  <c r="AV144" i="7"/>
  <c r="AG146" i="7" a="1"/>
  <c r="AG146" i="7" s="1"/>
  <c r="AI146" i="7" s="1"/>
  <c r="AH146" i="7"/>
  <c r="U145" i="7" a="1"/>
  <c r="U145" i="7" s="1"/>
  <c r="W145" i="7" s="1"/>
  <c r="V145" i="7"/>
  <c r="BQ145" i="7" a="1"/>
  <c r="BQ145" i="7" s="1"/>
  <c r="BS145" i="7" s="1"/>
  <c r="BR145" i="7"/>
  <c r="AS145" i="7" a="1"/>
  <c r="AS145" i="7" s="1"/>
  <c r="AU145" i="7" s="1"/>
  <c r="AT145" i="7"/>
  <c r="BE145" i="7" a="1"/>
  <c r="BE145" i="7" s="1"/>
  <c r="BG145" i="7" s="1"/>
  <c r="BF145" i="7"/>
  <c r="AQ146" i="1"/>
  <c r="AR146" i="1" s="1"/>
  <c r="BC146" i="12"/>
  <c r="BD146" i="12" s="1"/>
  <c r="AQ146" i="12"/>
  <c r="AR146" i="12" s="1"/>
  <c r="AE146" i="12"/>
  <c r="AF146" i="12" s="1"/>
  <c r="S146" i="12"/>
  <c r="T146" i="12" s="1"/>
  <c r="BO146" i="7"/>
  <c r="BP146" i="7" s="1"/>
  <c r="BC146" i="7"/>
  <c r="BD146" i="7" s="1"/>
  <c r="AQ146" i="7"/>
  <c r="AR146" i="7" s="1"/>
  <c r="AE147" i="7"/>
  <c r="AF147" i="7" s="1"/>
  <c r="S146" i="7"/>
  <c r="T146" i="7" s="1"/>
  <c r="BO147" i="1"/>
  <c r="BP147" i="1" s="1"/>
  <c r="BC146" i="1"/>
  <c r="BD146" i="1" s="1"/>
  <c r="AE147" i="1"/>
  <c r="AF147" i="1" s="1"/>
  <c r="S147" i="1"/>
  <c r="T147" i="1" s="1"/>
  <c r="BO146" i="13"/>
  <c r="BP146" i="13" s="1"/>
  <c r="BC146" i="13"/>
  <c r="BD146" i="13" s="1"/>
  <c r="AQ146" i="13"/>
  <c r="AR146" i="13" s="1"/>
  <c r="AE146" i="13"/>
  <c r="AF146" i="13" s="1"/>
  <c r="S146" i="13"/>
  <c r="T146" i="13" s="1"/>
  <c r="AV145" i="13" l="1"/>
  <c r="X145" i="12"/>
  <c r="BT144" i="12"/>
  <c r="BH145" i="1"/>
  <c r="AJ145" i="12"/>
  <c r="AV145" i="12"/>
  <c r="AJ145" i="13"/>
  <c r="X146" i="1"/>
  <c r="BE146" i="12" a="1"/>
  <c r="BE146" i="12" s="1"/>
  <c r="BG146" i="12" s="1"/>
  <c r="BF146" i="12"/>
  <c r="BE146" i="1" a="1"/>
  <c r="BE146" i="1" s="1"/>
  <c r="BG146" i="1" s="1"/>
  <c r="BF146" i="1"/>
  <c r="BH146" i="1" s="1"/>
  <c r="AG146" i="12" a="1"/>
  <c r="AG146" i="12" s="1"/>
  <c r="AI146" i="12" s="1"/>
  <c r="AH146" i="12"/>
  <c r="AJ146" i="12" s="1"/>
  <c r="U146" i="13" a="1"/>
  <c r="U146" i="13" s="1"/>
  <c r="W146" i="13" s="1"/>
  <c r="V146" i="13"/>
  <c r="BQ147" i="1" a="1"/>
  <c r="BQ147" i="1" s="1"/>
  <c r="BS147" i="1" s="1"/>
  <c r="BR147" i="1"/>
  <c r="AS146" i="12" a="1"/>
  <c r="AS146" i="12" s="1"/>
  <c r="AU146" i="12" s="1"/>
  <c r="AT146" i="12"/>
  <c r="AV146" i="12" s="1"/>
  <c r="X145" i="13"/>
  <c r="AJ146" i="1"/>
  <c r="AV145" i="1"/>
  <c r="BH145" i="13"/>
  <c r="AS146" i="13" a="1"/>
  <c r="AS146" i="13" s="1"/>
  <c r="AU146" i="13" s="1"/>
  <c r="AT146" i="13"/>
  <c r="BP146" i="12"/>
  <c r="BO147" i="12"/>
  <c r="BT145" i="13"/>
  <c r="BE146" i="13" a="1"/>
  <c r="BE146" i="13" s="1"/>
  <c r="BG146" i="13" s="1"/>
  <c r="BF146" i="13"/>
  <c r="AT146" i="1"/>
  <c r="AS146" i="1" a="1"/>
  <c r="AS146" i="1" s="1"/>
  <c r="AU146" i="1" s="1"/>
  <c r="BQ145" i="12" a="1"/>
  <c r="BQ145" i="12" s="1"/>
  <c r="BS145" i="12" s="1"/>
  <c r="BR145" i="12"/>
  <c r="BR146" i="13"/>
  <c r="BQ146" i="13" a="1"/>
  <c r="BQ146" i="13" s="1"/>
  <c r="BS146" i="13" s="1"/>
  <c r="U147" i="1" a="1"/>
  <c r="U147" i="1" s="1"/>
  <c r="W147" i="1" s="1"/>
  <c r="V147" i="1"/>
  <c r="BH145" i="12"/>
  <c r="AG146" i="13" a="1"/>
  <c r="AG146" i="13" s="1"/>
  <c r="AI146" i="13" s="1"/>
  <c r="AH146" i="13"/>
  <c r="AG147" i="1" a="1"/>
  <c r="AG147" i="1" s="1"/>
  <c r="AI147" i="1" s="1"/>
  <c r="AH147" i="1"/>
  <c r="U146" i="12" a="1"/>
  <c r="U146" i="12" s="1"/>
  <c r="W146" i="12" s="1"/>
  <c r="V146" i="12"/>
  <c r="BH145" i="7"/>
  <c r="AV145" i="7"/>
  <c r="X145" i="7"/>
  <c r="AJ146" i="7"/>
  <c r="BT145" i="7"/>
  <c r="AH147" i="7"/>
  <c r="AG147" i="7" a="1"/>
  <c r="AG147" i="7" s="1"/>
  <c r="AI147" i="7" s="1"/>
  <c r="BR146" i="7"/>
  <c r="BQ146" i="7" a="1"/>
  <c r="BQ146" i="7" s="1"/>
  <c r="BS146" i="7" s="1"/>
  <c r="U146" i="7" a="1"/>
  <c r="U146" i="7" s="1"/>
  <c r="W146" i="7" s="1"/>
  <c r="V146" i="7"/>
  <c r="AS146" i="7" a="1"/>
  <c r="AS146" i="7" s="1"/>
  <c r="AU146" i="7" s="1"/>
  <c r="AT146" i="7"/>
  <c r="BE146" i="7" a="1"/>
  <c r="BE146" i="7" s="1"/>
  <c r="BG146" i="7" s="1"/>
  <c r="BF146" i="7"/>
  <c r="AQ147" i="1"/>
  <c r="AR147" i="1" s="1"/>
  <c r="BC147" i="12"/>
  <c r="BD147" i="12" s="1"/>
  <c r="AQ147" i="12"/>
  <c r="AR147" i="12" s="1"/>
  <c r="AE147" i="12"/>
  <c r="AF147" i="12" s="1"/>
  <c r="S147" i="12"/>
  <c r="T147" i="12" s="1"/>
  <c r="BO147" i="7"/>
  <c r="BP147" i="7" s="1"/>
  <c r="BC147" i="7"/>
  <c r="BD147" i="7" s="1"/>
  <c r="AQ147" i="7"/>
  <c r="AR147" i="7" s="1"/>
  <c r="AE148" i="7"/>
  <c r="AF148" i="7" s="1"/>
  <c r="S147" i="7"/>
  <c r="T147" i="7" s="1"/>
  <c r="BO148" i="1"/>
  <c r="BP148" i="1" s="1"/>
  <c r="BC147" i="1"/>
  <c r="BD147" i="1" s="1"/>
  <c r="AE148" i="1"/>
  <c r="AF148" i="1" s="1"/>
  <c r="S148" i="1"/>
  <c r="T148" i="1" s="1"/>
  <c r="BO147" i="13"/>
  <c r="BP147" i="13" s="1"/>
  <c r="BC147" i="13"/>
  <c r="BD147" i="13" s="1"/>
  <c r="AQ147" i="13"/>
  <c r="AR147" i="13" s="1"/>
  <c r="AE147" i="13"/>
  <c r="AF147" i="13" s="1"/>
  <c r="S147" i="13"/>
  <c r="T147" i="13" s="1"/>
  <c r="X146" i="13" l="1"/>
  <c r="BT147" i="1"/>
  <c r="BH146" i="12"/>
  <c r="AV146" i="13"/>
  <c r="U148" i="1" a="1"/>
  <c r="U148" i="1" s="1"/>
  <c r="W148" i="1" s="1"/>
  <c r="V148" i="1"/>
  <c r="X148" i="1" s="1"/>
  <c r="AJ147" i="1"/>
  <c r="BT146" i="13"/>
  <c r="BH146" i="13"/>
  <c r="U147" i="12" a="1"/>
  <c r="U147" i="12" s="1"/>
  <c r="W147" i="12" s="1"/>
  <c r="V147" i="12"/>
  <c r="BE147" i="1" a="1"/>
  <c r="BE147" i="1" s="1"/>
  <c r="BG147" i="1" s="1"/>
  <c r="BF147" i="1"/>
  <c r="AG147" i="12" a="1"/>
  <c r="AG147" i="12" s="1"/>
  <c r="AI147" i="12" s="1"/>
  <c r="AH147" i="12"/>
  <c r="AJ146" i="13"/>
  <c r="BQ147" i="13" a="1"/>
  <c r="BQ147" i="13" s="1"/>
  <c r="BS147" i="13" s="1"/>
  <c r="BR147" i="13"/>
  <c r="BT147" i="13" s="1"/>
  <c r="BQ148" i="1" a="1"/>
  <c r="BQ148" i="1" s="1"/>
  <c r="BS148" i="1" s="1"/>
  <c r="BR148" i="1"/>
  <c r="BT148" i="1" s="1"/>
  <c r="AS147" i="12" a="1"/>
  <c r="AS147" i="12" s="1"/>
  <c r="AU147" i="12" s="1"/>
  <c r="AT147" i="12"/>
  <c r="BT145" i="12"/>
  <c r="BP147" i="12"/>
  <c r="BO148" i="12"/>
  <c r="AH147" i="13"/>
  <c r="AG147" i="13" a="1"/>
  <c r="AG147" i="13" s="1"/>
  <c r="AI147" i="13" s="1"/>
  <c r="BE147" i="12" a="1"/>
  <c r="BE147" i="12" s="1"/>
  <c r="BG147" i="12" s="1"/>
  <c r="BF147" i="12"/>
  <c r="BQ146" i="12" a="1"/>
  <c r="BQ146" i="12" s="1"/>
  <c r="BS146" i="12" s="1"/>
  <c r="BR146" i="12"/>
  <c r="U147" i="13" a="1"/>
  <c r="U147" i="13" s="1"/>
  <c r="W147" i="13" s="1"/>
  <c r="V147" i="13"/>
  <c r="AT147" i="13"/>
  <c r="AS147" i="13" a="1"/>
  <c r="AS147" i="13" s="1"/>
  <c r="AU147" i="13" s="1"/>
  <c r="X147" i="1"/>
  <c r="AV146" i="1"/>
  <c r="AG148" i="1" a="1"/>
  <c r="AG148" i="1" s="1"/>
  <c r="AI148" i="1" s="1"/>
  <c r="AH148" i="1"/>
  <c r="BF147" i="13"/>
  <c r="BE147" i="13" a="1"/>
  <c r="BE147" i="13" s="1"/>
  <c r="AT147" i="1"/>
  <c r="AS147" i="1" a="1"/>
  <c r="AS147" i="1" s="1"/>
  <c r="AU147" i="1" s="1"/>
  <c r="X146" i="12"/>
  <c r="X146" i="7"/>
  <c r="AV146" i="7"/>
  <c r="BQ147" i="7" a="1"/>
  <c r="BQ147" i="7" s="1"/>
  <c r="BS147" i="7" s="1"/>
  <c r="BR147" i="7"/>
  <c r="V147" i="7"/>
  <c r="U147" i="7" a="1"/>
  <c r="U147" i="7" s="1"/>
  <c r="W147" i="7" s="1"/>
  <c r="AG148" i="7" a="1"/>
  <c r="AG148" i="7" s="1"/>
  <c r="AI148" i="7" s="1"/>
  <c r="AH148" i="7"/>
  <c r="BT146" i="7"/>
  <c r="AJ147" i="7"/>
  <c r="AS147" i="7" a="1"/>
  <c r="AS147" i="7" s="1"/>
  <c r="AU147" i="7" s="1"/>
  <c r="AT147" i="7"/>
  <c r="BE147" i="7" a="1"/>
  <c r="BE147" i="7" s="1"/>
  <c r="BG147" i="7" s="1"/>
  <c r="BF147" i="7"/>
  <c r="BH146" i="7"/>
  <c r="AQ148" i="1"/>
  <c r="AR148" i="1" s="1"/>
  <c r="BC148" i="12"/>
  <c r="BD148" i="12" s="1"/>
  <c r="AQ148" i="12"/>
  <c r="AR148" i="12" s="1"/>
  <c r="AE148" i="12"/>
  <c r="AF148" i="12" s="1"/>
  <c r="S148" i="12"/>
  <c r="T148" i="12" s="1"/>
  <c r="BO148" i="7"/>
  <c r="BP148" i="7" s="1"/>
  <c r="BC148" i="7"/>
  <c r="BD148" i="7" s="1"/>
  <c r="AQ148" i="7"/>
  <c r="AR148" i="7" s="1"/>
  <c r="AE149" i="7"/>
  <c r="AF149" i="7" s="1"/>
  <c r="S148" i="7"/>
  <c r="T148" i="7" s="1"/>
  <c r="BO149" i="1"/>
  <c r="BP149" i="1" s="1"/>
  <c r="BC148" i="1"/>
  <c r="BD148" i="1" s="1"/>
  <c r="AE149" i="1"/>
  <c r="AF149" i="1" s="1"/>
  <c r="S149" i="1"/>
  <c r="T149" i="1" s="1"/>
  <c r="BO148" i="13"/>
  <c r="BP148" i="13" s="1"/>
  <c r="BC148" i="13"/>
  <c r="BD148" i="13" s="1"/>
  <c r="AQ148" i="13"/>
  <c r="AR148" i="13" s="1"/>
  <c r="AE148" i="13"/>
  <c r="AF148" i="13" s="1"/>
  <c r="S148" i="13"/>
  <c r="T148" i="13" s="1"/>
  <c r="AV147" i="12" l="1"/>
  <c r="X147" i="13"/>
  <c r="BH147" i="12"/>
  <c r="BH147" i="1"/>
  <c r="AV147" i="13"/>
  <c r="BT147" i="7"/>
  <c r="AJ148" i="1"/>
  <c r="BT146" i="12"/>
  <c r="AG149" i="1" a="1"/>
  <c r="AG149" i="1" s="1"/>
  <c r="AI149" i="1" s="1"/>
  <c r="AH149" i="1"/>
  <c r="U148" i="12" a="1"/>
  <c r="U148" i="12" s="1"/>
  <c r="W148" i="12" s="1"/>
  <c r="V148" i="12"/>
  <c r="AJ147" i="13"/>
  <c r="BE148" i="1" a="1"/>
  <c r="BE148" i="1" s="1"/>
  <c r="BG148" i="1" s="1"/>
  <c r="BF148" i="1"/>
  <c r="AG148" i="12" a="1"/>
  <c r="AG148" i="12" s="1"/>
  <c r="AI148" i="12" s="1"/>
  <c r="AH148" i="12"/>
  <c r="BH147" i="13"/>
  <c r="BG147" i="13"/>
  <c r="X147" i="12"/>
  <c r="BQ149" i="1" a="1"/>
  <c r="BQ149" i="1" s="1"/>
  <c r="BS149" i="1" s="1"/>
  <c r="BR149" i="1"/>
  <c r="BT149" i="1" s="1"/>
  <c r="BE148" i="12" a="1"/>
  <c r="BE148" i="12" s="1"/>
  <c r="BG148" i="12" s="1"/>
  <c r="BF148" i="12"/>
  <c r="BP148" i="12"/>
  <c r="BO149" i="12"/>
  <c r="AG148" i="13" a="1"/>
  <c r="AG148" i="13" s="1"/>
  <c r="AI148" i="13" s="1"/>
  <c r="AH148" i="13"/>
  <c r="AS148" i="13" a="1"/>
  <c r="AS148" i="13" s="1"/>
  <c r="AU148" i="13" s="1"/>
  <c r="AT148" i="13"/>
  <c r="BQ147" i="12" a="1"/>
  <c r="BQ147" i="12" s="1"/>
  <c r="BS147" i="12" s="1"/>
  <c r="BR147" i="12"/>
  <c r="BE148" i="13" a="1"/>
  <c r="BE148" i="13" s="1"/>
  <c r="BG148" i="13" s="1"/>
  <c r="BF148" i="13"/>
  <c r="AS148" i="1" a="1"/>
  <c r="AS148" i="1" s="1"/>
  <c r="AU148" i="1" s="1"/>
  <c r="AT148" i="1"/>
  <c r="AJ147" i="12"/>
  <c r="AS148" i="12" a="1"/>
  <c r="AS148" i="12" s="1"/>
  <c r="AU148" i="12" s="1"/>
  <c r="AT148" i="12"/>
  <c r="BQ148" i="13" a="1"/>
  <c r="BQ148" i="13" s="1"/>
  <c r="BS148" i="13" s="1"/>
  <c r="BR148" i="13"/>
  <c r="AV147" i="1"/>
  <c r="U148" i="13" a="1"/>
  <c r="U148" i="13" s="1"/>
  <c r="W148" i="13" s="1"/>
  <c r="V148" i="13"/>
  <c r="U149" i="1" a="1"/>
  <c r="U149" i="1" s="1"/>
  <c r="W149" i="1" s="1"/>
  <c r="V149" i="1"/>
  <c r="AJ148" i="7"/>
  <c r="AV147" i="7"/>
  <c r="BQ148" i="7" a="1"/>
  <c r="BQ148" i="7" s="1"/>
  <c r="BS148" i="7" s="1"/>
  <c r="BR148" i="7"/>
  <c r="AH149" i="7"/>
  <c r="AG149" i="7" a="1"/>
  <c r="AG149" i="7" s="1"/>
  <c r="AI149" i="7" s="1"/>
  <c r="X147" i="7"/>
  <c r="AS148" i="7" a="1"/>
  <c r="AS148" i="7" s="1"/>
  <c r="AU148" i="7" s="1"/>
  <c r="AT148" i="7"/>
  <c r="BF148" i="7"/>
  <c r="BE148" i="7" a="1"/>
  <c r="BE148" i="7" s="1"/>
  <c r="BG148" i="7" s="1"/>
  <c r="U148" i="7" a="1"/>
  <c r="U148" i="7" s="1"/>
  <c r="W148" i="7" s="1"/>
  <c r="V148" i="7"/>
  <c r="BH147" i="7"/>
  <c r="AQ149" i="1"/>
  <c r="AR149" i="1" s="1"/>
  <c r="BC149" i="12"/>
  <c r="BD149" i="12" s="1"/>
  <c r="AQ149" i="12"/>
  <c r="AR149" i="12" s="1"/>
  <c r="AE149" i="12"/>
  <c r="AF149" i="12" s="1"/>
  <c r="S149" i="12"/>
  <c r="T149" i="12" s="1"/>
  <c r="BO149" i="7"/>
  <c r="BP149" i="7" s="1"/>
  <c r="BC149" i="7"/>
  <c r="BD149" i="7" s="1"/>
  <c r="AQ149" i="7"/>
  <c r="AR149" i="7" s="1"/>
  <c r="AE150" i="7"/>
  <c r="AF150" i="7" s="1"/>
  <c r="S149" i="7"/>
  <c r="T149" i="7" s="1"/>
  <c r="BO150" i="1"/>
  <c r="BP150" i="1" s="1"/>
  <c r="BC149" i="1"/>
  <c r="BD149" i="1" s="1"/>
  <c r="AE150" i="1"/>
  <c r="AF150" i="1" s="1"/>
  <c r="S150" i="1"/>
  <c r="T150" i="1" s="1"/>
  <c r="BO149" i="13"/>
  <c r="BP149" i="13" s="1"/>
  <c r="BC149" i="13"/>
  <c r="BD149" i="13" s="1"/>
  <c r="AQ149" i="13"/>
  <c r="AR149" i="13" s="1"/>
  <c r="AE149" i="13"/>
  <c r="AF149" i="13" s="1"/>
  <c r="S149" i="13"/>
  <c r="T149" i="13" s="1"/>
  <c r="AJ149" i="1" l="1"/>
  <c r="BT147" i="12"/>
  <c r="BH148" i="12"/>
  <c r="X149" i="1"/>
  <c r="AV148" i="13"/>
  <c r="AT149" i="12"/>
  <c r="AS149" i="12" a="1"/>
  <c r="AS149" i="12" s="1"/>
  <c r="AU149" i="12" s="1"/>
  <c r="BQ150" i="1" a="1"/>
  <c r="BQ150" i="1" s="1"/>
  <c r="BS150" i="1" s="1"/>
  <c r="BR150" i="1"/>
  <c r="AG149" i="13" a="1"/>
  <c r="AG149" i="13" s="1"/>
  <c r="AI149" i="13" s="1"/>
  <c r="AH149" i="13"/>
  <c r="AJ149" i="13" s="1"/>
  <c r="BE149" i="12" a="1"/>
  <c r="BE149" i="12" s="1"/>
  <c r="BG149" i="12" s="1"/>
  <c r="BF149" i="12"/>
  <c r="AV148" i="12"/>
  <c r="BH148" i="1"/>
  <c r="U149" i="13" a="1"/>
  <c r="U149" i="13" s="1"/>
  <c r="W149" i="13" s="1"/>
  <c r="V149" i="13"/>
  <c r="AS149" i="1" a="1"/>
  <c r="AS149" i="1" s="1"/>
  <c r="AU149" i="1" s="1"/>
  <c r="AT149" i="1"/>
  <c r="BE149" i="13" a="1"/>
  <c r="BE149" i="13" s="1"/>
  <c r="BG149" i="13" s="1"/>
  <c r="BF149" i="13"/>
  <c r="X148" i="13"/>
  <c r="AV148" i="1"/>
  <c r="AJ148" i="13"/>
  <c r="X148" i="12"/>
  <c r="AS149" i="13" a="1"/>
  <c r="AS149" i="13" s="1"/>
  <c r="AU149" i="13" s="1"/>
  <c r="AT149" i="13"/>
  <c r="BQ149" i="13" a="1"/>
  <c r="BQ149" i="13" s="1"/>
  <c r="BS149" i="13" s="1"/>
  <c r="BR149" i="13"/>
  <c r="U150" i="1" a="1"/>
  <c r="U150" i="1" s="1"/>
  <c r="W150" i="1" s="1"/>
  <c r="V150" i="1"/>
  <c r="AH150" i="1"/>
  <c r="AJ150" i="1" s="1"/>
  <c r="AG150" i="1" a="1"/>
  <c r="AG150" i="1" s="1"/>
  <c r="AI150" i="1" s="1"/>
  <c r="U149" i="12" a="1"/>
  <c r="U149" i="12" s="1"/>
  <c r="W149" i="12" s="1"/>
  <c r="V149" i="12"/>
  <c r="BH148" i="13"/>
  <c r="BP149" i="12"/>
  <c r="BO150" i="12"/>
  <c r="BE149" i="1" a="1"/>
  <c r="BE149" i="1" s="1"/>
  <c r="BG149" i="1" s="1"/>
  <c r="BF149" i="1"/>
  <c r="AG149" i="12" a="1"/>
  <c r="AG149" i="12" s="1"/>
  <c r="AI149" i="12" s="1"/>
  <c r="AH149" i="12"/>
  <c r="BH148" i="7"/>
  <c r="BT148" i="13"/>
  <c r="BQ148" i="12" a="1"/>
  <c r="BQ148" i="12" s="1"/>
  <c r="BS148" i="12" s="1"/>
  <c r="BR148" i="12"/>
  <c r="AJ148" i="12"/>
  <c r="BT148" i="7"/>
  <c r="AV148" i="7"/>
  <c r="X148" i="7"/>
  <c r="AH150" i="7"/>
  <c r="AG150" i="7" a="1"/>
  <c r="AG150" i="7" s="1"/>
  <c r="AI150" i="7" s="1"/>
  <c r="BF149" i="7"/>
  <c r="BE149" i="7" a="1"/>
  <c r="BE149" i="7" s="1"/>
  <c r="BG149" i="7" s="1"/>
  <c r="BR149" i="7"/>
  <c r="BQ149" i="7" a="1"/>
  <c r="BQ149" i="7" s="1"/>
  <c r="BS149" i="7" s="1"/>
  <c r="U149" i="7" a="1"/>
  <c r="U149" i="7" s="1"/>
  <c r="W149" i="7" s="1"/>
  <c r="V149" i="7"/>
  <c r="AJ149" i="7"/>
  <c r="AS149" i="7" a="1"/>
  <c r="AS149" i="7" s="1"/>
  <c r="AU149" i="7" s="1"/>
  <c r="AT149" i="7"/>
  <c r="AQ150" i="1"/>
  <c r="AR150" i="1" s="1"/>
  <c r="BC150" i="12"/>
  <c r="BD150" i="12" s="1"/>
  <c r="AQ150" i="12"/>
  <c r="AR150" i="12" s="1"/>
  <c r="AE150" i="12"/>
  <c r="AF150" i="12" s="1"/>
  <c r="S150" i="12"/>
  <c r="T150" i="12" s="1"/>
  <c r="BO150" i="7"/>
  <c r="BP150" i="7" s="1"/>
  <c r="BC150" i="7"/>
  <c r="BD150" i="7" s="1"/>
  <c r="AQ150" i="7"/>
  <c r="AR150" i="7" s="1"/>
  <c r="AE151" i="7"/>
  <c r="AF151" i="7" s="1"/>
  <c r="S150" i="7"/>
  <c r="T150" i="7" s="1"/>
  <c r="BO151" i="1"/>
  <c r="BP151" i="1" s="1"/>
  <c r="BC150" i="1"/>
  <c r="BD150" i="1" s="1"/>
  <c r="AE151" i="1"/>
  <c r="AF151" i="1" s="1"/>
  <c r="S151" i="1"/>
  <c r="T151" i="1" s="1"/>
  <c r="BO150" i="13"/>
  <c r="BP150" i="13" s="1"/>
  <c r="BC150" i="13"/>
  <c r="BD150" i="13" s="1"/>
  <c r="AQ150" i="13"/>
  <c r="AR150" i="13" s="1"/>
  <c r="AE150" i="13"/>
  <c r="AF150" i="13" s="1"/>
  <c r="S150" i="13"/>
  <c r="T150" i="13" s="1"/>
  <c r="X150" i="1" l="1"/>
  <c r="BT148" i="12"/>
  <c r="X149" i="7"/>
  <c r="X149" i="12"/>
  <c r="X149" i="13"/>
  <c r="BT149" i="13"/>
  <c r="BH149" i="13"/>
  <c r="AS150" i="1" a="1"/>
  <c r="AS150" i="1" s="1"/>
  <c r="AU150" i="1" s="1"/>
  <c r="AT150" i="1"/>
  <c r="BE150" i="13" a="1"/>
  <c r="BE150" i="13" s="1"/>
  <c r="BG150" i="13" s="1"/>
  <c r="BF150" i="13"/>
  <c r="U151" i="1" a="1"/>
  <c r="U151" i="1" s="1"/>
  <c r="W151" i="1" s="1"/>
  <c r="V151" i="1"/>
  <c r="BQ149" i="12" a="1"/>
  <c r="BQ149" i="12" s="1"/>
  <c r="BS149" i="12" s="1"/>
  <c r="BR149" i="12"/>
  <c r="BT150" i="1"/>
  <c r="BP150" i="12"/>
  <c r="BO151" i="12"/>
  <c r="AG151" i="1" a="1"/>
  <c r="AG151" i="1" s="1"/>
  <c r="AI151" i="1" s="1"/>
  <c r="AH151" i="1"/>
  <c r="V150" i="12"/>
  <c r="U150" i="12" a="1"/>
  <c r="U150" i="12" s="1"/>
  <c r="W150" i="12" s="1"/>
  <c r="BE150" i="1" a="1"/>
  <c r="BE150" i="1" s="1"/>
  <c r="BG150" i="1" s="1"/>
  <c r="BF150" i="1"/>
  <c r="AG150" i="12" a="1"/>
  <c r="AG150" i="12" s="1"/>
  <c r="AI150" i="12" s="1"/>
  <c r="AH150" i="12"/>
  <c r="U150" i="13" a="1"/>
  <c r="U150" i="13" s="1"/>
  <c r="W150" i="13" s="1"/>
  <c r="V150" i="13"/>
  <c r="BQ151" i="1" a="1"/>
  <c r="BQ151" i="1" s="1"/>
  <c r="BS151" i="1" s="1"/>
  <c r="BR151" i="1"/>
  <c r="AS150" i="12" a="1"/>
  <c r="AS150" i="12" s="1"/>
  <c r="AU150" i="12" s="1"/>
  <c r="AT150" i="12"/>
  <c r="AJ149" i="12"/>
  <c r="AV149" i="13"/>
  <c r="AV149" i="1"/>
  <c r="BH149" i="12"/>
  <c r="AV149" i="12"/>
  <c r="BE150" i="12" a="1"/>
  <c r="BE150" i="12" s="1"/>
  <c r="BG150" i="12" s="1"/>
  <c r="BF150" i="12"/>
  <c r="BR150" i="13"/>
  <c r="BQ150" i="13" a="1"/>
  <c r="BQ150" i="13" s="1"/>
  <c r="BS150" i="13" s="1"/>
  <c r="AG150" i="13" a="1"/>
  <c r="AG150" i="13" s="1"/>
  <c r="AI150" i="13" s="1"/>
  <c r="AH150" i="13"/>
  <c r="AJ150" i="13" s="1"/>
  <c r="AS150" i="13" a="1"/>
  <c r="AS150" i="13" s="1"/>
  <c r="AU150" i="13" s="1"/>
  <c r="AT150" i="13"/>
  <c r="BH149" i="1"/>
  <c r="BH149" i="7"/>
  <c r="BQ150" i="7" a="1"/>
  <c r="BQ150" i="7" s="1"/>
  <c r="BS150" i="7" s="1"/>
  <c r="BR150" i="7"/>
  <c r="BT149" i="7"/>
  <c r="V150" i="7"/>
  <c r="U150" i="7" a="1"/>
  <c r="U150" i="7" s="1"/>
  <c r="W150" i="7" s="1"/>
  <c r="BE150" i="7" a="1"/>
  <c r="BE150" i="7" s="1"/>
  <c r="BG150" i="7" s="1"/>
  <c r="BF150" i="7"/>
  <c r="AJ150" i="7"/>
  <c r="AT150" i="7"/>
  <c r="AS150" i="7" a="1"/>
  <c r="AS150" i="7" s="1"/>
  <c r="AU150" i="7" s="1"/>
  <c r="AG151" i="7" a="1"/>
  <c r="AG151" i="7" s="1"/>
  <c r="AI151" i="7" s="1"/>
  <c r="AH151" i="7"/>
  <c r="AV149" i="7"/>
  <c r="AQ151" i="1"/>
  <c r="AR151" i="1" s="1"/>
  <c r="BC151" i="12"/>
  <c r="BD151" i="12" s="1"/>
  <c r="AQ151" i="12"/>
  <c r="AR151" i="12" s="1"/>
  <c r="AE151" i="12"/>
  <c r="AF151" i="12" s="1"/>
  <c r="S151" i="12"/>
  <c r="T151" i="12" s="1"/>
  <c r="BO151" i="7"/>
  <c r="BP151" i="7" s="1"/>
  <c r="BC151" i="7"/>
  <c r="BD151" i="7" s="1"/>
  <c r="AQ151" i="7"/>
  <c r="AR151" i="7" s="1"/>
  <c r="AE152" i="7"/>
  <c r="AF152" i="7" s="1"/>
  <c r="S151" i="7"/>
  <c r="T151" i="7" s="1"/>
  <c r="BO152" i="1"/>
  <c r="BP152" i="1" s="1"/>
  <c r="BC151" i="1"/>
  <c r="BD151" i="1" s="1"/>
  <c r="AE152" i="1"/>
  <c r="AF152" i="1" s="1"/>
  <c r="S152" i="1"/>
  <c r="T152" i="1" s="1"/>
  <c r="BO151" i="13"/>
  <c r="BP151" i="13" s="1"/>
  <c r="BC151" i="13"/>
  <c r="BD151" i="13" s="1"/>
  <c r="AQ151" i="13"/>
  <c r="AR151" i="13" s="1"/>
  <c r="AE151" i="13"/>
  <c r="AF151" i="13" s="1"/>
  <c r="S151" i="13"/>
  <c r="T151" i="13" s="1"/>
  <c r="AV150" i="1" l="1"/>
  <c r="X150" i="13"/>
  <c r="AV150" i="12"/>
  <c r="BH150" i="1"/>
  <c r="AV150" i="13"/>
  <c r="X151" i="1"/>
  <c r="BT151" i="1"/>
  <c r="X150" i="12"/>
  <c r="BT149" i="12"/>
  <c r="AJ150" i="12"/>
  <c r="BH150" i="13"/>
  <c r="BQ151" i="13" a="1"/>
  <c r="BQ151" i="13" s="1"/>
  <c r="BS151" i="13" s="1"/>
  <c r="BR151" i="13"/>
  <c r="BT151" i="13" s="1"/>
  <c r="X150" i="7"/>
  <c r="U151" i="12" a="1"/>
  <c r="U151" i="12" s="1"/>
  <c r="W151" i="12" s="1"/>
  <c r="V151" i="12"/>
  <c r="AJ151" i="1"/>
  <c r="AS151" i="1" a="1"/>
  <c r="AS151" i="1" s="1"/>
  <c r="AU151" i="1" s="1"/>
  <c r="AT151" i="1"/>
  <c r="U152" i="1" a="1"/>
  <c r="U152" i="1" s="1"/>
  <c r="W152" i="1" s="1"/>
  <c r="V152" i="1"/>
  <c r="AG152" i="1" a="1"/>
  <c r="AG152" i="1" s="1"/>
  <c r="AI152" i="1" s="1"/>
  <c r="AH152" i="1"/>
  <c r="BE151" i="1" a="1"/>
  <c r="BE151" i="1" s="1"/>
  <c r="BG151" i="1" s="1"/>
  <c r="BF151" i="1"/>
  <c r="AG151" i="12" a="1"/>
  <c r="AG151" i="12" s="1"/>
  <c r="AI151" i="12" s="1"/>
  <c r="AH151" i="12"/>
  <c r="BT150" i="13"/>
  <c r="BQ152" i="1" a="1"/>
  <c r="BQ152" i="1" s="1"/>
  <c r="BS152" i="1" s="1"/>
  <c r="BR152" i="1"/>
  <c r="AS151" i="12" a="1"/>
  <c r="AS151" i="12" s="1"/>
  <c r="AU151" i="12" s="1"/>
  <c r="AT151" i="12"/>
  <c r="BP151" i="12"/>
  <c r="BO152" i="12"/>
  <c r="U151" i="13" a="1"/>
  <c r="U151" i="13" s="1"/>
  <c r="W151" i="13" s="1"/>
  <c r="V151" i="13"/>
  <c r="AH151" i="13"/>
  <c r="AG151" i="13" a="1"/>
  <c r="AG151" i="13" s="1"/>
  <c r="AI151" i="13" s="1"/>
  <c r="BE151" i="12" a="1"/>
  <c r="BE151" i="12" s="1"/>
  <c r="BG151" i="12" s="1"/>
  <c r="BF151" i="12"/>
  <c r="BH151" i="12" s="1"/>
  <c r="BR150" i="12"/>
  <c r="BQ150" i="12" a="1"/>
  <c r="BQ150" i="12" s="1"/>
  <c r="BS150" i="12" s="1"/>
  <c r="BE151" i="13" a="1"/>
  <c r="BE151" i="13" s="1"/>
  <c r="BG151" i="13" s="1"/>
  <c r="BF151" i="13"/>
  <c r="BH151" i="13" s="1"/>
  <c r="AS151" i="13" a="1"/>
  <c r="AS151" i="13" s="1"/>
  <c r="AU151" i="13" s="1"/>
  <c r="AT151" i="13"/>
  <c r="BH150" i="12"/>
  <c r="AV150" i="7"/>
  <c r="BH150" i="7"/>
  <c r="BT150" i="7"/>
  <c r="AJ151" i="7"/>
  <c r="BQ151" i="7" a="1"/>
  <c r="BQ151" i="7" s="1"/>
  <c r="BS151" i="7" s="1"/>
  <c r="BR151" i="7"/>
  <c r="U151" i="7" a="1"/>
  <c r="U151" i="7" s="1"/>
  <c r="W151" i="7" s="1"/>
  <c r="V151" i="7"/>
  <c r="AH152" i="7"/>
  <c r="AG152" i="7" a="1"/>
  <c r="AG152" i="7" s="1"/>
  <c r="AI152" i="7" s="1"/>
  <c r="AT151" i="7"/>
  <c r="AS151" i="7" a="1"/>
  <c r="AS151" i="7" s="1"/>
  <c r="AU151" i="7" s="1"/>
  <c r="BE151" i="7" a="1"/>
  <c r="BE151" i="7" s="1"/>
  <c r="BG151" i="7" s="1"/>
  <c r="BF151" i="7"/>
  <c r="AQ152" i="1"/>
  <c r="AR152" i="1" s="1"/>
  <c r="BC152" i="12"/>
  <c r="BD152" i="12" s="1"/>
  <c r="AQ152" i="12"/>
  <c r="AR152" i="12" s="1"/>
  <c r="AE152" i="12"/>
  <c r="AF152" i="12" s="1"/>
  <c r="S152" i="12"/>
  <c r="T152" i="12" s="1"/>
  <c r="BO152" i="7"/>
  <c r="BP152" i="7" s="1"/>
  <c r="BC152" i="7"/>
  <c r="BD152" i="7" s="1"/>
  <c r="AQ152" i="7"/>
  <c r="AR152" i="7" s="1"/>
  <c r="AE153" i="7"/>
  <c r="AF153" i="7" s="1"/>
  <c r="S152" i="7"/>
  <c r="T152" i="7" s="1"/>
  <c r="BO153" i="1"/>
  <c r="BP153" i="1" s="1"/>
  <c r="BC152" i="1"/>
  <c r="BD152" i="1" s="1"/>
  <c r="AE153" i="1"/>
  <c r="AF153" i="1" s="1"/>
  <c r="S153" i="1"/>
  <c r="T153" i="1" s="1"/>
  <c r="BO152" i="13"/>
  <c r="BP152" i="13" s="1"/>
  <c r="BC152" i="13"/>
  <c r="BD152" i="13" s="1"/>
  <c r="AQ152" i="13"/>
  <c r="AR152" i="13" s="1"/>
  <c r="AE152" i="13"/>
  <c r="AF152" i="13" s="1"/>
  <c r="S152" i="13"/>
  <c r="T152" i="13" s="1"/>
  <c r="AJ152" i="1" l="1"/>
  <c r="X152" i="1"/>
  <c r="BT150" i="12"/>
  <c r="X151" i="13"/>
  <c r="X151" i="12"/>
  <c r="AJ151" i="13"/>
  <c r="BQ151" i="12" a="1"/>
  <c r="BQ151" i="12" s="1"/>
  <c r="BS151" i="12" s="1"/>
  <c r="BR151" i="12"/>
  <c r="BT151" i="12" s="1"/>
  <c r="AS152" i="1" a="1"/>
  <c r="AS152" i="1" s="1"/>
  <c r="AU152" i="1" s="1"/>
  <c r="AT152" i="1"/>
  <c r="AV151" i="13"/>
  <c r="AV151" i="12"/>
  <c r="BH151" i="1"/>
  <c r="AS152" i="13" a="1"/>
  <c r="AS152" i="13" s="1"/>
  <c r="AU152" i="13" s="1"/>
  <c r="AT152" i="13"/>
  <c r="BE152" i="13" a="1"/>
  <c r="BE152" i="13" s="1"/>
  <c r="BG152" i="13" s="1"/>
  <c r="BF152" i="13"/>
  <c r="BT152" i="1"/>
  <c r="BQ152" i="13" a="1"/>
  <c r="BQ152" i="13" s="1"/>
  <c r="BS152" i="13" s="1"/>
  <c r="BR152" i="13"/>
  <c r="BT152" i="13" s="1"/>
  <c r="U153" i="1" a="1"/>
  <c r="U153" i="1" s="1"/>
  <c r="W153" i="1" s="1"/>
  <c r="V153" i="1"/>
  <c r="AG153" i="1" a="1"/>
  <c r="AG153" i="1" s="1"/>
  <c r="AI153" i="1" s="1"/>
  <c r="AH153" i="1"/>
  <c r="U152" i="12" a="1"/>
  <c r="U152" i="12" s="1"/>
  <c r="W152" i="12" s="1"/>
  <c r="V152" i="12"/>
  <c r="BE152" i="1" a="1"/>
  <c r="BE152" i="1" s="1"/>
  <c r="BG152" i="1" s="1"/>
  <c r="BF152" i="1"/>
  <c r="AG152" i="12" a="1"/>
  <c r="AG152" i="12" s="1"/>
  <c r="AI152" i="12" s="1"/>
  <c r="AH152" i="12"/>
  <c r="V152" i="13"/>
  <c r="U152" i="13" a="1"/>
  <c r="U152" i="13" s="1"/>
  <c r="W152" i="13" s="1"/>
  <c r="BQ153" i="1" a="1"/>
  <c r="BQ153" i="1" s="1"/>
  <c r="BS153" i="1" s="1"/>
  <c r="BR153" i="1"/>
  <c r="AS152" i="12" a="1"/>
  <c r="AS152" i="12" s="1"/>
  <c r="AU152" i="12" s="1"/>
  <c r="AT152" i="12"/>
  <c r="AG152" i="13" a="1"/>
  <c r="AG152" i="13" s="1"/>
  <c r="AI152" i="13" s="1"/>
  <c r="AH152" i="13"/>
  <c r="BE152" i="12" a="1"/>
  <c r="BE152" i="12" s="1"/>
  <c r="BG152" i="12" s="1"/>
  <c r="BF152" i="12"/>
  <c r="BH152" i="12" s="1"/>
  <c r="BP152" i="12"/>
  <c r="BO153" i="12"/>
  <c r="AJ151" i="12"/>
  <c r="AV151" i="1"/>
  <c r="AJ152" i="7"/>
  <c r="BH151" i="7"/>
  <c r="X151" i="7"/>
  <c r="BT151" i="7"/>
  <c r="AH153" i="7"/>
  <c r="AG153" i="7" a="1"/>
  <c r="AG153" i="7" s="1"/>
  <c r="AI153" i="7" s="1"/>
  <c r="AV151" i="7"/>
  <c r="BE152" i="7" a="1"/>
  <c r="BE152" i="7" s="1"/>
  <c r="BG152" i="7" s="1"/>
  <c r="BF152" i="7"/>
  <c r="AT152" i="7"/>
  <c r="AS152" i="7" a="1"/>
  <c r="AS152" i="7" s="1"/>
  <c r="AU152" i="7" s="1"/>
  <c r="V152" i="7"/>
  <c r="U152" i="7" a="1"/>
  <c r="U152" i="7" s="1"/>
  <c r="W152" i="7" s="1"/>
  <c r="BR152" i="7"/>
  <c r="BQ152" i="7" a="1"/>
  <c r="BQ152" i="7" s="1"/>
  <c r="BS152" i="7" s="1"/>
  <c r="AQ153" i="1"/>
  <c r="AR153" i="1" s="1"/>
  <c r="BC153" i="12"/>
  <c r="BD153" i="12" s="1"/>
  <c r="AQ153" i="12"/>
  <c r="AR153" i="12" s="1"/>
  <c r="AE153" i="12"/>
  <c r="AF153" i="12" s="1"/>
  <c r="S153" i="12"/>
  <c r="T153" i="12" s="1"/>
  <c r="BO153" i="7"/>
  <c r="BP153" i="7" s="1"/>
  <c r="BC153" i="7"/>
  <c r="BD153" i="7" s="1"/>
  <c r="AQ153" i="7"/>
  <c r="AR153" i="7" s="1"/>
  <c r="AE154" i="7"/>
  <c r="AF154" i="7" s="1"/>
  <c r="S153" i="7"/>
  <c r="T153" i="7" s="1"/>
  <c r="BO154" i="1"/>
  <c r="BP154" i="1" s="1"/>
  <c r="BC153" i="1"/>
  <c r="BD153" i="1" s="1"/>
  <c r="AE154" i="1"/>
  <c r="AF154" i="1" s="1"/>
  <c r="S154" i="1"/>
  <c r="T154" i="1" s="1"/>
  <c r="BO153" i="13"/>
  <c r="BP153" i="13" s="1"/>
  <c r="BC153" i="13"/>
  <c r="BD153" i="13" s="1"/>
  <c r="AQ153" i="13"/>
  <c r="AR153" i="13" s="1"/>
  <c r="AE153" i="13"/>
  <c r="AF153" i="13" s="1"/>
  <c r="S153" i="13"/>
  <c r="T153" i="13" s="1"/>
  <c r="AV152" i="13" l="1"/>
  <c r="AJ152" i="13"/>
  <c r="AJ152" i="12"/>
  <c r="BH152" i="13"/>
  <c r="BT153" i="1"/>
  <c r="BH152" i="1"/>
  <c r="U153" i="12" a="1"/>
  <c r="U153" i="12" s="1"/>
  <c r="W153" i="12" s="1"/>
  <c r="V153" i="12"/>
  <c r="X153" i="12" s="1"/>
  <c r="BR152" i="12"/>
  <c r="BQ152" i="12" a="1"/>
  <c r="BQ152" i="12" s="1"/>
  <c r="BS152" i="12" s="1"/>
  <c r="AG154" i="1" a="1"/>
  <c r="AG154" i="1" s="1"/>
  <c r="AI154" i="1" s="1"/>
  <c r="AH154" i="1"/>
  <c r="BF153" i="1"/>
  <c r="BE153" i="1" a="1"/>
  <c r="BE153" i="1" s="1"/>
  <c r="BG153" i="1" s="1"/>
  <c r="AH153" i="12"/>
  <c r="AG153" i="12" a="1"/>
  <c r="AG153" i="12" s="1"/>
  <c r="AI153" i="12" s="1"/>
  <c r="U154" i="1" a="1"/>
  <c r="U154" i="1" s="1"/>
  <c r="W154" i="1" s="1"/>
  <c r="V154" i="1"/>
  <c r="U153" i="13" a="1"/>
  <c r="U153" i="13" s="1"/>
  <c r="W153" i="13" s="1"/>
  <c r="V153" i="13"/>
  <c r="BQ154" i="1" a="1"/>
  <c r="BQ154" i="1" s="1"/>
  <c r="BS154" i="1" s="1"/>
  <c r="BR154" i="1"/>
  <c r="AT153" i="12"/>
  <c r="AS153" i="12" a="1"/>
  <c r="AS153" i="12" s="1"/>
  <c r="AU153" i="12" s="1"/>
  <c r="AV152" i="7"/>
  <c r="X152" i="13"/>
  <c r="X152" i="12"/>
  <c r="AV152" i="1"/>
  <c r="AG153" i="13" a="1"/>
  <c r="AG153" i="13" s="1"/>
  <c r="AI153" i="13" s="1"/>
  <c r="AH153" i="13"/>
  <c r="BE153" i="12" a="1"/>
  <c r="BE153" i="12" s="1"/>
  <c r="BG153" i="12" s="1"/>
  <c r="BF153" i="12"/>
  <c r="BH153" i="12" s="1"/>
  <c r="BP153" i="12"/>
  <c r="BO154" i="12"/>
  <c r="AT153" i="13"/>
  <c r="AV153" i="13" s="1"/>
  <c r="AS153" i="13" a="1"/>
  <c r="AS153" i="13" s="1"/>
  <c r="AU153" i="13" s="1"/>
  <c r="AJ153" i="1"/>
  <c r="BF153" i="13"/>
  <c r="BE153" i="13" a="1"/>
  <c r="BE153" i="13" s="1"/>
  <c r="BG153" i="13" s="1"/>
  <c r="AS153" i="1" a="1"/>
  <c r="AS153" i="1" s="1"/>
  <c r="AU153" i="1" s="1"/>
  <c r="AT153" i="1"/>
  <c r="AV152" i="12"/>
  <c r="BQ153" i="13" a="1"/>
  <c r="BQ153" i="13" s="1"/>
  <c r="BS153" i="13" s="1"/>
  <c r="BR153" i="13"/>
  <c r="X153" i="1"/>
  <c r="AJ153" i="7"/>
  <c r="BT152" i="7"/>
  <c r="BE153" i="7" a="1"/>
  <c r="BE153" i="7" s="1"/>
  <c r="BG153" i="7" s="1"/>
  <c r="BF153" i="7"/>
  <c r="BR153" i="7"/>
  <c r="BQ153" i="7" a="1"/>
  <c r="BQ153" i="7" s="1"/>
  <c r="BS153" i="7" s="1"/>
  <c r="V153" i="7"/>
  <c r="U153" i="7" a="1"/>
  <c r="U153" i="7" s="1"/>
  <c r="W153" i="7" s="1"/>
  <c r="AT153" i="7"/>
  <c r="AS153" i="7" a="1"/>
  <c r="AS153" i="7" s="1"/>
  <c r="AU153" i="7" s="1"/>
  <c r="AG154" i="7" a="1"/>
  <c r="AG154" i="7" s="1"/>
  <c r="AI154" i="7" s="1"/>
  <c r="AH154" i="7"/>
  <c r="X152" i="7"/>
  <c r="BH152" i="7"/>
  <c r="AQ154" i="1"/>
  <c r="AR154" i="1" s="1"/>
  <c r="BC154" i="12"/>
  <c r="BD154" i="12" s="1"/>
  <c r="AQ154" i="12"/>
  <c r="AR154" i="12" s="1"/>
  <c r="AE154" i="12"/>
  <c r="AF154" i="12" s="1"/>
  <c r="S154" i="12"/>
  <c r="T154" i="12" s="1"/>
  <c r="BO154" i="7"/>
  <c r="BP154" i="7" s="1"/>
  <c r="BC154" i="7"/>
  <c r="BD154" i="7" s="1"/>
  <c r="AQ154" i="7"/>
  <c r="AR154" i="7" s="1"/>
  <c r="AE155" i="7"/>
  <c r="AF155" i="7" s="1"/>
  <c r="S154" i="7"/>
  <c r="T154" i="7" s="1"/>
  <c r="BO155" i="1"/>
  <c r="BP155" i="1" s="1"/>
  <c r="BC154" i="1"/>
  <c r="BD154" i="1" s="1"/>
  <c r="AE155" i="1"/>
  <c r="AF155" i="1" s="1"/>
  <c r="S155" i="1"/>
  <c r="T155" i="1" s="1"/>
  <c r="BO154" i="13"/>
  <c r="BP154" i="13" s="1"/>
  <c r="BC154" i="13"/>
  <c r="BD154" i="13" s="1"/>
  <c r="AQ154" i="13"/>
  <c r="AR154" i="13" s="1"/>
  <c r="AE154" i="13"/>
  <c r="AF154" i="13" s="1"/>
  <c r="S154" i="13"/>
  <c r="T154" i="13" s="1"/>
  <c r="X154" i="1" l="1"/>
  <c r="AJ154" i="1"/>
  <c r="AV153" i="12"/>
  <c r="AJ153" i="13"/>
  <c r="BT154" i="1"/>
  <c r="V154" i="13"/>
  <c r="U154" i="13" a="1"/>
  <c r="U154" i="13" s="1"/>
  <c r="W154" i="13" s="1"/>
  <c r="AG154" i="13" a="1"/>
  <c r="AG154" i="13" s="1"/>
  <c r="AI154" i="13" s="1"/>
  <c r="AH154" i="13"/>
  <c r="BE154" i="12" a="1"/>
  <c r="BE154" i="12" s="1"/>
  <c r="BG154" i="12" s="1"/>
  <c r="BF154" i="12"/>
  <c r="BH153" i="13"/>
  <c r="BR153" i="12"/>
  <c r="BQ153" i="12" a="1"/>
  <c r="BQ153" i="12" s="1"/>
  <c r="BS153" i="12" s="1"/>
  <c r="BP154" i="12"/>
  <c r="BO155" i="12"/>
  <c r="AS154" i="13" a="1"/>
  <c r="AS154" i="13" s="1"/>
  <c r="AU154" i="13" s="1"/>
  <c r="AT154" i="13"/>
  <c r="BE154" i="13" a="1"/>
  <c r="BE154" i="13" s="1"/>
  <c r="BG154" i="13" s="1"/>
  <c r="BF154" i="13"/>
  <c r="AS154" i="1" a="1"/>
  <c r="AS154" i="1" s="1"/>
  <c r="AU154" i="1" s="1"/>
  <c r="AT154" i="1"/>
  <c r="BT153" i="13"/>
  <c r="AJ153" i="12"/>
  <c r="BT152" i="12"/>
  <c r="BQ155" i="1" a="1"/>
  <c r="BQ155" i="1" s="1"/>
  <c r="BS155" i="1" s="1"/>
  <c r="BR155" i="1"/>
  <c r="BQ154" i="13" a="1"/>
  <c r="BQ154" i="13" s="1"/>
  <c r="BS154" i="13" s="1"/>
  <c r="BR154" i="13"/>
  <c r="BT153" i="7"/>
  <c r="AT154" i="12"/>
  <c r="AS154" i="12" a="1"/>
  <c r="AS154" i="12" s="1"/>
  <c r="AU154" i="12" s="1"/>
  <c r="U155" i="1" a="1"/>
  <c r="U155" i="1" s="1"/>
  <c r="W155" i="1" s="1"/>
  <c r="V155" i="1"/>
  <c r="AG155" i="1" a="1"/>
  <c r="AG155" i="1" s="1"/>
  <c r="AI155" i="1" s="1"/>
  <c r="AH155" i="1"/>
  <c r="V154" i="12"/>
  <c r="U154" i="12" a="1"/>
  <c r="U154" i="12" s="1"/>
  <c r="W154" i="12" s="1"/>
  <c r="BH153" i="1"/>
  <c r="BE154" i="1" a="1"/>
  <c r="BE154" i="1" s="1"/>
  <c r="BG154" i="1" s="1"/>
  <c r="BF154" i="1"/>
  <c r="AG154" i="12" a="1"/>
  <c r="AG154" i="12" s="1"/>
  <c r="AI154" i="12" s="1"/>
  <c r="AH154" i="12"/>
  <c r="AV153" i="1"/>
  <c r="X153" i="13"/>
  <c r="X153" i="7"/>
  <c r="AJ154" i="7"/>
  <c r="BH153" i="7"/>
  <c r="U154" i="7" a="1"/>
  <c r="U154" i="7" s="1"/>
  <c r="W154" i="7" s="1"/>
  <c r="V154" i="7"/>
  <c r="BF154" i="7"/>
  <c r="BE154" i="7" a="1"/>
  <c r="BE154" i="7" s="1"/>
  <c r="BG154" i="7" s="1"/>
  <c r="AV153" i="7"/>
  <c r="AS154" i="7" a="1"/>
  <c r="AS154" i="7" s="1"/>
  <c r="AU154" i="7" s="1"/>
  <c r="AT154" i="7"/>
  <c r="AH155" i="7"/>
  <c r="AG155" i="7" a="1"/>
  <c r="AG155" i="7" s="1"/>
  <c r="AI155" i="7" s="1"/>
  <c r="BR154" i="7"/>
  <c r="BQ154" i="7" a="1"/>
  <c r="BQ154" i="7" s="1"/>
  <c r="BS154" i="7" s="1"/>
  <c r="AQ155" i="1"/>
  <c r="AR155" i="1" s="1"/>
  <c r="BC155" i="12"/>
  <c r="BD155" i="12" s="1"/>
  <c r="AQ155" i="12"/>
  <c r="AR155" i="12" s="1"/>
  <c r="AE155" i="12"/>
  <c r="AF155" i="12" s="1"/>
  <c r="S155" i="12"/>
  <c r="T155" i="12" s="1"/>
  <c r="BO155" i="7"/>
  <c r="BP155" i="7" s="1"/>
  <c r="BC155" i="7"/>
  <c r="BD155" i="7" s="1"/>
  <c r="AQ155" i="7"/>
  <c r="AR155" i="7" s="1"/>
  <c r="AE156" i="7"/>
  <c r="AF156" i="7" s="1"/>
  <c r="S155" i="7"/>
  <c r="T155" i="7" s="1"/>
  <c r="BO156" i="1"/>
  <c r="BP156" i="1" s="1"/>
  <c r="BC155" i="1"/>
  <c r="BD155" i="1" s="1"/>
  <c r="AE156" i="1"/>
  <c r="AF156" i="1" s="1"/>
  <c r="S156" i="1"/>
  <c r="T156" i="1" s="1"/>
  <c r="BO155" i="13"/>
  <c r="BP155" i="13" s="1"/>
  <c r="BC155" i="13"/>
  <c r="BD155" i="13" s="1"/>
  <c r="AQ155" i="13"/>
  <c r="AR155" i="13" s="1"/>
  <c r="AE155" i="13"/>
  <c r="AF155" i="13" s="1"/>
  <c r="S155" i="13"/>
  <c r="T155" i="13" s="1"/>
  <c r="X154" i="12" l="1"/>
  <c r="BH154" i="1"/>
  <c r="X155" i="1"/>
  <c r="AJ154" i="12"/>
  <c r="AJ155" i="1"/>
  <c r="BT154" i="13"/>
  <c r="AV154" i="1"/>
  <c r="BT153" i="12"/>
  <c r="X154" i="13"/>
  <c r="AV154" i="12"/>
  <c r="AV154" i="13"/>
  <c r="BH154" i="12"/>
  <c r="U155" i="13" a="1"/>
  <c r="U155" i="13" s="1"/>
  <c r="W155" i="13" s="1"/>
  <c r="V155" i="13"/>
  <c r="BE155" i="12" a="1"/>
  <c r="BE155" i="12" s="1"/>
  <c r="BG155" i="12" s="1"/>
  <c r="BF155" i="12"/>
  <c r="BH155" i="12" s="1"/>
  <c r="AV154" i="7"/>
  <c r="BQ156" i="1" a="1"/>
  <c r="BQ156" i="1" s="1"/>
  <c r="BS156" i="1" s="1"/>
  <c r="BR156" i="1"/>
  <c r="AG155" i="13" a="1"/>
  <c r="AG155" i="13" s="1"/>
  <c r="AI155" i="13" s="1"/>
  <c r="AH155" i="13"/>
  <c r="AT155" i="13"/>
  <c r="AS155" i="13" a="1"/>
  <c r="AS155" i="13" s="1"/>
  <c r="AU155" i="13" s="1"/>
  <c r="AS155" i="12" a="1"/>
  <c r="AS155" i="12" s="1"/>
  <c r="AU155" i="12" s="1"/>
  <c r="AT155" i="12"/>
  <c r="BE155" i="13" a="1"/>
  <c r="BE155" i="13" s="1"/>
  <c r="BG155" i="13" s="1"/>
  <c r="BF155" i="13"/>
  <c r="AT155" i="1"/>
  <c r="AS155" i="1" a="1"/>
  <c r="AS155" i="1" s="1"/>
  <c r="AU155" i="1" s="1"/>
  <c r="BP155" i="12"/>
  <c r="BO156" i="12"/>
  <c r="AJ154" i="13"/>
  <c r="BQ154" i="12" a="1"/>
  <c r="BQ154" i="12" s="1"/>
  <c r="BS154" i="12" s="1"/>
  <c r="BR154" i="12"/>
  <c r="V156" i="1"/>
  <c r="U156" i="1" a="1"/>
  <c r="U156" i="1" s="1"/>
  <c r="W156" i="1" s="1"/>
  <c r="U155" i="12" a="1"/>
  <c r="U155" i="12" s="1"/>
  <c r="W155" i="12" s="1"/>
  <c r="V155" i="12"/>
  <c r="BH154" i="13"/>
  <c r="BQ155" i="13" a="1"/>
  <c r="BQ155" i="13" s="1"/>
  <c r="BS155" i="13" s="1"/>
  <c r="BR155" i="13"/>
  <c r="AG156" i="1" a="1"/>
  <c r="AG156" i="1" s="1"/>
  <c r="AI156" i="1" s="1"/>
  <c r="AH156" i="1"/>
  <c r="BF155" i="1"/>
  <c r="BE155" i="1" a="1"/>
  <c r="BE155" i="1" s="1"/>
  <c r="BG155" i="1" s="1"/>
  <c r="AG155" i="12" a="1"/>
  <c r="AG155" i="12" s="1"/>
  <c r="AI155" i="12" s="1"/>
  <c r="AH155" i="12"/>
  <c r="BT155" i="1"/>
  <c r="BH154" i="7"/>
  <c r="X154" i="7"/>
  <c r="V155" i="7"/>
  <c r="U155" i="7" a="1"/>
  <c r="U155" i="7" s="1"/>
  <c r="W155" i="7" s="1"/>
  <c r="AG156" i="7" a="1"/>
  <c r="AG156" i="7" s="1"/>
  <c r="AI156" i="7" s="1"/>
  <c r="AH156" i="7"/>
  <c r="AS155" i="7" a="1"/>
  <c r="AS155" i="7" s="1"/>
  <c r="AU155" i="7" s="1"/>
  <c r="AT155" i="7"/>
  <c r="BF155" i="7"/>
  <c r="BE155" i="7" a="1"/>
  <c r="BE155" i="7" s="1"/>
  <c r="BG155" i="7" s="1"/>
  <c r="BQ155" i="7" a="1"/>
  <c r="BQ155" i="7" s="1"/>
  <c r="BS155" i="7" s="1"/>
  <c r="BR155" i="7"/>
  <c r="AJ155" i="7"/>
  <c r="BT154" i="7"/>
  <c r="AQ156" i="1"/>
  <c r="AR156" i="1" s="1"/>
  <c r="BC156" i="12"/>
  <c r="BD156" i="12" s="1"/>
  <c r="AQ156" i="12"/>
  <c r="AR156" i="12" s="1"/>
  <c r="AE156" i="12"/>
  <c r="AF156" i="12" s="1"/>
  <c r="S156" i="12"/>
  <c r="T156" i="12" s="1"/>
  <c r="BO156" i="7"/>
  <c r="BP156" i="7" s="1"/>
  <c r="BC156" i="7"/>
  <c r="BD156" i="7" s="1"/>
  <c r="AQ156" i="7"/>
  <c r="AR156" i="7" s="1"/>
  <c r="AE157" i="7"/>
  <c r="AF157" i="7" s="1"/>
  <c r="S156" i="7"/>
  <c r="T156" i="7" s="1"/>
  <c r="BO157" i="1"/>
  <c r="BP157" i="1" s="1"/>
  <c r="BC156" i="1"/>
  <c r="BD156" i="1" s="1"/>
  <c r="AE157" i="1"/>
  <c r="AF157" i="1" s="1"/>
  <c r="S157" i="1"/>
  <c r="T157" i="1" s="1"/>
  <c r="BO156" i="13"/>
  <c r="BP156" i="13" s="1"/>
  <c r="BC156" i="13"/>
  <c r="BD156" i="13" s="1"/>
  <c r="AQ156" i="13"/>
  <c r="AR156" i="13" s="1"/>
  <c r="AE156" i="13"/>
  <c r="AF156" i="13" s="1"/>
  <c r="S156" i="13"/>
  <c r="T156" i="13" s="1"/>
  <c r="X155" i="13" l="1"/>
  <c r="BT155" i="13"/>
  <c r="AV155" i="12"/>
  <c r="BH155" i="1"/>
  <c r="X155" i="12"/>
  <c r="BT156" i="1"/>
  <c r="AG157" i="1" a="1"/>
  <c r="AG157" i="1" s="1"/>
  <c r="AI157" i="1" s="1"/>
  <c r="AH157" i="1"/>
  <c r="U156" i="12" a="1"/>
  <c r="U156" i="12" s="1"/>
  <c r="W156" i="12" s="1"/>
  <c r="V156" i="12"/>
  <c r="BP156" i="12"/>
  <c r="BO157" i="12"/>
  <c r="AG156" i="12" a="1"/>
  <c r="AG156" i="12" s="1"/>
  <c r="AI156" i="12" s="1"/>
  <c r="AH156" i="12"/>
  <c r="BQ155" i="12" a="1"/>
  <c r="BQ155" i="12" s="1"/>
  <c r="BS155" i="12" s="1"/>
  <c r="BR155" i="12"/>
  <c r="U157" i="1" a="1"/>
  <c r="U157" i="1" s="1"/>
  <c r="W157" i="1" s="1"/>
  <c r="V157" i="1"/>
  <c r="BE156" i="1" a="1"/>
  <c r="BE156" i="1" s="1"/>
  <c r="BG156" i="1" s="1"/>
  <c r="BF156" i="1"/>
  <c r="U156" i="13" a="1"/>
  <c r="U156" i="13" s="1"/>
  <c r="W156" i="13" s="1"/>
  <c r="V156" i="13"/>
  <c r="BR157" i="1"/>
  <c r="BQ157" i="1" a="1"/>
  <c r="BQ157" i="1" s="1"/>
  <c r="BS157" i="1" s="1"/>
  <c r="AS156" i="12" a="1"/>
  <c r="AS156" i="12" s="1"/>
  <c r="AU156" i="12" s="1"/>
  <c r="AT156" i="12"/>
  <c r="AJ156" i="1"/>
  <c r="X156" i="1"/>
  <c r="AV155" i="1"/>
  <c r="AV155" i="13"/>
  <c r="BE156" i="12" a="1"/>
  <c r="BE156" i="12" s="1"/>
  <c r="BG156" i="12" s="1"/>
  <c r="BF156" i="12"/>
  <c r="BQ156" i="13" a="1"/>
  <c r="BQ156" i="13" s="1"/>
  <c r="BS156" i="13" s="1"/>
  <c r="BR156" i="13"/>
  <c r="AG156" i="13" a="1"/>
  <c r="AG156" i="13" s="1"/>
  <c r="AI156" i="13" s="1"/>
  <c r="AH156" i="13"/>
  <c r="AS156" i="13" a="1"/>
  <c r="AS156" i="13" s="1"/>
  <c r="AU156" i="13" s="1"/>
  <c r="AT156" i="13"/>
  <c r="BE156" i="13" a="1"/>
  <c r="BE156" i="13" s="1"/>
  <c r="BG156" i="13" s="1"/>
  <c r="BF156" i="13"/>
  <c r="AS156" i="1" a="1"/>
  <c r="AS156" i="1" s="1"/>
  <c r="AU156" i="1" s="1"/>
  <c r="AT156" i="1"/>
  <c r="AJ155" i="12"/>
  <c r="BT154" i="12"/>
  <c r="BH155" i="13"/>
  <c r="AJ155" i="13"/>
  <c r="BT155" i="7"/>
  <c r="AV155" i="7"/>
  <c r="AJ156" i="7"/>
  <c r="AH157" i="7"/>
  <c r="AG157" i="7" a="1"/>
  <c r="AG157" i="7" s="1"/>
  <c r="AI157" i="7" s="1"/>
  <c r="BH155" i="7"/>
  <c r="AS156" i="7" a="1"/>
  <c r="AS156" i="7" s="1"/>
  <c r="AU156" i="7" s="1"/>
  <c r="AT156" i="7"/>
  <c r="BR156" i="7"/>
  <c r="BQ156" i="7" a="1"/>
  <c r="BQ156" i="7" s="1"/>
  <c r="BS156" i="7" s="1"/>
  <c r="X155" i="7"/>
  <c r="BE156" i="7" a="1"/>
  <c r="BE156" i="7" s="1"/>
  <c r="BG156" i="7" s="1"/>
  <c r="BF156" i="7"/>
  <c r="U156" i="7" a="1"/>
  <c r="U156" i="7" s="1"/>
  <c r="W156" i="7" s="1"/>
  <c r="V156" i="7"/>
  <c r="AQ157" i="1"/>
  <c r="AR157" i="1" s="1"/>
  <c r="BC157" i="12"/>
  <c r="BD157" i="12" s="1"/>
  <c r="AQ157" i="12"/>
  <c r="AR157" i="12" s="1"/>
  <c r="AE157" i="12"/>
  <c r="AF157" i="12" s="1"/>
  <c r="S157" i="12"/>
  <c r="T157" i="12" s="1"/>
  <c r="BO157" i="7"/>
  <c r="BP157" i="7" s="1"/>
  <c r="BC157" i="7"/>
  <c r="BD157" i="7" s="1"/>
  <c r="AQ157" i="7"/>
  <c r="AR157" i="7" s="1"/>
  <c r="AE158" i="7"/>
  <c r="AF158" i="7" s="1"/>
  <c r="S157" i="7"/>
  <c r="T157" i="7" s="1"/>
  <c r="BO158" i="1"/>
  <c r="BP158" i="1" s="1"/>
  <c r="BC157" i="1"/>
  <c r="BD157" i="1" s="1"/>
  <c r="AE158" i="1"/>
  <c r="AF158" i="1" s="1"/>
  <c r="S158" i="1"/>
  <c r="T158" i="1" s="1"/>
  <c r="BO157" i="13"/>
  <c r="BP157" i="13" s="1"/>
  <c r="BC157" i="13"/>
  <c r="BD157" i="13" s="1"/>
  <c r="AQ157" i="13"/>
  <c r="AR157" i="13" s="1"/>
  <c r="AE157" i="13"/>
  <c r="AF157" i="13" s="1"/>
  <c r="S157" i="13"/>
  <c r="T157" i="13" s="1"/>
  <c r="BT157" i="1" l="1"/>
  <c r="BH156" i="12"/>
  <c r="BT155" i="12"/>
  <c r="AV156" i="1"/>
  <c r="BT156" i="13"/>
  <c r="AV156" i="12"/>
  <c r="X156" i="12"/>
  <c r="AJ157" i="1"/>
  <c r="AV156" i="13"/>
  <c r="AJ156" i="13"/>
  <c r="BH156" i="1"/>
  <c r="BP157" i="12"/>
  <c r="BO158" i="12"/>
  <c r="BE157" i="1" a="1"/>
  <c r="BE157" i="1" s="1"/>
  <c r="BG157" i="1" s="1"/>
  <c r="BF157" i="1"/>
  <c r="AG157" i="12" a="1"/>
  <c r="AG157" i="12" s="1"/>
  <c r="AI157" i="12" s="1"/>
  <c r="AH157" i="12"/>
  <c r="BQ156" i="12" a="1"/>
  <c r="BQ156" i="12" s="1"/>
  <c r="BS156" i="12" s="1"/>
  <c r="BR156" i="12"/>
  <c r="U158" i="1" a="1"/>
  <c r="U158" i="1" s="1"/>
  <c r="W158" i="1" s="1"/>
  <c r="V158" i="1"/>
  <c r="U157" i="13" a="1"/>
  <c r="U157" i="13" s="1"/>
  <c r="W157" i="13" s="1"/>
  <c r="V157" i="13"/>
  <c r="BQ158" i="1" a="1"/>
  <c r="BQ158" i="1" s="1"/>
  <c r="BS158" i="1" s="1"/>
  <c r="BR158" i="1"/>
  <c r="AS157" i="12" a="1"/>
  <c r="AS157" i="12" s="1"/>
  <c r="AU157" i="12" s="1"/>
  <c r="AT157" i="12"/>
  <c r="X157" i="1"/>
  <c r="V157" i="12"/>
  <c r="U157" i="12" a="1"/>
  <c r="U157" i="12" s="1"/>
  <c r="W157" i="12" s="1"/>
  <c r="AG157" i="13" a="1"/>
  <c r="AG157" i="13" s="1"/>
  <c r="AI157" i="13" s="1"/>
  <c r="AH157" i="13"/>
  <c r="BF157" i="12"/>
  <c r="BE157" i="12" a="1"/>
  <c r="BE157" i="12" s="1"/>
  <c r="BG157" i="12" s="1"/>
  <c r="BH156" i="13"/>
  <c r="AG158" i="1" a="1"/>
  <c r="AG158" i="1" s="1"/>
  <c r="AI158" i="1" s="1"/>
  <c r="AH158" i="1"/>
  <c r="AS157" i="13" a="1"/>
  <c r="AS157" i="13" s="1"/>
  <c r="AU157" i="13" s="1"/>
  <c r="AT157" i="13"/>
  <c r="BE157" i="13" a="1"/>
  <c r="BE157" i="13" s="1"/>
  <c r="BG157" i="13" s="1"/>
  <c r="BF157" i="13"/>
  <c r="AS157" i="1" a="1"/>
  <c r="AS157" i="1" s="1"/>
  <c r="AU157" i="1" s="1"/>
  <c r="AT157" i="1"/>
  <c r="BR157" i="13"/>
  <c r="BT157" i="13" s="1"/>
  <c r="BQ157" i="13" a="1"/>
  <c r="BQ157" i="13" s="1"/>
  <c r="BS157" i="13" s="1"/>
  <c r="X156" i="13"/>
  <c r="AJ156" i="12"/>
  <c r="AV156" i="7"/>
  <c r="BQ157" i="7" a="1"/>
  <c r="BQ157" i="7" s="1"/>
  <c r="BS157" i="7" s="1"/>
  <c r="BR157" i="7"/>
  <c r="AS157" i="7" a="1"/>
  <c r="AS157" i="7" s="1"/>
  <c r="AU157" i="7" s="1"/>
  <c r="AT157" i="7"/>
  <c r="BE157" i="7" a="1"/>
  <c r="BE157" i="7" s="1"/>
  <c r="BG157" i="7" s="1"/>
  <c r="BF157" i="7"/>
  <c r="BT156" i="7"/>
  <c r="X156" i="7"/>
  <c r="AJ157" i="7"/>
  <c r="U157" i="7" a="1"/>
  <c r="U157" i="7" s="1"/>
  <c r="W157" i="7" s="1"/>
  <c r="V157" i="7"/>
  <c r="AG158" i="7" a="1"/>
  <c r="AG158" i="7" s="1"/>
  <c r="AI158" i="7" s="1"/>
  <c r="AH158" i="7"/>
  <c r="BH156" i="7"/>
  <c r="AQ158" i="1"/>
  <c r="AR158" i="1" s="1"/>
  <c r="BC158" i="12"/>
  <c r="BD158" i="12" s="1"/>
  <c r="AQ158" i="12"/>
  <c r="AR158" i="12" s="1"/>
  <c r="AE158" i="12"/>
  <c r="AF158" i="12" s="1"/>
  <c r="S158" i="12"/>
  <c r="T158" i="12" s="1"/>
  <c r="BO158" i="7"/>
  <c r="BP158" i="7" s="1"/>
  <c r="BC158" i="7"/>
  <c r="BD158" i="7" s="1"/>
  <c r="AQ158" i="7"/>
  <c r="AR158" i="7" s="1"/>
  <c r="AE159" i="7"/>
  <c r="AF159" i="7" s="1"/>
  <c r="S158" i="7"/>
  <c r="T158" i="7" s="1"/>
  <c r="BO159" i="1"/>
  <c r="BP159" i="1" s="1"/>
  <c r="BC158" i="1"/>
  <c r="BD158" i="1" s="1"/>
  <c r="AE159" i="1"/>
  <c r="AF159" i="1" s="1"/>
  <c r="S159" i="1"/>
  <c r="T159" i="1" s="1"/>
  <c r="BO158" i="13"/>
  <c r="BP158" i="13" s="1"/>
  <c r="BC158" i="13"/>
  <c r="BD158" i="13" s="1"/>
  <c r="AQ158" i="13"/>
  <c r="AR158" i="13" s="1"/>
  <c r="AE158" i="13"/>
  <c r="AF158" i="13" s="1"/>
  <c r="S158" i="13"/>
  <c r="T158" i="13" s="1"/>
  <c r="BH157" i="1" l="1"/>
  <c r="AJ157" i="12"/>
  <c r="BT158" i="1"/>
  <c r="AV157" i="12"/>
  <c r="BT156" i="12"/>
  <c r="BH157" i="13"/>
  <c r="X157" i="7"/>
  <c r="AJ157" i="13"/>
  <c r="BE158" i="13" a="1"/>
  <c r="BE158" i="13" s="1"/>
  <c r="BG158" i="13" s="1"/>
  <c r="BF158" i="13"/>
  <c r="AS158" i="1" a="1"/>
  <c r="AS158" i="1" s="1"/>
  <c r="AU158" i="1" s="1"/>
  <c r="AT158" i="1"/>
  <c r="BR158" i="13"/>
  <c r="BQ158" i="13" a="1"/>
  <c r="BQ158" i="13" s="1"/>
  <c r="BS158" i="13" s="1"/>
  <c r="AV157" i="13"/>
  <c r="AG159" i="1" a="1"/>
  <c r="AG159" i="1" s="1"/>
  <c r="AI159" i="1" s="1"/>
  <c r="AH159" i="1"/>
  <c r="U158" i="12" a="1"/>
  <c r="U158" i="12" s="1"/>
  <c r="W158" i="12" s="1"/>
  <c r="V158" i="12"/>
  <c r="AJ158" i="1"/>
  <c r="X157" i="12"/>
  <c r="X157" i="13"/>
  <c r="AG158" i="12" a="1"/>
  <c r="AG158" i="12" s="1"/>
  <c r="AI158" i="12" s="1"/>
  <c r="AH158" i="12"/>
  <c r="AS158" i="13" a="1"/>
  <c r="AS158" i="13" s="1"/>
  <c r="AU158" i="13" s="1"/>
  <c r="AT158" i="13"/>
  <c r="V159" i="1"/>
  <c r="U159" i="1" a="1"/>
  <c r="U159" i="1" s="1"/>
  <c r="W159" i="1" s="1"/>
  <c r="U158" i="13" a="1"/>
  <c r="U158" i="13" s="1"/>
  <c r="W158" i="13" s="1"/>
  <c r="V158" i="13"/>
  <c r="BQ159" i="1" a="1"/>
  <c r="BQ159" i="1" s="1"/>
  <c r="BS159" i="1" s="1"/>
  <c r="BR159" i="1"/>
  <c r="AS158" i="12" a="1"/>
  <c r="AS158" i="12" s="1"/>
  <c r="AU158" i="12" s="1"/>
  <c r="AT158" i="12"/>
  <c r="AV157" i="1"/>
  <c r="X158" i="1"/>
  <c r="BP158" i="12"/>
  <c r="BO159" i="12"/>
  <c r="BE158" i="1" a="1"/>
  <c r="BE158" i="1" s="1"/>
  <c r="BG158" i="1" s="1"/>
  <c r="BF158" i="1"/>
  <c r="AG158" i="13" a="1"/>
  <c r="AG158" i="13" s="1"/>
  <c r="AI158" i="13" s="1"/>
  <c r="AH158" i="13"/>
  <c r="BE158" i="12" a="1"/>
  <c r="BE158" i="12" s="1"/>
  <c r="BG158" i="12" s="1"/>
  <c r="BF158" i="12"/>
  <c r="BH157" i="12"/>
  <c r="BQ157" i="12" a="1"/>
  <c r="BQ157" i="12" s="1"/>
  <c r="BS157" i="12" s="1"/>
  <c r="BR157" i="12"/>
  <c r="BH157" i="7"/>
  <c r="AJ158" i="7"/>
  <c r="BQ158" i="7" a="1"/>
  <c r="BQ158" i="7" s="1"/>
  <c r="BS158" i="7" s="1"/>
  <c r="BR158" i="7"/>
  <c r="AG159" i="7" a="1"/>
  <c r="AG159" i="7" s="1"/>
  <c r="AI159" i="7" s="1"/>
  <c r="AH159" i="7"/>
  <c r="BE158" i="7" a="1"/>
  <c r="BE158" i="7" s="1"/>
  <c r="BG158" i="7" s="1"/>
  <c r="BF158" i="7"/>
  <c r="AV157" i="7"/>
  <c r="U158" i="7" a="1"/>
  <c r="U158" i="7" s="1"/>
  <c r="W158" i="7" s="1"/>
  <c r="V158" i="7"/>
  <c r="BT157" i="7"/>
  <c r="AT158" i="7"/>
  <c r="AS158" i="7" a="1"/>
  <c r="AS158" i="7" s="1"/>
  <c r="AU158" i="7" s="1"/>
  <c r="AQ159" i="1"/>
  <c r="AR159" i="1" s="1"/>
  <c r="BC159" i="12"/>
  <c r="BD159" i="12" s="1"/>
  <c r="AQ159" i="12"/>
  <c r="AR159" i="12" s="1"/>
  <c r="AE159" i="12"/>
  <c r="AF159" i="12" s="1"/>
  <c r="S159" i="12"/>
  <c r="T159" i="12" s="1"/>
  <c r="BO159" i="7"/>
  <c r="BP159" i="7" s="1"/>
  <c r="BC159" i="7"/>
  <c r="BD159" i="7" s="1"/>
  <c r="AQ159" i="7"/>
  <c r="AR159" i="7" s="1"/>
  <c r="AE160" i="7"/>
  <c r="AF160" i="7" s="1"/>
  <c r="S159" i="7"/>
  <c r="T159" i="7" s="1"/>
  <c r="BO160" i="1"/>
  <c r="BP160" i="1" s="1"/>
  <c r="BC159" i="1"/>
  <c r="BD159" i="1" s="1"/>
  <c r="AE160" i="1"/>
  <c r="AF160" i="1" s="1"/>
  <c r="S160" i="1"/>
  <c r="T160" i="1" s="1"/>
  <c r="BO159" i="13"/>
  <c r="BP159" i="13" s="1"/>
  <c r="BC159" i="13"/>
  <c r="BD159" i="13" s="1"/>
  <c r="AQ159" i="13"/>
  <c r="AR159" i="13" s="1"/>
  <c r="AE159" i="13"/>
  <c r="AF159" i="13" s="1"/>
  <c r="S159" i="13"/>
  <c r="T159" i="13" s="1"/>
  <c r="AV158" i="1" l="1"/>
  <c r="AV158" i="13"/>
  <c r="BH158" i="13"/>
  <c r="X158" i="13"/>
  <c r="X159" i="1"/>
  <c r="BT158" i="7"/>
  <c r="AV158" i="12"/>
  <c r="X158" i="12"/>
  <c r="BT157" i="12"/>
  <c r="BQ158" i="12" a="1"/>
  <c r="BQ158" i="12" s="1"/>
  <c r="BS158" i="12" s="1"/>
  <c r="BR158" i="12"/>
  <c r="BT158" i="12" s="1"/>
  <c r="U160" i="1" a="1"/>
  <c r="U160" i="1" s="1"/>
  <c r="W160" i="1" s="1"/>
  <c r="V160" i="1"/>
  <c r="BH158" i="12"/>
  <c r="BT158" i="13"/>
  <c r="AG160" i="1" a="1"/>
  <c r="AG160" i="1" s="1"/>
  <c r="AI160" i="1" s="1"/>
  <c r="AH160" i="1"/>
  <c r="BE159" i="1" a="1"/>
  <c r="BE159" i="1" s="1"/>
  <c r="BG159" i="1" s="1"/>
  <c r="BF159" i="1"/>
  <c r="AG159" i="12" a="1"/>
  <c r="AG159" i="12" s="1"/>
  <c r="AI159" i="12" s="1"/>
  <c r="AH159" i="12"/>
  <c r="AJ158" i="13"/>
  <c r="BQ159" i="13" a="1"/>
  <c r="BQ159" i="13" s="1"/>
  <c r="BS159" i="13" s="1"/>
  <c r="BR159" i="13"/>
  <c r="BT159" i="13" s="1"/>
  <c r="U159" i="12" a="1"/>
  <c r="U159" i="12" s="1"/>
  <c r="W159" i="12" s="1"/>
  <c r="V159" i="12"/>
  <c r="U159" i="13" a="1"/>
  <c r="U159" i="13" s="1"/>
  <c r="W159" i="13" s="1"/>
  <c r="V159" i="13"/>
  <c r="X159" i="13" s="1"/>
  <c r="AS159" i="12" a="1"/>
  <c r="AS159" i="12" s="1"/>
  <c r="AU159" i="12" s="1"/>
  <c r="AT159" i="12"/>
  <c r="BR160" i="1"/>
  <c r="BQ160" i="1" a="1"/>
  <c r="BQ160" i="1" s="1"/>
  <c r="BS160" i="1" s="1"/>
  <c r="AH159" i="13"/>
  <c r="AG159" i="13" a="1"/>
  <c r="AG159" i="13" s="1"/>
  <c r="AI159" i="13" s="1"/>
  <c r="BE159" i="12" a="1"/>
  <c r="BE159" i="12" s="1"/>
  <c r="BG159" i="12" s="1"/>
  <c r="BF159" i="12"/>
  <c r="BH158" i="1"/>
  <c r="BT159" i="1"/>
  <c r="AS159" i="13" a="1"/>
  <c r="AS159" i="13" s="1"/>
  <c r="AU159" i="13" s="1"/>
  <c r="AT159" i="13"/>
  <c r="AJ159" i="1"/>
  <c r="BF159" i="13"/>
  <c r="BE159" i="13" a="1"/>
  <c r="BE159" i="13" s="1"/>
  <c r="BG159" i="13" s="1"/>
  <c r="AT159" i="1"/>
  <c r="AS159" i="1" a="1"/>
  <c r="AS159" i="1" s="1"/>
  <c r="AU159" i="1" s="1"/>
  <c r="BP159" i="12"/>
  <c r="BO160" i="12"/>
  <c r="AJ158" i="12"/>
  <c r="BH158" i="7"/>
  <c r="X158" i="7"/>
  <c r="AJ159" i="7"/>
  <c r="BE159" i="7" a="1"/>
  <c r="BE159" i="7" s="1"/>
  <c r="BG159" i="7" s="1"/>
  <c r="BF159" i="7"/>
  <c r="AG160" i="7" a="1"/>
  <c r="AG160" i="7" s="1"/>
  <c r="AI160" i="7" s="1"/>
  <c r="AH160" i="7"/>
  <c r="U159" i="7" a="1"/>
  <c r="U159" i="7" s="1"/>
  <c r="W159" i="7" s="1"/>
  <c r="V159" i="7"/>
  <c r="BR159" i="7"/>
  <c r="BQ159" i="7" a="1"/>
  <c r="BQ159" i="7" s="1"/>
  <c r="BS159" i="7" s="1"/>
  <c r="AS159" i="7" a="1"/>
  <c r="AS159" i="7" s="1"/>
  <c r="AU159" i="7" s="1"/>
  <c r="AT159" i="7"/>
  <c r="AV158" i="7"/>
  <c r="AQ160" i="1"/>
  <c r="AR160" i="1" s="1"/>
  <c r="BC160" i="12"/>
  <c r="BD160" i="12" s="1"/>
  <c r="AQ160" i="12"/>
  <c r="AR160" i="12" s="1"/>
  <c r="AE160" i="12"/>
  <c r="AF160" i="12" s="1"/>
  <c r="S160" i="12"/>
  <c r="T160" i="12" s="1"/>
  <c r="BO160" i="7"/>
  <c r="BP160" i="7" s="1"/>
  <c r="BC160" i="7"/>
  <c r="BD160" i="7" s="1"/>
  <c r="AQ160" i="7"/>
  <c r="AR160" i="7" s="1"/>
  <c r="AE161" i="7"/>
  <c r="AF161" i="7" s="1"/>
  <c r="S160" i="7"/>
  <c r="T160" i="7" s="1"/>
  <c r="BO161" i="1"/>
  <c r="BP161" i="1" s="1"/>
  <c r="BC160" i="1"/>
  <c r="BD160" i="1" s="1"/>
  <c r="AE161" i="1"/>
  <c r="AF161" i="1" s="1"/>
  <c r="S161" i="1"/>
  <c r="T161" i="1" s="1"/>
  <c r="BO160" i="13"/>
  <c r="BP160" i="13" s="1"/>
  <c r="BC160" i="13"/>
  <c r="BD160" i="13" s="1"/>
  <c r="AQ160" i="13"/>
  <c r="AR160" i="13" s="1"/>
  <c r="AE160" i="13"/>
  <c r="AF160" i="13" s="1"/>
  <c r="S160" i="13"/>
  <c r="T160" i="13" s="1"/>
  <c r="AJ160" i="1" l="1"/>
  <c r="BT159" i="7"/>
  <c r="AV159" i="12"/>
  <c r="AJ159" i="12"/>
  <c r="X160" i="1"/>
  <c r="U160" i="13" a="1"/>
  <c r="U160" i="13" s="1"/>
  <c r="W160" i="13" s="1"/>
  <c r="V160" i="13"/>
  <c r="BQ161" i="1" a="1"/>
  <c r="BQ161" i="1" s="1"/>
  <c r="BS161" i="1" s="1"/>
  <c r="BR161" i="1"/>
  <c r="AS160" i="12" a="1"/>
  <c r="AS160" i="12" s="1"/>
  <c r="AU160" i="12" s="1"/>
  <c r="AT160" i="12"/>
  <c r="BH159" i="13"/>
  <c r="AG160" i="12" a="1"/>
  <c r="AG160" i="12" s="1"/>
  <c r="AI160" i="12" s="1"/>
  <c r="AH160" i="12"/>
  <c r="AG160" i="13" a="1"/>
  <c r="AG160" i="13" s="1"/>
  <c r="AI160" i="13" s="1"/>
  <c r="AH160" i="13"/>
  <c r="AJ160" i="13" s="1"/>
  <c r="BE160" i="12" a="1"/>
  <c r="BE160" i="12" s="1"/>
  <c r="BG160" i="12" s="1"/>
  <c r="BF160" i="12"/>
  <c r="BH160" i="12" s="1"/>
  <c r="BH159" i="12"/>
  <c r="AH161" i="1"/>
  <c r="AG161" i="1" a="1"/>
  <c r="AG161" i="1" s="1"/>
  <c r="AI161" i="1" s="1"/>
  <c r="AS160" i="13" a="1"/>
  <c r="AS160" i="13" s="1"/>
  <c r="AU160" i="13" s="1"/>
  <c r="AT160" i="13"/>
  <c r="BE160" i="13" a="1"/>
  <c r="BE160" i="13" s="1"/>
  <c r="BG160" i="13" s="1"/>
  <c r="BF160" i="13"/>
  <c r="AS160" i="1" a="1"/>
  <c r="AS160" i="1" s="1"/>
  <c r="AU160" i="1" s="1"/>
  <c r="AT160" i="1"/>
  <c r="BP160" i="12"/>
  <c r="BO161" i="12"/>
  <c r="AJ159" i="13"/>
  <c r="BE160" i="1" a="1"/>
  <c r="BE160" i="1" s="1"/>
  <c r="BG160" i="1" s="1"/>
  <c r="BF160" i="1"/>
  <c r="BH160" i="1" s="1"/>
  <c r="BQ160" i="13" a="1"/>
  <c r="BQ160" i="13" s="1"/>
  <c r="BS160" i="13" s="1"/>
  <c r="BR160" i="13"/>
  <c r="BQ159" i="12" a="1"/>
  <c r="BQ159" i="12" s="1"/>
  <c r="BS159" i="12" s="1"/>
  <c r="BR159" i="12"/>
  <c r="AV159" i="13"/>
  <c r="BH159" i="1"/>
  <c r="U161" i="1" a="1"/>
  <c r="U161" i="1" s="1"/>
  <c r="W161" i="1" s="1"/>
  <c r="V161" i="1"/>
  <c r="X161" i="1" s="1"/>
  <c r="AV159" i="7"/>
  <c r="AV159" i="1"/>
  <c r="X159" i="12"/>
  <c r="U160" i="12" a="1"/>
  <c r="U160" i="12" s="1"/>
  <c r="W160" i="12" s="1"/>
  <c r="V160" i="12"/>
  <c r="BT160" i="1"/>
  <c r="X159" i="7"/>
  <c r="AJ160" i="7"/>
  <c r="U160" i="7" a="1"/>
  <c r="U160" i="7" s="1"/>
  <c r="W160" i="7" s="1"/>
  <c r="V160" i="7"/>
  <c r="AH161" i="7"/>
  <c r="AG161" i="7" a="1"/>
  <c r="AG161" i="7" s="1"/>
  <c r="AI161" i="7" s="1"/>
  <c r="AS160" i="7" a="1"/>
  <c r="AS160" i="7" s="1"/>
  <c r="AU160" i="7" s="1"/>
  <c r="AT160" i="7"/>
  <c r="BH159" i="7"/>
  <c r="BQ160" i="7" a="1"/>
  <c r="BQ160" i="7" s="1"/>
  <c r="BS160" i="7" s="1"/>
  <c r="BR160" i="7"/>
  <c r="BE160" i="7" a="1"/>
  <c r="BE160" i="7" s="1"/>
  <c r="BG160" i="7" s="1"/>
  <c r="BF160" i="7"/>
  <c r="AQ161" i="1"/>
  <c r="AR161" i="1" s="1"/>
  <c r="BC161" i="12"/>
  <c r="BD161" i="12" s="1"/>
  <c r="AQ161" i="12"/>
  <c r="AR161" i="12" s="1"/>
  <c r="AE161" i="12"/>
  <c r="AF161" i="12" s="1"/>
  <c r="S161" i="12"/>
  <c r="T161" i="12" s="1"/>
  <c r="BO161" i="7"/>
  <c r="BP161" i="7" s="1"/>
  <c r="BC161" i="7"/>
  <c r="BD161" i="7" s="1"/>
  <c r="AQ161" i="7"/>
  <c r="AR161" i="7" s="1"/>
  <c r="AE162" i="7"/>
  <c r="AF162" i="7" s="1"/>
  <c r="S161" i="7"/>
  <c r="T161" i="7" s="1"/>
  <c r="BO162" i="1"/>
  <c r="BP162" i="1" s="1"/>
  <c r="BC161" i="1"/>
  <c r="BD161" i="1" s="1"/>
  <c r="AE162" i="1"/>
  <c r="AF162" i="1" s="1"/>
  <c r="S162" i="1"/>
  <c r="T162" i="1" s="1"/>
  <c r="BO161" i="13"/>
  <c r="BP161" i="13" s="1"/>
  <c r="BC161" i="13"/>
  <c r="BD161" i="13" s="1"/>
  <c r="AQ161" i="13"/>
  <c r="AR161" i="13" s="1"/>
  <c r="AE161" i="13"/>
  <c r="AF161" i="13" s="1"/>
  <c r="S161" i="13"/>
  <c r="T161" i="13" s="1"/>
  <c r="BT161" i="1" l="1"/>
  <c r="BH160" i="13"/>
  <c r="AV160" i="13"/>
  <c r="X160" i="13"/>
  <c r="BT159" i="12"/>
  <c r="AV160" i="1"/>
  <c r="AV160" i="12"/>
  <c r="BQ161" i="13" a="1"/>
  <c r="BQ161" i="13" s="1"/>
  <c r="BS161" i="13" s="1"/>
  <c r="BR161" i="13"/>
  <c r="BE161" i="13" a="1"/>
  <c r="BE161" i="13" s="1"/>
  <c r="BG161" i="13" s="1"/>
  <c r="BF161" i="13"/>
  <c r="BR160" i="12"/>
  <c r="BQ160" i="12" a="1"/>
  <c r="BQ160" i="12" s="1"/>
  <c r="BS160" i="12" s="1"/>
  <c r="U162" i="1" a="1"/>
  <c r="U162" i="1" s="1"/>
  <c r="W162" i="1" s="1"/>
  <c r="V162" i="1"/>
  <c r="BT160" i="13"/>
  <c r="U161" i="12" a="1"/>
  <c r="U161" i="12" s="1"/>
  <c r="W161" i="12" s="1"/>
  <c r="V161" i="12"/>
  <c r="BE161" i="1" a="1"/>
  <c r="BE161" i="1" s="1"/>
  <c r="BG161" i="1" s="1"/>
  <c r="BF161" i="1"/>
  <c r="AG161" i="12" a="1"/>
  <c r="AG161" i="12" s="1"/>
  <c r="AI161" i="12" s="1"/>
  <c r="AH161" i="12"/>
  <c r="AT161" i="1"/>
  <c r="AS161" i="1" a="1"/>
  <c r="AS161" i="1" s="1"/>
  <c r="AU161" i="1" s="1"/>
  <c r="AG162" i="1" a="1"/>
  <c r="AG162" i="1" s="1"/>
  <c r="AI162" i="1" s="1"/>
  <c r="AH162" i="1"/>
  <c r="BQ162" i="1" a="1"/>
  <c r="BQ162" i="1" s="1"/>
  <c r="BS162" i="1" s="1"/>
  <c r="BR162" i="1"/>
  <c r="AS161" i="12" a="1"/>
  <c r="AS161" i="12" s="1"/>
  <c r="AU161" i="12" s="1"/>
  <c r="AT161" i="12"/>
  <c r="V161" i="13"/>
  <c r="U161" i="13" a="1"/>
  <c r="U161" i="13" s="1"/>
  <c r="W161" i="13" s="1"/>
  <c r="BF161" i="12"/>
  <c r="BE161" i="12" a="1"/>
  <c r="BE161" i="12" s="1"/>
  <c r="BG161" i="12" s="1"/>
  <c r="AG161" i="13" a="1"/>
  <c r="AG161" i="13" s="1"/>
  <c r="AI161" i="13" s="1"/>
  <c r="AH161" i="13"/>
  <c r="AS161" i="13" a="1"/>
  <c r="AS161" i="13" s="1"/>
  <c r="AU161" i="13" s="1"/>
  <c r="AT161" i="13"/>
  <c r="X160" i="12"/>
  <c r="BP161" i="12"/>
  <c r="BO162" i="12"/>
  <c r="AJ161" i="1"/>
  <c r="AJ160" i="12"/>
  <c r="BT160" i="7"/>
  <c r="AV160" i="7"/>
  <c r="X160" i="7"/>
  <c r="BH160" i="7"/>
  <c r="AG162" i="7" a="1"/>
  <c r="AG162" i="7" s="1"/>
  <c r="AI162" i="7" s="1"/>
  <c r="AH162" i="7"/>
  <c r="BE161" i="7" a="1"/>
  <c r="BE161" i="7" s="1"/>
  <c r="BG161" i="7" s="1"/>
  <c r="BF161" i="7"/>
  <c r="BR161" i="7"/>
  <c r="BQ161" i="7" a="1"/>
  <c r="BQ161" i="7" s="1"/>
  <c r="BS161" i="7" s="1"/>
  <c r="AJ161" i="7"/>
  <c r="U161" i="7" a="1"/>
  <c r="U161" i="7" s="1"/>
  <c r="W161" i="7" s="1"/>
  <c r="V161" i="7"/>
  <c r="AS161" i="7" a="1"/>
  <c r="AS161" i="7" s="1"/>
  <c r="AU161" i="7" s="1"/>
  <c r="AT161" i="7"/>
  <c r="AQ162" i="1"/>
  <c r="AR162" i="1" s="1"/>
  <c r="BC162" i="12"/>
  <c r="BD162" i="12" s="1"/>
  <c r="AQ162" i="12"/>
  <c r="AR162" i="12" s="1"/>
  <c r="AE162" i="12"/>
  <c r="AF162" i="12" s="1"/>
  <c r="S162" i="12"/>
  <c r="T162" i="12" s="1"/>
  <c r="BO162" i="7"/>
  <c r="BP162" i="7" s="1"/>
  <c r="BC162" i="7"/>
  <c r="BD162" i="7" s="1"/>
  <c r="AQ162" i="7"/>
  <c r="AR162" i="7" s="1"/>
  <c r="AE163" i="7"/>
  <c r="AF163" i="7" s="1"/>
  <c r="S162" i="7"/>
  <c r="T162" i="7" s="1"/>
  <c r="BO163" i="1"/>
  <c r="BP163" i="1" s="1"/>
  <c r="BC162" i="1"/>
  <c r="BD162" i="1" s="1"/>
  <c r="AE163" i="1"/>
  <c r="AF163" i="1" s="1"/>
  <c r="S163" i="1"/>
  <c r="T163" i="1" s="1"/>
  <c r="BO162" i="13"/>
  <c r="BP162" i="13" s="1"/>
  <c r="BC162" i="13"/>
  <c r="BD162" i="13" s="1"/>
  <c r="AQ162" i="13"/>
  <c r="AR162" i="13" s="1"/>
  <c r="AE162" i="13"/>
  <c r="AF162" i="13" s="1"/>
  <c r="S162" i="13"/>
  <c r="T162" i="13" s="1"/>
  <c r="BH161" i="1" l="1"/>
  <c r="AV161" i="1"/>
  <c r="BT161" i="13"/>
  <c r="AJ161" i="12"/>
  <c r="BT161" i="7"/>
  <c r="BH161" i="12"/>
  <c r="AJ162" i="1"/>
  <c r="U163" i="1" a="1"/>
  <c r="U163" i="1" s="1"/>
  <c r="W163" i="1" s="1"/>
  <c r="V163" i="1"/>
  <c r="BP162" i="12"/>
  <c r="BO163" i="12"/>
  <c r="BT162" i="1"/>
  <c r="BT160" i="12"/>
  <c r="AG163" i="1" a="1"/>
  <c r="AG163" i="1" s="1"/>
  <c r="AI163" i="1" s="1"/>
  <c r="AH163" i="1"/>
  <c r="AJ163" i="1" s="1"/>
  <c r="BQ161" i="12" a="1"/>
  <c r="BQ161" i="12" s="1"/>
  <c r="BS161" i="12" s="1"/>
  <c r="BR161" i="12"/>
  <c r="U162" i="12" a="1"/>
  <c r="U162" i="12" s="1"/>
  <c r="W162" i="12" s="1"/>
  <c r="V162" i="12"/>
  <c r="BE162" i="1" a="1"/>
  <c r="BE162" i="1" s="1"/>
  <c r="BG162" i="1" s="1"/>
  <c r="BF162" i="1"/>
  <c r="AG162" i="12" a="1"/>
  <c r="AG162" i="12" s="1"/>
  <c r="AI162" i="12" s="1"/>
  <c r="AH162" i="12"/>
  <c r="X161" i="13"/>
  <c r="BQ162" i="13" a="1"/>
  <c r="BQ162" i="13" s="1"/>
  <c r="BS162" i="13" s="1"/>
  <c r="BR162" i="13"/>
  <c r="U162" i="13" a="1"/>
  <c r="U162" i="13" s="1"/>
  <c r="W162" i="13" s="1"/>
  <c r="V162" i="13"/>
  <c r="X162" i="13" s="1"/>
  <c r="BQ163" i="1" a="1"/>
  <c r="BQ163" i="1" s="1"/>
  <c r="BS163" i="1" s="1"/>
  <c r="BR163" i="1"/>
  <c r="AS162" i="12" a="1"/>
  <c r="AS162" i="12" s="1"/>
  <c r="AU162" i="12" s="1"/>
  <c r="AT162" i="12"/>
  <c r="AV161" i="13"/>
  <c r="X161" i="12"/>
  <c r="BH161" i="13"/>
  <c r="BF162" i="13"/>
  <c r="BE162" i="13" a="1"/>
  <c r="BE162" i="13" s="1"/>
  <c r="BG162" i="13" s="1"/>
  <c r="AH162" i="13"/>
  <c r="AG162" i="13" a="1"/>
  <c r="AG162" i="13" s="1"/>
  <c r="AI162" i="13" s="1"/>
  <c r="BE162" i="12" a="1"/>
  <c r="BE162" i="12" s="1"/>
  <c r="BG162" i="12" s="1"/>
  <c r="BF162" i="12"/>
  <c r="AS162" i="13" a="1"/>
  <c r="AS162" i="13" s="1"/>
  <c r="AU162" i="13" s="1"/>
  <c r="AT162" i="13"/>
  <c r="AJ161" i="13"/>
  <c r="AV161" i="12"/>
  <c r="AS162" i="1" a="1"/>
  <c r="AS162" i="1" s="1"/>
  <c r="AU162" i="1" s="1"/>
  <c r="AT162" i="1"/>
  <c r="X162" i="1"/>
  <c r="AV161" i="7"/>
  <c r="BH161" i="7"/>
  <c r="X161" i="7"/>
  <c r="BF162" i="7"/>
  <c r="BE162" i="7" a="1"/>
  <c r="BE162" i="7" s="1"/>
  <c r="BG162" i="7" s="1"/>
  <c r="AH163" i="7"/>
  <c r="AG163" i="7" a="1"/>
  <c r="AG163" i="7" s="1"/>
  <c r="AI163" i="7" s="1"/>
  <c r="BR162" i="7"/>
  <c r="BQ162" i="7" a="1"/>
  <c r="BQ162" i="7" s="1"/>
  <c r="BS162" i="7" s="1"/>
  <c r="V162" i="7"/>
  <c r="U162" i="7" a="1"/>
  <c r="U162" i="7" s="1"/>
  <c r="W162" i="7" s="1"/>
  <c r="AS162" i="7" a="1"/>
  <c r="AS162" i="7" s="1"/>
  <c r="AU162" i="7" s="1"/>
  <c r="AT162" i="7"/>
  <c r="AJ162" i="7"/>
  <c r="AQ163" i="1"/>
  <c r="AR163" i="1" s="1"/>
  <c r="BC163" i="12"/>
  <c r="BD163" i="12" s="1"/>
  <c r="AQ163" i="12"/>
  <c r="AR163" i="12" s="1"/>
  <c r="AE163" i="12"/>
  <c r="AF163" i="12" s="1"/>
  <c r="S163" i="12"/>
  <c r="T163" i="12" s="1"/>
  <c r="BO163" i="7"/>
  <c r="BP163" i="7" s="1"/>
  <c r="BC163" i="7"/>
  <c r="BD163" i="7" s="1"/>
  <c r="AQ163" i="7"/>
  <c r="AR163" i="7" s="1"/>
  <c r="AE164" i="7"/>
  <c r="AF164" i="7" s="1"/>
  <c r="S163" i="7"/>
  <c r="T163" i="7" s="1"/>
  <c r="BO164" i="1"/>
  <c r="BP164" i="1" s="1"/>
  <c r="BC163" i="1"/>
  <c r="BD163" i="1" s="1"/>
  <c r="AE164" i="1"/>
  <c r="AF164" i="1" s="1"/>
  <c r="S164" i="1"/>
  <c r="T164" i="1" s="1"/>
  <c r="BO163" i="13"/>
  <c r="BP163" i="13" s="1"/>
  <c r="BC163" i="13"/>
  <c r="BD163" i="13" s="1"/>
  <c r="AQ163" i="13"/>
  <c r="AR163" i="13" s="1"/>
  <c r="AE163" i="13"/>
  <c r="AF163" i="13" s="1"/>
  <c r="S163" i="13"/>
  <c r="T163" i="13" s="1"/>
  <c r="BH162" i="1" l="1"/>
  <c r="AJ162" i="12"/>
  <c r="AV162" i="12"/>
  <c r="BH162" i="12"/>
  <c r="BH162" i="13"/>
  <c r="BT163" i="1"/>
  <c r="AS163" i="12" a="1"/>
  <c r="AS163" i="12" s="1"/>
  <c r="AU163" i="12" s="1"/>
  <c r="AT163" i="12"/>
  <c r="BR164" i="1"/>
  <c r="BQ164" i="1" a="1"/>
  <c r="BQ164" i="1" s="1"/>
  <c r="BS164" i="1" s="1"/>
  <c r="AS163" i="13" a="1"/>
  <c r="AS163" i="13" s="1"/>
  <c r="AU163" i="13" s="1"/>
  <c r="AT163" i="13"/>
  <c r="AH163" i="13"/>
  <c r="AG163" i="13" a="1"/>
  <c r="AG163" i="13" s="1"/>
  <c r="AI163" i="13" s="1"/>
  <c r="BE163" i="13" a="1"/>
  <c r="BE163" i="13" s="1"/>
  <c r="BG163" i="13" s="1"/>
  <c r="BF163" i="13"/>
  <c r="AS163" i="1" a="1"/>
  <c r="AS163" i="1" s="1"/>
  <c r="AU163" i="1" s="1"/>
  <c r="AT163" i="1"/>
  <c r="AV162" i="1"/>
  <c r="BT162" i="13"/>
  <c r="X162" i="12"/>
  <c r="U163" i="13" a="1"/>
  <c r="U163" i="13" s="1"/>
  <c r="W163" i="13" s="1"/>
  <c r="V163" i="13"/>
  <c r="BE163" i="12" a="1"/>
  <c r="BE163" i="12" s="1"/>
  <c r="BG163" i="12" s="1"/>
  <c r="BF163" i="12"/>
  <c r="BQ163" i="13" a="1"/>
  <c r="BQ163" i="13" s="1"/>
  <c r="BS163" i="13" s="1"/>
  <c r="BR163" i="13"/>
  <c r="AJ162" i="13"/>
  <c r="BP163" i="12"/>
  <c r="BO164" i="12"/>
  <c r="BR162" i="12"/>
  <c r="BQ162" i="12" a="1"/>
  <c r="BQ162" i="12" s="1"/>
  <c r="BS162" i="12" s="1"/>
  <c r="U164" i="1" a="1"/>
  <c r="U164" i="1" s="1"/>
  <c r="W164" i="1" s="1"/>
  <c r="V164" i="1"/>
  <c r="AG164" i="1" a="1"/>
  <c r="AG164" i="1" s="1"/>
  <c r="AI164" i="1" s="1"/>
  <c r="AH164" i="1"/>
  <c r="U163" i="12" a="1"/>
  <c r="U163" i="12" s="1"/>
  <c r="W163" i="12" s="1"/>
  <c r="V163" i="12"/>
  <c r="X163" i="12" s="1"/>
  <c r="BT161" i="12"/>
  <c r="X163" i="1"/>
  <c r="BE163" i="1" a="1"/>
  <c r="BE163" i="1" s="1"/>
  <c r="BG163" i="1" s="1"/>
  <c r="BF163" i="1"/>
  <c r="AG163" i="12" a="1"/>
  <c r="AG163" i="12" s="1"/>
  <c r="AI163" i="12" s="1"/>
  <c r="AH163" i="12"/>
  <c r="AV162" i="13"/>
  <c r="BT162" i="7"/>
  <c r="X162" i="7"/>
  <c r="BR163" i="7"/>
  <c r="BQ163" i="7" a="1"/>
  <c r="BQ163" i="7" s="1"/>
  <c r="BS163" i="7" s="1"/>
  <c r="AT163" i="7"/>
  <c r="AS163" i="7" a="1"/>
  <c r="AS163" i="7" s="1"/>
  <c r="AU163" i="7" s="1"/>
  <c r="BE163" i="7" a="1"/>
  <c r="BE163" i="7" s="1"/>
  <c r="BG163" i="7" s="1"/>
  <c r="BF163" i="7"/>
  <c r="AJ163" i="7"/>
  <c r="BH162" i="7"/>
  <c r="U163" i="7" a="1"/>
  <c r="U163" i="7" s="1"/>
  <c r="W163" i="7" s="1"/>
  <c r="V163" i="7"/>
  <c r="AV162" i="7"/>
  <c r="AH164" i="7"/>
  <c r="AG164" i="7" a="1"/>
  <c r="AG164" i="7" s="1"/>
  <c r="AI164" i="7" s="1"/>
  <c r="AQ164" i="1"/>
  <c r="AR164" i="1" s="1"/>
  <c r="BC164" i="12"/>
  <c r="BD164" i="12" s="1"/>
  <c r="AQ164" i="12"/>
  <c r="AR164" i="12" s="1"/>
  <c r="AE164" i="12"/>
  <c r="AF164" i="12" s="1"/>
  <c r="S164" i="12"/>
  <c r="T164" i="12" s="1"/>
  <c r="BO164" i="7"/>
  <c r="BP164" i="7" s="1"/>
  <c r="BC164" i="7"/>
  <c r="BD164" i="7" s="1"/>
  <c r="AQ164" i="7"/>
  <c r="AR164" i="7" s="1"/>
  <c r="AE165" i="7"/>
  <c r="AF165" i="7" s="1"/>
  <c r="S164" i="7"/>
  <c r="T164" i="7" s="1"/>
  <c r="BO165" i="1"/>
  <c r="BP165" i="1" s="1"/>
  <c r="BC164" i="1"/>
  <c r="BD164" i="1" s="1"/>
  <c r="AE165" i="1"/>
  <c r="AF165" i="1" s="1"/>
  <c r="S165" i="1"/>
  <c r="T165" i="1" s="1"/>
  <c r="BO164" i="13"/>
  <c r="BP164" i="13" s="1"/>
  <c r="BC164" i="13"/>
  <c r="BD164" i="13" s="1"/>
  <c r="AQ164" i="13"/>
  <c r="AR164" i="13" s="1"/>
  <c r="AE164" i="13"/>
  <c r="AF164" i="13" s="1"/>
  <c r="S164" i="13"/>
  <c r="T164" i="13" s="1"/>
  <c r="X163" i="13" l="1"/>
  <c r="X163" i="7"/>
  <c r="BH163" i="1"/>
  <c r="AV163" i="12"/>
  <c r="AV163" i="1"/>
  <c r="BH163" i="13"/>
  <c r="AV163" i="13"/>
  <c r="BF164" i="1"/>
  <c r="BE164" i="1" a="1"/>
  <c r="BE164" i="1" s="1"/>
  <c r="BG164" i="1" s="1"/>
  <c r="AG164" i="12" a="1"/>
  <c r="AG164" i="12" s="1"/>
  <c r="AI164" i="12" s="1"/>
  <c r="AH164" i="12"/>
  <c r="X164" i="1"/>
  <c r="BT163" i="13"/>
  <c r="BQ165" i="1" a="1"/>
  <c r="BQ165" i="1" s="1"/>
  <c r="BS165" i="1" s="1"/>
  <c r="BR165" i="1"/>
  <c r="V164" i="13"/>
  <c r="U164" i="13" a="1"/>
  <c r="U164" i="13" s="1"/>
  <c r="AT164" i="12"/>
  <c r="AS164" i="12" a="1"/>
  <c r="AS164" i="12" s="1"/>
  <c r="AG164" i="13" a="1"/>
  <c r="AG164" i="13" s="1"/>
  <c r="AI164" i="13" s="1"/>
  <c r="AH164" i="13"/>
  <c r="BE164" i="12" a="1"/>
  <c r="BE164" i="12" s="1"/>
  <c r="BG164" i="12" s="1"/>
  <c r="BF164" i="12"/>
  <c r="BT162" i="12"/>
  <c r="BH163" i="12"/>
  <c r="BT164" i="1"/>
  <c r="AG165" i="1" a="1"/>
  <c r="AG165" i="1" s="1"/>
  <c r="AI165" i="1" s="1"/>
  <c r="AH165" i="1"/>
  <c r="AJ165" i="1" s="1"/>
  <c r="BE164" i="13" a="1"/>
  <c r="BE164" i="13" s="1"/>
  <c r="BG164" i="13" s="1"/>
  <c r="BF164" i="13"/>
  <c r="BH164" i="13" s="1"/>
  <c r="AS164" i="1" a="1"/>
  <c r="AS164" i="1" s="1"/>
  <c r="AU164" i="1" s="1"/>
  <c r="AT164" i="1"/>
  <c r="V164" i="12"/>
  <c r="U164" i="12" a="1"/>
  <c r="U164" i="12" s="1"/>
  <c r="W164" i="12" s="1"/>
  <c r="BQ164" i="13" a="1"/>
  <c r="BQ164" i="13" s="1"/>
  <c r="BS164" i="13" s="1"/>
  <c r="BR164" i="13"/>
  <c r="BT164" i="13" s="1"/>
  <c r="AJ163" i="12"/>
  <c r="BP164" i="12"/>
  <c r="BO165" i="12"/>
  <c r="AJ163" i="13"/>
  <c r="AS164" i="13" a="1"/>
  <c r="AS164" i="13" s="1"/>
  <c r="AU164" i="13" s="1"/>
  <c r="AT164" i="13"/>
  <c r="U165" i="1" a="1"/>
  <c r="U165" i="1" s="1"/>
  <c r="W165" i="1" s="1"/>
  <c r="V165" i="1"/>
  <c r="AJ164" i="1"/>
  <c r="BQ163" i="12" a="1"/>
  <c r="BQ163" i="12" s="1"/>
  <c r="BS163" i="12" s="1"/>
  <c r="BR163" i="12"/>
  <c r="AJ164" i="7"/>
  <c r="BH163" i="7"/>
  <c r="BQ164" i="7" a="1"/>
  <c r="BQ164" i="7" s="1"/>
  <c r="BS164" i="7" s="1"/>
  <c r="BR164" i="7"/>
  <c r="AG165" i="7" a="1"/>
  <c r="AG165" i="7" s="1"/>
  <c r="AI165" i="7" s="1"/>
  <c r="AH165" i="7"/>
  <c r="AV163" i="7"/>
  <c r="BE164" i="7" a="1"/>
  <c r="BE164" i="7" s="1"/>
  <c r="BG164" i="7" s="1"/>
  <c r="BF164" i="7"/>
  <c r="U164" i="7" a="1"/>
  <c r="U164" i="7" s="1"/>
  <c r="W164" i="7" s="1"/>
  <c r="V164" i="7"/>
  <c r="BT163" i="7"/>
  <c r="AS164" i="7" a="1"/>
  <c r="AS164" i="7" s="1"/>
  <c r="AU164" i="7" s="1"/>
  <c r="AT164" i="7"/>
  <c r="AQ165" i="1"/>
  <c r="AR165" i="1" s="1"/>
  <c r="BC165" i="12"/>
  <c r="BD165" i="12" s="1"/>
  <c r="AQ165" i="12"/>
  <c r="AR165" i="12" s="1"/>
  <c r="AE165" i="12"/>
  <c r="AF165" i="12" s="1"/>
  <c r="S165" i="12"/>
  <c r="T165" i="12" s="1"/>
  <c r="BO165" i="7"/>
  <c r="BP165" i="7" s="1"/>
  <c r="BC165" i="7"/>
  <c r="BD165" i="7" s="1"/>
  <c r="AQ165" i="7"/>
  <c r="AR165" i="7" s="1"/>
  <c r="AE166" i="7"/>
  <c r="AF166" i="7" s="1"/>
  <c r="S165" i="7"/>
  <c r="T165" i="7" s="1"/>
  <c r="BO166" i="1"/>
  <c r="BP166" i="1" s="1"/>
  <c r="BC165" i="1"/>
  <c r="BD165" i="1" s="1"/>
  <c r="AE166" i="1"/>
  <c r="AF166" i="1" s="1"/>
  <c r="S166" i="1"/>
  <c r="T166" i="1" s="1"/>
  <c r="BO165" i="13"/>
  <c r="BP165" i="13" s="1"/>
  <c r="BC165" i="13"/>
  <c r="BD165" i="13" s="1"/>
  <c r="AQ165" i="13"/>
  <c r="AR165" i="13" s="1"/>
  <c r="AE165" i="13"/>
  <c r="AF165" i="13" s="1"/>
  <c r="S165" i="13"/>
  <c r="T165" i="13" s="1"/>
  <c r="BH164" i="12" l="1"/>
  <c r="BT165" i="1"/>
  <c r="X165" i="1"/>
  <c r="AJ164" i="13"/>
  <c r="BR165" i="13"/>
  <c r="BQ165" i="13" a="1"/>
  <c r="BQ165" i="13" s="1"/>
  <c r="BS165" i="13" s="1"/>
  <c r="AJ165" i="7"/>
  <c r="AG166" i="1" a="1"/>
  <c r="AG166" i="1" s="1"/>
  <c r="AI166" i="1" s="1"/>
  <c r="AH166" i="1"/>
  <c r="U165" i="12" a="1"/>
  <c r="U165" i="12" s="1"/>
  <c r="W165" i="12" s="1"/>
  <c r="V165" i="12"/>
  <c r="BF165" i="1"/>
  <c r="BE165" i="1" a="1"/>
  <c r="BE165" i="1" s="1"/>
  <c r="BG165" i="1" s="1"/>
  <c r="AG165" i="12" a="1"/>
  <c r="AG165" i="12" s="1"/>
  <c r="AI165" i="12" s="1"/>
  <c r="AH165" i="12"/>
  <c r="AV164" i="13"/>
  <c r="X164" i="12"/>
  <c r="AV164" i="12"/>
  <c r="AU164" i="12"/>
  <c r="AJ164" i="12"/>
  <c r="U165" i="13" a="1"/>
  <c r="U165" i="13" s="1"/>
  <c r="W165" i="13" s="1"/>
  <c r="V165" i="13"/>
  <c r="X165" i="13" s="1"/>
  <c r="AT165" i="12"/>
  <c r="AS165" i="12" a="1"/>
  <c r="AS165" i="12" s="1"/>
  <c r="AU165" i="12" s="1"/>
  <c r="BR166" i="1"/>
  <c r="BQ166" i="1" a="1"/>
  <c r="BQ166" i="1" s="1"/>
  <c r="BS166" i="1" s="1"/>
  <c r="AG165" i="13" a="1"/>
  <c r="AG165" i="13" s="1"/>
  <c r="AI165" i="13" s="1"/>
  <c r="AH165" i="13"/>
  <c r="BE165" i="12" a="1"/>
  <c r="BE165" i="12" s="1"/>
  <c r="BG165" i="12" s="1"/>
  <c r="BF165" i="12"/>
  <c r="X164" i="13"/>
  <c r="W164" i="13"/>
  <c r="BH164" i="1"/>
  <c r="U166" i="1" a="1"/>
  <c r="U166" i="1" s="1"/>
  <c r="W166" i="1" s="1"/>
  <c r="V166" i="1"/>
  <c r="AS165" i="13" a="1"/>
  <c r="AS165" i="13" s="1"/>
  <c r="AU165" i="13" s="1"/>
  <c r="AT165" i="13"/>
  <c r="BT163" i="12"/>
  <c r="BP165" i="12"/>
  <c r="BO166" i="12"/>
  <c r="AV164" i="1"/>
  <c r="BE165" i="13" a="1"/>
  <c r="BE165" i="13" s="1"/>
  <c r="BG165" i="13" s="1"/>
  <c r="BF165" i="13"/>
  <c r="AS165" i="1" a="1"/>
  <c r="AS165" i="1" s="1"/>
  <c r="AU165" i="1" s="1"/>
  <c r="AT165" i="1"/>
  <c r="BR164" i="12"/>
  <c r="BQ164" i="12" a="1"/>
  <c r="BQ164" i="12" s="1"/>
  <c r="BS164" i="12" s="1"/>
  <c r="BH164" i="7"/>
  <c r="X164" i="7"/>
  <c r="AT165" i="7"/>
  <c r="AS165" i="7" a="1"/>
  <c r="AS165" i="7" s="1"/>
  <c r="AU165" i="7" s="1"/>
  <c r="BQ165" i="7" a="1"/>
  <c r="BQ165" i="7" s="1"/>
  <c r="BS165" i="7" s="1"/>
  <c r="BR165" i="7"/>
  <c r="U165" i="7" a="1"/>
  <c r="U165" i="7" s="1"/>
  <c r="W165" i="7" s="1"/>
  <c r="V165" i="7"/>
  <c r="AG166" i="7" a="1"/>
  <c r="AG166" i="7" s="1"/>
  <c r="AI166" i="7" s="1"/>
  <c r="AH166" i="7"/>
  <c r="BT164" i="7"/>
  <c r="BE165" i="7" a="1"/>
  <c r="BE165" i="7" s="1"/>
  <c r="BG165" i="7" s="1"/>
  <c r="BF165" i="7"/>
  <c r="AV164" i="7"/>
  <c r="AQ166" i="1"/>
  <c r="AR166" i="1" s="1"/>
  <c r="BC166" i="12"/>
  <c r="BD166" i="12" s="1"/>
  <c r="AQ166" i="12"/>
  <c r="AR166" i="12" s="1"/>
  <c r="AE166" i="12"/>
  <c r="AF166" i="12" s="1"/>
  <c r="S166" i="12"/>
  <c r="T166" i="12" s="1"/>
  <c r="BO166" i="7"/>
  <c r="BP166" i="7" s="1"/>
  <c r="BC166" i="7"/>
  <c r="BD166" i="7" s="1"/>
  <c r="AQ166" i="7"/>
  <c r="AR166" i="7" s="1"/>
  <c r="AE167" i="7"/>
  <c r="AF167" i="7" s="1"/>
  <c r="S166" i="7"/>
  <c r="T166" i="7" s="1"/>
  <c r="BO167" i="1"/>
  <c r="BP167" i="1" s="1"/>
  <c r="BC166" i="1"/>
  <c r="BD166" i="1" s="1"/>
  <c r="AE167" i="1"/>
  <c r="AF167" i="1" s="1"/>
  <c r="S167" i="1"/>
  <c r="T167" i="1" s="1"/>
  <c r="BO166" i="13"/>
  <c r="BP166" i="13" s="1"/>
  <c r="BC166" i="13"/>
  <c r="BD166" i="13" s="1"/>
  <c r="AQ166" i="13"/>
  <c r="AR166" i="13" s="1"/>
  <c r="AE166" i="13"/>
  <c r="AF166" i="13" s="1"/>
  <c r="S166" i="13"/>
  <c r="T166" i="13" s="1"/>
  <c r="AJ165" i="13" l="1"/>
  <c r="X165" i="12"/>
  <c r="AJ166" i="1"/>
  <c r="AV165" i="1"/>
  <c r="AV165" i="12"/>
  <c r="BH165" i="12"/>
  <c r="AJ165" i="12"/>
  <c r="AV165" i="7"/>
  <c r="X166" i="1"/>
  <c r="U167" i="1" a="1"/>
  <c r="U167" i="1" s="1"/>
  <c r="W167" i="1" s="1"/>
  <c r="V167" i="1"/>
  <c r="X167" i="1" s="1"/>
  <c r="V166" i="12"/>
  <c r="U166" i="12" a="1"/>
  <c r="U166" i="12" s="1"/>
  <c r="W166" i="12" s="1"/>
  <c r="AV165" i="13"/>
  <c r="AG167" i="1" a="1"/>
  <c r="AG167" i="1" s="1"/>
  <c r="AI167" i="1" s="1"/>
  <c r="AH167" i="1"/>
  <c r="BF166" i="1"/>
  <c r="BE166" i="1" a="1"/>
  <c r="BE166" i="1" s="1"/>
  <c r="BG166" i="1" s="1"/>
  <c r="AG166" i="12" a="1"/>
  <c r="AG166" i="12" s="1"/>
  <c r="AI166" i="12" s="1"/>
  <c r="AH166" i="12"/>
  <c r="BH165" i="13"/>
  <c r="AT166" i="12"/>
  <c r="AS166" i="12" a="1"/>
  <c r="AS166" i="12" s="1"/>
  <c r="AU166" i="12" s="1"/>
  <c r="BQ167" i="1" a="1"/>
  <c r="BQ167" i="1" s="1"/>
  <c r="BS167" i="1" s="1"/>
  <c r="BR167" i="1"/>
  <c r="V166" i="13"/>
  <c r="U166" i="13" a="1"/>
  <c r="U166" i="13" s="1"/>
  <c r="W166" i="13" s="1"/>
  <c r="AG166" i="13" a="1"/>
  <c r="AG166" i="13" s="1"/>
  <c r="AI166" i="13" s="1"/>
  <c r="AH166" i="13"/>
  <c r="BE166" i="12" a="1"/>
  <c r="BE166" i="12" s="1"/>
  <c r="BG166" i="12" s="1"/>
  <c r="BF166" i="12"/>
  <c r="AT166" i="13"/>
  <c r="AS166" i="13" a="1"/>
  <c r="AS166" i="13" s="1"/>
  <c r="AU166" i="13" s="1"/>
  <c r="BT164" i="12"/>
  <c r="BT166" i="1"/>
  <c r="BH165" i="1"/>
  <c r="BT165" i="13"/>
  <c r="AS166" i="1" a="1"/>
  <c r="AS166" i="1" s="1"/>
  <c r="AU166" i="1" s="1"/>
  <c r="AT166" i="1"/>
  <c r="BP166" i="12"/>
  <c r="BO167" i="12"/>
  <c r="BE166" i="13" a="1"/>
  <c r="BE166" i="13" s="1"/>
  <c r="BG166" i="13" s="1"/>
  <c r="BF166" i="13"/>
  <c r="BH166" i="13" s="1"/>
  <c r="BQ166" i="13" a="1"/>
  <c r="BQ166" i="13" s="1"/>
  <c r="BS166" i="13" s="1"/>
  <c r="BR166" i="13"/>
  <c r="BR165" i="12"/>
  <c r="BQ165" i="12" a="1"/>
  <c r="BQ165" i="12" s="1"/>
  <c r="BS165" i="12" s="1"/>
  <c r="BT165" i="7"/>
  <c r="AJ166" i="7"/>
  <c r="BH165" i="7"/>
  <c r="X165" i="7"/>
  <c r="AS166" i="7" a="1"/>
  <c r="AS166" i="7" s="1"/>
  <c r="AU166" i="7" s="1"/>
  <c r="AT166" i="7"/>
  <c r="U166" i="7" a="1"/>
  <c r="U166" i="7" s="1"/>
  <c r="W166" i="7" s="1"/>
  <c r="V166" i="7"/>
  <c r="BE166" i="7" a="1"/>
  <c r="BE166" i="7" s="1"/>
  <c r="BG166" i="7" s="1"/>
  <c r="BF166" i="7"/>
  <c r="AH167" i="7"/>
  <c r="AG167" i="7" a="1"/>
  <c r="AG167" i="7" s="1"/>
  <c r="AI167" i="7" s="1"/>
  <c r="BQ166" i="7" a="1"/>
  <c r="BQ166" i="7" s="1"/>
  <c r="BS166" i="7" s="1"/>
  <c r="BR166" i="7"/>
  <c r="AQ167" i="1"/>
  <c r="AR167" i="1" s="1"/>
  <c r="BC167" i="12"/>
  <c r="BD167" i="12" s="1"/>
  <c r="AQ167" i="12"/>
  <c r="AR167" i="12" s="1"/>
  <c r="AE167" i="12"/>
  <c r="AF167" i="12" s="1"/>
  <c r="S167" i="12"/>
  <c r="T167" i="12" s="1"/>
  <c r="BO167" i="7"/>
  <c r="BP167" i="7" s="1"/>
  <c r="BC167" i="7"/>
  <c r="BD167" i="7" s="1"/>
  <c r="AQ167" i="7"/>
  <c r="AR167" i="7" s="1"/>
  <c r="AE168" i="7"/>
  <c r="AF168" i="7" s="1"/>
  <c r="S167" i="7"/>
  <c r="T167" i="7" s="1"/>
  <c r="BO168" i="1"/>
  <c r="BP168" i="1" s="1"/>
  <c r="BC167" i="1"/>
  <c r="BD167" i="1" s="1"/>
  <c r="AE168" i="1"/>
  <c r="AF168" i="1" s="1"/>
  <c r="S168" i="1"/>
  <c r="T168" i="1" s="1"/>
  <c r="BO167" i="13"/>
  <c r="BP167" i="13" s="1"/>
  <c r="BC167" i="13"/>
  <c r="BD167" i="13" s="1"/>
  <c r="AQ167" i="13"/>
  <c r="AR167" i="13" s="1"/>
  <c r="AE167" i="13"/>
  <c r="AF167" i="13" s="1"/>
  <c r="S167" i="13"/>
  <c r="T167" i="13" s="1"/>
  <c r="AJ166" i="13" l="1"/>
  <c r="AJ167" i="1"/>
  <c r="BH166" i="12"/>
  <c r="V167" i="13"/>
  <c r="U167" i="13" a="1"/>
  <c r="U167" i="13" s="1"/>
  <c r="W167" i="13" s="1"/>
  <c r="AS167" i="12" a="1"/>
  <c r="AS167" i="12" s="1"/>
  <c r="AU167" i="12" s="1"/>
  <c r="AT167" i="12"/>
  <c r="AG167" i="13" a="1"/>
  <c r="AG167" i="13" s="1"/>
  <c r="AI167" i="13" s="1"/>
  <c r="AH167" i="13"/>
  <c r="BE167" i="12" a="1"/>
  <c r="BE167" i="12" s="1"/>
  <c r="BG167" i="12" s="1"/>
  <c r="BF167" i="12"/>
  <c r="X166" i="13"/>
  <c r="AG167" i="12" a="1"/>
  <c r="AG167" i="12" s="1"/>
  <c r="AI167" i="12" s="1"/>
  <c r="AH167" i="12"/>
  <c r="BQ168" i="1" a="1"/>
  <c r="BQ168" i="1" s="1"/>
  <c r="BS168" i="1" s="1"/>
  <c r="BR168" i="1"/>
  <c r="AT167" i="13"/>
  <c r="AS167" i="13" a="1"/>
  <c r="AS167" i="13" s="1"/>
  <c r="AU167" i="13" s="1"/>
  <c r="BT165" i="12"/>
  <c r="BP167" i="12"/>
  <c r="BO168" i="12"/>
  <c r="AV166" i="13"/>
  <c r="AJ166" i="12"/>
  <c r="X166" i="12"/>
  <c r="AS167" i="1" a="1"/>
  <c r="AS167" i="1" s="1"/>
  <c r="AU167" i="1" s="1"/>
  <c r="AT167" i="1"/>
  <c r="BR166" i="12"/>
  <c r="BQ166" i="12" a="1"/>
  <c r="BQ166" i="12" s="1"/>
  <c r="BS166" i="12" s="1"/>
  <c r="BQ167" i="13" a="1"/>
  <c r="BQ167" i="13" s="1"/>
  <c r="BS167" i="13" s="1"/>
  <c r="BR167" i="13"/>
  <c r="AV166" i="1"/>
  <c r="BT167" i="1"/>
  <c r="BH166" i="1"/>
  <c r="BF167" i="13"/>
  <c r="BE167" i="13" a="1"/>
  <c r="BE167" i="13" s="1"/>
  <c r="BG167" i="13" s="1"/>
  <c r="BT166" i="13"/>
  <c r="BE167" i="1" a="1"/>
  <c r="BE167" i="1" s="1"/>
  <c r="BG167" i="1" s="1"/>
  <c r="BF167" i="1"/>
  <c r="U168" i="1" a="1"/>
  <c r="U168" i="1" s="1"/>
  <c r="W168" i="1" s="1"/>
  <c r="V168" i="1"/>
  <c r="AG168" i="1" a="1"/>
  <c r="AG168" i="1" s="1"/>
  <c r="AI168" i="1" s="1"/>
  <c r="AH168" i="1"/>
  <c r="AJ168" i="1" s="1"/>
  <c r="U167" i="12" a="1"/>
  <c r="U167" i="12" s="1"/>
  <c r="W167" i="12" s="1"/>
  <c r="V167" i="12"/>
  <c r="AV166" i="12"/>
  <c r="BH166" i="7"/>
  <c r="X166" i="7"/>
  <c r="AV166" i="7"/>
  <c r="BT166" i="7"/>
  <c r="AT167" i="7"/>
  <c r="AS167" i="7" a="1"/>
  <c r="AS167" i="7" s="1"/>
  <c r="AU167" i="7" s="1"/>
  <c r="V167" i="7"/>
  <c r="U167" i="7" a="1"/>
  <c r="U167" i="7" s="1"/>
  <c r="W167" i="7" s="1"/>
  <c r="AJ167" i="7"/>
  <c r="AG168" i="7" a="1"/>
  <c r="AG168" i="7" s="1"/>
  <c r="AI168" i="7" s="1"/>
  <c r="AH168" i="7"/>
  <c r="BR167" i="7"/>
  <c r="BQ167" i="7" a="1"/>
  <c r="BQ167" i="7" s="1"/>
  <c r="BS167" i="7" s="1"/>
  <c r="BE167" i="7" a="1"/>
  <c r="BE167" i="7" s="1"/>
  <c r="BG167" i="7" s="1"/>
  <c r="BF167" i="7"/>
  <c r="AQ168" i="1"/>
  <c r="AR168" i="1" s="1"/>
  <c r="BC168" i="12"/>
  <c r="BD168" i="12" s="1"/>
  <c r="AQ168" i="12"/>
  <c r="AR168" i="12" s="1"/>
  <c r="AE168" i="12"/>
  <c r="AF168" i="12" s="1"/>
  <c r="S168" i="12"/>
  <c r="T168" i="12" s="1"/>
  <c r="BO168" i="7"/>
  <c r="BP168" i="7" s="1"/>
  <c r="BC168" i="7"/>
  <c r="BD168" i="7" s="1"/>
  <c r="AQ168" i="7"/>
  <c r="AR168" i="7" s="1"/>
  <c r="AE169" i="7"/>
  <c r="AF169" i="7" s="1"/>
  <c r="S168" i="7"/>
  <c r="T168" i="7" s="1"/>
  <c r="BO169" i="1"/>
  <c r="BP169" i="1" s="1"/>
  <c r="BC168" i="1"/>
  <c r="BD168" i="1" s="1"/>
  <c r="AE169" i="1"/>
  <c r="AF169" i="1" s="1"/>
  <c r="S169" i="1"/>
  <c r="T169" i="1" s="1"/>
  <c r="BO168" i="13"/>
  <c r="BP168" i="13" s="1"/>
  <c r="BC168" i="13"/>
  <c r="BD168" i="13" s="1"/>
  <c r="AQ168" i="13"/>
  <c r="AR168" i="13" s="1"/>
  <c r="AE168" i="13"/>
  <c r="AF168" i="13" s="1"/>
  <c r="S168" i="13"/>
  <c r="T168" i="13" s="1"/>
  <c r="BH167" i="1" l="1"/>
  <c r="AJ167" i="12"/>
  <c r="X167" i="12"/>
  <c r="AV167" i="12"/>
  <c r="AJ167" i="13"/>
  <c r="BE168" i="13" a="1"/>
  <c r="BE168" i="13" s="1"/>
  <c r="BG168" i="13" s="1"/>
  <c r="BF168" i="13"/>
  <c r="AS168" i="1" a="1"/>
  <c r="AS168" i="1" s="1"/>
  <c r="AU168" i="1" s="1"/>
  <c r="AT168" i="1"/>
  <c r="BT167" i="13"/>
  <c r="BT168" i="1"/>
  <c r="BQ168" i="13" a="1"/>
  <c r="BQ168" i="13" s="1"/>
  <c r="BS168" i="13" s="1"/>
  <c r="BR168" i="13"/>
  <c r="AV167" i="7"/>
  <c r="BH167" i="13"/>
  <c r="BT166" i="12"/>
  <c r="BP168" i="12"/>
  <c r="BO169" i="12"/>
  <c r="AS168" i="13" a="1"/>
  <c r="AS168" i="13" s="1"/>
  <c r="AU168" i="13" s="1"/>
  <c r="AT168" i="13"/>
  <c r="AV168" i="13" s="1"/>
  <c r="U168" i="12" a="1"/>
  <c r="U168" i="12" s="1"/>
  <c r="W168" i="12" s="1"/>
  <c r="V168" i="12"/>
  <c r="BQ167" i="12" a="1"/>
  <c r="BQ167" i="12" s="1"/>
  <c r="BS167" i="12" s="1"/>
  <c r="BR167" i="12"/>
  <c r="U169" i="1" a="1"/>
  <c r="U169" i="1" s="1"/>
  <c r="W169" i="1" s="1"/>
  <c r="V169" i="1"/>
  <c r="BE168" i="1" a="1"/>
  <c r="BE168" i="1" s="1"/>
  <c r="BG168" i="1" s="1"/>
  <c r="BF168" i="1"/>
  <c r="BH168" i="1" s="1"/>
  <c r="AG168" i="12" a="1"/>
  <c r="AG168" i="12" s="1"/>
  <c r="AI168" i="12" s="1"/>
  <c r="AH168" i="12"/>
  <c r="X167" i="13"/>
  <c r="AG169" i="1" a="1"/>
  <c r="AG169" i="1" s="1"/>
  <c r="AI169" i="1" s="1"/>
  <c r="AH169" i="1"/>
  <c r="U168" i="13" a="1"/>
  <c r="U168" i="13" s="1"/>
  <c r="W168" i="13" s="1"/>
  <c r="V168" i="13"/>
  <c r="X168" i="13" s="1"/>
  <c r="BR169" i="1"/>
  <c r="BQ169" i="1" a="1"/>
  <c r="BQ169" i="1" s="1"/>
  <c r="BS169" i="1" s="1"/>
  <c r="AS168" i="12" a="1"/>
  <c r="AS168" i="12" s="1"/>
  <c r="AU168" i="12" s="1"/>
  <c r="AT168" i="12"/>
  <c r="X168" i="1"/>
  <c r="AV167" i="1"/>
  <c r="AV167" i="13"/>
  <c r="AG168" i="13" a="1"/>
  <c r="AG168" i="13" s="1"/>
  <c r="AI168" i="13" s="1"/>
  <c r="AH168" i="13"/>
  <c r="BE168" i="12" a="1"/>
  <c r="BE168" i="12" s="1"/>
  <c r="BG168" i="12" s="1"/>
  <c r="BF168" i="12"/>
  <c r="BH167" i="12"/>
  <c r="AJ168" i="7"/>
  <c r="BH167" i="7"/>
  <c r="AG169" i="7" a="1"/>
  <c r="AG169" i="7" s="1"/>
  <c r="AI169" i="7" s="1"/>
  <c r="AH169" i="7"/>
  <c r="BT167" i="7"/>
  <c r="AS168" i="7" a="1"/>
  <c r="AS168" i="7" s="1"/>
  <c r="AU168" i="7" s="1"/>
  <c r="AT168" i="7"/>
  <c r="BE168" i="7" a="1"/>
  <c r="BE168" i="7" s="1"/>
  <c r="BG168" i="7" s="1"/>
  <c r="BF168" i="7"/>
  <c r="BQ168" i="7" a="1"/>
  <c r="BQ168" i="7" s="1"/>
  <c r="BS168" i="7" s="1"/>
  <c r="BR168" i="7"/>
  <c r="X167" i="7"/>
  <c r="U168" i="7" a="1"/>
  <c r="U168" i="7" s="1"/>
  <c r="W168" i="7" s="1"/>
  <c r="V168" i="7"/>
  <c r="AQ169" i="1"/>
  <c r="AR169" i="1" s="1"/>
  <c r="BC169" i="12"/>
  <c r="BD169" i="12" s="1"/>
  <c r="AQ169" i="12"/>
  <c r="AR169" i="12" s="1"/>
  <c r="AE169" i="12"/>
  <c r="AF169" i="12" s="1"/>
  <c r="S169" i="12"/>
  <c r="T169" i="12" s="1"/>
  <c r="BO169" i="7"/>
  <c r="BP169" i="7" s="1"/>
  <c r="BC169" i="7"/>
  <c r="BD169" i="7" s="1"/>
  <c r="AQ169" i="7"/>
  <c r="AR169" i="7" s="1"/>
  <c r="AE170" i="7"/>
  <c r="AF170" i="7" s="1"/>
  <c r="S169" i="7"/>
  <c r="T169" i="7" s="1"/>
  <c r="BO170" i="1"/>
  <c r="BP170" i="1" s="1"/>
  <c r="BC169" i="1"/>
  <c r="BD169" i="1" s="1"/>
  <c r="AE170" i="1"/>
  <c r="AF170" i="1" s="1"/>
  <c r="S170" i="1"/>
  <c r="T170" i="1" s="1"/>
  <c r="BO169" i="13"/>
  <c r="BP169" i="13" s="1"/>
  <c r="BC169" i="13"/>
  <c r="BD169" i="13" s="1"/>
  <c r="AQ169" i="13"/>
  <c r="AR169" i="13" s="1"/>
  <c r="AE169" i="13"/>
  <c r="AF169" i="13" s="1"/>
  <c r="S169" i="13"/>
  <c r="T169" i="13" s="1"/>
  <c r="AV168" i="12" l="1"/>
  <c r="BH168" i="13"/>
  <c r="AV168" i="1"/>
  <c r="X169" i="1"/>
  <c r="BT167" i="12"/>
  <c r="BH168" i="12"/>
  <c r="BT168" i="13"/>
  <c r="U169" i="12" a="1"/>
  <c r="U169" i="12" s="1"/>
  <c r="W169" i="12" s="1"/>
  <c r="V169" i="12"/>
  <c r="BE169" i="1" a="1"/>
  <c r="BE169" i="1" s="1"/>
  <c r="BG169" i="1" s="1"/>
  <c r="BF169" i="1"/>
  <c r="AS169" i="12" a="1"/>
  <c r="AS169" i="12" s="1"/>
  <c r="AU169" i="12" s="1"/>
  <c r="AT169" i="12"/>
  <c r="AG170" i="1" a="1"/>
  <c r="AG170" i="1" s="1"/>
  <c r="AI170" i="1" s="1"/>
  <c r="AH170" i="1"/>
  <c r="U169" i="13" a="1"/>
  <c r="U169" i="13" s="1"/>
  <c r="W169" i="13" s="1"/>
  <c r="V169" i="13"/>
  <c r="BQ170" i="1" a="1"/>
  <c r="BQ170" i="1" s="1"/>
  <c r="BS170" i="1" s="1"/>
  <c r="BR170" i="1"/>
  <c r="AG169" i="13" a="1"/>
  <c r="AG169" i="13" s="1"/>
  <c r="AI169" i="13" s="1"/>
  <c r="AH169" i="13"/>
  <c r="BF169" i="12"/>
  <c r="BE169" i="12" a="1"/>
  <c r="BE169" i="12" s="1"/>
  <c r="BG169" i="12" s="1"/>
  <c r="BH169" i="12"/>
  <c r="AJ169" i="1"/>
  <c r="BP169" i="12"/>
  <c r="BO170" i="12"/>
  <c r="AS169" i="13" a="1"/>
  <c r="AS169" i="13" s="1"/>
  <c r="AU169" i="13" s="1"/>
  <c r="AT169" i="13"/>
  <c r="BQ168" i="12" a="1"/>
  <c r="BQ168" i="12" s="1"/>
  <c r="BS168" i="12" s="1"/>
  <c r="BR168" i="12"/>
  <c r="AG169" i="12" a="1"/>
  <c r="AG169" i="12" s="1"/>
  <c r="AI169" i="12" s="1"/>
  <c r="AH169" i="12"/>
  <c r="AS169" i="1" a="1"/>
  <c r="AS169" i="1" s="1"/>
  <c r="AU169" i="1" s="1"/>
  <c r="AT169" i="1"/>
  <c r="BE169" i="13" a="1"/>
  <c r="BE169" i="13" s="1"/>
  <c r="BG169" i="13" s="1"/>
  <c r="BF169" i="13"/>
  <c r="BR169" i="13"/>
  <c r="BQ169" i="13" a="1"/>
  <c r="BQ169" i="13" s="1"/>
  <c r="BS169" i="13" s="1"/>
  <c r="BT169" i="1"/>
  <c r="AJ168" i="12"/>
  <c r="X168" i="12"/>
  <c r="V170" i="1"/>
  <c r="U170" i="1" a="1"/>
  <c r="U170" i="1" s="1"/>
  <c r="W170" i="1" s="1"/>
  <c r="AJ168" i="13"/>
  <c r="AV168" i="7"/>
  <c r="AJ169" i="7"/>
  <c r="BT168" i="7"/>
  <c r="BH168" i="7"/>
  <c r="X168" i="7"/>
  <c r="AH170" i="7"/>
  <c r="AG170" i="7" a="1"/>
  <c r="AG170" i="7" s="1"/>
  <c r="AI170" i="7" s="1"/>
  <c r="BR169" i="7"/>
  <c r="BQ169" i="7" a="1"/>
  <c r="BQ169" i="7" s="1"/>
  <c r="BS169" i="7" s="1"/>
  <c r="U169" i="7" a="1"/>
  <c r="U169" i="7" s="1"/>
  <c r="W169" i="7" s="1"/>
  <c r="V169" i="7"/>
  <c r="AS169" i="7" a="1"/>
  <c r="AS169" i="7" s="1"/>
  <c r="AU169" i="7" s="1"/>
  <c r="AT169" i="7"/>
  <c r="BE169" i="7" a="1"/>
  <c r="BE169" i="7" s="1"/>
  <c r="BG169" i="7" s="1"/>
  <c r="BF169" i="7"/>
  <c r="AQ170" i="1"/>
  <c r="AR170" i="1" s="1"/>
  <c r="BC170" i="12"/>
  <c r="BD170" i="12" s="1"/>
  <c r="AQ170" i="12"/>
  <c r="AR170" i="12" s="1"/>
  <c r="AE170" i="12"/>
  <c r="AF170" i="12" s="1"/>
  <c r="S170" i="12"/>
  <c r="T170" i="12" s="1"/>
  <c r="BO170" i="7"/>
  <c r="BP170" i="7" s="1"/>
  <c r="BC170" i="7"/>
  <c r="BD170" i="7" s="1"/>
  <c r="AQ170" i="7"/>
  <c r="AR170" i="7" s="1"/>
  <c r="AE171" i="7"/>
  <c r="AF171" i="7" s="1"/>
  <c r="S170" i="7"/>
  <c r="T170" i="7" s="1"/>
  <c r="BO171" i="1"/>
  <c r="BP171" i="1" s="1"/>
  <c r="BC170" i="1"/>
  <c r="BD170" i="1" s="1"/>
  <c r="AE171" i="1"/>
  <c r="AF171" i="1" s="1"/>
  <c r="S171" i="1"/>
  <c r="T171" i="1" s="1"/>
  <c r="BO170" i="13"/>
  <c r="BP170" i="13" s="1"/>
  <c r="BC170" i="13"/>
  <c r="BD170" i="13" s="1"/>
  <c r="AQ170" i="13"/>
  <c r="AR170" i="13" s="1"/>
  <c r="AE170" i="13"/>
  <c r="AF170" i="13" s="1"/>
  <c r="S170" i="13"/>
  <c r="T170" i="13" s="1"/>
  <c r="BH169" i="1" l="1"/>
  <c r="BT168" i="12"/>
  <c r="AJ170" i="1"/>
  <c r="AJ169" i="13"/>
  <c r="AV169" i="12"/>
  <c r="BT170" i="1"/>
  <c r="BH169" i="13"/>
  <c r="AV169" i="13"/>
  <c r="X169" i="7"/>
  <c r="BE170" i="13" a="1"/>
  <c r="BE170" i="13" s="1"/>
  <c r="BG170" i="13" s="1"/>
  <c r="BF170" i="13"/>
  <c r="BR170" i="13"/>
  <c r="BQ170" i="13" a="1"/>
  <c r="BQ170" i="13" s="1"/>
  <c r="BS170" i="13" s="1"/>
  <c r="X170" i="1"/>
  <c r="U171" i="1" a="1"/>
  <c r="U171" i="1" s="1"/>
  <c r="W171" i="1" s="1"/>
  <c r="V171" i="1"/>
  <c r="U170" i="12" a="1"/>
  <c r="U170" i="12" s="1"/>
  <c r="W170" i="12" s="1"/>
  <c r="V170" i="12"/>
  <c r="BE170" i="1" a="1"/>
  <c r="BE170" i="1" s="1"/>
  <c r="BG170" i="1" s="1"/>
  <c r="BF170" i="1"/>
  <c r="AG170" i="12" a="1"/>
  <c r="AG170" i="12" s="1"/>
  <c r="AI170" i="12" s="1"/>
  <c r="AH170" i="12"/>
  <c r="AV169" i="1"/>
  <c r="BP170" i="12"/>
  <c r="BO171" i="12"/>
  <c r="U170" i="13" a="1"/>
  <c r="U170" i="13" s="1"/>
  <c r="W170" i="13" s="1"/>
  <c r="V170" i="13"/>
  <c r="AS170" i="12" a="1"/>
  <c r="AS170" i="12" s="1"/>
  <c r="AU170" i="12" s="1"/>
  <c r="AT170" i="12"/>
  <c r="BQ169" i="12" a="1"/>
  <c r="BQ169" i="12" s="1"/>
  <c r="BS169" i="12" s="1"/>
  <c r="BR169" i="12"/>
  <c r="BR171" i="1"/>
  <c r="BQ171" i="1" a="1"/>
  <c r="BQ171" i="1" s="1"/>
  <c r="BS171" i="1" s="1"/>
  <c r="AG170" i="13" a="1"/>
  <c r="AG170" i="13" s="1"/>
  <c r="AI170" i="13" s="1"/>
  <c r="AH170" i="13"/>
  <c r="BE170" i="12" a="1"/>
  <c r="BE170" i="12" s="1"/>
  <c r="BG170" i="12" s="1"/>
  <c r="BF170" i="12"/>
  <c r="AJ169" i="12"/>
  <c r="X169" i="13"/>
  <c r="X169" i="12"/>
  <c r="AG171" i="1" a="1"/>
  <c r="AG171" i="1" s="1"/>
  <c r="AI171" i="1" s="1"/>
  <c r="AH171" i="1"/>
  <c r="AJ171" i="1" s="1"/>
  <c r="AS170" i="13" a="1"/>
  <c r="AS170" i="13" s="1"/>
  <c r="AU170" i="13" s="1"/>
  <c r="AT170" i="13"/>
  <c r="BT169" i="13"/>
  <c r="AT170" i="1"/>
  <c r="AS170" i="1" a="1"/>
  <c r="AS170" i="1" s="1"/>
  <c r="AU170" i="1" s="1"/>
  <c r="BT169" i="7"/>
  <c r="AV169" i="7"/>
  <c r="BH169" i="7"/>
  <c r="AH171" i="7"/>
  <c r="AG171" i="7" a="1"/>
  <c r="AG171" i="7" s="1"/>
  <c r="AI171" i="7" s="1"/>
  <c r="AS170" i="7" a="1"/>
  <c r="AS170" i="7" s="1"/>
  <c r="AU170" i="7" s="1"/>
  <c r="AT170" i="7"/>
  <c r="BQ170" i="7" a="1"/>
  <c r="BQ170" i="7" s="1"/>
  <c r="BS170" i="7" s="1"/>
  <c r="BR170" i="7"/>
  <c r="BE170" i="7" a="1"/>
  <c r="BE170" i="7" s="1"/>
  <c r="BG170" i="7" s="1"/>
  <c r="BF170" i="7"/>
  <c r="AJ170" i="7"/>
  <c r="U170" i="7" a="1"/>
  <c r="U170" i="7" s="1"/>
  <c r="W170" i="7" s="1"/>
  <c r="V170" i="7"/>
  <c r="AQ171" i="1"/>
  <c r="AR171" i="1" s="1"/>
  <c r="BC171" i="12"/>
  <c r="BD171" i="12" s="1"/>
  <c r="AQ171" i="12"/>
  <c r="AR171" i="12" s="1"/>
  <c r="AE171" i="12"/>
  <c r="AF171" i="12" s="1"/>
  <c r="S171" i="12"/>
  <c r="T171" i="12" s="1"/>
  <c r="BO171" i="7"/>
  <c r="BP171" i="7" s="1"/>
  <c r="BC171" i="7"/>
  <c r="BD171" i="7" s="1"/>
  <c r="AQ171" i="7"/>
  <c r="AR171" i="7" s="1"/>
  <c r="AE172" i="7"/>
  <c r="AF172" i="7" s="1"/>
  <c r="S171" i="7"/>
  <c r="T171" i="7" s="1"/>
  <c r="BO172" i="1"/>
  <c r="BP172" i="1" s="1"/>
  <c r="BC171" i="1"/>
  <c r="BD171" i="1" s="1"/>
  <c r="AE172" i="1"/>
  <c r="AF172" i="1" s="1"/>
  <c r="S172" i="1"/>
  <c r="T172" i="1" s="1"/>
  <c r="BO171" i="13"/>
  <c r="BP171" i="13" s="1"/>
  <c r="BC171" i="13"/>
  <c r="BD171" i="13" s="1"/>
  <c r="AQ171" i="13"/>
  <c r="AR171" i="13" s="1"/>
  <c r="AE171" i="13"/>
  <c r="AF171" i="13" s="1"/>
  <c r="S171" i="13"/>
  <c r="T171" i="13" s="1"/>
  <c r="X170" i="13" l="1"/>
  <c r="X171" i="1"/>
  <c r="BH170" i="12"/>
  <c r="AJ170" i="13"/>
  <c r="BH170" i="1"/>
  <c r="BT170" i="13"/>
  <c r="AJ170" i="12"/>
  <c r="AS171" i="1" a="1"/>
  <c r="AS171" i="1" s="1"/>
  <c r="AU171" i="1" s="1"/>
  <c r="AT171" i="1"/>
  <c r="BQ171" i="13" a="1"/>
  <c r="BQ171" i="13" s="1"/>
  <c r="BS171" i="13" s="1"/>
  <c r="BR171" i="13"/>
  <c r="BT169" i="12"/>
  <c r="BQ170" i="12" a="1"/>
  <c r="BQ170" i="12" s="1"/>
  <c r="BS170" i="12" s="1"/>
  <c r="BR170" i="12"/>
  <c r="U172" i="1" a="1"/>
  <c r="U172" i="1" s="1"/>
  <c r="W172" i="1" s="1"/>
  <c r="V172" i="1"/>
  <c r="X172" i="1" s="1"/>
  <c r="AG172" i="1" a="1"/>
  <c r="AG172" i="1" s="1"/>
  <c r="AI172" i="1" s="1"/>
  <c r="AH172" i="1"/>
  <c r="AJ172" i="1" s="1"/>
  <c r="U171" i="12" a="1"/>
  <c r="U171" i="12" s="1"/>
  <c r="W171" i="12" s="1"/>
  <c r="V171" i="12"/>
  <c r="AV170" i="13"/>
  <c r="AV170" i="12"/>
  <c r="BE171" i="1" a="1"/>
  <c r="BE171" i="1" s="1"/>
  <c r="BG171" i="1" s="1"/>
  <c r="BF171" i="1"/>
  <c r="BH171" i="1" s="1"/>
  <c r="AG171" i="12" a="1"/>
  <c r="AG171" i="12" s="1"/>
  <c r="AI171" i="12" s="1"/>
  <c r="AH171" i="12"/>
  <c r="AJ171" i="12" s="1"/>
  <c r="BF171" i="13"/>
  <c r="BE171" i="13" a="1"/>
  <c r="BE171" i="13" s="1"/>
  <c r="BG171" i="13" s="1"/>
  <c r="BR172" i="1"/>
  <c r="BQ172" i="1" a="1"/>
  <c r="BQ172" i="1" s="1"/>
  <c r="BS172" i="1" s="1"/>
  <c r="AS171" i="12" a="1"/>
  <c r="AS171" i="12" s="1"/>
  <c r="AU171" i="12" s="1"/>
  <c r="AT171" i="12"/>
  <c r="AV171" i="12" s="1"/>
  <c r="BH170" i="7"/>
  <c r="U171" i="13" a="1"/>
  <c r="U171" i="13" s="1"/>
  <c r="W171" i="13" s="1"/>
  <c r="V171" i="13"/>
  <c r="AH171" i="13"/>
  <c r="AG171" i="13" a="1"/>
  <c r="AG171" i="13" s="1"/>
  <c r="AI171" i="13" s="1"/>
  <c r="BE171" i="12" a="1"/>
  <c r="BE171" i="12" s="1"/>
  <c r="BG171" i="12" s="1"/>
  <c r="BF171" i="12"/>
  <c r="BT171" i="1"/>
  <c r="X170" i="12"/>
  <c r="AT171" i="13"/>
  <c r="AS171" i="13" a="1"/>
  <c r="AS171" i="13" s="1"/>
  <c r="AU171" i="13" s="1"/>
  <c r="AV170" i="1"/>
  <c r="BP171" i="12"/>
  <c r="BO172" i="12"/>
  <c r="BH170" i="13"/>
  <c r="X170" i="7"/>
  <c r="BT170" i="7"/>
  <c r="AV170" i="7"/>
  <c r="AG172" i="7" a="1"/>
  <c r="AG172" i="7" s="1"/>
  <c r="AI172" i="7" s="1"/>
  <c r="AH172" i="7"/>
  <c r="BE171" i="7" a="1"/>
  <c r="BE171" i="7" s="1"/>
  <c r="BG171" i="7" s="1"/>
  <c r="BF171" i="7"/>
  <c r="V171" i="7"/>
  <c r="U171" i="7" a="1"/>
  <c r="U171" i="7" s="1"/>
  <c r="W171" i="7" s="1"/>
  <c r="BQ171" i="7" a="1"/>
  <c r="BQ171" i="7" s="1"/>
  <c r="BS171" i="7" s="1"/>
  <c r="BR171" i="7"/>
  <c r="AT171" i="7"/>
  <c r="AS171" i="7" a="1"/>
  <c r="AS171" i="7" s="1"/>
  <c r="AU171" i="7" s="1"/>
  <c r="AJ171" i="7"/>
  <c r="AQ172" i="1"/>
  <c r="AR172" i="1" s="1"/>
  <c r="BC172" i="12"/>
  <c r="BD172" i="12" s="1"/>
  <c r="AQ172" i="12"/>
  <c r="AR172" i="12" s="1"/>
  <c r="AE172" i="12"/>
  <c r="AF172" i="12" s="1"/>
  <c r="S172" i="12"/>
  <c r="T172" i="12" s="1"/>
  <c r="BO172" i="7"/>
  <c r="BP172" i="7" s="1"/>
  <c r="BC172" i="7"/>
  <c r="BD172" i="7" s="1"/>
  <c r="AQ172" i="7"/>
  <c r="AR172" i="7" s="1"/>
  <c r="AE173" i="7"/>
  <c r="AF173" i="7" s="1"/>
  <c r="S172" i="7"/>
  <c r="T172" i="7" s="1"/>
  <c r="BO173" i="1"/>
  <c r="BP173" i="1" s="1"/>
  <c r="BC172" i="1"/>
  <c r="BD172" i="1" s="1"/>
  <c r="AE173" i="1"/>
  <c r="AF173" i="1" s="1"/>
  <c r="S173" i="1"/>
  <c r="T173" i="1" s="1"/>
  <c r="BO172" i="13"/>
  <c r="BP172" i="13" s="1"/>
  <c r="BC172" i="13"/>
  <c r="BD172" i="13" s="1"/>
  <c r="AQ172" i="13"/>
  <c r="AR172" i="13" s="1"/>
  <c r="AE172" i="13"/>
  <c r="AF172" i="13" s="1"/>
  <c r="S172" i="13"/>
  <c r="T172" i="13" s="1"/>
  <c r="BH171" i="12" l="1"/>
  <c r="BT171" i="13"/>
  <c r="BT170" i="12"/>
  <c r="U172" i="13" a="1"/>
  <c r="U172" i="13" s="1"/>
  <c r="W172" i="13" s="1"/>
  <c r="V172" i="13"/>
  <c r="X172" i="13" s="1"/>
  <c r="BQ173" i="1" a="1"/>
  <c r="BQ173" i="1" s="1"/>
  <c r="BS173" i="1" s="1"/>
  <c r="BR173" i="1"/>
  <c r="BT173" i="1" s="1"/>
  <c r="AS172" i="12" a="1"/>
  <c r="AS172" i="12" s="1"/>
  <c r="AU172" i="12" s="1"/>
  <c r="AT172" i="12"/>
  <c r="X171" i="13"/>
  <c r="BH171" i="13"/>
  <c r="AG172" i="13" a="1"/>
  <c r="AG172" i="13" s="1"/>
  <c r="AI172" i="13" s="1"/>
  <c r="AH172" i="13"/>
  <c r="BE172" i="12" a="1"/>
  <c r="BE172" i="12" s="1"/>
  <c r="BG172" i="12" s="1"/>
  <c r="BF172" i="12"/>
  <c r="X171" i="12"/>
  <c r="BE172" i="1" a="1"/>
  <c r="BE172" i="1" s="1"/>
  <c r="BG172" i="1" s="1"/>
  <c r="BF172" i="1"/>
  <c r="AS172" i="13" a="1"/>
  <c r="AS172" i="13" s="1"/>
  <c r="AU172" i="13" s="1"/>
  <c r="AT172" i="13"/>
  <c r="AV172" i="13" s="1"/>
  <c r="AS172" i="1" a="1"/>
  <c r="AS172" i="1" s="1"/>
  <c r="AU172" i="1" s="1"/>
  <c r="AT172" i="1"/>
  <c r="BP172" i="12"/>
  <c r="BO173" i="12"/>
  <c r="AG172" i="12" a="1"/>
  <c r="AG172" i="12" s="1"/>
  <c r="AI172" i="12" s="1"/>
  <c r="AH172" i="12"/>
  <c r="BE172" i="13" a="1"/>
  <c r="BE172" i="13" s="1"/>
  <c r="BG172" i="13" s="1"/>
  <c r="BF172" i="13"/>
  <c r="BH172" i="13" s="1"/>
  <c r="BQ171" i="12" a="1"/>
  <c r="BQ171" i="12" s="1"/>
  <c r="BS171" i="12" s="1"/>
  <c r="BR171" i="12"/>
  <c r="AV171" i="1"/>
  <c r="AG173" i="1" a="1"/>
  <c r="AG173" i="1" s="1"/>
  <c r="AI173" i="1" s="1"/>
  <c r="AH173" i="1"/>
  <c r="BQ172" i="13" a="1"/>
  <c r="BQ172" i="13" s="1"/>
  <c r="BS172" i="13" s="1"/>
  <c r="BR172" i="13"/>
  <c r="V173" i="1"/>
  <c r="U173" i="1" a="1"/>
  <c r="U173" i="1" s="1"/>
  <c r="W173" i="1" s="1"/>
  <c r="AJ171" i="13"/>
  <c r="BT172" i="1"/>
  <c r="U172" i="12" a="1"/>
  <c r="U172" i="12" s="1"/>
  <c r="W172" i="12" s="1"/>
  <c r="V172" i="12"/>
  <c r="AV171" i="13"/>
  <c r="BH171" i="7"/>
  <c r="AJ172" i="7"/>
  <c r="AT172" i="7"/>
  <c r="AS172" i="7" a="1"/>
  <c r="AS172" i="7" s="1"/>
  <c r="AU172" i="7" s="1"/>
  <c r="BF172" i="7"/>
  <c r="BE172" i="7" a="1"/>
  <c r="BE172" i="7" s="1"/>
  <c r="BG172" i="7" s="1"/>
  <c r="BT171" i="7"/>
  <c r="X171" i="7"/>
  <c r="AH173" i="7"/>
  <c r="AG173" i="7" a="1"/>
  <c r="AG173" i="7" s="1"/>
  <c r="AI173" i="7" s="1"/>
  <c r="BQ172" i="7" a="1"/>
  <c r="BQ172" i="7" s="1"/>
  <c r="BS172" i="7" s="1"/>
  <c r="BR172" i="7"/>
  <c r="U172" i="7" a="1"/>
  <c r="U172" i="7" s="1"/>
  <c r="W172" i="7" s="1"/>
  <c r="V172" i="7"/>
  <c r="AV171" i="7"/>
  <c r="AQ173" i="1"/>
  <c r="AR173" i="1" s="1"/>
  <c r="BC173" i="12"/>
  <c r="BD173" i="12" s="1"/>
  <c r="AQ173" i="12"/>
  <c r="AR173" i="12" s="1"/>
  <c r="AE173" i="12"/>
  <c r="AF173" i="12" s="1"/>
  <c r="S173" i="12"/>
  <c r="T173" i="12" s="1"/>
  <c r="BO173" i="7"/>
  <c r="BP173" i="7" s="1"/>
  <c r="BC173" i="7"/>
  <c r="BD173" i="7" s="1"/>
  <c r="AQ173" i="7"/>
  <c r="AR173" i="7" s="1"/>
  <c r="AE174" i="7"/>
  <c r="AF174" i="7" s="1"/>
  <c r="S173" i="7"/>
  <c r="T173" i="7" s="1"/>
  <c r="BO174" i="1"/>
  <c r="BP174" i="1" s="1"/>
  <c r="BC173" i="1"/>
  <c r="BD173" i="1" s="1"/>
  <c r="AE174" i="1"/>
  <c r="AF174" i="1" s="1"/>
  <c r="S174" i="1"/>
  <c r="T174" i="1" s="1"/>
  <c r="BO173" i="13"/>
  <c r="BP173" i="13" s="1"/>
  <c r="BC173" i="13"/>
  <c r="BD173" i="13" s="1"/>
  <c r="AQ173" i="13"/>
  <c r="AR173" i="13" s="1"/>
  <c r="AE173" i="13"/>
  <c r="AF173" i="13" s="1"/>
  <c r="S173" i="13"/>
  <c r="T173" i="13" s="1"/>
  <c r="X172" i="12" l="1"/>
  <c r="AJ173" i="1"/>
  <c r="BT172" i="13"/>
  <c r="AV172" i="12"/>
  <c r="BH172" i="12"/>
  <c r="BH172" i="7"/>
  <c r="BT171" i="12"/>
  <c r="AV172" i="1"/>
  <c r="BE173" i="13" a="1"/>
  <c r="BE173" i="13" s="1"/>
  <c r="BG173" i="13" s="1"/>
  <c r="BF173" i="13"/>
  <c r="AT173" i="1"/>
  <c r="AS173" i="1" a="1"/>
  <c r="AS173" i="1" s="1"/>
  <c r="AU173" i="1" s="1"/>
  <c r="AG173" i="12" a="1"/>
  <c r="AG173" i="12" s="1"/>
  <c r="AI173" i="12" s="1"/>
  <c r="AH173" i="12"/>
  <c r="AS173" i="13" a="1"/>
  <c r="AS173" i="13" s="1"/>
  <c r="AU173" i="13" s="1"/>
  <c r="AT173" i="13"/>
  <c r="BQ173" i="13" a="1"/>
  <c r="BQ173" i="13" s="1"/>
  <c r="BS173" i="13" s="1"/>
  <c r="BR173" i="13"/>
  <c r="AJ172" i="12"/>
  <c r="BH172" i="1"/>
  <c r="BE173" i="1" a="1"/>
  <c r="BE173" i="1" s="1"/>
  <c r="BG173" i="1" s="1"/>
  <c r="BF173" i="1"/>
  <c r="U174" i="1" a="1"/>
  <c r="U174" i="1" s="1"/>
  <c r="W174" i="1" s="1"/>
  <c r="V174" i="1"/>
  <c r="AG173" i="13" a="1"/>
  <c r="AG173" i="13" s="1"/>
  <c r="AI173" i="13" s="1"/>
  <c r="AH173" i="13"/>
  <c r="AH174" i="1"/>
  <c r="AG174" i="1" a="1"/>
  <c r="AG174" i="1" s="1"/>
  <c r="AI174" i="1" s="1"/>
  <c r="U173" i="12" a="1"/>
  <c r="U173" i="12" s="1"/>
  <c r="W173" i="12" s="1"/>
  <c r="V173" i="12"/>
  <c r="BP173" i="12"/>
  <c r="BO174" i="12"/>
  <c r="BR172" i="12"/>
  <c r="BQ172" i="12" a="1"/>
  <c r="BQ172" i="12" s="1"/>
  <c r="BS172" i="12" s="1"/>
  <c r="BQ174" i="1" a="1"/>
  <c r="BQ174" i="1" s="1"/>
  <c r="BS174" i="1" s="1"/>
  <c r="BR174" i="1"/>
  <c r="AS173" i="12" a="1"/>
  <c r="AS173" i="12" s="1"/>
  <c r="AU173" i="12" s="1"/>
  <c r="AT173" i="12"/>
  <c r="X173" i="1"/>
  <c r="U173" i="13" a="1"/>
  <c r="U173" i="13" s="1"/>
  <c r="W173" i="13" s="1"/>
  <c r="V173" i="13"/>
  <c r="X173" i="13" s="1"/>
  <c r="BE173" i="12" a="1"/>
  <c r="BE173" i="12" s="1"/>
  <c r="BG173" i="12" s="1"/>
  <c r="BF173" i="12"/>
  <c r="AJ172" i="13"/>
  <c r="AV172" i="7"/>
  <c r="BT172" i="7"/>
  <c r="BF173" i="7"/>
  <c r="BE173" i="7" a="1"/>
  <c r="BE173" i="7" s="1"/>
  <c r="BG173" i="7" s="1"/>
  <c r="AJ173" i="7"/>
  <c r="BQ173" i="7" a="1"/>
  <c r="BQ173" i="7" s="1"/>
  <c r="BS173" i="7" s="1"/>
  <c r="BR173" i="7"/>
  <c r="AS173" i="7" a="1"/>
  <c r="AS173" i="7" s="1"/>
  <c r="AU173" i="7" s="1"/>
  <c r="AT173" i="7"/>
  <c r="AH174" i="7"/>
  <c r="AG174" i="7" a="1"/>
  <c r="AG174" i="7" s="1"/>
  <c r="AI174" i="7" s="1"/>
  <c r="U173" i="7" a="1"/>
  <c r="U173" i="7" s="1"/>
  <c r="W173" i="7" s="1"/>
  <c r="V173" i="7"/>
  <c r="X172" i="7"/>
  <c r="AQ174" i="1"/>
  <c r="AR174" i="1" s="1"/>
  <c r="BC174" i="12"/>
  <c r="BD174" i="12" s="1"/>
  <c r="AQ174" i="12"/>
  <c r="AR174" i="12" s="1"/>
  <c r="AE174" i="12"/>
  <c r="AF174" i="12" s="1"/>
  <c r="S174" i="12"/>
  <c r="T174" i="12" s="1"/>
  <c r="BO174" i="7"/>
  <c r="BP174" i="7" s="1"/>
  <c r="BC174" i="7"/>
  <c r="BD174" i="7" s="1"/>
  <c r="AQ174" i="7"/>
  <c r="AR174" i="7" s="1"/>
  <c r="AE175" i="7"/>
  <c r="AF175" i="7" s="1"/>
  <c r="S174" i="7"/>
  <c r="T174" i="7" s="1"/>
  <c r="BO175" i="1"/>
  <c r="BP175" i="1" s="1"/>
  <c r="BC174" i="1"/>
  <c r="BD174" i="1" s="1"/>
  <c r="AE175" i="1"/>
  <c r="AF175" i="1" s="1"/>
  <c r="S175" i="1"/>
  <c r="T175" i="1" s="1"/>
  <c r="BO174" i="13"/>
  <c r="BP174" i="13" s="1"/>
  <c r="BC174" i="13"/>
  <c r="BD174" i="13" s="1"/>
  <c r="AQ174" i="13"/>
  <c r="AR174" i="13" s="1"/>
  <c r="AE174" i="13"/>
  <c r="AF174" i="13" s="1"/>
  <c r="S174" i="13"/>
  <c r="T174" i="13" s="1"/>
  <c r="BH173" i="13" l="1"/>
  <c r="X173" i="12"/>
  <c r="BT173" i="7"/>
  <c r="BH173" i="12"/>
  <c r="BT174" i="1"/>
  <c r="AJ174" i="1"/>
  <c r="BT173" i="13"/>
  <c r="AV173" i="12"/>
  <c r="BH173" i="1"/>
  <c r="AJ173" i="12"/>
  <c r="BQ174" i="13" a="1"/>
  <c r="BQ174" i="13" s="1"/>
  <c r="BS174" i="13" s="1"/>
  <c r="BR174" i="13"/>
  <c r="U175" i="1" a="1"/>
  <c r="U175" i="1" s="1"/>
  <c r="W175" i="1" s="1"/>
  <c r="V175" i="1"/>
  <c r="X175" i="1" s="1"/>
  <c r="AG175" i="1" a="1"/>
  <c r="AG175" i="1" s="1"/>
  <c r="AI175" i="1" s="1"/>
  <c r="AH175" i="1"/>
  <c r="V174" i="12"/>
  <c r="U174" i="12" a="1"/>
  <c r="U174" i="12" s="1"/>
  <c r="W174" i="12" s="1"/>
  <c r="BT172" i="12"/>
  <c r="AV173" i="1"/>
  <c r="BF174" i="13"/>
  <c r="BE174" i="13" a="1"/>
  <c r="BE174" i="13" s="1"/>
  <c r="BG174" i="13" s="1"/>
  <c r="AG174" i="12" a="1"/>
  <c r="AG174" i="12" s="1"/>
  <c r="AI174" i="12" s="1"/>
  <c r="AH174" i="12"/>
  <c r="BE174" i="1" a="1"/>
  <c r="BE174" i="1" s="1"/>
  <c r="BG174" i="1" s="1"/>
  <c r="BF174" i="1"/>
  <c r="U174" i="13" a="1"/>
  <c r="U174" i="13" s="1"/>
  <c r="W174" i="13" s="1"/>
  <c r="V174" i="13"/>
  <c r="BQ175" i="1" a="1"/>
  <c r="BQ175" i="1" s="1"/>
  <c r="BS175" i="1" s="1"/>
  <c r="BR175" i="1"/>
  <c r="AS174" i="12" a="1"/>
  <c r="AS174" i="12" s="1"/>
  <c r="AU174" i="12" s="1"/>
  <c r="AT174" i="12"/>
  <c r="AJ173" i="13"/>
  <c r="AS174" i="1" a="1"/>
  <c r="AS174" i="1" s="1"/>
  <c r="AU174" i="1" s="1"/>
  <c r="AT174" i="1"/>
  <c r="AH174" i="13"/>
  <c r="AG174" i="13" a="1"/>
  <c r="AG174" i="13" s="1"/>
  <c r="AI174" i="13" s="1"/>
  <c r="BE174" i="12" a="1"/>
  <c r="BE174" i="12" s="1"/>
  <c r="BG174" i="12" s="1"/>
  <c r="BF174" i="12"/>
  <c r="BP174" i="12"/>
  <c r="BO175" i="12"/>
  <c r="AS174" i="13" a="1"/>
  <c r="AS174" i="13" s="1"/>
  <c r="AU174" i="13" s="1"/>
  <c r="AT174" i="13"/>
  <c r="BQ173" i="12" a="1"/>
  <c r="BQ173" i="12" s="1"/>
  <c r="BS173" i="12" s="1"/>
  <c r="BR173" i="12"/>
  <c r="BT173" i="12" s="1"/>
  <c r="X174" i="1"/>
  <c r="AV173" i="13"/>
  <c r="BH173" i="7"/>
  <c r="AT174" i="7"/>
  <c r="AS174" i="7" a="1"/>
  <c r="AS174" i="7" s="1"/>
  <c r="AU174" i="7" s="1"/>
  <c r="AJ174" i="7"/>
  <c r="BR174" i="7"/>
  <c r="BQ174" i="7" a="1"/>
  <c r="BQ174" i="7" s="1"/>
  <c r="BS174" i="7" s="1"/>
  <c r="BT174" i="7" s="1"/>
  <c r="BE174" i="7" a="1"/>
  <c r="BE174" i="7" s="1"/>
  <c r="BG174" i="7" s="1"/>
  <c r="BF174" i="7"/>
  <c r="AH175" i="7"/>
  <c r="AG175" i="7" a="1"/>
  <c r="AG175" i="7" s="1"/>
  <c r="AI175" i="7" s="1"/>
  <c r="AV173" i="7"/>
  <c r="U174" i="7" a="1"/>
  <c r="U174" i="7" s="1"/>
  <c r="W174" i="7" s="1"/>
  <c r="V174" i="7"/>
  <c r="X173" i="7"/>
  <c r="AQ175" i="1"/>
  <c r="AR175" i="1" s="1"/>
  <c r="BC175" i="12"/>
  <c r="BD175" i="12" s="1"/>
  <c r="AQ175" i="12"/>
  <c r="AR175" i="12" s="1"/>
  <c r="AE175" i="12"/>
  <c r="AF175" i="12" s="1"/>
  <c r="S175" i="12"/>
  <c r="T175" i="12" s="1"/>
  <c r="BO175" i="7"/>
  <c r="BP175" i="7" s="1"/>
  <c r="BC175" i="7"/>
  <c r="BD175" i="7" s="1"/>
  <c r="AQ175" i="7"/>
  <c r="AR175" i="7" s="1"/>
  <c r="AE176" i="7"/>
  <c r="AF176" i="7" s="1"/>
  <c r="S175" i="7"/>
  <c r="T175" i="7" s="1"/>
  <c r="BO176" i="1"/>
  <c r="BP176" i="1" s="1"/>
  <c r="BC175" i="1"/>
  <c r="BD175" i="1" s="1"/>
  <c r="AE176" i="1"/>
  <c r="AF176" i="1" s="1"/>
  <c r="S176" i="1"/>
  <c r="T176" i="1" s="1"/>
  <c r="BO175" i="13"/>
  <c r="BP175" i="13" s="1"/>
  <c r="BC175" i="13"/>
  <c r="BD175" i="13" s="1"/>
  <c r="AQ175" i="13"/>
  <c r="AR175" i="13" s="1"/>
  <c r="AE175" i="13"/>
  <c r="AF175" i="13" s="1"/>
  <c r="S175" i="13"/>
  <c r="T175" i="13" s="1"/>
  <c r="AV174" i="12" l="1"/>
  <c r="AJ174" i="12"/>
  <c r="AV174" i="1"/>
  <c r="X174" i="13"/>
  <c r="BE175" i="1" a="1"/>
  <c r="BE175" i="1" s="1"/>
  <c r="BG175" i="1" s="1"/>
  <c r="BF175" i="1"/>
  <c r="BH175" i="1" s="1"/>
  <c r="U175" i="13" a="1"/>
  <c r="U175" i="13" s="1"/>
  <c r="W175" i="13" s="1"/>
  <c r="V175" i="13"/>
  <c r="AS175" i="12" a="1"/>
  <c r="AS175" i="12" s="1"/>
  <c r="AU175" i="12" s="1"/>
  <c r="AT175" i="12"/>
  <c r="BE175" i="12" a="1"/>
  <c r="BE175" i="12" s="1"/>
  <c r="BG175" i="12" s="1"/>
  <c r="BF175" i="12"/>
  <c r="BP175" i="12"/>
  <c r="BO176" i="12"/>
  <c r="AH175" i="13"/>
  <c r="AJ175" i="13" s="1"/>
  <c r="AG175" i="13" a="1"/>
  <c r="AG175" i="13" s="1"/>
  <c r="AI175" i="13" s="1"/>
  <c r="AS175" i="13" a="1"/>
  <c r="AS175" i="13" s="1"/>
  <c r="AU175" i="13" s="1"/>
  <c r="AT175" i="13"/>
  <c r="BQ174" i="12" a="1"/>
  <c r="BQ174" i="12" s="1"/>
  <c r="BS174" i="12" s="1"/>
  <c r="BR174" i="12"/>
  <c r="BH174" i="1"/>
  <c r="BT174" i="13"/>
  <c r="AG175" i="12" a="1"/>
  <c r="AG175" i="12" s="1"/>
  <c r="AI175" i="12" s="1"/>
  <c r="AH175" i="12"/>
  <c r="BE175" i="13" a="1"/>
  <c r="BE175" i="13" s="1"/>
  <c r="BG175" i="13" s="1"/>
  <c r="BF175" i="13"/>
  <c r="AS175" i="1" a="1"/>
  <c r="AS175" i="1" s="1"/>
  <c r="AU175" i="1" s="1"/>
  <c r="AT175" i="1"/>
  <c r="BH174" i="12"/>
  <c r="X174" i="12"/>
  <c r="BQ176" i="1" a="1"/>
  <c r="BQ176" i="1" s="1"/>
  <c r="BS176" i="1" s="1"/>
  <c r="BR176" i="1"/>
  <c r="BQ175" i="13" a="1"/>
  <c r="BQ175" i="13" s="1"/>
  <c r="BS175" i="13" s="1"/>
  <c r="BR175" i="13"/>
  <c r="U176" i="1" a="1"/>
  <c r="U176" i="1" s="1"/>
  <c r="W176" i="1" s="1"/>
  <c r="V176" i="1"/>
  <c r="AG176" i="1" a="1"/>
  <c r="AG176" i="1" s="1"/>
  <c r="AI176" i="1" s="1"/>
  <c r="AH176" i="1"/>
  <c r="V175" i="12"/>
  <c r="X175" i="12" s="1"/>
  <c r="U175" i="12" a="1"/>
  <c r="U175" i="12" s="1"/>
  <c r="W175" i="12" s="1"/>
  <c r="AV174" i="13"/>
  <c r="AJ174" i="13"/>
  <c r="BT175" i="1"/>
  <c r="BH174" i="13"/>
  <c r="AJ175" i="1"/>
  <c r="BH174" i="7"/>
  <c r="AJ175" i="7"/>
  <c r="BF175" i="7"/>
  <c r="BE175" i="7" a="1"/>
  <c r="BE175" i="7" s="1"/>
  <c r="BG175" i="7" s="1"/>
  <c r="BQ175" i="7" a="1"/>
  <c r="BQ175" i="7" s="1"/>
  <c r="BS175" i="7" s="1"/>
  <c r="BR175" i="7"/>
  <c r="AT175" i="7"/>
  <c r="AS175" i="7" a="1"/>
  <c r="AS175" i="7" s="1"/>
  <c r="AU175" i="7" s="1"/>
  <c r="U175" i="7" a="1"/>
  <c r="U175" i="7" s="1"/>
  <c r="W175" i="7" s="1"/>
  <c r="V175" i="7"/>
  <c r="X174" i="7"/>
  <c r="AV174" i="7"/>
  <c r="AG176" i="7" a="1"/>
  <c r="AG176" i="7" s="1"/>
  <c r="AI176" i="7" s="1"/>
  <c r="AH176" i="7"/>
  <c r="AQ176" i="1"/>
  <c r="AR176" i="1" s="1"/>
  <c r="BC176" i="12"/>
  <c r="BD176" i="12" s="1"/>
  <c r="AQ176" i="12"/>
  <c r="AR176" i="12" s="1"/>
  <c r="AE176" i="12"/>
  <c r="AF176" i="12" s="1"/>
  <c r="S176" i="12"/>
  <c r="T176" i="12" s="1"/>
  <c r="BO176" i="7"/>
  <c r="BP176" i="7" s="1"/>
  <c r="BC176" i="7"/>
  <c r="BD176" i="7" s="1"/>
  <c r="AQ176" i="7"/>
  <c r="AR176" i="7" s="1"/>
  <c r="AE177" i="7"/>
  <c r="AF177" i="7" s="1"/>
  <c r="S176" i="7"/>
  <c r="T176" i="7" s="1"/>
  <c r="BO177" i="1"/>
  <c r="BP177" i="1" s="1"/>
  <c r="BC176" i="1"/>
  <c r="BD176" i="1" s="1"/>
  <c r="AE177" i="1"/>
  <c r="AF177" i="1" s="1"/>
  <c r="S177" i="1"/>
  <c r="T177" i="1" s="1"/>
  <c r="BO176" i="13"/>
  <c r="BP176" i="13" s="1"/>
  <c r="BC176" i="13"/>
  <c r="BD176" i="13" s="1"/>
  <c r="AQ176" i="13"/>
  <c r="AR176" i="13" s="1"/>
  <c r="AE176" i="13"/>
  <c r="AF176" i="13" s="1"/>
  <c r="S176" i="13"/>
  <c r="T176" i="13" s="1"/>
  <c r="BH175" i="12" l="1"/>
  <c r="BT175" i="13"/>
  <c r="BH175" i="13"/>
  <c r="AV175" i="13"/>
  <c r="AV175" i="12"/>
  <c r="X175" i="7"/>
  <c r="BT176" i="1"/>
  <c r="AJ175" i="12"/>
  <c r="X175" i="13"/>
  <c r="AJ176" i="1"/>
  <c r="AG176" i="12" a="1"/>
  <c r="AG176" i="12" s="1"/>
  <c r="AI176" i="12" s="1"/>
  <c r="AH176" i="12"/>
  <c r="AJ176" i="12" s="1"/>
  <c r="U176" i="12" a="1"/>
  <c r="U176" i="12" s="1"/>
  <c r="W176" i="12" s="1"/>
  <c r="V176" i="12"/>
  <c r="V176" i="13"/>
  <c r="U176" i="13" a="1"/>
  <c r="U176" i="13" s="1"/>
  <c r="W176" i="13" s="1"/>
  <c r="AS176" i="12" a="1"/>
  <c r="AS176" i="12" s="1"/>
  <c r="AU176" i="12" s="1"/>
  <c r="AT176" i="12"/>
  <c r="BE176" i="1" a="1"/>
  <c r="BE176" i="1" s="1"/>
  <c r="BG176" i="1" s="1"/>
  <c r="BF176" i="1"/>
  <c r="BE176" i="12" a="1"/>
  <c r="BE176" i="12" s="1"/>
  <c r="BG176" i="12" s="1"/>
  <c r="BF176" i="12"/>
  <c r="BQ177" i="1" a="1"/>
  <c r="BQ177" i="1" s="1"/>
  <c r="BS177" i="1" s="1"/>
  <c r="BR177" i="1"/>
  <c r="AS176" i="13" a="1"/>
  <c r="AS176" i="13" s="1"/>
  <c r="AU176" i="13" s="1"/>
  <c r="AT176" i="13"/>
  <c r="AG177" i="1" a="1"/>
  <c r="AG177" i="1" s="1"/>
  <c r="AI177" i="1" s="1"/>
  <c r="AH177" i="1"/>
  <c r="AG176" i="13" a="1"/>
  <c r="AG176" i="13" s="1"/>
  <c r="AI176" i="13" s="1"/>
  <c r="AH176" i="13"/>
  <c r="BE176" i="13" a="1"/>
  <c r="BE176" i="13" s="1"/>
  <c r="BG176" i="13" s="1"/>
  <c r="BF176" i="13"/>
  <c r="AT176" i="1"/>
  <c r="AS176" i="1" a="1"/>
  <c r="AS176" i="1" s="1"/>
  <c r="AU176" i="1" s="1"/>
  <c r="U177" i="1" a="1"/>
  <c r="U177" i="1" s="1"/>
  <c r="W177" i="1" s="1"/>
  <c r="V177" i="1"/>
  <c r="BQ176" i="13" a="1"/>
  <c r="BQ176" i="13" s="1"/>
  <c r="BS176" i="13" s="1"/>
  <c r="BR176" i="13"/>
  <c r="X176" i="1"/>
  <c r="AV175" i="1"/>
  <c r="BT174" i="12"/>
  <c r="BP176" i="12"/>
  <c r="BO177" i="12"/>
  <c r="BQ175" i="12" a="1"/>
  <c r="BQ175" i="12" s="1"/>
  <c r="BS175" i="12" s="1"/>
  <c r="BR175" i="12"/>
  <c r="BT175" i="7"/>
  <c r="AT176" i="7"/>
  <c r="AS176" i="7" a="1"/>
  <c r="AS176" i="7" s="1"/>
  <c r="AU176" i="7" s="1"/>
  <c r="U176" i="7" a="1"/>
  <c r="U176" i="7" s="1"/>
  <c r="W176" i="7" s="1"/>
  <c r="V176" i="7"/>
  <c r="AG177" i="7" a="1"/>
  <c r="AG177" i="7" s="1"/>
  <c r="AI177" i="7" s="1"/>
  <c r="AH177" i="7"/>
  <c r="BE176" i="7" a="1"/>
  <c r="BE176" i="7" s="1"/>
  <c r="BG176" i="7" s="1"/>
  <c r="BF176" i="7"/>
  <c r="BQ176" i="7" a="1"/>
  <c r="BQ176" i="7" s="1"/>
  <c r="BS176" i="7" s="1"/>
  <c r="BR176" i="7"/>
  <c r="AV175" i="7"/>
  <c r="AJ176" i="7"/>
  <c r="BH175" i="7"/>
  <c r="AQ177" i="1"/>
  <c r="AR177" i="1" s="1"/>
  <c r="BC177" i="12"/>
  <c r="BD177" i="12" s="1"/>
  <c r="AQ177" i="12"/>
  <c r="AR177" i="12" s="1"/>
  <c r="AE177" i="12"/>
  <c r="AF177" i="12" s="1"/>
  <c r="S177" i="12"/>
  <c r="T177" i="12" s="1"/>
  <c r="BO177" i="7"/>
  <c r="BP177" i="7" s="1"/>
  <c r="BC177" i="7"/>
  <c r="BD177" i="7" s="1"/>
  <c r="AQ177" i="7"/>
  <c r="AR177" i="7" s="1"/>
  <c r="AE178" i="7"/>
  <c r="AF178" i="7" s="1"/>
  <c r="S177" i="7"/>
  <c r="T177" i="7" s="1"/>
  <c r="BO178" i="1"/>
  <c r="BP178" i="1" s="1"/>
  <c r="BC177" i="1"/>
  <c r="BD177" i="1" s="1"/>
  <c r="AE178" i="1"/>
  <c r="AF178" i="1" s="1"/>
  <c r="S178" i="1"/>
  <c r="T178" i="1" s="1"/>
  <c r="BO177" i="13"/>
  <c r="BP177" i="13" s="1"/>
  <c r="BC177" i="13"/>
  <c r="BD177" i="13" s="1"/>
  <c r="AQ177" i="13"/>
  <c r="AR177" i="13" s="1"/>
  <c r="AE177" i="13"/>
  <c r="AF177" i="13" s="1"/>
  <c r="S177" i="13"/>
  <c r="T177" i="13" s="1"/>
  <c r="BT176" i="13" l="1"/>
  <c r="X176" i="12"/>
  <c r="X177" i="1"/>
  <c r="AV176" i="13"/>
  <c r="AT177" i="13"/>
  <c r="AS177" i="13" a="1"/>
  <c r="AS177" i="13" s="1"/>
  <c r="AU177" i="13" s="1"/>
  <c r="BT175" i="12"/>
  <c r="AJ176" i="13"/>
  <c r="BH176" i="12"/>
  <c r="X176" i="13"/>
  <c r="BE177" i="12" a="1"/>
  <c r="BE177" i="12" s="1"/>
  <c r="BG177" i="12" s="1"/>
  <c r="BF177" i="12"/>
  <c r="BH177" i="12" s="1"/>
  <c r="BR177" i="13"/>
  <c r="BQ177" i="13" a="1"/>
  <c r="BQ177" i="13" s="1"/>
  <c r="BS177" i="13" s="1"/>
  <c r="BP177" i="12"/>
  <c r="BO178" i="12"/>
  <c r="AJ177" i="1"/>
  <c r="BH176" i="1"/>
  <c r="AS177" i="1" a="1"/>
  <c r="AS177" i="1" s="1"/>
  <c r="AU177" i="1" s="1"/>
  <c r="AT177" i="1"/>
  <c r="AV177" i="1" s="1"/>
  <c r="U178" i="1" a="1"/>
  <c r="U178" i="1" s="1"/>
  <c r="W178" i="1" s="1"/>
  <c r="V178" i="1"/>
  <c r="BR176" i="12"/>
  <c r="BQ176" i="12" a="1"/>
  <c r="BQ176" i="12" s="1"/>
  <c r="BS176" i="12" s="1"/>
  <c r="AV176" i="1"/>
  <c r="AG177" i="13" a="1"/>
  <c r="AG177" i="13" s="1"/>
  <c r="AI177" i="13" s="1"/>
  <c r="AH177" i="13"/>
  <c r="AJ177" i="13" s="1"/>
  <c r="BF177" i="13"/>
  <c r="BE177" i="13" a="1"/>
  <c r="BE177" i="13" s="1"/>
  <c r="BG177" i="13" s="1"/>
  <c r="AG178" i="1" a="1"/>
  <c r="AG178" i="1" s="1"/>
  <c r="AI178" i="1" s="1"/>
  <c r="AH178" i="1"/>
  <c r="U177" i="12" a="1"/>
  <c r="U177" i="12" s="1"/>
  <c r="W177" i="12" s="1"/>
  <c r="V177" i="12"/>
  <c r="BF177" i="1"/>
  <c r="BE177" i="1" a="1"/>
  <c r="BE177" i="1" s="1"/>
  <c r="BG177" i="1" s="1"/>
  <c r="AG177" i="12" a="1"/>
  <c r="AG177" i="12" s="1"/>
  <c r="AI177" i="12" s="1"/>
  <c r="AH177" i="12"/>
  <c r="AV176" i="12"/>
  <c r="U177" i="13" a="1"/>
  <c r="U177" i="13" s="1"/>
  <c r="W177" i="13" s="1"/>
  <c r="V177" i="13"/>
  <c r="BQ178" i="1" a="1"/>
  <c r="BQ178" i="1" s="1"/>
  <c r="BS178" i="1" s="1"/>
  <c r="BR178" i="1"/>
  <c r="AT177" i="12"/>
  <c r="AS177" i="12" a="1"/>
  <c r="AS177" i="12" s="1"/>
  <c r="AU177" i="12" s="1"/>
  <c r="BH176" i="13"/>
  <c r="BT177" i="1"/>
  <c r="BH176" i="7"/>
  <c r="AJ177" i="7"/>
  <c r="X176" i="7"/>
  <c r="BT176" i="7"/>
  <c r="AG178" i="7" a="1"/>
  <c r="AG178" i="7" s="1"/>
  <c r="AI178" i="7" s="1"/>
  <c r="AH178" i="7"/>
  <c r="BR177" i="7"/>
  <c r="BQ177" i="7" a="1"/>
  <c r="BQ177" i="7" s="1"/>
  <c r="BS177" i="7" s="1"/>
  <c r="AV176" i="7"/>
  <c r="BE177" i="7" a="1"/>
  <c r="BE177" i="7" s="1"/>
  <c r="BG177" i="7" s="1"/>
  <c r="BF177" i="7"/>
  <c r="AT177" i="7"/>
  <c r="AS177" i="7" a="1"/>
  <c r="AS177" i="7" s="1"/>
  <c r="AU177" i="7" s="1"/>
  <c r="U177" i="7" a="1"/>
  <c r="U177" i="7" s="1"/>
  <c r="W177" i="7" s="1"/>
  <c r="V177" i="7"/>
  <c r="AQ178" i="1"/>
  <c r="AR178" i="1" s="1"/>
  <c r="BC178" i="12"/>
  <c r="BD178" i="12" s="1"/>
  <c r="AQ178" i="12"/>
  <c r="AR178" i="12" s="1"/>
  <c r="AE178" i="12"/>
  <c r="AF178" i="12" s="1"/>
  <c r="S178" i="12"/>
  <c r="T178" i="12" s="1"/>
  <c r="BO178" i="7"/>
  <c r="BP178" i="7" s="1"/>
  <c r="BC178" i="7"/>
  <c r="BD178" i="7" s="1"/>
  <c r="AQ178" i="7"/>
  <c r="AR178" i="7" s="1"/>
  <c r="AE179" i="7"/>
  <c r="AF179" i="7" s="1"/>
  <c r="S178" i="7"/>
  <c r="T178" i="7" s="1"/>
  <c r="BO179" i="1"/>
  <c r="BP179" i="1" s="1"/>
  <c r="BC178" i="1"/>
  <c r="BD178" i="1" s="1"/>
  <c r="AE179" i="1"/>
  <c r="AF179" i="1" s="1"/>
  <c r="S179" i="1"/>
  <c r="T179" i="1" s="1"/>
  <c r="BO178" i="13"/>
  <c r="BP178" i="13" s="1"/>
  <c r="BC178" i="13"/>
  <c r="BD178" i="13" s="1"/>
  <c r="AQ178" i="13"/>
  <c r="AR178" i="13" s="1"/>
  <c r="AE178" i="13"/>
  <c r="AF178" i="13" s="1"/>
  <c r="S178" i="13"/>
  <c r="T178" i="13" s="1"/>
  <c r="X177" i="12" l="1"/>
  <c r="BT177" i="7"/>
  <c r="BH177" i="13"/>
  <c r="AV177" i="12"/>
  <c r="X177" i="13"/>
  <c r="BH177" i="7"/>
  <c r="BE178" i="1" a="1"/>
  <c r="BE178" i="1" s="1"/>
  <c r="BG178" i="1" s="1"/>
  <c r="BF178" i="1"/>
  <c r="BH178" i="1" s="1"/>
  <c r="BF178" i="13"/>
  <c r="BE178" i="13" a="1"/>
  <c r="BE178" i="13" s="1"/>
  <c r="BG178" i="13" s="1"/>
  <c r="U179" i="1" a="1"/>
  <c r="U179" i="1" s="1"/>
  <c r="W179" i="1" s="1"/>
  <c r="V179" i="1"/>
  <c r="BR178" i="13"/>
  <c r="BQ178" i="13" a="1"/>
  <c r="BQ178" i="13" s="1"/>
  <c r="BS178" i="13" s="1"/>
  <c r="AG179" i="1" a="1"/>
  <c r="AG179" i="1" s="1"/>
  <c r="AI179" i="1" s="1"/>
  <c r="AH179" i="1"/>
  <c r="V178" i="12"/>
  <c r="U178" i="12" a="1"/>
  <c r="U178" i="12" s="1"/>
  <c r="W178" i="12" s="1"/>
  <c r="AJ177" i="12"/>
  <c r="AJ178" i="1"/>
  <c r="BT176" i="12"/>
  <c r="BP178" i="12"/>
  <c r="BO179" i="12"/>
  <c r="BQ179" i="1" a="1"/>
  <c r="BQ179" i="1" s="1"/>
  <c r="BS179" i="1" s="1"/>
  <c r="BR179" i="1"/>
  <c r="AT178" i="12"/>
  <c r="AS178" i="12" a="1"/>
  <c r="AS178" i="12" s="1"/>
  <c r="AU178" i="12" s="1"/>
  <c r="BT178" i="1"/>
  <c r="BR177" i="12"/>
  <c r="BQ177" i="12" a="1"/>
  <c r="BQ177" i="12" s="1"/>
  <c r="BS177" i="12" s="1"/>
  <c r="V178" i="13"/>
  <c r="U178" i="13" a="1"/>
  <c r="U178" i="13" s="1"/>
  <c r="W178" i="13" s="1"/>
  <c r="AG178" i="13" a="1"/>
  <c r="AG178" i="13" s="1"/>
  <c r="AI178" i="13" s="1"/>
  <c r="AH178" i="13"/>
  <c r="BF178" i="12"/>
  <c r="BE178" i="12" a="1"/>
  <c r="BE178" i="12" s="1"/>
  <c r="BG178" i="12" s="1"/>
  <c r="BH177" i="1"/>
  <c r="X178" i="1"/>
  <c r="BT177" i="13"/>
  <c r="AT178" i="13"/>
  <c r="AS178" i="13" a="1"/>
  <c r="AS178" i="13" s="1"/>
  <c r="AU178" i="13" s="1"/>
  <c r="AV177" i="13"/>
  <c r="AG178" i="12" a="1"/>
  <c r="AG178" i="12" s="1"/>
  <c r="AI178" i="12" s="1"/>
  <c r="AH178" i="12"/>
  <c r="AS178" i="1" a="1"/>
  <c r="AS178" i="1" s="1"/>
  <c r="AU178" i="1" s="1"/>
  <c r="AT178" i="1"/>
  <c r="AJ178" i="7"/>
  <c r="X177" i="7"/>
  <c r="AG179" i="7" a="1"/>
  <c r="AG179" i="7" s="1"/>
  <c r="AI179" i="7" s="1"/>
  <c r="AH179" i="7"/>
  <c r="AV177" i="7"/>
  <c r="BR178" i="7"/>
  <c r="BQ178" i="7" a="1"/>
  <c r="BQ178" i="7" s="1"/>
  <c r="BS178" i="7" s="1"/>
  <c r="BF178" i="7"/>
  <c r="BE178" i="7" a="1"/>
  <c r="BE178" i="7" s="1"/>
  <c r="BG178" i="7" s="1"/>
  <c r="U178" i="7" a="1"/>
  <c r="U178" i="7" s="1"/>
  <c r="W178" i="7" s="1"/>
  <c r="V178" i="7"/>
  <c r="AS178" i="7" a="1"/>
  <c r="AS178" i="7" s="1"/>
  <c r="AU178" i="7" s="1"/>
  <c r="AT178" i="7"/>
  <c r="AQ179" i="1"/>
  <c r="AR179" i="1" s="1"/>
  <c r="BC179" i="12"/>
  <c r="BD179" i="12" s="1"/>
  <c r="AQ179" i="12"/>
  <c r="AR179" i="12" s="1"/>
  <c r="AE179" i="12"/>
  <c r="AF179" i="12" s="1"/>
  <c r="S179" i="12"/>
  <c r="T179" i="12" s="1"/>
  <c r="BO179" i="7"/>
  <c r="BP179" i="7" s="1"/>
  <c r="BC179" i="7"/>
  <c r="BD179" i="7" s="1"/>
  <c r="AQ179" i="7"/>
  <c r="AR179" i="7" s="1"/>
  <c r="AE180" i="7"/>
  <c r="AF180" i="7" s="1"/>
  <c r="S179" i="7"/>
  <c r="T179" i="7" s="1"/>
  <c r="BO180" i="1"/>
  <c r="BP180" i="1" s="1"/>
  <c r="BC179" i="1"/>
  <c r="BD179" i="1" s="1"/>
  <c r="AE180" i="1"/>
  <c r="AF180" i="1" s="1"/>
  <c r="S180" i="1"/>
  <c r="T180" i="1" s="1"/>
  <c r="BO179" i="13"/>
  <c r="BP179" i="13" s="1"/>
  <c r="BC179" i="13"/>
  <c r="BD179" i="13" s="1"/>
  <c r="AQ179" i="13"/>
  <c r="AR179" i="13" s="1"/>
  <c r="AE179" i="13"/>
  <c r="AF179" i="13" s="1"/>
  <c r="S179" i="13"/>
  <c r="T179" i="13" s="1"/>
  <c r="AV178" i="1" l="1"/>
  <c r="X178" i="7"/>
  <c r="BT179" i="1"/>
  <c r="AV178" i="13"/>
  <c r="AJ179" i="1"/>
  <c r="X178" i="13"/>
  <c r="BT177" i="12"/>
  <c r="AJ178" i="12"/>
  <c r="AG179" i="13" a="1"/>
  <c r="AG179" i="13" s="1"/>
  <c r="AI179" i="13" s="1"/>
  <c r="AH179" i="13"/>
  <c r="BE179" i="12" a="1"/>
  <c r="BE179" i="12" s="1"/>
  <c r="BG179" i="12" s="1"/>
  <c r="BF179" i="12"/>
  <c r="BH179" i="12" s="1"/>
  <c r="U179" i="13" a="1"/>
  <c r="U179" i="13" s="1"/>
  <c r="W179" i="13" s="1"/>
  <c r="V179" i="13"/>
  <c r="AT179" i="13"/>
  <c r="AS179" i="13" a="1"/>
  <c r="AS179" i="13" s="1"/>
  <c r="AU179" i="13" s="1"/>
  <c r="X178" i="12"/>
  <c r="X179" i="1"/>
  <c r="BF179" i="13"/>
  <c r="BE179" i="13" a="1"/>
  <c r="BE179" i="13" s="1"/>
  <c r="BG179" i="13" s="1"/>
  <c r="BQ179" i="13" a="1"/>
  <c r="BQ179" i="13" s="1"/>
  <c r="BS179" i="13" s="1"/>
  <c r="BR179" i="13"/>
  <c r="BH178" i="12"/>
  <c r="BH178" i="13"/>
  <c r="AS179" i="1" a="1"/>
  <c r="AS179" i="1" s="1"/>
  <c r="AU179" i="1" s="1"/>
  <c r="AT179" i="1"/>
  <c r="V180" i="1"/>
  <c r="U180" i="1" a="1"/>
  <c r="U180" i="1" s="1"/>
  <c r="W180" i="1" s="1"/>
  <c r="BP179" i="12"/>
  <c r="BO180" i="12"/>
  <c r="AG180" i="1" a="1"/>
  <c r="AG180" i="1" s="1"/>
  <c r="AI180" i="1" s="1"/>
  <c r="AH180" i="1"/>
  <c r="U179" i="12" a="1"/>
  <c r="U179" i="12" s="1"/>
  <c r="W179" i="12" s="1"/>
  <c r="V179" i="12"/>
  <c r="BQ178" i="12" a="1"/>
  <c r="BQ178" i="12" s="1"/>
  <c r="BS178" i="12" s="1"/>
  <c r="BR178" i="12"/>
  <c r="BT178" i="12" s="1"/>
  <c r="BE179" i="1" a="1"/>
  <c r="BE179" i="1" s="1"/>
  <c r="BG179" i="1" s="1"/>
  <c r="BF179" i="1"/>
  <c r="AG179" i="12" a="1"/>
  <c r="AG179" i="12" s="1"/>
  <c r="AI179" i="12" s="1"/>
  <c r="AH179" i="12"/>
  <c r="AJ178" i="13"/>
  <c r="BT178" i="13"/>
  <c r="BQ180" i="1" a="1"/>
  <c r="BQ180" i="1" s="1"/>
  <c r="BS180" i="1" s="1"/>
  <c r="BR180" i="1"/>
  <c r="BT180" i="1" s="1"/>
  <c r="AS179" i="12" a="1"/>
  <c r="AS179" i="12" s="1"/>
  <c r="AU179" i="12" s="1"/>
  <c r="AT179" i="12"/>
  <c r="AV178" i="12"/>
  <c r="BH178" i="7"/>
  <c r="AJ179" i="7"/>
  <c r="AV178" i="7"/>
  <c r="U179" i="7" a="1"/>
  <c r="U179" i="7" s="1"/>
  <c r="W179" i="7" s="1"/>
  <c r="V179" i="7"/>
  <c r="BQ179" i="7" a="1"/>
  <c r="BQ179" i="7" s="1"/>
  <c r="BS179" i="7" s="1"/>
  <c r="BR179" i="7"/>
  <c r="BT178" i="7"/>
  <c r="AG180" i="7" a="1"/>
  <c r="AG180" i="7" s="1"/>
  <c r="AI180" i="7" s="1"/>
  <c r="AH180" i="7"/>
  <c r="BE179" i="7" a="1"/>
  <c r="BE179" i="7" s="1"/>
  <c r="BG179" i="7" s="1"/>
  <c r="BF179" i="7"/>
  <c r="AS179" i="7" a="1"/>
  <c r="AS179" i="7" s="1"/>
  <c r="AU179" i="7" s="1"/>
  <c r="AT179" i="7"/>
  <c r="AQ180" i="1"/>
  <c r="AR180" i="1" s="1"/>
  <c r="BC180" i="12"/>
  <c r="BD180" i="12" s="1"/>
  <c r="AQ180" i="12"/>
  <c r="AR180" i="12" s="1"/>
  <c r="AE180" i="12"/>
  <c r="AF180" i="12" s="1"/>
  <c r="S180" i="12"/>
  <c r="T180" i="12" s="1"/>
  <c r="BO180" i="7"/>
  <c r="BP180" i="7" s="1"/>
  <c r="BC180" i="7"/>
  <c r="BD180" i="7" s="1"/>
  <c r="AQ180" i="7"/>
  <c r="AR180" i="7" s="1"/>
  <c r="AE181" i="7"/>
  <c r="AF181" i="7" s="1"/>
  <c r="S180" i="7"/>
  <c r="T180" i="7" s="1"/>
  <c r="BO181" i="1"/>
  <c r="BP181" i="1" s="1"/>
  <c r="BC180" i="1"/>
  <c r="BD180" i="1" s="1"/>
  <c r="AE181" i="1"/>
  <c r="AF181" i="1" s="1"/>
  <c r="S181" i="1"/>
  <c r="T181" i="1" s="1"/>
  <c r="BO180" i="13"/>
  <c r="BP180" i="13" s="1"/>
  <c r="BC180" i="13"/>
  <c r="BD180" i="13" s="1"/>
  <c r="AQ180" i="13"/>
  <c r="AR180" i="13" s="1"/>
  <c r="AE180" i="13"/>
  <c r="AF180" i="13" s="1"/>
  <c r="S180" i="13"/>
  <c r="T180" i="13" s="1"/>
  <c r="X180" i="1" l="1"/>
  <c r="X179" i="12"/>
  <c r="AV179" i="1"/>
  <c r="AJ179" i="13"/>
  <c r="AJ179" i="12"/>
  <c r="AJ180" i="1"/>
  <c r="BT179" i="13"/>
  <c r="U181" i="1" a="1"/>
  <c r="U181" i="1" s="1"/>
  <c r="W181" i="1" s="1"/>
  <c r="V181" i="1"/>
  <c r="AG181" i="1" a="1"/>
  <c r="AG181" i="1" s="1"/>
  <c r="AI181" i="1" s="1"/>
  <c r="AH181" i="1"/>
  <c r="V180" i="12"/>
  <c r="U180" i="12" a="1"/>
  <c r="U180" i="12" s="1"/>
  <c r="W180" i="12" s="1"/>
  <c r="BH179" i="7"/>
  <c r="BH179" i="13"/>
  <c r="X179" i="13"/>
  <c r="BQ181" i="1" a="1"/>
  <c r="BQ181" i="1" s="1"/>
  <c r="BS181" i="1" s="1"/>
  <c r="BR181" i="1"/>
  <c r="AS180" i="12" a="1"/>
  <c r="AS180" i="12" s="1"/>
  <c r="AU180" i="12" s="1"/>
  <c r="AT180" i="12"/>
  <c r="BE180" i="1" a="1"/>
  <c r="BE180" i="1" s="1"/>
  <c r="BG180" i="1" s="1"/>
  <c r="BF180" i="1"/>
  <c r="U180" i="13" a="1"/>
  <c r="U180" i="13" s="1"/>
  <c r="W180" i="13" s="1"/>
  <c r="V180" i="13"/>
  <c r="X180" i="13" s="1"/>
  <c r="BE180" i="12" a="1"/>
  <c r="BE180" i="12" s="1"/>
  <c r="BG180" i="12" s="1"/>
  <c r="BF180" i="12"/>
  <c r="BH180" i="12" s="1"/>
  <c r="AG180" i="13" a="1"/>
  <c r="AG180" i="13" s="1"/>
  <c r="AI180" i="13" s="1"/>
  <c r="AH180" i="13"/>
  <c r="AS180" i="13" a="1"/>
  <c r="AS180" i="13" s="1"/>
  <c r="AU180" i="13" s="1"/>
  <c r="AT180" i="13"/>
  <c r="AG180" i="12" a="1"/>
  <c r="AG180" i="12" s="1"/>
  <c r="AI180" i="12" s="1"/>
  <c r="AH180" i="12"/>
  <c r="AJ180" i="12" s="1"/>
  <c r="BE180" i="13" a="1"/>
  <c r="BE180" i="13" s="1"/>
  <c r="BG180" i="13" s="1"/>
  <c r="BF180" i="13"/>
  <c r="AT180" i="1"/>
  <c r="AV180" i="1" s="1"/>
  <c r="AS180" i="1" a="1"/>
  <c r="AS180" i="1" s="1"/>
  <c r="AU180" i="1" s="1"/>
  <c r="AV179" i="12"/>
  <c r="BH179" i="1"/>
  <c r="BP180" i="12"/>
  <c r="BO181" i="12"/>
  <c r="AV179" i="13"/>
  <c r="BQ180" i="13" a="1"/>
  <c r="BQ180" i="13" s="1"/>
  <c r="BS180" i="13" s="1"/>
  <c r="BR180" i="13"/>
  <c r="BQ179" i="12" a="1"/>
  <c r="BQ179" i="12" s="1"/>
  <c r="BS179" i="12" s="1"/>
  <c r="BR179" i="12"/>
  <c r="BT179" i="12" s="1"/>
  <c r="BT179" i="7"/>
  <c r="AV179" i="7"/>
  <c r="AJ180" i="7"/>
  <c r="AS180" i="7" a="1"/>
  <c r="AS180" i="7" s="1"/>
  <c r="AU180" i="7" s="1"/>
  <c r="AT180" i="7"/>
  <c r="AH181" i="7"/>
  <c r="AG181" i="7" a="1"/>
  <c r="AG181" i="7" s="1"/>
  <c r="AI181" i="7" s="1"/>
  <c r="U180" i="7" a="1"/>
  <c r="U180" i="7" s="1"/>
  <c r="W180" i="7" s="1"/>
  <c r="V180" i="7"/>
  <c r="BQ180" i="7" a="1"/>
  <c r="BQ180" i="7" s="1"/>
  <c r="BS180" i="7" s="1"/>
  <c r="BR180" i="7"/>
  <c r="BF180" i="7"/>
  <c r="BE180" i="7" a="1"/>
  <c r="BE180" i="7" s="1"/>
  <c r="BG180" i="7" s="1"/>
  <c r="X179" i="7"/>
  <c r="AQ181" i="1"/>
  <c r="AR181" i="1" s="1"/>
  <c r="BC181" i="12"/>
  <c r="BD181" i="12" s="1"/>
  <c r="AQ181" i="12"/>
  <c r="AR181" i="12" s="1"/>
  <c r="AE181" i="12"/>
  <c r="AF181" i="12" s="1"/>
  <c r="S181" i="12"/>
  <c r="T181" i="12" s="1"/>
  <c r="BO181" i="7"/>
  <c r="BP181" i="7" s="1"/>
  <c r="BC181" i="7"/>
  <c r="BD181" i="7" s="1"/>
  <c r="AQ181" i="7"/>
  <c r="AR181" i="7" s="1"/>
  <c r="AE182" i="7"/>
  <c r="AF182" i="7" s="1"/>
  <c r="S181" i="7"/>
  <c r="T181" i="7" s="1"/>
  <c r="BO182" i="1"/>
  <c r="BP182" i="1" s="1"/>
  <c r="BC181" i="1"/>
  <c r="BD181" i="1" s="1"/>
  <c r="AE182" i="1"/>
  <c r="AF182" i="1" s="1"/>
  <c r="S182" i="1"/>
  <c r="T182" i="1" s="1"/>
  <c r="BO181" i="13"/>
  <c r="BP181" i="13" s="1"/>
  <c r="BC181" i="13"/>
  <c r="BD181" i="13" s="1"/>
  <c r="AQ181" i="13"/>
  <c r="AR181" i="13" s="1"/>
  <c r="AE181" i="13"/>
  <c r="AF181" i="13" s="1"/>
  <c r="S181" i="13"/>
  <c r="T181" i="13" s="1"/>
  <c r="BT180" i="7" l="1"/>
  <c r="AV180" i="13"/>
  <c r="BH180" i="1"/>
  <c r="AJ181" i="1"/>
  <c r="X181" i="1"/>
  <c r="AS181" i="1" a="1"/>
  <c r="AS181" i="1" s="1"/>
  <c r="AU181" i="1" s="1"/>
  <c r="AT181" i="1"/>
  <c r="BE181" i="13" a="1"/>
  <c r="BE181" i="13" s="1"/>
  <c r="BG181" i="13" s="1"/>
  <c r="BF181" i="13"/>
  <c r="BR181" i="13"/>
  <c r="BQ181" i="13" a="1"/>
  <c r="BQ181" i="13" s="1"/>
  <c r="BS181" i="13" s="1"/>
  <c r="BT180" i="13"/>
  <c r="AJ180" i="13"/>
  <c r="AV180" i="12"/>
  <c r="X180" i="12"/>
  <c r="AG182" i="1" a="1"/>
  <c r="AG182" i="1" s="1"/>
  <c r="AI182" i="1" s="1"/>
  <c r="AH182" i="1"/>
  <c r="U181" i="12" a="1"/>
  <c r="U181" i="12" s="1"/>
  <c r="W181" i="12" s="1"/>
  <c r="V181" i="12"/>
  <c r="BH180" i="13"/>
  <c r="BT181" i="1"/>
  <c r="BE181" i="1" a="1"/>
  <c r="BE181" i="1" s="1"/>
  <c r="BG181" i="1" s="1"/>
  <c r="BF181" i="1"/>
  <c r="AG181" i="12" a="1"/>
  <c r="AG181" i="12" s="1"/>
  <c r="AI181" i="12" s="1"/>
  <c r="AH181" i="12"/>
  <c r="BP181" i="12"/>
  <c r="BO182" i="12"/>
  <c r="BQ182" i="1" a="1"/>
  <c r="BQ182" i="1" s="1"/>
  <c r="BS182" i="1" s="1"/>
  <c r="BR182" i="1"/>
  <c r="BT182" i="1" s="1"/>
  <c r="AS181" i="12" a="1"/>
  <c r="AS181" i="12" s="1"/>
  <c r="AU181" i="12" s="1"/>
  <c r="AT181" i="12"/>
  <c r="BQ180" i="12" a="1"/>
  <c r="BQ180" i="12" s="1"/>
  <c r="BS180" i="12" s="1"/>
  <c r="BR180" i="12"/>
  <c r="U182" i="1" a="1"/>
  <c r="U182" i="1" s="1"/>
  <c r="W182" i="1" s="1"/>
  <c r="V182" i="1"/>
  <c r="AG181" i="13" a="1"/>
  <c r="AG181" i="13" s="1"/>
  <c r="AI181" i="13" s="1"/>
  <c r="AH181" i="13"/>
  <c r="BE181" i="12" a="1"/>
  <c r="BE181" i="12" s="1"/>
  <c r="BG181" i="12" s="1"/>
  <c r="BF181" i="12"/>
  <c r="U181" i="13" a="1"/>
  <c r="U181" i="13" s="1"/>
  <c r="W181" i="13" s="1"/>
  <c r="V181" i="13"/>
  <c r="AS181" i="13" a="1"/>
  <c r="AS181" i="13" s="1"/>
  <c r="AU181" i="13" s="1"/>
  <c r="AT181" i="13"/>
  <c r="X180" i="7"/>
  <c r="AV180" i="7"/>
  <c r="BH180" i="7"/>
  <c r="AS181" i="7" a="1"/>
  <c r="AS181" i="7" s="1"/>
  <c r="AU181" i="7" s="1"/>
  <c r="AT181" i="7"/>
  <c r="BQ181" i="7" a="1"/>
  <c r="BQ181" i="7" s="1"/>
  <c r="BS181" i="7" s="1"/>
  <c r="BR181" i="7"/>
  <c r="U181" i="7" a="1"/>
  <c r="U181" i="7" s="1"/>
  <c r="W181" i="7" s="1"/>
  <c r="V181" i="7"/>
  <c r="BE181" i="7" a="1"/>
  <c r="BE181" i="7" s="1"/>
  <c r="BG181" i="7" s="1"/>
  <c r="BF181" i="7"/>
  <c r="AJ181" i="7"/>
  <c r="AG182" i="7" a="1"/>
  <c r="AG182" i="7" s="1"/>
  <c r="AI182" i="7" s="1"/>
  <c r="AH182" i="7"/>
  <c r="AQ182" i="1"/>
  <c r="AR182" i="1" s="1"/>
  <c r="BC182" i="12"/>
  <c r="BD182" i="12" s="1"/>
  <c r="AQ182" i="12"/>
  <c r="AR182" i="12" s="1"/>
  <c r="AE182" i="12"/>
  <c r="AF182" i="12" s="1"/>
  <c r="S182" i="12"/>
  <c r="T182" i="12" s="1"/>
  <c r="BO182" i="7"/>
  <c r="BP182" i="7" s="1"/>
  <c r="BC182" i="7"/>
  <c r="BD182" i="7" s="1"/>
  <c r="AQ182" i="7"/>
  <c r="AR182" i="7" s="1"/>
  <c r="AE183" i="7"/>
  <c r="AF183" i="7" s="1"/>
  <c r="S182" i="7"/>
  <c r="T182" i="7" s="1"/>
  <c r="BO183" i="1"/>
  <c r="BP183" i="1" s="1"/>
  <c r="BC182" i="1"/>
  <c r="BD182" i="1" s="1"/>
  <c r="AE183" i="1"/>
  <c r="AF183" i="1" s="1"/>
  <c r="S183" i="1"/>
  <c r="T183" i="1" s="1"/>
  <c r="BO182" i="13"/>
  <c r="BP182" i="13" s="1"/>
  <c r="BC182" i="13"/>
  <c r="BD182" i="13" s="1"/>
  <c r="AQ182" i="13"/>
  <c r="AR182" i="13" s="1"/>
  <c r="AE182" i="13"/>
  <c r="AF182" i="13" s="1"/>
  <c r="S182" i="13"/>
  <c r="T182" i="13" s="1"/>
  <c r="AV181" i="12" l="1"/>
  <c r="BH181" i="1"/>
  <c r="AJ182" i="1"/>
  <c r="BH181" i="13"/>
  <c r="BH181" i="7"/>
  <c r="V183" i="1"/>
  <c r="U183" i="1" a="1"/>
  <c r="U183" i="1" s="1"/>
  <c r="W183" i="1" s="1"/>
  <c r="BE182" i="13" a="1"/>
  <c r="BE182" i="13" s="1"/>
  <c r="BG182" i="13" s="1"/>
  <c r="BF182" i="13"/>
  <c r="AS182" i="1" a="1"/>
  <c r="AS182" i="1" s="1"/>
  <c r="AU182" i="1" s="1"/>
  <c r="AT182" i="1"/>
  <c r="AV182" i="1" s="1"/>
  <c r="BQ181" i="12" a="1"/>
  <c r="BQ181" i="12" s="1"/>
  <c r="BS181" i="12" s="1"/>
  <c r="BR181" i="12"/>
  <c r="BT181" i="13"/>
  <c r="BR182" i="13"/>
  <c r="BQ182" i="13" a="1"/>
  <c r="BQ182" i="13" s="1"/>
  <c r="BS182" i="13" s="1"/>
  <c r="X181" i="13"/>
  <c r="BT180" i="12"/>
  <c r="AJ181" i="12"/>
  <c r="AG183" i="1" a="1"/>
  <c r="AG183" i="1" s="1"/>
  <c r="AI183" i="1" s="1"/>
  <c r="AH183" i="1"/>
  <c r="U182" i="12" a="1"/>
  <c r="U182" i="12" s="1"/>
  <c r="W182" i="12" s="1"/>
  <c r="V182" i="12"/>
  <c r="BH181" i="12"/>
  <c r="AG182" i="12" a="1"/>
  <c r="AG182" i="12" s="1"/>
  <c r="AI182" i="12" s="1"/>
  <c r="AH182" i="12"/>
  <c r="U182" i="13" a="1"/>
  <c r="U182" i="13" s="1"/>
  <c r="W182" i="13" s="1"/>
  <c r="V182" i="13"/>
  <c r="BQ183" i="1" a="1"/>
  <c r="BQ183" i="1" s="1"/>
  <c r="BS183" i="1" s="1"/>
  <c r="BR183" i="1"/>
  <c r="BT183" i="1" s="1"/>
  <c r="AS182" i="12" a="1"/>
  <c r="AS182" i="12" s="1"/>
  <c r="AU182" i="12" s="1"/>
  <c r="AT182" i="12"/>
  <c r="AJ181" i="13"/>
  <c r="AV181" i="1"/>
  <c r="AG182" i="13" a="1"/>
  <c r="AG182" i="13" s="1"/>
  <c r="AI182" i="13" s="1"/>
  <c r="AH182" i="13"/>
  <c r="BE182" i="12" a="1"/>
  <c r="BE182" i="12" s="1"/>
  <c r="BG182" i="12" s="1"/>
  <c r="BF182" i="12"/>
  <c r="BE182" i="1" a="1"/>
  <c r="BE182" i="1" s="1"/>
  <c r="BG182" i="1" s="1"/>
  <c r="BF182" i="1"/>
  <c r="AS182" i="13" a="1"/>
  <c r="AS182" i="13" s="1"/>
  <c r="AU182" i="13" s="1"/>
  <c r="AT182" i="13"/>
  <c r="AV181" i="13"/>
  <c r="X182" i="1"/>
  <c r="BP182" i="12"/>
  <c r="BO183" i="12"/>
  <c r="X181" i="12"/>
  <c r="X181" i="7"/>
  <c r="AV181" i="7"/>
  <c r="AJ182" i="7"/>
  <c r="BF182" i="7"/>
  <c r="BE182" i="7" a="1"/>
  <c r="BE182" i="7" s="1"/>
  <c r="BG182" i="7" s="1"/>
  <c r="BQ182" i="7" a="1"/>
  <c r="BQ182" i="7" s="1"/>
  <c r="BS182" i="7" s="1"/>
  <c r="BR182" i="7"/>
  <c r="AS182" i="7" a="1"/>
  <c r="AS182" i="7" s="1"/>
  <c r="AU182" i="7" s="1"/>
  <c r="AT182" i="7"/>
  <c r="AG183" i="7" a="1"/>
  <c r="AG183" i="7" s="1"/>
  <c r="AI183" i="7" s="1"/>
  <c r="AH183" i="7"/>
  <c r="U182" i="7" a="1"/>
  <c r="U182" i="7" s="1"/>
  <c r="W182" i="7" s="1"/>
  <c r="V182" i="7"/>
  <c r="BT181" i="7"/>
  <c r="AQ183" i="1"/>
  <c r="AR183" i="1" s="1"/>
  <c r="BC183" i="12"/>
  <c r="BD183" i="12" s="1"/>
  <c r="AQ183" i="12"/>
  <c r="AR183" i="12" s="1"/>
  <c r="AE183" i="12"/>
  <c r="AF183" i="12" s="1"/>
  <c r="S183" i="12"/>
  <c r="T183" i="12" s="1"/>
  <c r="BO183" i="7"/>
  <c r="BP183" i="7" s="1"/>
  <c r="BC183" i="7"/>
  <c r="BD183" i="7" s="1"/>
  <c r="AQ183" i="7"/>
  <c r="AR183" i="7" s="1"/>
  <c r="AE184" i="7"/>
  <c r="AF184" i="7" s="1"/>
  <c r="S183" i="7"/>
  <c r="T183" i="7" s="1"/>
  <c r="BO184" i="1"/>
  <c r="BP184" i="1" s="1"/>
  <c r="BC183" i="1"/>
  <c r="BD183" i="1" s="1"/>
  <c r="AE184" i="1"/>
  <c r="AF184" i="1" s="1"/>
  <c r="S184" i="1"/>
  <c r="T184" i="1" s="1"/>
  <c r="BO183" i="13"/>
  <c r="BP183" i="13" s="1"/>
  <c r="BC183" i="13"/>
  <c r="BD183" i="13" s="1"/>
  <c r="AQ183" i="13"/>
  <c r="AR183" i="13" s="1"/>
  <c r="AE183" i="13"/>
  <c r="AF183" i="13" s="1"/>
  <c r="S183" i="13"/>
  <c r="T183" i="13" s="1"/>
  <c r="BH182" i="12" l="1"/>
  <c r="AV182" i="13"/>
  <c r="AJ182" i="12"/>
  <c r="X182" i="12"/>
  <c r="BH182" i="13"/>
  <c r="BE183" i="1" a="1"/>
  <c r="BE183" i="1" s="1"/>
  <c r="BG183" i="1" s="1"/>
  <c r="BF183" i="1"/>
  <c r="BH183" i="1" s="1"/>
  <c r="AG183" i="12" a="1"/>
  <c r="AG183" i="12" s="1"/>
  <c r="AI183" i="12" s="1"/>
  <c r="AH183" i="12"/>
  <c r="U183" i="13" a="1"/>
  <c r="U183" i="13" s="1"/>
  <c r="W183" i="13" s="1"/>
  <c r="V183" i="13"/>
  <c r="BQ184" i="1" a="1"/>
  <c r="BQ184" i="1" s="1"/>
  <c r="BS184" i="1" s="1"/>
  <c r="BR184" i="1"/>
  <c r="BT184" i="1" s="1"/>
  <c r="AS183" i="12" a="1"/>
  <c r="AS183" i="12" s="1"/>
  <c r="AU183" i="12" s="1"/>
  <c r="AT183" i="12"/>
  <c r="AG184" i="1" a="1"/>
  <c r="AG184" i="1" s="1"/>
  <c r="AI184" i="1" s="1"/>
  <c r="AH184" i="1"/>
  <c r="AH183" i="13"/>
  <c r="AG183" i="13" a="1"/>
  <c r="AG183" i="13" s="1"/>
  <c r="AI183" i="13" s="1"/>
  <c r="BE183" i="12" a="1"/>
  <c r="BE183" i="12" s="1"/>
  <c r="BG183" i="12" s="1"/>
  <c r="BF183" i="12"/>
  <c r="BH183" i="12" s="1"/>
  <c r="BH182" i="1"/>
  <c r="AV182" i="12"/>
  <c r="BT182" i="13"/>
  <c r="AT183" i="13"/>
  <c r="AS183" i="13" a="1"/>
  <c r="AS183" i="13" s="1"/>
  <c r="AU183" i="13" s="1"/>
  <c r="BF183" i="13"/>
  <c r="BE183" i="13" a="1"/>
  <c r="BE183" i="13" s="1"/>
  <c r="BG183" i="13" s="1"/>
  <c r="AT183" i="1"/>
  <c r="AS183" i="1" a="1"/>
  <c r="AS183" i="1" s="1"/>
  <c r="AU183" i="1" s="1"/>
  <c r="BP183" i="12"/>
  <c r="BO184" i="12"/>
  <c r="X183" i="1"/>
  <c r="U183" i="12" a="1"/>
  <c r="U183" i="12" s="1"/>
  <c r="W183" i="12" s="1"/>
  <c r="V183" i="12"/>
  <c r="BQ183" i="13" a="1"/>
  <c r="BQ183" i="13" s="1"/>
  <c r="BS183" i="13" s="1"/>
  <c r="BR183" i="13"/>
  <c r="BQ182" i="12" a="1"/>
  <c r="BQ182" i="12" s="1"/>
  <c r="BS182" i="12" s="1"/>
  <c r="BR182" i="12"/>
  <c r="AJ183" i="1"/>
  <c r="U184" i="1" a="1"/>
  <c r="U184" i="1" s="1"/>
  <c r="W184" i="1" s="1"/>
  <c r="V184" i="1"/>
  <c r="AJ182" i="13"/>
  <c r="X182" i="13"/>
  <c r="BT181" i="12"/>
  <c r="BH182" i="7"/>
  <c r="BT182" i="7"/>
  <c r="AV182" i="7"/>
  <c r="X182" i="7"/>
  <c r="AJ183" i="7"/>
  <c r="BR183" i="7"/>
  <c r="BQ183" i="7" a="1"/>
  <c r="BQ183" i="7" s="1"/>
  <c r="BS183" i="7" s="1"/>
  <c r="BF183" i="7"/>
  <c r="BE183" i="7" a="1"/>
  <c r="BE183" i="7" s="1"/>
  <c r="BG183" i="7" s="1"/>
  <c r="U183" i="7" a="1"/>
  <c r="U183" i="7" s="1"/>
  <c r="W183" i="7" s="1"/>
  <c r="V183" i="7"/>
  <c r="AS183" i="7" a="1"/>
  <c r="AS183" i="7" s="1"/>
  <c r="AU183" i="7" s="1"/>
  <c r="AT183" i="7"/>
  <c r="AG184" i="7" a="1"/>
  <c r="AG184" i="7" s="1"/>
  <c r="AI184" i="7" s="1"/>
  <c r="AH184" i="7"/>
  <c r="AQ184" i="1"/>
  <c r="AR184" i="1" s="1"/>
  <c r="BC184" i="12"/>
  <c r="BD184" i="12" s="1"/>
  <c r="AQ184" i="12"/>
  <c r="AR184" i="12" s="1"/>
  <c r="AE184" i="12"/>
  <c r="AF184" i="12" s="1"/>
  <c r="S184" i="12"/>
  <c r="T184" i="12" s="1"/>
  <c r="BO184" i="7"/>
  <c r="BP184" i="7" s="1"/>
  <c r="BC184" i="7"/>
  <c r="BD184" i="7" s="1"/>
  <c r="AQ184" i="7"/>
  <c r="AR184" i="7" s="1"/>
  <c r="AE185" i="7"/>
  <c r="AF185" i="7" s="1"/>
  <c r="S184" i="7"/>
  <c r="T184" i="7" s="1"/>
  <c r="BO185" i="1"/>
  <c r="BP185" i="1" s="1"/>
  <c r="BC184" i="1"/>
  <c r="BD184" i="1" s="1"/>
  <c r="AE185" i="1"/>
  <c r="AF185" i="1" s="1"/>
  <c r="S185" i="1"/>
  <c r="T185" i="1" s="1"/>
  <c r="BO184" i="13"/>
  <c r="BP184" i="13" s="1"/>
  <c r="BC184" i="13"/>
  <c r="BD184" i="13" s="1"/>
  <c r="AQ184" i="13"/>
  <c r="AR184" i="13" s="1"/>
  <c r="AE184" i="13"/>
  <c r="AF184" i="13" s="1"/>
  <c r="S184" i="13"/>
  <c r="T184" i="13" s="1"/>
  <c r="X183" i="13" l="1"/>
  <c r="X184" i="1"/>
  <c r="AV183" i="12"/>
  <c r="BT182" i="12"/>
  <c r="AJ183" i="12"/>
  <c r="AJ184" i="1"/>
  <c r="BT183" i="13"/>
  <c r="AV183" i="7"/>
  <c r="AV183" i="1"/>
  <c r="U184" i="12" a="1"/>
  <c r="U184" i="12" s="1"/>
  <c r="W184" i="12" s="1"/>
  <c r="V184" i="12"/>
  <c r="X184" i="12" s="1"/>
  <c r="AG184" i="12" a="1"/>
  <c r="AG184" i="12" s="1"/>
  <c r="AI184" i="12" s="1"/>
  <c r="AH184" i="12"/>
  <c r="BE184" i="12" a="1"/>
  <c r="BE184" i="12" s="1"/>
  <c r="BG184" i="12" s="1"/>
  <c r="BF184" i="12"/>
  <c r="BQ184" i="13" a="1"/>
  <c r="BQ184" i="13" s="1"/>
  <c r="BS184" i="13" s="1"/>
  <c r="BR184" i="13"/>
  <c r="BE184" i="1" a="1"/>
  <c r="BE184" i="1" s="1"/>
  <c r="BG184" i="1" s="1"/>
  <c r="BF184" i="1"/>
  <c r="U184" i="13" a="1"/>
  <c r="U184" i="13" s="1"/>
  <c r="W184" i="13" s="1"/>
  <c r="V184" i="13"/>
  <c r="BR185" i="1"/>
  <c r="BQ185" i="1" a="1"/>
  <c r="BQ185" i="1" s="1"/>
  <c r="BS185" i="1" s="1"/>
  <c r="AS184" i="12" a="1"/>
  <c r="AS184" i="12" s="1"/>
  <c r="AU184" i="12" s="1"/>
  <c r="AT184" i="12"/>
  <c r="X183" i="7"/>
  <c r="BP184" i="12"/>
  <c r="BO185" i="12"/>
  <c r="AV183" i="13"/>
  <c r="AJ183" i="13"/>
  <c r="AS184" i="13" a="1"/>
  <c r="AS184" i="13" s="1"/>
  <c r="AU184" i="13" s="1"/>
  <c r="AT184" i="13"/>
  <c r="AG184" i="13" a="1"/>
  <c r="AG184" i="13" s="1"/>
  <c r="AI184" i="13" s="1"/>
  <c r="AH184" i="13"/>
  <c r="BQ183" i="12" a="1"/>
  <c r="BQ183" i="12" s="1"/>
  <c r="BS183" i="12" s="1"/>
  <c r="BR183" i="12"/>
  <c r="BE184" i="13" a="1"/>
  <c r="BE184" i="13" s="1"/>
  <c r="BG184" i="13" s="1"/>
  <c r="BF184" i="13"/>
  <c r="BH184" i="13" s="1"/>
  <c r="AT184" i="1"/>
  <c r="AS184" i="1" a="1"/>
  <c r="AS184" i="1" s="1"/>
  <c r="AU184" i="1" s="1"/>
  <c r="U185" i="1" a="1"/>
  <c r="U185" i="1" s="1"/>
  <c r="W185" i="1" s="1"/>
  <c r="V185" i="1"/>
  <c r="X183" i="12"/>
  <c r="BH183" i="13"/>
  <c r="AG185" i="1" a="1"/>
  <c r="AG185" i="1" s="1"/>
  <c r="AI185" i="1" s="1"/>
  <c r="AH185" i="1"/>
  <c r="AJ184" i="7"/>
  <c r="BF184" i="7"/>
  <c r="BE184" i="7" a="1"/>
  <c r="BE184" i="7" s="1"/>
  <c r="BG184" i="7" s="1"/>
  <c r="BQ184" i="7" a="1"/>
  <c r="BQ184" i="7" s="1"/>
  <c r="BS184" i="7" s="1"/>
  <c r="BR184" i="7"/>
  <c r="AH185" i="7"/>
  <c r="AG185" i="7" a="1"/>
  <c r="AG185" i="7" s="1"/>
  <c r="AI185" i="7" s="1"/>
  <c r="AS184" i="7" a="1"/>
  <c r="AS184" i="7" s="1"/>
  <c r="AU184" i="7" s="1"/>
  <c r="AT184" i="7"/>
  <c r="U184" i="7" a="1"/>
  <c r="U184" i="7" s="1"/>
  <c r="W184" i="7" s="1"/>
  <c r="V184" i="7"/>
  <c r="BH183" i="7"/>
  <c r="BT183" i="7"/>
  <c r="AQ185" i="1"/>
  <c r="AR185" i="1" s="1"/>
  <c r="BC185" i="12"/>
  <c r="BD185" i="12" s="1"/>
  <c r="AQ185" i="12"/>
  <c r="AR185" i="12" s="1"/>
  <c r="AE185" i="12"/>
  <c r="AF185" i="12" s="1"/>
  <c r="S185" i="12"/>
  <c r="T185" i="12" s="1"/>
  <c r="BO185" i="7"/>
  <c r="BP185" i="7" s="1"/>
  <c r="BC185" i="7"/>
  <c r="BD185" i="7" s="1"/>
  <c r="AQ185" i="7"/>
  <c r="AR185" i="7" s="1"/>
  <c r="AE186" i="7"/>
  <c r="AF186" i="7" s="1"/>
  <c r="S185" i="7"/>
  <c r="T185" i="7" s="1"/>
  <c r="BO186" i="1"/>
  <c r="BP186" i="1" s="1"/>
  <c r="BC185" i="1"/>
  <c r="BD185" i="1" s="1"/>
  <c r="AE186" i="1"/>
  <c r="AF186" i="1" s="1"/>
  <c r="S186" i="1"/>
  <c r="T186" i="1" s="1"/>
  <c r="BO185" i="13"/>
  <c r="BP185" i="13" s="1"/>
  <c r="BC185" i="13"/>
  <c r="BD185" i="13" s="1"/>
  <c r="AQ185" i="13"/>
  <c r="AR185" i="13" s="1"/>
  <c r="AE185" i="13"/>
  <c r="AF185" i="13" s="1"/>
  <c r="S185" i="13"/>
  <c r="T185" i="13" s="1"/>
  <c r="AV184" i="13" l="1"/>
  <c r="BT185" i="1"/>
  <c r="BH184" i="1"/>
  <c r="AJ184" i="12"/>
  <c r="X185" i="1"/>
  <c r="AJ185" i="1"/>
  <c r="BH184" i="12"/>
  <c r="X184" i="13"/>
  <c r="BT184" i="13"/>
  <c r="BE185" i="12" a="1"/>
  <c r="BE185" i="12" s="1"/>
  <c r="BG185" i="12" s="1"/>
  <c r="BF185" i="12"/>
  <c r="V185" i="13"/>
  <c r="U185" i="13" a="1"/>
  <c r="U185" i="13" s="1"/>
  <c r="W185" i="13" s="1"/>
  <c r="AS185" i="13" a="1"/>
  <c r="AS185" i="13" s="1"/>
  <c r="AU185" i="13" s="1"/>
  <c r="AT185" i="13"/>
  <c r="BQ186" i="1" a="1"/>
  <c r="BQ186" i="1" s="1"/>
  <c r="BS186" i="1" s="1"/>
  <c r="BR186" i="1"/>
  <c r="BE185" i="13" a="1"/>
  <c r="BE185" i="13" s="1"/>
  <c r="BG185" i="13" s="1"/>
  <c r="BF185" i="13"/>
  <c r="AS185" i="1" a="1"/>
  <c r="AS185" i="1" s="1"/>
  <c r="AU185" i="1" s="1"/>
  <c r="AT185" i="1"/>
  <c r="AS185" i="12" a="1"/>
  <c r="AS185" i="12" s="1"/>
  <c r="AU185" i="12" s="1"/>
  <c r="AT185" i="12"/>
  <c r="AG185" i="13" a="1"/>
  <c r="AG185" i="13" s="1"/>
  <c r="AI185" i="13" s="1"/>
  <c r="AH185" i="13"/>
  <c r="BQ185" i="13" a="1"/>
  <c r="BQ185" i="13" s="1"/>
  <c r="BS185" i="13" s="1"/>
  <c r="BR185" i="13"/>
  <c r="BT183" i="12"/>
  <c r="BP185" i="12"/>
  <c r="BO186" i="12"/>
  <c r="U186" i="1" a="1"/>
  <c r="U186" i="1" s="1"/>
  <c r="W186" i="1" s="1"/>
  <c r="V186" i="1"/>
  <c r="X186" i="1" s="1"/>
  <c r="BR184" i="12"/>
  <c r="BQ184" i="12" a="1"/>
  <c r="BQ184" i="12" s="1"/>
  <c r="BS184" i="12" s="1"/>
  <c r="AH186" i="1"/>
  <c r="AG186" i="1" a="1"/>
  <c r="AG186" i="1" s="1"/>
  <c r="AI186" i="1" s="1"/>
  <c r="U185" i="12" a="1"/>
  <c r="U185" i="12" s="1"/>
  <c r="W185" i="12" s="1"/>
  <c r="V185" i="12"/>
  <c r="AJ184" i="13"/>
  <c r="BE185" i="1" a="1"/>
  <c r="BE185" i="1" s="1"/>
  <c r="BG185" i="1" s="1"/>
  <c r="BF185" i="1"/>
  <c r="AG185" i="12" a="1"/>
  <c r="AG185" i="12" s="1"/>
  <c r="AI185" i="12" s="1"/>
  <c r="AH185" i="12"/>
  <c r="AV184" i="1"/>
  <c r="AV184" i="12"/>
  <c r="AV184" i="7"/>
  <c r="BT184" i="7"/>
  <c r="U185" i="7" a="1"/>
  <c r="U185" i="7" s="1"/>
  <c r="W185" i="7" s="1"/>
  <c r="V185" i="7"/>
  <c r="AJ185" i="7"/>
  <c r="BQ185" i="7" a="1"/>
  <c r="BQ185" i="7" s="1"/>
  <c r="BS185" i="7" s="1"/>
  <c r="BR185" i="7"/>
  <c r="BE185" i="7" a="1"/>
  <c r="BE185" i="7" s="1"/>
  <c r="BG185" i="7" s="1"/>
  <c r="BF185" i="7"/>
  <c r="AS185" i="7" a="1"/>
  <c r="AS185" i="7" s="1"/>
  <c r="AU185" i="7" s="1"/>
  <c r="AT185" i="7"/>
  <c r="BH184" i="7"/>
  <c r="AG186" i="7" a="1"/>
  <c r="AG186" i="7" s="1"/>
  <c r="AI186" i="7" s="1"/>
  <c r="AH186" i="7"/>
  <c r="X184" i="7"/>
  <c r="AQ186" i="1"/>
  <c r="AR186" i="1" s="1"/>
  <c r="BC186" i="12"/>
  <c r="BD186" i="12" s="1"/>
  <c r="AQ186" i="12"/>
  <c r="AR186" i="12" s="1"/>
  <c r="AE186" i="12"/>
  <c r="AF186" i="12" s="1"/>
  <c r="S186" i="12"/>
  <c r="T186" i="12" s="1"/>
  <c r="BO186" i="7"/>
  <c r="BP186" i="7" s="1"/>
  <c r="BC186" i="7"/>
  <c r="BD186" i="7" s="1"/>
  <c r="AQ186" i="7"/>
  <c r="AR186" i="7" s="1"/>
  <c r="AE187" i="7"/>
  <c r="AF187" i="7" s="1"/>
  <c r="S186" i="7"/>
  <c r="T186" i="7" s="1"/>
  <c r="BO187" i="1"/>
  <c r="BP187" i="1" s="1"/>
  <c r="BC186" i="1"/>
  <c r="BD186" i="1" s="1"/>
  <c r="AE187" i="1"/>
  <c r="AF187" i="1" s="1"/>
  <c r="S187" i="1"/>
  <c r="T187" i="1" s="1"/>
  <c r="BO186" i="13"/>
  <c r="BP186" i="13" s="1"/>
  <c r="BC186" i="13"/>
  <c r="BD186" i="13" s="1"/>
  <c r="AQ186" i="13"/>
  <c r="AR186" i="13" s="1"/>
  <c r="AE186" i="13"/>
  <c r="AF186" i="13" s="1"/>
  <c r="S186" i="13"/>
  <c r="T186" i="13" s="1"/>
  <c r="AV185" i="13" l="1"/>
  <c r="BT186" i="1"/>
  <c r="AJ185" i="13"/>
  <c r="AJ185" i="12"/>
  <c r="BT185" i="13"/>
  <c r="BH185" i="13"/>
  <c r="X185" i="12"/>
  <c r="AV185" i="1"/>
  <c r="X185" i="13"/>
  <c r="AG186" i="13" a="1"/>
  <c r="AG186" i="13" s="1"/>
  <c r="AI186" i="13" s="1"/>
  <c r="AH186" i="13"/>
  <c r="AS186" i="1" a="1"/>
  <c r="AS186" i="1" s="1"/>
  <c r="AU186" i="1" s="1"/>
  <c r="AT186" i="1"/>
  <c r="AV185" i="12"/>
  <c r="BQ187" i="1" a="1"/>
  <c r="BQ187" i="1" s="1"/>
  <c r="BS187" i="1" s="1"/>
  <c r="BR187" i="1"/>
  <c r="BF186" i="13"/>
  <c r="BE186" i="13" a="1"/>
  <c r="BE186" i="13" s="1"/>
  <c r="BG186" i="13" s="1"/>
  <c r="BR186" i="13"/>
  <c r="BQ186" i="13" a="1"/>
  <c r="BQ186" i="13" s="1"/>
  <c r="BS186" i="13" s="1"/>
  <c r="AJ186" i="1"/>
  <c r="BP186" i="12"/>
  <c r="BO187" i="12"/>
  <c r="U187" i="1" a="1"/>
  <c r="U187" i="1" s="1"/>
  <c r="W187" i="1" s="1"/>
  <c r="V187" i="1"/>
  <c r="U186" i="12" a="1"/>
  <c r="U186" i="12" s="1"/>
  <c r="W186" i="12" s="1"/>
  <c r="V186" i="12"/>
  <c r="BQ185" i="12" a="1"/>
  <c r="BQ185" i="12" s="1"/>
  <c r="BS185" i="12" s="1"/>
  <c r="BR185" i="12"/>
  <c r="AG187" i="1" a="1"/>
  <c r="AG187" i="1" s="1"/>
  <c r="AI187" i="1" s="1"/>
  <c r="AH187" i="1"/>
  <c r="BE186" i="1" a="1"/>
  <c r="BE186" i="1" s="1"/>
  <c r="BG186" i="1" s="1"/>
  <c r="BF186" i="1"/>
  <c r="AG186" i="12" a="1"/>
  <c r="AG186" i="12" s="1"/>
  <c r="AI186" i="12" s="1"/>
  <c r="AH186" i="12"/>
  <c r="BH185" i="1"/>
  <c r="BT184" i="12"/>
  <c r="AS186" i="12" a="1"/>
  <c r="AS186" i="12" s="1"/>
  <c r="AU186" i="12" s="1"/>
  <c r="AT186" i="12"/>
  <c r="BH185" i="12"/>
  <c r="U186" i="13" a="1"/>
  <c r="U186" i="13" s="1"/>
  <c r="W186" i="13" s="1"/>
  <c r="V186" i="13"/>
  <c r="BF186" i="12"/>
  <c r="BE186" i="12" a="1"/>
  <c r="BE186" i="12" s="1"/>
  <c r="BG186" i="12" s="1"/>
  <c r="AT186" i="13"/>
  <c r="AS186" i="13" a="1"/>
  <c r="AS186" i="13" s="1"/>
  <c r="AU186" i="13" s="1"/>
  <c r="AV185" i="7"/>
  <c r="BT185" i="7"/>
  <c r="BR186" i="7"/>
  <c r="BQ186" i="7" a="1"/>
  <c r="BQ186" i="7" s="1"/>
  <c r="BS186" i="7" s="1"/>
  <c r="BH185" i="7"/>
  <c r="AS186" i="7" a="1"/>
  <c r="AS186" i="7" s="1"/>
  <c r="AU186" i="7" s="1"/>
  <c r="AT186" i="7"/>
  <c r="AG187" i="7" a="1"/>
  <c r="AG187" i="7" s="1"/>
  <c r="AI187" i="7" s="1"/>
  <c r="AH187" i="7"/>
  <c r="BE186" i="7" a="1"/>
  <c r="BE186" i="7" s="1"/>
  <c r="BG186" i="7" s="1"/>
  <c r="BF186" i="7"/>
  <c r="U186" i="7" a="1"/>
  <c r="U186" i="7" s="1"/>
  <c r="W186" i="7" s="1"/>
  <c r="V186" i="7"/>
  <c r="AJ186" i="7"/>
  <c r="X185" i="7"/>
  <c r="AQ187" i="1"/>
  <c r="AR187" i="1" s="1"/>
  <c r="BC187" i="12"/>
  <c r="BD187" i="12" s="1"/>
  <c r="AQ187" i="12"/>
  <c r="AR187" i="12" s="1"/>
  <c r="AE187" i="12"/>
  <c r="AF187" i="12" s="1"/>
  <c r="S187" i="12"/>
  <c r="T187" i="12" s="1"/>
  <c r="BO187" i="7"/>
  <c r="BP187" i="7" s="1"/>
  <c r="BC187" i="7"/>
  <c r="BD187" i="7" s="1"/>
  <c r="AQ187" i="7"/>
  <c r="AR187" i="7" s="1"/>
  <c r="AE188" i="7"/>
  <c r="AF188" i="7" s="1"/>
  <c r="S187" i="7"/>
  <c r="T187" i="7" s="1"/>
  <c r="BO188" i="1"/>
  <c r="BP188" i="1" s="1"/>
  <c r="BC187" i="1"/>
  <c r="BD187" i="1" s="1"/>
  <c r="AE188" i="1"/>
  <c r="AF188" i="1" s="1"/>
  <c r="S188" i="1"/>
  <c r="T188" i="1" s="1"/>
  <c r="BO187" i="13"/>
  <c r="BP187" i="13" s="1"/>
  <c r="BC187" i="13"/>
  <c r="BD187" i="13" s="1"/>
  <c r="AQ187" i="13"/>
  <c r="AR187" i="13" s="1"/>
  <c r="AE187" i="13"/>
  <c r="AF187" i="13" s="1"/>
  <c r="S187" i="13"/>
  <c r="T187" i="13" s="1"/>
  <c r="AJ186" i="13" l="1"/>
  <c r="X186" i="13"/>
  <c r="AV186" i="12"/>
  <c r="AJ187" i="1"/>
  <c r="BH186" i="1"/>
  <c r="AV186" i="1"/>
  <c r="BQ187" i="13" a="1"/>
  <c r="BQ187" i="13" s="1"/>
  <c r="BS187" i="13" s="1"/>
  <c r="BR187" i="13"/>
  <c r="BP187" i="12"/>
  <c r="BO188" i="12"/>
  <c r="U188" i="1" a="1"/>
  <c r="U188" i="1" s="1"/>
  <c r="W188" i="1" s="1"/>
  <c r="V188" i="1"/>
  <c r="AG188" i="1" a="1"/>
  <c r="AG188" i="1" s="1"/>
  <c r="AI188" i="1" s="1"/>
  <c r="AH188" i="1"/>
  <c r="V187" i="12"/>
  <c r="U187" i="12" a="1"/>
  <c r="U187" i="12" s="1"/>
  <c r="W187" i="12" s="1"/>
  <c r="BH186" i="12"/>
  <c r="BT185" i="12"/>
  <c r="BR186" i="12"/>
  <c r="BQ186" i="12" a="1"/>
  <c r="BQ186" i="12" s="1"/>
  <c r="BS186" i="12" s="1"/>
  <c r="BT187" i="1"/>
  <c r="U187" i="13" a="1"/>
  <c r="U187" i="13" s="1"/>
  <c r="W187" i="13" s="1"/>
  <c r="V187" i="13"/>
  <c r="BQ188" i="1" a="1"/>
  <c r="BQ188" i="1" s="1"/>
  <c r="BS188" i="1" s="1"/>
  <c r="BR188" i="1"/>
  <c r="AS187" i="12" a="1"/>
  <c r="AS187" i="12" s="1"/>
  <c r="AU187" i="12" s="1"/>
  <c r="AT187" i="12"/>
  <c r="AV187" i="12" s="1"/>
  <c r="AJ186" i="12"/>
  <c r="X186" i="12"/>
  <c r="BT186" i="13"/>
  <c r="BE187" i="1" a="1"/>
  <c r="BE187" i="1" s="1"/>
  <c r="BG187" i="1" s="1"/>
  <c r="BF187" i="1"/>
  <c r="AH187" i="13"/>
  <c r="AG187" i="13" a="1"/>
  <c r="AG187" i="13" s="1"/>
  <c r="AI187" i="13" s="1"/>
  <c r="BE187" i="12" a="1"/>
  <c r="BE187" i="12" s="1"/>
  <c r="BG187" i="12" s="1"/>
  <c r="BF187" i="12"/>
  <c r="AG187" i="12" a="1"/>
  <c r="AG187" i="12" s="1"/>
  <c r="AI187" i="12" s="1"/>
  <c r="AH187" i="12"/>
  <c r="AS187" i="13" a="1"/>
  <c r="AS187" i="13" s="1"/>
  <c r="AU187" i="13" s="1"/>
  <c r="AT187" i="13"/>
  <c r="BE187" i="13" a="1"/>
  <c r="BE187" i="13" s="1"/>
  <c r="BG187" i="13" s="1"/>
  <c r="BF187" i="13"/>
  <c r="AS187" i="1" a="1"/>
  <c r="AS187" i="1" s="1"/>
  <c r="AU187" i="1" s="1"/>
  <c r="AT187" i="1"/>
  <c r="AV186" i="13"/>
  <c r="X187" i="1"/>
  <c r="BH186" i="13"/>
  <c r="AJ187" i="7"/>
  <c r="X186" i="7"/>
  <c r="BH186" i="7"/>
  <c r="AV186" i="7"/>
  <c r="BT186" i="7"/>
  <c r="AH188" i="7"/>
  <c r="AG188" i="7" a="1"/>
  <c r="AG188" i="7" s="1"/>
  <c r="AI188" i="7" s="1"/>
  <c r="BR187" i="7"/>
  <c r="BQ187" i="7" a="1"/>
  <c r="BQ187" i="7" s="1"/>
  <c r="BS187" i="7" s="1"/>
  <c r="BE187" i="7" a="1"/>
  <c r="BE187" i="7" s="1"/>
  <c r="BG187" i="7" s="1"/>
  <c r="BF187" i="7"/>
  <c r="AT187" i="7"/>
  <c r="AS187" i="7" a="1"/>
  <c r="AS187" i="7" s="1"/>
  <c r="AU187" i="7" s="1"/>
  <c r="U187" i="7" a="1"/>
  <c r="U187" i="7" s="1"/>
  <c r="W187" i="7" s="1"/>
  <c r="V187" i="7"/>
  <c r="AQ188" i="1"/>
  <c r="AR188" i="1" s="1"/>
  <c r="BC188" i="12"/>
  <c r="BD188" i="12" s="1"/>
  <c r="AQ188" i="12"/>
  <c r="AR188" i="12" s="1"/>
  <c r="AE188" i="12"/>
  <c r="AF188" i="12" s="1"/>
  <c r="S188" i="12"/>
  <c r="T188" i="12" s="1"/>
  <c r="BO188" i="7"/>
  <c r="BP188" i="7" s="1"/>
  <c r="BC188" i="7"/>
  <c r="BD188" i="7" s="1"/>
  <c r="AQ188" i="7"/>
  <c r="AR188" i="7" s="1"/>
  <c r="AE189" i="7"/>
  <c r="AF189" i="7" s="1"/>
  <c r="S188" i="7"/>
  <c r="T188" i="7" s="1"/>
  <c r="BO189" i="1"/>
  <c r="BP189" i="1" s="1"/>
  <c r="BC188" i="1"/>
  <c r="BD188" i="1" s="1"/>
  <c r="AE189" i="1"/>
  <c r="AF189" i="1" s="1"/>
  <c r="S189" i="1"/>
  <c r="T189" i="1" s="1"/>
  <c r="BO188" i="13"/>
  <c r="BP188" i="13" s="1"/>
  <c r="BC188" i="13"/>
  <c r="BD188" i="13" s="1"/>
  <c r="AQ188" i="13"/>
  <c r="AR188" i="13" s="1"/>
  <c r="AE188" i="13"/>
  <c r="AF188" i="13" s="1"/>
  <c r="S188" i="13"/>
  <c r="T188" i="13" s="1"/>
  <c r="AJ187" i="13" l="1"/>
  <c r="BH187" i="1"/>
  <c r="BT187" i="13"/>
  <c r="AV187" i="7"/>
  <c r="AV187" i="1"/>
  <c r="BH187" i="12"/>
  <c r="BH187" i="13"/>
  <c r="AV187" i="13"/>
  <c r="AJ188" i="1"/>
  <c r="BT188" i="1"/>
  <c r="BH187" i="7"/>
  <c r="AS188" i="13" a="1"/>
  <c r="AS188" i="13" s="1"/>
  <c r="AU188" i="13" s="1"/>
  <c r="AT188" i="13"/>
  <c r="V188" i="13"/>
  <c r="U188" i="13" a="1"/>
  <c r="U188" i="13" s="1"/>
  <c r="W188" i="13" s="1"/>
  <c r="BQ189" i="1" a="1"/>
  <c r="BQ189" i="1" s="1"/>
  <c r="BS189" i="1" s="1"/>
  <c r="BR189" i="1"/>
  <c r="AT188" i="12"/>
  <c r="AS188" i="12" a="1"/>
  <c r="AS188" i="12" s="1"/>
  <c r="AU188" i="12" s="1"/>
  <c r="AG188" i="13" a="1"/>
  <c r="AG188" i="13" s="1"/>
  <c r="AI188" i="13" s="1"/>
  <c r="AH188" i="13"/>
  <c r="BE188" i="12" a="1"/>
  <c r="BE188" i="12" s="1"/>
  <c r="BG188" i="12" s="1"/>
  <c r="BF188" i="12"/>
  <c r="X188" i="1"/>
  <c r="AT188" i="1"/>
  <c r="AS188" i="1" a="1"/>
  <c r="AS188" i="1" s="1"/>
  <c r="AU188" i="1" s="1"/>
  <c r="BE188" i="13" a="1"/>
  <c r="BE188" i="13" s="1"/>
  <c r="BG188" i="13" s="1"/>
  <c r="BF188" i="13"/>
  <c r="BH188" i="13" s="1"/>
  <c r="BQ188" i="13" a="1"/>
  <c r="BQ188" i="13" s="1"/>
  <c r="BS188" i="13" s="1"/>
  <c r="BR188" i="13"/>
  <c r="BT188" i="13" s="1"/>
  <c r="AJ187" i="12"/>
  <c r="X187" i="13"/>
  <c r="X187" i="12"/>
  <c r="BP188" i="12"/>
  <c r="BO189" i="12"/>
  <c r="BQ187" i="12" a="1"/>
  <c r="BQ187" i="12" s="1"/>
  <c r="BS187" i="12" s="1"/>
  <c r="BR187" i="12"/>
  <c r="U189" i="1" a="1"/>
  <c r="U189" i="1" s="1"/>
  <c r="W189" i="1" s="1"/>
  <c r="V189" i="1"/>
  <c r="AH189" i="1"/>
  <c r="AG189" i="1" a="1"/>
  <c r="AG189" i="1" s="1"/>
  <c r="AI189" i="1" s="1"/>
  <c r="U188" i="12" a="1"/>
  <c r="U188" i="12" s="1"/>
  <c r="W188" i="12" s="1"/>
  <c r="V188" i="12"/>
  <c r="BE188" i="1" a="1"/>
  <c r="BE188" i="1" s="1"/>
  <c r="BG188" i="1" s="1"/>
  <c r="BF188" i="1"/>
  <c r="AG188" i="12" a="1"/>
  <c r="AG188" i="12" s="1"/>
  <c r="AI188" i="12" s="1"/>
  <c r="AH188" i="12"/>
  <c r="BT186" i="12"/>
  <c r="BT187" i="7"/>
  <c r="X187" i="7"/>
  <c r="U188" i="7" a="1"/>
  <c r="U188" i="7" s="1"/>
  <c r="W188" i="7" s="1"/>
  <c r="V188" i="7"/>
  <c r="BF188" i="7"/>
  <c r="BE188" i="7" a="1"/>
  <c r="BE188" i="7" s="1"/>
  <c r="BG188" i="7" s="1"/>
  <c r="AG189" i="7" a="1"/>
  <c r="AG189" i="7" s="1"/>
  <c r="AI189" i="7" s="1"/>
  <c r="AH189" i="7"/>
  <c r="BR188" i="7"/>
  <c r="BQ188" i="7" a="1"/>
  <c r="BQ188" i="7" s="1"/>
  <c r="BS188" i="7" s="1"/>
  <c r="AT188" i="7"/>
  <c r="AS188" i="7" a="1"/>
  <c r="AS188" i="7" s="1"/>
  <c r="AU188" i="7" s="1"/>
  <c r="AJ188" i="7"/>
  <c r="AQ189" i="1"/>
  <c r="AR189" i="1" s="1"/>
  <c r="BC189" i="12"/>
  <c r="BD189" i="12" s="1"/>
  <c r="AQ189" i="12"/>
  <c r="AR189" i="12" s="1"/>
  <c r="AE189" i="12"/>
  <c r="AF189" i="12" s="1"/>
  <c r="S189" i="12"/>
  <c r="T189" i="12" s="1"/>
  <c r="BO189" i="7"/>
  <c r="BP189" i="7" s="1"/>
  <c r="BC189" i="7"/>
  <c r="BD189" i="7" s="1"/>
  <c r="AQ189" i="7"/>
  <c r="AR189" i="7" s="1"/>
  <c r="AE190" i="7"/>
  <c r="AF190" i="7" s="1"/>
  <c r="S189" i="7"/>
  <c r="T189" i="7" s="1"/>
  <c r="BO190" i="1"/>
  <c r="BP190" i="1" s="1"/>
  <c r="BC189" i="1"/>
  <c r="BD189" i="1" s="1"/>
  <c r="AE190" i="1"/>
  <c r="AF190" i="1" s="1"/>
  <c r="S190" i="1"/>
  <c r="T190" i="1" s="1"/>
  <c r="BO189" i="13"/>
  <c r="BP189" i="13" s="1"/>
  <c r="BC189" i="13"/>
  <c r="BD189" i="13" s="1"/>
  <c r="AQ189" i="13"/>
  <c r="AR189" i="13" s="1"/>
  <c r="AE189" i="13"/>
  <c r="AF189" i="13" s="1"/>
  <c r="S189" i="13"/>
  <c r="T189" i="13" s="1"/>
  <c r="BH188" i="12" l="1"/>
  <c r="X188" i="12"/>
  <c r="BT187" i="12"/>
  <c r="AV188" i="13"/>
  <c r="AJ188" i="13"/>
  <c r="AS189" i="1" a="1"/>
  <c r="AS189" i="1" s="1"/>
  <c r="AU189" i="1" s="1"/>
  <c r="AT189" i="1"/>
  <c r="AV189" i="1" s="1"/>
  <c r="BR189" i="13"/>
  <c r="BQ189" i="13" a="1"/>
  <c r="BQ189" i="13" s="1"/>
  <c r="BS189" i="13" s="1"/>
  <c r="BH188" i="1"/>
  <c r="BF189" i="13"/>
  <c r="BE189" i="13" a="1"/>
  <c r="BE189" i="13" s="1"/>
  <c r="BG189" i="13" s="1"/>
  <c r="V190" i="1"/>
  <c r="U190" i="1" a="1"/>
  <c r="U190" i="1" s="1"/>
  <c r="W190" i="1" s="1"/>
  <c r="AV188" i="7"/>
  <c r="X189" i="1"/>
  <c r="BT189" i="1"/>
  <c r="U189" i="12" a="1"/>
  <c r="U189" i="12" s="1"/>
  <c r="W189" i="12" s="1"/>
  <c r="V189" i="12"/>
  <c r="BE189" i="1" a="1"/>
  <c r="BE189" i="1" s="1"/>
  <c r="BG189" i="1" s="1"/>
  <c r="BF189" i="1"/>
  <c r="AH189" i="12"/>
  <c r="AG189" i="12" a="1"/>
  <c r="AG189" i="12" s="1"/>
  <c r="AI189" i="12" s="1"/>
  <c r="X188" i="13"/>
  <c r="BQ190" i="1" a="1"/>
  <c r="BQ190" i="1" s="1"/>
  <c r="BS190" i="1" s="1"/>
  <c r="BR190" i="1"/>
  <c r="AS189" i="12" a="1"/>
  <c r="AS189" i="12" s="1"/>
  <c r="AU189" i="12" s="1"/>
  <c r="AT189" i="12"/>
  <c r="U189" i="13" a="1"/>
  <c r="U189" i="13" s="1"/>
  <c r="W189" i="13" s="1"/>
  <c r="V189" i="13"/>
  <c r="BE189" i="12" a="1"/>
  <c r="BE189" i="12" s="1"/>
  <c r="BG189" i="12" s="1"/>
  <c r="BF189" i="12"/>
  <c r="BP189" i="12"/>
  <c r="BO190" i="12"/>
  <c r="AG190" i="1" a="1"/>
  <c r="AG190" i="1" s="1"/>
  <c r="AI190" i="1" s="1"/>
  <c r="AH190" i="1"/>
  <c r="AG189" i="13" a="1"/>
  <c r="AG189" i="13" s="1"/>
  <c r="AI189" i="13" s="1"/>
  <c r="AH189" i="13"/>
  <c r="AT189" i="13"/>
  <c r="AS189" i="13" a="1"/>
  <c r="AS189" i="13" s="1"/>
  <c r="AU189" i="13" s="1"/>
  <c r="AJ188" i="12"/>
  <c r="AJ189" i="1"/>
  <c r="BR188" i="12"/>
  <c r="BQ188" i="12" a="1"/>
  <c r="BQ188" i="12" s="1"/>
  <c r="BS188" i="12" s="1"/>
  <c r="AV188" i="1"/>
  <c r="AV188" i="12"/>
  <c r="BT188" i="7"/>
  <c r="AJ189" i="7"/>
  <c r="V189" i="7"/>
  <c r="U189" i="7" a="1"/>
  <c r="U189" i="7" s="1"/>
  <c r="W189" i="7" s="1"/>
  <c r="AH190" i="7"/>
  <c r="AG190" i="7" a="1"/>
  <c r="AG190" i="7" s="1"/>
  <c r="AI190" i="7" s="1"/>
  <c r="BQ189" i="7" a="1"/>
  <c r="BQ189" i="7" s="1"/>
  <c r="BS189" i="7" s="1"/>
  <c r="BR189" i="7"/>
  <c r="AS189" i="7" a="1"/>
  <c r="AS189" i="7" s="1"/>
  <c r="AU189" i="7" s="1"/>
  <c r="AT189" i="7"/>
  <c r="BH188" i="7"/>
  <c r="BE189" i="7" a="1"/>
  <c r="BE189" i="7" s="1"/>
  <c r="BG189" i="7" s="1"/>
  <c r="BF189" i="7"/>
  <c r="X188" i="7"/>
  <c r="AQ190" i="1"/>
  <c r="AR190" i="1" s="1"/>
  <c r="BC190" i="12"/>
  <c r="BD190" i="12" s="1"/>
  <c r="AQ190" i="12"/>
  <c r="AR190" i="12" s="1"/>
  <c r="AE190" i="12"/>
  <c r="AF190" i="12" s="1"/>
  <c r="S190" i="12"/>
  <c r="T190" i="12" s="1"/>
  <c r="BO190" i="7"/>
  <c r="BP190" i="7" s="1"/>
  <c r="BC190" i="7"/>
  <c r="BD190" i="7" s="1"/>
  <c r="AQ190" i="7"/>
  <c r="AR190" i="7" s="1"/>
  <c r="AE191" i="7"/>
  <c r="AF191" i="7" s="1"/>
  <c r="S190" i="7"/>
  <c r="T190" i="7" s="1"/>
  <c r="BO191" i="1"/>
  <c r="BP191" i="1" s="1"/>
  <c r="BC190" i="1"/>
  <c r="BD190" i="1" s="1"/>
  <c r="AE191" i="1"/>
  <c r="AF191" i="1" s="1"/>
  <c r="S191" i="1"/>
  <c r="T191" i="1" s="1"/>
  <c r="BO190" i="13"/>
  <c r="BP190" i="13" s="1"/>
  <c r="BC190" i="13"/>
  <c r="BD190" i="13" s="1"/>
  <c r="AQ190" i="13"/>
  <c r="AR190" i="13" s="1"/>
  <c r="AE190" i="13"/>
  <c r="AF190" i="13" s="1"/>
  <c r="S190" i="13"/>
  <c r="T190" i="13" s="1"/>
  <c r="AJ189" i="12" l="1"/>
  <c r="BT190" i="1"/>
  <c r="AJ189" i="13"/>
  <c r="X189" i="13"/>
  <c r="AV189" i="7"/>
  <c r="AV189" i="13"/>
  <c r="BT189" i="7"/>
  <c r="X190" i="1"/>
  <c r="BR190" i="13"/>
  <c r="BQ190" i="13" a="1"/>
  <c r="BQ190" i="13" s="1"/>
  <c r="BS190" i="13" s="1"/>
  <c r="BT188" i="12"/>
  <c r="BF190" i="13"/>
  <c r="BE190" i="13" a="1"/>
  <c r="BE190" i="13" s="1"/>
  <c r="BG190" i="13" s="1"/>
  <c r="V191" i="1"/>
  <c r="U191" i="1" a="1"/>
  <c r="U191" i="1" s="1"/>
  <c r="W191" i="1" s="1"/>
  <c r="U190" i="12" a="1"/>
  <c r="U190" i="12" s="1"/>
  <c r="W190" i="12" s="1"/>
  <c r="V190" i="12"/>
  <c r="AJ190" i="1"/>
  <c r="AV189" i="12"/>
  <c r="BT189" i="13"/>
  <c r="AT190" i="13"/>
  <c r="AS190" i="13" a="1"/>
  <c r="AS190" i="13" s="1"/>
  <c r="AU190" i="13" s="1"/>
  <c r="AS190" i="1" a="1"/>
  <c r="AS190" i="1" s="1"/>
  <c r="AU190" i="1" s="1"/>
  <c r="AT190" i="1"/>
  <c r="AV190" i="1" s="1"/>
  <c r="AG191" i="1" a="1"/>
  <c r="AG191" i="1" s="1"/>
  <c r="AI191" i="1" s="1"/>
  <c r="AH191" i="1"/>
  <c r="BF190" i="1"/>
  <c r="BE190" i="1" a="1"/>
  <c r="BE190" i="1" s="1"/>
  <c r="BG190" i="1" s="1"/>
  <c r="AG190" i="12" a="1"/>
  <c r="AG190" i="12" s="1"/>
  <c r="AI190" i="12" s="1"/>
  <c r="AH190" i="12"/>
  <c r="BH189" i="1"/>
  <c r="V190" i="13"/>
  <c r="U190" i="13" a="1"/>
  <c r="U190" i="13" s="1"/>
  <c r="W190" i="13" s="1"/>
  <c r="BR191" i="1"/>
  <c r="BQ191" i="1" a="1"/>
  <c r="BQ191" i="1" s="1"/>
  <c r="BS191" i="1" s="1"/>
  <c r="AT190" i="12"/>
  <c r="AS190" i="12" a="1"/>
  <c r="AS190" i="12" s="1"/>
  <c r="AU190" i="12" s="1"/>
  <c r="BP190" i="12"/>
  <c r="BO191" i="12"/>
  <c r="AG190" i="13" a="1"/>
  <c r="AG190" i="13" s="1"/>
  <c r="AI190" i="13" s="1"/>
  <c r="AH190" i="13"/>
  <c r="BE190" i="12" a="1"/>
  <c r="BE190" i="12" s="1"/>
  <c r="BG190" i="12" s="1"/>
  <c r="BF190" i="12"/>
  <c r="BR189" i="12"/>
  <c r="BQ189" i="12" a="1"/>
  <c r="BQ189" i="12" s="1"/>
  <c r="BS189" i="12" s="1"/>
  <c r="BH189" i="12"/>
  <c r="X189" i="12"/>
  <c r="BH189" i="13"/>
  <c r="BH189" i="7"/>
  <c r="BR190" i="7"/>
  <c r="BQ190" i="7" a="1"/>
  <c r="BQ190" i="7" s="1"/>
  <c r="BS190" i="7" s="1"/>
  <c r="U190" i="7" a="1"/>
  <c r="U190" i="7" s="1"/>
  <c r="W190" i="7" s="1"/>
  <c r="V190" i="7"/>
  <c r="AG191" i="7" a="1"/>
  <c r="AG191" i="7" s="1"/>
  <c r="AI191" i="7" s="1"/>
  <c r="AH191" i="7"/>
  <c r="AJ190" i="7"/>
  <c r="BE190" i="7" a="1"/>
  <c r="BE190" i="7" s="1"/>
  <c r="BG190" i="7" s="1"/>
  <c r="BF190" i="7"/>
  <c r="X189" i="7"/>
  <c r="AS190" i="7" a="1"/>
  <c r="AS190" i="7" s="1"/>
  <c r="AU190" i="7" s="1"/>
  <c r="AT190" i="7"/>
  <c r="AQ191" i="1"/>
  <c r="AR191" i="1" s="1"/>
  <c r="BC191" i="12"/>
  <c r="BD191" i="12" s="1"/>
  <c r="AQ191" i="12"/>
  <c r="AR191" i="12" s="1"/>
  <c r="AE191" i="12"/>
  <c r="AF191" i="12" s="1"/>
  <c r="S191" i="12"/>
  <c r="T191" i="12" s="1"/>
  <c r="BO191" i="7"/>
  <c r="BP191" i="7" s="1"/>
  <c r="BC191" i="7"/>
  <c r="BD191" i="7" s="1"/>
  <c r="AQ191" i="7"/>
  <c r="AR191" i="7" s="1"/>
  <c r="AE192" i="7"/>
  <c r="AF192" i="7" s="1"/>
  <c r="S191" i="7"/>
  <c r="T191" i="7" s="1"/>
  <c r="BO192" i="1"/>
  <c r="BP192" i="1" s="1"/>
  <c r="BC191" i="1"/>
  <c r="BD191" i="1" s="1"/>
  <c r="AE192" i="1"/>
  <c r="AF192" i="1" s="1"/>
  <c r="S192" i="1"/>
  <c r="T192" i="1" s="1"/>
  <c r="BO191" i="13"/>
  <c r="BP191" i="13" s="1"/>
  <c r="BC191" i="13"/>
  <c r="BD191" i="13" s="1"/>
  <c r="AQ191" i="13"/>
  <c r="AR191" i="13" s="1"/>
  <c r="AE191" i="13"/>
  <c r="AF191" i="13" s="1"/>
  <c r="S191" i="13"/>
  <c r="T191" i="13" s="1"/>
  <c r="AJ190" i="12" l="1"/>
  <c r="X190" i="12"/>
  <c r="X191" i="1"/>
  <c r="BH190" i="12"/>
  <c r="BH190" i="1"/>
  <c r="AJ190" i="13"/>
  <c r="X190" i="13"/>
  <c r="AJ191" i="1"/>
  <c r="BT189" i="12"/>
  <c r="BT190" i="7"/>
  <c r="AV190" i="12"/>
  <c r="BH190" i="13"/>
  <c r="BF191" i="13"/>
  <c r="BE191" i="13" a="1"/>
  <c r="BE191" i="13" s="1"/>
  <c r="BG191" i="13" s="1"/>
  <c r="BQ191" i="13" a="1"/>
  <c r="BQ191" i="13" s="1"/>
  <c r="BS191" i="13" s="1"/>
  <c r="BR191" i="13"/>
  <c r="BQ190" i="12" a="1"/>
  <c r="BQ190" i="12" s="1"/>
  <c r="BS190" i="12" s="1"/>
  <c r="BR190" i="12"/>
  <c r="BT190" i="12" s="1"/>
  <c r="BP191" i="12"/>
  <c r="BO192" i="12"/>
  <c r="AS191" i="1" a="1"/>
  <c r="AS191" i="1" s="1"/>
  <c r="AU191" i="1" s="1"/>
  <c r="AT191" i="1"/>
  <c r="U192" i="1" a="1"/>
  <c r="U192" i="1" s="1"/>
  <c r="W192" i="1" s="1"/>
  <c r="V192" i="1"/>
  <c r="AG192" i="1" a="1"/>
  <c r="AG192" i="1" s="1"/>
  <c r="AI192" i="1" s="1"/>
  <c r="AH192" i="1"/>
  <c r="U191" i="12" a="1"/>
  <c r="U191" i="12" s="1"/>
  <c r="W191" i="12" s="1"/>
  <c r="V191" i="12"/>
  <c r="BE191" i="1" a="1"/>
  <c r="BE191" i="1" s="1"/>
  <c r="BG191" i="1" s="1"/>
  <c r="BF191" i="1"/>
  <c r="AH191" i="12"/>
  <c r="AG191" i="12" a="1"/>
  <c r="AG191" i="12" s="1"/>
  <c r="AI191" i="12" s="1"/>
  <c r="BQ192" i="1" a="1"/>
  <c r="BQ192" i="1" s="1"/>
  <c r="BS192" i="1" s="1"/>
  <c r="BR192" i="1"/>
  <c r="AS191" i="12" a="1"/>
  <c r="AS191" i="12" s="1"/>
  <c r="AU191" i="12" s="1"/>
  <c r="AT191" i="12"/>
  <c r="BT191" i="1"/>
  <c r="AV190" i="13"/>
  <c r="BT190" i="13"/>
  <c r="AG191" i="13" a="1"/>
  <c r="AG191" i="13" s="1"/>
  <c r="AI191" i="13" s="1"/>
  <c r="AH191" i="13"/>
  <c r="BE191" i="12" a="1"/>
  <c r="BE191" i="12" s="1"/>
  <c r="BG191" i="12" s="1"/>
  <c r="BF191" i="12"/>
  <c r="V191" i="13"/>
  <c r="U191" i="13" a="1"/>
  <c r="U191" i="13" s="1"/>
  <c r="W191" i="13" s="1"/>
  <c r="AT191" i="13"/>
  <c r="AS191" i="13" a="1"/>
  <c r="AS191" i="13" s="1"/>
  <c r="AU191" i="13" s="1"/>
  <c r="AJ191" i="7"/>
  <c r="BH190" i="7"/>
  <c r="AG192" i="7" a="1"/>
  <c r="AG192" i="7" s="1"/>
  <c r="AI192" i="7" s="1"/>
  <c r="AH192" i="7"/>
  <c r="BF191" i="7"/>
  <c r="BE191" i="7" a="1"/>
  <c r="BE191" i="7" s="1"/>
  <c r="BG191" i="7" s="1"/>
  <c r="AT191" i="7"/>
  <c r="AS191" i="7" a="1"/>
  <c r="AS191" i="7" s="1"/>
  <c r="AU191" i="7" s="1"/>
  <c r="U191" i="7" a="1"/>
  <c r="U191" i="7" s="1"/>
  <c r="W191" i="7" s="1"/>
  <c r="V191" i="7"/>
  <c r="X190" i="7"/>
  <c r="BR191" i="7"/>
  <c r="BQ191" i="7" a="1"/>
  <c r="BQ191" i="7" s="1"/>
  <c r="BS191" i="7" s="1"/>
  <c r="AV190" i="7"/>
  <c r="AQ192" i="1"/>
  <c r="AR192" i="1" s="1"/>
  <c r="BC192" i="12"/>
  <c r="BD192" i="12" s="1"/>
  <c r="AQ192" i="12"/>
  <c r="AR192" i="12" s="1"/>
  <c r="AE192" i="12"/>
  <c r="AF192" i="12" s="1"/>
  <c r="S192" i="12"/>
  <c r="T192" i="12" s="1"/>
  <c r="BO192" i="7"/>
  <c r="BP192" i="7" s="1"/>
  <c r="BC192" i="7"/>
  <c r="BD192" i="7" s="1"/>
  <c r="AQ192" i="7"/>
  <c r="AR192" i="7" s="1"/>
  <c r="AE193" i="7"/>
  <c r="AF193" i="7" s="1"/>
  <c r="S192" i="7"/>
  <c r="T192" i="7" s="1"/>
  <c r="BO193" i="1"/>
  <c r="BP193" i="1" s="1"/>
  <c r="BC192" i="1"/>
  <c r="BD192" i="1" s="1"/>
  <c r="AE193" i="1"/>
  <c r="AF193" i="1" s="1"/>
  <c r="S193" i="1"/>
  <c r="T193" i="1" s="1"/>
  <c r="BO192" i="13"/>
  <c r="BP192" i="13" s="1"/>
  <c r="BC192" i="13"/>
  <c r="BD192" i="13" s="1"/>
  <c r="AQ192" i="13"/>
  <c r="AR192" i="13" s="1"/>
  <c r="AE192" i="13"/>
  <c r="AF192" i="13" s="1"/>
  <c r="S192" i="13"/>
  <c r="T192" i="13" s="1"/>
  <c r="BT191" i="13" l="1"/>
  <c r="BH191" i="12"/>
  <c r="AJ191" i="13"/>
  <c r="BT191" i="7"/>
  <c r="X191" i="13"/>
  <c r="AV191" i="12"/>
  <c r="X191" i="12"/>
  <c r="BT192" i="1"/>
  <c r="AJ192" i="1"/>
  <c r="X192" i="1"/>
  <c r="AG192" i="13" a="1"/>
  <c r="AG192" i="13" s="1"/>
  <c r="AI192" i="13" s="1"/>
  <c r="AH192" i="13"/>
  <c r="BE192" i="12" a="1"/>
  <c r="BE192" i="12" s="1"/>
  <c r="BG192" i="12" s="1"/>
  <c r="BF192" i="12"/>
  <c r="BH192" i="12" s="1"/>
  <c r="BQ191" i="12" a="1"/>
  <c r="BQ191" i="12" s="1"/>
  <c r="BS191" i="12" s="1"/>
  <c r="BR191" i="12"/>
  <c r="BT191" i="12" s="1"/>
  <c r="BF192" i="1"/>
  <c r="BE192" i="1" a="1"/>
  <c r="BE192" i="1" s="1"/>
  <c r="BG192" i="1" s="1"/>
  <c r="AS192" i="13" a="1"/>
  <c r="AS192" i="13" s="1"/>
  <c r="AU192" i="13" s="1"/>
  <c r="AT192" i="13"/>
  <c r="AV191" i="13"/>
  <c r="AG192" i="12" a="1"/>
  <c r="AG192" i="12" s="1"/>
  <c r="AI192" i="12" s="1"/>
  <c r="AH192" i="12"/>
  <c r="U192" i="13" a="1"/>
  <c r="U192" i="13" s="1"/>
  <c r="W192" i="13" s="1"/>
  <c r="V192" i="13"/>
  <c r="AS192" i="1" a="1"/>
  <c r="AS192" i="1" s="1"/>
  <c r="AU192" i="1" s="1"/>
  <c r="AT192" i="1"/>
  <c r="AV192" i="1" s="1"/>
  <c r="AJ191" i="12"/>
  <c r="V193" i="1"/>
  <c r="U193" i="1" a="1"/>
  <c r="U193" i="1" s="1"/>
  <c r="W193" i="1" s="1"/>
  <c r="BE192" i="13" a="1"/>
  <c r="BE192" i="13" s="1"/>
  <c r="BG192" i="13" s="1"/>
  <c r="BF192" i="13"/>
  <c r="BH192" i="13" s="1"/>
  <c r="BQ192" i="13" a="1"/>
  <c r="BQ192" i="13" s="1"/>
  <c r="BS192" i="13" s="1"/>
  <c r="BR192" i="13"/>
  <c r="BT192" i="13" s="1"/>
  <c r="AG193" i="1" a="1"/>
  <c r="AG193" i="1" s="1"/>
  <c r="AI193" i="1" s="1"/>
  <c r="AH193" i="1"/>
  <c r="V192" i="12"/>
  <c r="U192" i="12" a="1"/>
  <c r="U192" i="12" s="1"/>
  <c r="W192" i="12" s="1"/>
  <c r="BH191" i="1"/>
  <c r="AV191" i="1"/>
  <c r="BH191" i="13"/>
  <c r="BQ193" i="1" a="1"/>
  <c r="BQ193" i="1" s="1"/>
  <c r="BS193" i="1" s="1"/>
  <c r="BR193" i="1"/>
  <c r="AS192" i="12" a="1"/>
  <c r="AS192" i="12" s="1"/>
  <c r="AU192" i="12" s="1"/>
  <c r="AT192" i="12"/>
  <c r="BP192" i="12"/>
  <c r="BO193" i="12"/>
  <c r="AJ192" i="7"/>
  <c r="BH191" i="7"/>
  <c r="BF192" i="7"/>
  <c r="BE192" i="7" a="1"/>
  <c r="BE192" i="7" s="1"/>
  <c r="BG192" i="7" s="1"/>
  <c r="X191" i="7"/>
  <c r="U192" i="7" a="1"/>
  <c r="U192" i="7" s="1"/>
  <c r="W192" i="7" s="1"/>
  <c r="V192" i="7"/>
  <c r="BR192" i="7"/>
  <c r="BQ192" i="7" a="1"/>
  <c r="BQ192" i="7" s="1"/>
  <c r="BS192" i="7" s="1"/>
  <c r="AV191" i="7"/>
  <c r="AS192" i="7" a="1"/>
  <c r="AS192" i="7" s="1"/>
  <c r="AU192" i="7" s="1"/>
  <c r="AT192" i="7"/>
  <c r="AG193" i="7" a="1"/>
  <c r="AG193" i="7" s="1"/>
  <c r="AI193" i="7" s="1"/>
  <c r="AH193" i="7"/>
  <c r="AQ193" i="1"/>
  <c r="AR193" i="1" s="1"/>
  <c r="BC193" i="12"/>
  <c r="BD193" i="12" s="1"/>
  <c r="AQ193" i="12"/>
  <c r="AR193" i="12" s="1"/>
  <c r="AE193" i="12"/>
  <c r="AF193" i="12" s="1"/>
  <c r="S193" i="12"/>
  <c r="T193" i="12" s="1"/>
  <c r="BO193" i="7"/>
  <c r="BP193" i="7" s="1"/>
  <c r="BC193" i="7"/>
  <c r="BD193" i="7" s="1"/>
  <c r="AQ193" i="7"/>
  <c r="AR193" i="7" s="1"/>
  <c r="AE194" i="7"/>
  <c r="AF194" i="7" s="1"/>
  <c r="S193" i="7"/>
  <c r="T193" i="7" s="1"/>
  <c r="BO194" i="1"/>
  <c r="BP194" i="1" s="1"/>
  <c r="BC193" i="1"/>
  <c r="BD193" i="1" s="1"/>
  <c r="AE194" i="1"/>
  <c r="AF194" i="1" s="1"/>
  <c r="S194" i="1"/>
  <c r="T194" i="1" s="1"/>
  <c r="BO193" i="13"/>
  <c r="BP193" i="13" s="1"/>
  <c r="BC193" i="13"/>
  <c r="BD193" i="13" s="1"/>
  <c r="AQ193" i="13"/>
  <c r="AR193" i="13" s="1"/>
  <c r="AE193" i="13"/>
  <c r="AF193" i="13" s="1"/>
  <c r="S193" i="13"/>
  <c r="T193" i="13" s="1"/>
  <c r="X192" i="13" l="1"/>
  <c r="AJ192" i="12"/>
  <c r="X193" i="1"/>
  <c r="BT193" i="1"/>
  <c r="AV192" i="13"/>
  <c r="AJ192" i="13"/>
  <c r="AV192" i="12"/>
  <c r="X192" i="12"/>
  <c r="U193" i="12" a="1"/>
  <c r="U193" i="12" s="1"/>
  <c r="W193" i="12" s="1"/>
  <c r="V193" i="12"/>
  <c r="BE193" i="13" a="1"/>
  <c r="BE193" i="13" s="1"/>
  <c r="BG193" i="13" s="1"/>
  <c r="BF193" i="13"/>
  <c r="BE193" i="1" a="1"/>
  <c r="BE193" i="1" s="1"/>
  <c r="BG193" i="1" s="1"/>
  <c r="BF193" i="1"/>
  <c r="AG193" i="12" a="1"/>
  <c r="AG193" i="12" s="1"/>
  <c r="AI193" i="12" s="1"/>
  <c r="AH193" i="12"/>
  <c r="AJ193" i="12" s="1"/>
  <c r="AJ193" i="1"/>
  <c r="BR193" i="13"/>
  <c r="BQ193" i="13" a="1"/>
  <c r="BQ193" i="13" s="1"/>
  <c r="BS193" i="13" s="1"/>
  <c r="U194" i="1" a="1"/>
  <c r="U194" i="1" s="1"/>
  <c r="W194" i="1" s="1"/>
  <c r="V194" i="1"/>
  <c r="AG194" i="1" a="1"/>
  <c r="AG194" i="1" s="1"/>
  <c r="AI194" i="1" s="1"/>
  <c r="AH194" i="1"/>
  <c r="U193" i="13" a="1"/>
  <c r="U193" i="13" s="1"/>
  <c r="W193" i="13" s="1"/>
  <c r="V193" i="13"/>
  <c r="BQ194" i="1" a="1"/>
  <c r="BQ194" i="1" s="1"/>
  <c r="BS194" i="1" s="1"/>
  <c r="BR194" i="1"/>
  <c r="BT194" i="1" s="1"/>
  <c r="AS193" i="12" a="1"/>
  <c r="AS193" i="12" s="1"/>
  <c r="AU193" i="12" s="1"/>
  <c r="AT193" i="12"/>
  <c r="AS193" i="1" a="1"/>
  <c r="AS193" i="1" s="1"/>
  <c r="AU193" i="1" s="1"/>
  <c r="AT193" i="1"/>
  <c r="AG193" i="13" a="1"/>
  <c r="AG193" i="13" s="1"/>
  <c r="AI193" i="13" s="1"/>
  <c r="AH193" i="13"/>
  <c r="BF193" i="12"/>
  <c r="BE193" i="12" a="1"/>
  <c r="BE193" i="12" s="1"/>
  <c r="BG193" i="12" s="1"/>
  <c r="BQ192" i="12" a="1"/>
  <c r="BQ192" i="12" s="1"/>
  <c r="BS192" i="12" s="1"/>
  <c r="BR192" i="12"/>
  <c r="AS193" i="13" a="1"/>
  <c r="AS193" i="13" s="1"/>
  <c r="AU193" i="13" s="1"/>
  <c r="AT193" i="13"/>
  <c r="BP193" i="12"/>
  <c r="BO194" i="12"/>
  <c r="BH192" i="1"/>
  <c r="AJ193" i="7"/>
  <c r="AV192" i="7"/>
  <c r="X192" i="7"/>
  <c r="BH192" i="7"/>
  <c r="BF193" i="7"/>
  <c r="BE193" i="7" a="1"/>
  <c r="BE193" i="7" s="1"/>
  <c r="BG193" i="7" s="1"/>
  <c r="BT192" i="7"/>
  <c r="U193" i="7" a="1"/>
  <c r="U193" i="7" s="1"/>
  <c r="W193" i="7" s="1"/>
  <c r="V193" i="7"/>
  <c r="BQ193" i="7" a="1"/>
  <c r="BQ193" i="7" s="1"/>
  <c r="BS193" i="7" s="1"/>
  <c r="BR193" i="7"/>
  <c r="AT193" i="7"/>
  <c r="AS193" i="7" a="1"/>
  <c r="AS193" i="7" s="1"/>
  <c r="AU193" i="7" s="1"/>
  <c r="AG194" i="7" a="1"/>
  <c r="AG194" i="7" s="1"/>
  <c r="AI194" i="7" s="1"/>
  <c r="AH194" i="7"/>
  <c r="AQ194" i="1"/>
  <c r="AR194" i="1" s="1"/>
  <c r="BC194" i="12"/>
  <c r="BD194" i="12" s="1"/>
  <c r="AQ194" i="12"/>
  <c r="AR194" i="12" s="1"/>
  <c r="AE194" i="12"/>
  <c r="AF194" i="12" s="1"/>
  <c r="S194" i="12"/>
  <c r="T194" i="12" s="1"/>
  <c r="BO194" i="7"/>
  <c r="BP194" i="7" s="1"/>
  <c r="BC194" i="7"/>
  <c r="BD194" i="7" s="1"/>
  <c r="AQ194" i="7"/>
  <c r="AR194" i="7" s="1"/>
  <c r="AE195" i="7"/>
  <c r="AF195" i="7" s="1"/>
  <c r="S194" i="7"/>
  <c r="T194" i="7" s="1"/>
  <c r="BO195" i="1"/>
  <c r="BP195" i="1" s="1"/>
  <c r="BC194" i="1"/>
  <c r="BD194" i="1" s="1"/>
  <c r="AE195" i="1"/>
  <c r="AF195" i="1" s="1"/>
  <c r="S195" i="1"/>
  <c r="T195" i="1" s="1"/>
  <c r="BO194" i="13"/>
  <c r="BP194" i="13" s="1"/>
  <c r="BC194" i="13"/>
  <c r="BD194" i="13" s="1"/>
  <c r="AQ194" i="13"/>
  <c r="AR194" i="13" s="1"/>
  <c r="AE194" i="13"/>
  <c r="AF194" i="13" s="1"/>
  <c r="S194" i="13"/>
  <c r="T194" i="13" s="1"/>
  <c r="AV193" i="1" l="1"/>
  <c r="AJ194" i="1"/>
  <c r="BT192" i="12"/>
  <c r="AV193" i="7"/>
  <c r="AV193" i="13"/>
  <c r="BT193" i="7"/>
  <c r="AJ193" i="13"/>
  <c r="X193" i="13"/>
  <c r="BH193" i="12"/>
  <c r="BE194" i="13" a="1"/>
  <c r="BE194" i="13" s="1"/>
  <c r="BG194" i="13" s="1"/>
  <c r="BF194" i="13"/>
  <c r="AS194" i="1" a="1"/>
  <c r="AS194" i="1" s="1"/>
  <c r="AU194" i="1" s="1"/>
  <c r="AT194" i="1"/>
  <c r="BT193" i="13"/>
  <c r="BH193" i="13"/>
  <c r="BR194" i="13"/>
  <c r="BQ194" i="13" a="1"/>
  <c r="BQ194" i="13" s="1"/>
  <c r="BS194" i="13" s="1"/>
  <c r="BP194" i="12"/>
  <c r="BO195" i="12"/>
  <c r="V195" i="1"/>
  <c r="U195" i="1" a="1"/>
  <c r="U195" i="1" s="1"/>
  <c r="W195" i="1" s="1"/>
  <c r="BQ193" i="12" a="1"/>
  <c r="BQ193" i="12" s="1"/>
  <c r="BS193" i="12" s="1"/>
  <c r="BR193" i="12"/>
  <c r="X193" i="12"/>
  <c r="AH195" i="1"/>
  <c r="AG195" i="1" a="1"/>
  <c r="AG195" i="1" s="1"/>
  <c r="AI195" i="1" s="1"/>
  <c r="U194" i="12" a="1"/>
  <c r="U194" i="12" s="1"/>
  <c r="W194" i="12" s="1"/>
  <c r="V194" i="12"/>
  <c r="AS194" i="13" a="1"/>
  <c r="AS194" i="13" s="1"/>
  <c r="AU194" i="13" s="1"/>
  <c r="AT194" i="13"/>
  <c r="BE194" i="1" a="1"/>
  <c r="BE194" i="1" s="1"/>
  <c r="BG194" i="1" s="1"/>
  <c r="BF194" i="1"/>
  <c r="BH194" i="1" s="1"/>
  <c r="AG194" i="12" a="1"/>
  <c r="AG194" i="12" s="1"/>
  <c r="AI194" i="12" s="1"/>
  <c r="AH194" i="12"/>
  <c r="AJ194" i="12" s="1"/>
  <c r="U194" i="13" a="1"/>
  <c r="U194" i="13" s="1"/>
  <c r="W194" i="13" s="1"/>
  <c r="V194" i="13"/>
  <c r="BR195" i="1"/>
  <c r="BQ195" i="1" a="1"/>
  <c r="BQ195" i="1" s="1"/>
  <c r="BS195" i="1" s="1"/>
  <c r="AS194" i="12" a="1"/>
  <c r="AS194" i="12" s="1"/>
  <c r="AU194" i="12" s="1"/>
  <c r="AT194" i="12"/>
  <c r="AG194" i="13" a="1"/>
  <c r="AG194" i="13" s="1"/>
  <c r="AI194" i="13" s="1"/>
  <c r="AH194" i="13"/>
  <c r="AJ194" i="13" s="1"/>
  <c r="BE194" i="12" a="1"/>
  <c r="BE194" i="12" s="1"/>
  <c r="BG194" i="12" s="1"/>
  <c r="BF194" i="12"/>
  <c r="AV193" i="12"/>
  <c r="X194" i="1"/>
  <c r="BH193" i="1"/>
  <c r="AJ194" i="7"/>
  <c r="AG195" i="7" a="1"/>
  <c r="AG195" i="7" s="1"/>
  <c r="AI195" i="7" s="1"/>
  <c r="AH195" i="7"/>
  <c r="AT194" i="7"/>
  <c r="AS194" i="7" a="1"/>
  <c r="AS194" i="7" s="1"/>
  <c r="AU194" i="7" s="1"/>
  <c r="U194" i="7" a="1"/>
  <c r="U194" i="7" s="1"/>
  <c r="W194" i="7" s="1"/>
  <c r="V194" i="7"/>
  <c r="BR194" i="7"/>
  <c r="BQ194" i="7" a="1"/>
  <c r="BQ194" i="7" s="1"/>
  <c r="BS194" i="7" s="1"/>
  <c r="X193" i="7"/>
  <c r="BE194" i="7" a="1"/>
  <c r="BE194" i="7" s="1"/>
  <c r="BG194" i="7" s="1"/>
  <c r="BF194" i="7"/>
  <c r="BH193" i="7"/>
  <c r="AQ195" i="1"/>
  <c r="AR195" i="1" s="1"/>
  <c r="BC195" i="12"/>
  <c r="BD195" i="12" s="1"/>
  <c r="AQ195" i="12"/>
  <c r="AR195" i="12" s="1"/>
  <c r="AE195" i="12"/>
  <c r="AF195" i="12" s="1"/>
  <c r="S195" i="12"/>
  <c r="T195" i="12" s="1"/>
  <c r="BO195" i="7"/>
  <c r="BP195" i="7" s="1"/>
  <c r="BC195" i="7"/>
  <c r="BD195" i="7" s="1"/>
  <c r="AQ195" i="7"/>
  <c r="AR195" i="7" s="1"/>
  <c r="AE196" i="7"/>
  <c r="AF196" i="7" s="1"/>
  <c r="S195" i="7"/>
  <c r="T195" i="7" s="1"/>
  <c r="BO196" i="1"/>
  <c r="BP196" i="1" s="1"/>
  <c r="BC195" i="1"/>
  <c r="BD195" i="1" s="1"/>
  <c r="AE196" i="1"/>
  <c r="AF196" i="1" s="1"/>
  <c r="S196" i="1"/>
  <c r="T196" i="1" s="1"/>
  <c r="BO195" i="13"/>
  <c r="BP195" i="13" s="1"/>
  <c r="BC195" i="13"/>
  <c r="BD195" i="13" s="1"/>
  <c r="AQ195" i="13"/>
  <c r="AR195" i="13" s="1"/>
  <c r="AE195" i="13"/>
  <c r="AF195" i="13" s="1"/>
  <c r="S195" i="13"/>
  <c r="T195" i="13" s="1"/>
  <c r="BH194" i="13" l="1"/>
  <c r="BH194" i="12"/>
  <c r="X194" i="13"/>
  <c r="X194" i="12"/>
  <c r="AV194" i="13"/>
  <c r="AV194" i="1"/>
  <c r="BT193" i="12"/>
  <c r="AJ195" i="7"/>
  <c r="BF195" i="13"/>
  <c r="BE195" i="13" a="1"/>
  <c r="BE195" i="13" s="1"/>
  <c r="BG195" i="13" s="1"/>
  <c r="X195" i="1"/>
  <c r="AG196" i="1" a="1"/>
  <c r="AG196" i="1" s="1"/>
  <c r="AI196" i="1" s="1"/>
  <c r="AH196" i="1"/>
  <c r="U195" i="12" a="1"/>
  <c r="U195" i="12" s="1"/>
  <c r="W195" i="12" s="1"/>
  <c r="V195" i="12"/>
  <c r="BE195" i="1" a="1"/>
  <c r="BE195" i="1" s="1"/>
  <c r="BG195" i="1" s="1"/>
  <c r="BF195" i="1"/>
  <c r="AG195" i="12" a="1"/>
  <c r="AG195" i="12" s="1"/>
  <c r="AI195" i="12" s="1"/>
  <c r="AH195" i="12"/>
  <c r="AS195" i="1" a="1"/>
  <c r="AS195" i="1" s="1"/>
  <c r="AU195" i="1" s="1"/>
  <c r="AT195" i="1"/>
  <c r="U195" i="13" a="1"/>
  <c r="U195" i="13" s="1"/>
  <c r="W195" i="13" s="1"/>
  <c r="V195" i="13"/>
  <c r="BR196" i="1"/>
  <c r="BQ196" i="1" a="1"/>
  <c r="BQ196" i="1" s="1"/>
  <c r="BS196" i="1" s="1"/>
  <c r="AS195" i="12" a="1"/>
  <c r="AS195" i="12" s="1"/>
  <c r="AU195" i="12" s="1"/>
  <c r="AT195" i="12"/>
  <c r="AV194" i="12"/>
  <c r="AJ195" i="1"/>
  <c r="BP195" i="12"/>
  <c r="BO196" i="12"/>
  <c r="U196" i="1" a="1"/>
  <c r="U196" i="1" s="1"/>
  <c r="W196" i="1" s="1"/>
  <c r="V196" i="1"/>
  <c r="BE195" i="12" a="1"/>
  <c r="BE195" i="12" s="1"/>
  <c r="BG195" i="12" s="1"/>
  <c r="BF195" i="12"/>
  <c r="BQ194" i="12" a="1"/>
  <c r="BQ194" i="12" s="1"/>
  <c r="BS194" i="12" s="1"/>
  <c r="BR194" i="12"/>
  <c r="BQ195" i="13" a="1"/>
  <c r="BQ195" i="13" s="1"/>
  <c r="BS195" i="13" s="1"/>
  <c r="BR195" i="13"/>
  <c r="AH195" i="13"/>
  <c r="AG195" i="13" a="1"/>
  <c r="AG195" i="13" s="1"/>
  <c r="AI195" i="13" s="1"/>
  <c r="AT195" i="13"/>
  <c r="AS195" i="13" a="1"/>
  <c r="AS195" i="13" s="1"/>
  <c r="AU195" i="13" s="1"/>
  <c r="BT195" i="1"/>
  <c r="BT194" i="13"/>
  <c r="BH194" i="7"/>
  <c r="X194" i="7"/>
  <c r="BF195" i="7"/>
  <c r="BE195" i="7" a="1"/>
  <c r="BE195" i="7" s="1"/>
  <c r="BG195" i="7" s="1"/>
  <c r="BT194" i="7"/>
  <c r="AG196" i="7" a="1"/>
  <c r="AG196" i="7" s="1"/>
  <c r="AI196" i="7" s="1"/>
  <c r="AH196" i="7"/>
  <c r="V195" i="7"/>
  <c r="U195" i="7" a="1"/>
  <c r="U195" i="7" s="1"/>
  <c r="W195" i="7" s="1"/>
  <c r="BQ195" i="7" a="1"/>
  <c r="BQ195" i="7" s="1"/>
  <c r="BS195" i="7" s="1"/>
  <c r="BR195" i="7"/>
  <c r="AS195" i="7" a="1"/>
  <c r="AS195" i="7" s="1"/>
  <c r="AU195" i="7" s="1"/>
  <c r="AT195" i="7"/>
  <c r="AV194" i="7"/>
  <c r="AQ196" i="1"/>
  <c r="AR196" i="1" s="1"/>
  <c r="BC196" i="12"/>
  <c r="BD196" i="12" s="1"/>
  <c r="AQ196" i="12"/>
  <c r="AR196" i="12" s="1"/>
  <c r="AE196" i="12"/>
  <c r="AF196" i="12" s="1"/>
  <c r="S196" i="12"/>
  <c r="T196" i="12" s="1"/>
  <c r="BO196" i="7"/>
  <c r="BP196" i="7" s="1"/>
  <c r="BC196" i="7"/>
  <c r="BD196" i="7" s="1"/>
  <c r="AQ196" i="7"/>
  <c r="AR196" i="7" s="1"/>
  <c r="AE197" i="7"/>
  <c r="AF197" i="7" s="1"/>
  <c r="S196" i="7"/>
  <c r="T196" i="7" s="1"/>
  <c r="BO197" i="1"/>
  <c r="BP197" i="1" s="1"/>
  <c r="BC196" i="1"/>
  <c r="BD196" i="1" s="1"/>
  <c r="AE197" i="1"/>
  <c r="AF197" i="1" s="1"/>
  <c r="S197" i="1"/>
  <c r="T197" i="1" s="1"/>
  <c r="BO196" i="13"/>
  <c r="BP196" i="13" s="1"/>
  <c r="BC196" i="13"/>
  <c r="BD196" i="13" s="1"/>
  <c r="AQ196" i="13"/>
  <c r="AR196" i="13" s="1"/>
  <c r="AE196" i="13"/>
  <c r="AF196" i="13" s="1"/>
  <c r="S196" i="13"/>
  <c r="T196" i="13" s="1"/>
  <c r="BH195" i="1" l="1"/>
  <c r="X195" i="12"/>
  <c r="AJ196" i="1"/>
  <c r="BH195" i="12"/>
  <c r="AV195" i="12"/>
  <c r="AJ195" i="12"/>
  <c r="AJ195" i="13"/>
  <c r="X195" i="13"/>
  <c r="BT194" i="12"/>
  <c r="AV195" i="1"/>
  <c r="BH195" i="7"/>
  <c r="AS196" i="1" a="1"/>
  <c r="AS196" i="1" s="1"/>
  <c r="AU196" i="1" s="1"/>
  <c r="AT196" i="1"/>
  <c r="BQ196" i="13" a="1"/>
  <c r="BQ196" i="13" s="1"/>
  <c r="BS196" i="13" s="1"/>
  <c r="BR196" i="13"/>
  <c r="AV195" i="13"/>
  <c r="V197" i="1"/>
  <c r="U197" i="1" a="1"/>
  <c r="U197" i="1" s="1"/>
  <c r="W197" i="1" s="1"/>
  <c r="AG197" i="1" a="1"/>
  <c r="AG197" i="1" s="1"/>
  <c r="AI197" i="1" s="1"/>
  <c r="AH197" i="1"/>
  <c r="U196" i="12" a="1"/>
  <c r="U196" i="12" s="1"/>
  <c r="W196" i="12" s="1"/>
  <c r="V196" i="12"/>
  <c r="BE196" i="1" a="1"/>
  <c r="BE196" i="1" s="1"/>
  <c r="BG196" i="1" s="1"/>
  <c r="BF196" i="1"/>
  <c r="AG196" i="12" a="1"/>
  <c r="AG196" i="12" s="1"/>
  <c r="AI196" i="12" s="1"/>
  <c r="AH196" i="12"/>
  <c r="BQ195" i="12" a="1"/>
  <c r="BQ195" i="12" s="1"/>
  <c r="BS195" i="12" s="1"/>
  <c r="BR195" i="12"/>
  <c r="U196" i="13" a="1"/>
  <c r="U196" i="13" s="1"/>
  <c r="W196" i="13" s="1"/>
  <c r="V196" i="13"/>
  <c r="BQ197" i="1" a="1"/>
  <c r="BQ197" i="1" s="1"/>
  <c r="BS197" i="1" s="1"/>
  <c r="BR197" i="1"/>
  <c r="AS196" i="12" a="1"/>
  <c r="AS196" i="12" s="1"/>
  <c r="AU196" i="12" s="1"/>
  <c r="AT196" i="12"/>
  <c r="X196" i="1"/>
  <c r="BT196" i="1"/>
  <c r="BH195" i="13"/>
  <c r="BE196" i="13" a="1"/>
  <c r="BE196" i="13" s="1"/>
  <c r="BG196" i="13" s="1"/>
  <c r="BF196" i="13"/>
  <c r="AG196" i="13" a="1"/>
  <c r="AG196" i="13" s="1"/>
  <c r="AI196" i="13" s="1"/>
  <c r="AH196" i="13"/>
  <c r="BE196" i="12" a="1"/>
  <c r="BE196" i="12" s="1"/>
  <c r="BG196" i="12" s="1"/>
  <c r="BF196" i="12"/>
  <c r="AS196" i="13" a="1"/>
  <c r="AS196" i="13" s="1"/>
  <c r="AU196" i="13" s="1"/>
  <c r="AT196" i="13"/>
  <c r="AV196" i="13" s="1"/>
  <c r="BT195" i="13"/>
  <c r="BP196" i="12"/>
  <c r="BO197" i="12"/>
  <c r="AV195" i="7"/>
  <c r="BT195" i="7"/>
  <c r="AJ196" i="7"/>
  <c r="AT196" i="7"/>
  <c r="AS196" i="7" a="1"/>
  <c r="AS196" i="7" s="1"/>
  <c r="AU196" i="7" s="1"/>
  <c r="U196" i="7" a="1"/>
  <c r="U196" i="7" s="1"/>
  <c r="W196" i="7" s="1"/>
  <c r="V196" i="7"/>
  <c r="BQ196" i="7" a="1"/>
  <c r="BQ196" i="7" s="1"/>
  <c r="BS196" i="7" s="1"/>
  <c r="BR196" i="7"/>
  <c r="X195" i="7"/>
  <c r="BE196" i="7" a="1"/>
  <c r="BE196" i="7" s="1"/>
  <c r="BG196" i="7" s="1"/>
  <c r="BF196" i="7"/>
  <c r="AH197" i="7"/>
  <c r="AG197" i="7" a="1"/>
  <c r="AG197" i="7" s="1"/>
  <c r="AI197" i="7" s="1"/>
  <c r="AQ197" i="1"/>
  <c r="AR197" i="1" s="1"/>
  <c r="BC197" i="12"/>
  <c r="BD197" i="12" s="1"/>
  <c r="AQ197" i="12"/>
  <c r="AR197" i="12" s="1"/>
  <c r="AE197" i="12"/>
  <c r="AF197" i="12" s="1"/>
  <c r="S197" i="12"/>
  <c r="T197" i="12" s="1"/>
  <c r="BO197" i="7"/>
  <c r="BP197" i="7" s="1"/>
  <c r="BC197" i="7"/>
  <c r="BD197" i="7" s="1"/>
  <c r="AQ197" i="7"/>
  <c r="AR197" i="7" s="1"/>
  <c r="AE198" i="7"/>
  <c r="AF198" i="7" s="1"/>
  <c r="S197" i="7"/>
  <c r="T197" i="7" s="1"/>
  <c r="BO198" i="1"/>
  <c r="BP198" i="1" s="1"/>
  <c r="BC197" i="1"/>
  <c r="BD197" i="1" s="1"/>
  <c r="AE198" i="1"/>
  <c r="AF198" i="1" s="1"/>
  <c r="S198" i="1"/>
  <c r="T198" i="1" s="1"/>
  <c r="BO197" i="13"/>
  <c r="BP197" i="13" s="1"/>
  <c r="BC197" i="13"/>
  <c r="BD197" i="13" s="1"/>
  <c r="AQ197" i="13"/>
  <c r="AR197" i="13" s="1"/>
  <c r="AE197" i="13"/>
  <c r="AF197" i="13" s="1"/>
  <c r="S197" i="13"/>
  <c r="T197" i="13" s="1"/>
  <c r="BT197" i="1" l="1"/>
  <c r="BH196" i="1"/>
  <c r="BT196" i="13"/>
  <c r="AV196" i="12"/>
  <c r="AJ196" i="12"/>
  <c r="X197" i="1"/>
  <c r="AV196" i="1"/>
  <c r="AJ196" i="13"/>
  <c r="BH196" i="13"/>
  <c r="BQ198" i="1" a="1"/>
  <c r="BQ198" i="1" s="1"/>
  <c r="BS198" i="1" s="1"/>
  <c r="BR198" i="1"/>
  <c r="BT198" i="1" s="1"/>
  <c r="AG197" i="13" a="1"/>
  <c r="AG197" i="13" s="1"/>
  <c r="AI197" i="13" s="1"/>
  <c r="AH197" i="13"/>
  <c r="BE197" i="12" a="1"/>
  <c r="BE197" i="12" s="1"/>
  <c r="BG197" i="12" s="1"/>
  <c r="BF197" i="12"/>
  <c r="BH197" i="12" s="1"/>
  <c r="V197" i="13"/>
  <c r="U197" i="13" a="1"/>
  <c r="U197" i="13" s="1"/>
  <c r="W197" i="13" s="1"/>
  <c r="AS197" i="13" a="1"/>
  <c r="AS197" i="13" s="1"/>
  <c r="AU197" i="13" s="1"/>
  <c r="AT197" i="13"/>
  <c r="BP197" i="12"/>
  <c r="BO198" i="12"/>
  <c r="BE197" i="13" a="1"/>
  <c r="BE197" i="13" s="1"/>
  <c r="BG197" i="13" s="1"/>
  <c r="BF197" i="13"/>
  <c r="AS197" i="1" a="1"/>
  <c r="AS197" i="1" s="1"/>
  <c r="AU197" i="1" s="1"/>
  <c r="AT197" i="1"/>
  <c r="BR196" i="12"/>
  <c r="BQ196" i="12" a="1"/>
  <c r="BQ196" i="12" s="1"/>
  <c r="BS196" i="12" s="1"/>
  <c r="X196" i="13"/>
  <c r="X196" i="12"/>
  <c r="BQ197" i="13" a="1"/>
  <c r="BQ197" i="13" s="1"/>
  <c r="BS197" i="13" s="1"/>
  <c r="BR197" i="13"/>
  <c r="AG198" i="1" a="1"/>
  <c r="AG198" i="1" s="1"/>
  <c r="AI198" i="1" s="1"/>
  <c r="AH198" i="1"/>
  <c r="U197" i="12" a="1"/>
  <c r="U197" i="12" s="1"/>
  <c r="W197" i="12" s="1"/>
  <c r="V197" i="12"/>
  <c r="BT195" i="12"/>
  <c r="AJ197" i="1"/>
  <c r="AS197" i="12" a="1"/>
  <c r="AS197" i="12" s="1"/>
  <c r="AU197" i="12" s="1"/>
  <c r="AT197" i="12"/>
  <c r="U198" i="1" a="1"/>
  <c r="U198" i="1" s="1"/>
  <c r="W198" i="1" s="1"/>
  <c r="V198" i="1"/>
  <c r="BE197" i="1" a="1"/>
  <c r="BE197" i="1" s="1"/>
  <c r="BG197" i="1" s="1"/>
  <c r="BF197" i="1"/>
  <c r="AG197" i="12" a="1"/>
  <c r="AG197" i="12" s="1"/>
  <c r="AI197" i="12" s="1"/>
  <c r="AH197" i="12"/>
  <c r="BH196" i="12"/>
  <c r="AV196" i="7"/>
  <c r="BT196" i="7"/>
  <c r="BH196" i="7"/>
  <c r="X196" i="7"/>
  <c r="BR197" i="7"/>
  <c r="BQ197" i="7" a="1"/>
  <c r="BQ197" i="7" s="1"/>
  <c r="BS197" i="7" s="1"/>
  <c r="AH198" i="7"/>
  <c r="AG198" i="7" a="1"/>
  <c r="AG198" i="7" s="1"/>
  <c r="AI198" i="7" s="1"/>
  <c r="AS197" i="7" a="1"/>
  <c r="AS197" i="7" s="1"/>
  <c r="AU197" i="7" s="1"/>
  <c r="AT197" i="7"/>
  <c r="U197" i="7" a="1"/>
  <c r="U197" i="7" s="1"/>
  <c r="W197" i="7" s="1"/>
  <c r="V197" i="7"/>
  <c r="BF197" i="7"/>
  <c r="BE197" i="7" a="1"/>
  <c r="BE197" i="7" s="1"/>
  <c r="BG197" i="7" s="1"/>
  <c r="AJ197" i="7"/>
  <c r="AQ198" i="1"/>
  <c r="AR198" i="1" s="1"/>
  <c r="BC198" i="12"/>
  <c r="BD198" i="12" s="1"/>
  <c r="AQ198" i="12"/>
  <c r="AR198" i="12" s="1"/>
  <c r="AE198" i="12"/>
  <c r="AF198" i="12" s="1"/>
  <c r="S198" i="12"/>
  <c r="T198" i="12" s="1"/>
  <c r="BO198" i="7"/>
  <c r="BP198" i="7" s="1"/>
  <c r="BC198" i="7"/>
  <c r="BD198" i="7" s="1"/>
  <c r="AQ198" i="7"/>
  <c r="AR198" i="7" s="1"/>
  <c r="AE199" i="7"/>
  <c r="AF199" i="7" s="1"/>
  <c r="S198" i="7"/>
  <c r="T198" i="7" s="1"/>
  <c r="BO199" i="1"/>
  <c r="BP199" i="1" s="1"/>
  <c r="BC198" i="1"/>
  <c r="BD198" i="1" s="1"/>
  <c r="AE199" i="1"/>
  <c r="AF199" i="1" s="1"/>
  <c r="S199" i="1"/>
  <c r="T199" i="1" s="1"/>
  <c r="BO198" i="13"/>
  <c r="BP198" i="13" s="1"/>
  <c r="BC198" i="13"/>
  <c r="BD198" i="13" s="1"/>
  <c r="AQ198" i="13"/>
  <c r="AR198" i="13" s="1"/>
  <c r="AE198" i="13"/>
  <c r="AF198" i="13" s="1"/>
  <c r="S198" i="13"/>
  <c r="T198" i="13" s="1"/>
  <c r="AV197" i="13" l="1"/>
  <c r="AV197" i="12"/>
  <c r="BT197" i="13"/>
  <c r="BH197" i="13"/>
  <c r="AJ197" i="13"/>
  <c r="AJ197" i="12"/>
  <c r="X198" i="1"/>
  <c r="AJ198" i="1"/>
  <c r="AS198" i="1" a="1"/>
  <c r="AS198" i="1" s="1"/>
  <c r="AU198" i="1" s="1"/>
  <c r="AT198" i="1"/>
  <c r="BR198" i="13"/>
  <c r="BQ198" i="13" a="1"/>
  <c r="BQ198" i="13" s="1"/>
  <c r="BS198" i="13" s="1"/>
  <c r="AS198" i="13" a="1"/>
  <c r="AS198" i="13" s="1"/>
  <c r="AU198" i="13" s="1"/>
  <c r="AT198" i="13"/>
  <c r="BE198" i="13" a="1"/>
  <c r="BE198" i="13" s="1"/>
  <c r="BG198" i="13" s="1"/>
  <c r="BF198" i="13"/>
  <c r="U199" i="1" a="1"/>
  <c r="U199" i="1" s="1"/>
  <c r="W199" i="1" s="1"/>
  <c r="V199" i="1"/>
  <c r="BH197" i="7"/>
  <c r="BP198" i="12"/>
  <c r="BO199" i="12"/>
  <c r="AG199" i="1" a="1"/>
  <c r="AG199" i="1" s="1"/>
  <c r="AI199" i="1" s="1"/>
  <c r="AH199" i="1"/>
  <c r="U198" i="12" a="1"/>
  <c r="U198" i="12" s="1"/>
  <c r="W198" i="12" s="1"/>
  <c r="V198" i="12"/>
  <c r="BH197" i="1"/>
  <c r="X197" i="12"/>
  <c r="BT196" i="12"/>
  <c r="BQ197" i="12" a="1"/>
  <c r="BQ197" i="12" s="1"/>
  <c r="BS197" i="12" s="1"/>
  <c r="BR197" i="12"/>
  <c r="BE198" i="1" a="1"/>
  <c r="BE198" i="1" s="1"/>
  <c r="BG198" i="1" s="1"/>
  <c r="BF198" i="1"/>
  <c r="AG198" i="12" a="1"/>
  <c r="AG198" i="12" s="1"/>
  <c r="AI198" i="12" s="1"/>
  <c r="AH198" i="12"/>
  <c r="U198" i="13" a="1"/>
  <c r="U198" i="13" s="1"/>
  <c r="W198" i="13" s="1"/>
  <c r="V198" i="13"/>
  <c r="BQ199" i="1" a="1"/>
  <c r="BQ199" i="1" s="1"/>
  <c r="BS199" i="1" s="1"/>
  <c r="BR199" i="1"/>
  <c r="AS198" i="12" a="1"/>
  <c r="AS198" i="12" s="1"/>
  <c r="AU198" i="12" s="1"/>
  <c r="AT198" i="12"/>
  <c r="AH198" i="13"/>
  <c r="AG198" i="13" a="1"/>
  <c r="AG198" i="13" s="1"/>
  <c r="AI198" i="13" s="1"/>
  <c r="BE198" i="12" a="1"/>
  <c r="BE198" i="12" s="1"/>
  <c r="BG198" i="12" s="1"/>
  <c r="BF198" i="12"/>
  <c r="AV197" i="1"/>
  <c r="X197" i="13"/>
  <c r="X197" i="7"/>
  <c r="AV197" i="7"/>
  <c r="BE198" i="7" a="1"/>
  <c r="BE198" i="7" s="1"/>
  <c r="BG198" i="7" s="1"/>
  <c r="BF198" i="7"/>
  <c r="BR198" i="7"/>
  <c r="BQ198" i="7" a="1"/>
  <c r="BQ198" i="7" s="1"/>
  <c r="BS198" i="7" s="1"/>
  <c r="AG199" i="7" a="1"/>
  <c r="AG199" i="7" s="1"/>
  <c r="AI199" i="7" s="1"/>
  <c r="AH199" i="7"/>
  <c r="AJ198" i="7"/>
  <c r="AT198" i="7"/>
  <c r="AS198" i="7" a="1"/>
  <c r="AS198" i="7" s="1"/>
  <c r="AU198" i="7" s="1"/>
  <c r="V198" i="7"/>
  <c r="U198" i="7" a="1"/>
  <c r="U198" i="7" s="1"/>
  <c r="W198" i="7" s="1"/>
  <c r="BT197" i="7"/>
  <c r="AQ199" i="1"/>
  <c r="AR199" i="1" s="1"/>
  <c r="BC199" i="12"/>
  <c r="BD199" i="12" s="1"/>
  <c r="AQ199" i="12"/>
  <c r="AR199" i="12" s="1"/>
  <c r="AE199" i="12"/>
  <c r="AF199" i="12" s="1"/>
  <c r="S199" i="12"/>
  <c r="T199" i="12" s="1"/>
  <c r="BO199" i="7"/>
  <c r="BP199" i="7" s="1"/>
  <c r="BC199" i="7"/>
  <c r="BD199" i="7" s="1"/>
  <c r="AQ199" i="7"/>
  <c r="AR199" i="7" s="1"/>
  <c r="AE200" i="7"/>
  <c r="AF200" i="7" s="1"/>
  <c r="S199" i="7"/>
  <c r="T199" i="7" s="1"/>
  <c r="BO200" i="1"/>
  <c r="BP200" i="1" s="1"/>
  <c r="BC199" i="1"/>
  <c r="BD199" i="1" s="1"/>
  <c r="AE200" i="1"/>
  <c r="AF200" i="1" s="1"/>
  <c r="S200" i="1"/>
  <c r="T200" i="1" s="1"/>
  <c r="BO199" i="13"/>
  <c r="BP199" i="13" s="1"/>
  <c r="BC199" i="13"/>
  <c r="BD199" i="13" s="1"/>
  <c r="AQ199" i="13"/>
  <c r="AR199" i="13" s="1"/>
  <c r="AE199" i="13"/>
  <c r="AF199" i="13" s="1"/>
  <c r="S199" i="13"/>
  <c r="T199" i="13" s="1"/>
  <c r="X198" i="13" l="1"/>
  <c r="AJ199" i="1"/>
  <c r="BT199" i="1"/>
  <c r="BT197" i="12"/>
  <c r="AV198" i="1"/>
  <c r="X198" i="7"/>
  <c r="AJ198" i="13"/>
  <c r="AJ198" i="12"/>
  <c r="X199" i="1"/>
  <c r="BH198" i="12"/>
  <c r="AV198" i="13"/>
  <c r="BE199" i="13" a="1"/>
  <c r="BE199" i="13" s="1"/>
  <c r="BG199" i="13" s="1"/>
  <c r="BF199" i="13"/>
  <c r="BH199" i="13" s="1"/>
  <c r="U200" i="1" a="1"/>
  <c r="U200" i="1" s="1"/>
  <c r="W200" i="1" s="1"/>
  <c r="V200" i="1"/>
  <c r="AG200" i="1" a="1"/>
  <c r="AG200" i="1" s="1"/>
  <c r="AI200" i="1" s="1"/>
  <c r="AH200" i="1"/>
  <c r="V199" i="12"/>
  <c r="U199" i="12" a="1"/>
  <c r="U199" i="12" s="1"/>
  <c r="W199" i="12" s="1"/>
  <c r="BP199" i="12"/>
  <c r="BO200" i="12"/>
  <c r="BE199" i="1" a="1"/>
  <c r="BE199" i="1" s="1"/>
  <c r="BG199" i="1" s="1"/>
  <c r="BF199" i="1"/>
  <c r="AG199" i="12" a="1"/>
  <c r="AG199" i="12" s="1"/>
  <c r="AI199" i="12" s="1"/>
  <c r="AH199" i="12"/>
  <c r="BQ198" i="12" a="1"/>
  <c r="BQ198" i="12" s="1"/>
  <c r="BS198" i="12" s="1"/>
  <c r="BR198" i="12"/>
  <c r="BT198" i="13"/>
  <c r="BQ200" i="1" a="1"/>
  <c r="BQ200" i="1" s="1"/>
  <c r="BS200" i="1" s="1"/>
  <c r="BR200" i="1"/>
  <c r="AS199" i="12" a="1"/>
  <c r="AS199" i="12" s="1"/>
  <c r="AU199" i="12" s="1"/>
  <c r="AT199" i="12"/>
  <c r="AV199" i="12" s="1"/>
  <c r="U199" i="13" a="1"/>
  <c r="U199" i="13" s="1"/>
  <c r="W199" i="13" s="1"/>
  <c r="V199" i="13"/>
  <c r="X199" i="13" s="1"/>
  <c r="AH199" i="13"/>
  <c r="AG199" i="13" a="1"/>
  <c r="AG199" i="13" s="1"/>
  <c r="AI199" i="13" s="1"/>
  <c r="BE199" i="12" a="1"/>
  <c r="BE199" i="12" s="1"/>
  <c r="BG199" i="12" s="1"/>
  <c r="BF199" i="12"/>
  <c r="X198" i="12"/>
  <c r="BQ199" i="13" a="1"/>
  <c r="BQ199" i="13" s="1"/>
  <c r="BS199" i="13" s="1"/>
  <c r="BR199" i="13"/>
  <c r="AS199" i="13" a="1"/>
  <c r="AS199" i="13" s="1"/>
  <c r="AU199" i="13" s="1"/>
  <c r="AT199" i="13"/>
  <c r="AV198" i="12"/>
  <c r="BH198" i="1"/>
  <c r="AS199" i="1" a="1"/>
  <c r="AS199" i="1" s="1"/>
  <c r="AU199" i="1" s="1"/>
  <c r="AT199" i="1"/>
  <c r="BH198" i="13"/>
  <c r="AJ199" i="7"/>
  <c r="BR199" i="7"/>
  <c r="BQ199" i="7" a="1"/>
  <c r="BQ199" i="7" s="1"/>
  <c r="BS199" i="7" s="1"/>
  <c r="AS199" i="7" a="1"/>
  <c r="AS199" i="7" s="1"/>
  <c r="AU199" i="7" s="1"/>
  <c r="AT199" i="7"/>
  <c r="AV198" i="7"/>
  <c r="BT198" i="7"/>
  <c r="AG200" i="7" a="1"/>
  <c r="AG200" i="7" s="1"/>
  <c r="AI200" i="7" s="1"/>
  <c r="AH200" i="7"/>
  <c r="V199" i="7"/>
  <c r="U199" i="7" a="1"/>
  <c r="U199" i="7" s="1"/>
  <c r="W199" i="7" s="1"/>
  <c r="BF199" i="7"/>
  <c r="BE199" i="7" a="1"/>
  <c r="BE199" i="7" s="1"/>
  <c r="BG199" i="7" s="1"/>
  <c r="BH198" i="7"/>
  <c r="AQ200" i="1"/>
  <c r="AR200" i="1" s="1"/>
  <c r="BC200" i="12"/>
  <c r="BD200" i="12" s="1"/>
  <c r="AQ200" i="12"/>
  <c r="AR200" i="12" s="1"/>
  <c r="AE200" i="12"/>
  <c r="AF200" i="12" s="1"/>
  <c r="S200" i="12"/>
  <c r="T200" i="12" s="1"/>
  <c r="BO200" i="7"/>
  <c r="BP200" i="7" s="1"/>
  <c r="BC200" i="7"/>
  <c r="BD200" i="7" s="1"/>
  <c r="AQ200" i="7"/>
  <c r="AR200" i="7" s="1"/>
  <c r="AE201" i="7"/>
  <c r="AF201" i="7" s="1"/>
  <c r="S200" i="7"/>
  <c r="T200" i="7" s="1"/>
  <c r="BO201" i="1"/>
  <c r="BP201" i="1" s="1"/>
  <c r="BC200" i="1"/>
  <c r="BD200" i="1" s="1"/>
  <c r="AE201" i="1"/>
  <c r="AF201" i="1" s="1"/>
  <c r="S201" i="1"/>
  <c r="T201" i="1" s="1"/>
  <c r="BO200" i="13"/>
  <c r="BP200" i="13" s="1"/>
  <c r="BC200" i="13"/>
  <c r="BD200" i="13" s="1"/>
  <c r="AQ200" i="13"/>
  <c r="AR200" i="13" s="1"/>
  <c r="AE200" i="13"/>
  <c r="AF200" i="13" s="1"/>
  <c r="S200" i="13"/>
  <c r="T200" i="13" s="1"/>
  <c r="AJ199" i="12" l="1"/>
  <c r="AJ200" i="1"/>
  <c r="BH199" i="1"/>
  <c r="BT198" i="12"/>
  <c r="X199" i="12"/>
  <c r="AV199" i="13"/>
  <c r="BT199" i="13"/>
  <c r="BH199" i="12"/>
  <c r="BT200" i="1"/>
  <c r="X200" i="1"/>
  <c r="BT199" i="7"/>
  <c r="BE200" i="12" a="1"/>
  <c r="BE200" i="12" s="1"/>
  <c r="BG200" i="12" s="1"/>
  <c r="BF200" i="12"/>
  <c r="V200" i="13"/>
  <c r="U200" i="13" a="1"/>
  <c r="U200" i="13" s="1"/>
  <c r="W200" i="13" s="1"/>
  <c r="AS200" i="13" a="1"/>
  <c r="AS200" i="13" s="1"/>
  <c r="AU200" i="13" s="1"/>
  <c r="AT200" i="13"/>
  <c r="BE200" i="13" a="1"/>
  <c r="BE200" i="13" s="1"/>
  <c r="BG200" i="13" s="1"/>
  <c r="BF200" i="13"/>
  <c r="AS200" i="1" a="1"/>
  <c r="AS200" i="1" s="1"/>
  <c r="AU200" i="1" s="1"/>
  <c r="AT200" i="1"/>
  <c r="AV199" i="1"/>
  <c r="BQ200" i="13" a="1"/>
  <c r="BQ200" i="13" s="1"/>
  <c r="BS200" i="13" s="1"/>
  <c r="BR200" i="13"/>
  <c r="BE200" i="1" a="1"/>
  <c r="BE200" i="1" s="1"/>
  <c r="BG200" i="1" s="1"/>
  <c r="BF200" i="1"/>
  <c r="V201" i="1"/>
  <c r="U201" i="1" a="1"/>
  <c r="U201" i="1" s="1"/>
  <c r="W201" i="1" s="1"/>
  <c r="AG200" i="13" a="1"/>
  <c r="AG200" i="13" s="1"/>
  <c r="AI200" i="13" s="1"/>
  <c r="AH200" i="13"/>
  <c r="AG201" i="1" a="1"/>
  <c r="AG201" i="1" s="1"/>
  <c r="AI201" i="1" s="1"/>
  <c r="AH201" i="1"/>
  <c r="U200" i="12" a="1"/>
  <c r="U200" i="12" s="1"/>
  <c r="W200" i="12" s="1"/>
  <c r="V200" i="12"/>
  <c r="BH199" i="7"/>
  <c r="AJ199" i="13"/>
  <c r="BP200" i="12"/>
  <c r="BO201" i="12"/>
  <c r="AG200" i="12" a="1"/>
  <c r="AG200" i="12" s="1"/>
  <c r="AI200" i="12" s="1"/>
  <c r="AH200" i="12"/>
  <c r="BQ199" i="12" a="1"/>
  <c r="BQ199" i="12" s="1"/>
  <c r="BS199" i="12" s="1"/>
  <c r="BR199" i="12"/>
  <c r="BQ201" i="1" a="1"/>
  <c r="BQ201" i="1" s="1"/>
  <c r="BS201" i="1" s="1"/>
  <c r="BR201" i="1"/>
  <c r="AT200" i="12"/>
  <c r="AS200" i="12" a="1"/>
  <c r="AS200" i="12" s="1"/>
  <c r="AU200" i="12" s="1"/>
  <c r="AJ200" i="7"/>
  <c r="AV199" i="7"/>
  <c r="X199" i="7"/>
  <c r="BR200" i="7"/>
  <c r="BQ200" i="7" a="1"/>
  <c r="BQ200" i="7" s="1"/>
  <c r="BS200" i="7" s="1"/>
  <c r="AS200" i="7" a="1"/>
  <c r="AS200" i="7" s="1"/>
  <c r="AU200" i="7" s="1"/>
  <c r="AT200" i="7"/>
  <c r="U200" i="7" a="1"/>
  <c r="U200" i="7" s="1"/>
  <c r="W200" i="7" s="1"/>
  <c r="V200" i="7"/>
  <c r="BF200" i="7"/>
  <c r="BE200" i="7" a="1"/>
  <c r="BE200" i="7" s="1"/>
  <c r="BG200" i="7" s="1"/>
  <c r="AG201" i="7" a="1"/>
  <c r="AG201" i="7" s="1"/>
  <c r="AI201" i="7" s="1"/>
  <c r="AH201" i="7"/>
  <c r="AQ201" i="1"/>
  <c r="AR201" i="1" s="1"/>
  <c r="BC201" i="12"/>
  <c r="BD201" i="12" s="1"/>
  <c r="AQ201" i="12"/>
  <c r="AR201" i="12" s="1"/>
  <c r="AE201" i="12"/>
  <c r="AF201" i="12" s="1"/>
  <c r="S201" i="12"/>
  <c r="T201" i="12" s="1"/>
  <c r="BO201" i="7"/>
  <c r="BP201" i="7" s="1"/>
  <c r="BC201" i="7"/>
  <c r="BD201" i="7" s="1"/>
  <c r="AQ201" i="7"/>
  <c r="AR201" i="7" s="1"/>
  <c r="AE202" i="7"/>
  <c r="AF202" i="7" s="1"/>
  <c r="S201" i="7"/>
  <c r="T201" i="7" s="1"/>
  <c r="BO202" i="1"/>
  <c r="BP202" i="1" s="1"/>
  <c r="BC201" i="1"/>
  <c r="BD201" i="1" s="1"/>
  <c r="AE202" i="1"/>
  <c r="AF202" i="1" s="1"/>
  <c r="S202" i="1"/>
  <c r="T202" i="1" s="1"/>
  <c r="BO201" i="13"/>
  <c r="BP201" i="13" s="1"/>
  <c r="BC201" i="13"/>
  <c r="BD201" i="13" s="1"/>
  <c r="AQ201" i="13"/>
  <c r="AR201" i="13" s="1"/>
  <c r="AE201" i="13"/>
  <c r="AF201" i="13" s="1"/>
  <c r="S201" i="13"/>
  <c r="T201" i="13" s="1"/>
  <c r="BH200" i="12" l="1"/>
  <c r="AV200" i="13"/>
  <c r="AJ200" i="13"/>
  <c r="BT201" i="1"/>
  <c r="BT199" i="12"/>
  <c r="AJ201" i="1"/>
  <c r="AV200" i="12"/>
  <c r="AV200" i="1"/>
  <c r="BP201" i="12"/>
  <c r="BO202" i="12"/>
  <c r="BT200" i="13"/>
  <c r="AS201" i="13" a="1"/>
  <c r="AS201" i="13" s="1"/>
  <c r="AU201" i="13" s="1"/>
  <c r="AT201" i="13"/>
  <c r="BQ200" i="12" a="1"/>
  <c r="BQ200" i="12" s="1"/>
  <c r="BS200" i="12" s="1"/>
  <c r="BR200" i="12"/>
  <c r="BR201" i="13"/>
  <c r="BQ201" i="13" a="1"/>
  <c r="BQ201" i="13" s="1"/>
  <c r="BS201" i="13" s="1"/>
  <c r="X200" i="13"/>
  <c r="AG201" i="13" a="1"/>
  <c r="AG201" i="13" s="1"/>
  <c r="AI201" i="13" s="1"/>
  <c r="AH201" i="13"/>
  <c r="V202" i="1"/>
  <c r="U202" i="1" a="1"/>
  <c r="U202" i="1" s="1"/>
  <c r="W202" i="1" s="1"/>
  <c r="X201" i="1"/>
  <c r="AS201" i="1" a="1"/>
  <c r="AS201" i="1" s="1"/>
  <c r="AU201" i="1" s="1"/>
  <c r="AT201" i="1"/>
  <c r="AG202" i="1" a="1"/>
  <c r="AG202" i="1" s="1"/>
  <c r="AI202" i="1" s="1"/>
  <c r="AH202" i="1"/>
  <c r="U201" i="12" a="1"/>
  <c r="U201" i="12" s="1"/>
  <c r="W201" i="12" s="1"/>
  <c r="V201" i="12"/>
  <c r="X200" i="12"/>
  <c r="BE201" i="13" a="1"/>
  <c r="BE201" i="13" s="1"/>
  <c r="BG201" i="13" s="1"/>
  <c r="BF201" i="13"/>
  <c r="BE201" i="1" a="1"/>
  <c r="BE201" i="1" s="1"/>
  <c r="BG201" i="1" s="1"/>
  <c r="BF201" i="1"/>
  <c r="AH201" i="12"/>
  <c r="AG201" i="12" a="1"/>
  <c r="AG201" i="12" s="1"/>
  <c r="AI201" i="12" s="1"/>
  <c r="BE201" i="12" a="1"/>
  <c r="BE201" i="12" s="1"/>
  <c r="BG201" i="12" s="1"/>
  <c r="BF201" i="12"/>
  <c r="U201" i="13" a="1"/>
  <c r="U201" i="13" s="1"/>
  <c r="W201" i="13" s="1"/>
  <c r="V201" i="13"/>
  <c r="BQ202" i="1" a="1"/>
  <c r="BQ202" i="1" s="1"/>
  <c r="BS202" i="1" s="1"/>
  <c r="BR202" i="1"/>
  <c r="AT201" i="12"/>
  <c r="AS201" i="12" a="1"/>
  <c r="AS201" i="12" s="1"/>
  <c r="AU201" i="12" s="1"/>
  <c r="AJ200" i="12"/>
  <c r="BH200" i="1"/>
  <c r="BH200" i="13"/>
  <c r="BT200" i="7"/>
  <c r="AV200" i="7"/>
  <c r="X200" i="7"/>
  <c r="AJ201" i="7"/>
  <c r="BH200" i="7"/>
  <c r="AS201" i="7" a="1"/>
  <c r="AS201" i="7" s="1"/>
  <c r="AU201" i="7" s="1"/>
  <c r="AT201" i="7"/>
  <c r="U201" i="7" a="1"/>
  <c r="U201" i="7" s="1"/>
  <c r="W201" i="7" s="1"/>
  <c r="V201" i="7"/>
  <c r="BF201" i="7"/>
  <c r="BE201" i="7" a="1"/>
  <c r="BE201" i="7" s="1"/>
  <c r="BG201" i="7" s="1"/>
  <c r="AH202" i="7"/>
  <c r="AG202" i="7" a="1"/>
  <c r="AG202" i="7" s="1"/>
  <c r="AI202" i="7" s="1"/>
  <c r="BQ201" i="7" a="1"/>
  <c r="BQ201" i="7" s="1"/>
  <c r="BS201" i="7" s="1"/>
  <c r="BR201" i="7"/>
  <c r="AQ202" i="1"/>
  <c r="AR202" i="1" s="1"/>
  <c r="BC202" i="12"/>
  <c r="BD202" i="12" s="1"/>
  <c r="AQ202" i="12"/>
  <c r="AR202" i="12" s="1"/>
  <c r="AE202" i="12"/>
  <c r="AF202" i="12" s="1"/>
  <c r="S202" i="12"/>
  <c r="T202" i="12" s="1"/>
  <c r="BO202" i="7"/>
  <c r="BP202" i="7" s="1"/>
  <c r="BC202" i="7"/>
  <c r="BD202" i="7" s="1"/>
  <c r="AQ202" i="7"/>
  <c r="AR202" i="7" s="1"/>
  <c r="AE203" i="7"/>
  <c r="AF203" i="7" s="1"/>
  <c r="S202" i="7"/>
  <c r="T202" i="7" s="1"/>
  <c r="BO203" i="1"/>
  <c r="BP203" i="1" s="1"/>
  <c r="BC202" i="1"/>
  <c r="BD202" i="1" s="1"/>
  <c r="AE203" i="1"/>
  <c r="AF203" i="1" s="1"/>
  <c r="S203" i="1"/>
  <c r="T203" i="1" s="1"/>
  <c r="BO202" i="13"/>
  <c r="BP202" i="13" s="1"/>
  <c r="BC202" i="13"/>
  <c r="BD202" i="13" s="1"/>
  <c r="AQ202" i="13"/>
  <c r="AR202" i="13" s="1"/>
  <c r="AE202" i="13"/>
  <c r="AF202" i="13" s="1"/>
  <c r="S202" i="13"/>
  <c r="T202" i="13" s="1"/>
  <c r="AV201" i="1" l="1"/>
  <c r="BT200" i="12"/>
  <c r="AJ202" i="1"/>
  <c r="AV201" i="12"/>
  <c r="X201" i="13"/>
  <c r="BH201" i="12"/>
  <c r="BH201" i="1"/>
  <c r="BH201" i="13"/>
  <c r="X201" i="12"/>
  <c r="AV201" i="13"/>
  <c r="AJ201" i="13"/>
  <c r="V202" i="13"/>
  <c r="U202" i="13" a="1"/>
  <c r="U202" i="13" s="1"/>
  <c r="W202" i="13" s="1"/>
  <c r="BQ203" i="1" a="1"/>
  <c r="BQ203" i="1" s="1"/>
  <c r="BS203" i="1" s="1"/>
  <c r="BR203" i="1"/>
  <c r="AT202" i="12"/>
  <c r="AS202" i="12" a="1"/>
  <c r="AS202" i="12" s="1"/>
  <c r="AU202" i="12" s="1"/>
  <c r="AG202" i="13" a="1"/>
  <c r="AG202" i="13" s="1"/>
  <c r="AI202" i="13" s="1"/>
  <c r="AH202" i="13"/>
  <c r="BF202" i="12"/>
  <c r="BE202" i="12" a="1"/>
  <c r="BE202" i="12" s="1"/>
  <c r="BG202" i="12" s="1"/>
  <c r="BT202" i="1"/>
  <c r="AT202" i="13"/>
  <c r="AS202" i="13" a="1"/>
  <c r="AS202" i="13" s="1"/>
  <c r="AU202" i="13" s="1"/>
  <c r="AS202" i="1" a="1"/>
  <c r="AS202" i="1" s="1"/>
  <c r="AU202" i="1" s="1"/>
  <c r="AT202" i="1"/>
  <c r="BT201" i="13"/>
  <c r="BR202" i="13"/>
  <c r="BQ202" i="13" a="1"/>
  <c r="BQ202" i="13" s="1"/>
  <c r="BS202" i="13" s="1"/>
  <c r="U202" i="12" a="1"/>
  <c r="U202" i="12" s="1"/>
  <c r="W202" i="12" s="1"/>
  <c r="V202" i="12"/>
  <c r="X202" i="12" s="1"/>
  <c r="BP202" i="12"/>
  <c r="BO203" i="12"/>
  <c r="BE202" i="13" a="1"/>
  <c r="BE202" i="13" s="1"/>
  <c r="BG202" i="13" s="1"/>
  <c r="BF202" i="13"/>
  <c r="V203" i="1"/>
  <c r="U203" i="1" a="1"/>
  <c r="U203" i="1" s="1"/>
  <c r="W203" i="1" s="1"/>
  <c r="AG203" i="1" a="1"/>
  <c r="AG203" i="1" s="1"/>
  <c r="AI203" i="1" s="1"/>
  <c r="AH203" i="1"/>
  <c r="BE202" i="1" a="1"/>
  <c r="BE202" i="1" s="1"/>
  <c r="BG202" i="1" s="1"/>
  <c r="BF202" i="1"/>
  <c r="AG202" i="12" a="1"/>
  <c r="AG202" i="12" s="1"/>
  <c r="AI202" i="12" s="1"/>
  <c r="AH202" i="12"/>
  <c r="AJ201" i="12"/>
  <c r="X202" i="1"/>
  <c r="BR201" i="12"/>
  <c r="BQ201" i="12" a="1"/>
  <c r="BQ201" i="12" s="1"/>
  <c r="BS201" i="12" s="1"/>
  <c r="AJ202" i="7"/>
  <c r="AV201" i="7"/>
  <c r="BT201" i="7"/>
  <c r="AS202" i="7" a="1"/>
  <c r="AS202" i="7" s="1"/>
  <c r="AU202" i="7" s="1"/>
  <c r="AT202" i="7"/>
  <c r="BF202" i="7"/>
  <c r="BE202" i="7" a="1"/>
  <c r="BE202" i="7" s="1"/>
  <c r="BG202" i="7" s="1"/>
  <c r="BH201" i="7"/>
  <c r="BR202" i="7"/>
  <c r="BQ202" i="7" a="1"/>
  <c r="BQ202" i="7" s="1"/>
  <c r="BS202" i="7" s="1"/>
  <c r="X201" i="7"/>
  <c r="U202" i="7" a="1"/>
  <c r="U202" i="7" s="1"/>
  <c r="W202" i="7" s="1"/>
  <c r="V202" i="7"/>
  <c r="AG203" i="7" a="1"/>
  <c r="AG203" i="7" s="1"/>
  <c r="AI203" i="7" s="1"/>
  <c r="AH203" i="7"/>
  <c r="AQ203" i="1"/>
  <c r="AR203" i="1" s="1"/>
  <c r="BC203" i="12"/>
  <c r="BD203" i="12" s="1"/>
  <c r="AQ203" i="12"/>
  <c r="AR203" i="12" s="1"/>
  <c r="AE203" i="12"/>
  <c r="AF203" i="12" s="1"/>
  <c r="S203" i="12"/>
  <c r="T203" i="12" s="1"/>
  <c r="BO203" i="7"/>
  <c r="BP203" i="7" s="1"/>
  <c r="BC203" i="7"/>
  <c r="BD203" i="7" s="1"/>
  <c r="AQ203" i="7"/>
  <c r="AR203" i="7" s="1"/>
  <c r="AE204" i="7"/>
  <c r="AF204" i="7" s="1"/>
  <c r="S203" i="7"/>
  <c r="T203" i="7" s="1"/>
  <c r="BO204" i="1"/>
  <c r="BP204" i="1" s="1"/>
  <c r="BC203" i="1"/>
  <c r="BD203" i="1" s="1"/>
  <c r="AE204" i="1"/>
  <c r="AF204" i="1" s="1"/>
  <c r="S204" i="1"/>
  <c r="T204" i="1" s="1"/>
  <c r="BO203" i="13"/>
  <c r="BP203" i="13" s="1"/>
  <c r="BC203" i="13"/>
  <c r="BD203" i="13" s="1"/>
  <c r="AQ203" i="13"/>
  <c r="AR203" i="13" s="1"/>
  <c r="AE203" i="13"/>
  <c r="AF203" i="13" s="1"/>
  <c r="S203" i="13"/>
  <c r="T203" i="13" s="1"/>
  <c r="AJ202" i="13" l="1"/>
  <c r="BT202" i="13"/>
  <c r="BH202" i="1"/>
  <c r="X203" i="1"/>
  <c r="AV202" i="13"/>
  <c r="BT203" i="1"/>
  <c r="AJ202" i="12"/>
  <c r="AJ203" i="1"/>
  <c r="U204" i="1" a="1"/>
  <c r="U204" i="1" s="1"/>
  <c r="W204" i="1" s="1"/>
  <c r="V204" i="1"/>
  <c r="AG204" i="1" a="1"/>
  <c r="AG204" i="1" s="1"/>
  <c r="AI204" i="1" s="1"/>
  <c r="AH204" i="1"/>
  <c r="U203" i="12" a="1"/>
  <c r="U203" i="12" s="1"/>
  <c r="W203" i="12" s="1"/>
  <c r="V203" i="12"/>
  <c r="AV202" i="12"/>
  <c r="BE203" i="1" a="1"/>
  <c r="BE203" i="1" s="1"/>
  <c r="BG203" i="1" s="1"/>
  <c r="BF203" i="1"/>
  <c r="AG203" i="12" a="1"/>
  <c r="AG203" i="12" s="1"/>
  <c r="AI203" i="12" s="1"/>
  <c r="AH203" i="12"/>
  <c r="U203" i="13" a="1"/>
  <c r="U203" i="13" s="1"/>
  <c r="W203" i="13" s="1"/>
  <c r="V203" i="13"/>
  <c r="X203" i="13" s="1"/>
  <c r="BR204" i="1"/>
  <c r="BQ204" i="1" a="1"/>
  <c r="BQ204" i="1" s="1"/>
  <c r="BS204" i="1" s="1"/>
  <c r="AS203" i="12" a="1"/>
  <c r="AS203" i="12" s="1"/>
  <c r="AU203" i="12" s="1"/>
  <c r="AT203" i="12"/>
  <c r="BQ203" i="13" a="1"/>
  <c r="BQ203" i="13" s="1"/>
  <c r="BS203" i="13" s="1"/>
  <c r="BR203" i="13"/>
  <c r="BE203" i="12" a="1"/>
  <c r="BE203" i="12" s="1"/>
  <c r="BG203" i="12" s="1"/>
  <c r="BF203" i="12"/>
  <c r="BH203" i="12" s="1"/>
  <c r="BH202" i="13"/>
  <c r="BH202" i="12"/>
  <c r="AS203" i="13" a="1"/>
  <c r="AS203" i="13" s="1"/>
  <c r="AU203" i="13" s="1"/>
  <c r="AT203" i="13"/>
  <c r="AG203" i="13" a="1"/>
  <c r="AG203" i="13" s="1"/>
  <c r="AI203" i="13" s="1"/>
  <c r="AH203" i="13"/>
  <c r="BF203" i="13"/>
  <c r="BE203" i="13" a="1"/>
  <c r="BE203" i="13" s="1"/>
  <c r="BG203" i="13" s="1"/>
  <c r="AS203" i="1" a="1"/>
  <c r="AS203" i="1" s="1"/>
  <c r="AU203" i="1" s="1"/>
  <c r="AT203" i="1"/>
  <c r="BT201" i="12"/>
  <c r="BP203" i="12"/>
  <c r="BO204" i="12"/>
  <c r="AV202" i="1"/>
  <c r="X202" i="13"/>
  <c r="BQ202" i="12" a="1"/>
  <c r="BQ202" i="12" s="1"/>
  <c r="BS202" i="12" s="1"/>
  <c r="BR202" i="12"/>
  <c r="AV202" i="7"/>
  <c r="AJ203" i="7"/>
  <c r="X202" i="7"/>
  <c r="BT202" i="7"/>
  <c r="AT203" i="7"/>
  <c r="AS203" i="7" a="1"/>
  <c r="AS203" i="7" s="1"/>
  <c r="AU203" i="7" s="1"/>
  <c r="BF203" i="7"/>
  <c r="BE203" i="7" a="1"/>
  <c r="BE203" i="7" s="1"/>
  <c r="BG203" i="7" s="1"/>
  <c r="AG204" i="7" a="1"/>
  <c r="AG204" i="7" s="1"/>
  <c r="AI204" i="7" s="1"/>
  <c r="AH204" i="7"/>
  <c r="BR203" i="7"/>
  <c r="BQ203" i="7" a="1"/>
  <c r="BQ203" i="7" s="1"/>
  <c r="BS203" i="7" s="1"/>
  <c r="U203" i="7" a="1"/>
  <c r="U203" i="7" s="1"/>
  <c r="W203" i="7" s="1"/>
  <c r="V203" i="7"/>
  <c r="BH202" i="7"/>
  <c r="AQ204" i="1"/>
  <c r="AR204" i="1" s="1"/>
  <c r="BC204" i="12"/>
  <c r="BD204" i="12" s="1"/>
  <c r="AQ204" i="12"/>
  <c r="AR204" i="12" s="1"/>
  <c r="AE204" i="12"/>
  <c r="AF204" i="12" s="1"/>
  <c r="S204" i="12"/>
  <c r="T204" i="12" s="1"/>
  <c r="BO204" i="7"/>
  <c r="BP204" i="7" s="1"/>
  <c r="BC204" i="7"/>
  <c r="BD204" i="7" s="1"/>
  <c r="AQ204" i="7"/>
  <c r="AR204" i="7" s="1"/>
  <c r="AE205" i="7"/>
  <c r="AF205" i="7" s="1"/>
  <c r="S204" i="7"/>
  <c r="T204" i="7" s="1"/>
  <c r="BO205" i="1"/>
  <c r="BP205" i="1" s="1"/>
  <c r="BC204" i="1"/>
  <c r="BD204" i="1" s="1"/>
  <c r="AE205" i="1"/>
  <c r="AF205" i="1" s="1"/>
  <c r="S205" i="1"/>
  <c r="T205" i="1" s="1"/>
  <c r="BO204" i="13"/>
  <c r="BP204" i="13" s="1"/>
  <c r="BC204" i="13"/>
  <c r="BD204" i="13" s="1"/>
  <c r="AQ204" i="13"/>
  <c r="AR204" i="13" s="1"/>
  <c r="AE204" i="13"/>
  <c r="AF204" i="13" s="1"/>
  <c r="S204" i="13"/>
  <c r="T204" i="13" s="1"/>
  <c r="BT204" i="1" l="1"/>
  <c r="AV203" i="12"/>
  <c r="BH203" i="1"/>
  <c r="X203" i="12"/>
  <c r="BT202" i="12"/>
  <c r="AV203" i="1"/>
  <c r="BT203" i="13"/>
  <c r="AJ203" i="12"/>
  <c r="AV203" i="13"/>
  <c r="X204" i="1"/>
  <c r="BH203" i="7"/>
  <c r="AJ203" i="13"/>
  <c r="AJ204" i="1"/>
  <c r="AT204" i="1"/>
  <c r="AS204" i="1" a="1"/>
  <c r="AS204" i="1" s="1"/>
  <c r="AU204" i="1" s="1"/>
  <c r="BQ204" i="13" a="1"/>
  <c r="BQ204" i="13" s="1"/>
  <c r="BS204" i="13" s="1"/>
  <c r="BR204" i="13"/>
  <c r="BH203" i="13"/>
  <c r="BE204" i="13" a="1"/>
  <c r="BE204" i="13" s="1"/>
  <c r="BG204" i="13" s="1"/>
  <c r="BF204" i="13"/>
  <c r="U205" i="1" a="1"/>
  <c r="U205" i="1" s="1"/>
  <c r="W205" i="1" s="1"/>
  <c r="V205" i="1"/>
  <c r="X205" i="1" s="1"/>
  <c r="AG205" i="1" a="1"/>
  <c r="AG205" i="1" s="1"/>
  <c r="AI205" i="1" s="1"/>
  <c r="AH205" i="1"/>
  <c r="V204" i="12"/>
  <c r="X204" i="12" s="1"/>
  <c r="U204" i="12" a="1"/>
  <c r="U204" i="12" s="1"/>
  <c r="W204" i="12" s="1"/>
  <c r="U204" i="13" a="1"/>
  <c r="U204" i="13" s="1"/>
  <c r="W204" i="13" s="1"/>
  <c r="V204" i="13"/>
  <c r="BE204" i="1" a="1"/>
  <c r="BE204" i="1" s="1"/>
  <c r="BG204" i="1" s="1"/>
  <c r="BF204" i="1"/>
  <c r="AG204" i="12" a="1"/>
  <c r="AG204" i="12" s="1"/>
  <c r="AI204" i="12" s="1"/>
  <c r="AH204" i="12"/>
  <c r="BP204" i="12"/>
  <c r="BO205" i="12"/>
  <c r="BQ205" i="1" a="1"/>
  <c r="BQ205" i="1" s="1"/>
  <c r="BS205" i="1" s="1"/>
  <c r="BR205" i="1"/>
  <c r="AS204" i="12" a="1"/>
  <c r="AS204" i="12" s="1"/>
  <c r="AU204" i="12" s="1"/>
  <c r="AT204" i="12"/>
  <c r="BQ203" i="12" a="1"/>
  <c r="BQ203" i="12" s="1"/>
  <c r="BS203" i="12" s="1"/>
  <c r="BR203" i="12"/>
  <c r="AG204" i="13" a="1"/>
  <c r="AG204" i="13" s="1"/>
  <c r="AI204" i="13" s="1"/>
  <c r="AH204" i="13"/>
  <c r="BE204" i="12" a="1"/>
  <c r="BE204" i="12" s="1"/>
  <c r="BG204" i="12" s="1"/>
  <c r="BF204" i="12"/>
  <c r="AS204" i="13" a="1"/>
  <c r="AS204" i="13" s="1"/>
  <c r="AU204" i="13" s="1"/>
  <c r="AT204" i="13"/>
  <c r="AJ204" i="7"/>
  <c r="X203" i="7"/>
  <c r="AV203" i="7"/>
  <c r="BF204" i="7"/>
  <c r="BE204" i="7" a="1"/>
  <c r="BE204" i="7" s="1"/>
  <c r="BG204" i="7" s="1"/>
  <c r="AS204" i="7" a="1"/>
  <c r="AS204" i="7" s="1"/>
  <c r="AU204" i="7" s="1"/>
  <c r="AT204" i="7"/>
  <c r="BT203" i="7"/>
  <c r="U204" i="7" a="1"/>
  <c r="U204" i="7" s="1"/>
  <c r="W204" i="7" s="1"/>
  <c r="V204" i="7"/>
  <c r="AH205" i="7"/>
  <c r="AG205" i="7" a="1"/>
  <c r="AG205" i="7" s="1"/>
  <c r="AI205" i="7" s="1"/>
  <c r="BR204" i="7"/>
  <c r="BQ204" i="7" a="1"/>
  <c r="BQ204" i="7" s="1"/>
  <c r="BS204" i="7" s="1"/>
  <c r="AQ205" i="1"/>
  <c r="AR205" i="1" s="1"/>
  <c r="BC205" i="12"/>
  <c r="BD205" i="12" s="1"/>
  <c r="AQ205" i="12"/>
  <c r="AR205" i="12" s="1"/>
  <c r="AE205" i="12"/>
  <c r="AF205" i="12" s="1"/>
  <c r="S205" i="12"/>
  <c r="T205" i="12" s="1"/>
  <c r="BO205" i="7"/>
  <c r="BP205" i="7" s="1"/>
  <c r="BC205" i="7"/>
  <c r="BD205" i="7" s="1"/>
  <c r="AQ205" i="7"/>
  <c r="AR205" i="7" s="1"/>
  <c r="AE206" i="7"/>
  <c r="AF206" i="7" s="1"/>
  <c r="S205" i="7"/>
  <c r="T205" i="7" s="1"/>
  <c r="BO206" i="1"/>
  <c r="BP206" i="1" s="1"/>
  <c r="BC205" i="1"/>
  <c r="BD205" i="1" s="1"/>
  <c r="AE206" i="1"/>
  <c r="AF206" i="1" s="1"/>
  <c r="S206" i="1"/>
  <c r="T206" i="1" s="1"/>
  <c r="BO205" i="13"/>
  <c r="BP205" i="13" s="1"/>
  <c r="BC205" i="13"/>
  <c r="BD205" i="13" s="1"/>
  <c r="AQ205" i="13"/>
  <c r="AR205" i="13" s="1"/>
  <c r="AE205" i="13"/>
  <c r="AF205" i="13" s="1"/>
  <c r="S205" i="13"/>
  <c r="T205" i="13" s="1"/>
  <c r="BH204" i="13" l="1"/>
  <c r="AJ205" i="1"/>
  <c r="BH204" i="12"/>
  <c r="X204" i="13"/>
  <c r="AJ204" i="13"/>
  <c r="AV204" i="13"/>
  <c r="AV204" i="12"/>
  <c r="BH204" i="1"/>
  <c r="BT203" i="12"/>
  <c r="BT204" i="13"/>
  <c r="BE205" i="13" a="1"/>
  <c r="BE205" i="13" s="1"/>
  <c r="BG205" i="13" s="1"/>
  <c r="BF205" i="13"/>
  <c r="V205" i="12"/>
  <c r="U205" i="12" a="1"/>
  <c r="U205" i="12" s="1"/>
  <c r="W205" i="12" s="1"/>
  <c r="BE205" i="1" a="1"/>
  <c r="BE205" i="1" s="1"/>
  <c r="BG205" i="1" s="1"/>
  <c r="BF205" i="1"/>
  <c r="BH205" i="1" s="1"/>
  <c r="AG205" i="12" a="1"/>
  <c r="AG205" i="12" s="1"/>
  <c r="AI205" i="12" s="1"/>
  <c r="AH205" i="12"/>
  <c r="BP205" i="12"/>
  <c r="BO206" i="12"/>
  <c r="AS205" i="13" a="1"/>
  <c r="AS205" i="13" s="1"/>
  <c r="AU205" i="13" s="1"/>
  <c r="AT205" i="13"/>
  <c r="U205" i="13" a="1"/>
  <c r="U205" i="13" s="1"/>
  <c r="W205" i="13" s="1"/>
  <c r="V205" i="13"/>
  <c r="BQ206" i="1" a="1"/>
  <c r="BQ206" i="1" s="1"/>
  <c r="BS206" i="1" s="1"/>
  <c r="BR206" i="1"/>
  <c r="AS205" i="12" a="1"/>
  <c r="AS205" i="12" s="1"/>
  <c r="AU205" i="12" s="1"/>
  <c r="AT205" i="12"/>
  <c r="BQ204" i="12" a="1"/>
  <c r="BQ204" i="12" s="1"/>
  <c r="BS204" i="12" s="1"/>
  <c r="BR204" i="12"/>
  <c r="AG206" i="1" a="1"/>
  <c r="AG206" i="1" s="1"/>
  <c r="AI206" i="1" s="1"/>
  <c r="AH206" i="1"/>
  <c r="AG205" i="13" a="1"/>
  <c r="AG205" i="13" s="1"/>
  <c r="AI205" i="13" s="1"/>
  <c r="AH205" i="13"/>
  <c r="BE205" i="12" a="1"/>
  <c r="BE205" i="12" s="1"/>
  <c r="BG205" i="12" s="1"/>
  <c r="BF205" i="12"/>
  <c r="AJ204" i="12"/>
  <c r="AS205" i="1" a="1"/>
  <c r="AS205" i="1" s="1"/>
  <c r="AU205" i="1" s="1"/>
  <c r="AT205" i="1"/>
  <c r="AV205" i="1" s="1"/>
  <c r="AV204" i="1"/>
  <c r="BR205" i="13"/>
  <c r="BQ205" i="13" a="1"/>
  <c r="BQ205" i="13" s="1"/>
  <c r="BS205" i="13" s="1"/>
  <c r="BT205" i="1"/>
  <c r="U206" i="1" a="1"/>
  <c r="U206" i="1" s="1"/>
  <c r="W206" i="1" s="1"/>
  <c r="V206" i="1"/>
  <c r="BH204" i="7"/>
  <c r="AV204" i="7"/>
  <c r="X204" i="7"/>
  <c r="BT204" i="7"/>
  <c r="AG206" i="7" a="1"/>
  <c r="AG206" i="7" s="1"/>
  <c r="AI206" i="7" s="1"/>
  <c r="AH206" i="7"/>
  <c r="AJ205" i="7"/>
  <c r="AT205" i="7"/>
  <c r="AS205" i="7" a="1"/>
  <c r="AS205" i="7" s="1"/>
  <c r="AU205" i="7" s="1"/>
  <c r="BQ205" i="7" a="1"/>
  <c r="BQ205" i="7" s="1"/>
  <c r="BS205" i="7" s="1"/>
  <c r="BR205" i="7"/>
  <c r="U205" i="7" a="1"/>
  <c r="U205" i="7" s="1"/>
  <c r="W205" i="7" s="1"/>
  <c r="V205" i="7"/>
  <c r="BF205" i="7"/>
  <c r="BE205" i="7" a="1"/>
  <c r="BE205" i="7" s="1"/>
  <c r="BG205" i="7" s="1"/>
  <c r="AQ206" i="1"/>
  <c r="AR206" i="1" s="1"/>
  <c r="BC206" i="12"/>
  <c r="BD206" i="12" s="1"/>
  <c r="AQ206" i="12"/>
  <c r="AR206" i="12" s="1"/>
  <c r="AE206" i="12"/>
  <c r="AF206" i="12" s="1"/>
  <c r="S206" i="12"/>
  <c r="T206" i="12" s="1"/>
  <c r="BO206" i="7"/>
  <c r="BP206" i="7" s="1"/>
  <c r="BC206" i="7"/>
  <c r="BD206" i="7" s="1"/>
  <c r="AQ206" i="7"/>
  <c r="AR206" i="7" s="1"/>
  <c r="AE207" i="7"/>
  <c r="AF207" i="7" s="1"/>
  <c r="S206" i="7"/>
  <c r="T206" i="7" s="1"/>
  <c r="BO207" i="1"/>
  <c r="BP207" i="1" s="1"/>
  <c r="BC206" i="1"/>
  <c r="BD206" i="1" s="1"/>
  <c r="AE207" i="1"/>
  <c r="AF207" i="1" s="1"/>
  <c r="S207" i="1"/>
  <c r="T207" i="1" s="1"/>
  <c r="BO206" i="13"/>
  <c r="BP206" i="13" s="1"/>
  <c r="BC206" i="13"/>
  <c r="BD206" i="13" s="1"/>
  <c r="AQ206" i="13"/>
  <c r="AR206" i="13" s="1"/>
  <c r="AE206" i="13"/>
  <c r="AF206" i="13" s="1"/>
  <c r="S206" i="13"/>
  <c r="T206" i="13" s="1"/>
  <c r="X205" i="7" l="1"/>
  <c r="BT206" i="1"/>
  <c r="AJ205" i="12"/>
  <c r="AJ205" i="13"/>
  <c r="BH205" i="13"/>
  <c r="X205" i="13"/>
  <c r="BQ207" i="1" a="1"/>
  <c r="BQ207" i="1" s="1"/>
  <c r="BS207" i="1" s="1"/>
  <c r="BR207" i="1"/>
  <c r="BT207" i="1" s="1"/>
  <c r="AS206" i="12" a="1"/>
  <c r="AS206" i="12" s="1"/>
  <c r="AU206" i="12" s="1"/>
  <c r="AT206" i="12"/>
  <c r="AV206" i="12" s="1"/>
  <c r="AG206" i="13" a="1"/>
  <c r="AG206" i="13" s="1"/>
  <c r="AI206" i="13" s="1"/>
  <c r="AH206" i="13"/>
  <c r="BE206" i="12" a="1"/>
  <c r="BE206" i="12" s="1"/>
  <c r="BG206" i="12" s="1"/>
  <c r="BF206" i="12"/>
  <c r="BH206" i="12" s="1"/>
  <c r="AJ206" i="1"/>
  <c r="AS206" i="13" a="1"/>
  <c r="AS206" i="13" s="1"/>
  <c r="AU206" i="13" s="1"/>
  <c r="AT206" i="13"/>
  <c r="BE206" i="13" a="1"/>
  <c r="BE206" i="13" s="1"/>
  <c r="BG206" i="13" s="1"/>
  <c r="BF206" i="13"/>
  <c r="AS206" i="1" a="1"/>
  <c r="AS206" i="1" s="1"/>
  <c r="AU206" i="1" s="1"/>
  <c r="AT206" i="1"/>
  <c r="AV206" i="1" s="1"/>
  <c r="X206" i="1"/>
  <c r="BT204" i="12"/>
  <c r="AV205" i="13"/>
  <c r="X205" i="12"/>
  <c r="BE206" i="1" a="1"/>
  <c r="BE206" i="1" s="1"/>
  <c r="BG206" i="1" s="1"/>
  <c r="BF206" i="1"/>
  <c r="BR206" i="13"/>
  <c r="BQ206" i="13" a="1"/>
  <c r="BQ206" i="13" s="1"/>
  <c r="BS206" i="13" s="1"/>
  <c r="U206" i="13" a="1"/>
  <c r="U206" i="13" s="1"/>
  <c r="W206" i="13" s="1"/>
  <c r="V206" i="13"/>
  <c r="X206" i="13" s="1"/>
  <c r="V207" i="1"/>
  <c r="U207" i="1" a="1"/>
  <c r="U207" i="1" s="1"/>
  <c r="W207" i="1" s="1"/>
  <c r="BH205" i="12"/>
  <c r="AV205" i="12"/>
  <c r="BP206" i="12"/>
  <c r="BO207" i="12"/>
  <c r="AG207" i="1" a="1"/>
  <c r="AG207" i="1" s="1"/>
  <c r="AI207" i="1" s="1"/>
  <c r="AH207" i="1"/>
  <c r="U206" i="12" a="1"/>
  <c r="U206" i="12" s="1"/>
  <c r="W206" i="12" s="1"/>
  <c r="V206" i="12"/>
  <c r="BT205" i="13"/>
  <c r="BQ205" i="12" a="1"/>
  <c r="BQ205" i="12" s="1"/>
  <c r="BS205" i="12" s="1"/>
  <c r="BR205" i="12"/>
  <c r="AG206" i="12" a="1"/>
  <c r="AG206" i="12" s="1"/>
  <c r="AI206" i="12" s="1"/>
  <c r="AH206" i="12"/>
  <c r="AJ206" i="7"/>
  <c r="BH205" i="7"/>
  <c r="BR206" i="7"/>
  <c r="BQ206" i="7" a="1"/>
  <c r="BQ206" i="7" s="1"/>
  <c r="BS206" i="7" s="1"/>
  <c r="BT205" i="7"/>
  <c r="AG207" i="7" a="1"/>
  <c r="AG207" i="7" s="1"/>
  <c r="AI207" i="7" s="1"/>
  <c r="AH207" i="7"/>
  <c r="AT206" i="7"/>
  <c r="AS206" i="7" a="1"/>
  <c r="AS206" i="7" s="1"/>
  <c r="AU206" i="7" s="1"/>
  <c r="AV205" i="7"/>
  <c r="BE206" i="7" a="1"/>
  <c r="BE206" i="7" s="1"/>
  <c r="BG206" i="7" s="1"/>
  <c r="BF206" i="7"/>
  <c r="BH206" i="7" s="1"/>
  <c r="U206" i="7" a="1"/>
  <c r="U206" i="7" s="1"/>
  <c r="W206" i="7" s="1"/>
  <c r="V206" i="7"/>
  <c r="AQ207" i="1"/>
  <c r="AR207" i="1" s="1"/>
  <c r="BC207" i="12"/>
  <c r="BD207" i="12" s="1"/>
  <c r="AQ207" i="12"/>
  <c r="AR207" i="12" s="1"/>
  <c r="AE207" i="12"/>
  <c r="AF207" i="12" s="1"/>
  <c r="S207" i="12"/>
  <c r="T207" i="12" s="1"/>
  <c r="BO207" i="7"/>
  <c r="BP207" i="7" s="1"/>
  <c r="BC207" i="7"/>
  <c r="BD207" i="7" s="1"/>
  <c r="AQ207" i="7"/>
  <c r="AR207" i="7" s="1"/>
  <c r="AE208" i="7"/>
  <c r="AF208" i="7" s="1"/>
  <c r="S207" i="7"/>
  <c r="T207" i="7" s="1"/>
  <c r="BO208" i="1"/>
  <c r="BP208" i="1" s="1"/>
  <c r="BC207" i="1"/>
  <c r="BD207" i="1" s="1"/>
  <c r="AE208" i="1"/>
  <c r="AF208" i="1" s="1"/>
  <c r="S208" i="1"/>
  <c r="T208" i="1" s="1"/>
  <c r="BO207" i="13"/>
  <c r="BP207" i="13" s="1"/>
  <c r="BC207" i="13"/>
  <c r="BD207" i="13" s="1"/>
  <c r="AQ207" i="13"/>
  <c r="AR207" i="13" s="1"/>
  <c r="AE207" i="13"/>
  <c r="AF207" i="13" s="1"/>
  <c r="S207" i="13"/>
  <c r="T207" i="13" s="1"/>
  <c r="AV206" i="13" l="1"/>
  <c r="AJ206" i="12"/>
  <c r="AJ206" i="13"/>
  <c r="BH206" i="13"/>
  <c r="AJ207" i="1"/>
  <c r="U207" i="13" a="1"/>
  <c r="U207" i="13" s="1"/>
  <c r="W207" i="13" s="1"/>
  <c r="V207" i="13"/>
  <c r="BQ207" i="13" a="1"/>
  <c r="BQ207" i="13" s="1"/>
  <c r="BS207" i="13" s="1"/>
  <c r="BR207" i="13"/>
  <c r="BT205" i="12"/>
  <c r="BQ206" i="12" a="1"/>
  <c r="BQ206" i="12" s="1"/>
  <c r="BS206" i="12" s="1"/>
  <c r="BR206" i="12"/>
  <c r="BT206" i="13"/>
  <c r="BR208" i="1"/>
  <c r="BQ208" i="1" a="1"/>
  <c r="BQ208" i="1" s="1"/>
  <c r="BS208" i="1" s="1"/>
  <c r="U208" i="1" a="1"/>
  <c r="U208" i="1" s="1"/>
  <c r="W208" i="1" s="1"/>
  <c r="V208" i="1"/>
  <c r="AG208" i="1" a="1"/>
  <c r="AG208" i="1" s="1"/>
  <c r="AI208" i="1" s="1"/>
  <c r="AH208" i="1"/>
  <c r="AJ208" i="1" s="1"/>
  <c r="U207" i="12" a="1"/>
  <c r="U207" i="12" s="1"/>
  <c r="W207" i="12" s="1"/>
  <c r="V207" i="12"/>
  <c r="BT206" i="7"/>
  <c r="BE207" i="1" a="1"/>
  <c r="BE207" i="1" s="1"/>
  <c r="BG207" i="1" s="1"/>
  <c r="BF207" i="1"/>
  <c r="AG207" i="12" a="1"/>
  <c r="AG207" i="12" s="1"/>
  <c r="AI207" i="12" s="1"/>
  <c r="AH207" i="12"/>
  <c r="X206" i="12"/>
  <c r="X207" i="1"/>
  <c r="BH206" i="1"/>
  <c r="AS207" i="12" a="1"/>
  <c r="AS207" i="12" s="1"/>
  <c r="AU207" i="12" s="1"/>
  <c r="AT207" i="12"/>
  <c r="AV207" i="12" s="1"/>
  <c r="AG207" i="13" a="1"/>
  <c r="AG207" i="13" s="1"/>
  <c r="AI207" i="13" s="1"/>
  <c r="AH207" i="13"/>
  <c r="BE207" i="12" a="1"/>
  <c r="BE207" i="12" s="1"/>
  <c r="BG207" i="12" s="1"/>
  <c r="BF207" i="12"/>
  <c r="AS207" i="13" a="1"/>
  <c r="AS207" i="13" s="1"/>
  <c r="AU207" i="13" s="1"/>
  <c r="AT207" i="13"/>
  <c r="BF207" i="13"/>
  <c r="BE207" i="13" a="1"/>
  <c r="BE207" i="13" s="1"/>
  <c r="BG207" i="13" s="1"/>
  <c r="AS207" i="1" a="1"/>
  <c r="AS207" i="1" s="1"/>
  <c r="AU207" i="1" s="1"/>
  <c r="AT207" i="1"/>
  <c r="BP207" i="12"/>
  <c r="BO208" i="12"/>
  <c r="AV206" i="7"/>
  <c r="AJ207" i="7"/>
  <c r="AT207" i="7"/>
  <c r="AS207" i="7" a="1"/>
  <c r="AS207" i="7" s="1"/>
  <c r="AU207" i="7" s="1"/>
  <c r="BQ207" i="7" a="1"/>
  <c r="BQ207" i="7" s="1"/>
  <c r="BS207" i="7" s="1"/>
  <c r="BR207" i="7"/>
  <c r="BE207" i="7" a="1"/>
  <c r="BE207" i="7" s="1"/>
  <c r="BG207" i="7" s="1"/>
  <c r="BF207" i="7"/>
  <c r="AH208" i="7"/>
  <c r="AG208" i="7" a="1"/>
  <c r="AG208" i="7" s="1"/>
  <c r="AI208" i="7" s="1"/>
  <c r="U207" i="7" a="1"/>
  <c r="U207" i="7" s="1"/>
  <c r="W207" i="7" s="1"/>
  <c r="V207" i="7"/>
  <c r="X206" i="7"/>
  <c r="AQ208" i="1"/>
  <c r="AR208" i="1" s="1"/>
  <c r="BC208" i="12"/>
  <c r="BD208" i="12" s="1"/>
  <c r="AQ208" i="12"/>
  <c r="AR208" i="12" s="1"/>
  <c r="AE208" i="12"/>
  <c r="AF208" i="12" s="1"/>
  <c r="S208" i="12"/>
  <c r="T208" i="12" s="1"/>
  <c r="BO208" i="7"/>
  <c r="BP208" i="7" s="1"/>
  <c r="BC208" i="7"/>
  <c r="BD208" i="7" s="1"/>
  <c r="AQ208" i="7"/>
  <c r="AR208" i="7" s="1"/>
  <c r="AE209" i="7"/>
  <c r="AF209" i="7" s="1"/>
  <c r="S208" i="7"/>
  <c r="T208" i="7" s="1"/>
  <c r="BO209" i="1"/>
  <c r="BP209" i="1" s="1"/>
  <c r="BC208" i="1"/>
  <c r="BD208" i="1" s="1"/>
  <c r="AE209" i="1"/>
  <c r="AF209" i="1" s="1"/>
  <c r="S209" i="1"/>
  <c r="T209" i="1" s="1"/>
  <c r="BO208" i="13"/>
  <c r="BP208" i="13" s="1"/>
  <c r="BC208" i="13"/>
  <c r="BD208" i="13" s="1"/>
  <c r="AQ208" i="13"/>
  <c r="AR208" i="13" s="1"/>
  <c r="AE208" i="13"/>
  <c r="AF208" i="13" s="1"/>
  <c r="S208" i="13"/>
  <c r="T208" i="13" s="1"/>
  <c r="BT207" i="13" l="1"/>
  <c r="X207" i="13"/>
  <c r="BH207" i="1"/>
  <c r="BT208" i="1"/>
  <c r="BT206" i="12"/>
  <c r="AJ207" i="12"/>
  <c r="AV207" i="13"/>
  <c r="X207" i="12"/>
  <c r="BE208" i="13" a="1"/>
  <c r="BE208" i="13" s="1"/>
  <c r="BG208" i="13" s="1"/>
  <c r="BF208" i="13"/>
  <c r="AS208" i="1" a="1"/>
  <c r="AS208" i="1" s="1"/>
  <c r="AU208" i="1" s="1"/>
  <c r="AT208" i="1"/>
  <c r="AV207" i="1"/>
  <c r="BH207" i="12"/>
  <c r="BQ208" i="13" a="1"/>
  <c r="BQ208" i="13" s="1"/>
  <c r="BS208" i="13" s="1"/>
  <c r="BR208" i="13"/>
  <c r="U209" i="1" a="1"/>
  <c r="U209" i="1" s="1"/>
  <c r="W209" i="1" s="1"/>
  <c r="V209" i="1"/>
  <c r="BH207" i="13"/>
  <c r="AJ207" i="13"/>
  <c r="AG209" i="1" a="1"/>
  <c r="AG209" i="1" s="1"/>
  <c r="AI209" i="1" s="1"/>
  <c r="AH209" i="1"/>
  <c r="U208" i="12" a="1"/>
  <c r="U208" i="12" s="1"/>
  <c r="W208" i="12" s="1"/>
  <c r="V208" i="12"/>
  <c r="X208" i="1"/>
  <c r="BE208" i="1" a="1"/>
  <c r="BE208" i="1" s="1"/>
  <c r="BG208" i="1" s="1"/>
  <c r="BF208" i="1"/>
  <c r="AG208" i="12" a="1"/>
  <c r="AG208" i="12" s="1"/>
  <c r="AI208" i="12" s="1"/>
  <c r="AH208" i="12"/>
  <c r="U208" i="13" a="1"/>
  <c r="U208" i="13" s="1"/>
  <c r="W208" i="13" s="1"/>
  <c r="V208" i="13"/>
  <c r="BQ209" i="1" a="1"/>
  <c r="BQ209" i="1" s="1"/>
  <c r="BS209" i="1" s="1"/>
  <c r="BR209" i="1"/>
  <c r="AS208" i="12" a="1"/>
  <c r="AS208" i="12" s="1"/>
  <c r="AU208" i="12" s="1"/>
  <c r="AT208" i="12"/>
  <c r="AG208" i="13" a="1"/>
  <c r="AG208" i="13" s="1"/>
  <c r="AI208" i="13" s="1"/>
  <c r="AH208" i="13"/>
  <c r="BE208" i="12" a="1"/>
  <c r="BE208" i="12" s="1"/>
  <c r="BG208" i="12" s="1"/>
  <c r="BF208" i="12"/>
  <c r="BP208" i="12"/>
  <c r="BO209" i="12"/>
  <c r="AS208" i="13" a="1"/>
  <c r="AS208" i="13" s="1"/>
  <c r="AU208" i="13" s="1"/>
  <c r="AT208" i="13"/>
  <c r="BQ207" i="12" a="1"/>
  <c r="BQ207" i="12" s="1"/>
  <c r="BS207" i="12" s="1"/>
  <c r="BR207" i="12"/>
  <c r="BH207" i="7"/>
  <c r="BT207" i="7"/>
  <c r="X207" i="7"/>
  <c r="AG209" i="7" a="1"/>
  <c r="AG209" i="7" s="1"/>
  <c r="AI209" i="7" s="1"/>
  <c r="AH209" i="7"/>
  <c r="BE208" i="7" a="1"/>
  <c r="BE208" i="7" s="1"/>
  <c r="BG208" i="7" s="1"/>
  <c r="BF208" i="7"/>
  <c r="BQ208" i="7" a="1"/>
  <c r="BQ208" i="7" s="1"/>
  <c r="BS208" i="7" s="1"/>
  <c r="BR208" i="7"/>
  <c r="AT208" i="7"/>
  <c r="AS208" i="7" a="1"/>
  <c r="AS208" i="7" s="1"/>
  <c r="AU208" i="7" s="1"/>
  <c r="AJ208" i="7"/>
  <c r="AV207" i="7"/>
  <c r="V208" i="7"/>
  <c r="U208" i="7" a="1"/>
  <c r="U208" i="7" s="1"/>
  <c r="W208" i="7" s="1"/>
  <c r="AQ209" i="1"/>
  <c r="AR209" i="1" s="1"/>
  <c r="BC209" i="12"/>
  <c r="BD209" i="12" s="1"/>
  <c r="AQ209" i="12"/>
  <c r="AR209" i="12" s="1"/>
  <c r="AE209" i="12"/>
  <c r="AF209" i="12" s="1"/>
  <c r="S209" i="12"/>
  <c r="T209" i="12" s="1"/>
  <c r="BO209" i="7"/>
  <c r="BP209" i="7" s="1"/>
  <c r="BC209" i="7"/>
  <c r="BD209" i="7" s="1"/>
  <c r="AQ209" i="7"/>
  <c r="AR209" i="7" s="1"/>
  <c r="AE210" i="7"/>
  <c r="AF210" i="7" s="1"/>
  <c r="S209" i="7"/>
  <c r="T209" i="7" s="1"/>
  <c r="BO210" i="1"/>
  <c r="BP210" i="1" s="1"/>
  <c r="BC209" i="1"/>
  <c r="BD209" i="1" s="1"/>
  <c r="AE210" i="1"/>
  <c r="AF210" i="1" s="1"/>
  <c r="S210" i="1"/>
  <c r="T210" i="1" s="1"/>
  <c r="BO209" i="13"/>
  <c r="BP209" i="13" s="1"/>
  <c r="BC209" i="13"/>
  <c r="BD209" i="13" s="1"/>
  <c r="AQ209" i="13"/>
  <c r="AR209" i="13" s="1"/>
  <c r="AE209" i="13"/>
  <c r="AF209" i="13" s="1"/>
  <c r="S209" i="13"/>
  <c r="T209" i="13" s="1"/>
  <c r="BT208" i="13" l="1"/>
  <c r="BH208" i="13"/>
  <c r="X208" i="12"/>
  <c r="BH208" i="12"/>
  <c r="X208" i="13"/>
  <c r="AV208" i="1"/>
  <c r="BH208" i="1"/>
  <c r="X209" i="1"/>
  <c r="AV208" i="7"/>
  <c r="AJ209" i="1"/>
  <c r="V209" i="13"/>
  <c r="U209" i="13" a="1"/>
  <c r="U209" i="13" s="1"/>
  <c r="W209" i="13" s="1"/>
  <c r="BF209" i="12"/>
  <c r="BE209" i="12" a="1"/>
  <c r="BE209" i="12" s="1"/>
  <c r="BG209" i="12" s="1"/>
  <c r="AS209" i="12" a="1"/>
  <c r="AS209" i="12" s="1"/>
  <c r="AU209" i="12" s="1"/>
  <c r="AT209" i="12"/>
  <c r="AG209" i="13" a="1"/>
  <c r="AG209" i="13" s="1"/>
  <c r="AI209" i="13" s="1"/>
  <c r="AH209" i="13"/>
  <c r="AS209" i="13" a="1"/>
  <c r="AS209" i="13" s="1"/>
  <c r="AU209" i="13" s="1"/>
  <c r="AT209" i="13"/>
  <c r="BR208" i="12"/>
  <c r="BQ208" i="12" a="1"/>
  <c r="BQ208" i="12" s="1"/>
  <c r="BS208" i="12" s="1"/>
  <c r="BE209" i="13" a="1"/>
  <c r="BE209" i="13" s="1"/>
  <c r="BG209" i="13" s="1"/>
  <c r="BF209" i="13"/>
  <c r="AS209" i="1" a="1"/>
  <c r="AS209" i="1" s="1"/>
  <c r="AU209" i="1" s="1"/>
  <c r="AT209" i="1"/>
  <c r="BT207" i="12"/>
  <c r="AJ208" i="13"/>
  <c r="AJ208" i="12"/>
  <c r="BQ210" i="1" a="1"/>
  <c r="BQ210" i="1" s="1"/>
  <c r="BS210" i="1" s="1"/>
  <c r="BR210" i="1"/>
  <c r="U210" i="1" a="1"/>
  <c r="U210" i="1" s="1"/>
  <c r="W210" i="1" s="1"/>
  <c r="V210" i="1"/>
  <c r="AV208" i="13"/>
  <c r="AV208" i="12"/>
  <c r="BQ209" i="13" a="1"/>
  <c r="BQ209" i="13" s="1"/>
  <c r="BS209" i="13" s="1"/>
  <c r="BR209" i="13"/>
  <c r="U209" i="12" a="1"/>
  <c r="U209" i="12" s="1"/>
  <c r="W209" i="12" s="1"/>
  <c r="V209" i="12"/>
  <c r="AH210" i="1"/>
  <c r="AG210" i="1" a="1"/>
  <c r="AG210" i="1" s="1"/>
  <c r="AI210" i="1" s="1"/>
  <c r="BF209" i="1"/>
  <c r="BE209" i="1" a="1"/>
  <c r="BE209" i="1" s="1"/>
  <c r="BG209" i="1" s="1"/>
  <c r="AG209" i="12" a="1"/>
  <c r="AG209" i="12" s="1"/>
  <c r="AI209" i="12" s="1"/>
  <c r="AH209" i="12"/>
  <c r="BP209" i="12"/>
  <c r="BO210" i="12"/>
  <c r="BT209" i="1"/>
  <c r="X208" i="7"/>
  <c r="BH208" i="7"/>
  <c r="AJ209" i="7"/>
  <c r="AH210" i="7"/>
  <c r="AG210" i="7" a="1"/>
  <c r="AG210" i="7" s="1"/>
  <c r="AI210" i="7" s="1"/>
  <c r="BR209" i="7"/>
  <c r="BQ209" i="7" a="1"/>
  <c r="BQ209" i="7" s="1"/>
  <c r="BS209" i="7" s="1"/>
  <c r="BT208" i="7"/>
  <c r="BE209" i="7" a="1"/>
  <c r="BE209" i="7" s="1"/>
  <c r="BG209" i="7" s="1"/>
  <c r="BF209" i="7"/>
  <c r="AS209" i="7" a="1"/>
  <c r="AS209" i="7" s="1"/>
  <c r="AU209" i="7" s="1"/>
  <c r="AT209" i="7"/>
  <c r="U209" i="7" a="1"/>
  <c r="U209" i="7" s="1"/>
  <c r="W209" i="7" s="1"/>
  <c r="V209" i="7"/>
  <c r="AQ210" i="1"/>
  <c r="AR210" i="1" s="1"/>
  <c r="BC210" i="12"/>
  <c r="BD210" i="12" s="1"/>
  <c r="AQ210" i="12"/>
  <c r="AR210" i="12" s="1"/>
  <c r="AE210" i="12"/>
  <c r="AF210" i="12" s="1"/>
  <c r="S210" i="12"/>
  <c r="T210" i="12" s="1"/>
  <c r="BO210" i="7"/>
  <c r="BP210" i="7" s="1"/>
  <c r="BC210" i="7"/>
  <c r="BD210" i="7" s="1"/>
  <c r="AQ210" i="7"/>
  <c r="AR210" i="7" s="1"/>
  <c r="AE211" i="7"/>
  <c r="AF211" i="7" s="1"/>
  <c r="S210" i="7"/>
  <c r="T210" i="7" s="1"/>
  <c r="BO211" i="1"/>
  <c r="BP211" i="1" s="1"/>
  <c r="BC210" i="1"/>
  <c r="BD210" i="1" s="1"/>
  <c r="AE211" i="1"/>
  <c r="AF211" i="1" s="1"/>
  <c r="S211" i="1"/>
  <c r="T211" i="1" s="1"/>
  <c r="BO210" i="13"/>
  <c r="BP210" i="13" s="1"/>
  <c r="BC210" i="13"/>
  <c r="BD210" i="13" s="1"/>
  <c r="AQ210" i="13"/>
  <c r="AR210" i="13" s="1"/>
  <c r="AE210" i="13"/>
  <c r="AF210" i="13" s="1"/>
  <c r="S210" i="13"/>
  <c r="T210" i="13" s="1"/>
  <c r="X210" i="1" l="1"/>
  <c r="AV209" i="13"/>
  <c r="BH209" i="13"/>
  <c r="AJ209" i="13"/>
  <c r="BT208" i="12"/>
  <c r="AJ209" i="12"/>
  <c r="X209" i="12"/>
  <c r="BT210" i="1"/>
  <c r="AV209" i="12"/>
  <c r="BE210" i="13" a="1"/>
  <c r="BE210" i="13" s="1"/>
  <c r="BG210" i="13" s="1"/>
  <c r="BF210" i="13"/>
  <c r="U210" i="12" a="1"/>
  <c r="U210" i="12" s="1"/>
  <c r="W210" i="12" s="1"/>
  <c r="V210" i="12"/>
  <c r="BE210" i="1" a="1"/>
  <c r="BE210" i="1" s="1"/>
  <c r="BG210" i="1" s="1"/>
  <c r="BF210" i="1"/>
  <c r="AG210" i="12" a="1"/>
  <c r="AG210" i="12" s="1"/>
  <c r="AI210" i="12" s="1"/>
  <c r="AH210" i="12"/>
  <c r="BH209" i="1"/>
  <c r="BT209" i="13"/>
  <c r="BH209" i="12"/>
  <c r="BQ210" i="13" a="1"/>
  <c r="BQ210" i="13" s="1"/>
  <c r="BS210" i="13" s="1"/>
  <c r="BR210" i="13"/>
  <c r="AS210" i="12" a="1"/>
  <c r="AS210" i="12" s="1"/>
  <c r="AU210" i="12" s="1"/>
  <c r="AT210" i="12"/>
  <c r="U211" i="1" a="1"/>
  <c r="U211" i="1" s="1"/>
  <c r="W211" i="1" s="1"/>
  <c r="V211" i="1"/>
  <c r="X211" i="1" s="1"/>
  <c r="BR211" i="1"/>
  <c r="BQ211" i="1" a="1"/>
  <c r="BQ211" i="1" s="1"/>
  <c r="BS211" i="1" s="1"/>
  <c r="BE210" i="12" a="1"/>
  <c r="BE210" i="12" s="1"/>
  <c r="BG210" i="12" s="1"/>
  <c r="BF210" i="12"/>
  <c r="AG211" i="1" a="1"/>
  <c r="AG211" i="1" s="1"/>
  <c r="AI211" i="1" s="1"/>
  <c r="AH211" i="1"/>
  <c r="U210" i="13" a="1"/>
  <c r="U210" i="13" s="1"/>
  <c r="W210" i="13" s="1"/>
  <c r="V210" i="13"/>
  <c r="AG210" i="13" a="1"/>
  <c r="AG210" i="13" s="1"/>
  <c r="AI210" i="13" s="1"/>
  <c r="AH210" i="13"/>
  <c r="AT210" i="13"/>
  <c r="AS210" i="13" a="1"/>
  <c r="AS210" i="13" s="1"/>
  <c r="AU210" i="13" s="1"/>
  <c r="AJ210" i="1"/>
  <c r="AV209" i="1"/>
  <c r="X209" i="13"/>
  <c r="AS210" i="1" a="1"/>
  <c r="AS210" i="1" s="1"/>
  <c r="AU210" i="1" s="1"/>
  <c r="AT210" i="1"/>
  <c r="BP210" i="12"/>
  <c r="BO211" i="12"/>
  <c r="BQ209" i="12" a="1"/>
  <c r="BQ209" i="12" s="1"/>
  <c r="BS209" i="12" s="1"/>
  <c r="BR209" i="12"/>
  <c r="AV209" i="7"/>
  <c r="BH209" i="7"/>
  <c r="AJ210" i="7"/>
  <c r="BE210" i="7" a="1"/>
  <c r="BE210" i="7" s="1"/>
  <c r="BG210" i="7" s="1"/>
  <c r="BF210" i="7"/>
  <c r="AH211" i="7"/>
  <c r="AG211" i="7" a="1"/>
  <c r="AG211" i="7" s="1"/>
  <c r="AI211" i="7" s="1"/>
  <c r="BQ210" i="7" a="1"/>
  <c r="BQ210" i="7" s="1"/>
  <c r="BS210" i="7" s="1"/>
  <c r="BR210" i="7"/>
  <c r="BT209" i="7"/>
  <c r="U210" i="7" a="1"/>
  <c r="U210" i="7" s="1"/>
  <c r="W210" i="7" s="1"/>
  <c r="V210" i="7"/>
  <c r="AT210" i="7"/>
  <c r="AS210" i="7" a="1"/>
  <c r="AS210" i="7" s="1"/>
  <c r="AU210" i="7" s="1"/>
  <c r="X209" i="7"/>
  <c r="AQ211" i="1"/>
  <c r="AR211" i="1" s="1"/>
  <c r="BC211" i="12"/>
  <c r="BD211" i="12" s="1"/>
  <c r="AQ211" i="12"/>
  <c r="AR211" i="12" s="1"/>
  <c r="AE211" i="12"/>
  <c r="AF211" i="12" s="1"/>
  <c r="S211" i="12"/>
  <c r="T211" i="12" s="1"/>
  <c r="BO211" i="7"/>
  <c r="BP211" i="7" s="1"/>
  <c r="BC211" i="7"/>
  <c r="BD211" i="7" s="1"/>
  <c r="AQ211" i="7"/>
  <c r="AR211" i="7" s="1"/>
  <c r="AE212" i="7"/>
  <c r="AF212" i="7" s="1"/>
  <c r="S211" i="7"/>
  <c r="T211" i="7" s="1"/>
  <c r="BO212" i="1"/>
  <c r="BP212" i="1" s="1"/>
  <c r="BC211" i="1"/>
  <c r="BD211" i="1" s="1"/>
  <c r="AE212" i="1"/>
  <c r="AF212" i="1" s="1"/>
  <c r="S212" i="1"/>
  <c r="T212" i="1" s="1"/>
  <c r="BO211" i="13"/>
  <c r="BP211" i="13" s="1"/>
  <c r="BC211" i="13"/>
  <c r="BD211" i="13" s="1"/>
  <c r="AQ211" i="13"/>
  <c r="AR211" i="13" s="1"/>
  <c r="AE211" i="13"/>
  <c r="AF211" i="13" s="1"/>
  <c r="S211" i="13"/>
  <c r="T211" i="13" s="1"/>
  <c r="AJ210" i="12" l="1"/>
  <c r="AV210" i="12"/>
  <c r="X210" i="12"/>
  <c r="BH210" i="1"/>
  <c r="AV210" i="13"/>
  <c r="X210" i="7"/>
  <c r="AV210" i="1"/>
  <c r="BH210" i="13"/>
  <c r="AJ211" i="1"/>
  <c r="BT209" i="12"/>
  <c r="BH210" i="12"/>
  <c r="AT211" i="1"/>
  <c r="AS211" i="1" a="1"/>
  <c r="AS211" i="1" s="1"/>
  <c r="AU211" i="1" s="1"/>
  <c r="BE211" i="12" a="1"/>
  <c r="BE211" i="12" s="1"/>
  <c r="BG211" i="12" s="1"/>
  <c r="BF211" i="12"/>
  <c r="AH211" i="13"/>
  <c r="AG211" i="13" a="1"/>
  <c r="AG211" i="13" s="1"/>
  <c r="AI211" i="13" s="1"/>
  <c r="AS211" i="13" a="1"/>
  <c r="AS211" i="13" s="1"/>
  <c r="AU211" i="13" s="1"/>
  <c r="AT211" i="13"/>
  <c r="X210" i="13"/>
  <c r="BQ211" i="13" a="1"/>
  <c r="BQ211" i="13" s="1"/>
  <c r="BS211" i="13" s="1"/>
  <c r="BR211" i="13"/>
  <c r="U212" i="1" a="1"/>
  <c r="U212" i="1" s="1"/>
  <c r="W212" i="1" s="1"/>
  <c r="V212" i="1"/>
  <c r="BP211" i="12"/>
  <c r="BO212" i="12"/>
  <c r="AG212" i="1" a="1"/>
  <c r="AG212" i="1" s="1"/>
  <c r="AI212" i="1" s="1"/>
  <c r="AH212" i="1"/>
  <c r="V211" i="12"/>
  <c r="U211" i="12" a="1"/>
  <c r="U211" i="12" s="1"/>
  <c r="W211" i="12" s="1"/>
  <c r="BR210" i="12"/>
  <c r="BQ210" i="12" a="1"/>
  <c r="BQ210" i="12" s="1"/>
  <c r="BS210" i="12" s="1"/>
  <c r="BE211" i="1" a="1"/>
  <c r="BE211" i="1" s="1"/>
  <c r="BG211" i="1" s="1"/>
  <c r="BF211" i="1"/>
  <c r="AG211" i="12" a="1"/>
  <c r="AG211" i="12" s="1"/>
  <c r="AI211" i="12" s="1"/>
  <c r="AH211" i="12"/>
  <c r="BT210" i="13"/>
  <c r="BE211" i="13" a="1"/>
  <c r="BE211" i="13" s="1"/>
  <c r="BG211" i="13" s="1"/>
  <c r="BF211" i="13"/>
  <c r="U211" i="13" a="1"/>
  <c r="U211" i="13" s="1"/>
  <c r="W211" i="13" s="1"/>
  <c r="V211" i="13"/>
  <c r="BQ212" i="1" a="1"/>
  <c r="BQ212" i="1" s="1"/>
  <c r="BS212" i="1" s="1"/>
  <c r="BR212" i="1"/>
  <c r="AS211" i="12" a="1"/>
  <c r="AS211" i="12" s="1"/>
  <c r="AU211" i="12" s="1"/>
  <c r="AT211" i="12"/>
  <c r="AJ210" i="13"/>
  <c r="BT211" i="1"/>
  <c r="BT210" i="7"/>
  <c r="AV210" i="7"/>
  <c r="BF211" i="7"/>
  <c r="BE211" i="7" a="1"/>
  <c r="BE211" i="7" s="1"/>
  <c r="BG211" i="7" s="1"/>
  <c r="U211" i="7" a="1"/>
  <c r="U211" i="7" s="1"/>
  <c r="W211" i="7" s="1"/>
  <c r="V211" i="7"/>
  <c r="BQ211" i="7" a="1"/>
  <c r="BQ211" i="7" s="1"/>
  <c r="BS211" i="7" s="1"/>
  <c r="BR211" i="7"/>
  <c r="AG212" i="7" a="1"/>
  <c r="AG212" i="7" s="1"/>
  <c r="AI212" i="7" s="1"/>
  <c r="AH212" i="7"/>
  <c r="AJ211" i="7"/>
  <c r="AS211" i="7" a="1"/>
  <c r="AS211" i="7" s="1"/>
  <c r="AU211" i="7" s="1"/>
  <c r="AT211" i="7"/>
  <c r="BH210" i="7"/>
  <c r="AQ212" i="1"/>
  <c r="AR212" i="1" s="1"/>
  <c r="BC212" i="12"/>
  <c r="BD212" i="12" s="1"/>
  <c r="AQ212" i="12"/>
  <c r="AR212" i="12" s="1"/>
  <c r="AE212" i="12"/>
  <c r="AF212" i="12" s="1"/>
  <c r="S212" i="12"/>
  <c r="T212" i="12" s="1"/>
  <c r="BO212" i="7"/>
  <c r="BP212" i="7" s="1"/>
  <c r="BC212" i="7"/>
  <c r="BD212" i="7" s="1"/>
  <c r="AQ212" i="7"/>
  <c r="AR212" i="7" s="1"/>
  <c r="AE213" i="7"/>
  <c r="AF213" i="7" s="1"/>
  <c r="S212" i="7"/>
  <c r="T212" i="7" s="1"/>
  <c r="BO213" i="1"/>
  <c r="BP213" i="1" s="1"/>
  <c r="BC212" i="1"/>
  <c r="BD212" i="1" s="1"/>
  <c r="AE213" i="1"/>
  <c r="AF213" i="1" s="1"/>
  <c r="S213" i="1"/>
  <c r="T213" i="1" s="1"/>
  <c r="BO212" i="13"/>
  <c r="BP212" i="13" s="1"/>
  <c r="BC212" i="13"/>
  <c r="BD212" i="13" s="1"/>
  <c r="AQ212" i="13"/>
  <c r="AR212" i="13" s="1"/>
  <c r="AE212" i="13"/>
  <c r="AF212" i="13" s="1"/>
  <c r="S212" i="13"/>
  <c r="T212" i="13" s="1"/>
  <c r="BT212" i="1" l="1"/>
  <c r="AV211" i="13"/>
  <c r="X212" i="1"/>
  <c r="AJ212" i="7"/>
  <c r="X211" i="13"/>
  <c r="AJ211" i="13"/>
  <c r="BH211" i="13"/>
  <c r="AV211" i="12"/>
  <c r="X211" i="12"/>
  <c r="BQ211" i="12" a="1"/>
  <c r="BQ211" i="12" s="1"/>
  <c r="BS211" i="12" s="1"/>
  <c r="BR211" i="12"/>
  <c r="AG213" i="1" a="1"/>
  <c r="AG213" i="1" s="1"/>
  <c r="AI213" i="1" s="1"/>
  <c r="AH213" i="1"/>
  <c r="BH211" i="7"/>
  <c r="AJ211" i="12"/>
  <c r="BT211" i="13"/>
  <c r="BH211" i="12"/>
  <c r="U212" i="12" a="1"/>
  <c r="U212" i="12" s="1"/>
  <c r="W212" i="12" s="1"/>
  <c r="V212" i="12"/>
  <c r="AG212" i="12" a="1"/>
  <c r="AG212" i="12" s="1"/>
  <c r="AI212" i="12" s="1"/>
  <c r="AH212" i="12"/>
  <c r="BE212" i="13" a="1"/>
  <c r="BE212" i="13" s="1"/>
  <c r="BG212" i="13" s="1"/>
  <c r="BF212" i="13"/>
  <c r="U213" i="1" a="1"/>
  <c r="U213" i="1" s="1"/>
  <c r="W213" i="1" s="1"/>
  <c r="V213" i="1"/>
  <c r="V212" i="13"/>
  <c r="U212" i="13" a="1"/>
  <c r="U212" i="13" s="1"/>
  <c r="W212" i="13" s="1"/>
  <c r="BQ213" i="1" a="1"/>
  <c r="BQ213" i="1" s="1"/>
  <c r="BS213" i="1" s="1"/>
  <c r="BR213" i="1"/>
  <c r="AT212" i="12"/>
  <c r="AS212" i="12" a="1"/>
  <c r="AS212" i="12" s="1"/>
  <c r="AU212" i="12" s="1"/>
  <c r="BH211" i="1"/>
  <c r="AJ212" i="1"/>
  <c r="AV211" i="1"/>
  <c r="AS212" i="1" a="1"/>
  <c r="AS212" i="1" s="1"/>
  <c r="AU212" i="1" s="1"/>
  <c r="AT212" i="1"/>
  <c r="BQ212" i="13" a="1"/>
  <c r="BQ212" i="13" s="1"/>
  <c r="BS212" i="13" s="1"/>
  <c r="BR212" i="13"/>
  <c r="AG212" i="13" a="1"/>
  <c r="AG212" i="13" s="1"/>
  <c r="AI212" i="13" s="1"/>
  <c r="AH212" i="13"/>
  <c r="BE212" i="12" a="1"/>
  <c r="BE212" i="12" s="1"/>
  <c r="BG212" i="12" s="1"/>
  <c r="BF212" i="12"/>
  <c r="BE212" i="1" a="1"/>
  <c r="BE212" i="1" s="1"/>
  <c r="BG212" i="1" s="1"/>
  <c r="BF212" i="1"/>
  <c r="AS212" i="13" a="1"/>
  <c r="AS212" i="13" s="1"/>
  <c r="AU212" i="13" s="1"/>
  <c r="AT212" i="13"/>
  <c r="BT210" i="12"/>
  <c r="BP212" i="12"/>
  <c r="BO213" i="12"/>
  <c r="BT211" i="7"/>
  <c r="X211" i="7"/>
  <c r="AV211" i="7"/>
  <c r="BF212" i="7"/>
  <c r="BE212" i="7" a="1"/>
  <c r="BE212" i="7" s="1"/>
  <c r="BG212" i="7" s="1"/>
  <c r="AS212" i="7" a="1"/>
  <c r="AS212" i="7" s="1"/>
  <c r="AU212" i="7" s="1"/>
  <c r="AT212" i="7"/>
  <c r="U212" i="7" a="1"/>
  <c r="U212" i="7" s="1"/>
  <c r="W212" i="7" s="1"/>
  <c r="V212" i="7"/>
  <c r="AG213" i="7" a="1"/>
  <c r="AG213" i="7" s="1"/>
  <c r="AI213" i="7" s="1"/>
  <c r="AH213" i="7"/>
  <c r="BR212" i="7"/>
  <c r="BQ212" i="7" a="1"/>
  <c r="BQ212" i="7" s="1"/>
  <c r="BS212" i="7" s="1"/>
  <c r="AQ213" i="1"/>
  <c r="AR213" i="1" s="1"/>
  <c r="BC213" i="12"/>
  <c r="BD213" i="12" s="1"/>
  <c r="AQ213" i="12"/>
  <c r="AR213" i="12" s="1"/>
  <c r="AE213" i="12"/>
  <c r="AF213" i="12" s="1"/>
  <c r="S213" i="12"/>
  <c r="T213" i="12" s="1"/>
  <c r="BO213" i="7"/>
  <c r="BP213" i="7" s="1"/>
  <c r="BC213" i="7"/>
  <c r="BD213" i="7" s="1"/>
  <c r="AQ213" i="7"/>
  <c r="AR213" i="7" s="1"/>
  <c r="AE214" i="7"/>
  <c r="AF214" i="7" s="1"/>
  <c r="S213" i="7"/>
  <c r="T213" i="7" s="1"/>
  <c r="BO214" i="1"/>
  <c r="BP214" i="1" s="1"/>
  <c r="BC213" i="1"/>
  <c r="BD213" i="1" s="1"/>
  <c r="AE214" i="1"/>
  <c r="AF214" i="1" s="1"/>
  <c r="S214" i="1"/>
  <c r="T214" i="1" s="1"/>
  <c r="BO213" i="13"/>
  <c r="BP213" i="13" s="1"/>
  <c r="BC213" i="13"/>
  <c r="BD213" i="13" s="1"/>
  <c r="AQ213" i="13"/>
  <c r="AR213" i="13" s="1"/>
  <c r="AE213" i="13"/>
  <c r="AF213" i="13" s="1"/>
  <c r="S213" i="13"/>
  <c r="T213" i="13" s="1"/>
  <c r="BH212" i="13" l="1"/>
  <c r="X212" i="12"/>
  <c r="BT211" i="12"/>
  <c r="AJ213" i="1"/>
  <c r="BT213" i="1"/>
  <c r="AJ212" i="12"/>
  <c r="AJ212" i="13"/>
  <c r="BT212" i="7"/>
  <c r="AV212" i="13"/>
  <c r="BT212" i="13"/>
  <c r="BH212" i="1"/>
  <c r="AV212" i="1"/>
  <c r="U213" i="12" a="1"/>
  <c r="U213" i="12" s="1"/>
  <c r="W213" i="12" s="1"/>
  <c r="V213" i="12"/>
  <c r="AG213" i="12" a="1"/>
  <c r="AG213" i="12" s="1"/>
  <c r="AI213" i="12" s="1"/>
  <c r="AH213" i="12"/>
  <c r="BE213" i="1" a="1"/>
  <c r="BE213" i="1" s="1"/>
  <c r="BG213" i="1" s="1"/>
  <c r="BF213" i="1"/>
  <c r="U213" i="13" a="1"/>
  <c r="U213" i="13" s="1"/>
  <c r="W213" i="13" s="1"/>
  <c r="V213" i="13"/>
  <c r="BQ214" i="1" a="1"/>
  <c r="BQ214" i="1" s="1"/>
  <c r="BS214" i="1" s="1"/>
  <c r="BR214" i="1"/>
  <c r="AT213" i="12"/>
  <c r="AS213" i="12" a="1"/>
  <c r="AS213" i="12" s="1"/>
  <c r="AU213" i="12" s="1"/>
  <c r="BH212" i="12"/>
  <c r="X212" i="13"/>
  <c r="BR213" i="13"/>
  <c r="BQ213" i="13" a="1"/>
  <c r="BQ213" i="13" s="1"/>
  <c r="BS213" i="13" s="1"/>
  <c r="AG213" i="13" a="1"/>
  <c r="AG213" i="13" s="1"/>
  <c r="AI213" i="13" s="1"/>
  <c r="AH213" i="13"/>
  <c r="BE213" i="12" a="1"/>
  <c r="BE213" i="12" s="1"/>
  <c r="BG213" i="12" s="1"/>
  <c r="BF213" i="12"/>
  <c r="BP213" i="12"/>
  <c r="BO214" i="12"/>
  <c r="BH212" i="7"/>
  <c r="V214" i="1"/>
  <c r="U214" i="1" a="1"/>
  <c r="U214" i="1" s="1"/>
  <c r="W214" i="1" s="1"/>
  <c r="AG214" i="1" a="1"/>
  <c r="AG214" i="1" s="1"/>
  <c r="AI214" i="1" s="1"/>
  <c r="AH214" i="1"/>
  <c r="BQ212" i="12" a="1"/>
  <c r="BQ212" i="12" s="1"/>
  <c r="BS212" i="12" s="1"/>
  <c r="BR212" i="12"/>
  <c r="AT213" i="13"/>
  <c r="AS213" i="13" a="1"/>
  <c r="AS213" i="13" s="1"/>
  <c r="AU213" i="13" s="1"/>
  <c r="BE213" i="13" a="1"/>
  <c r="BE213" i="13" s="1"/>
  <c r="BG213" i="13" s="1"/>
  <c r="BF213" i="13"/>
  <c r="AS213" i="1" a="1"/>
  <c r="AS213" i="1" s="1"/>
  <c r="AU213" i="1" s="1"/>
  <c r="AT213" i="1"/>
  <c r="AV212" i="12"/>
  <c r="X213" i="1"/>
  <c r="AJ213" i="7"/>
  <c r="X212" i="7"/>
  <c r="AV212" i="7"/>
  <c r="U213" i="7" a="1"/>
  <c r="U213" i="7" s="1"/>
  <c r="W213" i="7" s="1"/>
  <c r="V213" i="7"/>
  <c r="AH214" i="7"/>
  <c r="AG214" i="7" a="1"/>
  <c r="AG214" i="7" s="1"/>
  <c r="AI214" i="7" s="1"/>
  <c r="AS213" i="7" a="1"/>
  <c r="AS213" i="7" s="1"/>
  <c r="AU213" i="7" s="1"/>
  <c r="AT213" i="7"/>
  <c r="BE213" i="7" a="1"/>
  <c r="BE213" i="7" s="1"/>
  <c r="BG213" i="7" s="1"/>
  <c r="BF213" i="7"/>
  <c r="BQ213" i="7" a="1"/>
  <c r="BQ213" i="7" s="1"/>
  <c r="BS213" i="7" s="1"/>
  <c r="BR213" i="7"/>
  <c r="AQ214" i="1"/>
  <c r="AR214" i="1" s="1"/>
  <c r="BC214" i="12"/>
  <c r="BD214" i="12" s="1"/>
  <c r="AQ214" i="12"/>
  <c r="AR214" i="12" s="1"/>
  <c r="AE214" i="12"/>
  <c r="AF214" i="12" s="1"/>
  <c r="S214" i="12"/>
  <c r="T214" i="12" s="1"/>
  <c r="BO214" i="7"/>
  <c r="BP214" i="7" s="1"/>
  <c r="BC214" i="7"/>
  <c r="BD214" i="7" s="1"/>
  <c r="AQ214" i="7"/>
  <c r="AR214" i="7" s="1"/>
  <c r="AE215" i="7"/>
  <c r="AF215" i="7" s="1"/>
  <c r="S214" i="7"/>
  <c r="T214" i="7" s="1"/>
  <c r="BO215" i="1"/>
  <c r="BP215" i="1" s="1"/>
  <c r="BC214" i="1"/>
  <c r="BD214" i="1" s="1"/>
  <c r="AE215" i="1"/>
  <c r="AF215" i="1" s="1"/>
  <c r="S215" i="1"/>
  <c r="T215" i="1" s="1"/>
  <c r="BO214" i="13"/>
  <c r="BP214" i="13" s="1"/>
  <c r="BC214" i="13"/>
  <c r="BD214" i="13" s="1"/>
  <c r="AQ214" i="13"/>
  <c r="AR214" i="13" s="1"/>
  <c r="AE214" i="13"/>
  <c r="AF214" i="13" s="1"/>
  <c r="S214" i="13"/>
  <c r="T214" i="13" s="1"/>
  <c r="BT214" i="1" l="1"/>
  <c r="X213" i="12"/>
  <c r="BH213" i="1"/>
  <c r="BH213" i="12"/>
  <c r="AJ213" i="12"/>
  <c r="AV213" i="12"/>
  <c r="AV213" i="13"/>
  <c r="AJ214" i="7"/>
  <c r="AJ213" i="13"/>
  <c r="BH213" i="7"/>
  <c r="BR213" i="12"/>
  <c r="BQ213" i="12" a="1"/>
  <c r="BQ213" i="12" s="1"/>
  <c r="BS213" i="12" s="1"/>
  <c r="V215" i="1"/>
  <c r="U215" i="1" a="1"/>
  <c r="U215" i="1" s="1"/>
  <c r="W215" i="1" s="1"/>
  <c r="BT213" i="7"/>
  <c r="BH213" i="13"/>
  <c r="AJ214" i="1"/>
  <c r="AG215" i="1" a="1"/>
  <c r="AG215" i="1" s="1"/>
  <c r="AI215" i="1" s="1"/>
  <c r="AH215" i="1"/>
  <c r="U214" i="12" a="1"/>
  <c r="U214" i="12" s="1"/>
  <c r="W214" i="12" s="1"/>
  <c r="V214" i="12"/>
  <c r="BR214" i="13"/>
  <c r="BQ214" i="13" a="1"/>
  <c r="BQ214" i="13" s="1"/>
  <c r="BS214" i="13" s="1"/>
  <c r="BE214" i="1" a="1"/>
  <c r="BE214" i="1" s="1"/>
  <c r="BG214" i="1" s="1"/>
  <c r="BF214" i="1"/>
  <c r="BH214" i="1" s="1"/>
  <c r="AG214" i="12" a="1"/>
  <c r="AG214" i="12" s="1"/>
  <c r="AI214" i="12" s="1"/>
  <c r="AH214" i="12"/>
  <c r="X214" i="1"/>
  <c r="V214" i="13"/>
  <c r="U214" i="13" a="1"/>
  <c r="U214" i="13" s="1"/>
  <c r="W214" i="13" s="1"/>
  <c r="BQ215" i="1" a="1"/>
  <c r="BQ215" i="1" s="1"/>
  <c r="BS215" i="1" s="1"/>
  <c r="BR215" i="1"/>
  <c r="AT214" i="12"/>
  <c r="AS214" i="12" a="1"/>
  <c r="AS214" i="12" s="1"/>
  <c r="AU214" i="12" s="1"/>
  <c r="AG214" i="13" a="1"/>
  <c r="AG214" i="13" s="1"/>
  <c r="AI214" i="13" s="1"/>
  <c r="AH214" i="13"/>
  <c r="BE214" i="12" a="1"/>
  <c r="BE214" i="12" s="1"/>
  <c r="BG214" i="12" s="1"/>
  <c r="BF214" i="12"/>
  <c r="BT213" i="13"/>
  <c r="AT214" i="13"/>
  <c r="AS214" i="13" a="1"/>
  <c r="AS214" i="13" s="1"/>
  <c r="AU214" i="13" s="1"/>
  <c r="BE214" i="13" a="1"/>
  <c r="BE214" i="13" s="1"/>
  <c r="BG214" i="13" s="1"/>
  <c r="BF214" i="13"/>
  <c r="AS214" i="1" a="1"/>
  <c r="AS214" i="1" s="1"/>
  <c r="AU214" i="1" s="1"/>
  <c r="AT214" i="1"/>
  <c r="AV213" i="1"/>
  <c r="BT212" i="12"/>
  <c r="BP214" i="12"/>
  <c r="BO215" i="12"/>
  <c r="X213" i="13"/>
  <c r="X213" i="7"/>
  <c r="AV213" i="7"/>
  <c r="AH215" i="7"/>
  <c r="AG215" i="7" a="1"/>
  <c r="AG215" i="7" s="1"/>
  <c r="AI215" i="7" s="1"/>
  <c r="U214" i="7" a="1"/>
  <c r="U214" i="7" s="1"/>
  <c r="W214" i="7" s="1"/>
  <c r="V214" i="7"/>
  <c r="BE214" i="7" a="1"/>
  <c r="BE214" i="7" s="1"/>
  <c r="BG214" i="7" s="1"/>
  <c r="BF214" i="7"/>
  <c r="BR214" i="7"/>
  <c r="BQ214" i="7" a="1"/>
  <c r="BQ214" i="7" s="1"/>
  <c r="BS214" i="7" s="1"/>
  <c r="BT214" i="7" s="1"/>
  <c r="AS214" i="7" a="1"/>
  <c r="AS214" i="7" s="1"/>
  <c r="AU214" i="7" s="1"/>
  <c r="AT214" i="7"/>
  <c r="AQ215" i="1"/>
  <c r="AR215" i="1" s="1"/>
  <c r="BC215" i="12"/>
  <c r="BD215" i="12" s="1"/>
  <c r="AQ215" i="12"/>
  <c r="AR215" i="12" s="1"/>
  <c r="AE215" i="12"/>
  <c r="AF215" i="12" s="1"/>
  <c r="S215" i="12"/>
  <c r="T215" i="12" s="1"/>
  <c r="BO215" i="7"/>
  <c r="BP215" i="7" s="1"/>
  <c r="BC215" i="7"/>
  <c r="BD215" i="7" s="1"/>
  <c r="AQ215" i="7"/>
  <c r="AR215" i="7" s="1"/>
  <c r="AE216" i="7"/>
  <c r="AF216" i="7" s="1"/>
  <c r="S215" i="7"/>
  <c r="T215" i="7" s="1"/>
  <c r="BO216" i="1"/>
  <c r="BP216" i="1" s="1"/>
  <c r="BC215" i="1"/>
  <c r="BD215" i="1" s="1"/>
  <c r="AE216" i="1"/>
  <c r="AF216" i="1" s="1"/>
  <c r="S216" i="1"/>
  <c r="T216" i="1" s="1"/>
  <c r="BO215" i="13"/>
  <c r="BP215" i="13" s="1"/>
  <c r="BC215" i="13"/>
  <c r="BD215" i="13" s="1"/>
  <c r="AQ215" i="13"/>
  <c r="AR215" i="13" s="1"/>
  <c r="AE215" i="13"/>
  <c r="AF215" i="13" s="1"/>
  <c r="S215" i="13"/>
  <c r="T215" i="13" s="1"/>
  <c r="BH214" i="7" l="1"/>
  <c r="AV214" i="13"/>
  <c r="BH214" i="12"/>
  <c r="BT214" i="13"/>
  <c r="BT215" i="1"/>
  <c r="AV214" i="7"/>
  <c r="AT215" i="13"/>
  <c r="AS215" i="13" a="1"/>
  <c r="AS215" i="13" s="1"/>
  <c r="AU215" i="13" s="1"/>
  <c r="X214" i="7"/>
  <c r="BQ214" i="12" a="1"/>
  <c r="BQ214" i="12" s="1"/>
  <c r="BS214" i="12" s="1"/>
  <c r="BR214" i="12"/>
  <c r="BT214" i="12" s="1"/>
  <c r="AV214" i="12"/>
  <c r="X214" i="12"/>
  <c r="U215" i="13" a="1"/>
  <c r="U215" i="13" s="1"/>
  <c r="W215" i="13" s="1"/>
  <c r="V215" i="13"/>
  <c r="AG215" i="13" a="1"/>
  <c r="AG215" i="13" s="1"/>
  <c r="AI215" i="13" s="1"/>
  <c r="AH215" i="13"/>
  <c r="BF215" i="13"/>
  <c r="BE215" i="13" a="1"/>
  <c r="BE215" i="13" s="1"/>
  <c r="BG215" i="13" s="1"/>
  <c r="AT215" i="1"/>
  <c r="AS215" i="1" a="1"/>
  <c r="AS215" i="1" s="1"/>
  <c r="AU215" i="1" s="1"/>
  <c r="AJ214" i="12"/>
  <c r="X215" i="1"/>
  <c r="BQ216" i="1" a="1"/>
  <c r="BQ216" i="1" s="1"/>
  <c r="BS216" i="1" s="1"/>
  <c r="BR216" i="1"/>
  <c r="BQ215" i="13" a="1"/>
  <c r="BQ215" i="13" s="1"/>
  <c r="BS215" i="13" s="1"/>
  <c r="BR215" i="13"/>
  <c r="V216" i="1"/>
  <c r="U216" i="1" a="1"/>
  <c r="U216" i="1" s="1"/>
  <c r="W216" i="1" s="1"/>
  <c r="AV214" i="1"/>
  <c r="AJ215" i="1"/>
  <c r="AS215" i="12" a="1"/>
  <c r="AS215" i="12" s="1"/>
  <c r="AU215" i="12" s="1"/>
  <c r="AT215" i="12"/>
  <c r="BE215" i="12" a="1"/>
  <c r="BE215" i="12" s="1"/>
  <c r="BG215" i="12" s="1"/>
  <c r="BF215" i="12"/>
  <c r="BP215" i="12"/>
  <c r="BO216" i="12"/>
  <c r="U215" i="12" a="1"/>
  <c r="U215" i="12" s="1"/>
  <c r="W215" i="12" s="1"/>
  <c r="V215" i="12"/>
  <c r="BT213" i="12"/>
  <c r="AH216" i="1"/>
  <c r="AG216" i="1" a="1"/>
  <c r="AG216" i="1" s="1"/>
  <c r="AI216" i="1" s="1"/>
  <c r="BF215" i="1"/>
  <c r="BE215" i="1" a="1"/>
  <c r="BE215" i="1" s="1"/>
  <c r="BG215" i="1" s="1"/>
  <c r="AG215" i="12" a="1"/>
  <c r="AG215" i="12" s="1"/>
  <c r="AI215" i="12" s="1"/>
  <c r="AH215" i="12"/>
  <c r="BH214" i="13"/>
  <c r="X214" i="13"/>
  <c r="AJ214" i="13"/>
  <c r="U215" i="7" a="1"/>
  <c r="U215" i="7" s="1"/>
  <c r="W215" i="7" s="1"/>
  <c r="V215" i="7"/>
  <c r="AG216" i="7" a="1"/>
  <c r="AG216" i="7" s="1"/>
  <c r="AI216" i="7" s="1"/>
  <c r="AH216" i="7"/>
  <c r="BR215" i="7"/>
  <c r="BQ215" i="7" a="1"/>
  <c r="BQ215" i="7" s="1"/>
  <c r="BS215" i="7" s="1"/>
  <c r="AJ215" i="7"/>
  <c r="AS215" i="7" a="1"/>
  <c r="AS215" i="7" s="1"/>
  <c r="AU215" i="7" s="1"/>
  <c r="AT215" i="7"/>
  <c r="BE215" i="7" a="1"/>
  <c r="BE215" i="7" s="1"/>
  <c r="BG215" i="7" s="1"/>
  <c r="BF215" i="7"/>
  <c r="AQ216" i="1"/>
  <c r="AR216" i="1" s="1"/>
  <c r="BC216" i="12"/>
  <c r="BD216" i="12" s="1"/>
  <c r="AQ216" i="12"/>
  <c r="AR216" i="12" s="1"/>
  <c r="AE216" i="12"/>
  <c r="AF216" i="12" s="1"/>
  <c r="S216" i="12"/>
  <c r="T216" i="12" s="1"/>
  <c r="BO216" i="7"/>
  <c r="BP216" i="7" s="1"/>
  <c r="BC216" i="7"/>
  <c r="BD216" i="7" s="1"/>
  <c r="AQ216" i="7"/>
  <c r="AR216" i="7" s="1"/>
  <c r="AE217" i="7"/>
  <c r="AF217" i="7" s="1"/>
  <c r="S216" i="7"/>
  <c r="T216" i="7" s="1"/>
  <c r="BO217" i="1"/>
  <c r="BP217" i="1" s="1"/>
  <c r="BC216" i="1"/>
  <c r="BD216" i="1" s="1"/>
  <c r="AE217" i="1"/>
  <c r="AF217" i="1" s="1"/>
  <c r="S217" i="1"/>
  <c r="T217" i="1" s="1"/>
  <c r="BO216" i="13"/>
  <c r="BP216" i="13" s="1"/>
  <c r="BC216" i="13"/>
  <c r="BD216" i="13" s="1"/>
  <c r="AQ216" i="13"/>
  <c r="AR216" i="13" s="1"/>
  <c r="AE216" i="13"/>
  <c r="AF216" i="13" s="1"/>
  <c r="S216" i="13"/>
  <c r="T216" i="13" s="1"/>
  <c r="BH215" i="12" l="1"/>
  <c r="BT215" i="13"/>
  <c r="X215" i="12"/>
  <c r="X215" i="13"/>
  <c r="AJ215" i="12"/>
  <c r="BH215" i="1"/>
  <c r="AJ216" i="1"/>
  <c r="BT216" i="1"/>
  <c r="AJ215" i="13"/>
  <c r="U216" i="13" a="1"/>
  <c r="U216" i="13" s="1"/>
  <c r="W216" i="13" s="1"/>
  <c r="V216" i="13"/>
  <c r="BQ217" i="1" a="1"/>
  <c r="BQ217" i="1" s="1"/>
  <c r="BS217" i="1" s="1"/>
  <c r="BR217" i="1"/>
  <c r="AS216" i="12" a="1"/>
  <c r="AS216" i="12" s="1"/>
  <c r="AU216" i="12" s="1"/>
  <c r="AT216" i="12"/>
  <c r="AG216" i="13" a="1"/>
  <c r="AG216" i="13" s="1"/>
  <c r="AI216" i="13" s="1"/>
  <c r="AH216" i="13"/>
  <c r="BE216" i="12" a="1"/>
  <c r="BE216" i="12" s="1"/>
  <c r="BG216" i="12" s="1"/>
  <c r="BF216" i="12"/>
  <c r="AV215" i="12"/>
  <c r="BH215" i="13"/>
  <c r="AS216" i="13" a="1"/>
  <c r="AS216" i="13" s="1"/>
  <c r="AU216" i="13" s="1"/>
  <c r="AT216" i="13"/>
  <c r="AG217" i="1" a="1"/>
  <c r="AG217" i="1" s="1"/>
  <c r="AI217" i="1" s="1"/>
  <c r="AH217" i="1"/>
  <c r="AS216" i="1" a="1"/>
  <c r="AS216" i="1" s="1"/>
  <c r="AU216" i="1" s="1"/>
  <c r="AT216" i="1"/>
  <c r="BQ216" i="13" a="1"/>
  <c r="BQ216" i="13" s="1"/>
  <c r="BS216" i="13" s="1"/>
  <c r="BR216" i="13"/>
  <c r="BE216" i="13" a="1"/>
  <c r="BE216" i="13" s="1"/>
  <c r="BG216" i="13" s="1"/>
  <c r="BF216" i="13"/>
  <c r="U217" i="1" a="1"/>
  <c r="U217" i="1" s="1"/>
  <c r="W217" i="1" s="1"/>
  <c r="V217" i="1"/>
  <c r="BP216" i="12"/>
  <c r="BO217" i="12"/>
  <c r="X216" i="1"/>
  <c r="AV215" i="13"/>
  <c r="V216" i="12"/>
  <c r="U216" i="12" a="1"/>
  <c r="U216" i="12" s="1"/>
  <c r="W216" i="12" s="1"/>
  <c r="BQ215" i="12" a="1"/>
  <c r="BQ215" i="12" s="1"/>
  <c r="BS215" i="12" s="1"/>
  <c r="BR215" i="12"/>
  <c r="AV215" i="1"/>
  <c r="BF216" i="1"/>
  <c r="BE216" i="1" a="1"/>
  <c r="BE216" i="1" s="1"/>
  <c r="BG216" i="1" s="1"/>
  <c r="AG216" i="12" a="1"/>
  <c r="AG216" i="12" s="1"/>
  <c r="AI216" i="12" s="1"/>
  <c r="AH216" i="12"/>
  <c r="AJ216" i="7"/>
  <c r="AV215" i="7"/>
  <c r="X215" i="7"/>
  <c r="BH215" i="7"/>
  <c r="AG217" i="7" a="1"/>
  <c r="AG217" i="7" s="1"/>
  <c r="AI217" i="7" s="1"/>
  <c r="AH217" i="7"/>
  <c r="BF216" i="7"/>
  <c r="BE216" i="7" a="1"/>
  <c r="BE216" i="7" s="1"/>
  <c r="BG216" i="7" s="1"/>
  <c r="BR216" i="7"/>
  <c r="BQ216" i="7" a="1"/>
  <c r="BQ216" i="7" s="1"/>
  <c r="BS216" i="7" s="1"/>
  <c r="BT215" i="7"/>
  <c r="AT216" i="7"/>
  <c r="AS216" i="7" a="1"/>
  <c r="AS216" i="7" s="1"/>
  <c r="AU216" i="7" s="1"/>
  <c r="AV216" i="7" s="1"/>
  <c r="U216" i="7" a="1"/>
  <c r="U216" i="7" s="1"/>
  <c r="W216" i="7" s="1"/>
  <c r="V216" i="7"/>
  <c r="AQ217" i="1"/>
  <c r="AR217" i="1" s="1"/>
  <c r="BC217" i="12"/>
  <c r="BD217" i="12" s="1"/>
  <c r="AQ217" i="12"/>
  <c r="AR217" i="12" s="1"/>
  <c r="AE217" i="12"/>
  <c r="AF217" i="12" s="1"/>
  <c r="S217" i="12"/>
  <c r="T217" i="12" s="1"/>
  <c r="BO217" i="7"/>
  <c r="BP217" i="7" s="1"/>
  <c r="BC217" i="7"/>
  <c r="BD217" i="7" s="1"/>
  <c r="AQ217" i="7"/>
  <c r="AR217" i="7" s="1"/>
  <c r="AE218" i="7"/>
  <c r="AF218" i="7" s="1"/>
  <c r="S217" i="7"/>
  <c r="T217" i="7" s="1"/>
  <c r="BO218" i="1"/>
  <c r="BP218" i="1" s="1"/>
  <c r="BC217" i="1"/>
  <c r="BD217" i="1" s="1"/>
  <c r="AE218" i="1"/>
  <c r="AF218" i="1" s="1"/>
  <c r="S218" i="1"/>
  <c r="T218" i="1" s="1"/>
  <c r="BO217" i="13"/>
  <c r="BP217" i="13" s="1"/>
  <c r="BC217" i="13"/>
  <c r="BD217" i="13" s="1"/>
  <c r="AQ217" i="13"/>
  <c r="AR217" i="13" s="1"/>
  <c r="AE217" i="13"/>
  <c r="AF217" i="13" s="1"/>
  <c r="S217" i="13"/>
  <c r="T217" i="13" s="1"/>
  <c r="BH216" i="1" l="1"/>
  <c r="BT217" i="1"/>
  <c r="X216" i="13"/>
  <c r="AV216" i="12"/>
  <c r="BT215" i="12"/>
  <c r="X217" i="1"/>
  <c r="AJ217" i="1"/>
  <c r="AJ216" i="13"/>
  <c r="AV216" i="13"/>
  <c r="AS217" i="1" a="1"/>
  <c r="AS217" i="1" s="1"/>
  <c r="AU217" i="1" s="1"/>
  <c r="AT217" i="1"/>
  <c r="AV217" i="1" s="1"/>
  <c r="AJ216" i="12"/>
  <c r="X216" i="12"/>
  <c r="BE217" i="13" a="1"/>
  <c r="BE217" i="13" s="1"/>
  <c r="BG217" i="13" s="1"/>
  <c r="BF217" i="13"/>
  <c r="BQ217" i="13" a="1"/>
  <c r="BQ217" i="13" s="1"/>
  <c r="BS217" i="13" s="1"/>
  <c r="BR217" i="13"/>
  <c r="BH216" i="13"/>
  <c r="BT216" i="13"/>
  <c r="U218" i="1" a="1"/>
  <c r="U218" i="1" s="1"/>
  <c r="W218" i="1" s="1"/>
  <c r="V218" i="1"/>
  <c r="AG218" i="1" a="1"/>
  <c r="AG218" i="1" s="1"/>
  <c r="AI218" i="1" s="1"/>
  <c r="AH218" i="1"/>
  <c r="BE217" i="1" a="1"/>
  <c r="BE217" i="1" s="1"/>
  <c r="BG217" i="1" s="1"/>
  <c r="BF217" i="1"/>
  <c r="AG217" i="12" a="1"/>
  <c r="AG217" i="12" s="1"/>
  <c r="AI217" i="12" s="1"/>
  <c r="AH217" i="12"/>
  <c r="U217" i="13" a="1"/>
  <c r="U217" i="13" s="1"/>
  <c r="W217" i="13" s="1"/>
  <c r="V217" i="13"/>
  <c r="BQ218" i="1" a="1"/>
  <c r="BQ218" i="1" s="1"/>
  <c r="BS218" i="1" s="1"/>
  <c r="BR218" i="1"/>
  <c r="AS217" i="12" a="1"/>
  <c r="AS217" i="12" s="1"/>
  <c r="AU217" i="12" s="1"/>
  <c r="AT217" i="12"/>
  <c r="BP217" i="12"/>
  <c r="BO218" i="12"/>
  <c r="AV216" i="1"/>
  <c r="AG217" i="13" a="1"/>
  <c r="AG217" i="13" s="1"/>
  <c r="AI217" i="13" s="1"/>
  <c r="AH217" i="13"/>
  <c r="AJ217" i="13" s="1"/>
  <c r="BF217" i="12"/>
  <c r="BE217" i="12" a="1"/>
  <c r="BE217" i="12" s="1"/>
  <c r="BG217" i="12" s="1"/>
  <c r="BQ216" i="12" a="1"/>
  <c r="BQ216" i="12" s="1"/>
  <c r="BS216" i="12" s="1"/>
  <c r="BR216" i="12"/>
  <c r="BH216" i="12"/>
  <c r="V217" i="12"/>
  <c r="U217" i="12" a="1"/>
  <c r="U217" i="12" s="1"/>
  <c r="W217" i="12" s="1"/>
  <c r="AS217" i="13" a="1"/>
  <c r="AS217" i="13" s="1"/>
  <c r="AU217" i="13" s="1"/>
  <c r="AT217" i="13"/>
  <c r="AJ217" i="7"/>
  <c r="BE217" i="7" a="1"/>
  <c r="BE217" i="7" s="1"/>
  <c r="BG217" i="7" s="1"/>
  <c r="BF217" i="7"/>
  <c r="BT216" i="7"/>
  <c r="U217" i="7" a="1"/>
  <c r="U217" i="7" s="1"/>
  <c r="W217" i="7" s="1"/>
  <c r="V217" i="7"/>
  <c r="AS217" i="7" a="1"/>
  <c r="AS217" i="7" s="1"/>
  <c r="AU217" i="7" s="1"/>
  <c r="AT217" i="7"/>
  <c r="BQ217" i="7" a="1"/>
  <c r="BQ217" i="7" s="1"/>
  <c r="BS217" i="7" s="1"/>
  <c r="BR217" i="7"/>
  <c r="BH216" i="7"/>
  <c r="AH218" i="7"/>
  <c r="AG218" i="7" a="1"/>
  <c r="AG218" i="7" s="1"/>
  <c r="AI218" i="7" s="1"/>
  <c r="X216" i="7"/>
  <c r="AQ218" i="1"/>
  <c r="AR218" i="1" s="1"/>
  <c r="BC218" i="12"/>
  <c r="BD218" i="12" s="1"/>
  <c r="AQ218" i="12"/>
  <c r="AR218" i="12" s="1"/>
  <c r="AE218" i="12"/>
  <c r="AF218" i="12" s="1"/>
  <c r="S218" i="12"/>
  <c r="T218" i="12" s="1"/>
  <c r="BO218" i="7"/>
  <c r="BP218" i="7" s="1"/>
  <c r="BC218" i="7"/>
  <c r="BD218" i="7" s="1"/>
  <c r="AQ218" i="7"/>
  <c r="AR218" i="7" s="1"/>
  <c r="AE219" i="7"/>
  <c r="AF219" i="7" s="1"/>
  <c r="S218" i="7"/>
  <c r="T218" i="7" s="1"/>
  <c r="BO219" i="1"/>
  <c r="BP219" i="1" s="1"/>
  <c r="BC218" i="1"/>
  <c r="BD218" i="1" s="1"/>
  <c r="AE219" i="1"/>
  <c r="AF219" i="1" s="1"/>
  <c r="S219" i="1"/>
  <c r="T219" i="1" s="1"/>
  <c r="BO218" i="13"/>
  <c r="BP218" i="13" s="1"/>
  <c r="BC218" i="13"/>
  <c r="BD218" i="13" s="1"/>
  <c r="AQ218" i="13"/>
  <c r="AR218" i="13" s="1"/>
  <c r="AE218" i="13"/>
  <c r="AF218" i="13" s="1"/>
  <c r="S218" i="13"/>
  <c r="T218" i="13" s="1"/>
  <c r="BH217" i="13" l="1"/>
  <c r="AV217" i="12"/>
  <c r="BH217" i="1"/>
  <c r="AV217" i="13"/>
  <c r="BH217" i="12"/>
  <c r="X217" i="13"/>
  <c r="X218" i="1"/>
  <c r="BE218" i="13" a="1"/>
  <c r="BE218" i="13" s="1"/>
  <c r="BG218" i="13" s="1"/>
  <c r="BF218" i="13"/>
  <c r="AS218" i="1" a="1"/>
  <c r="AS218" i="1" s="1"/>
  <c r="AU218" i="1" s="1"/>
  <c r="AT218" i="1"/>
  <c r="BT217" i="13"/>
  <c r="U218" i="13" a="1"/>
  <c r="U218" i="13" s="1"/>
  <c r="W218" i="13" s="1"/>
  <c r="V218" i="13"/>
  <c r="BR218" i="13"/>
  <c r="BQ218" i="13" a="1"/>
  <c r="BQ218" i="13" s="1"/>
  <c r="BS218" i="13" s="1"/>
  <c r="X217" i="12"/>
  <c r="BT218" i="1"/>
  <c r="AJ218" i="1"/>
  <c r="V219" i="1"/>
  <c r="U219" i="1" a="1"/>
  <c r="U219" i="1" s="1"/>
  <c r="W219" i="1" s="1"/>
  <c r="U218" i="12" a="1"/>
  <c r="U218" i="12" s="1"/>
  <c r="W218" i="12" s="1"/>
  <c r="V218" i="12"/>
  <c r="AG219" i="1" a="1"/>
  <c r="AG219" i="1" s="1"/>
  <c r="AI219" i="1" s="1"/>
  <c r="AH219" i="1"/>
  <c r="BE218" i="1" a="1"/>
  <c r="BE218" i="1" s="1"/>
  <c r="BG218" i="1" s="1"/>
  <c r="BF218" i="1"/>
  <c r="AG218" i="12" a="1"/>
  <c r="AG218" i="12" s="1"/>
  <c r="AI218" i="12" s="1"/>
  <c r="AH218" i="12"/>
  <c r="AS218" i="12" a="1"/>
  <c r="AS218" i="12" s="1"/>
  <c r="AU218" i="12" s="1"/>
  <c r="AT218" i="12"/>
  <c r="BT216" i="12"/>
  <c r="BP218" i="12"/>
  <c r="BO219" i="12"/>
  <c r="AJ217" i="12"/>
  <c r="BQ219" i="1" a="1"/>
  <c r="BQ219" i="1" s="1"/>
  <c r="BS219" i="1" s="1"/>
  <c r="BR219" i="1"/>
  <c r="AG218" i="13" a="1"/>
  <c r="AG218" i="13" s="1"/>
  <c r="AI218" i="13" s="1"/>
  <c r="AH218" i="13"/>
  <c r="BE218" i="12" a="1"/>
  <c r="BE218" i="12" s="1"/>
  <c r="BG218" i="12" s="1"/>
  <c r="BF218" i="12"/>
  <c r="BQ217" i="12" a="1"/>
  <c r="BQ217" i="12" s="1"/>
  <c r="BS217" i="12" s="1"/>
  <c r="BR217" i="12"/>
  <c r="AS218" i="13" a="1"/>
  <c r="AS218" i="13" s="1"/>
  <c r="AU218" i="13" s="1"/>
  <c r="AT218" i="13"/>
  <c r="BT217" i="7"/>
  <c r="AV217" i="7"/>
  <c r="X217" i="7"/>
  <c r="BH217" i="7"/>
  <c r="BF218" i="7"/>
  <c r="BE218" i="7" a="1"/>
  <c r="BE218" i="7" s="1"/>
  <c r="BG218" i="7" s="1"/>
  <c r="BR218" i="7"/>
  <c r="BQ218" i="7" a="1"/>
  <c r="BQ218" i="7" s="1"/>
  <c r="BS218" i="7" s="1"/>
  <c r="AT218" i="7"/>
  <c r="AS218" i="7" a="1"/>
  <c r="AS218" i="7" s="1"/>
  <c r="AU218" i="7" s="1"/>
  <c r="AH219" i="7"/>
  <c r="AG219" i="7" a="1"/>
  <c r="AG219" i="7" s="1"/>
  <c r="AI219" i="7" s="1"/>
  <c r="V218" i="7"/>
  <c r="U218" i="7" a="1"/>
  <c r="U218" i="7" s="1"/>
  <c r="W218" i="7" s="1"/>
  <c r="AJ218" i="7"/>
  <c r="AQ219" i="1"/>
  <c r="AR219" i="1" s="1"/>
  <c r="BC219" i="12"/>
  <c r="BD219" i="12" s="1"/>
  <c r="AQ219" i="12"/>
  <c r="AR219" i="12" s="1"/>
  <c r="AE219" i="12"/>
  <c r="AF219" i="12" s="1"/>
  <c r="S219" i="12"/>
  <c r="T219" i="12" s="1"/>
  <c r="BO219" i="7"/>
  <c r="BP219" i="7" s="1"/>
  <c r="BC219" i="7"/>
  <c r="BD219" i="7" s="1"/>
  <c r="AQ219" i="7"/>
  <c r="AR219" i="7" s="1"/>
  <c r="AE220" i="7"/>
  <c r="AF220" i="7" s="1"/>
  <c r="S219" i="7"/>
  <c r="T219" i="7" s="1"/>
  <c r="BO220" i="1"/>
  <c r="BP220" i="1" s="1"/>
  <c r="BC219" i="1"/>
  <c r="BD219" i="1" s="1"/>
  <c r="AE220" i="1"/>
  <c r="AF220" i="1" s="1"/>
  <c r="S220" i="1"/>
  <c r="T220" i="1" s="1"/>
  <c r="BO219" i="13"/>
  <c r="BP219" i="13" s="1"/>
  <c r="BC219" i="13"/>
  <c r="BD219" i="13" s="1"/>
  <c r="AQ219" i="13"/>
  <c r="AR219" i="13" s="1"/>
  <c r="AE219" i="13"/>
  <c r="AF219" i="13" s="1"/>
  <c r="S219" i="13"/>
  <c r="T219" i="13" s="1"/>
  <c r="BH218" i="1" l="1"/>
  <c r="AV218" i="1"/>
  <c r="X218" i="7"/>
  <c r="BT217" i="12"/>
  <c r="AJ219" i="7"/>
  <c r="BH218" i="12"/>
  <c r="BH218" i="13"/>
  <c r="BF219" i="13"/>
  <c r="BE219" i="13" a="1"/>
  <c r="BE219" i="13" s="1"/>
  <c r="BG219" i="13" s="1"/>
  <c r="AS219" i="1" a="1"/>
  <c r="AS219" i="1" s="1"/>
  <c r="AU219" i="1" s="1"/>
  <c r="AT219" i="1"/>
  <c r="AV218" i="13"/>
  <c r="BT219" i="1"/>
  <c r="AJ218" i="12"/>
  <c r="X219" i="1"/>
  <c r="BQ219" i="13" a="1"/>
  <c r="BQ219" i="13" s="1"/>
  <c r="BS219" i="13" s="1"/>
  <c r="BR219" i="13"/>
  <c r="X218" i="13"/>
  <c r="AT219" i="13"/>
  <c r="AS219" i="13" a="1"/>
  <c r="AS219" i="13" s="1"/>
  <c r="AU219" i="13" s="1"/>
  <c r="AG220" i="1" a="1"/>
  <c r="AG220" i="1" s="1"/>
  <c r="AI220" i="1" s="1"/>
  <c r="AH220" i="1"/>
  <c r="U219" i="12" a="1"/>
  <c r="U219" i="12" s="1"/>
  <c r="W219" i="12" s="1"/>
  <c r="V219" i="12"/>
  <c r="X219" i="12" s="1"/>
  <c r="BP219" i="12"/>
  <c r="BO220" i="12"/>
  <c r="U220" i="1" a="1"/>
  <c r="U220" i="1" s="1"/>
  <c r="W220" i="1" s="1"/>
  <c r="V220" i="1"/>
  <c r="BE219" i="1" a="1"/>
  <c r="BE219" i="1" s="1"/>
  <c r="BG219" i="1" s="1"/>
  <c r="BF219" i="1"/>
  <c r="AG219" i="12" a="1"/>
  <c r="AG219" i="12" s="1"/>
  <c r="AI219" i="12" s="1"/>
  <c r="AH219" i="12"/>
  <c r="AJ219" i="12" s="1"/>
  <c r="BQ218" i="12" a="1"/>
  <c r="BQ218" i="12" s="1"/>
  <c r="BS218" i="12" s="1"/>
  <c r="BR218" i="12"/>
  <c r="AJ219" i="1"/>
  <c r="U219" i="13" a="1"/>
  <c r="U219" i="13" s="1"/>
  <c r="W219" i="13" s="1"/>
  <c r="V219" i="13"/>
  <c r="BR220" i="1"/>
  <c r="BQ220" i="1" a="1"/>
  <c r="BQ220" i="1" s="1"/>
  <c r="BS220" i="1" s="1"/>
  <c r="AS219" i="12" a="1"/>
  <c r="AS219" i="12" s="1"/>
  <c r="AU219" i="12" s="1"/>
  <c r="AT219" i="12"/>
  <c r="AG219" i="13" a="1"/>
  <c r="AG219" i="13" s="1"/>
  <c r="AI219" i="13" s="1"/>
  <c r="AH219" i="13"/>
  <c r="BE219" i="12" a="1"/>
  <c r="BE219" i="12" s="1"/>
  <c r="BG219" i="12" s="1"/>
  <c r="BF219" i="12"/>
  <c r="AJ218" i="13"/>
  <c r="AV218" i="12"/>
  <c r="X218" i="12"/>
  <c r="BT218" i="13"/>
  <c r="BH218" i="7"/>
  <c r="AS219" i="7" a="1"/>
  <c r="AS219" i="7" s="1"/>
  <c r="AU219" i="7" s="1"/>
  <c r="AT219" i="7"/>
  <c r="BQ219" i="7" a="1"/>
  <c r="BQ219" i="7" s="1"/>
  <c r="BS219" i="7" s="1"/>
  <c r="BR219" i="7"/>
  <c r="BE219" i="7" a="1"/>
  <c r="BE219" i="7" s="1"/>
  <c r="BG219" i="7" s="1"/>
  <c r="BF219" i="7"/>
  <c r="BT218" i="7"/>
  <c r="AG220" i="7" a="1"/>
  <c r="AG220" i="7" s="1"/>
  <c r="AI220" i="7" s="1"/>
  <c r="AH220" i="7"/>
  <c r="U219" i="7" a="1"/>
  <c r="U219" i="7" s="1"/>
  <c r="W219" i="7" s="1"/>
  <c r="V219" i="7"/>
  <c r="AV218" i="7"/>
  <c r="AQ220" i="1"/>
  <c r="AR220" i="1" s="1"/>
  <c r="BC220" i="12"/>
  <c r="BD220" i="12" s="1"/>
  <c r="AQ220" i="12"/>
  <c r="AR220" i="12" s="1"/>
  <c r="AE220" i="12"/>
  <c r="AF220" i="12" s="1"/>
  <c r="S220" i="12"/>
  <c r="T220" i="12" s="1"/>
  <c r="BO220" i="7"/>
  <c r="BP220" i="7" s="1"/>
  <c r="BC220" i="7"/>
  <c r="BD220" i="7" s="1"/>
  <c r="AQ220" i="7"/>
  <c r="AR220" i="7" s="1"/>
  <c r="AE221" i="7"/>
  <c r="AF221" i="7" s="1"/>
  <c r="S220" i="7"/>
  <c r="T220" i="7" s="1"/>
  <c r="BO221" i="1"/>
  <c r="BP221" i="1" s="1"/>
  <c r="BC220" i="1"/>
  <c r="BD220" i="1" s="1"/>
  <c r="AE221" i="1"/>
  <c r="AF221" i="1" s="1"/>
  <c r="S221" i="1"/>
  <c r="T221" i="1" s="1"/>
  <c r="BO220" i="13"/>
  <c r="BP220" i="13" s="1"/>
  <c r="BC220" i="13"/>
  <c r="BD220" i="13" s="1"/>
  <c r="AQ220" i="13"/>
  <c r="AR220" i="13" s="1"/>
  <c r="AE220" i="13"/>
  <c r="AF220" i="13" s="1"/>
  <c r="S220" i="13"/>
  <c r="T220" i="13" s="1"/>
  <c r="BH219" i="12" l="1"/>
  <c r="X219" i="13"/>
  <c r="BH219" i="1"/>
  <c r="AJ220" i="1"/>
  <c r="BT219" i="13"/>
  <c r="BH219" i="7"/>
  <c r="AJ219" i="13"/>
  <c r="X220" i="1"/>
  <c r="AV219" i="13"/>
  <c r="AG221" i="1" a="1"/>
  <c r="AG221" i="1" s="1"/>
  <c r="AI221" i="1" s="1"/>
  <c r="AH221" i="1"/>
  <c r="AS220" i="12" a="1"/>
  <c r="AS220" i="12" s="1"/>
  <c r="AU220" i="12" s="1"/>
  <c r="AT220" i="12"/>
  <c r="BQ221" i="1" a="1"/>
  <c r="BQ221" i="1" s="1"/>
  <c r="BS221" i="1" s="1"/>
  <c r="BR221" i="1"/>
  <c r="BT221" i="1" s="1"/>
  <c r="BE220" i="12" a="1"/>
  <c r="BE220" i="12" s="1"/>
  <c r="BG220" i="12" s="1"/>
  <c r="BF220" i="12"/>
  <c r="U220" i="13" a="1"/>
  <c r="U220" i="13" s="1"/>
  <c r="W220" i="13" s="1"/>
  <c r="V220" i="13"/>
  <c r="AG220" i="13" a="1"/>
  <c r="AG220" i="13" s="1"/>
  <c r="AI220" i="13" s="1"/>
  <c r="AH220" i="13"/>
  <c r="AS220" i="13" a="1"/>
  <c r="AS220" i="13" s="1"/>
  <c r="AU220" i="13" s="1"/>
  <c r="AT220" i="13"/>
  <c r="AV219" i="12"/>
  <c r="BT218" i="12"/>
  <c r="BP220" i="12"/>
  <c r="BO221" i="12"/>
  <c r="AV219" i="1"/>
  <c r="BE220" i="13" a="1"/>
  <c r="BE220" i="13" s="1"/>
  <c r="BG220" i="13" s="1"/>
  <c r="BF220" i="13"/>
  <c r="AS220" i="1" a="1"/>
  <c r="AS220" i="1" s="1"/>
  <c r="AU220" i="1" s="1"/>
  <c r="AT220" i="1"/>
  <c r="BQ219" i="12" a="1"/>
  <c r="BQ219" i="12" s="1"/>
  <c r="BS219" i="12" s="1"/>
  <c r="BR219" i="12"/>
  <c r="U221" i="1" a="1"/>
  <c r="U221" i="1" s="1"/>
  <c r="W221" i="1" s="1"/>
  <c r="V221" i="1"/>
  <c r="BQ220" i="13" a="1"/>
  <c r="BQ220" i="13" s="1"/>
  <c r="BS220" i="13" s="1"/>
  <c r="BR220" i="13"/>
  <c r="BT220" i="1"/>
  <c r="BH219" i="13"/>
  <c r="U220" i="12" a="1"/>
  <c r="U220" i="12" s="1"/>
  <c r="W220" i="12" s="1"/>
  <c r="V220" i="12"/>
  <c r="BE220" i="1" a="1"/>
  <c r="BE220" i="1" s="1"/>
  <c r="BG220" i="1" s="1"/>
  <c r="BF220" i="1"/>
  <c r="AG220" i="12" a="1"/>
  <c r="AG220" i="12" s="1"/>
  <c r="AI220" i="12" s="1"/>
  <c r="AH220" i="12"/>
  <c r="BT219" i="7"/>
  <c r="X219" i="7"/>
  <c r="AV219" i="7"/>
  <c r="AJ220" i="7"/>
  <c r="AT220" i="7"/>
  <c r="AS220" i="7" a="1"/>
  <c r="AS220" i="7" s="1"/>
  <c r="AU220" i="7" s="1"/>
  <c r="BR220" i="7"/>
  <c r="BQ220" i="7" a="1"/>
  <c r="BQ220" i="7" s="1"/>
  <c r="BS220" i="7" s="1"/>
  <c r="V220" i="7"/>
  <c r="U220" i="7" a="1"/>
  <c r="U220" i="7" s="1"/>
  <c r="W220" i="7" s="1"/>
  <c r="AG221" i="7" a="1"/>
  <c r="AG221" i="7" s="1"/>
  <c r="AI221" i="7" s="1"/>
  <c r="AH221" i="7"/>
  <c r="BF220" i="7"/>
  <c r="BE220" i="7" a="1"/>
  <c r="BE220" i="7" s="1"/>
  <c r="BG220" i="7" s="1"/>
  <c r="AQ221" i="1"/>
  <c r="AR221" i="1" s="1"/>
  <c r="BC221" i="12"/>
  <c r="BD221" i="12" s="1"/>
  <c r="AQ221" i="12"/>
  <c r="AR221" i="12" s="1"/>
  <c r="AE221" i="12"/>
  <c r="AF221" i="12" s="1"/>
  <c r="S221" i="12"/>
  <c r="T221" i="12" s="1"/>
  <c r="BO221" i="7"/>
  <c r="BP221" i="7" s="1"/>
  <c r="BC221" i="7"/>
  <c r="BD221" i="7" s="1"/>
  <c r="AQ221" i="7"/>
  <c r="AR221" i="7" s="1"/>
  <c r="AE222" i="7"/>
  <c r="AF222" i="7" s="1"/>
  <c r="S221" i="7"/>
  <c r="T221" i="7" s="1"/>
  <c r="BO222" i="1"/>
  <c r="BP222" i="1" s="1"/>
  <c r="BC221" i="1"/>
  <c r="BD221" i="1" s="1"/>
  <c r="AE222" i="1"/>
  <c r="AF222" i="1" s="1"/>
  <c r="S222" i="1"/>
  <c r="T222" i="1" s="1"/>
  <c r="BO221" i="13"/>
  <c r="BP221" i="13" s="1"/>
  <c r="BC221" i="13"/>
  <c r="BD221" i="13" s="1"/>
  <c r="AQ221" i="13"/>
  <c r="AR221" i="13" s="1"/>
  <c r="AE221" i="13"/>
  <c r="AF221" i="13" s="1"/>
  <c r="S221" i="13"/>
  <c r="T221" i="13" s="1"/>
  <c r="AV220" i="12" l="1"/>
  <c r="BH220" i="12"/>
  <c r="AJ220" i="13"/>
  <c r="AV220" i="13"/>
  <c r="AJ221" i="1"/>
  <c r="BH220" i="7"/>
  <c r="AV220" i="7"/>
  <c r="BH220" i="1"/>
  <c r="X221" i="1"/>
  <c r="BT220" i="13"/>
  <c r="BH220" i="13"/>
  <c r="AJ220" i="12"/>
  <c r="AV220" i="1"/>
  <c r="AG221" i="12" a="1"/>
  <c r="AG221" i="12" s="1"/>
  <c r="AI221" i="12" s="1"/>
  <c r="AH221" i="12"/>
  <c r="V221" i="13"/>
  <c r="U221" i="13" a="1"/>
  <c r="U221" i="13" s="1"/>
  <c r="W221" i="13" s="1"/>
  <c r="BQ222" i="1" a="1"/>
  <c r="BQ222" i="1" s="1"/>
  <c r="BS222" i="1" s="1"/>
  <c r="BR222" i="1"/>
  <c r="AS221" i="12" a="1"/>
  <c r="AS221" i="12" s="1"/>
  <c r="AU221" i="12" s="1"/>
  <c r="AT221" i="12"/>
  <c r="AG221" i="13" a="1"/>
  <c r="AG221" i="13" s="1"/>
  <c r="AI221" i="13" s="1"/>
  <c r="AH221" i="13"/>
  <c r="BF221" i="12"/>
  <c r="BE221" i="12" a="1"/>
  <c r="BE221" i="12" s="1"/>
  <c r="BG221" i="12" s="1"/>
  <c r="AS221" i="13" a="1"/>
  <c r="AS221" i="13" s="1"/>
  <c r="AU221" i="13" s="1"/>
  <c r="AT221" i="13"/>
  <c r="AS221" i="1" a="1"/>
  <c r="AS221" i="1" s="1"/>
  <c r="AU221" i="1" s="1"/>
  <c r="AT221" i="1"/>
  <c r="BF221" i="1"/>
  <c r="BE221" i="1" a="1"/>
  <c r="BE221" i="1" s="1"/>
  <c r="BG221" i="1" s="1"/>
  <c r="BE221" i="13" a="1"/>
  <c r="BE221" i="13" s="1"/>
  <c r="BG221" i="13" s="1"/>
  <c r="BF221" i="13"/>
  <c r="BQ221" i="13" a="1"/>
  <c r="BQ221" i="13" s="1"/>
  <c r="BS221" i="13" s="1"/>
  <c r="BR221" i="13"/>
  <c r="U222" i="1" a="1"/>
  <c r="U222" i="1" s="1"/>
  <c r="W222" i="1" s="1"/>
  <c r="V222" i="1"/>
  <c r="BP221" i="12"/>
  <c r="BO222" i="12"/>
  <c r="X220" i="13"/>
  <c r="AG222" i="1" a="1"/>
  <c r="AG222" i="1" s="1"/>
  <c r="AI222" i="1" s="1"/>
  <c r="AH222" i="1"/>
  <c r="U221" i="12" a="1"/>
  <c r="U221" i="12" s="1"/>
  <c r="W221" i="12" s="1"/>
  <c r="V221" i="12"/>
  <c r="X220" i="12"/>
  <c r="BT219" i="12"/>
  <c r="BQ220" i="12" a="1"/>
  <c r="BQ220" i="12" s="1"/>
  <c r="BS220" i="12" s="1"/>
  <c r="BR220" i="12"/>
  <c r="BT220" i="12" s="1"/>
  <c r="AJ221" i="7"/>
  <c r="AS221" i="7" a="1"/>
  <c r="AS221" i="7" s="1"/>
  <c r="AU221" i="7" s="1"/>
  <c r="AT221" i="7"/>
  <c r="V221" i="7"/>
  <c r="U221" i="7" a="1"/>
  <c r="U221" i="7" s="1"/>
  <c r="W221" i="7" s="1"/>
  <c r="BQ221" i="7" a="1"/>
  <c r="BQ221" i="7" s="1"/>
  <c r="BS221" i="7" s="1"/>
  <c r="BR221" i="7"/>
  <c r="BT220" i="7"/>
  <c r="AG222" i="7" a="1"/>
  <c r="AG222" i="7" s="1"/>
  <c r="AI222" i="7" s="1"/>
  <c r="AH222" i="7"/>
  <c r="BF221" i="7"/>
  <c r="BE221" i="7" a="1"/>
  <c r="BE221" i="7" s="1"/>
  <c r="BG221" i="7" s="1"/>
  <c r="X220" i="7"/>
  <c r="AQ222" i="1"/>
  <c r="AR222" i="1" s="1"/>
  <c r="BC222" i="12"/>
  <c r="BD222" i="12" s="1"/>
  <c r="AQ222" i="12"/>
  <c r="AR222" i="12" s="1"/>
  <c r="AE222" i="12"/>
  <c r="AF222" i="12" s="1"/>
  <c r="S222" i="12"/>
  <c r="T222" i="12" s="1"/>
  <c r="BO222" i="7"/>
  <c r="BP222" i="7" s="1"/>
  <c r="BC222" i="7"/>
  <c r="BD222" i="7" s="1"/>
  <c r="AQ222" i="7"/>
  <c r="AR222" i="7" s="1"/>
  <c r="AE223" i="7"/>
  <c r="AF223" i="7" s="1"/>
  <c r="S222" i="7"/>
  <c r="T222" i="7" s="1"/>
  <c r="BO223" i="1"/>
  <c r="BP223" i="1" s="1"/>
  <c r="BC222" i="1"/>
  <c r="BD222" i="1" s="1"/>
  <c r="AE223" i="1"/>
  <c r="AF223" i="1" s="1"/>
  <c r="S223" i="1"/>
  <c r="T223" i="1" s="1"/>
  <c r="BO222" i="13"/>
  <c r="BP222" i="13" s="1"/>
  <c r="BC222" i="13"/>
  <c r="BD222" i="13" s="1"/>
  <c r="AQ222" i="13"/>
  <c r="AR222" i="13" s="1"/>
  <c r="AE222" i="13"/>
  <c r="AF222" i="13" s="1"/>
  <c r="S222" i="13"/>
  <c r="T222" i="13" s="1"/>
  <c r="BH221" i="13" l="1"/>
  <c r="BT222" i="1"/>
  <c r="AV221" i="13"/>
  <c r="BH221" i="12"/>
  <c r="AJ221" i="13"/>
  <c r="AJ221" i="12"/>
  <c r="X222" i="1"/>
  <c r="AG222" i="13" a="1"/>
  <c r="AG222" i="13" s="1"/>
  <c r="AI222" i="13" s="1"/>
  <c r="AH222" i="13"/>
  <c r="BF222" i="13"/>
  <c r="BE222" i="13" a="1"/>
  <c r="BE222" i="13" s="1"/>
  <c r="BG222" i="13" s="1"/>
  <c r="AS222" i="1" a="1"/>
  <c r="AS222" i="1" s="1"/>
  <c r="AU222" i="1" s="1"/>
  <c r="AT222" i="1"/>
  <c r="BP222" i="12"/>
  <c r="BO223" i="12"/>
  <c r="BH221" i="1"/>
  <c r="AS222" i="13" a="1"/>
  <c r="AS222" i="13" s="1"/>
  <c r="AU222" i="13" s="1"/>
  <c r="AT222" i="13"/>
  <c r="BR222" i="13"/>
  <c r="BQ222" i="13" a="1"/>
  <c r="BQ222" i="13" s="1"/>
  <c r="BS222" i="13" s="1"/>
  <c r="BQ221" i="12" a="1"/>
  <c r="BQ221" i="12" s="1"/>
  <c r="BS221" i="12" s="1"/>
  <c r="BR221" i="12"/>
  <c r="X221" i="13"/>
  <c r="BE222" i="12" a="1"/>
  <c r="BE222" i="12" s="1"/>
  <c r="BG222" i="12" s="1"/>
  <c r="BF222" i="12"/>
  <c r="U223" i="1" a="1"/>
  <c r="U223" i="1" s="1"/>
  <c r="W223" i="1" s="1"/>
  <c r="V223" i="1"/>
  <c r="AG223" i="1" a="1"/>
  <c r="AG223" i="1" s="1"/>
  <c r="AI223" i="1" s="1"/>
  <c r="AH223" i="1"/>
  <c r="U222" i="12" a="1"/>
  <c r="U222" i="12" s="1"/>
  <c r="W222" i="12" s="1"/>
  <c r="V222" i="12"/>
  <c r="X221" i="12"/>
  <c r="AV221" i="1"/>
  <c r="BE222" i="1" a="1"/>
  <c r="BE222" i="1" s="1"/>
  <c r="BG222" i="1" s="1"/>
  <c r="BF222" i="1"/>
  <c r="AG222" i="12" a="1"/>
  <c r="AG222" i="12" s="1"/>
  <c r="AI222" i="12" s="1"/>
  <c r="AH222" i="12"/>
  <c r="BT221" i="13"/>
  <c r="U222" i="13" a="1"/>
  <c r="U222" i="13" s="1"/>
  <c r="W222" i="13" s="1"/>
  <c r="V222" i="13"/>
  <c r="BQ223" i="1" a="1"/>
  <c r="BQ223" i="1" s="1"/>
  <c r="BS223" i="1" s="1"/>
  <c r="BR223" i="1"/>
  <c r="AS222" i="12" a="1"/>
  <c r="AS222" i="12" s="1"/>
  <c r="AU222" i="12" s="1"/>
  <c r="AT222" i="12"/>
  <c r="AJ222" i="1"/>
  <c r="AV221" i="12"/>
  <c r="AV221" i="7"/>
  <c r="BT221" i="7"/>
  <c r="BH221" i="7"/>
  <c r="U222" i="7" a="1"/>
  <c r="U222" i="7" s="1"/>
  <c r="W222" i="7" s="1"/>
  <c r="V222" i="7"/>
  <c r="AS222" i="7" a="1"/>
  <c r="AS222" i="7" s="1"/>
  <c r="AU222" i="7" s="1"/>
  <c r="AT222" i="7"/>
  <c r="AJ222" i="7"/>
  <c r="AG223" i="7" a="1"/>
  <c r="AG223" i="7" s="1"/>
  <c r="AI223" i="7" s="1"/>
  <c r="AH223" i="7"/>
  <c r="X221" i="7"/>
  <c r="BQ222" i="7" a="1"/>
  <c r="BQ222" i="7" s="1"/>
  <c r="BS222" i="7" s="1"/>
  <c r="BR222" i="7"/>
  <c r="BE222" i="7" a="1"/>
  <c r="BE222" i="7" s="1"/>
  <c r="BG222" i="7" s="1"/>
  <c r="BF222" i="7"/>
  <c r="AQ223" i="1"/>
  <c r="AR223" i="1" s="1"/>
  <c r="BC223" i="12"/>
  <c r="BD223" i="12" s="1"/>
  <c r="AQ223" i="12"/>
  <c r="AR223" i="12" s="1"/>
  <c r="AE223" i="12"/>
  <c r="AF223" i="12" s="1"/>
  <c r="S223" i="12"/>
  <c r="T223" i="12" s="1"/>
  <c r="BO223" i="7"/>
  <c r="BP223" i="7" s="1"/>
  <c r="BC223" i="7"/>
  <c r="BD223" i="7" s="1"/>
  <c r="AQ223" i="7"/>
  <c r="AR223" i="7" s="1"/>
  <c r="AE224" i="7"/>
  <c r="AF224" i="7" s="1"/>
  <c r="S223" i="7"/>
  <c r="T223" i="7" s="1"/>
  <c r="BO224" i="1"/>
  <c r="BP224" i="1" s="1"/>
  <c r="BC223" i="1"/>
  <c r="BD223" i="1" s="1"/>
  <c r="AE224" i="1"/>
  <c r="AF224" i="1" s="1"/>
  <c r="S224" i="1"/>
  <c r="T224" i="1" s="1"/>
  <c r="BO223" i="13"/>
  <c r="BP223" i="13" s="1"/>
  <c r="BC223" i="13"/>
  <c r="BD223" i="13" s="1"/>
  <c r="AQ223" i="13"/>
  <c r="AR223" i="13" s="1"/>
  <c r="AE223" i="13"/>
  <c r="AF223" i="13" s="1"/>
  <c r="S223" i="13"/>
  <c r="T223" i="13" s="1"/>
  <c r="AJ222" i="13" l="1"/>
  <c r="BT223" i="1"/>
  <c r="X222" i="13"/>
  <c r="BH222" i="1"/>
  <c r="X223" i="1"/>
  <c r="X222" i="12"/>
  <c r="BT222" i="13"/>
  <c r="AV222" i="1"/>
  <c r="AG224" i="1" a="1"/>
  <c r="AG224" i="1" s="1"/>
  <c r="AI224" i="1" s="1"/>
  <c r="AH224" i="1"/>
  <c r="AG223" i="12" a="1"/>
  <c r="AG223" i="12" s="1"/>
  <c r="AI223" i="12" s="1"/>
  <c r="AH223" i="12"/>
  <c r="U223" i="13" a="1"/>
  <c r="U223" i="13" s="1"/>
  <c r="W223" i="13" s="1"/>
  <c r="V223" i="13"/>
  <c r="AS223" i="12" a="1"/>
  <c r="AS223" i="12" s="1"/>
  <c r="AU223" i="12" s="1"/>
  <c r="AT223" i="12"/>
  <c r="U224" i="1" a="1"/>
  <c r="U224" i="1" s="1"/>
  <c r="W224" i="1" s="1"/>
  <c r="V224" i="1"/>
  <c r="BR224" i="1"/>
  <c r="BT224" i="1" s="1"/>
  <c r="BQ224" i="1" a="1"/>
  <c r="BQ224" i="1" s="1"/>
  <c r="BS224" i="1" s="1"/>
  <c r="AH223" i="13"/>
  <c r="AG223" i="13" a="1"/>
  <c r="AG223" i="13" s="1"/>
  <c r="AI223" i="13" s="1"/>
  <c r="BE223" i="12" a="1"/>
  <c r="BE223" i="12" s="1"/>
  <c r="BG223" i="12" s="1"/>
  <c r="BF223" i="12"/>
  <c r="BH222" i="12"/>
  <c r="AV222" i="13"/>
  <c r="BH222" i="13"/>
  <c r="V223" i="12"/>
  <c r="U223" i="12" a="1"/>
  <c r="U223" i="12" s="1"/>
  <c r="W223" i="12" s="1"/>
  <c r="BR222" i="12"/>
  <c r="BQ222" i="12" a="1"/>
  <c r="BQ222" i="12" s="1"/>
  <c r="BS222" i="12" s="1"/>
  <c r="AS223" i="13" a="1"/>
  <c r="AS223" i="13" s="1"/>
  <c r="AU223" i="13" s="1"/>
  <c r="AT223" i="13"/>
  <c r="BE223" i="1" a="1"/>
  <c r="BE223" i="1" s="1"/>
  <c r="BG223" i="1" s="1"/>
  <c r="BF223" i="1"/>
  <c r="AS223" i="1" a="1"/>
  <c r="AS223" i="1" s="1"/>
  <c r="AU223" i="1" s="1"/>
  <c r="AT223" i="1"/>
  <c r="BE223" i="13" a="1"/>
  <c r="BE223" i="13" s="1"/>
  <c r="BG223" i="13" s="1"/>
  <c r="BF223" i="13"/>
  <c r="BQ223" i="13" a="1"/>
  <c r="BQ223" i="13" s="1"/>
  <c r="BS223" i="13" s="1"/>
  <c r="BR223" i="13"/>
  <c r="BT221" i="12"/>
  <c r="AV222" i="12"/>
  <c r="AJ222" i="12"/>
  <c r="AJ223" i="1"/>
  <c r="BP223" i="12"/>
  <c r="BO224" i="12"/>
  <c r="X222" i="7"/>
  <c r="BT222" i="7"/>
  <c r="AJ223" i="7"/>
  <c r="BH222" i="7"/>
  <c r="AG224" i="7" a="1"/>
  <c r="AG224" i="7" s="1"/>
  <c r="AI224" i="7" s="1"/>
  <c r="AH224" i="7"/>
  <c r="BF223" i="7"/>
  <c r="BE223" i="7" a="1"/>
  <c r="BE223" i="7" s="1"/>
  <c r="BG223" i="7" s="1"/>
  <c r="V223" i="7"/>
  <c r="U223" i="7" a="1"/>
  <c r="U223" i="7" s="1"/>
  <c r="W223" i="7" s="1"/>
  <c r="AS223" i="7" a="1"/>
  <c r="AS223" i="7" s="1"/>
  <c r="AU223" i="7" s="1"/>
  <c r="AT223" i="7"/>
  <c r="AV222" i="7"/>
  <c r="BR223" i="7"/>
  <c r="BQ223" i="7" a="1"/>
  <c r="BQ223" i="7" s="1"/>
  <c r="BS223" i="7" s="1"/>
  <c r="AQ224" i="1"/>
  <c r="AR224" i="1" s="1"/>
  <c r="BC224" i="12"/>
  <c r="BD224" i="12" s="1"/>
  <c r="AQ224" i="12"/>
  <c r="AR224" i="12" s="1"/>
  <c r="AE224" i="12"/>
  <c r="AF224" i="12" s="1"/>
  <c r="S224" i="12"/>
  <c r="T224" i="12" s="1"/>
  <c r="BO224" i="7"/>
  <c r="BP224" i="7" s="1"/>
  <c r="BC224" i="7"/>
  <c r="BD224" i="7" s="1"/>
  <c r="AQ224" i="7"/>
  <c r="AR224" i="7" s="1"/>
  <c r="AE225" i="7"/>
  <c r="AF225" i="7" s="1"/>
  <c r="S224" i="7"/>
  <c r="T224" i="7" s="1"/>
  <c r="BO225" i="1"/>
  <c r="BP225" i="1" s="1"/>
  <c r="BC224" i="1"/>
  <c r="BD224" i="1" s="1"/>
  <c r="AE225" i="1"/>
  <c r="AF225" i="1" s="1"/>
  <c r="S225" i="1"/>
  <c r="T225" i="1" s="1"/>
  <c r="BO224" i="13"/>
  <c r="BP224" i="13" s="1"/>
  <c r="BC224" i="13"/>
  <c r="BD224" i="13" s="1"/>
  <c r="AQ224" i="13"/>
  <c r="AR224" i="13" s="1"/>
  <c r="AE224" i="13"/>
  <c r="AF224" i="13" s="1"/>
  <c r="S224" i="13"/>
  <c r="T224" i="13" s="1"/>
  <c r="BH223" i="1" l="1"/>
  <c r="BH223" i="13"/>
  <c r="AJ224" i="1"/>
  <c r="BT223" i="13"/>
  <c r="AJ223" i="12"/>
  <c r="BT222" i="12"/>
  <c r="AV223" i="12"/>
  <c r="X223" i="12"/>
  <c r="AJ223" i="13"/>
  <c r="X223" i="13"/>
  <c r="BQ225" i="1" a="1"/>
  <c r="BQ225" i="1" s="1"/>
  <c r="BS225" i="1" s="1"/>
  <c r="BR225" i="1"/>
  <c r="AS224" i="12" a="1"/>
  <c r="AS224" i="12" s="1"/>
  <c r="AU224" i="12" s="1"/>
  <c r="AT224" i="12"/>
  <c r="AG224" i="13" a="1"/>
  <c r="AG224" i="13" s="1"/>
  <c r="AI224" i="13" s="1"/>
  <c r="AH224" i="13"/>
  <c r="BE224" i="12" a="1"/>
  <c r="BE224" i="12" s="1"/>
  <c r="BG224" i="12" s="1"/>
  <c r="BF224" i="12"/>
  <c r="AS224" i="13" a="1"/>
  <c r="AS224" i="13" s="1"/>
  <c r="AU224" i="13" s="1"/>
  <c r="AT224" i="13"/>
  <c r="AV223" i="13"/>
  <c r="U224" i="13" a="1"/>
  <c r="U224" i="13" s="1"/>
  <c r="W224" i="13" s="1"/>
  <c r="V224" i="13"/>
  <c r="AS224" i="1" a="1"/>
  <c r="AS224" i="1" s="1"/>
  <c r="AU224" i="1" s="1"/>
  <c r="AT224" i="1"/>
  <c r="BP224" i="12"/>
  <c r="BO225" i="12"/>
  <c r="BQ224" i="13" a="1"/>
  <c r="BQ224" i="13" s="1"/>
  <c r="BS224" i="13" s="1"/>
  <c r="BR224" i="13"/>
  <c r="BQ223" i="12" a="1"/>
  <c r="BQ223" i="12" s="1"/>
  <c r="BS223" i="12" s="1"/>
  <c r="BR223" i="12"/>
  <c r="BE224" i="1" a="1"/>
  <c r="BE224" i="1" s="1"/>
  <c r="BG224" i="1" s="1"/>
  <c r="BF224" i="1"/>
  <c r="BE224" i="13" a="1"/>
  <c r="BE224" i="13" s="1"/>
  <c r="BG224" i="13" s="1"/>
  <c r="BF224" i="13"/>
  <c r="U225" i="1" a="1"/>
  <c r="U225" i="1" s="1"/>
  <c r="W225" i="1" s="1"/>
  <c r="V225" i="1"/>
  <c r="AV223" i="1"/>
  <c r="BH223" i="12"/>
  <c r="X224" i="1"/>
  <c r="AG224" i="12" a="1"/>
  <c r="AG224" i="12" s="1"/>
  <c r="AI224" i="12" s="1"/>
  <c r="AH224" i="12"/>
  <c r="AG225" i="1" a="1"/>
  <c r="AG225" i="1" s="1"/>
  <c r="AI225" i="1" s="1"/>
  <c r="AH225" i="1"/>
  <c r="U224" i="12" a="1"/>
  <c r="U224" i="12" s="1"/>
  <c r="W224" i="12" s="1"/>
  <c r="V224" i="12"/>
  <c r="AV223" i="7"/>
  <c r="AJ224" i="7"/>
  <c r="U224" i="7" a="1"/>
  <c r="U224" i="7" s="1"/>
  <c r="W224" i="7" s="1"/>
  <c r="V224" i="7"/>
  <c r="X223" i="7"/>
  <c r="BR224" i="7"/>
  <c r="BQ224" i="7" a="1"/>
  <c r="BQ224" i="7" s="1"/>
  <c r="BS224" i="7" s="1"/>
  <c r="AS224" i="7" a="1"/>
  <c r="AS224" i="7" s="1"/>
  <c r="AU224" i="7" s="1"/>
  <c r="AT224" i="7"/>
  <c r="BH223" i="7"/>
  <c r="BE224" i="7" a="1"/>
  <c r="BE224" i="7" s="1"/>
  <c r="BG224" i="7" s="1"/>
  <c r="BF224" i="7"/>
  <c r="AG225" i="7" a="1"/>
  <c r="AG225" i="7" s="1"/>
  <c r="AI225" i="7" s="1"/>
  <c r="AH225" i="7"/>
  <c r="BT223" i="7"/>
  <c r="AQ225" i="1"/>
  <c r="AR225" i="1" s="1"/>
  <c r="BC225" i="12"/>
  <c r="BD225" i="12" s="1"/>
  <c r="AQ225" i="12"/>
  <c r="AR225" i="12" s="1"/>
  <c r="AE225" i="12"/>
  <c r="AF225" i="12" s="1"/>
  <c r="S225" i="12"/>
  <c r="T225" i="12" s="1"/>
  <c r="BO225" i="7"/>
  <c r="BP225" i="7" s="1"/>
  <c r="BC225" i="7"/>
  <c r="BD225" i="7" s="1"/>
  <c r="AQ225" i="7"/>
  <c r="AR225" i="7" s="1"/>
  <c r="AE226" i="7"/>
  <c r="AF226" i="7" s="1"/>
  <c r="S225" i="7"/>
  <c r="T225" i="7" s="1"/>
  <c r="BO226" i="1"/>
  <c r="BP226" i="1" s="1"/>
  <c r="BC225" i="1"/>
  <c r="BD225" i="1" s="1"/>
  <c r="AE226" i="1"/>
  <c r="AF226" i="1" s="1"/>
  <c r="S226" i="1"/>
  <c r="T226" i="1" s="1"/>
  <c r="BO225" i="13"/>
  <c r="BP225" i="13" s="1"/>
  <c r="BC225" i="13"/>
  <c r="BD225" i="13" s="1"/>
  <c r="AQ225" i="13"/>
  <c r="AR225" i="13" s="1"/>
  <c r="AE225" i="13"/>
  <c r="AF225" i="13" s="1"/>
  <c r="S225" i="13"/>
  <c r="T225" i="13" s="1"/>
  <c r="AV224" i="1" l="1"/>
  <c r="AJ224" i="12"/>
  <c r="BH224" i="12"/>
  <c r="X225" i="1"/>
  <c r="BT224" i="13"/>
  <c r="BH224" i="1"/>
  <c r="AJ224" i="13"/>
  <c r="AJ225" i="1"/>
  <c r="BT225" i="1"/>
  <c r="X224" i="12"/>
  <c r="AV224" i="12"/>
  <c r="BQ226" i="1" a="1"/>
  <c r="BQ226" i="1" s="1"/>
  <c r="BS226" i="1" s="1"/>
  <c r="BR226" i="1"/>
  <c r="AG225" i="12" a="1"/>
  <c r="AG225" i="12" s="1"/>
  <c r="AI225" i="12" s="1"/>
  <c r="AH225" i="12"/>
  <c r="AS225" i="12" a="1"/>
  <c r="AS225" i="12" s="1"/>
  <c r="AU225" i="12" s="1"/>
  <c r="AT225" i="12"/>
  <c r="BE225" i="12" a="1"/>
  <c r="BE225" i="12" s="1"/>
  <c r="BG225" i="12" s="1"/>
  <c r="BF225" i="12"/>
  <c r="U225" i="13" a="1"/>
  <c r="U225" i="13" s="1"/>
  <c r="W225" i="13" s="1"/>
  <c r="V225" i="13"/>
  <c r="AG225" i="13" a="1"/>
  <c r="AG225" i="13" s="1"/>
  <c r="AI225" i="13" s="1"/>
  <c r="AH225" i="13"/>
  <c r="AT225" i="13"/>
  <c r="AS225" i="13" a="1"/>
  <c r="AS225" i="13" s="1"/>
  <c r="AU225" i="13" s="1"/>
  <c r="BT223" i="12"/>
  <c r="X224" i="13"/>
  <c r="AS225" i="1" a="1"/>
  <c r="AS225" i="1" s="1"/>
  <c r="AU225" i="1" s="1"/>
  <c r="AT225" i="1"/>
  <c r="BF225" i="13"/>
  <c r="BE225" i="13" a="1"/>
  <c r="BE225" i="13" s="1"/>
  <c r="BG225" i="13" s="1"/>
  <c r="V226" i="1"/>
  <c r="U226" i="1" a="1"/>
  <c r="U226" i="1" s="1"/>
  <c r="W226" i="1" s="1"/>
  <c r="BR225" i="13"/>
  <c r="BQ225" i="13" a="1"/>
  <c r="BQ225" i="13" s="1"/>
  <c r="BS225" i="13" s="1"/>
  <c r="AG226" i="1" a="1"/>
  <c r="AG226" i="1" s="1"/>
  <c r="AI226" i="1" s="1"/>
  <c r="AH226" i="1"/>
  <c r="U225" i="12" a="1"/>
  <c r="U225" i="12" s="1"/>
  <c r="W225" i="12" s="1"/>
  <c r="V225" i="12"/>
  <c r="BH224" i="13"/>
  <c r="BP225" i="12"/>
  <c r="BO226" i="12"/>
  <c r="AV224" i="13"/>
  <c r="BE225" i="1" a="1"/>
  <c r="BE225" i="1" s="1"/>
  <c r="BG225" i="1" s="1"/>
  <c r="BF225" i="1"/>
  <c r="BQ224" i="12" a="1"/>
  <c r="BQ224" i="12" s="1"/>
  <c r="BS224" i="12" s="1"/>
  <c r="BR224" i="12"/>
  <c r="AV224" i="7"/>
  <c r="X224" i="7"/>
  <c r="AS225" i="7" a="1"/>
  <c r="AS225" i="7" s="1"/>
  <c r="AU225" i="7" s="1"/>
  <c r="AT225" i="7"/>
  <c r="BH224" i="7"/>
  <c r="BR225" i="7"/>
  <c r="BQ225" i="7" a="1"/>
  <c r="BQ225" i="7" s="1"/>
  <c r="BS225" i="7" s="1"/>
  <c r="AH226" i="7"/>
  <c r="AG226" i="7" a="1"/>
  <c r="AG226" i="7" s="1"/>
  <c r="AI226" i="7" s="1"/>
  <c r="BE225" i="7" a="1"/>
  <c r="BE225" i="7" s="1"/>
  <c r="BG225" i="7" s="1"/>
  <c r="BF225" i="7"/>
  <c r="BT224" i="7"/>
  <c r="U225" i="7" a="1"/>
  <c r="U225" i="7" s="1"/>
  <c r="W225" i="7" s="1"/>
  <c r="V225" i="7"/>
  <c r="AJ225" i="7"/>
  <c r="AQ226" i="1"/>
  <c r="AR226" i="1" s="1"/>
  <c r="BC226" i="12"/>
  <c r="BD226" i="12" s="1"/>
  <c r="AQ226" i="12"/>
  <c r="AR226" i="12" s="1"/>
  <c r="AE226" i="12"/>
  <c r="AF226" i="12" s="1"/>
  <c r="S226" i="12"/>
  <c r="T226" i="12" s="1"/>
  <c r="BO226" i="7"/>
  <c r="BP226" i="7" s="1"/>
  <c r="BC226" i="7"/>
  <c r="BD226" i="7" s="1"/>
  <c r="AQ226" i="7"/>
  <c r="AR226" i="7" s="1"/>
  <c r="AE227" i="7"/>
  <c r="AF227" i="7" s="1"/>
  <c r="S226" i="7"/>
  <c r="T226" i="7" s="1"/>
  <c r="BO227" i="1"/>
  <c r="BP227" i="1" s="1"/>
  <c r="BC226" i="1"/>
  <c r="BD226" i="1" s="1"/>
  <c r="AE227" i="1"/>
  <c r="AF227" i="1" s="1"/>
  <c r="S227" i="1"/>
  <c r="T227" i="1" s="1"/>
  <c r="BO226" i="13"/>
  <c r="BP226" i="13" s="1"/>
  <c r="BC226" i="13"/>
  <c r="BD226" i="13" s="1"/>
  <c r="AQ226" i="13"/>
  <c r="AR226" i="13" s="1"/>
  <c r="AE226" i="13"/>
  <c r="AF226" i="13" s="1"/>
  <c r="S226" i="13"/>
  <c r="T226" i="13" s="1"/>
  <c r="BT226" i="1" l="1"/>
  <c r="BH225" i="12"/>
  <c r="AJ225" i="13"/>
  <c r="AV225" i="12"/>
  <c r="BH225" i="1"/>
  <c r="AJ226" i="1"/>
  <c r="BT224" i="12"/>
  <c r="X225" i="12"/>
  <c r="BH225" i="13"/>
  <c r="AV225" i="1"/>
  <c r="X225" i="13"/>
  <c r="U227" i="1" a="1"/>
  <c r="U227" i="1" s="1"/>
  <c r="W227" i="1" s="1"/>
  <c r="V227" i="1"/>
  <c r="AH227" i="1"/>
  <c r="AG227" i="1" a="1"/>
  <c r="AG227" i="1" s="1"/>
  <c r="AI227" i="1" s="1"/>
  <c r="U226" i="12" a="1"/>
  <c r="U226" i="12" s="1"/>
  <c r="W226" i="12" s="1"/>
  <c r="V226" i="12"/>
  <c r="BE226" i="1" a="1"/>
  <c r="BE226" i="1" s="1"/>
  <c r="BG226" i="1" s="1"/>
  <c r="BF226" i="1"/>
  <c r="AG226" i="12" a="1"/>
  <c r="AG226" i="12" s="1"/>
  <c r="AI226" i="12" s="1"/>
  <c r="AH226" i="12"/>
  <c r="AV225" i="7"/>
  <c r="BT225" i="13"/>
  <c r="V226" i="13"/>
  <c r="U226" i="13" a="1"/>
  <c r="U226" i="13" s="1"/>
  <c r="W226" i="13" s="1"/>
  <c r="AT226" i="12"/>
  <c r="AS226" i="12" a="1"/>
  <c r="AS226" i="12" s="1"/>
  <c r="AU226" i="12" s="1"/>
  <c r="BP226" i="12"/>
  <c r="BO227" i="12"/>
  <c r="AJ225" i="12"/>
  <c r="BQ227" i="1" a="1"/>
  <c r="BQ227" i="1" s="1"/>
  <c r="BS227" i="1" s="1"/>
  <c r="BR227" i="1"/>
  <c r="BQ225" i="12" a="1"/>
  <c r="BQ225" i="12" s="1"/>
  <c r="BS225" i="12" s="1"/>
  <c r="BR225" i="12"/>
  <c r="BE226" i="13" a="1"/>
  <c r="BE226" i="13" s="1"/>
  <c r="BG226" i="13" s="1"/>
  <c r="BF226" i="13"/>
  <c r="AG226" i="13" a="1"/>
  <c r="AG226" i="13" s="1"/>
  <c r="AI226" i="13" s="1"/>
  <c r="AH226" i="13"/>
  <c r="BF226" i="12"/>
  <c r="BE226" i="12" a="1"/>
  <c r="BE226" i="12" s="1"/>
  <c r="BG226" i="12" s="1"/>
  <c r="AS226" i="13" a="1"/>
  <c r="AS226" i="13" s="1"/>
  <c r="AU226" i="13" s="1"/>
  <c r="AT226" i="13"/>
  <c r="X226" i="1"/>
  <c r="AS226" i="1" a="1"/>
  <c r="AS226" i="1" s="1"/>
  <c r="AU226" i="1" s="1"/>
  <c r="AT226" i="1"/>
  <c r="BQ226" i="13" a="1"/>
  <c r="BQ226" i="13" s="1"/>
  <c r="BS226" i="13" s="1"/>
  <c r="BR226" i="13"/>
  <c r="AV225" i="13"/>
  <c r="BH225" i="7"/>
  <c r="BR226" i="7"/>
  <c r="BQ226" i="7" a="1"/>
  <c r="BQ226" i="7" s="1"/>
  <c r="BS226" i="7" s="1"/>
  <c r="AH227" i="7"/>
  <c r="AG227" i="7" a="1"/>
  <c r="AG227" i="7" s="1"/>
  <c r="AI227" i="7" s="1"/>
  <c r="AJ226" i="7"/>
  <c r="U226" i="7" a="1"/>
  <c r="U226" i="7" s="1"/>
  <c r="W226" i="7" s="1"/>
  <c r="V226" i="7"/>
  <c r="AS226" i="7" a="1"/>
  <c r="AS226" i="7" s="1"/>
  <c r="AU226" i="7" s="1"/>
  <c r="AT226" i="7"/>
  <c r="BE226" i="7" a="1"/>
  <c r="BE226" i="7" s="1"/>
  <c r="BG226" i="7" s="1"/>
  <c r="BF226" i="7"/>
  <c r="BT225" i="7"/>
  <c r="X225" i="7"/>
  <c r="AQ227" i="1"/>
  <c r="AR227" i="1" s="1"/>
  <c r="BC227" i="12"/>
  <c r="BD227" i="12" s="1"/>
  <c r="AQ227" i="12"/>
  <c r="AR227" i="12" s="1"/>
  <c r="AE227" i="12"/>
  <c r="AF227" i="12" s="1"/>
  <c r="S227" i="12"/>
  <c r="T227" i="12" s="1"/>
  <c r="BO227" i="7"/>
  <c r="BP227" i="7" s="1"/>
  <c r="BC227" i="7"/>
  <c r="BD227" i="7" s="1"/>
  <c r="AQ227" i="7"/>
  <c r="AR227" i="7" s="1"/>
  <c r="AE228" i="7"/>
  <c r="AF228" i="7" s="1"/>
  <c r="S227" i="7"/>
  <c r="T227" i="7" s="1"/>
  <c r="BO228" i="1"/>
  <c r="BP228" i="1" s="1"/>
  <c r="BC227" i="1"/>
  <c r="BD227" i="1" s="1"/>
  <c r="AE228" i="1"/>
  <c r="AF228" i="1" s="1"/>
  <c r="S228" i="1"/>
  <c r="T228" i="1" s="1"/>
  <c r="BO227" i="13"/>
  <c r="BP227" i="13" s="1"/>
  <c r="BC227" i="13"/>
  <c r="BD227" i="13" s="1"/>
  <c r="AQ227" i="13"/>
  <c r="AR227" i="13" s="1"/>
  <c r="AE227" i="13"/>
  <c r="AF227" i="13" s="1"/>
  <c r="S227" i="13"/>
  <c r="T227" i="13" s="1"/>
  <c r="X226" i="12" l="1"/>
  <c r="X226" i="13"/>
  <c r="BH226" i="1"/>
  <c r="AV226" i="12"/>
  <c r="AV226" i="1"/>
  <c r="AJ226" i="12"/>
  <c r="BH226" i="13"/>
  <c r="AJ227" i="7"/>
  <c r="AV226" i="13"/>
  <c r="AJ227" i="1"/>
  <c r="AJ226" i="13"/>
  <c r="U227" i="12" a="1"/>
  <c r="U227" i="12" s="1"/>
  <c r="W227" i="12" s="1"/>
  <c r="V227" i="12"/>
  <c r="BE227" i="1" a="1"/>
  <c r="BE227" i="1" s="1"/>
  <c r="BG227" i="1" s="1"/>
  <c r="BF227" i="1"/>
  <c r="AG227" i="12" a="1"/>
  <c r="AG227" i="12" s="1"/>
  <c r="AI227" i="12" s="1"/>
  <c r="AH227" i="12"/>
  <c r="BQ228" i="1" a="1"/>
  <c r="BQ228" i="1" s="1"/>
  <c r="BS228" i="1" s="1"/>
  <c r="BR228" i="1"/>
  <c r="AS227" i="12" a="1"/>
  <c r="AS227" i="12" s="1"/>
  <c r="AU227" i="12" s="1"/>
  <c r="AT227" i="12"/>
  <c r="BP227" i="12"/>
  <c r="BO228" i="12"/>
  <c r="AG227" i="13" a="1"/>
  <c r="AG227" i="13" s="1"/>
  <c r="AI227" i="13" s="1"/>
  <c r="AH227" i="13"/>
  <c r="BE227" i="12" a="1"/>
  <c r="BE227" i="12" s="1"/>
  <c r="BG227" i="12" s="1"/>
  <c r="BF227" i="12"/>
  <c r="BQ226" i="12" a="1"/>
  <c r="BQ226" i="12" s="1"/>
  <c r="BS226" i="12" s="1"/>
  <c r="BR226" i="12"/>
  <c r="U227" i="13" a="1"/>
  <c r="U227" i="13" s="1"/>
  <c r="W227" i="13" s="1"/>
  <c r="V227" i="13"/>
  <c r="AT227" i="13"/>
  <c r="AS227" i="13" a="1"/>
  <c r="AS227" i="13" s="1"/>
  <c r="AU227" i="13" s="1"/>
  <c r="BT225" i="12"/>
  <c r="U228" i="1" a="1"/>
  <c r="U228" i="1" s="1"/>
  <c r="W228" i="1" s="1"/>
  <c r="V228" i="1"/>
  <c r="BF227" i="13"/>
  <c r="BE227" i="13" a="1"/>
  <c r="BE227" i="13" s="1"/>
  <c r="BG227" i="13" s="1"/>
  <c r="AS227" i="1" a="1"/>
  <c r="AS227" i="1" s="1"/>
  <c r="AU227" i="1" s="1"/>
  <c r="AT227" i="1"/>
  <c r="BT226" i="13"/>
  <c r="BH226" i="12"/>
  <c r="X227" i="1"/>
  <c r="AH228" i="1"/>
  <c r="AJ228" i="1" s="1"/>
  <c r="AG228" i="1" a="1"/>
  <c r="AG228" i="1" s="1"/>
  <c r="AI228" i="1" s="1"/>
  <c r="BQ227" i="13" a="1"/>
  <c r="BQ227" i="13" s="1"/>
  <c r="BS227" i="13" s="1"/>
  <c r="BR227" i="13"/>
  <c r="BT227" i="1"/>
  <c r="AV226" i="7"/>
  <c r="X226" i="7"/>
  <c r="BH226" i="7"/>
  <c r="AG228" i="7" a="1"/>
  <c r="AG228" i="7" s="1"/>
  <c r="AI228" i="7" s="1"/>
  <c r="AH228" i="7"/>
  <c r="BE227" i="7" a="1"/>
  <c r="BE227" i="7" s="1"/>
  <c r="BG227" i="7" s="1"/>
  <c r="BF227" i="7"/>
  <c r="AS227" i="7" a="1"/>
  <c r="AS227" i="7" s="1"/>
  <c r="AU227" i="7" s="1"/>
  <c r="AT227" i="7"/>
  <c r="BR227" i="7"/>
  <c r="BQ227" i="7" a="1"/>
  <c r="BQ227" i="7" s="1"/>
  <c r="BS227" i="7" s="1"/>
  <c r="BT226" i="7"/>
  <c r="U227" i="7" a="1"/>
  <c r="U227" i="7" s="1"/>
  <c r="W227" i="7" s="1"/>
  <c r="V227" i="7"/>
  <c r="AQ228" i="1"/>
  <c r="AR228" i="1" s="1"/>
  <c r="BC228" i="12"/>
  <c r="BD228" i="12" s="1"/>
  <c r="AQ228" i="12"/>
  <c r="AR228" i="12" s="1"/>
  <c r="AE228" i="12"/>
  <c r="AF228" i="12" s="1"/>
  <c r="S228" i="12"/>
  <c r="T228" i="12" s="1"/>
  <c r="BO228" i="7"/>
  <c r="BP228" i="7" s="1"/>
  <c r="BC228" i="7"/>
  <c r="BD228" i="7" s="1"/>
  <c r="AQ228" i="7"/>
  <c r="AR228" i="7" s="1"/>
  <c r="AE229" i="7"/>
  <c r="AF229" i="7" s="1"/>
  <c r="S228" i="7"/>
  <c r="T228" i="7" s="1"/>
  <c r="BO229" i="1"/>
  <c r="BP229" i="1" s="1"/>
  <c r="BC228" i="1"/>
  <c r="BD228" i="1" s="1"/>
  <c r="AE229" i="1"/>
  <c r="AF229" i="1" s="1"/>
  <c r="S229" i="1"/>
  <c r="T229" i="1" s="1"/>
  <c r="BO228" i="13"/>
  <c r="BP228" i="13" s="1"/>
  <c r="BC228" i="13"/>
  <c r="BD228" i="13" s="1"/>
  <c r="AQ228" i="13"/>
  <c r="AR228" i="13" s="1"/>
  <c r="AE228" i="13"/>
  <c r="AF228" i="13" s="1"/>
  <c r="S228" i="13"/>
  <c r="T228" i="13" s="1"/>
  <c r="AV227" i="12" l="1"/>
  <c r="X227" i="12"/>
  <c r="AV227" i="13"/>
  <c r="X228" i="1"/>
  <c r="BT226" i="12"/>
  <c r="BT227" i="13"/>
  <c r="AJ227" i="13"/>
  <c r="AJ227" i="12"/>
  <c r="AG229" i="1" a="1"/>
  <c r="AG229" i="1" s="1"/>
  <c r="AI229" i="1" s="1"/>
  <c r="AH229" i="1"/>
  <c r="V228" i="12"/>
  <c r="U228" i="12" a="1"/>
  <c r="U228" i="12" s="1"/>
  <c r="W228" i="12" s="1"/>
  <c r="BH227" i="13"/>
  <c r="BF228" i="1"/>
  <c r="BE228" i="1" a="1"/>
  <c r="BE228" i="1" s="1"/>
  <c r="BG228" i="1" s="1"/>
  <c r="AG228" i="12" a="1"/>
  <c r="AG228" i="12" s="1"/>
  <c r="AI228" i="12" s="1"/>
  <c r="AH228" i="12"/>
  <c r="U228" i="13" a="1"/>
  <c r="U228" i="13" s="1"/>
  <c r="W228" i="13" s="1"/>
  <c r="V228" i="13"/>
  <c r="BQ229" i="1" a="1"/>
  <c r="BQ229" i="1" s="1"/>
  <c r="BS229" i="1" s="1"/>
  <c r="BR229" i="1"/>
  <c r="AS228" i="12" a="1"/>
  <c r="AS228" i="12" s="1"/>
  <c r="AU228" i="12" s="1"/>
  <c r="AT228" i="12"/>
  <c r="X227" i="13"/>
  <c r="BP228" i="12"/>
  <c r="BO229" i="12"/>
  <c r="BH227" i="1"/>
  <c r="BE228" i="12" a="1"/>
  <c r="BE228" i="12" s="1"/>
  <c r="BG228" i="12" s="1"/>
  <c r="BF228" i="12"/>
  <c r="BQ227" i="12" a="1"/>
  <c r="BQ227" i="12" s="1"/>
  <c r="BS227" i="12" s="1"/>
  <c r="BR227" i="12"/>
  <c r="AG228" i="13" a="1"/>
  <c r="AG228" i="13" s="1"/>
  <c r="AI228" i="13" s="1"/>
  <c r="AH228" i="13"/>
  <c r="AS228" i="13" a="1"/>
  <c r="AS228" i="13" s="1"/>
  <c r="AU228" i="13" s="1"/>
  <c r="AT228" i="13"/>
  <c r="U229" i="1" a="1"/>
  <c r="U229" i="1" s="1"/>
  <c r="W229" i="1" s="1"/>
  <c r="V229" i="1"/>
  <c r="BE228" i="13" a="1"/>
  <c r="BE228" i="13" s="1"/>
  <c r="BG228" i="13" s="1"/>
  <c r="BF228" i="13"/>
  <c r="AT228" i="1"/>
  <c r="AS228" i="1" a="1"/>
  <c r="AS228" i="1" s="1"/>
  <c r="AU228" i="1" s="1"/>
  <c r="AV227" i="1"/>
  <c r="BQ228" i="13" a="1"/>
  <c r="BQ228" i="13" s="1"/>
  <c r="BS228" i="13" s="1"/>
  <c r="BR228" i="13"/>
  <c r="BH227" i="12"/>
  <c r="BT228" i="1"/>
  <c r="AJ228" i="7"/>
  <c r="AV227" i="7"/>
  <c r="X227" i="7"/>
  <c r="AS228" i="7" a="1"/>
  <c r="AS228" i="7" s="1"/>
  <c r="AU228" i="7" s="1"/>
  <c r="AT228" i="7"/>
  <c r="BT227" i="7"/>
  <c r="U228" i="7" a="1"/>
  <c r="U228" i="7" s="1"/>
  <c r="W228" i="7" s="1"/>
  <c r="V228" i="7"/>
  <c r="AH229" i="7"/>
  <c r="AG229" i="7" a="1"/>
  <c r="AG229" i="7" s="1"/>
  <c r="AI229" i="7" s="1"/>
  <c r="BE228" i="7" a="1"/>
  <c r="BE228" i="7" s="1"/>
  <c r="BG228" i="7" s="1"/>
  <c r="BF228" i="7"/>
  <c r="BH227" i="7"/>
  <c r="BR228" i="7"/>
  <c r="BQ228" i="7" a="1"/>
  <c r="BQ228" i="7" s="1"/>
  <c r="BS228" i="7" s="1"/>
  <c r="AQ229" i="1"/>
  <c r="AR229" i="1" s="1"/>
  <c r="BC229" i="12"/>
  <c r="BD229" i="12" s="1"/>
  <c r="AQ229" i="12"/>
  <c r="AR229" i="12" s="1"/>
  <c r="AE229" i="12"/>
  <c r="AF229" i="12" s="1"/>
  <c r="S229" i="12"/>
  <c r="T229" i="12" s="1"/>
  <c r="BO229" i="7"/>
  <c r="BP229" i="7" s="1"/>
  <c r="BC229" i="7"/>
  <c r="BD229" i="7" s="1"/>
  <c r="AQ229" i="7"/>
  <c r="AR229" i="7" s="1"/>
  <c r="AE230" i="7"/>
  <c r="AF230" i="7" s="1"/>
  <c r="S229" i="7"/>
  <c r="T229" i="7" s="1"/>
  <c r="BO230" i="1"/>
  <c r="BP230" i="1" s="1"/>
  <c r="BC229" i="1"/>
  <c r="BD229" i="1" s="1"/>
  <c r="AE230" i="1"/>
  <c r="AF230" i="1" s="1"/>
  <c r="S230" i="1"/>
  <c r="T230" i="1" s="1"/>
  <c r="BO229" i="13"/>
  <c r="BP229" i="13" s="1"/>
  <c r="BC229" i="13"/>
  <c r="BD229" i="13" s="1"/>
  <c r="AQ229" i="13"/>
  <c r="AR229" i="13" s="1"/>
  <c r="AE229" i="13"/>
  <c r="AF229" i="13" s="1"/>
  <c r="S229" i="13"/>
  <c r="T229" i="13" s="1"/>
  <c r="AJ228" i="13" l="1"/>
  <c r="AJ228" i="12"/>
  <c r="AJ229" i="1"/>
  <c r="AV228" i="1"/>
  <c r="BT228" i="13"/>
  <c r="X229" i="1"/>
  <c r="BH228" i="12"/>
  <c r="BT229" i="1"/>
  <c r="AV228" i="7"/>
  <c r="AG230" i="1" a="1"/>
  <c r="AG230" i="1" s="1"/>
  <c r="AI230" i="1" s="1"/>
  <c r="AH230" i="1"/>
  <c r="U229" i="12" a="1"/>
  <c r="U229" i="12" s="1"/>
  <c r="W229" i="12" s="1"/>
  <c r="V229" i="12"/>
  <c r="BE229" i="1" a="1"/>
  <c r="BE229" i="1" s="1"/>
  <c r="BG229" i="1" s="1"/>
  <c r="BF229" i="1"/>
  <c r="BH229" i="1" s="1"/>
  <c r="AG229" i="12" a="1"/>
  <c r="AG229" i="12" s="1"/>
  <c r="AI229" i="12" s="1"/>
  <c r="AH229" i="12"/>
  <c r="AV228" i="13"/>
  <c r="X228" i="13"/>
  <c r="X228" i="12"/>
  <c r="BR229" i="13"/>
  <c r="BQ229" i="13" a="1"/>
  <c r="BQ229" i="13" s="1"/>
  <c r="BS229" i="13" s="1"/>
  <c r="U230" i="1" a="1"/>
  <c r="U230" i="1" s="1"/>
  <c r="W230" i="1" s="1"/>
  <c r="V230" i="1"/>
  <c r="BQ230" i="1" a="1"/>
  <c r="BQ230" i="1" s="1"/>
  <c r="BS230" i="1" s="1"/>
  <c r="BR230" i="1"/>
  <c r="AS229" i="12" a="1"/>
  <c r="AS229" i="12" s="1"/>
  <c r="AU229" i="12" s="1"/>
  <c r="AT229" i="12"/>
  <c r="BP229" i="12"/>
  <c r="BO230" i="12"/>
  <c r="AG229" i="13" a="1"/>
  <c r="AG229" i="13" s="1"/>
  <c r="AI229" i="13" s="1"/>
  <c r="AH229" i="13"/>
  <c r="BE229" i="12" a="1"/>
  <c r="BE229" i="12" s="1"/>
  <c r="BG229" i="12" s="1"/>
  <c r="BF229" i="12"/>
  <c r="BQ228" i="12" a="1"/>
  <c r="BQ228" i="12" s="1"/>
  <c r="BS228" i="12" s="1"/>
  <c r="BR228" i="12"/>
  <c r="U229" i="13" a="1"/>
  <c r="U229" i="13" s="1"/>
  <c r="W229" i="13" s="1"/>
  <c r="V229" i="13"/>
  <c r="AS229" i="13" a="1"/>
  <c r="AS229" i="13" s="1"/>
  <c r="AU229" i="13" s="1"/>
  <c r="AT229" i="13"/>
  <c r="BE229" i="13" a="1"/>
  <c r="BE229" i="13" s="1"/>
  <c r="BG229" i="13" s="1"/>
  <c r="BF229" i="13"/>
  <c r="AS229" i="1" a="1"/>
  <c r="AS229" i="1" s="1"/>
  <c r="AU229" i="1" s="1"/>
  <c r="AT229" i="1"/>
  <c r="X228" i="7"/>
  <c r="BH228" i="13"/>
  <c r="BT227" i="12"/>
  <c r="AV228" i="12"/>
  <c r="BH228" i="1"/>
  <c r="BH228" i="7"/>
  <c r="BE229" i="7" a="1"/>
  <c r="BE229" i="7" s="1"/>
  <c r="BG229" i="7" s="1"/>
  <c r="BF229" i="7"/>
  <c r="AJ229" i="7"/>
  <c r="AS229" i="7" a="1"/>
  <c r="AS229" i="7" s="1"/>
  <c r="AU229" i="7" s="1"/>
  <c r="AT229" i="7"/>
  <c r="BQ229" i="7" a="1"/>
  <c r="BQ229" i="7" s="1"/>
  <c r="BS229" i="7" s="1"/>
  <c r="BR229" i="7"/>
  <c r="BT228" i="7"/>
  <c r="U229" i="7" a="1"/>
  <c r="U229" i="7" s="1"/>
  <c r="W229" i="7" s="1"/>
  <c r="V229" i="7"/>
  <c r="AH230" i="7"/>
  <c r="AG230" i="7" a="1"/>
  <c r="AG230" i="7" s="1"/>
  <c r="AI230" i="7" s="1"/>
  <c r="AQ230" i="1"/>
  <c r="AR230" i="1" s="1"/>
  <c r="BC230" i="12"/>
  <c r="BD230" i="12" s="1"/>
  <c r="AQ230" i="12"/>
  <c r="AR230" i="12" s="1"/>
  <c r="AE230" i="12"/>
  <c r="AF230" i="12" s="1"/>
  <c r="S230" i="12"/>
  <c r="T230" i="12" s="1"/>
  <c r="BO230" i="7"/>
  <c r="BP230" i="7" s="1"/>
  <c r="BC230" i="7"/>
  <c r="BD230" i="7" s="1"/>
  <c r="AQ230" i="7"/>
  <c r="AR230" i="7" s="1"/>
  <c r="AE231" i="7"/>
  <c r="AF231" i="7" s="1"/>
  <c r="S230" i="7"/>
  <c r="T230" i="7" s="1"/>
  <c r="BO231" i="1"/>
  <c r="BP231" i="1" s="1"/>
  <c r="BC230" i="1"/>
  <c r="BD230" i="1" s="1"/>
  <c r="AE231" i="1"/>
  <c r="AF231" i="1" s="1"/>
  <c r="S231" i="1"/>
  <c r="T231" i="1" s="1"/>
  <c r="BO230" i="13"/>
  <c r="BP230" i="13" s="1"/>
  <c r="BC230" i="13"/>
  <c r="BD230" i="13" s="1"/>
  <c r="AQ230" i="13"/>
  <c r="AR230" i="13" s="1"/>
  <c r="AE230" i="13"/>
  <c r="AF230" i="13" s="1"/>
  <c r="S230" i="13"/>
  <c r="T230" i="13" s="1"/>
  <c r="AJ230" i="1" l="1"/>
  <c r="AJ229" i="12"/>
  <c r="X230" i="1"/>
  <c r="X229" i="12"/>
  <c r="BT230" i="1"/>
  <c r="X229" i="7"/>
  <c r="AV229" i="1"/>
  <c r="BT228" i="12"/>
  <c r="AV229" i="12"/>
  <c r="AG230" i="13" a="1"/>
  <c r="AG230" i="13" s="1"/>
  <c r="AI230" i="13" s="1"/>
  <c r="AH230" i="13"/>
  <c r="AJ230" i="13" s="1"/>
  <c r="AS230" i="13" a="1"/>
  <c r="AS230" i="13" s="1"/>
  <c r="AU230" i="13" s="1"/>
  <c r="AT230" i="13"/>
  <c r="AV229" i="13"/>
  <c r="AJ229" i="13"/>
  <c r="AS230" i="1" a="1"/>
  <c r="AS230" i="1" s="1"/>
  <c r="AU230" i="1" s="1"/>
  <c r="AT230" i="1"/>
  <c r="BE230" i="13" a="1"/>
  <c r="BE230" i="13" s="1"/>
  <c r="BG230" i="13" s="1"/>
  <c r="BF230" i="13"/>
  <c r="BQ230" i="13" a="1"/>
  <c r="BQ230" i="13" s="1"/>
  <c r="BS230" i="13" s="1"/>
  <c r="BR230" i="13"/>
  <c r="AJ230" i="7"/>
  <c r="X229" i="13"/>
  <c r="BP230" i="12"/>
  <c r="BO231" i="12"/>
  <c r="BT229" i="13"/>
  <c r="V231" i="1"/>
  <c r="U231" i="1" a="1"/>
  <c r="U231" i="1" s="1"/>
  <c r="W231" i="1" s="1"/>
  <c r="BQ229" i="12" a="1"/>
  <c r="BQ229" i="12" s="1"/>
  <c r="BS229" i="12" s="1"/>
  <c r="BR229" i="12"/>
  <c r="U230" i="12" a="1"/>
  <c r="U230" i="12" s="1"/>
  <c r="W230" i="12" s="1"/>
  <c r="V230" i="12"/>
  <c r="BE230" i="1" a="1"/>
  <c r="BE230" i="1" s="1"/>
  <c r="BG230" i="1" s="1"/>
  <c r="BF230" i="1"/>
  <c r="AG231" i="1" a="1"/>
  <c r="AG231" i="1" s="1"/>
  <c r="AI231" i="1" s="1"/>
  <c r="AH231" i="1"/>
  <c r="AG230" i="12" a="1"/>
  <c r="AG230" i="12" s="1"/>
  <c r="AI230" i="12" s="1"/>
  <c r="AH230" i="12"/>
  <c r="U230" i="13" a="1"/>
  <c r="U230" i="13" s="1"/>
  <c r="W230" i="13" s="1"/>
  <c r="V230" i="13"/>
  <c r="BQ231" i="1" a="1"/>
  <c r="BQ231" i="1" s="1"/>
  <c r="BS231" i="1" s="1"/>
  <c r="BR231" i="1"/>
  <c r="AS230" i="12" a="1"/>
  <c r="AS230" i="12" s="1"/>
  <c r="AU230" i="12" s="1"/>
  <c r="AT230" i="12"/>
  <c r="BH229" i="13"/>
  <c r="BH229" i="12"/>
  <c r="BE230" i="12" a="1"/>
  <c r="BE230" i="12" s="1"/>
  <c r="BG230" i="12" s="1"/>
  <c r="BF230" i="12"/>
  <c r="AV229" i="7"/>
  <c r="BH229" i="7"/>
  <c r="BT229" i="7"/>
  <c r="BE230" i="7" a="1"/>
  <c r="BE230" i="7" s="1"/>
  <c r="BG230" i="7" s="1"/>
  <c r="BF230" i="7"/>
  <c r="AH231" i="7"/>
  <c r="AG231" i="7" a="1"/>
  <c r="AG231" i="7" s="1"/>
  <c r="AI231" i="7" s="1"/>
  <c r="V230" i="7"/>
  <c r="U230" i="7" a="1"/>
  <c r="U230" i="7" s="1"/>
  <c r="W230" i="7" s="1"/>
  <c r="BR230" i="7"/>
  <c r="BQ230" i="7" a="1"/>
  <c r="BQ230" i="7" s="1"/>
  <c r="BS230" i="7" s="1"/>
  <c r="AT230" i="7"/>
  <c r="AS230" i="7" a="1"/>
  <c r="AS230" i="7" s="1"/>
  <c r="AU230" i="7" s="1"/>
  <c r="AQ231" i="1"/>
  <c r="AR231" i="1" s="1"/>
  <c r="BC231" i="12"/>
  <c r="BD231" i="12" s="1"/>
  <c r="AQ231" i="12"/>
  <c r="AR231" i="12" s="1"/>
  <c r="AE231" i="12"/>
  <c r="AF231" i="12" s="1"/>
  <c r="S231" i="12"/>
  <c r="T231" i="12" s="1"/>
  <c r="BO231" i="7"/>
  <c r="BP231" i="7" s="1"/>
  <c r="BC231" i="7"/>
  <c r="BD231" i="7" s="1"/>
  <c r="AQ231" i="7"/>
  <c r="AR231" i="7" s="1"/>
  <c r="AE232" i="7"/>
  <c r="AF232" i="7" s="1"/>
  <c r="S231" i="7"/>
  <c r="T231" i="7" s="1"/>
  <c r="BO232" i="1"/>
  <c r="BP232" i="1" s="1"/>
  <c r="BC231" i="1"/>
  <c r="BD231" i="1" s="1"/>
  <c r="AE232" i="1"/>
  <c r="AF232" i="1" s="1"/>
  <c r="S232" i="1"/>
  <c r="T232" i="1" s="1"/>
  <c r="BO231" i="13"/>
  <c r="BP231" i="13" s="1"/>
  <c r="BC231" i="13"/>
  <c r="BD231" i="13" s="1"/>
  <c r="AQ231" i="13"/>
  <c r="AR231" i="13" s="1"/>
  <c r="AE231" i="13"/>
  <c r="AF231" i="13" s="1"/>
  <c r="S231" i="13"/>
  <c r="T231" i="13" s="1"/>
  <c r="AV230" i="1" l="1"/>
  <c r="X230" i="13"/>
  <c r="X230" i="12"/>
  <c r="AV230" i="13"/>
  <c r="BT231" i="1"/>
  <c r="BH230" i="1"/>
  <c r="AV230" i="7"/>
  <c r="AJ230" i="12"/>
  <c r="BT229" i="12"/>
  <c r="U231" i="13" a="1"/>
  <c r="U231" i="13" s="1"/>
  <c r="W231" i="13" s="1"/>
  <c r="V231" i="13"/>
  <c r="BQ230" i="12" a="1"/>
  <c r="BQ230" i="12" s="1"/>
  <c r="BS230" i="12" s="1"/>
  <c r="BR230" i="12"/>
  <c r="BT230" i="12" s="1"/>
  <c r="AS231" i="13" a="1"/>
  <c r="AS231" i="13" s="1"/>
  <c r="AU231" i="13" s="1"/>
  <c r="AT231" i="13"/>
  <c r="AS231" i="1" a="1"/>
  <c r="AS231" i="1" s="1"/>
  <c r="AU231" i="1" s="1"/>
  <c r="AT231" i="1"/>
  <c r="AG232" i="1" a="1"/>
  <c r="AG232" i="1" s="1"/>
  <c r="AI232" i="1" s="1"/>
  <c r="AH232" i="1"/>
  <c r="BQ231" i="13" a="1"/>
  <c r="BQ231" i="13" s="1"/>
  <c r="BS231" i="13" s="1"/>
  <c r="BR231" i="13"/>
  <c r="BF231" i="13"/>
  <c r="BE231" i="13" a="1"/>
  <c r="BE231" i="13" s="1"/>
  <c r="BG231" i="13" s="1"/>
  <c r="U232" i="1" a="1"/>
  <c r="U232" i="1" s="1"/>
  <c r="W232" i="1" s="1"/>
  <c r="V232" i="1"/>
  <c r="AV230" i="12"/>
  <c r="AJ231" i="1"/>
  <c r="X231" i="1"/>
  <c r="BT230" i="13"/>
  <c r="U231" i="12" a="1"/>
  <c r="U231" i="12" s="1"/>
  <c r="W231" i="12" s="1"/>
  <c r="V231" i="12"/>
  <c r="BE231" i="1" a="1"/>
  <c r="BE231" i="1" s="1"/>
  <c r="BG231" i="1" s="1"/>
  <c r="BF231" i="1"/>
  <c r="AG231" i="12" a="1"/>
  <c r="AG231" i="12" s="1"/>
  <c r="AI231" i="12" s="1"/>
  <c r="AH231" i="12"/>
  <c r="BR232" i="1"/>
  <c r="BQ232" i="1" a="1"/>
  <c r="BQ232" i="1" s="1"/>
  <c r="BS232" i="1" s="1"/>
  <c r="AS231" i="12" a="1"/>
  <c r="AS231" i="12" s="1"/>
  <c r="AU231" i="12" s="1"/>
  <c r="AT231" i="12"/>
  <c r="BH230" i="13"/>
  <c r="AH231" i="13"/>
  <c r="AG231" i="13" a="1"/>
  <c r="AG231" i="13" s="1"/>
  <c r="AI231" i="13" s="1"/>
  <c r="BE231" i="12" a="1"/>
  <c r="BE231" i="12" s="1"/>
  <c r="BG231" i="12" s="1"/>
  <c r="BF231" i="12"/>
  <c r="BH230" i="12"/>
  <c r="BP231" i="12"/>
  <c r="BO232" i="12"/>
  <c r="BT230" i="7"/>
  <c r="AJ231" i="7"/>
  <c r="BH230" i="7"/>
  <c r="U231" i="7" a="1"/>
  <c r="U231" i="7" s="1"/>
  <c r="W231" i="7" s="1"/>
  <c r="V231" i="7"/>
  <c r="AH232" i="7"/>
  <c r="AG232" i="7" a="1"/>
  <c r="AG232" i="7" s="1"/>
  <c r="AI232" i="7" s="1"/>
  <c r="BQ231" i="7" a="1"/>
  <c r="BQ231" i="7" s="1"/>
  <c r="BS231" i="7" s="1"/>
  <c r="BR231" i="7"/>
  <c r="AS231" i="7" a="1"/>
  <c r="AS231" i="7" s="1"/>
  <c r="AU231" i="7" s="1"/>
  <c r="AT231" i="7"/>
  <c r="BE231" i="7" a="1"/>
  <c r="BE231" i="7" s="1"/>
  <c r="BG231" i="7" s="1"/>
  <c r="BF231" i="7"/>
  <c r="X230" i="7"/>
  <c r="AQ232" i="1"/>
  <c r="AR232" i="1" s="1"/>
  <c r="BC232" i="12"/>
  <c r="BD232" i="12" s="1"/>
  <c r="AQ232" i="12"/>
  <c r="AR232" i="12" s="1"/>
  <c r="AE232" i="12"/>
  <c r="AF232" i="12" s="1"/>
  <c r="S232" i="12"/>
  <c r="T232" i="12" s="1"/>
  <c r="BO232" i="7"/>
  <c r="BP232" i="7" s="1"/>
  <c r="BC232" i="7"/>
  <c r="BD232" i="7" s="1"/>
  <c r="AQ232" i="7"/>
  <c r="AR232" i="7" s="1"/>
  <c r="AE233" i="7"/>
  <c r="AF233" i="7" s="1"/>
  <c r="S232" i="7"/>
  <c r="T232" i="7" s="1"/>
  <c r="BO233" i="1"/>
  <c r="BP233" i="1" s="1"/>
  <c r="BC232" i="1"/>
  <c r="BD232" i="1" s="1"/>
  <c r="AE233" i="1"/>
  <c r="AF233" i="1" s="1"/>
  <c r="S233" i="1"/>
  <c r="T233" i="1" s="1"/>
  <c r="BO232" i="13"/>
  <c r="BP232" i="13" s="1"/>
  <c r="BC232" i="13"/>
  <c r="BD232" i="13" s="1"/>
  <c r="AQ232" i="13"/>
  <c r="AR232" i="13" s="1"/>
  <c r="AE232" i="13"/>
  <c r="AF232" i="13" s="1"/>
  <c r="S232" i="13"/>
  <c r="T232" i="13" s="1"/>
  <c r="AV231" i="1" l="1"/>
  <c r="BT231" i="13"/>
  <c r="BH231" i="13"/>
  <c r="AJ231" i="12"/>
  <c r="AJ232" i="1"/>
  <c r="X231" i="13"/>
  <c r="AV231" i="12"/>
  <c r="X231" i="12"/>
  <c r="AS232" i="1" a="1"/>
  <c r="AS232" i="1" s="1"/>
  <c r="AU232" i="1" s="1"/>
  <c r="AT232" i="1"/>
  <c r="BQ232" i="13" a="1"/>
  <c r="BQ232" i="13" s="1"/>
  <c r="BS232" i="13" s="1"/>
  <c r="BR232" i="13"/>
  <c r="U233" i="1" a="1"/>
  <c r="U233" i="1" s="1"/>
  <c r="W233" i="1" s="1"/>
  <c r="V233" i="1"/>
  <c r="BH231" i="12"/>
  <c r="BT232" i="1"/>
  <c r="AV231" i="13"/>
  <c r="BF232" i="1"/>
  <c r="BE232" i="1" a="1"/>
  <c r="BE232" i="1" s="1"/>
  <c r="BG232" i="1" s="1"/>
  <c r="AG232" i="12" a="1"/>
  <c r="AG232" i="12" s="1"/>
  <c r="AI232" i="12" s="1"/>
  <c r="AH232" i="12"/>
  <c r="AJ232" i="12" s="1"/>
  <c r="AV231" i="7"/>
  <c r="AJ231" i="13"/>
  <c r="U232" i="12" a="1"/>
  <c r="U232" i="12" s="1"/>
  <c r="W232" i="12" s="1"/>
  <c r="V232" i="12"/>
  <c r="U232" i="13" a="1"/>
  <c r="U232" i="13" s="1"/>
  <c r="W232" i="13" s="1"/>
  <c r="V232" i="13"/>
  <c r="AS232" i="12" a="1"/>
  <c r="AS232" i="12" s="1"/>
  <c r="AU232" i="12" s="1"/>
  <c r="AT232" i="12"/>
  <c r="AV232" i="12" s="1"/>
  <c r="BQ233" i="1" a="1"/>
  <c r="BQ233" i="1" s="1"/>
  <c r="BS233" i="1" s="1"/>
  <c r="BR233" i="1"/>
  <c r="BE232" i="12" a="1"/>
  <c r="BE232" i="12" s="1"/>
  <c r="BG232" i="12" s="1"/>
  <c r="BF232" i="12"/>
  <c r="AG232" i="13" a="1"/>
  <c r="AG232" i="13" s="1"/>
  <c r="AI232" i="13" s="1"/>
  <c r="AH232" i="13"/>
  <c r="AS232" i="13" a="1"/>
  <c r="AS232" i="13" s="1"/>
  <c r="AU232" i="13" s="1"/>
  <c r="AT232" i="13"/>
  <c r="BP232" i="12"/>
  <c r="BO233" i="12"/>
  <c r="BH231" i="1"/>
  <c r="X232" i="1"/>
  <c r="AG233" i="1" a="1"/>
  <c r="AG233" i="1" s="1"/>
  <c r="AI233" i="1" s="1"/>
  <c r="AH233" i="1"/>
  <c r="BE232" i="13" a="1"/>
  <c r="BE232" i="13" s="1"/>
  <c r="BG232" i="13" s="1"/>
  <c r="BF232" i="13"/>
  <c r="BQ231" i="12" a="1"/>
  <c r="BQ231" i="12" s="1"/>
  <c r="BS231" i="12" s="1"/>
  <c r="BR231" i="12"/>
  <c r="BT231" i="7"/>
  <c r="X231" i="7"/>
  <c r="BH231" i="7"/>
  <c r="AG233" i="7" a="1"/>
  <c r="AG233" i="7" s="1"/>
  <c r="AI233" i="7" s="1"/>
  <c r="AH233" i="7"/>
  <c r="AJ232" i="7"/>
  <c r="V232" i="7"/>
  <c r="U232" i="7" a="1"/>
  <c r="U232" i="7" s="1"/>
  <c r="W232" i="7" s="1"/>
  <c r="BR232" i="7"/>
  <c r="BQ232" i="7" a="1"/>
  <c r="BQ232" i="7" s="1"/>
  <c r="BS232" i="7" s="1"/>
  <c r="BE232" i="7" a="1"/>
  <c r="BE232" i="7" s="1"/>
  <c r="BG232" i="7" s="1"/>
  <c r="BF232" i="7"/>
  <c r="AS232" i="7" a="1"/>
  <c r="AS232" i="7" s="1"/>
  <c r="AU232" i="7" s="1"/>
  <c r="AT232" i="7"/>
  <c r="AQ233" i="1"/>
  <c r="AR233" i="1" s="1"/>
  <c r="BC233" i="12"/>
  <c r="BD233" i="12" s="1"/>
  <c r="AQ233" i="12"/>
  <c r="AR233" i="12" s="1"/>
  <c r="AE233" i="12"/>
  <c r="AF233" i="12" s="1"/>
  <c r="S233" i="12"/>
  <c r="T233" i="12" s="1"/>
  <c r="BO233" i="7"/>
  <c r="BP233" i="7" s="1"/>
  <c r="BC233" i="7"/>
  <c r="BD233" i="7" s="1"/>
  <c r="AQ233" i="7"/>
  <c r="AR233" i="7" s="1"/>
  <c r="AE234" i="7"/>
  <c r="AF234" i="7" s="1"/>
  <c r="S233" i="7"/>
  <c r="T233" i="7" s="1"/>
  <c r="BO234" i="1"/>
  <c r="BP234" i="1" s="1"/>
  <c r="BC233" i="1"/>
  <c r="BD233" i="1" s="1"/>
  <c r="AE234" i="1"/>
  <c r="AF234" i="1" s="1"/>
  <c r="S234" i="1"/>
  <c r="T234" i="1" s="1"/>
  <c r="BO233" i="13"/>
  <c r="BP233" i="13" s="1"/>
  <c r="BC233" i="13"/>
  <c r="BD233" i="13" s="1"/>
  <c r="AQ233" i="13"/>
  <c r="AR233" i="13" s="1"/>
  <c r="AE233" i="13"/>
  <c r="AF233" i="13" s="1"/>
  <c r="S233" i="13"/>
  <c r="T233" i="13" s="1"/>
  <c r="BH232" i="12" l="1"/>
  <c r="X232" i="12"/>
  <c r="AV232" i="1"/>
  <c r="X233" i="1"/>
  <c r="BT233" i="1"/>
  <c r="BT231" i="12"/>
  <c r="AJ233" i="1"/>
  <c r="AJ232" i="13"/>
  <c r="X232" i="13"/>
  <c r="BH232" i="1"/>
  <c r="BT232" i="13"/>
  <c r="BE233" i="13" a="1"/>
  <c r="BE233" i="13" s="1"/>
  <c r="BG233" i="13" s="1"/>
  <c r="BF233" i="13"/>
  <c r="BR232" i="12"/>
  <c r="BQ232" i="12" a="1"/>
  <c r="BQ232" i="12" s="1"/>
  <c r="BS232" i="12" s="1"/>
  <c r="BP233" i="12"/>
  <c r="BO234" i="12"/>
  <c r="BQ233" i="13" a="1"/>
  <c r="BQ233" i="13" s="1"/>
  <c r="BS233" i="13" s="1"/>
  <c r="BR233" i="13"/>
  <c r="BH232" i="13"/>
  <c r="AV232" i="13"/>
  <c r="U234" i="1" a="1"/>
  <c r="U234" i="1" s="1"/>
  <c r="W234" i="1" s="1"/>
  <c r="V234" i="1"/>
  <c r="AH234" i="1"/>
  <c r="AJ234" i="1" s="1"/>
  <c r="AG234" i="1" a="1"/>
  <c r="AG234" i="1" s="1"/>
  <c r="AI234" i="1" s="1"/>
  <c r="AT233" i="1"/>
  <c r="AS233" i="1" a="1"/>
  <c r="AS233" i="1" s="1"/>
  <c r="AU233" i="1" s="1"/>
  <c r="BF233" i="1"/>
  <c r="BE233" i="1" a="1"/>
  <c r="BE233" i="1" s="1"/>
  <c r="BG233" i="1" s="1"/>
  <c r="U233" i="12" a="1"/>
  <c r="U233" i="12" s="1"/>
  <c r="W233" i="12" s="1"/>
  <c r="V233" i="12"/>
  <c r="X233" i="12" s="1"/>
  <c r="V233" i="13"/>
  <c r="U233" i="13" a="1"/>
  <c r="U233" i="13" s="1"/>
  <c r="W233" i="13" s="1"/>
  <c r="BQ234" i="1" a="1"/>
  <c r="BQ234" i="1" s="1"/>
  <c r="BS234" i="1" s="1"/>
  <c r="BR234" i="1"/>
  <c r="AS233" i="12" a="1"/>
  <c r="AS233" i="12" s="1"/>
  <c r="AU233" i="12" s="1"/>
  <c r="AT233" i="12"/>
  <c r="AS233" i="13" a="1"/>
  <c r="AS233" i="13" s="1"/>
  <c r="AU233" i="13" s="1"/>
  <c r="AT233" i="13"/>
  <c r="AG233" i="12" a="1"/>
  <c r="AG233" i="12" s="1"/>
  <c r="AI233" i="12" s="1"/>
  <c r="AH233" i="12"/>
  <c r="AG233" i="13" a="1"/>
  <c r="AG233" i="13" s="1"/>
  <c r="AI233" i="13" s="1"/>
  <c r="AH233" i="13"/>
  <c r="BF233" i="12"/>
  <c r="BH233" i="12" s="1"/>
  <c r="BE233" i="12" a="1"/>
  <c r="BE233" i="12" s="1"/>
  <c r="BG233" i="12" s="1"/>
  <c r="AJ233" i="7"/>
  <c r="X232" i="7"/>
  <c r="AV232" i="7"/>
  <c r="AH234" i="7"/>
  <c r="AG234" i="7" a="1"/>
  <c r="AG234" i="7" s="1"/>
  <c r="AI234" i="7" s="1"/>
  <c r="BH232" i="7"/>
  <c r="U233" i="7" a="1"/>
  <c r="U233" i="7" s="1"/>
  <c r="W233" i="7" s="1"/>
  <c r="V233" i="7"/>
  <c r="AS233" i="7" a="1"/>
  <c r="AS233" i="7" s="1"/>
  <c r="AU233" i="7" s="1"/>
  <c r="AT233" i="7"/>
  <c r="BR233" i="7"/>
  <c r="BQ233" i="7" a="1"/>
  <c r="BQ233" i="7" s="1"/>
  <c r="BS233" i="7" s="1"/>
  <c r="BT232" i="7"/>
  <c r="BE233" i="7" a="1"/>
  <c r="BE233" i="7" s="1"/>
  <c r="BG233" i="7" s="1"/>
  <c r="BF233" i="7"/>
  <c r="AQ234" i="1"/>
  <c r="AR234" i="1" s="1"/>
  <c r="BC234" i="12"/>
  <c r="BD234" i="12" s="1"/>
  <c r="AQ234" i="12"/>
  <c r="AR234" i="12" s="1"/>
  <c r="AE234" i="12"/>
  <c r="AF234" i="12" s="1"/>
  <c r="S234" i="12"/>
  <c r="T234" i="12" s="1"/>
  <c r="BO234" i="7"/>
  <c r="BP234" i="7" s="1"/>
  <c r="BC234" i="7"/>
  <c r="BD234" i="7" s="1"/>
  <c r="AQ234" i="7"/>
  <c r="AR234" i="7" s="1"/>
  <c r="AE235" i="7"/>
  <c r="AF235" i="7" s="1"/>
  <c r="S234" i="7"/>
  <c r="T234" i="7" s="1"/>
  <c r="BO235" i="1"/>
  <c r="BP235" i="1" s="1"/>
  <c r="BC234" i="1"/>
  <c r="BD234" i="1" s="1"/>
  <c r="AE235" i="1"/>
  <c r="AF235" i="1" s="1"/>
  <c r="S235" i="1"/>
  <c r="T235" i="1" s="1"/>
  <c r="BO234" i="13"/>
  <c r="BP234" i="13" s="1"/>
  <c r="BC234" i="13"/>
  <c r="BD234" i="13" s="1"/>
  <c r="AQ234" i="13"/>
  <c r="AR234" i="13" s="1"/>
  <c r="AE234" i="13"/>
  <c r="AF234" i="13" s="1"/>
  <c r="S234" i="13"/>
  <c r="T234" i="13" s="1"/>
  <c r="AV233" i="1" l="1"/>
  <c r="AV233" i="12"/>
  <c r="BH233" i="1"/>
  <c r="BT233" i="7"/>
  <c r="BP234" i="12"/>
  <c r="BO235" i="12"/>
  <c r="BQ233" i="12" a="1"/>
  <c r="BQ233" i="12" s="1"/>
  <c r="BS233" i="12" s="1"/>
  <c r="BR233" i="12"/>
  <c r="BT233" i="12" s="1"/>
  <c r="BF234" i="13"/>
  <c r="BE234" i="13" a="1"/>
  <c r="BE234" i="13" s="1"/>
  <c r="BG234" i="13" s="1"/>
  <c r="AG235" i="1" a="1"/>
  <c r="AG235" i="1" s="1"/>
  <c r="AI235" i="1" s="1"/>
  <c r="AH235" i="1"/>
  <c r="V234" i="12"/>
  <c r="U234" i="12" a="1"/>
  <c r="U234" i="12" s="1"/>
  <c r="W234" i="12" s="1"/>
  <c r="AJ234" i="7"/>
  <c r="AJ233" i="13"/>
  <c r="BT234" i="1"/>
  <c r="X234" i="1"/>
  <c r="BT232" i="12"/>
  <c r="BE234" i="1" a="1"/>
  <c r="BE234" i="1" s="1"/>
  <c r="BG234" i="1" s="1"/>
  <c r="BF234" i="1"/>
  <c r="AS234" i="1" a="1"/>
  <c r="AS234" i="1" s="1"/>
  <c r="AU234" i="1" s="1"/>
  <c r="AT234" i="1"/>
  <c r="U235" i="1" a="1"/>
  <c r="U235" i="1" s="1"/>
  <c r="W235" i="1" s="1"/>
  <c r="V235" i="1"/>
  <c r="AG234" i="12" a="1"/>
  <c r="AG234" i="12" s="1"/>
  <c r="AI234" i="12" s="1"/>
  <c r="AH234" i="12"/>
  <c r="U234" i="13" a="1"/>
  <c r="U234" i="13" s="1"/>
  <c r="W234" i="13" s="1"/>
  <c r="V234" i="13"/>
  <c r="BR235" i="1"/>
  <c r="BT235" i="1" s="1"/>
  <c r="BQ235" i="1" a="1"/>
  <c r="BQ235" i="1" s="1"/>
  <c r="BS235" i="1" s="1"/>
  <c r="AS234" i="12" a="1"/>
  <c r="AS234" i="12" s="1"/>
  <c r="AU234" i="12" s="1"/>
  <c r="AT234" i="12"/>
  <c r="AJ233" i="12"/>
  <c r="X233" i="13"/>
  <c r="BR234" i="13"/>
  <c r="BQ234" i="13" a="1"/>
  <c r="BQ234" i="13" s="1"/>
  <c r="BS234" i="13" s="1"/>
  <c r="AG234" i="13" a="1"/>
  <c r="AG234" i="13" s="1"/>
  <c r="AI234" i="13" s="1"/>
  <c r="AH234" i="13"/>
  <c r="BF234" i="12"/>
  <c r="BE234" i="12" a="1"/>
  <c r="BE234" i="12" s="1"/>
  <c r="BG234" i="12" s="1"/>
  <c r="AV233" i="7"/>
  <c r="BH233" i="13"/>
  <c r="AS234" i="13" a="1"/>
  <c r="AS234" i="13" s="1"/>
  <c r="AU234" i="13" s="1"/>
  <c r="AT234" i="13"/>
  <c r="AV233" i="13"/>
  <c r="BT233" i="13"/>
  <c r="X233" i="7"/>
  <c r="AH235" i="7"/>
  <c r="AG235" i="7" a="1"/>
  <c r="AG235" i="7" s="1"/>
  <c r="AI235" i="7" s="1"/>
  <c r="U234" i="7" a="1"/>
  <c r="U234" i="7" s="1"/>
  <c r="W234" i="7" s="1"/>
  <c r="V234" i="7"/>
  <c r="BQ234" i="7" a="1"/>
  <c r="BQ234" i="7" s="1"/>
  <c r="BS234" i="7" s="1"/>
  <c r="BR234" i="7"/>
  <c r="AS234" i="7" a="1"/>
  <c r="AS234" i="7" s="1"/>
  <c r="AU234" i="7" s="1"/>
  <c r="AT234" i="7"/>
  <c r="BF234" i="7"/>
  <c r="BE234" i="7" a="1"/>
  <c r="BE234" i="7" s="1"/>
  <c r="BG234" i="7" s="1"/>
  <c r="BH233" i="7"/>
  <c r="AQ235" i="1"/>
  <c r="AR235" i="1" s="1"/>
  <c r="BC235" i="12"/>
  <c r="BD235" i="12" s="1"/>
  <c r="AQ235" i="12"/>
  <c r="AR235" i="12" s="1"/>
  <c r="AE235" i="12"/>
  <c r="AF235" i="12" s="1"/>
  <c r="S235" i="12"/>
  <c r="T235" i="12" s="1"/>
  <c r="BO235" i="7"/>
  <c r="BP235" i="7" s="1"/>
  <c r="BC235" i="7"/>
  <c r="BD235" i="7" s="1"/>
  <c r="AQ235" i="7"/>
  <c r="AR235" i="7" s="1"/>
  <c r="AE236" i="7"/>
  <c r="AF236" i="7" s="1"/>
  <c r="S235" i="7"/>
  <c r="T235" i="7" s="1"/>
  <c r="BO236" i="1"/>
  <c r="BP236" i="1" s="1"/>
  <c r="BC235" i="1"/>
  <c r="BD235" i="1" s="1"/>
  <c r="AE236" i="1"/>
  <c r="AF236" i="1" s="1"/>
  <c r="S236" i="1"/>
  <c r="T236" i="1" s="1"/>
  <c r="BO235" i="13"/>
  <c r="BP235" i="13" s="1"/>
  <c r="BC235" i="13"/>
  <c r="BD235" i="13" s="1"/>
  <c r="AQ235" i="13"/>
  <c r="AR235" i="13" s="1"/>
  <c r="AE235" i="13"/>
  <c r="AF235" i="13" s="1"/>
  <c r="S235" i="13"/>
  <c r="T235" i="13" s="1"/>
  <c r="X234" i="13" l="1"/>
  <c r="BH234" i="1"/>
  <c r="BH234" i="7"/>
  <c r="AV234" i="1"/>
  <c r="AJ234" i="13"/>
  <c r="BH234" i="12"/>
  <c r="AV234" i="12"/>
  <c r="AH235" i="13"/>
  <c r="AG235" i="13" a="1"/>
  <c r="AG235" i="13" s="1"/>
  <c r="AI235" i="13" s="1"/>
  <c r="AS235" i="13" a="1"/>
  <c r="AS235" i="13" s="1"/>
  <c r="AU235" i="13" s="1"/>
  <c r="AT235" i="13"/>
  <c r="AV234" i="13"/>
  <c r="X235" i="1"/>
  <c r="BH234" i="13"/>
  <c r="AT235" i="1"/>
  <c r="AS235" i="1" a="1"/>
  <c r="AS235" i="1" s="1"/>
  <c r="AU235" i="1" s="1"/>
  <c r="BQ235" i="13" a="1"/>
  <c r="BQ235" i="13" s="1"/>
  <c r="BS235" i="13" s="1"/>
  <c r="BR235" i="13"/>
  <c r="BT234" i="13"/>
  <c r="BE235" i="12" a="1"/>
  <c r="BE235" i="12" s="1"/>
  <c r="BG235" i="12" s="1"/>
  <c r="BF235" i="12"/>
  <c r="BH235" i="12" s="1"/>
  <c r="X234" i="12"/>
  <c r="AG236" i="1" a="1"/>
  <c r="AG236" i="1" s="1"/>
  <c r="AI236" i="1" s="1"/>
  <c r="AH236" i="1"/>
  <c r="V235" i="12"/>
  <c r="U235" i="12" a="1"/>
  <c r="U235" i="12" s="1"/>
  <c r="W235" i="12" s="1"/>
  <c r="U236" i="1" a="1"/>
  <c r="U236" i="1" s="1"/>
  <c r="W236" i="1" s="1"/>
  <c r="V236" i="1"/>
  <c r="BE235" i="1" a="1"/>
  <c r="BE235" i="1" s="1"/>
  <c r="BG235" i="1" s="1"/>
  <c r="BF235" i="1"/>
  <c r="AG235" i="12" a="1"/>
  <c r="AG235" i="12" s="1"/>
  <c r="AI235" i="12" s="1"/>
  <c r="AH235" i="12"/>
  <c r="AJ235" i="12" s="1"/>
  <c r="BP235" i="12"/>
  <c r="BO236" i="12"/>
  <c r="BE235" i="13" a="1"/>
  <c r="BE235" i="13" s="1"/>
  <c r="BG235" i="13" s="1"/>
  <c r="BF235" i="13"/>
  <c r="U235" i="13" a="1"/>
  <c r="U235" i="13" s="1"/>
  <c r="W235" i="13" s="1"/>
  <c r="V235" i="13"/>
  <c r="BQ236" i="1" a="1"/>
  <c r="BQ236" i="1" s="1"/>
  <c r="BS236" i="1" s="1"/>
  <c r="BR236" i="1"/>
  <c r="BT236" i="1" s="1"/>
  <c r="AS235" i="12" a="1"/>
  <c r="AS235" i="12" s="1"/>
  <c r="AU235" i="12" s="1"/>
  <c r="AT235" i="12"/>
  <c r="AJ234" i="12"/>
  <c r="AJ235" i="1"/>
  <c r="BQ234" i="12" a="1"/>
  <c r="BQ234" i="12" s="1"/>
  <c r="BS234" i="12" s="1"/>
  <c r="BR234" i="12"/>
  <c r="AV234" i="7"/>
  <c r="BT234" i="7"/>
  <c r="X234" i="7"/>
  <c r="AT235" i="7"/>
  <c r="AS235" i="7" a="1"/>
  <c r="AS235" i="7" s="1"/>
  <c r="AU235" i="7" s="1"/>
  <c r="AG236" i="7" a="1"/>
  <c r="AG236" i="7" s="1"/>
  <c r="AI236" i="7" s="1"/>
  <c r="AH236" i="7"/>
  <c r="BE235" i="7" a="1"/>
  <c r="BE235" i="7" s="1"/>
  <c r="BG235" i="7" s="1"/>
  <c r="BF235" i="7"/>
  <c r="AJ235" i="7"/>
  <c r="BR235" i="7"/>
  <c r="BQ235" i="7" a="1"/>
  <c r="BQ235" i="7" s="1"/>
  <c r="BS235" i="7" s="1"/>
  <c r="V235" i="7"/>
  <c r="U235" i="7" a="1"/>
  <c r="U235" i="7" s="1"/>
  <c r="W235" i="7" s="1"/>
  <c r="AQ236" i="1"/>
  <c r="AR236" i="1" s="1"/>
  <c r="BC236" i="12"/>
  <c r="BD236" i="12" s="1"/>
  <c r="AQ236" i="12"/>
  <c r="AR236" i="12" s="1"/>
  <c r="AE236" i="12"/>
  <c r="AF236" i="12" s="1"/>
  <c r="S236" i="12"/>
  <c r="T236" i="12" s="1"/>
  <c r="BO236" i="7"/>
  <c r="BP236" i="7" s="1"/>
  <c r="BC236" i="7"/>
  <c r="BD236" i="7" s="1"/>
  <c r="AQ236" i="7"/>
  <c r="AR236" i="7" s="1"/>
  <c r="AE237" i="7"/>
  <c r="AF237" i="7" s="1"/>
  <c r="S236" i="7"/>
  <c r="T236" i="7" s="1"/>
  <c r="BO237" i="1"/>
  <c r="BP237" i="1" s="1"/>
  <c r="BC236" i="1"/>
  <c r="BD236" i="1" s="1"/>
  <c r="AE237" i="1"/>
  <c r="AF237" i="1" s="1"/>
  <c r="S237" i="1"/>
  <c r="T237" i="1" s="1"/>
  <c r="BO236" i="13"/>
  <c r="BP236" i="13" s="1"/>
  <c r="BC236" i="13"/>
  <c r="BD236" i="13" s="1"/>
  <c r="AQ236" i="13"/>
  <c r="AR236" i="13" s="1"/>
  <c r="AE236" i="13"/>
  <c r="AF236" i="13" s="1"/>
  <c r="S236" i="13"/>
  <c r="T236" i="13" s="1"/>
  <c r="X235" i="13" l="1"/>
  <c r="BH235" i="1"/>
  <c r="X235" i="12"/>
  <c r="AV235" i="13"/>
  <c r="X236" i="1"/>
  <c r="X235" i="7"/>
  <c r="U237" i="1" a="1"/>
  <c r="U237" i="1" s="1"/>
  <c r="W237" i="1" s="1"/>
  <c r="V237" i="1"/>
  <c r="BH235" i="13"/>
  <c r="AG237" i="1" a="1"/>
  <c r="AG237" i="1" s="1"/>
  <c r="AI237" i="1" s="1"/>
  <c r="AH237" i="1"/>
  <c r="V236" i="12"/>
  <c r="U236" i="12" a="1"/>
  <c r="U236" i="12" s="1"/>
  <c r="W236" i="12" s="1"/>
  <c r="AV235" i="12"/>
  <c r="BP236" i="12"/>
  <c r="BO237" i="12"/>
  <c r="U236" i="13" a="1"/>
  <c r="U236" i="13" s="1"/>
  <c r="W236" i="13" s="1"/>
  <c r="V236" i="13"/>
  <c r="BQ237" i="1" a="1"/>
  <c r="BQ237" i="1" s="1"/>
  <c r="BS237" i="1" s="1"/>
  <c r="BR237" i="1"/>
  <c r="BT237" i="1" s="1"/>
  <c r="AS236" i="12" a="1"/>
  <c r="AS236" i="12" s="1"/>
  <c r="AU236" i="12" s="1"/>
  <c r="AT236" i="12"/>
  <c r="BQ235" i="12" a="1"/>
  <c r="BQ235" i="12" s="1"/>
  <c r="BS235" i="12" s="1"/>
  <c r="BR235" i="12"/>
  <c r="BT235" i="13"/>
  <c r="BE236" i="1" a="1"/>
  <c r="BE236" i="1" s="1"/>
  <c r="BG236" i="1" s="1"/>
  <c r="BF236" i="1"/>
  <c r="AG236" i="13" a="1"/>
  <c r="AG236" i="13" s="1"/>
  <c r="AI236" i="13" s="1"/>
  <c r="AH236" i="13"/>
  <c r="BE236" i="12" a="1"/>
  <c r="BE236" i="12" s="1"/>
  <c r="BG236" i="12" s="1"/>
  <c r="BF236" i="12"/>
  <c r="AS236" i="13" a="1"/>
  <c r="AS236" i="13" s="1"/>
  <c r="AU236" i="13" s="1"/>
  <c r="AT236" i="13"/>
  <c r="BT234" i="12"/>
  <c r="AJ236" i="1"/>
  <c r="AV235" i="1"/>
  <c r="AJ235" i="13"/>
  <c r="AG236" i="12" a="1"/>
  <c r="AG236" i="12" s="1"/>
  <c r="AI236" i="12" s="1"/>
  <c r="AH236" i="12"/>
  <c r="AS236" i="1" a="1"/>
  <c r="AS236" i="1" s="1"/>
  <c r="AU236" i="1" s="1"/>
  <c r="AT236" i="1"/>
  <c r="BE236" i="13" a="1"/>
  <c r="BE236" i="13" s="1"/>
  <c r="BG236" i="13" s="1"/>
  <c r="BF236" i="13"/>
  <c r="BQ236" i="13" a="1"/>
  <c r="BQ236" i="13" s="1"/>
  <c r="BS236" i="13" s="1"/>
  <c r="BR236" i="13"/>
  <c r="AJ236" i="7"/>
  <c r="AV235" i="7"/>
  <c r="AG237" i="7" a="1"/>
  <c r="AG237" i="7" s="1"/>
  <c r="AI237" i="7" s="1"/>
  <c r="AH237" i="7"/>
  <c r="BT235" i="7"/>
  <c r="BR236" i="7"/>
  <c r="BQ236" i="7" a="1"/>
  <c r="BQ236" i="7" s="1"/>
  <c r="BS236" i="7" s="1"/>
  <c r="BH235" i="7"/>
  <c r="BF236" i="7"/>
  <c r="BE236" i="7" a="1"/>
  <c r="BE236" i="7" s="1"/>
  <c r="BG236" i="7" s="1"/>
  <c r="AS236" i="7" a="1"/>
  <c r="AS236" i="7" s="1"/>
  <c r="AU236" i="7" s="1"/>
  <c r="AT236" i="7"/>
  <c r="U236" i="7" a="1"/>
  <c r="U236" i="7" s="1"/>
  <c r="W236" i="7" s="1"/>
  <c r="V236" i="7"/>
  <c r="AQ237" i="1"/>
  <c r="AR237" i="1" s="1"/>
  <c r="BC237" i="12"/>
  <c r="BD237" i="12" s="1"/>
  <c r="AQ237" i="12"/>
  <c r="AR237" i="12" s="1"/>
  <c r="AE237" i="12"/>
  <c r="AF237" i="12" s="1"/>
  <c r="S237" i="12"/>
  <c r="T237" i="12" s="1"/>
  <c r="BO237" i="7"/>
  <c r="BP237" i="7" s="1"/>
  <c r="BC237" i="7"/>
  <c r="BD237" i="7" s="1"/>
  <c r="AQ237" i="7"/>
  <c r="AR237" i="7" s="1"/>
  <c r="AE238" i="7"/>
  <c r="AF238" i="7" s="1"/>
  <c r="S237" i="7"/>
  <c r="T237" i="7" s="1"/>
  <c r="BO238" i="1"/>
  <c r="BP238" i="1" s="1"/>
  <c r="BC237" i="1"/>
  <c r="BD237" i="1" s="1"/>
  <c r="AE238" i="1"/>
  <c r="AF238" i="1" s="1"/>
  <c r="S238" i="1"/>
  <c r="T238" i="1" s="1"/>
  <c r="BO237" i="13"/>
  <c r="BP237" i="13" s="1"/>
  <c r="BC237" i="13"/>
  <c r="BD237" i="13" s="1"/>
  <c r="AQ237" i="13"/>
  <c r="AR237" i="13" s="1"/>
  <c r="AE237" i="13"/>
  <c r="AF237" i="13" s="1"/>
  <c r="S237" i="13"/>
  <c r="T237" i="13" s="1"/>
  <c r="BH236" i="1" l="1"/>
  <c r="X237" i="1"/>
  <c r="AV236" i="12"/>
  <c r="BH236" i="13"/>
  <c r="BT235" i="12"/>
  <c r="X236" i="12"/>
  <c r="AJ237" i="1"/>
  <c r="BR237" i="13"/>
  <c r="BQ237" i="13" a="1"/>
  <c r="BQ237" i="13" s="1"/>
  <c r="BS237" i="13" s="1"/>
  <c r="V238" i="1"/>
  <c r="U238" i="1" a="1"/>
  <c r="U238" i="1" s="1"/>
  <c r="W238" i="1" s="1"/>
  <c r="X236" i="13"/>
  <c r="AG238" i="1" a="1"/>
  <c r="AG238" i="1" s="1"/>
  <c r="AI238" i="1" s="1"/>
  <c r="AH238" i="1"/>
  <c r="AJ238" i="1" s="1"/>
  <c r="U237" i="12" a="1"/>
  <c r="U237" i="12" s="1"/>
  <c r="W237" i="12" s="1"/>
  <c r="V237" i="12"/>
  <c r="AV236" i="1"/>
  <c r="AV236" i="13"/>
  <c r="BE237" i="1" a="1"/>
  <c r="BE237" i="1" s="1"/>
  <c r="BG237" i="1" s="1"/>
  <c r="BF237" i="1"/>
  <c r="AS237" i="1" a="1"/>
  <c r="AS237" i="1" s="1"/>
  <c r="AU237" i="1" s="1"/>
  <c r="AT237" i="1"/>
  <c r="AV237" i="1" s="1"/>
  <c r="AH237" i="12"/>
  <c r="AG237" i="12" a="1"/>
  <c r="AG237" i="12" s="1"/>
  <c r="AI237" i="12" s="1"/>
  <c r="U237" i="13" a="1"/>
  <c r="U237" i="13" s="1"/>
  <c r="W237" i="13" s="1"/>
  <c r="V237" i="13"/>
  <c r="BQ238" i="1" a="1"/>
  <c r="BQ238" i="1" s="1"/>
  <c r="BS238" i="1" s="1"/>
  <c r="BR238" i="1"/>
  <c r="AT237" i="12"/>
  <c r="AS237" i="12" a="1"/>
  <c r="AS237" i="12" s="1"/>
  <c r="AU237" i="12" s="1"/>
  <c r="AJ236" i="12"/>
  <c r="BH236" i="12"/>
  <c r="BP237" i="12"/>
  <c r="BO238" i="12"/>
  <c r="AG237" i="13" a="1"/>
  <c r="AG237" i="13" s="1"/>
  <c r="AI237" i="13" s="1"/>
  <c r="AH237" i="13"/>
  <c r="BE237" i="12" a="1"/>
  <c r="BE237" i="12" s="1"/>
  <c r="BG237" i="12" s="1"/>
  <c r="BF237" i="12"/>
  <c r="BQ236" i="12" a="1"/>
  <c r="BQ236" i="12" s="1"/>
  <c r="BS236" i="12" s="1"/>
  <c r="BR236" i="12"/>
  <c r="BT236" i="12" s="1"/>
  <c r="BF237" i="13"/>
  <c r="BH237" i="13" s="1"/>
  <c r="BE237" i="13" a="1"/>
  <c r="BE237" i="13" s="1"/>
  <c r="BG237" i="13" s="1"/>
  <c r="AT237" i="13"/>
  <c r="AS237" i="13" a="1"/>
  <c r="AS237" i="13" s="1"/>
  <c r="AU237" i="13" s="1"/>
  <c r="BT236" i="13"/>
  <c r="AJ236" i="13"/>
  <c r="AJ237" i="7"/>
  <c r="AV236" i="7"/>
  <c r="X236" i="7"/>
  <c r="AH238" i="7"/>
  <c r="AG238" i="7" a="1"/>
  <c r="AG238" i="7" s="1"/>
  <c r="AI238" i="7" s="1"/>
  <c r="AT237" i="7"/>
  <c r="AS237" i="7" a="1"/>
  <c r="AS237" i="7" s="1"/>
  <c r="AU237" i="7" s="1"/>
  <c r="U237" i="7" a="1"/>
  <c r="U237" i="7" s="1"/>
  <c r="W237" i="7" s="1"/>
  <c r="V237" i="7"/>
  <c r="BR237" i="7"/>
  <c r="BQ237" i="7" a="1"/>
  <c r="BQ237" i="7" s="1"/>
  <c r="BS237" i="7" s="1"/>
  <c r="BE237" i="7" a="1"/>
  <c r="BE237" i="7" s="1"/>
  <c r="BG237" i="7" s="1"/>
  <c r="BF237" i="7"/>
  <c r="BH236" i="7"/>
  <c r="BT236" i="7"/>
  <c r="AQ238" i="1"/>
  <c r="AR238" i="1" s="1"/>
  <c r="BC238" i="12"/>
  <c r="BD238" i="12" s="1"/>
  <c r="AQ238" i="12"/>
  <c r="AR238" i="12" s="1"/>
  <c r="AE238" i="12"/>
  <c r="AF238" i="12" s="1"/>
  <c r="S238" i="12"/>
  <c r="T238" i="12" s="1"/>
  <c r="BO238" i="7"/>
  <c r="BP238" i="7" s="1"/>
  <c r="BC238" i="7"/>
  <c r="BD238" i="7" s="1"/>
  <c r="AQ238" i="7"/>
  <c r="AR238" i="7" s="1"/>
  <c r="AE239" i="7"/>
  <c r="AF239" i="7" s="1"/>
  <c r="S238" i="7"/>
  <c r="T238" i="7" s="1"/>
  <c r="BO239" i="1"/>
  <c r="BP239" i="1" s="1"/>
  <c r="BC238" i="1"/>
  <c r="BD238" i="1" s="1"/>
  <c r="AE239" i="1"/>
  <c r="AF239" i="1" s="1"/>
  <c r="S239" i="1"/>
  <c r="T239" i="1" s="1"/>
  <c r="BO238" i="13"/>
  <c r="BP238" i="13" s="1"/>
  <c r="BC238" i="13"/>
  <c r="BD238" i="13" s="1"/>
  <c r="AQ238" i="13"/>
  <c r="AR238" i="13" s="1"/>
  <c r="AE238" i="13"/>
  <c r="AF238" i="13" s="1"/>
  <c r="S238" i="13"/>
  <c r="T238" i="13" s="1"/>
  <c r="X238" i="1" l="1"/>
  <c r="X237" i="13"/>
  <c r="AJ237" i="13"/>
  <c r="BT238" i="1"/>
  <c r="V238" i="12"/>
  <c r="U238" i="12" a="1"/>
  <c r="U238" i="12" s="1"/>
  <c r="W238" i="12" s="1"/>
  <c r="BQ239" i="1" a="1"/>
  <c r="BQ239" i="1" s="1"/>
  <c r="BS239" i="1" s="1"/>
  <c r="BR239" i="1"/>
  <c r="AT238" i="12"/>
  <c r="AS238" i="12" a="1"/>
  <c r="AS238" i="12" s="1"/>
  <c r="AU238" i="12" s="1"/>
  <c r="V238" i="13"/>
  <c r="U238" i="13" a="1"/>
  <c r="U238" i="13" s="1"/>
  <c r="W238" i="13" s="1"/>
  <c r="AG238" i="13" a="1"/>
  <c r="AG238" i="13" s="1"/>
  <c r="AI238" i="13" s="1"/>
  <c r="AH238" i="13"/>
  <c r="BF238" i="12"/>
  <c r="BE238" i="12" a="1"/>
  <c r="BE238" i="12" s="1"/>
  <c r="BG238" i="12" s="1"/>
  <c r="BP238" i="12"/>
  <c r="BO239" i="12"/>
  <c r="BH237" i="1"/>
  <c r="BF238" i="13"/>
  <c r="BE238" i="13" a="1"/>
  <c r="BE238" i="13" s="1"/>
  <c r="BG238" i="13" s="1"/>
  <c r="AS238" i="1" a="1"/>
  <c r="AS238" i="1" s="1"/>
  <c r="AU238" i="1" s="1"/>
  <c r="AT238" i="1"/>
  <c r="AS238" i="13" a="1"/>
  <c r="AS238" i="13" s="1"/>
  <c r="AU238" i="13" s="1"/>
  <c r="AT238" i="13"/>
  <c r="BR237" i="12"/>
  <c r="BQ237" i="12" a="1"/>
  <c r="BQ237" i="12" s="1"/>
  <c r="BS237" i="12" s="1"/>
  <c r="BR238" i="13"/>
  <c r="BQ238" i="13" a="1"/>
  <c r="BQ238" i="13" s="1"/>
  <c r="BS238" i="13" s="1"/>
  <c r="AJ237" i="12"/>
  <c r="V239" i="1"/>
  <c r="U239" i="1" a="1"/>
  <c r="U239" i="1" s="1"/>
  <c r="W239" i="1" s="1"/>
  <c r="AV237" i="13"/>
  <c r="BH237" i="12"/>
  <c r="AV237" i="12"/>
  <c r="X237" i="12"/>
  <c r="BT237" i="13"/>
  <c r="AH239" i="1"/>
  <c r="AG239" i="1" a="1"/>
  <c r="AG239" i="1" s="1"/>
  <c r="AI239" i="1" s="1"/>
  <c r="BE238" i="1" a="1"/>
  <c r="BE238" i="1" s="1"/>
  <c r="BG238" i="1" s="1"/>
  <c r="BF238" i="1"/>
  <c r="AG238" i="12" a="1"/>
  <c r="AG238" i="12" s="1"/>
  <c r="AI238" i="12" s="1"/>
  <c r="AH238" i="12"/>
  <c r="AJ238" i="7"/>
  <c r="X237" i="7"/>
  <c r="BH237" i="7"/>
  <c r="U238" i="7" a="1"/>
  <c r="U238" i="7" s="1"/>
  <c r="W238" i="7" s="1"/>
  <c r="V238" i="7"/>
  <c r="BT237" i="7"/>
  <c r="AS238" i="7" a="1"/>
  <c r="AS238" i="7" s="1"/>
  <c r="AU238" i="7" s="1"/>
  <c r="AT238" i="7"/>
  <c r="AH239" i="7"/>
  <c r="AG239" i="7" a="1"/>
  <c r="AG239" i="7" s="1"/>
  <c r="AI239" i="7" s="1"/>
  <c r="AV237" i="7"/>
  <c r="BE238" i="7" a="1"/>
  <c r="BE238" i="7" s="1"/>
  <c r="BG238" i="7" s="1"/>
  <c r="BF238" i="7"/>
  <c r="BQ238" i="7" a="1"/>
  <c r="BQ238" i="7" s="1"/>
  <c r="BS238" i="7" s="1"/>
  <c r="BR238" i="7"/>
  <c r="AQ239" i="1"/>
  <c r="AR239" i="1" s="1"/>
  <c r="BC239" i="12"/>
  <c r="BD239" i="12" s="1"/>
  <c r="AQ239" i="12"/>
  <c r="AR239" i="12" s="1"/>
  <c r="AE239" i="12"/>
  <c r="AF239" i="12" s="1"/>
  <c r="S239" i="12"/>
  <c r="T239" i="12" s="1"/>
  <c r="BO239" i="7"/>
  <c r="BP239" i="7" s="1"/>
  <c r="BC239" i="7"/>
  <c r="BD239" i="7" s="1"/>
  <c r="AQ239" i="7"/>
  <c r="AR239" i="7" s="1"/>
  <c r="AE240" i="7"/>
  <c r="AF240" i="7" s="1"/>
  <c r="S239" i="7"/>
  <c r="T239" i="7" s="1"/>
  <c r="BO240" i="1"/>
  <c r="BP240" i="1" s="1"/>
  <c r="BC239" i="1"/>
  <c r="BD239" i="1" s="1"/>
  <c r="AE240" i="1"/>
  <c r="AF240" i="1" s="1"/>
  <c r="S240" i="1"/>
  <c r="T240" i="1" s="1"/>
  <c r="BO239" i="13"/>
  <c r="BP239" i="13" s="1"/>
  <c r="BC239" i="13"/>
  <c r="BD239" i="13" s="1"/>
  <c r="AQ239" i="13"/>
  <c r="AR239" i="13" s="1"/>
  <c r="AE239" i="13"/>
  <c r="AF239" i="13" s="1"/>
  <c r="S239" i="13"/>
  <c r="T239" i="13" s="1"/>
  <c r="AV238" i="1" l="1"/>
  <c r="BT239" i="1"/>
  <c r="BH238" i="12"/>
  <c r="AJ238" i="12"/>
  <c r="BT238" i="13"/>
  <c r="AJ239" i="1"/>
  <c r="X239" i="1"/>
  <c r="AV238" i="13"/>
  <c r="AV238" i="12"/>
  <c r="BQ239" i="13" a="1"/>
  <c r="BQ239" i="13" s="1"/>
  <c r="BS239" i="13" s="1"/>
  <c r="BR239" i="13"/>
  <c r="V240" i="1"/>
  <c r="U240" i="1" a="1"/>
  <c r="U240" i="1" s="1"/>
  <c r="W240" i="1" s="1"/>
  <c r="BH238" i="1"/>
  <c r="BH238" i="13"/>
  <c r="U239" i="12" a="1"/>
  <c r="U239" i="12" s="1"/>
  <c r="W239" i="12" s="1"/>
  <c r="V239" i="12"/>
  <c r="BH238" i="7"/>
  <c r="BT237" i="12"/>
  <c r="AJ238" i="13"/>
  <c r="BE239" i="1" a="1"/>
  <c r="BE239" i="1" s="1"/>
  <c r="BG239" i="1" s="1"/>
  <c r="BF239" i="1"/>
  <c r="AG239" i="12" a="1"/>
  <c r="AG239" i="12" s="1"/>
  <c r="AI239" i="12" s="1"/>
  <c r="AH239" i="12"/>
  <c r="BE239" i="13" a="1"/>
  <c r="BE239" i="13" s="1"/>
  <c r="BG239" i="13" s="1"/>
  <c r="BF239" i="13"/>
  <c r="AH240" i="1"/>
  <c r="AG240" i="1" a="1"/>
  <c r="AG240" i="1" s="1"/>
  <c r="AI240" i="1" s="1"/>
  <c r="U239" i="13" a="1"/>
  <c r="U239" i="13" s="1"/>
  <c r="W239" i="13" s="1"/>
  <c r="V239" i="13"/>
  <c r="BQ240" i="1" a="1"/>
  <c r="BQ240" i="1" s="1"/>
  <c r="BS240" i="1" s="1"/>
  <c r="BR240" i="1"/>
  <c r="AS239" i="12" a="1"/>
  <c r="AS239" i="12" s="1"/>
  <c r="AU239" i="12" s="1"/>
  <c r="AT239" i="12"/>
  <c r="X238" i="13"/>
  <c r="X238" i="12"/>
  <c r="BE239" i="12" a="1"/>
  <c r="BE239" i="12" s="1"/>
  <c r="BG239" i="12" s="1"/>
  <c r="BF239" i="12"/>
  <c r="BP239" i="12"/>
  <c r="BO240" i="12"/>
  <c r="AS239" i="1" a="1"/>
  <c r="AS239" i="1" s="1"/>
  <c r="AU239" i="1" s="1"/>
  <c r="AT239" i="1"/>
  <c r="AG239" i="13" a="1"/>
  <c r="AG239" i="13" s="1"/>
  <c r="AI239" i="13" s="1"/>
  <c r="AH239" i="13"/>
  <c r="AS239" i="13" a="1"/>
  <c r="AS239" i="13" s="1"/>
  <c r="AU239" i="13" s="1"/>
  <c r="AT239" i="13"/>
  <c r="BQ238" i="12" a="1"/>
  <c r="BQ238" i="12" s="1"/>
  <c r="BS238" i="12" s="1"/>
  <c r="BR238" i="12"/>
  <c r="AV238" i="7"/>
  <c r="BT238" i="7"/>
  <c r="X238" i="7"/>
  <c r="BE239" i="7" a="1"/>
  <c r="BE239" i="7" s="1"/>
  <c r="BG239" i="7" s="1"/>
  <c r="BF239" i="7"/>
  <c r="BQ239" i="7" a="1"/>
  <c r="BQ239" i="7" s="1"/>
  <c r="BS239" i="7" s="1"/>
  <c r="BR239" i="7"/>
  <c r="AJ239" i="7"/>
  <c r="U239" i="7" a="1"/>
  <c r="U239" i="7" s="1"/>
  <c r="W239" i="7" s="1"/>
  <c r="V239" i="7"/>
  <c r="AG240" i="7" a="1"/>
  <c r="AG240" i="7" s="1"/>
  <c r="AI240" i="7" s="1"/>
  <c r="AH240" i="7"/>
  <c r="AS239" i="7" a="1"/>
  <c r="AS239" i="7" s="1"/>
  <c r="AU239" i="7" s="1"/>
  <c r="AT239" i="7"/>
  <c r="AQ240" i="1"/>
  <c r="AR240" i="1" s="1"/>
  <c r="BC240" i="12"/>
  <c r="BD240" i="12" s="1"/>
  <c r="AQ240" i="12"/>
  <c r="AR240" i="12" s="1"/>
  <c r="AE240" i="12"/>
  <c r="AF240" i="12" s="1"/>
  <c r="S240" i="12"/>
  <c r="T240" i="12" s="1"/>
  <c r="BO240" i="7"/>
  <c r="BP240" i="7" s="1"/>
  <c r="BC240" i="7"/>
  <c r="BD240" i="7" s="1"/>
  <c r="AQ240" i="7"/>
  <c r="AR240" i="7" s="1"/>
  <c r="AE241" i="7"/>
  <c r="AF241" i="7" s="1"/>
  <c r="S240" i="7"/>
  <c r="T240" i="7" s="1"/>
  <c r="BO241" i="1"/>
  <c r="BP241" i="1" s="1"/>
  <c r="BC240" i="1"/>
  <c r="BD240" i="1" s="1"/>
  <c r="AE241" i="1"/>
  <c r="AF241" i="1" s="1"/>
  <c r="S241" i="1"/>
  <c r="T241" i="1" s="1"/>
  <c r="BO240" i="13"/>
  <c r="BP240" i="13" s="1"/>
  <c r="BC240" i="13"/>
  <c r="BD240" i="13" s="1"/>
  <c r="AQ240" i="13"/>
  <c r="AR240" i="13" s="1"/>
  <c r="AE240" i="13"/>
  <c r="AF240" i="13" s="1"/>
  <c r="S240" i="13"/>
  <c r="T240" i="13" s="1"/>
  <c r="BT239" i="13" l="1"/>
  <c r="BT238" i="12"/>
  <c r="BH239" i="1"/>
  <c r="AJ239" i="13"/>
  <c r="AJ240" i="1"/>
  <c r="AV239" i="12"/>
  <c r="AG241" i="1" a="1"/>
  <c r="AG241" i="1" s="1"/>
  <c r="AI241" i="1" s="1"/>
  <c r="AH241" i="1"/>
  <c r="AG240" i="12" a="1"/>
  <c r="AG240" i="12" s="1"/>
  <c r="AI240" i="12" s="1"/>
  <c r="AH240" i="12"/>
  <c r="BQ241" i="1" a="1"/>
  <c r="BQ241" i="1" s="1"/>
  <c r="BS241" i="1" s="1"/>
  <c r="BR241" i="1"/>
  <c r="AS240" i="12" a="1"/>
  <c r="AS240" i="12" s="1"/>
  <c r="AU240" i="12" s="1"/>
  <c r="AT240" i="12"/>
  <c r="AV240" i="12" s="1"/>
  <c r="U240" i="13" a="1"/>
  <c r="U240" i="13" s="1"/>
  <c r="W240" i="13" s="1"/>
  <c r="V240" i="13"/>
  <c r="AG240" i="13" a="1"/>
  <c r="AG240" i="13" s="1"/>
  <c r="AI240" i="13" s="1"/>
  <c r="AH240" i="13"/>
  <c r="BE240" i="12" a="1"/>
  <c r="BE240" i="12" s="1"/>
  <c r="BG240" i="12" s="1"/>
  <c r="BF240" i="12"/>
  <c r="AV239" i="1"/>
  <c r="BF240" i="1"/>
  <c r="BE240" i="1" a="1"/>
  <c r="BE240" i="1" s="1"/>
  <c r="BG240" i="1" s="1"/>
  <c r="AS240" i="13" a="1"/>
  <c r="AS240" i="13" s="1"/>
  <c r="AU240" i="13" s="1"/>
  <c r="AT240" i="13"/>
  <c r="X240" i="1"/>
  <c r="BE240" i="13" a="1"/>
  <c r="BE240" i="13" s="1"/>
  <c r="BG240" i="13" s="1"/>
  <c r="BF240" i="13"/>
  <c r="AT240" i="1"/>
  <c r="AS240" i="1" a="1"/>
  <c r="AS240" i="1" s="1"/>
  <c r="AU240" i="1" s="1"/>
  <c r="BH239" i="13"/>
  <c r="BQ240" i="13" a="1"/>
  <c r="BQ240" i="13" s="1"/>
  <c r="BS240" i="13" s="1"/>
  <c r="BR240" i="13"/>
  <c r="AV239" i="13"/>
  <c r="BP240" i="12"/>
  <c r="BO241" i="12"/>
  <c r="BT240" i="1"/>
  <c r="U241" i="1" a="1"/>
  <c r="U241" i="1" s="1"/>
  <c r="W241" i="1" s="1"/>
  <c r="V241" i="1"/>
  <c r="X241" i="1" s="1"/>
  <c r="BQ239" i="12" a="1"/>
  <c r="BQ239" i="12" s="1"/>
  <c r="BS239" i="12" s="1"/>
  <c r="BR239" i="12"/>
  <c r="V240" i="12"/>
  <c r="U240" i="12" a="1"/>
  <c r="U240" i="12" s="1"/>
  <c r="W240" i="12" s="1"/>
  <c r="BH239" i="12"/>
  <c r="X239" i="13"/>
  <c r="AJ239" i="12"/>
  <c r="X239" i="12"/>
  <c r="AJ240" i="7"/>
  <c r="X239" i="7"/>
  <c r="BH239" i="7"/>
  <c r="AV239" i="7"/>
  <c r="U240" i="7" a="1"/>
  <c r="U240" i="7" s="1"/>
  <c r="W240" i="7" s="1"/>
  <c r="V240" i="7"/>
  <c r="BR240" i="7"/>
  <c r="BQ240" i="7" a="1"/>
  <c r="BQ240" i="7" s="1"/>
  <c r="BS240" i="7" s="1"/>
  <c r="BT239" i="7"/>
  <c r="BE240" i="7" a="1"/>
  <c r="BE240" i="7" s="1"/>
  <c r="BG240" i="7" s="1"/>
  <c r="BF240" i="7"/>
  <c r="AG241" i="7" a="1"/>
  <c r="AG241" i="7" s="1"/>
  <c r="AI241" i="7" s="1"/>
  <c r="AH241" i="7"/>
  <c r="AS240" i="7" a="1"/>
  <c r="AS240" i="7" s="1"/>
  <c r="AU240" i="7" s="1"/>
  <c r="AT240" i="7"/>
  <c r="AV240" i="7" s="1"/>
  <c r="AQ241" i="1"/>
  <c r="AR241" i="1" s="1"/>
  <c r="BC241" i="12"/>
  <c r="BD241" i="12" s="1"/>
  <c r="AQ241" i="12"/>
  <c r="AR241" i="12" s="1"/>
  <c r="AE241" i="12"/>
  <c r="AF241" i="12" s="1"/>
  <c r="S241" i="12"/>
  <c r="T241" i="12" s="1"/>
  <c r="BO241" i="7"/>
  <c r="BP241" i="7" s="1"/>
  <c r="BC241" i="7"/>
  <c r="BD241" i="7" s="1"/>
  <c r="AQ241" i="7"/>
  <c r="AR241" i="7" s="1"/>
  <c r="AE242" i="7"/>
  <c r="AF242" i="7" s="1"/>
  <c r="S241" i="7"/>
  <c r="T241" i="7" s="1"/>
  <c r="BO242" i="1"/>
  <c r="BP242" i="1" s="1"/>
  <c r="BC241" i="1"/>
  <c r="BD241" i="1" s="1"/>
  <c r="AE242" i="1"/>
  <c r="AF242" i="1" s="1"/>
  <c r="S242" i="1"/>
  <c r="T242" i="1" s="1"/>
  <c r="BO241" i="13"/>
  <c r="BP241" i="13" s="1"/>
  <c r="BC241" i="13"/>
  <c r="BD241" i="13" s="1"/>
  <c r="AQ241" i="13"/>
  <c r="AR241" i="13" s="1"/>
  <c r="AE241" i="13"/>
  <c r="AF241" i="13" s="1"/>
  <c r="S241" i="13"/>
  <c r="T241" i="13" s="1"/>
  <c r="BT239" i="12" l="1"/>
  <c r="BT240" i="13"/>
  <c r="AJ241" i="1"/>
  <c r="BH240" i="7"/>
  <c r="X240" i="12"/>
  <c r="BH240" i="12"/>
  <c r="BT241" i="1"/>
  <c r="AJ240" i="13"/>
  <c r="AJ240" i="12"/>
  <c r="BQ242" i="1" a="1"/>
  <c r="BQ242" i="1" s="1"/>
  <c r="BS242" i="1" s="1"/>
  <c r="BR242" i="1"/>
  <c r="AS241" i="12" a="1"/>
  <c r="AS241" i="12" s="1"/>
  <c r="AU241" i="12" s="1"/>
  <c r="AT241" i="12"/>
  <c r="BQ240" i="12" a="1"/>
  <c r="BQ240" i="12" s="1"/>
  <c r="BS240" i="12" s="1"/>
  <c r="BR240" i="12"/>
  <c r="BH240" i="13"/>
  <c r="BF241" i="12"/>
  <c r="BE241" i="12" a="1"/>
  <c r="BE241" i="12" s="1"/>
  <c r="BG241" i="12" s="1"/>
  <c r="AG241" i="12" a="1"/>
  <c r="AG241" i="12" s="1"/>
  <c r="AI241" i="12" s="1"/>
  <c r="AH241" i="12"/>
  <c r="BP241" i="12"/>
  <c r="BO242" i="12"/>
  <c r="AG241" i="13" a="1"/>
  <c r="AG241" i="13" s="1"/>
  <c r="AI241" i="13" s="1"/>
  <c r="AH241" i="13"/>
  <c r="AS241" i="13" a="1"/>
  <c r="AS241" i="13" s="1"/>
  <c r="AU241" i="13" s="1"/>
  <c r="AT241" i="13"/>
  <c r="BE241" i="13" a="1"/>
  <c r="BE241" i="13" s="1"/>
  <c r="BG241" i="13" s="1"/>
  <c r="BF241" i="13"/>
  <c r="AS241" i="1" a="1"/>
  <c r="AS241" i="1" s="1"/>
  <c r="AU241" i="1" s="1"/>
  <c r="AT241" i="1"/>
  <c r="AV240" i="13"/>
  <c r="BE241" i="1" a="1"/>
  <c r="BE241" i="1" s="1"/>
  <c r="BG241" i="1" s="1"/>
  <c r="BF241" i="1"/>
  <c r="U241" i="13" a="1"/>
  <c r="U241" i="13" s="1"/>
  <c r="W241" i="13" s="1"/>
  <c r="V241" i="13"/>
  <c r="BR241" i="13"/>
  <c r="BQ241" i="13" a="1"/>
  <c r="BQ241" i="13" s="1"/>
  <c r="BS241" i="13" s="1"/>
  <c r="U242" i="1" a="1"/>
  <c r="U242" i="1" s="1"/>
  <c r="W242" i="1" s="1"/>
  <c r="V242" i="1"/>
  <c r="AV240" i="1"/>
  <c r="BH240" i="1"/>
  <c r="X240" i="13"/>
  <c r="AG242" i="1" a="1"/>
  <c r="AG242" i="1" s="1"/>
  <c r="AI242" i="1" s="1"/>
  <c r="AH242" i="1"/>
  <c r="V241" i="12"/>
  <c r="U241" i="12" a="1"/>
  <c r="U241" i="12" s="1"/>
  <c r="W241" i="12" s="1"/>
  <c r="X240" i="7"/>
  <c r="AJ241" i="7"/>
  <c r="BT240" i="7"/>
  <c r="AG242" i="7" a="1"/>
  <c r="AG242" i="7" s="1"/>
  <c r="AI242" i="7" s="1"/>
  <c r="AH242" i="7"/>
  <c r="AS241" i="7" a="1"/>
  <c r="AS241" i="7" s="1"/>
  <c r="AU241" i="7" s="1"/>
  <c r="AT241" i="7"/>
  <c r="BF241" i="7"/>
  <c r="BE241" i="7" a="1"/>
  <c r="BE241" i="7" s="1"/>
  <c r="BG241" i="7" s="1"/>
  <c r="U241" i="7" a="1"/>
  <c r="U241" i="7" s="1"/>
  <c r="W241" i="7" s="1"/>
  <c r="V241" i="7"/>
  <c r="BQ241" i="7" a="1"/>
  <c r="BQ241" i="7" s="1"/>
  <c r="BS241" i="7" s="1"/>
  <c r="BR241" i="7"/>
  <c r="AQ242" i="1"/>
  <c r="AR242" i="1" s="1"/>
  <c r="BC242" i="12"/>
  <c r="BD242" i="12" s="1"/>
  <c r="AQ242" i="12"/>
  <c r="AR242" i="12" s="1"/>
  <c r="AE242" i="12"/>
  <c r="AF242" i="12" s="1"/>
  <c r="S242" i="12"/>
  <c r="T242" i="12" s="1"/>
  <c r="BO242" i="7"/>
  <c r="BP242" i="7" s="1"/>
  <c r="BC242" i="7"/>
  <c r="BD242" i="7" s="1"/>
  <c r="AQ242" i="7"/>
  <c r="AR242" i="7" s="1"/>
  <c r="AE243" i="7"/>
  <c r="AF243" i="7" s="1"/>
  <c r="S242" i="7"/>
  <c r="T242" i="7" s="1"/>
  <c r="BO243" i="1"/>
  <c r="BP243" i="1" s="1"/>
  <c r="BC242" i="1"/>
  <c r="BD242" i="1" s="1"/>
  <c r="AE243" i="1"/>
  <c r="AF243" i="1" s="1"/>
  <c r="S243" i="1"/>
  <c r="T243" i="1" s="1"/>
  <c r="BO242" i="13"/>
  <c r="BP242" i="13" s="1"/>
  <c r="BC242" i="13"/>
  <c r="BD242" i="13" s="1"/>
  <c r="AQ242" i="13"/>
  <c r="AR242" i="13" s="1"/>
  <c r="AE242" i="13"/>
  <c r="AF242" i="13" s="1"/>
  <c r="S242" i="13"/>
  <c r="T242" i="13" s="1"/>
  <c r="X242" i="1" l="1"/>
  <c r="BT240" i="12"/>
  <c r="X241" i="12"/>
  <c r="X241" i="13"/>
  <c r="BT242" i="1"/>
  <c r="AJ242" i="1"/>
  <c r="BH241" i="13"/>
  <c r="AJ241" i="12"/>
  <c r="AJ241" i="13"/>
  <c r="AV241" i="12"/>
  <c r="BE242" i="13" a="1"/>
  <c r="BE242" i="13" s="1"/>
  <c r="BG242" i="13" s="1"/>
  <c r="BF242" i="13"/>
  <c r="AS242" i="1" a="1"/>
  <c r="AS242" i="1" s="1"/>
  <c r="AU242" i="1" s="1"/>
  <c r="AT242" i="1"/>
  <c r="AV242" i="1" s="1"/>
  <c r="BT241" i="13"/>
  <c r="AV241" i="1"/>
  <c r="BP242" i="12"/>
  <c r="BO243" i="12"/>
  <c r="BQ242" i="13" a="1"/>
  <c r="BQ242" i="13" s="1"/>
  <c r="BS242" i="13" s="1"/>
  <c r="BR242" i="13"/>
  <c r="BQ241" i="12" a="1"/>
  <c r="BQ241" i="12" s="1"/>
  <c r="BS241" i="12" s="1"/>
  <c r="BR241" i="12"/>
  <c r="AG242" i="13" a="1"/>
  <c r="AG242" i="13" s="1"/>
  <c r="AI242" i="13" s="1"/>
  <c r="AH242" i="13"/>
  <c r="AS242" i="13" a="1"/>
  <c r="AS242" i="13" s="1"/>
  <c r="AU242" i="13" s="1"/>
  <c r="AT242" i="13"/>
  <c r="V243" i="1"/>
  <c r="X243" i="1" s="1"/>
  <c r="U243" i="1" a="1"/>
  <c r="U243" i="1" s="1"/>
  <c r="W243" i="1" s="1"/>
  <c r="AG243" i="1" a="1"/>
  <c r="AG243" i="1" s="1"/>
  <c r="AI243" i="1" s="1"/>
  <c r="AH243" i="1"/>
  <c r="U242" i="12" a="1"/>
  <c r="U242" i="12" s="1"/>
  <c r="W242" i="12" s="1"/>
  <c r="V242" i="12"/>
  <c r="BE242" i="1" a="1"/>
  <c r="BE242" i="1" s="1"/>
  <c r="BG242" i="1" s="1"/>
  <c r="BF242" i="1"/>
  <c r="AG242" i="12" a="1"/>
  <c r="AG242" i="12" s="1"/>
  <c r="AI242" i="12" s="1"/>
  <c r="AH242" i="12"/>
  <c r="AV241" i="13"/>
  <c r="BH241" i="12"/>
  <c r="BE242" i="12" a="1"/>
  <c r="BE242" i="12" s="1"/>
  <c r="BG242" i="12" s="1"/>
  <c r="BF242" i="12"/>
  <c r="U242" i="13" a="1"/>
  <c r="U242" i="13" s="1"/>
  <c r="W242" i="13" s="1"/>
  <c r="V242" i="13"/>
  <c r="BQ243" i="1" a="1"/>
  <c r="BQ243" i="1" s="1"/>
  <c r="BS243" i="1" s="1"/>
  <c r="BR243" i="1"/>
  <c r="AS242" i="12" a="1"/>
  <c r="AS242" i="12" s="1"/>
  <c r="AU242" i="12" s="1"/>
  <c r="AT242" i="12"/>
  <c r="BH241" i="1"/>
  <c r="AJ242" i="7"/>
  <c r="BT241" i="7"/>
  <c r="X241" i="7"/>
  <c r="AG243" i="7" a="1"/>
  <c r="AG243" i="7" s="1"/>
  <c r="AI243" i="7" s="1"/>
  <c r="AH243" i="7"/>
  <c r="BE242" i="7" a="1"/>
  <c r="BE242" i="7" s="1"/>
  <c r="BG242" i="7" s="1"/>
  <c r="BF242" i="7"/>
  <c r="BH241" i="7"/>
  <c r="BQ242" i="7" a="1"/>
  <c r="BQ242" i="7" s="1"/>
  <c r="BS242" i="7" s="1"/>
  <c r="BR242" i="7"/>
  <c r="AV241" i="7"/>
  <c r="U242" i="7" a="1"/>
  <c r="U242" i="7" s="1"/>
  <c r="W242" i="7" s="1"/>
  <c r="V242" i="7"/>
  <c r="AT242" i="7"/>
  <c r="AS242" i="7" a="1"/>
  <c r="AS242" i="7" s="1"/>
  <c r="AU242" i="7" s="1"/>
  <c r="AQ243" i="1"/>
  <c r="AR243" i="1" s="1"/>
  <c r="BC243" i="12"/>
  <c r="BD243" i="12" s="1"/>
  <c r="AQ243" i="12"/>
  <c r="AR243" i="12" s="1"/>
  <c r="AE243" i="12"/>
  <c r="AF243" i="12" s="1"/>
  <c r="S243" i="12"/>
  <c r="T243" i="12" s="1"/>
  <c r="BO243" i="7"/>
  <c r="BP243" i="7" s="1"/>
  <c r="BC243" i="7"/>
  <c r="BD243" i="7" s="1"/>
  <c r="AQ243" i="7"/>
  <c r="AR243" i="7" s="1"/>
  <c r="AE244" i="7"/>
  <c r="AF244" i="7" s="1"/>
  <c r="S243" i="7"/>
  <c r="T243" i="7" s="1"/>
  <c r="BO244" i="1"/>
  <c r="BP244" i="1" s="1"/>
  <c r="BC243" i="1"/>
  <c r="BD243" i="1" s="1"/>
  <c r="AE244" i="1"/>
  <c r="AF244" i="1" s="1"/>
  <c r="S244" i="1"/>
  <c r="T244" i="1" s="1"/>
  <c r="BO243" i="13"/>
  <c r="BP243" i="13" s="1"/>
  <c r="BC243" i="13"/>
  <c r="BD243" i="13" s="1"/>
  <c r="AQ243" i="13"/>
  <c r="AR243" i="13" s="1"/>
  <c r="AE243" i="13"/>
  <c r="AF243" i="13" s="1"/>
  <c r="S243" i="13"/>
  <c r="T243" i="13" s="1"/>
  <c r="BH242" i="12" l="1"/>
  <c r="X242" i="12"/>
  <c r="AJ242" i="13"/>
  <c r="BH242" i="13"/>
  <c r="BH242" i="7"/>
  <c r="AV242" i="12"/>
  <c r="AJ243" i="1"/>
  <c r="BT243" i="1"/>
  <c r="AJ242" i="12"/>
  <c r="BE243" i="13" a="1"/>
  <c r="BE243" i="13" s="1"/>
  <c r="BG243" i="13" s="1"/>
  <c r="BF243" i="13"/>
  <c r="AS243" i="1" a="1"/>
  <c r="AS243" i="1" s="1"/>
  <c r="AU243" i="1" s="1"/>
  <c r="AT243" i="1"/>
  <c r="AV243" i="1" s="1"/>
  <c r="BQ242" i="12" a="1"/>
  <c r="BQ242" i="12" s="1"/>
  <c r="BS242" i="12" s="1"/>
  <c r="BR242" i="12"/>
  <c r="BT242" i="12" s="1"/>
  <c r="AT243" i="13"/>
  <c r="AS243" i="13" a="1"/>
  <c r="AS243" i="13" s="1"/>
  <c r="AU243" i="13" s="1"/>
  <c r="BQ243" i="13" a="1"/>
  <c r="BQ243" i="13" s="1"/>
  <c r="BS243" i="13" s="1"/>
  <c r="BR243" i="13"/>
  <c r="BP243" i="12"/>
  <c r="BO244" i="12"/>
  <c r="U244" i="1" a="1"/>
  <c r="U244" i="1" s="1"/>
  <c r="W244" i="1" s="1"/>
  <c r="V244" i="1"/>
  <c r="BT241" i="12"/>
  <c r="AG244" i="1" a="1"/>
  <c r="AG244" i="1" s="1"/>
  <c r="AI244" i="1" s="1"/>
  <c r="AH244" i="1"/>
  <c r="U243" i="12" a="1"/>
  <c r="U243" i="12" s="1"/>
  <c r="W243" i="12" s="1"/>
  <c r="V243" i="12"/>
  <c r="X243" i="12" s="1"/>
  <c r="AG243" i="12" a="1"/>
  <c r="AG243" i="12" s="1"/>
  <c r="AI243" i="12" s="1"/>
  <c r="AH243" i="12"/>
  <c r="BT242" i="13"/>
  <c r="AH243" i="13"/>
  <c r="AG243" i="13" a="1"/>
  <c r="AG243" i="13" s="1"/>
  <c r="AI243" i="13" s="1"/>
  <c r="BE243" i="1" a="1"/>
  <c r="BE243" i="1" s="1"/>
  <c r="BG243" i="1" s="1"/>
  <c r="BF243" i="1"/>
  <c r="U243" i="13" a="1"/>
  <c r="U243" i="13" s="1"/>
  <c r="W243" i="13" s="1"/>
  <c r="V243" i="13"/>
  <c r="BQ244" i="1" a="1"/>
  <c r="BQ244" i="1" s="1"/>
  <c r="BS244" i="1" s="1"/>
  <c r="BR244" i="1"/>
  <c r="AS243" i="12" a="1"/>
  <c r="AS243" i="12" s="1"/>
  <c r="AU243" i="12" s="1"/>
  <c r="AT243" i="12"/>
  <c r="X242" i="13"/>
  <c r="BH242" i="1"/>
  <c r="BE243" i="12" a="1"/>
  <c r="BE243" i="12" s="1"/>
  <c r="BG243" i="12" s="1"/>
  <c r="BF243" i="12"/>
  <c r="AV242" i="13"/>
  <c r="BT242" i="7"/>
  <c r="X242" i="7"/>
  <c r="BF243" i="7"/>
  <c r="BE243" i="7" a="1"/>
  <c r="BE243" i="7" s="1"/>
  <c r="BG243" i="7" s="1"/>
  <c r="U243" i="7" a="1"/>
  <c r="U243" i="7" s="1"/>
  <c r="W243" i="7" s="1"/>
  <c r="V243" i="7"/>
  <c r="AG244" i="7" a="1"/>
  <c r="AG244" i="7" s="1"/>
  <c r="AI244" i="7" s="1"/>
  <c r="AH244" i="7"/>
  <c r="AT243" i="7"/>
  <c r="AS243" i="7" a="1"/>
  <c r="AS243" i="7" s="1"/>
  <c r="AU243" i="7" s="1"/>
  <c r="BQ243" i="7" a="1"/>
  <c r="BQ243" i="7" s="1"/>
  <c r="BS243" i="7" s="1"/>
  <c r="BR243" i="7"/>
  <c r="AV242" i="7"/>
  <c r="AJ243" i="7"/>
  <c r="AQ244" i="1"/>
  <c r="AR244" i="1" s="1"/>
  <c r="BC244" i="12"/>
  <c r="BD244" i="12" s="1"/>
  <c r="AQ244" i="12"/>
  <c r="AR244" i="12" s="1"/>
  <c r="AE244" i="12"/>
  <c r="AF244" i="12" s="1"/>
  <c r="S244" i="12"/>
  <c r="T244" i="12" s="1"/>
  <c r="BO244" i="7"/>
  <c r="BP244" i="7" s="1"/>
  <c r="BC244" i="7"/>
  <c r="BD244" i="7" s="1"/>
  <c r="AQ244" i="7"/>
  <c r="AR244" i="7" s="1"/>
  <c r="AE245" i="7"/>
  <c r="AF245" i="7" s="1"/>
  <c r="S244" i="7"/>
  <c r="T244" i="7" s="1"/>
  <c r="BO245" i="1"/>
  <c r="BP245" i="1" s="1"/>
  <c r="BC244" i="1"/>
  <c r="BD244" i="1" s="1"/>
  <c r="AE245" i="1"/>
  <c r="AF245" i="1" s="1"/>
  <c r="S245" i="1"/>
  <c r="T245" i="1" s="1"/>
  <c r="BO244" i="13"/>
  <c r="BP244" i="13" s="1"/>
  <c r="BC244" i="13"/>
  <c r="BD244" i="13" s="1"/>
  <c r="AQ244" i="13"/>
  <c r="AR244" i="13" s="1"/>
  <c r="AE244" i="13"/>
  <c r="AF244" i="13" s="1"/>
  <c r="S244" i="13"/>
  <c r="T244" i="13" s="1"/>
  <c r="AJ243" i="12" l="1"/>
  <c r="AJ244" i="1"/>
  <c r="AV243" i="12"/>
  <c r="BH243" i="1"/>
  <c r="BT243" i="13"/>
  <c r="X244" i="1"/>
  <c r="BH243" i="12"/>
  <c r="X243" i="13"/>
  <c r="AV243" i="7"/>
  <c r="BQ244" i="13" a="1"/>
  <c r="BQ244" i="13" s="1"/>
  <c r="BS244" i="13" s="1"/>
  <c r="BR244" i="13"/>
  <c r="U245" i="1" a="1"/>
  <c r="U245" i="1" s="1"/>
  <c r="W245" i="1" s="1"/>
  <c r="V245" i="1"/>
  <c r="BP244" i="12"/>
  <c r="BO245" i="12"/>
  <c r="AG245" i="1" a="1"/>
  <c r="AG245" i="1" s="1"/>
  <c r="AI245" i="1" s="1"/>
  <c r="AH245" i="1"/>
  <c r="U244" i="12" a="1"/>
  <c r="U244" i="12" s="1"/>
  <c r="W244" i="12" s="1"/>
  <c r="V244" i="12"/>
  <c r="BT243" i="7"/>
  <c r="BH243" i="7"/>
  <c r="BQ243" i="12" a="1"/>
  <c r="BQ243" i="12" s="1"/>
  <c r="BS243" i="12" s="1"/>
  <c r="BR243" i="12"/>
  <c r="BE244" i="1" a="1"/>
  <c r="BE244" i="1" s="1"/>
  <c r="BG244" i="1" s="1"/>
  <c r="BF244" i="1"/>
  <c r="U244" i="13" a="1"/>
  <c r="U244" i="13" s="1"/>
  <c r="W244" i="13" s="1"/>
  <c r="V244" i="13"/>
  <c r="BQ245" i="1" a="1"/>
  <c r="BQ245" i="1" s="1"/>
  <c r="BS245" i="1" s="1"/>
  <c r="BR245" i="1"/>
  <c r="AS244" i="12" a="1"/>
  <c r="AS244" i="12" s="1"/>
  <c r="AU244" i="12" s="1"/>
  <c r="AT244" i="12"/>
  <c r="AJ243" i="13"/>
  <c r="BH243" i="13"/>
  <c r="AS244" i="1" a="1"/>
  <c r="AS244" i="1" s="1"/>
  <c r="AU244" i="1" s="1"/>
  <c r="AT244" i="1"/>
  <c r="AG244" i="12" a="1"/>
  <c r="AG244" i="12" s="1"/>
  <c r="AI244" i="12" s="1"/>
  <c r="AH244" i="12"/>
  <c r="AG244" i="13" a="1"/>
  <c r="AG244" i="13" s="1"/>
  <c r="AI244" i="13" s="1"/>
  <c r="AH244" i="13"/>
  <c r="BE244" i="12" a="1"/>
  <c r="BE244" i="12" s="1"/>
  <c r="BG244" i="12" s="1"/>
  <c r="BF244" i="12"/>
  <c r="BT244" i="1"/>
  <c r="AV243" i="13"/>
  <c r="BE244" i="13" a="1"/>
  <c r="BE244" i="13" s="1"/>
  <c r="BG244" i="13" s="1"/>
  <c r="BF244" i="13"/>
  <c r="AS244" i="13" a="1"/>
  <c r="AS244" i="13" s="1"/>
  <c r="AU244" i="13" s="1"/>
  <c r="AT244" i="13"/>
  <c r="X243" i="7"/>
  <c r="BR244" i="7"/>
  <c r="BQ244" i="7" a="1"/>
  <c r="BQ244" i="7" s="1"/>
  <c r="BS244" i="7" s="1"/>
  <c r="AJ244" i="7"/>
  <c r="AG245" i="7" a="1"/>
  <c r="AG245" i="7" s="1"/>
  <c r="AI245" i="7" s="1"/>
  <c r="AH245" i="7"/>
  <c r="AS244" i="7" a="1"/>
  <c r="AS244" i="7" s="1"/>
  <c r="AU244" i="7" s="1"/>
  <c r="AT244" i="7"/>
  <c r="BF244" i="7"/>
  <c r="BE244" i="7" a="1"/>
  <c r="BE244" i="7" s="1"/>
  <c r="BG244" i="7" s="1"/>
  <c r="U244" i="7" a="1"/>
  <c r="U244" i="7" s="1"/>
  <c r="W244" i="7" s="1"/>
  <c r="V244" i="7"/>
  <c r="AQ245" i="1"/>
  <c r="AR245" i="1" s="1"/>
  <c r="BC245" i="12"/>
  <c r="BD245" i="12" s="1"/>
  <c r="AQ245" i="12"/>
  <c r="AR245" i="12" s="1"/>
  <c r="AE245" i="12"/>
  <c r="AF245" i="12" s="1"/>
  <c r="S245" i="12"/>
  <c r="T245" i="12" s="1"/>
  <c r="BO245" i="7"/>
  <c r="BP245" i="7" s="1"/>
  <c r="BC245" i="7"/>
  <c r="BD245" i="7" s="1"/>
  <c r="AQ245" i="7"/>
  <c r="AR245" i="7" s="1"/>
  <c r="AE246" i="7"/>
  <c r="AF246" i="7" s="1"/>
  <c r="S245" i="7"/>
  <c r="T245" i="7" s="1"/>
  <c r="BO246" i="1"/>
  <c r="BP246" i="1" s="1"/>
  <c r="BC245" i="1"/>
  <c r="BD245" i="1" s="1"/>
  <c r="AE246" i="1"/>
  <c r="AF246" i="1" s="1"/>
  <c r="S246" i="1"/>
  <c r="T246" i="1" s="1"/>
  <c r="BO245" i="13"/>
  <c r="BP245" i="13" s="1"/>
  <c r="BC245" i="13"/>
  <c r="BD245" i="13" s="1"/>
  <c r="AQ245" i="13"/>
  <c r="AR245" i="13" s="1"/>
  <c r="AE245" i="13"/>
  <c r="AF245" i="13" s="1"/>
  <c r="S245" i="13"/>
  <c r="T245" i="13" s="1"/>
  <c r="BT244" i="7" l="1"/>
  <c r="BT244" i="13"/>
  <c r="BH244" i="1"/>
  <c r="AJ245" i="1"/>
  <c r="BT243" i="12"/>
  <c r="AJ245" i="7"/>
  <c r="BH244" i="13"/>
  <c r="AJ244" i="12"/>
  <c r="BT245" i="1"/>
  <c r="X245" i="1"/>
  <c r="BE245" i="1" a="1"/>
  <c r="BE245" i="1" s="1"/>
  <c r="BG245" i="1" s="1"/>
  <c r="BF245" i="1"/>
  <c r="AG245" i="12" a="1"/>
  <c r="AG245" i="12" s="1"/>
  <c r="AI245" i="12" s="1"/>
  <c r="AH245" i="12"/>
  <c r="V245" i="13"/>
  <c r="U245" i="13" a="1"/>
  <c r="U245" i="13" s="1"/>
  <c r="W245" i="13" s="1"/>
  <c r="BQ246" i="1" a="1"/>
  <c r="BQ246" i="1" s="1"/>
  <c r="BS246" i="1" s="1"/>
  <c r="BR246" i="1"/>
  <c r="AS245" i="12" a="1"/>
  <c r="AS245" i="12" s="1"/>
  <c r="AU245" i="12" s="1"/>
  <c r="AT245" i="12"/>
  <c r="AV244" i="7"/>
  <c r="AV244" i="13"/>
  <c r="AJ244" i="13"/>
  <c r="AV244" i="12"/>
  <c r="AS245" i="13" a="1"/>
  <c r="AS245" i="13" s="1"/>
  <c r="AU245" i="13" s="1"/>
  <c r="AT245" i="13"/>
  <c r="BR244" i="12"/>
  <c r="BQ244" i="12" a="1"/>
  <c r="BQ244" i="12" s="1"/>
  <c r="BS244" i="12" s="1"/>
  <c r="BP245" i="12"/>
  <c r="BO246" i="12"/>
  <c r="AT245" i="1"/>
  <c r="AS245" i="1" a="1"/>
  <c r="AS245" i="1" s="1"/>
  <c r="AU245" i="1" s="1"/>
  <c r="AG245" i="13" a="1"/>
  <c r="AG245" i="13" s="1"/>
  <c r="AI245" i="13" s="1"/>
  <c r="AH245" i="13"/>
  <c r="BE245" i="13" a="1"/>
  <c r="BE245" i="13" s="1"/>
  <c r="BG245" i="13" s="1"/>
  <c r="BF245" i="13"/>
  <c r="BQ245" i="13" a="1"/>
  <c r="BQ245" i="13" s="1"/>
  <c r="BS245" i="13" s="1"/>
  <c r="BR245" i="13"/>
  <c r="AV244" i="1"/>
  <c r="X244" i="13"/>
  <c r="BF245" i="12"/>
  <c r="BE245" i="12" a="1"/>
  <c r="BE245" i="12" s="1"/>
  <c r="BG245" i="12" s="1"/>
  <c r="X244" i="12"/>
  <c r="U246" i="1" a="1"/>
  <c r="U246" i="1" s="1"/>
  <c r="W246" i="1" s="1"/>
  <c r="V246" i="1"/>
  <c r="AG246" i="1" a="1"/>
  <c r="AG246" i="1" s="1"/>
  <c r="AI246" i="1" s="1"/>
  <c r="AH246" i="1"/>
  <c r="U245" i="12" a="1"/>
  <c r="U245" i="12" s="1"/>
  <c r="W245" i="12" s="1"/>
  <c r="V245" i="12"/>
  <c r="X245" i="12" s="1"/>
  <c r="BH244" i="12"/>
  <c r="BH244" i="7"/>
  <c r="X244" i="7"/>
  <c r="AH246" i="7"/>
  <c r="AG246" i="7" a="1"/>
  <c r="AG246" i="7" s="1"/>
  <c r="AI246" i="7" s="1"/>
  <c r="U245" i="7" a="1"/>
  <c r="U245" i="7" s="1"/>
  <c r="W245" i="7" s="1"/>
  <c r="V245" i="7"/>
  <c r="AS245" i="7" a="1"/>
  <c r="AS245" i="7" s="1"/>
  <c r="AU245" i="7" s="1"/>
  <c r="AT245" i="7"/>
  <c r="BE245" i="7" a="1"/>
  <c r="BE245" i="7" s="1"/>
  <c r="BG245" i="7" s="1"/>
  <c r="BF245" i="7"/>
  <c r="BR245" i="7"/>
  <c r="BQ245" i="7" a="1"/>
  <c r="BQ245" i="7" s="1"/>
  <c r="BS245" i="7" s="1"/>
  <c r="AQ246" i="1"/>
  <c r="AR246" i="1" s="1"/>
  <c r="BC246" i="12"/>
  <c r="BD246" i="12" s="1"/>
  <c r="AQ246" i="12"/>
  <c r="AR246" i="12" s="1"/>
  <c r="AE246" i="12"/>
  <c r="AF246" i="12" s="1"/>
  <c r="S246" i="12"/>
  <c r="T246" i="12" s="1"/>
  <c r="BO246" i="7"/>
  <c r="BP246" i="7" s="1"/>
  <c r="BC246" i="7"/>
  <c r="BD246" i="7" s="1"/>
  <c r="AQ246" i="7"/>
  <c r="AR246" i="7" s="1"/>
  <c r="AE247" i="7"/>
  <c r="AF247" i="7" s="1"/>
  <c r="S246" i="7"/>
  <c r="T246" i="7" s="1"/>
  <c r="BO247" i="1"/>
  <c r="BP247" i="1" s="1"/>
  <c r="BC246" i="1"/>
  <c r="BD246" i="1" s="1"/>
  <c r="AE247" i="1"/>
  <c r="AF247" i="1" s="1"/>
  <c r="S247" i="1"/>
  <c r="T247" i="1" s="1"/>
  <c r="BO246" i="13"/>
  <c r="BP246" i="13" s="1"/>
  <c r="BC246" i="13"/>
  <c r="BD246" i="13" s="1"/>
  <c r="AQ246" i="13"/>
  <c r="AR246" i="13" s="1"/>
  <c r="AE246" i="13"/>
  <c r="AF246" i="13" s="1"/>
  <c r="S246" i="13"/>
  <c r="T246" i="13" s="1"/>
  <c r="AJ245" i="12" l="1"/>
  <c r="AJ245" i="13"/>
  <c r="X245" i="13"/>
  <c r="BT245" i="13"/>
  <c r="X246" i="1"/>
  <c r="BH245" i="13"/>
  <c r="AV245" i="12"/>
  <c r="U246" i="12" a="1"/>
  <c r="U246" i="12" s="1"/>
  <c r="W246" i="12" s="1"/>
  <c r="V246" i="12"/>
  <c r="BE246" i="1" a="1"/>
  <c r="BE246" i="1" s="1"/>
  <c r="BG246" i="1" s="1"/>
  <c r="BF246" i="1"/>
  <c r="AG246" i="12" a="1"/>
  <c r="AG246" i="12" s="1"/>
  <c r="AI246" i="12" s="1"/>
  <c r="AH246" i="12"/>
  <c r="AJ246" i="12" s="1"/>
  <c r="BQ245" i="12" a="1"/>
  <c r="BQ245" i="12" s="1"/>
  <c r="BS245" i="12" s="1"/>
  <c r="BR245" i="12"/>
  <c r="BT245" i="12" s="1"/>
  <c r="AG247" i="1" a="1"/>
  <c r="AG247" i="1" s="1"/>
  <c r="AI247" i="1" s="1"/>
  <c r="AH247" i="1"/>
  <c r="BP246" i="12"/>
  <c r="BO247" i="12"/>
  <c r="U246" i="13" a="1"/>
  <c r="U246" i="13" s="1"/>
  <c r="W246" i="13" s="1"/>
  <c r="V246" i="13"/>
  <c r="BQ247" i="1" a="1"/>
  <c r="BQ247" i="1" s="1"/>
  <c r="BS247" i="1" s="1"/>
  <c r="BR247" i="1"/>
  <c r="AS246" i="12" a="1"/>
  <c r="AS246" i="12" s="1"/>
  <c r="AU246" i="12" s="1"/>
  <c r="AT246" i="12"/>
  <c r="BH245" i="12"/>
  <c r="BT244" i="12"/>
  <c r="BF246" i="12"/>
  <c r="BE246" i="12" a="1"/>
  <c r="BE246" i="12" s="1"/>
  <c r="BG246" i="12" s="1"/>
  <c r="AH246" i="13"/>
  <c r="AG246" i="13" a="1"/>
  <c r="AG246" i="13" s="1"/>
  <c r="AI246" i="13" s="1"/>
  <c r="AS246" i="13" a="1"/>
  <c r="AS246" i="13" s="1"/>
  <c r="AU246" i="13" s="1"/>
  <c r="AT246" i="13"/>
  <c r="BH245" i="1"/>
  <c r="U247" i="1" a="1"/>
  <c r="U247" i="1" s="1"/>
  <c r="W247" i="1" s="1"/>
  <c r="V247" i="1"/>
  <c r="BE246" i="13" a="1"/>
  <c r="BE246" i="13" s="1"/>
  <c r="BG246" i="13" s="1"/>
  <c r="BF246" i="13"/>
  <c r="AS246" i="1" a="1"/>
  <c r="AS246" i="1" s="1"/>
  <c r="AU246" i="1" s="1"/>
  <c r="AT246" i="1"/>
  <c r="AJ246" i="1"/>
  <c r="AV245" i="1"/>
  <c r="AV245" i="13"/>
  <c r="BT246" i="1"/>
  <c r="BR246" i="13"/>
  <c r="BQ246" i="13" a="1"/>
  <c r="BQ246" i="13" s="1"/>
  <c r="BS246" i="13" s="1"/>
  <c r="BT245" i="7"/>
  <c r="BH245" i="7"/>
  <c r="AV245" i="7"/>
  <c r="X245" i="7"/>
  <c r="BF246" i="7"/>
  <c r="BE246" i="7" a="1"/>
  <c r="BE246" i="7" s="1"/>
  <c r="BG246" i="7" s="1"/>
  <c r="BQ246" i="7" a="1"/>
  <c r="BQ246" i="7" s="1"/>
  <c r="BS246" i="7" s="1"/>
  <c r="BR246" i="7"/>
  <c r="U246" i="7" a="1"/>
  <c r="U246" i="7" s="1"/>
  <c r="W246" i="7" s="1"/>
  <c r="V246" i="7"/>
  <c r="AJ246" i="7"/>
  <c r="AS246" i="7" a="1"/>
  <c r="AS246" i="7" s="1"/>
  <c r="AU246" i="7" s="1"/>
  <c r="AT246" i="7"/>
  <c r="AG247" i="7" a="1"/>
  <c r="AG247" i="7" s="1"/>
  <c r="AI247" i="7" s="1"/>
  <c r="AH247" i="7"/>
  <c r="AQ247" i="1"/>
  <c r="AR247" i="1" s="1"/>
  <c r="BC247" i="12"/>
  <c r="BD247" i="12" s="1"/>
  <c r="AQ247" i="12"/>
  <c r="AR247" i="12" s="1"/>
  <c r="AE247" i="12"/>
  <c r="AF247" i="12" s="1"/>
  <c r="S247" i="12"/>
  <c r="T247" i="12" s="1"/>
  <c r="BO247" i="7"/>
  <c r="BP247" i="7" s="1"/>
  <c r="BC247" i="7"/>
  <c r="BD247" i="7" s="1"/>
  <c r="AQ247" i="7"/>
  <c r="AR247" i="7" s="1"/>
  <c r="AE248" i="7"/>
  <c r="AF248" i="7" s="1"/>
  <c r="S247" i="7"/>
  <c r="T247" i="7" s="1"/>
  <c r="BO248" i="1"/>
  <c r="BP248" i="1" s="1"/>
  <c r="BC247" i="1"/>
  <c r="BD247" i="1" s="1"/>
  <c r="AE248" i="1"/>
  <c r="AF248" i="1" s="1"/>
  <c r="S248" i="1"/>
  <c r="T248" i="1" s="1"/>
  <c r="BO247" i="13"/>
  <c r="BP247" i="13" s="1"/>
  <c r="BC247" i="13"/>
  <c r="BD247" i="13" s="1"/>
  <c r="AQ247" i="13"/>
  <c r="AR247" i="13" s="1"/>
  <c r="AE247" i="13"/>
  <c r="AF247" i="13" s="1"/>
  <c r="S247" i="13"/>
  <c r="T247" i="13" s="1"/>
  <c r="X246" i="12" l="1"/>
  <c r="BH246" i="12"/>
  <c r="AV246" i="13"/>
  <c r="AV246" i="7"/>
  <c r="AV246" i="1"/>
  <c r="AV246" i="12"/>
  <c r="BH246" i="13"/>
  <c r="X247" i="1"/>
  <c r="BH246" i="1"/>
  <c r="BQ247" i="13" a="1"/>
  <c r="BQ247" i="13" s="1"/>
  <c r="BS247" i="13" s="1"/>
  <c r="BR247" i="13"/>
  <c r="AG247" i="12" a="1"/>
  <c r="AG247" i="12" s="1"/>
  <c r="AI247" i="12" s="1"/>
  <c r="AH247" i="12"/>
  <c r="V247" i="12"/>
  <c r="U247" i="12" a="1"/>
  <c r="U247" i="12" s="1"/>
  <c r="W247" i="12" s="1"/>
  <c r="U247" i="13" a="1"/>
  <c r="U247" i="13" s="1"/>
  <c r="W247" i="13" s="1"/>
  <c r="V247" i="13"/>
  <c r="BR248" i="1"/>
  <c r="BQ248" i="1" a="1"/>
  <c r="BQ248" i="1" s="1"/>
  <c r="BS248" i="1" s="1"/>
  <c r="AS247" i="12" a="1"/>
  <c r="AS247" i="12" s="1"/>
  <c r="AU247" i="12" s="1"/>
  <c r="AT247" i="12"/>
  <c r="X246" i="13"/>
  <c r="AH247" i="13"/>
  <c r="AG247" i="13" a="1"/>
  <c r="AG247" i="13" s="1"/>
  <c r="AI247" i="13" s="1"/>
  <c r="BE247" i="12" a="1"/>
  <c r="BE247" i="12" s="1"/>
  <c r="BG247" i="12" s="1"/>
  <c r="BF247" i="12"/>
  <c r="AG248" i="1" a="1"/>
  <c r="AG248" i="1" s="1"/>
  <c r="AI248" i="1" s="1"/>
  <c r="AH248" i="1"/>
  <c r="BE247" i="1" a="1"/>
  <c r="BE247" i="1" s="1"/>
  <c r="BG247" i="1" s="1"/>
  <c r="BF247" i="1"/>
  <c r="AS247" i="13" a="1"/>
  <c r="AS247" i="13" s="1"/>
  <c r="AU247" i="13" s="1"/>
  <c r="AT247" i="13"/>
  <c r="BP247" i="12"/>
  <c r="BO248" i="12"/>
  <c r="BE247" i="13" a="1"/>
  <c r="BE247" i="13" s="1"/>
  <c r="BG247" i="13" s="1"/>
  <c r="BF247" i="13"/>
  <c r="AT247" i="1"/>
  <c r="AS247" i="1" a="1"/>
  <c r="AS247" i="1" s="1"/>
  <c r="AU247" i="1" s="1"/>
  <c r="BT246" i="13"/>
  <c r="AJ246" i="13"/>
  <c r="BQ246" i="12" a="1"/>
  <c r="BQ246" i="12" s="1"/>
  <c r="BS246" i="12" s="1"/>
  <c r="BR246" i="12"/>
  <c r="AJ247" i="1"/>
  <c r="U248" i="1" a="1"/>
  <c r="U248" i="1" s="1"/>
  <c r="W248" i="1" s="1"/>
  <c r="V248" i="1"/>
  <c r="BH246" i="7"/>
  <c r="BT247" i="1"/>
  <c r="X246" i="7"/>
  <c r="AJ247" i="7"/>
  <c r="AS247" i="7" a="1"/>
  <c r="AS247" i="7" s="1"/>
  <c r="AU247" i="7" s="1"/>
  <c r="AT247" i="7"/>
  <c r="BF247" i="7"/>
  <c r="BE247" i="7" a="1"/>
  <c r="BE247" i="7" s="1"/>
  <c r="BG247" i="7" s="1"/>
  <c r="U247" i="7" a="1"/>
  <c r="U247" i="7" s="1"/>
  <c r="W247" i="7" s="1"/>
  <c r="V247" i="7"/>
  <c r="AG248" i="7" a="1"/>
  <c r="AG248" i="7" s="1"/>
  <c r="AI248" i="7" s="1"/>
  <c r="AH248" i="7"/>
  <c r="BQ247" i="7" a="1"/>
  <c r="BQ247" i="7" s="1"/>
  <c r="BS247" i="7" s="1"/>
  <c r="BR247" i="7"/>
  <c r="BT246" i="7"/>
  <c r="AQ248" i="1"/>
  <c r="AR248" i="1" s="1"/>
  <c r="BC248" i="12"/>
  <c r="BD248" i="12" s="1"/>
  <c r="AQ248" i="12"/>
  <c r="AR248" i="12" s="1"/>
  <c r="AE248" i="12"/>
  <c r="AF248" i="12" s="1"/>
  <c r="S248" i="12"/>
  <c r="T248" i="12" s="1"/>
  <c r="BO248" i="7"/>
  <c r="BP248" i="7" s="1"/>
  <c r="BC248" i="7"/>
  <c r="BD248" i="7" s="1"/>
  <c r="AQ248" i="7"/>
  <c r="AR248" i="7" s="1"/>
  <c r="AE249" i="7"/>
  <c r="AF249" i="7" s="1"/>
  <c r="S248" i="7"/>
  <c r="T248" i="7" s="1"/>
  <c r="BO249" i="1"/>
  <c r="BP249" i="1" s="1"/>
  <c r="BC248" i="1"/>
  <c r="BD248" i="1" s="1"/>
  <c r="AE249" i="1"/>
  <c r="AF249" i="1" s="1"/>
  <c r="S249" i="1"/>
  <c r="T249" i="1" s="1"/>
  <c r="BO248" i="13"/>
  <c r="BP248" i="13" s="1"/>
  <c r="BC248" i="13"/>
  <c r="BD248" i="13" s="1"/>
  <c r="AQ248" i="13"/>
  <c r="AR248" i="13" s="1"/>
  <c r="AE248" i="13"/>
  <c r="AF248" i="13" s="1"/>
  <c r="S248" i="13"/>
  <c r="T248" i="13" s="1"/>
  <c r="AV247" i="1" l="1"/>
  <c r="X248" i="1"/>
  <c r="BH247" i="13"/>
  <c r="AJ248" i="1"/>
  <c r="BT246" i="12"/>
  <c r="BH247" i="1"/>
  <c r="AV247" i="12"/>
  <c r="AJ247" i="12"/>
  <c r="BQ248" i="13" a="1"/>
  <c r="BQ248" i="13" s="1"/>
  <c r="BS248" i="13" s="1"/>
  <c r="BR248" i="13"/>
  <c r="X247" i="12"/>
  <c r="AS248" i="1" a="1"/>
  <c r="AS248" i="1" s="1"/>
  <c r="AU248" i="1" s="1"/>
  <c r="AT248" i="1"/>
  <c r="AV248" i="1" s="1"/>
  <c r="U249" i="1" a="1"/>
  <c r="U249" i="1" s="1"/>
  <c r="W249" i="1" s="1"/>
  <c r="V249" i="1"/>
  <c r="AS248" i="13" a="1"/>
  <c r="AS248" i="13" s="1"/>
  <c r="AU248" i="13" s="1"/>
  <c r="AT248" i="13"/>
  <c r="AG249" i="1" a="1"/>
  <c r="AG249" i="1" s="1"/>
  <c r="AI249" i="1" s="1"/>
  <c r="AH249" i="1"/>
  <c r="U248" i="12" a="1"/>
  <c r="U248" i="12" s="1"/>
  <c r="W248" i="12" s="1"/>
  <c r="V248" i="12"/>
  <c r="X248" i="12" s="1"/>
  <c r="BE248" i="13" a="1"/>
  <c r="BE248" i="13" s="1"/>
  <c r="BG248" i="13" s="1"/>
  <c r="BF248" i="13"/>
  <c r="BE248" i="1" a="1"/>
  <c r="BE248" i="1" s="1"/>
  <c r="BG248" i="1" s="1"/>
  <c r="BF248" i="1"/>
  <c r="AG248" i="12" a="1"/>
  <c r="AG248" i="12" s="1"/>
  <c r="AI248" i="12" s="1"/>
  <c r="AH248" i="12"/>
  <c r="AJ248" i="7"/>
  <c r="BP248" i="12"/>
  <c r="BO249" i="12"/>
  <c r="BH247" i="12"/>
  <c r="BT248" i="1"/>
  <c r="BQ249" i="1" a="1"/>
  <c r="BQ249" i="1" s="1"/>
  <c r="BS249" i="1" s="1"/>
  <c r="BR249" i="1"/>
  <c r="AS248" i="12" a="1"/>
  <c r="AS248" i="12" s="1"/>
  <c r="AU248" i="12" s="1"/>
  <c r="AT248" i="12"/>
  <c r="AV248" i="12" s="1"/>
  <c r="BQ247" i="12" a="1"/>
  <c r="BQ247" i="12" s="1"/>
  <c r="BS247" i="12" s="1"/>
  <c r="BR247" i="12"/>
  <c r="V248" i="13"/>
  <c r="U248" i="13" a="1"/>
  <c r="U248" i="13" s="1"/>
  <c r="W248" i="13" s="1"/>
  <c r="AG248" i="13" a="1"/>
  <c r="AG248" i="13" s="1"/>
  <c r="AI248" i="13" s="1"/>
  <c r="AH248" i="13"/>
  <c r="BE248" i="12" a="1"/>
  <c r="BE248" i="12" s="1"/>
  <c r="BG248" i="12" s="1"/>
  <c r="BF248" i="12"/>
  <c r="BH248" i="12" s="1"/>
  <c r="AV247" i="13"/>
  <c r="AJ247" i="13"/>
  <c r="BT247" i="13"/>
  <c r="X247" i="13"/>
  <c r="X247" i="7"/>
  <c r="AV247" i="7"/>
  <c r="BT247" i="7"/>
  <c r="AG249" i="7" a="1"/>
  <c r="AG249" i="7" s="1"/>
  <c r="AI249" i="7" s="1"/>
  <c r="AH249" i="7"/>
  <c r="U248" i="7" a="1"/>
  <c r="U248" i="7" s="1"/>
  <c r="W248" i="7" s="1"/>
  <c r="V248" i="7"/>
  <c r="BR248" i="7"/>
  <c r="BQ248" i="7" a="1"/>
  <c r="BQ248" i="7" s="1"/>
  <c r="BS248" i="7" s="1"/>
  <c r="BH247" i="7"/>
  <c r="AS248" i="7" a="1"/>
  <c r="AS248" i="7" s="1"/>
  <c r="AU248" i="7" s="1"/>
  <c r="AT248" i="7"/>
  <c r="BF248" i="7"/>
  <c r="BE248" i="7" a="1"/>
  <c r="BE248" i="7" s="1"/>
  <c r="BG248" i="7" s="1"/>
  <c r="AQ249" i="1"/>
  <c r="AR249" i="1" s="1"/>
  <c r="BC249" i="12"/>
  <c r="BD249" i="12" s="1"/>
  <c r="AQ249" i="12"/>
  <c r="AR249" i="12" s="1"/>
  <c r="AE249" i="12"/>
  <c r="AF249" i="12" s="1"/>
  <c r="S249" i="12"/>
  <c r="T249" i="12" s="1"/>
  <c r="BO249" i="7"/>
  <c r="BP249" i="7" s="1"/>
  <c r="BC249" i="7"/>
  <c r="BD249" i="7" s="1"/>
  <c r="AQ249" i="7"/>
  <c r="AR249" i="7" s="1"/>
  <c r="AE250" i="7"/>
  <c r="AF250" i="7" s="1"/>
  <c r="S249" i="7"/>
  <c r="T249" i="7" s="1"/>
  <c r="BO250" i="1"/>
  <c r="BP250" i="1" s="1"/>
  <c r="BC249" i="1"/>
  <c r="BD249" i="1" s="1"/>
  <c r="AE250" i="1"/>
  <c r="AF250" i="1" s="1"/>
  <c r="S250" i="1"/>
  <c r="T250" i="1" s="1"/>
  <c r="BO249" i="13"/>
  <c r="BP249" i="13" s="1"/>
  <c r="BC249" i="13"/>
  <c r="BD249" i="13" s="1"/>
  <c r="AQ249" i="13"/>
  <c r="AR249" i="13" s="1"/>
  <c r="AE249" i="13"/>
  <c r="AF249" i="13" s="1"/>
  <c r="S249" i="13"/>
  <c r="T249" i="13" s="1"/>
  <c r="BH248" i="13" l="1"/>
  <c r="X249" i="1"/>
  <c r="BT248" i="13"/>
  <c r="BT249" i="1"/>
  <c r="BR249" i="13"/>
  <c r="BQ249" i="13" a="1"/>
  <c r="BQ249" i="13" s="1"/>
  <c r="BS249" i="13" s="1"/>
  <c r="BE249" i="13" a="1"/>
  <c r="BE249" i="13" s="1"/>
  <c r="BG249" i="13" s="1"/>
  <c r="BF249" i="13"/>
  <c r="V250" i="1"/>
  <c r="U250" i="1" a="1"/>
  <c r="U250" i="1" s="1"/>
  <c r="W250" i="1" s="1"/>
  <c r="BT247" i="12"/>
  <c r="BP249" i="12"/>
  <c r="BO250" i="12"/>
  <c r="AG250" i="1" a="1"/>
  <c r="AG250" i="1" s="1"/>
  <c r="AI250" i="1" s="1"/>
  <c r="AH250" i="1"/>
  <c r="BQ248" i="12" a="1"/>
  <c r="BQ248" i="12" s="1"/>
  <c r="BS248" i="12" s="1"/>
  <c r="BR248" i="12"/>
  <c r="BE249" i="1" a="1"/>
  <c r="BE249" i="1" s="1"/>
  <c r="BG249" i="1" s="1"/>
  <c r="BF249" i="1"/>
  <c r="AH249" i="12"/>
  <c r="AG249" i="12" a="1"/>
  <c r="AG249" i="12" s="1"/>
  <c r="AI249" i="12" s="1"/>
  <c r="AS249" i="1" a="1"/>
  <c r="AS249" i="1" s="1"/>
  <c r="AU249" i="1" s="1"/>
  <c r="AT249" i="1"/>
  <c r="U249" i="12" a="1"/>
  <c r="U249" i="12" s="1"/>
  <c r="W249" i="12" s="1"/>
  <c r="V249" i="12"/>
  <c r="U249" i="13" a="1"/>
  <c r="U249" i="13" s="1"/>
  <c r="W249" i="13" s="1"/>
  <c r="V249" i="13"/>
  <c r="BR250" i="1"/>
  <c r="BQ250" i="1" a="1"/>
  <c r="BQ250" i="1" s="1"/>
  <c r="BS250" i="1" s="1"/>
  <c r="AT249" i="12"/>
  <c r="AS249" i="12" a="1"/>
  <c r="AS249" i="12" s="1"/>
  <c r="AU249" i="12" s="1"/>
  <c r="AJ248" i="13"/>
  <c r="AJ248" i="12"/>
  <c r="AJ249" i="1"/>
  <c r="BE249" i="12" a="1"/>
  <c r="BE249" i="12" s="1"/>
  <c r="BG249" i="12" s="1"/>
  <c r="BF249" i="12"/>
  <c r="AG249" i="13" a="1"/>
  <c r="AG249" i="13" s="1"/>
  <c r="AI249" i="13" s="1"/>
  <c r="AH249" i="13"/>
  <c r="AS249" i="13" a="1"/>
  <c r="AS249" i="13" s="1"/>
  <c r="AU249" i="13" s="1"/>
  <c r="AT249" i="13"/>
  <c r="X248" i="13"/>
  <c r="BH248" i="1"/>
  <c r="AV248" i="13"/>
  <c r="AJ249" i="7"/>
  <c r="AV248" i="7"/>
  <c r="BQ249" i="7" a="1"/>
  <c r="BQ249" i="7" s="1"/>
  <c r="BS249" i="7" s="1"/>
  <c r="BR249" i="7"/>
  <c r="BE249" i="7" a="1"/>
  <c r="BE249" i="7" s="1"/>
  <c r="BG249" i="7" s="1"/>
  <c r="BF249" i="7"/>
  <c r="BT248" i="7"/>
  <c r="U249" i="7" a="1"/>
  <c r="U249" i="7" s="1"/>
  <c r="W249" i="7" s="1"/>
  <c r="V249" i="7"/>
  <c r="X248" i="7"/>
  <c r="AH250" i="7"/>
  <c r="AG250" i="7" a="1"/>
  <c r="AG250" i="7" s="1"/>
  <c r="AI250" i="7" s="1"/>
  <c r="AS249" i="7" a="1"/>
  <c r="AS249" i="7" s="1"/>
  <c r="AU249" i="7" s="1"/>
  <c r="AT249" i="7"/>
  <c r="BH248" i="7"/>
  <c r="AQ250" i="1"/>
  <c r="AR250" i="1" s="1"/>
  <c r="BC250" i="12"/>
  <c r="BD250" i="12" s="1"/>
  <c r="AQ250" i="12"/>
  <c r="AR250" i="12" s="1"/>
  <c r="AE250" i="12"/>
  <c r="AF250" i="12" s="1"/>
  <c r="S250" i="12"/>
  <c r="T250" i="12" s="1"/>
  <c r="BO250" i="7"/>
  <c r="BP250" i="7" s="1"/>
  <c r="BC250" i="7"/>
  <c r="BD250" i="7" s="1"/>
  <c r="AQ250" i="7"/>
  <c r="AR250" i="7" s="1"/>
  <c r="AE251" i="7"/>
  <c r="AF251" i="7" s="1"/>
  <c r="S250" i="7"/>
  <c r="T250" i="7" s="1"/>
  <c r="BO251" i="1"/>
  <c r="BP251" i="1" s="1"/>
  <c r="BC250" i="1"/>
  <c r="BD250" i="1" s="1"/>
  <c r="AE251" i="1"/>
  <c r="AF251" i="1" s="1"/>
  <c r="S251" i="1"/>
  <c r="T251" i="1" s="1"/>
  <c r="BO250" i="13"/>
  <c r="BP250" i="13" s="1"/>
  <c r="BC250" i="13"/>
  <c r="BD250" i="13" s="1"/>
  <c r="AQ250" i="13"/>
  <c r="AR250" i="13" s="1"/>
  <c r="AE250" i="13"/>
  <c r="AF250" i="13" s="1"/>
  <c r="S250" i="13"/>
  <c r="T250" i="13" s="1"/>
  <c r="AJ249" i="13" l="1"/>
  <c r="BT250" i="1"/>
  <c r="X249" i="12"/>
  <c r="BT248" i="12"/>
  <c r="BH249" i="13"/>
  <c r="AJ250" i="1"/>
  <c r="BH249" i="12"/>
  <c r="BH249" i="1"/>
  <c r="BE250" i="1" a="1"/>
  <c r="BE250" i="1" s="1"/>
  <c r="BG250" i="1" s="1"/>
  <c r="BF250" i="1"/>
  <c r="AG250" i="13" a="1"/>
  <c r="AG250" i="13" s="1"/>
  <c r="AI250" i="13" s="1"/>
  <c r="AH250" i="13"/>
  <c r="BE250" i="12" a="1"/>
  <c r="BE250" i="12" s="1"/>
  <c r="BG250" i="12" s="1"/>
  <c r="BF250" i="12"/>
  <c r="V250" i="13"/>
  <c r="U250" i="13" a="1"/>
  <c r="U250" i="13" s="1"/>
  <c r="W250" i="13" s="1"/>
  <c r="AS250" i="13" a="1"/>
  <c r="AS250" i="13" s="1"/>
  <c r="AU250" i="13" s="1"/>
  <c r="AT250" i="13"/>
  <c r="AV249" i="1"/>
  <c r="BR250" i="13"/>
  <c r="BQ250" i="13" a="1"/>
  <c r="BQ250" i="13" s="1"/>
  <c r="BS250" i="13" s="1"/>
  <c r="AJ249" i="12"/>
  <c r="V251" i="1"/>
  <c r="U251" i="1" a="1"/>
  <c r="U251" i="1" s="1"/>
  <c r="W251" i="1" s="1"/>
  <c r="BP250" i="12"/>
  <c r="BO251" i="12"/>
  <c r="AS250" i="1" a="1"/>
  <c r="AS250" i="1" s="1"/>
  <c r="AU250" i="1" s="1"/>
  <c r="AT250" i="1"/>
  <c r="AH251" i="1"/>
  <c r="AG251" i="1" a="1"/>
  <c r="AG251" i="1" s="1"/>
  <c r="AI251" i="1" s="1"/>
  <c r="V250" i="12"/>
  <c r="U250" i="12" a="1"/>
  <c r="U250" i="12" s="1"/>
  <c r="W250" i="12" s="1"/>
  <c r="AV249" i="13"/>
  <c r="X249" i="13"/>
  <c r="BR249" i="12"/>
  <c r="BT249" i="12" s="1"/>
  <c r="BQ249" i="12" a="1"/>
  <c r="BQ249" i="12" s="1"/>
  <c r="BS249" i="12" s="1"/>
  <c r="BT249" i="13"/>
  <c r="BF250" i="13"/>
  <c r="BE250" i="13" a="1"/>
  <c r="BE250" i="13" s="1"/>
  <c r="BG250" i="13" s="1"/>
  <c r="AG250" i="12" a="1"/>
  <c r="AG250" i="12" s="1"/>
  <c r="AI250" i="12" s="1"/>
  <c r="AH250" i="12"/>
  <c r="BQ251" i="1" a="1"/>
  <c r="BQ251" i="1" s="1"/>
  <c r="BS251" i="1" s="1"/>
  <c r="BR251" i="1"/>
  <c r="BT251" i="1" s="1"/>
  <c r="AS250" i="12" a="1"/>
  <c r="AS250" i="12" s="1"/>
  <c r="AU250" i="12" s="1"/>
  <c r="AT250" i="12"/>
  <c r="AV249" i="12"/>
  <c r="X250" i="1"/>
  <c r="BH249" i="7"/>
  <c r="X249" i="7"/>
  <c r="AV249" i="7"/>
  <c r="AS250" i="7" a="1"/>
  <c r="AS250" i="7" s="1"/>
  <c r="AU250" i="7" s="1"/>
  <c r="AT250" i="7"/>
  <c r="AJ250" i="7"/>
  <c r="BQ250" i="7" a="1"/>
  <c r="BQ250" i="7" s="1"/>
  <c r="BS250" i="7" s="1"/>
  <c r="BR250" i="7"/>
  <c r="BF250" i="7"/>
  <c r="BE250" i="7" a="1"/>
  <c r="BE250" i="7" s="1"/>
  <c r="BG250" i="7" s="1"/>
  <c r="AH251" i="7"/>
  <c r="AG251" i="7" a="1"/>
  <c r="AG251" i="7" s="1"/>
  <c r="AI251" i="7" s="1"/>
  <c r="BT249" i="7"/>
  <c r="V250" i="7"/>
  <c r="U250" i="7" a="1"/>
  <c r="U250" i="7" s="1"/>
  <c r="W250" i="7" s="1"/>
  <c r="AQ251" i="1"/>
  <c r="AR251" i="1" s="1"/>
  <c r="BC251" i="12"/>
  <c r="BD251" i="12" s="1"/>
  <c r="AQ251" i="12"/>
  <c r="AR251" i="12" s="1"/>
  <c r="AE251" i="12"/>
  <c r="AF251" i="12" s="1"/>
  <c r="S251" i="12"/>
  <c r="T251" i="12" s="1"/>
  <c r="BO251" i="7"/>
  <c r="BP251" i="7" s="1"/>
  <c r="BC251" i="7"/>
  <c r="BD251" i="7" s="1"/>
  <c r="AQ251" i="7"/>
  <c r="AR251" i="7" s="1"/>
  <c r="AE252" i="7"/>
  <c r="AF252" i="7" s="1"/>
  <c r="S251" i="7"/>
  <c r="T251" i="7" s="1"/>
  <c r="BO252" i="1"/>
  <c r="BP252" i="1" s="1"/>
  <c r="BC251" i="1"/>
  <c r="BD251" i="1" s="1"/>
  <c r="AE252" i="1"/>
  <c r="AF252" i="1" s="1"/>
  <c r="S252" i="1"/>
  <c r="T252" i="1" s="1"/>
  <c r="BO251" i="13"/>
  <c r="BP251" i="13" s="1"/>
  <c r="BC251" i="13"/>
  <c r="BD251" i="13" s="1"/>
  <c r="AQ251" i="13"/>
  <c r="AR251" i="13" s="1"/>
  <c r="AE251" i="13"/>
  <c r="AF251" i="13" s="1"/>
  <c r="S251" i="13"/>
  <c r="T251" i="13" s="1"/>
  <c r="AJ251" i="1" l="1"/>
  <c r="AV250" i="1"/>
  <c r="AJ250" i="13"/>
  <c r="BH250" i="1"/>
  <c r="AV250" i="12"/>
  <c r="BH250" i="13"/>
  <c r="BT250" i="13"/>
  <c r="BF251" i="13"/>
  <c r="BE251" i="13" a="1"/>
  <c r="BE251" i="13" s="1"/>
  <c r="BG251" i="13" s="1"/>
  <c r="BQ251" i="13" a="1"/>
  <c r="BQ251" i="13" s="1"/>
  <c r="BS251" i="13" s="1"/>
  <c r="BR251" i="13"/>
  <c r="BT251" i="13" s="1"/>
  <c r="BH250" i="12"/>
  <c r="V252" i="1"/>
  <c r="U252" i="1" a="1"/>
  <c r="U252" i="1" s="1"/>
  <c r="W252" i="1" s="1"/>
  <c r="X250" i="12"/>
  <c r="BP251" i="12"/>
  <c r="BO252" i="12"/>
  <c r="AH252" i="1"/>
  <c r="AG252" i="1" a="1"/>
  <c r="AG252" i="1" s="1"/>
  <c r="AI252" i="1" s="1"/>
  <c r="U251" i="12" a="1"/>
  <c r="U251" i="12" s="1"/>
  <c r="W251" i="12" s="1"/>
  <c r="V251" i="12"/>
  <c r="BQ250" i="12" a="1"/>
  <c r="BQ250" i="12" s="1"/>
  <c r="BS250" i="12" s="1"/>
  <c r="BR250" i="12"/>
  <c r="AS251" i="1" a="1"/>
  <c r="AS251" i="1" s="1"/>
  <c r="AU251" i="1" s="1"/>
  <c r="AT251" i="1"/>
  <c r="AG251" i="12" a="1"/>
  <c r="AG251" i="12" s="1"/>
  <c r="AI251" i="12" s="1"/>
  <c r="AH251" i="12"/>
  <c r="X251" i="1"/>
  <c r="AV250" i="13"/>
  <c r="V251" i="13"/>
  <c r="U251" i="13" a="1"/>
  <c r="U251" i="13" s="1"/>
  <c r="W251" i="13" s="1"/>
  <c r="BQ252" i="1" a="1"/>
  <c r="BQ252" i="1" s="1"/>
  <c r="BS252" i="1" s="1"/>
  <c r="BR252" i="1"/>
  <c r="AS251" i="12" a="1"/>
  <c r="AS251" i="12" s="1"/>
  <c r="AU251" i="12" s="1"/>
  <c r="AT251" i="12"/>
  <c r="AG251" i="13" a="1"/>
  <c r="AG251" i="13" s="1"/>
  <c r="AI251" i="13" s="1"/>
  <c r="AH251" i="13"/>
  <c r="BE251" i="12" a="1"/>
  <c r="BE251" i="12" s="1"/>
  <c r="BG251" i="12" s="1"/>
  <c r="BF251" i="12"/>
  <c r="X250" i="13"/>
  <c r="BF251" i="1"/>
  <c r="BE251" i="1" a="1"/>
  <c r="BE251" i="1" s="1"/>
  <c r="BG251" i="1" s="1"/>
  <c r="AT251" i="13"/>
  <c r="AS251" i="13" a="1"/>
  <c r="AS251" i="13" s="1"/>
  <c r="AU251" i="13" s="1"/>
  <c r="AJ250" i="12"/>
  <c r="AV250" i="7"/>
  <c r="X250" i="7"/>
  <c r="BE251" i="7" a="1"/>
  <c r="BE251" i="7" s="1"/>
  <c r="BG251" i="7" s="1"/>
  <c r="BF251" i="7"/>
  <c r="AJ251" i="7"/>
  <c r="U251" i="7" a="1"/>
  <c r="U251" i="7" s="1"/>
  <c r="W251" i="7" s="1"/>
  <c r="V251" i="7"/>
  <c r="BH250" i="7"/>
  <c r="BT250" i="7"/>
  <c r="BQ251" i="7" a="1"/>
  <c r="BQ251" i="7" s="1"/>
  <c r="BS251" i="7" s="1"/>
  <c r="BR251" i="7"/>
  <c r="AG252" i="7" a="1"/>
  <c r="AG252" i="7" s="1"/>
  <c r="AI252" i="7" s="1"/>
  <c r="AH252" i="7"/>
  <c r="AS251" i="7" a="1"/>
  <c r="AS251" i="7" s="1"/>
  <c r="AU251" i="7" s="1"/>
  <c r="AT251" i="7"/>
  <c r="AQ252" i="1"/>
  <c r="AR252" i="1" s="1"/>
  <c r="BC252" i="12"/>
  <c r="BD252" i="12" s="1"/>
  <c r="AQ252" i="12"/>
  <c r="AR252" i="12" s="1"/>
  <c r="AE252" i="12"/>
  <c r="AF252" i="12" s="1"/>
  <c r="S252" i="12"/>
  <c r="T252" i="12" s="1"/>
  <c r="BO252" i="7"/>
  <c r="BP252" i="7" s="1"/>
  <c r="BC252" i="7"/>
  <c r="BD252" i="7" s="1"/>
  <c r="AQ252" i="7"/>
  <c r="AR252" i="7" s="1"/>
  <c r="AE253" i="7"/>
  <c r="AF253" i="7" s="1"/>
  <c r="S252" i="7"/>
  <c r="T252" i="7" s="1"/>
  <c r="BO253" i="1"/>
  <c r="BP253" i="1" s="1"/>
  <c r="BC252" i="1"/>
  <c r="BD252" i="1" s="1"/>
  <c r="AE253" i="1"/>
  <c r="AF253" i="1" s="1"/>
  <c r="S253" i="1"/>
  <c r="T253" i="1" s="1"/>
  <c r="BO252" i="13"/>
  <c r="BP252" i="13" s="1"/>
  <c r="BC252" i="13"/>
  <c r="BD252" i="13" s="1"/>
  <c r="AQ252" i="13"/>
  <c r="AR252" i="13" s="1"/>
  <c r="AE252" i="13"/>
  <c r="AF252" i="13" s="1"/>
  <c r="S252" i="13"/>
  <c r="T252" i="13" s="1"/>
  <c r="BT252" i="1" l="1"/>
  <c r="AV251" i="1"/>
  <c r="BH251" i="12"/>
  <c r="X251" i="13"/>
  <c r="AJ251" i="13"/>
  <c r="BH251" i="1"/>
  <c r="BT250" i="12"/>
  <c r="AV251" i="12"/>
  <c r="BF252" i="1"/>
  <c r="BE252" i="1" a="1"/>
  <c r="BE252" i="1" s="1"/>
  <c r="BG252" i="1" s="1"/>
  <c r="AG252" i="12" a="1"/>
  <c r="AG252" i="12" s="1"/>
  <c r="AI252" i="12" s="1"/>
  <c r="AH252" i="12"/>
  <c r="AJ252" i="12" s="1"/>
  <c r="U252" i="13" a="1"/>
  <c r="U252" i="13" s="1"/>
  <c r="W252" i="13" s="1"/>
  <c r="V252" i="13"/>
  <c r="BQ253" i="1" a="1"/>
  <c r="BQ253" i="1" s="1"/>
  <c r="BS253" i="1" s="1"/>
  <c r="BR253" i="1"/>
  <c r="AS252" i="12" a="1"/>
  <c r="AS252" i="12" s="1"/>
  <c r="AU252" i="12" s="1"/>
  <c r="AT252" i="12"/>
  <c r="AJ251" i="12"/>
  <c r="AJ252" i="1"/>
  <c r="AG252" i="13" a="1"/>
  <c r="AG252" i="13" s="1"/>
  <c r="AI252" i="13" s="1"/>
  <c r="AH252" i="13"/>
  <c r="AS252" i="13" a="1"/>
  <c r="AS252" i="13" s="1"/>
  <c r="AU252" i="13" s="1"/>
  <c r="AT252" i="13"/>
  <c r="BE252" i="12" a="1"/>
  <c r="BE252" i="12" s="1"/>
  <c r="BG252" i="12" s="1"/>
  <c r="BF252" i="12"/>
  <c r="BE252" i="13" a="1"/>
  <c r="BE252" i="13" s="1"/>
  <c r="BG252" i="13" s="1"/>
  <c r="BF252" i="13"/>
  <c r="AT252" i="1"/>
  <c r="AS252" i="1" a="1"/>
  <c r="AS252" i="1" s="1"/>
  <c r="AU252" i="1" s="1"/>
  <c r="BP252" i="12"/>
  <c r="BO253" i="12"/>
  <c r="BQ252" i="13" a="1"/>
  <c r="BQ252" i="13" s="1"/>
  <c r="BS252" i="13" s="1"/>
  <c r="BR252" i="13"/>
  <c r="AV251" i="13"/>
  <c r="BQ251" i="12" a="1"/>
  <c r="BQ251" i="12" s="1"/>
  <c r="BS251" i="12" s="1"/>
  <c r="BR251" i="12"/>
  <c r="BH251" i="13"/>
  <c r="U253" i="1" a="1"/>
  <c r="U253" i="1" s="1"/>
  <c r="W253" i="1" s="1"/>
  <c r="V253" i="1"/>
  <c r="AG253" i="1" a="1"/>
  <c r="AG253" i="1" s="1"/>
  <c r="AI253" i="1" s="1"/>
  <c r="AH253" i="1"/>
  <c r="V252" i="12"/>
  <c r="U252" i="12" a="1"/>
  <c r="U252" i="12" s="1"/>
  <c r="W252" i="12" s="1"/>
  <c r="X251" i="12"/>
  <c r="X252" i="1"/>
  <c r="BH251" i="7"/>
  <c r="X251" i="7"/>
  <c r="U252" i="7" a="1"/>
  <c r="U252" i="7" s="1"/>
  <c r="W252" i="7" s="1"/>
  <c r="V252" i="7"/>
  <c r="BR252" i="7"/>
  <c r="BQ252" i="7" a="1"/>
  <c r="BQ252" i="7" s="1"/>
  <c r="BS252" i="7" s="1"/>
  <c r="BT252" i="7" s="1"/>
  <c r="BT251" i="7"/>
  <c r="AS252" i="7" a="1"/>
  <c r="AS252" i="7" s="1"/>
  <c r="AU252" i="7" s="1"/>
  <c r="AT252" i="7"/>
  <c r="BE252" i="7" a="1"/>
  <c r="BE252" i="7" s="1"/>
  <c r="BG252" i="7" s="1"/>
  <c r="BF252" i="7"/>
  <c r="AV251" i="7"/>
  <c r="AH253" i="7"/>
  <c r="AG253" i="7" a="1"/>
  <c r="AG253" i="7" s="1"/>
  <c r="AI253" i="7" s="1"/>
  <c r="AJ252" i="7"/>
  <c r="AQ253" i="1"/>
  <c r="AR253" i="1" s="1"/>
  <c r="BC253" i="12"/>
  <c r="BD253" i="12" s="1"/>
  <c r="AQ253" i="12"/>
  <c r="AR253" i="12" s="1"/>
  <c r="AE253" i="12"/>
  <c r="AF253" i="12" s="1"/>
  <c r="S253" i="12"/>
  <c r="T253" i="12" s="1"/>
  <c r="BO253" i="7"/>
  <c r="BP253" i="7" s="1"/>
  <c r="BC253" i="7"/>
  <c r="BD253" i="7" s="1"/>
  <c r="AQ253" i="7"/>
  <c r="AR253" i="7" s="1"/>
  <c r="AE254" i="7"/>
  <c r="AF254" i="7" s="1"/>
  <c r="S253" i="7"/>
  <c r="T253" i="7" s="1"/>
  <c r="BO254" i="1"/>
  <c r="BP254" i="1" s="1"/>
  <c r="BC253" i="1"/>
  <c r="BD253" i="1" s="1"/>
  <c r="AE254" i="1"/>
  <c r="AF254" i="1" s="1"/>
  <c r="S254" i="1"/>
  <c r="T254" i="1" s="1"/>
  <c r="BO253" i="13"/>
  <c r="BP253" i="13" s="1"/>
  <c r="BC253" i="13"/>
  <c r="BD253" i="13" s="1"/>
  <c r="AQ253" i="13"/>
  <c r="AR253" i="13" s="1"/>
  <c r="AE253" i="13"/>
  <c r="AF253" i="13" s="1"/>
  <c r="S253" i="13"/>
  <c r="T253" i="13" s="1"/>
  <c r="AV252" i="1" l="1"/>
  <c r="BT252" i="13"/>
  <c r="BH252" i="13"/>
  <c r="AJ253" i="1"/>
  <c r="X252" i="12"/>
  <c r="BT251" i="12"/>
  <c r="AJ252" i="13"/>
  <c r="X252" i="13"/>
  <c r="U253" i="12" a="1"/>
  <c r="U253" i="12" s="1"/>
  <c r="W253" i="12" s="1"/>
  <c r="V253" i="12"/>
  <c r="BE253" i="1" a="1"/>
  <c r="BE253" i="1" s="1"/>
  <c r="BG253" i="1" s="1"/>
  <c r="BF253" i="1"/>
  <c r="AG253" i="12" a="1"/>
  <c r="AG253" i="12" s="1"/>
  <c r="AI253" i="12" s="1"/>
  <c r="AH253" i="12"/>
  <c r="X252" i="7"/>
  <c r="BQ253" i="13" a="1"/>
  <c r="BQ253" i="13" s="1"/>
  <c r="BS253" i="13" s="1"/>
  <c r="BR253" i="13"/>
  <c r="V254" i="1"/>
  <c r="U254" i="1" a="1"/>
  <c r="U254" i="1" s="1"/>
  <c r="W254" i="1" s="1"/>
  <c r="BQ254" i="1" a="1"/>
  <c r="BQ254" i="1" s="1"/>
  <c r="BS254" i="1" s="1"/>
  <c r="BR254" i="1"/>
  <c r="AS253" i="12" a="1"/>
  <c r="AS253" i="12" s="1"/>
  <c r="AU253" i="12" s="1"/>
  <c r="AT253" i="12"/>
  <c r="AG253" i="13" a="1"/>
  <c r="AG253" i="13" s="1"/>
  <c r="AI253" i="13" s="1"/>
  <c r="AH253" i="13"/>
  <c r="BF253" i="12"/>
  <c r="BE253" i="12" a="1"/>
  <c r="BE253" i="12" s="1"/>
  <c r="BG253" i="12" s="1"/>
  <c r="BH252" i="12"/>
  <c r="AV252" i="12"/>
  <c r="BH252" i="1"/>
  <c r="AG254" i="1" a="1"/>
  <c r="AG254" i="1" s="1"/>
  <c r="AI254" i="1" s="1"/>
  <c r="AH254" i="1"/>
  <c r="U253" i="13" a="1"/>
  <c r="U253" i="13" s="1"/>
  <c r="W253" i="13" s="1"/>
  <c r="V253" i="13"/>
  <c r="AS253" i="13" a="1"/>
  <c r="AS253" i="13" s="1"/>
  <c r="AU253" i="13" s="1"/>
  <c r="AT253" i="13"/>
  <c r="X253" i="1"/>
  <c r="BP253" i="12"/>
  <c r="BO254" i="12"/>
  <c r="BE253" i="13" a="1"/>
  <c r="BE253" i="13" s="1"/>
  <c r="BG253" i="13" s="1"/>
  <c r="BF253" i="13"/>
  <c r="AS253" i="1" a="1"/>
  <c r="AS253" i="1" s="1"/>
  <c r="AU253" i="1" s="1"/>
  <c r="AT253" i="1"/>
  <c r="BQ252" i="12" a="1"/>
  <c r="BQ252" i="12" s="1"/>
  <c r="BS252" i="12" s="1"/>
  <c r="BR252" i="12"/>
  <c r="AV252" i="13"/>
  <c r="BT253" i="1"/>
  <c r="BH252" i="7"/>
  <c r="AV252" i="7"/>
  <c r="AS253" i="7" a="1"/>
  <c r="AS253" i="7" s="1"/>
  <c r="AU253" i="7" s="1"/>
  <c r="AT253" i="7"/>
  <c r="BQ253" i="7" a="1"/>
  <c r="BQ253" i="7" s="1"/>
  <c r="BS253" i="7" s="1"/>
  <c r="BR253" i="7"/>
  <c r="AH254" i="7"/>
  <c r="AG254" i="7" a="1"/>
  <c r="AG254" i="7" s="1"/>
  <c r="AI254" i="7" s="1"/>
  <c r="BE253" i="7" a="1"/>
  <c r="BE253" i="7" s="1"/>
  <c r="BG253" i="7" s="1"/>
  <c r="BF253" i="7"/>
  <c r="U253" i="7" a="1"/>
  <c r="U253" i="7" s="1"/>
  <c r="W253" i="7" s="1"/>
  <c r="V253" i="7"/>
  <c r="AJ253" i="7"/>
  <c r="AQ254" i="1"/>
  <c r="AR254" i="1" s="1"/>
  <c r="BC254" i="12"/>
  <c r="BD254" i="12" s="1"/>
  <c r="AQ254" i="12"/>
  <c r="AR254" i="12" s="1"/>
  <c r="AE254" i="12"/>
  <c r="AF254" i="12" s="1"/>
  <c r="S254" i="12"/>
  <c r="T254" i="12" s="1"/>
  <c r="BO254" i="7"/>
  <c r="BP254" i="7" s="1"/>
  <c r="BC254" i="7"/>
  <c r="BD254" i="7" s="1"/>
  <c r="AQ254" i="7"/>
  <c r="AR254" i="7" s="1"/>
  <c r="AE255" i="7"/>
  <c r="AF255" i="7" s="1"/>
  <c r="S254" i="7"/>
  <c r="T254" i="7" s="1"/>
  <c r="BO255" i="1"/>
  <c r="BP255" i="1" s="1"/>
  <c r="BC254" i="1"/>
  <c r="BD254" i="1" s="1"/>
  <c r="AE255" i="1"/>
  <c r="AF255" i="1" s="1"/>
  <c r="S255" i="1"/>
  <c r="T255" i="1" s="1"/>
  <c r="BO254" i="13"/>
  <c r="BP254" i="13" s="1"/>
  <c r="BC254" i="13"/>
  <c r="BD254" i="13" s="1"/>
  <c r="AQ254" i="13"/>
  <c r="AR254" i="13" s="1"/>
  <c r="AE254" i="13"/>
  <c r="AF254" i="13" s="1"/>
  <c r="S254" i="13"/>
  <c r="T254" i="13" s="1"/>
  <c r="AJ253" i="13" l="1"/>
  <c r="AJ254" i="1"/>
  <c r="BH253" i="12"/>
  <c r="AV253" i="12"/>
  <c r="AJ253" i="12"/>
  <c r="BT252" i="12"/>
  <c r="AV253" i="1"/>
  <c r="U254" i="13" a="1"/>
  <c r="U254" i="13" s="1"/>
  <c r="W254" i="13" s="1"/>
  <c r="V254" i="13"/>
  <c r="X254" i="13" s="1"/>
  <c r="AS254" i="12" a="1"/>
  <c r="AS254" i="12" s="1"/>
  <c r="AU254" i="12" s="1"/>
  <c r="AT254" i="12"/>
  <c r="AG254" i="13" a="1"/>
  <c r="AG254" i="13" s="1"/>
  <c r="AI254" i="13" s="1"/>
  <c r="AH254" i="13"/>
  <c r="BE254" i="12" a="1"/>
  <c r="BE254" i="12" s="1"/>
  <c r="BG254" i="12" s="1"/>
  <c r="BF254" i="12"/>
  <c r="AJ254" i="7"/>
  <c r="BP254" i="12"/>
  <c r="BO255" i="12"/>
  <c r="BT253" i="13"/>
  <c r="X253" i="12"/>
  <c r="AS254" i="13" a="1"/>
  <c r="AS254" i="13" s="1"/>
  <c r="AU254" i="13" s="1"/>
  <c r="AT254" i="13"/>
  <c r="AS254" i="1" a="1"/>
  <c r="AS254" i="1" s="1"/>
  <c r="AU254" i="1" s="1"/>
  <c r="AT254" i="1"/>
  <c r="BE254" i="13" a="1"/>
  <c r="BE254" i="13" s="1"/>
  <c r="BG254" i="13" s="1"/>
  <c r="BF254" i="13"/>
  <c r="BR254" i="13"/>
  <c r="BQ254" i="13" a="1"/>
  <c r="BQ254" i="13" s="1"/>
  <c r="BS254" i="13" s="1"/>
  <c r="AV253" i="13"/>
  <c r="BT254" i="1"/>
  <c r="BQ253" i="12" a="1"/>
  <c r="BQ253" i="12" s="1"/>
  <c r="BS253" i="12" s="1"/>
  <c r="BR253" i="12"/>
  <c r="U255" i="1" a="1"/>
  <c r="U255" i="1" s="1"/>
  <c r="W255" i="1" s="1"/>
  <c r="V255" i="1"/>
  <c r="AG255" i="1" a="1"/>
  <c r="AG255" i="1" s="1"/>
  <c r="AI255" i="1" s="1"/>
  <c r="AH255" i="1"/>
  <c r="U254" i="12" a="1"/>
  <c r="U254" i="12" s="1"/>
  <c r="W254" i="12" s="1"/>
  <c r="V254" i="12"/>
  <c r="X253" i="13"/>
  <c r="X254" i="1"/>
  <c r="BQ255" i="1" a="1"/>
  <c r="BQ255" i="1" s="1"/>
  <c r="BS255" i="1" s="1"/>
  <c r="BR255" i="1"/>
  <c r="BE254" i="1" a="1"/>
  <c r="BE254" i="1" s="1"/>
  <c r="BG254" i="1" s="1"/>
  <c r="BF254" i="1"/>
  <c r="AG254" i="12" a="1"/>
  <c r="AG254" i="12" s="1"/>
  <c r="AI254" i="12" s="1"/>
  <c r="AH254" i="12"/>
  <c r="BH253" i="7"/>
  <c r="BH253" i="13"/>
  <c r="BH253" i="1"/>
  <c r="AV253" i="7"/>
  <c r="U254" i="7" a="1"/>
  <c r="U254" i="7" s="1"/>
  <c r="W254" i="7" s="1"/>
  <c r="V254" i="7"/>
  <c r="X253" i="7"/>
  <c r="AH255" i="7"/>
  <c r="AG255" i="7" a="1"/>
  <c r="AG255" i="7" s="1"/>
  <c r="AI255" i="7" s="1"/>
  <c r="BF254" i="7"/>
  <c r="BE254" i="7" a="1"/>
  <c r="BE254" i="7" s="1"/>
  <c r="BG254" i="7" s="1"/>
  <c r="BT253" i="7"/>
  <c r="BQ254" i="7" a="1"/>
  <c r="BQ254" i="7" s="1"/>
  <c r="BS254" i="7" s="1"/>
  <c r="BR254" i="7"/>
  <c r="AT254" i="7"/>
  <c r="AS254" i="7" a="1"/>
  <c r="AS254" i="7" s="1"/>
  <c r="AU254" i="7" s="1"/>
  <c r="AQ255" i="1"/>
  <c r="AR255" i="1" s="1"/>
  <c r="BC255" i="12"/>
  <c r="BD255" i="12" s="1"/>
  <c r="AQ255" i="12"/>
  <c r="AR255" i="12" s="1"/>
  <c r="AE255" i="12"/>
  <c r="AF255" i="12" s="1"/>
  <c r="S255" i="12"/>
  <c r="T255" i="12" s="1"/>
  <c r="BO255" i="7"/>
  <c r="BP255" i="7" s="1"/>
  <c r="BC255" i="7"/>
  <c r="BD255" i="7" s="1"/>
  <c r="AQ255" i="7"/>
  <c r="AR255" i="7" s="1"/>
  <c r="AE256" i="7"/>
  <c r="AF256" i="7" s="1"/>
  <c r="S255" i="7"/>
  <c r="T255" i="7" s="1"/>
  <c r="BO256" i="1"/>
  <c r="BP256" i="1" s="1"/>
  <c r="BC255" i="1"/>
  <c r="BD255" i="1" s="1"/>
  <c r="AE256" i="1"/>
  <c r="AF256" i="1" s="1"/>
  <c r="S256" i="1"/>
  <c r="T256" i="1" s="1"/>
  <c r="BO255" i="13"/>
  <c r="BP255" i="13" s="1"/>
  <c r="BC255" i="13"/>
  <c r="BD255" i="13" s="1"/>
  <c r="AQ255" i="13"/>
  <c r="AR255" i="13" s="1"/>
  <c r="AE255" i="13"/>
  <c r="AF255" i="13" s="1"/>
  <c r="S255" i="13"/>
  <c r="T255" i="13" s="1"/>
  <c r="BH254" i="12" l="1"/>
  <c r="BT253" i="12"/>
  <c r="AJ254" i="13"/>
  <c r="AV254" i="12"/>
  <c r="BT254" i="7"/>
  <c r="X254" i="7"/>
  <c r="BH254" i="1"/>
  <c r="AJ255" i="1"/>
  <c r="BT254" i="13"/>
  <c r="BT255" i="1"/>
  <c r="X255" i="1"/>
  <c r="AV254" i="7"/>
  <c r="AJ254" i="12"/>
  <c r="X254" i="12"/>
  <c r="AV254" i="13"/>
  <c r="U256" i="1" a="1"/>
  <c r="U256" i="1" s="1"/>
  <c r="W256" i="1" s="1"/>
  <c r="V256" i="1"/>
  <c r="AG256" i="1" a="1"/>
  <c r="AG256" i="1" s="1"/>
  <c r="AI256" i="1" s="1"/>
  <c r="AH256" i="1"/>
  <c r="U255" i="12" a="1"/>
  <c r="U255" i="12" s="1"/>
  <c r="W255" i="12" s="1"/>
  <c r="V255" i="12"/>
  <c r="BF255" i="1"/>
  <c r="BE255" i="1" a="1"/>
  <c r="BE255" i="1" s="1"/>
  <c r="BG255" i="1" s="1"/>
  <c r="AG255" i="12" a="1"/>
  <c r="AG255" i="12" s="1"/>
  <c r="AI255" i="12" s="1"/>
  <c r="AH255" i="12"/>
  <c r="AS255" i="12" a="1"/>
  <c r="AS255" i="12" s="1"/>
  <c r="AU255" i="12" s="1"/>
  <c r="AT255" i="12"/>
  <c r="BE255" i="12" a="1"/>
  <c r="BE255" i="12" s="1"/>
  <c r="BG255" i="12" s="1"/>
  <c r="BF255" i="12"/>
  <c r="BH254" i="13"/>
  <c r="BP255" i="12"/>
  <c r="BO256" i="12"/>
  <c r="BR256" i="1"/>
  <c r="BQ256" i="1" a="1"/>
  <c r="BQ256" i="1" s="1"/>
  <c r="BS256" i="1" s="1"/>
  <c r="AH255" i="13"/>
  <c r="AG255" i="13" a="1"/>
  <c r="AG255" i="13" s="1"/>
  <c r="AI255" i="13" s="1"/>
  <c r="AT255" i="13"/>
  <c r="AS255" i="13" a="1"/>
  <c r="AS255" i="13" s="1"/>
  <c r="AU255" i="13" s="1"/>
  <c r="BQ254" i="12" a="1"/>
  <c r="BQ254" i="12" s="1"/>
  <c r="BS254" i="12" s="1"/>
  <c r="BR254" i="12"/>
  <c r="BQ255" i="13" a="1"/>
  <c r="BQ255" i="13" s="1"/>
  <c r="BS255" i="13" s="1"/>
  <c r="BR255" i="13"/>
  <c r="U255" i="13" a="1"/>
  <c r="U255" i="13" s="1"/>
  <c r="W255" i="13" s="1"/>
  <c r="V255" i="13"/>
  <c r="X255" i="13" s="1"/>
  <c r="BE255" i="13" a="1"/>
  <c r="BE255" i="13" s="1"/>
  <c r="BF255" i="13"/>
  <c r="AS255" i="1" a="1"/>
  <c r="AS255" i="1" s="1"/>
  <c r="AU255" i="1" s="1"/>
  <c r="AT255" i="1"/>
  <c r="AJ255" i="7"/>
  <c r="AV254" i="1"/>
  <c r="BQ255" i="7" a="1"/>
  <c r="BQ255" i="7" s="1"/>
  <c r="BS255" i="7" s="1"/>
  <c r="BR255" i="7"/>
  <c r="BF255" i="7"/>
  <c r="BE255" i="7" a="1"/>
  <c r="BE255" i="7" s="1"/>
  <c r="BG255" i="7" s="1"/>
  <c r="BH254" i="7"/>
  <c r="AH256" i="7"/>
  <c r="AG256" i="7" a="1"/>
  <c r="AG256" i="7" s="1"/>
  <c r="AI256" i="7" s="1"/>
  <c r="AT255" i="7"/>
  <c r="AS255" i="7" a="1"/>
  <c r="AS255" i="7" s="1"/>
  <c r="AU255" i="7" s="1"/>
  <c r="U255" i="7" a="1"/>
  <c r="U255" i="7" s="1"/>
  <c r="W255" i="7" s="1"/>
  <c r="V255" i="7"/>
  <c r="AQ256" i="1"/>
  <c r="AR256" i="1" s="1"/>
  <c r="BC256" i="12"/>
  <c r="BD256" i="12" s="1"/>
  <c r="AQ256" i="12"/>
  <c r="AR256" i="12" s="1"/>
  <c r="AE256" i="12"/>
  <c r="AF256" i="12" s="1"/>
  <c r="S256" i="12"/>
  <c r="T256" i="12" s="1"/>
  <c r="BO256" i="7"/>
  <c r="BP256" i="7" s="1"/>
  <c r="BC256" i="7"/>
  <c r="BD256" i="7" s="1"/>
  <c r="AQ256" i="7"/>
  <c r="AR256" i="7" s="1"/>
  <c r="AE257" i="7"/>
  <c r="AF257" i="7" s="1"/>
  <c r="S256" i="7"/>
  <c r="T256" i="7" s="1"/>
  <c r="BO257" i="1"/>
  <c r="BP257" i="1" s="1"/>
  <c r="BC256" i="1"/>
  <c r="BD256" i="1" s="1"/>
  <c r="AE257" i="1"/>
  <c r="AF257" i="1" s="1"/>
  <c r="S257" i="1"/>
  <c r="T257" i="1" s="1"/>
  <c r="BO256" i="13"/>
  <c r="BP256" i="13" s="1"/>
  <c r="BC256" i="13"/>
  <c r="BD256" i="13" s="1"/>
  <c r="AQ256" i="13"/>
  <c r="AR256" i="13" s="1"/>
  <c r="AE256" i="13"/>
  <c r="AF256" i="13" s="1"/>
  <c r="S256" i="13"/>
  <c r="T256" i="13" s="1"/>
  <c r="AV255" i="13" l="1"/>
  <c r="BH255" i="1"/>
  <c r="AV255" i="12"/>
  <c r="AJ256" i="1"/>
  <c r="BT255" i="13"/>
  <c r="BH255" i="12"/>
  <c r="X255" i="12"/>
  <c r="AJ255" i="12"/>
  <c r="X256" i="1"/>
  <c r="BH255" i="7"/>
  <c r="AG257" i="1" a="1"/>
  <c r="AG257" i="1" s="1"/>
  <c r="AI257" i="1" s="1"/>
  <c r="AH257" i="1"/>
  <c r="U256" i="12" a="1"/>
  <c r="U256" i="12" s="1"/>
  <c r="W256" i="12" s="1"/>
  <c r="V256" i="12"/>
  <c r="AJ255" i="13"/>
  <c r="BF256" i="1"/>
  <c r="BE256" i="1" a="1"/>
  <c r="BE256" i="1" s="1"/>
  <c r="BG256" i="1" s="1"/>
  <c r="AG256" i="12" a="1"/>
  <c r="AG256" i="12" s="1"/>
  <c r="AI256" i="12" s="1"/>
  <c r="AH256" i="12"/>
  <c r="BQ257" i="1" a="1"/>
  <c r="BQ257" i="1" s="1"/>
  <c r="BS257" i="1" s="1"/>
  <c r="BR257" i="1"/>
  <c r="AS256" i="12" a="1"/>
  <c r="AS256" i="12" s="1"/>
  <c r="AU256" i="12" s="1"/>
  <c r="AT256" i="12"/>
  <c r="AG256" i="13" a="1"/>
  <c r="AG256" i="13" s="1"/>
  <c r="AI256" i="13" s="1"/>
  <c r="AH256" i="13"/>
  <c r="BE256" i="12" a="1"/>
  <c r="BE256" i="12" s="1"/>
  <c r="BG256" i="12" s="1"/>
  <c r="BF256" i="12"/>
  <c r="AV255" i="1"/>
  <c r="BT254" i="12"/>
  <c r="BT256" i="1"/>
  <c r="AS256" i="13" a="1"/>
  <c r="AS256" i="13" s="1"/>
  <c r="AU256" i="13" s="1"/>
  <c r="AT256" i="13"/>
  <c r="BE256" i="13" a="1"/>
  <c r="BE256" i="13" s="1"/>
  <c r="BG256" i="13" s="1"/>
  <c r="BF256" i="13"/>
  <c r="AS256" i="1" a="1"/>
  <c r="AS256" i="1" s="1"/>
  <c r="AU256" i="1" s="1"/>
  <c r="AT256" i="1"/>
  <c r="U256" i="13" a="1"/>
  <c r="U256" i="13" s="1"/>
  <c r="W256" i="13" s="1"/>
  <c r="V256" i="13"/>
  <c r="BQ256" i="13" a="1"/>
  <c r="BQ256" i="13" s="1"/>
  <c r="BS256" i="13" s="1"/>
  <c r="BR256" i="13"/>
  <c r="BH255" i="13"/>
  <c r="BG255" i="13"/>
  <c r="BP256" i="12"/>
  <c r="BO257" i="12"/>
  <c r="U257" i="1" a="1"/>
  <c r="U257" i="1" s="1"/>
  <c r="W257" i="1" s="1"/>
  <c r="V257" i="1"/>
  <c r="BQ255" i="12" a="1"/>
  <c r="BQ255" i="12" s="1"/>
  <c r="BS255" i="12" s="1"/>
  <c r="BR255" i="12"/>
  <c r="BT255" i="7"/>
  <c r="AV255" i="7"/>
  <c r="AG257" i="7" a="1"/>
  <c r="AG257" i="7" s="1"/>
  <c r="AI257" i="7" s="1"/>
  <c r="AH257" i="7"/>
  <c r="BR256" i="7"/>
  <c r="BQ256" i="7" a="1"/>
  <c r="BQ256" i="7" s="1"/>
  <c r="BS256" i="7" s="1"/>
  <c r="V256" i="7"/>
  <c r="U256" i="7" a="1"/>
  <c r="U256" i="7" s="1"/>
  <c r="W256" i="7" s="1"/>
  <c r="BF256" i="7"/>
  <c r="BE256" i="7" a="1"/>
  <c r="BE256" i="7" s="1"/>
  <c r="BG256" i="7" s="1"/>
  <c r="AJ256" i="7"/>
  <c r="AT256" i="7"/>
  <c r="AS256" i="7" a="1"/>
  <c r="AS256" i="7" s="1"/>
  <c r="AU256" i="7" s="1"/>
  <c r="X255" i="7"/>
  <c r="AQ257" i="1"/>
  <c r="AR257" i="1" s="1"/>
  <c r="BC257" i="12"/>
  <c r="BD257" i="12" s="1"/>
  <c r="AQ257" i="12"/>
  <c r="AR257" i="12" s="1"/>
  <c r="AE257" i="12"/>
  <c r="AF257" i="12" s="1"/>
  <c r="S257" i="12"/>
  <c r="T257" i="12" s="1"/>
  <c r="BO257" i="7"/>
  <c r="BP257" i="7" s="1"/>
  <c r="BC257" i="7"/>
  <c r="BD257" i="7" s="1"/>
  <c r="AQ257" i="7"/>
  <c r="AR257" i="7" s="1"/>
  <c r="AE258" i="7"/>
  <c r="AF258" i="7" s="1"/>
  <c r="S257" i="7"/>
  <c r="T257" i="7" s="1"/>
  <c r="BO258" i="1"/>
  <c r="BP258" i="1" s="1"/>
  <c r="BC257" i="1"/>
  <c r="BD257" i="1" s="1"/>
  <c r="AE258" i="1"/>
  <c r="AF258" i="1" s="1"/>
  <c r="S258" i="1"/>
  <c r="T258" i="1" s="1"/>
  <c r="BO257" i="13"/>
  <c r="BP257" i="13" s="1"/>
  <c r="BC257" i="13"/>
  <c r="BD257" i="13" s="1"/>
  <c r="AQ257" i="13"/>
  <c r="AR257" i="13" s="1"/>
  <c r="AE257" i="13"/>
  <c r="AF257" i="13" s="1"/>
  <c r="S257" i="13"/>
  <c r="T257" i="13" s="1"/>
  <c r="BH256" i="7" l="1"/>
  <c r="BH256" i="13"/>
  <c r="AV256" i="7"/>
  <c r="BT257" i="1"/>
  <c r="AJ257" i="1"/>
  <c r="AV256" i="12"/>
  <c r="X256" i="12"/>
  <c r="AV256" i="1"/>
  <c r="AG257" i="13" a="1"/>
  <c r="AG257" i="13" s="1"/>
  <c r="AI257" i="13" s="1"/>
  <c r="AH257" i="13"/>
  <c r="BE257" i="12" a="1"/>
  <c r="BE257" i="12" s="1"/>
  <c r="BG257" i="12" s="1"/>
  <c r="BF257" i="12"/>
  <c r="AJ256" i="13"/>
  <c r="BH256" i="1"/>
  <c r="AS257" i="13" a="1"/>
  <c r="AS257" i="13" s="1"/>
  <c r="AU257" i="13" s="1"/>
  <c r="AT257" i="13"/>
  <c r="X256" i="7"/>
  <c r="BT255" i="12"/>
  <c r="BT256" i="13"/>
  <c r="AV256" i="13"/>
  <c r="BQ257" i="13" a="1"/>
  <c r="BQ257" i="13" s="1"/>
  <c r="BS257" i="13" s="1"/>
  <c r="BR257" i="13"/>
  <c r="BT256" i="7"/>
  <c r="X257" i="1"/>
  <c r="X256" i="13"/>
  <c r="BE257" i="13" a="1"/>
  <c r="BE257" i="13" s="1"/>
  <c r="BG257" i="13" s="1"/>
  <c r="BF257" i="13"/>
  <c r="U258" i="1" a="1"/>
  <c r="U258" i="1" s="1"/>
  <c r="W258" i="1" s="1"/>
  <c r="V258" i="1"/>
  <c r="X258" i="1" s="1"/>
  <c r="AG258" i="1" a="1"/>
  <c r="AG258" i="1" s="1"/>
  <c r="AI258" i="1" s="1"/>
  <c r="AH258" i="1"/>
  <c r="U257" i="12" a="1"/>
  <c r="U257" i="12" s="1"/>
  <c r="W257" i="12" s="1"/>
  <c r="V257" i="12"/>
  <c r="BP257" i="12"/>
  <c r="BO258" i="12"/>
  <c r="AT257" i="1"/>
  <c r="AS257" i="1" a="1"/>
  <c r="AS257" i="1" s="1"/>
  <c r="AU257" i="1" s="1"/>
  <c r="BF257" i="1"/>
  <c r="BE257" i="1" a="1"/>
  <c r="BE257" i="1" s="1"/>
  <c r="BG257" i="1" s="1"/>
  <c r="AG257" i="12" a="1"/>
  <c r="AG257" i="12" s="1"/>
  <c r="AI257" i="12" s="1"/>
  <c r="AH257" i="12"/>
  <c r="BR256" i="12"/>
  <c r="BQ256" i="12" a="1"/>
  <c r="BQ256" i="12" s="1"/>
  <c r="BS256" i="12" s="1"/>
  <c r="BH256" i="12"/>
  <c r="AJ256" i="12"/>
  <c r="V257" i="13"/>
  <c r="U257" i="13" a="1"/>
  <c r="U257" i="13" s="1"/>
  <c r="W257" i="13" s="1"/>
  <c r="BQ258" i="1" a="1"/>
  <c r="BQ258" i="1" s="1"/>
  <c r="BS258" i="1" s="1"/>
  <c r="BR258" i="1"/>
  <c r="AS257" i="12" a="1"/>
  <c r="AS257" i="12" s="1"/>
  <c r="AU257" i="12" s="1"/>
  <c r="AT257" i="12"/>
  <c r="AJ257" i="7"/>
  <c r="AT257" i="7"/>
  <c r="AS257" i="7" a="1"/>
  <c r="AS257" i="7" s="1"/>
  <c r="AU257" i="7" s="1"/>
  <c r="U257" i="7" a="1"/>
  <c r="U257" i="7" s="1"/>
  <c r="W257" i="7" s="1"/>
  <c r="V257" i="7"/>
  <c r="AH258" i="7"/>
  <c r="AG258" i="7" a="1"/>
  <c r="AG258" i="7" s="1"/>
  <c r="AI258" i="7" s="1"/>
  <c r="BF257" i="7"/>
  <c r="BE257" i="7" a="1"/>
  <c r="BE257" i="7" s="1"/>
  <c r="BG257" i="7" s="1"/>
  <c r="BR257" i="7"/>
  <c r="BQ257" i="7" a="1"/>
  <c r="BQ257" i="7" s="1"/>
  <c r="BS257" i="7" s="1"/>
  <c r="AQ258" i="1"/>
  <c r="AR258" i="1" s="1"/>
  <c r="BC258" i="12"/>
  <c r="BD258" i="12" s="1"/>
  <c r="AQ258" i="12"/>
  <c r="AR258" i="12" s="1"/>
  <c r="AE258" i="12"/>
  <c r="AF258" i="12" s="1"/>
  <c r="S258" i="12"/>
  <c r="T258" i="12" s="1"/>
  <c r="BO258" i="7"/>
  <c r="BP258" i="7" s="1"/>
  <c r="BC258" i="7"/>
  <c r="BD258" i="7" s="1"/>
  <c r="AQ258" i="7"/>
  <c r="AR258" i="7" s="1"/>
  <c r="AE259" i="7"/>
  <c r="AF259" i="7" s="1"/>
  <c r="S258" i="7"/>
  <c r="T258" i="7" s="1"/>
  <c r="BO259" i="1"/>
  <c r="BP259" i="1" s="1"/>
  <c r="BC258" i="1"/>
  <c r="BD258" i="1" s="1"/>
  <c r="AE259" i="1"/>
  <c r="AF259" i="1" s="1"/>
  <c r="S259" i="1"/>
  <c r="T259" i="1" s="1"/>
  <c r="BO258" i="13"/>
  <c r="BP258" i="13" s="1"/>
  <c r="BC258" i="13"/>
  <c r="BD258" i="13" s="1"/>
  <c r="AQ258" i="13"/>
  <c r="AR258" i="13" s="1"/>
  <c r="AE258" i="13"/>
  <c r="AF258" i="13" s="1"/>
  <c r="S258" i="13"/>
  <c r="T258" i="13" s="1"/>
  <c r="AJ258" i="1" l="1"/>
  <c r="AJ257" i="13"/>
  <c r="AV257" i="12"/>
  <c r="BH257" i="13"/>
  <c r="BT258" i="1"/>
  <c r="X257" i="12"/>
  <c r="U258" i="13" a="1"/>
  <c r="U258" i="13" s="1"/>
  <c r="W258" i="13" s="1"/>
  <c r="V258" i="13"/>
  <c r="X258" i="13" s="1"/>
  <c r="BQ259" i="1" a="1"/>
  <c r="BQ259" i="1" s="1"/>
  <c r="BS259" i="1" s="1"/>
  <c r="BR259" i="1"/>
  <c r="AS258" i="12" a="1"/>
  <c r="AS258" i="12" s="1"/>
  <c r="AU258" i="12" s="1"/>
  <c r="AT258" i="12"/>
  <c r="BT256" i="12"/>
  <c r="AV257" i="1"/>
  <c r="BT257" i="13"/>
  <c r="AT258" i="13"/>
  <c r="AS258" i="13" a="1"/>
  <c r="AS258" i="13" s="1"/>
  <c r="AU258" i="13" s="1"/>
  <c r="BH257" i="12"/>
  <c r="AH258" i="13"/>
  <c r="AG258" i="13" a="1"/>
  <c r="AG258" i="13" s="1"/>
  <c r="AI258" i="13" s="1"/>
  <c r="BE258" i="13" a="1"/>
  <c r="BE258" i="13" s="1"/>
  <c r="BG258" i="13" s="1"/>
  <c r="BF258" i="13"/>
  <c r="AS258" i="1" a="1"/>
  <c r="AS258" i="1" s="1"/>
  <c r="AU258" i="1" s="1"/>
  <c r="AT258" i="1"/>
  <c r="X257" i="13"/>
  <c r="AJ257" i="12"/>
  <c r="BP258" i="12"/>
  <c r="BO259" i="12"/>
  <c r="AG258" i="12" a="1"/>
  <c r="AG258" i="12" s="1"/>
  <c r="AI258" i="12" s="1"/>
  <c r="AH258" i="12"/>
  <c r="BE258" i="12" a="1"/>
  <c r="BE258" i="12" s="1"/>
  <c r="BG258" i="12" s="1"/>
  <c r="BF258" i="12"/>
  <c r="BR258" i="13"/>
  <c r="BT258" i="13" s="1"/>
  <c r="BQ258" i="13" a="1"/>
  <c r="BQ258" i="13" s="1"/>
  <c r="BS258" i="13" s="1"/>
  <c r="BQ257" i="12" a="1"/>
  <c r="BQ257" i="12" s="1"/>
  <c r="BS257" i="12" s="1"/>
  <c r="BR257" i="12"/>
  <c r="U259" i="1" a="1"/>
  <c r="U259" i="1" s="1"/>
  <c r="W259" i="1" s="1"/>
  <c r="V259" i="1"/>
  <c r="BH257" i="1"/>
  <c r="BE258" i="1" a="1"/>
  <c r="BE258" i="1" s="1"/>
  <c r="BG258" i="1" s="1"/>
  <c r="BF258" i="1"/>
  <c r="AG259" i="1" a="1"/>
  <c r="AG259" i="1" s="1"/>
  <c r="AI259" i="1" s="1"/>
  <c r="AH259" i="1"/>
  <c r="U258" i="12" a="1"/>
  <c r="U258" i="12" s="1"/>
  <c r="W258" i="12" s="1"/>
  <c r="V258" i="12"/>
  <c r="AV257" i="13"/>
  <c r="AV257" i="7"/>
  <c r="X257" i="7"/>
  <c r="AJ258" i="7"/>
  <c r="U258" i="7" a="1"/>
  <c r="U258" i="7" s="1"/>
  <c r="W258" i="7" s="1"/>
  <c r="V258" i="7"/>
  <c r="BT257" i="7"/>
  <c r="AG259" i="7" a="1"/>
  <c r="AG259" i="7" s="1"/>
  <c r="AI259" i="7" s="1"/>
  <c r="AH259" i="7"/>
  <c r="AS258" i="7" a="1"/>
  <c r="AS258" i="7" s="1"/>
  <c r="AU258" i="7" s="1"/>
  <c r="AT258" i="7"/>
  <c r="BH257" i="7"/>
  <c r="BQ258" i="7" a="1"/>
  <c r="BQ258" i="7" s="1"/>
  <c r="BS258" i="7" s="1"/>
  <c r="BR258" i="7"/>
  <c r="BF258" i="7"/>
  <c r="BE258" i="7" a="1"/>
  <c r="BE258" i="7" s="1"/>
  <c r="BG258" i="7" s="1"/>
  <c r="AQ259" i="1"/>
  <c r="AR259" i="1" s="1"/>
  <c r="BC259" i="12"/>
  <c r="BD259" i="12" s="1"/>
  <c r="AQ259" i="12"/>
  <c r="AR259" i="12" s="1"/>
  <c r="AE259" i="12"/>
  <c r="AF259" i="12" s="1"/>
  <c r="S259" i="12"/>
  <c r="T259" i="12" s="1"/>
  <c r="BO259" i="7"/>
  <c r="BP259" i="7" s="1"/>
  <c r="BC259" i="7"/>
  <c r="BD259" i="7" s="1"/>
  <c r="AQ259" i="7"/>
  <c r="AR259" i="7" s="1"/>
  <c r="AE260" i="7"/>
  <c r="AF260" i="7" s="1"/>
  <c r="S259" i="7"/>
  <c r="T259" i="7" s="1"/>
  <c r="BO260" i="1"/>
  <c r="BP260" i="1" s="1"/>
  <c r="BC259" i="1"/>
  <c r="BD259" i="1" s="1"/>
  <c r="AE260" i="1"/>
  <c r="AF260" i="1" s="1"/>
  <c r="S260" i="1"/>
  <c r="T260" i="1" s="1"/>
  <c r="BO259" i="13"/>
  <c r="BP259" i="13" s="1"/>
  <c r="BC259" i="13"/>
  <c r="BD259" i="13" s="1"/>
  <c r="AQ259" i="13"/>
  <c r="AR259" i="13" s="1"/>
  <c r="AE259" i="13"/>
  <c r="AF259" i="13" s="1"/>
  <c r="S259" i="13"/>
  <c r="T259" i="13" s="1"/>
  <c r="BT257" i="12" l="1"/>
  <c r="X258" i="12"/>
  <c r="BH258" i="13"/>
  <c r="AJ258" i="12"/>
  <c r="X258" i="7"/>
  <c r="X259" i="1"/>
  <c r="U259" i="13" a="1"/>
  <c r="U259" i="13" s="1"/>
  <c r="W259" i="13" s="1"/>
  <c r="V259" i="13"/>
  <c r="BE259" i="12" a="1"/>
  <c r="BE259" i="12" s="1"/>
  <c r="BG259" i="12" s="1"/>
  <c r="BF259" i="12"/>
  <c r="BH258" i="1"/>
  <c r="AV258" i="12"/>
  <c r="AS259" i="12" a="1"/>
  <c r="AS259" i="12" s="1"/>
  <c r="AU259" i="12" s="1"/>
  <c r="AT259" i="12"/>
  <c r="AV259" i="12" s="1"/>
  <c r="BQ260" i="1" a="1"/>
  <c r="BQ260" i="1" s="1"/>
  <c r="BS260" i="1" s="1"/>
  <c r="BR260" i="1"/>
  <c r="BE259" i="13" a="1"/>
  <c r="BE259" i="13" s="1"/>
  <c r="BG259" i="13" s="1"/>
  <c r="BF259" i="13"/>
  <c r="AT259" i="1"/>
  <c r="AS259" i="1" a="1"/>
  <c r="AS259" i="1" s="1"/>
  <c r="AU259" i="1" s="1"/>
  <c r="BH258" i="12"/>
  <c r="AV258" i="1"/>
  <c r="AV258" i="13"/>
  <c r="BT259" i="1"/>
  <c r="AS259" i="13" a="1"/>
  <c r="AS259" i="13" s="1"/>
  <c r="AU259" i="13" s="1"/>
  <c r="AT259" i="13"/>
  <c r="BQ259" i="13" a="1"/>
  <c r="BQ259" i="13" s="1"/>
  <c r="BS259" i="13" s="1"/>
  <c r="BR259" i="13"/>
  <c r="BR258" i="12"/>
  <c r="BQ258" i="12" a="1"/>
  <c r="BQ258" i="12" s="1"/>
  <c r="BS258" i="12" s="1"/>
  <c r="U260" i="1" a="1"/>
  <c r="U260" i="1" s="1"/>
  <c r="W260" i="1" s="1"/>
  <c r="V260" i="1"/>
  <c r="AG260" i="1" a="1"/>
  <c r="AG260" i="1" s="1"/>
  <c r="AI260" i="1" s="1"/>
  <c r="AH260" i="1"/>
  <c r="V259" i="12"/>
  <c r="U259" i="12" a="1"/>
  <c r="U259" i="12" s="1"/>
  <c r="W259" i="12" s="1"/>
  <c r="AH259" i="13"/>
  <c r="AG259" i="13" a="1"/>
  <c r="AG259" i="13" s="1"/>
  <c r="AI259" i="13" s="1"/>
  <c r="BE259" i="1" a="1"/>
  <c r="BE259" i="1" s="1"/>
  <c r="BG259" i="1" s="1"/>
  <c r="BF259" i="1"/>
  <c r="AG259" i="12" a="1"/>
  <c r="AG259" i="12" s="1"/>
  <c r="AI259" i="12" s="1"/>
  <c r="AH259" i="12"/>
  <c r="AJ259" i="1"/>
  <c r="BP259" i="12"/>
  <c r="BO260" i="12"/>
  <c r="AJ258" i="13"/>
  <c r="AV258" i="7"/>
  <c r="AJ259" i="7"/>
  <c r="BH258" i="7"/>
  <c r="BT258" i="7"/>
  <c r="AG260" i="7" a="1"/>
  <c r="AG260" i="7" s="1"/>
  <c r="AI260" i="7" s="1"/>
  <c r="AH260" i="7"/>
  <c r="U259" i="7" a="1"/>
  <c r="U259" i="7" s="1"/>
  <c r="W259" i="7" s="1"/>
  <c r="V259" i="7"/>
  <c r="BF259" i="7"/>
  <c r="BE259" i="7" a="1"/>
  <c r="BE259" i="7" s="1"/>
  <c r="BG259" i="7" s="1"/>
  <c r="BQ259" i="7" a="1"/>
  <c r="BQ259" i="7" s="1"/>
  <c r="BS259" i="7" s="1"/>
  <c r="BR259" i="7"/>
  <c r="AS259" i="7" a="1"/>
  <c r="AS259" i="7" s="1"/>
  <c r="AU259" i="7" s="1"/>
  <c r="AT259" i="7"/>
  <c r="AQ260" i="1"/>
  <c r="AR260" i="1" s="1"/>
  <c r="BC260" i="12"/>
  <c r="BD260" i="12" s="1"/>
  <c r="AQ260" i="12"/>
  <c r="AR260" i="12" s="1"/>
  <c r="AE260" i="12"/>
  <c r="AF260" i="12" s="1"/>
  <c r="S260" i="12"/>
  <c r="T260" i="12" s="1"/>
  <c r="BO260" i="7"/>
  <c r="BP260" i="7" s="1"/>
  <c r="BC260" i="7"/>
  <c r="BD260" i="7" s="1"/>
  <c r="AQ260" i="7"/>
  <c r="AR260" i="7" s="1"/>
  <c r="AE261" i="7"/>
  <c r="AF261" i="7" s="1"/>
  <c r="S260" i="7"/>
  <c r="T260" i="7" s="1"/>
  <c r="BO261" i="1"/>
  <c r="BP261" i="1" s="1"/>
  <c r="BC260" i="1"/>
  <c r="BD260" i="1" s="1"/>
  <c r="AE261" i="1"/>
  <c r="AF261" i="1" s="1"/>
  <c r="S261" i="1"/>
  <c r="T261" i="1" s="1"/>
  <c r="BO260" i="13"/>
  <c r="BP260" i="13" s="1"/>
  <c r="BC260" i="13"/>
  <c r="BD260" i="13" s="1"/>
  <c r="AQ260" i="13"/>
  <c r="AR260" i="13" s="1"/>
  <c r="AE260" i="13"/>
  <c r="AF260" i="13" s="1"/>
  <c r="S260" i="13"/>
  <c r="T260" i="13" s="1"/>
  <c r="BH259" i="7" l="1"/>
  <c r="X259" i="13"/>
  <c r="BH259" i="12"/>
  <c r="BH259" i="1"/>
  <c r="X260" i="1"/>
  <c r="BT259" i="13"/>
  <c r="AV259" i="1"/>
  <c r="AJ259" i="12"/>
  <c r="AJ260" i="1"/>
  <c r="AV259" i="13"/>
  <c r="BH259" i="13"/>
  <c r="AJ259" i="13"/>
  <c r="BT260" i="1"/>
  <c r="V260" i="12"/>
  <c r="U260" i="12" a="1"/>
  <c r="U260" i="12" s="1"/>
  <c r="W260" i="12" s="1"/>
  <c r="AG261" i="1" a="1"/>
  <c r="AG261" i="1" s="1"/>
  <c r="AI261" i="1" s="1"/>
  <c r="AH261" i="1"/>
  <c r="BE260" i="1" a="1"/>
  <c r="BE260" i="1" s="1"/>
  <c r="BG260" i="1" s="1"/>
  <c r="BF260" i="1"/>
  <c r="BH260" i="1" s="1"/>
  <c r="AG260" i="12" a="1"/>
  <c r="AG260" i="12" s="1"/>
  <c r="AI260" i="12" s="1"/>
  <c r="AH260" i="12"/>
  <c r="BQ261" i="1" a="1"/>
  <c r="BQ261" i="1" s="1"/>
  <c r="BS261" i="1" s="1"/>
  <c r="BR261" i="1"/>
  <c r="BE260" i="12" a="1"/>
  <c r="BE260" i="12" s="1"/>
  <c r="BG260" i="12" s="1"/>
  <c r="BF260" i="12"/>
  <c r="V260" i="13"/>
  <c r="U260" i="13" a="1"/>
  <c r="U260" i="13" s="1"/>
  <c r="W260" i="13" s="1"/>
  <c r="AS260" i="13" a="1"/>
  <c r="AS260" i="13" s="1"/>
  <c r="AU260" i="13" s="1"/>
  <c r="AT260" i="13"/>
  <c r="AG260" i="13" a="1"/>
  <c r="AG260" i="13" s="1"/>
  <c r="AI260" i="13" s="1"/>
  <c r="AH260" i="13"/>
  <c r="AS260" i="1" a="1"/>
  <c r="AS260" i="1" s="1"/>
  <c r="AU260" i="1" s="1"/>
  <c r="AT260" i="1"/>
  <c r="BP260" i="12"/>
  <c r="BO261" i="12"/>
  <c r="AS260" i="12" a="1"/>
  <c r="AS260" i="12" s="1"/>
  <c r="AU260" i="12" s="1"/>
  <c r="AT260" i="12"/>
  <c r="BQ260" i="13" a="1"/>
  <c r="BQ260" i="13" s="1"/>
  <c r="BS260" i="13" s="1"/>
  <c r="BR260" i="13"/>
  <c r="BQ259" i="12" a="1"/>
  <c r="BQ259" i="12" s="1"/>
  <c r="BS259" i="12" s="1"/>
  <c r="BR259" i="12"/>
  <c r="BT258" i="12"/>
  <c r="BE260" i="13" a="1"/>
  <c r="BE260" i="13" s="1"/>
  <c r="BG260" i="13" s="1"/>
  <c r="BF260" i="13"/>
  <c r="U261" i="1" a="1"/>
  <c r="U261" i="1" s="1"/>
  <c r="W261" i="1" s="1"/>
  <c r="V261" i="1"/>
  <c r="X261" i="1" s="1"/>
  <c r="X259" i="12"/>
  <c r="BT259" i="7"/>
  <c r="X259" i="7"/>
  <c r="AJ260" i="7"/>
  <c r="AV259" i="7"/>
  <c r="AS260" i="7" a="1"/>
  <c r="AS260" i="7" s="1"/>
  <c r="AU260" i="7" s="1"/>
  <c r="AT260" i="7"/>
  <c r="AG261" i="7" a="1"/>
  <c r="AG261" i="7" s="1"/>
  <c r="AI261" i="7" s="1"/>
  <c r="AH261" i="7"/>
  <c r="U260" i="7" a="1"/>
  <c r="U260" i="7" s="1"/>
  <c r="W260" i="7" s="1"/>
  <c r="V260" i="7"/>
  <c r="BR260" i="7"/>
  <c r="BQ260" i="7" a="1"/>
  <c r="BQ260" i="7" s="1"/>
  <c r="BS260" i="7" s="1"/>
  <c r="BE260" i="7" a="1"/>
  <c r="BE260" i="7" s="1"/>
  <c r="BG260" i="7" s="1"/>
  <c r="BF260" i="7"/>
  <c r="AQ261" i="1"/>
  <c r="AR261" i="1" s="1"/>
  <c r="BC261" i="12"/>
  <c r="BD261" i="12" s="1"/>
  <c r="AQ261" i="12"/>
  <c r="AR261" i="12" s="1"/>
  <c r="AE261" i="12"/>
  <c r="AF261" i="12" s="1"/>
  <c r="S261" i="12"/>
  <c r="T261" i="12" s="1"/>
  <c r="BO261" i="7"/>
  <c r="BP261" i="7" s="1"/>
  <c r="BC261" i="7"/>
  <c r="BD261" i="7" s="1"/>
  <c r="AQ261" i="7"/>
  <c r="AR261" i="7" s="1"/>
  <c r="AE262" i="7"/>
  <c r="AF262" i="7" s="1"/>
  <c r="S261" i="7"/>
  <c r="T261" i="7" s="1"/>
  <c r="BO262" i="1"/>
  <c r="BP262" i="1" s="1"/>
  <c r="BC261" i="1"/>
  <c r="BD261" i="1" s="1"/>
  <c r="AE262" i="1"/>
  <c r="AF262" i="1" s="1"/>
  <c r="S262" i="1"/>
  <c r="T262" i="1" s="1"/>
  <c r="BO261" i="13"/>
  <c r="BP261" i="13" s="1"/>
  <c r="BC261" i="13"/>
  <c r="BD261" i="13" s="1"/>
  <c r="AQ261" i="13"/>
  <c r="AR261" i="13" s="1"/>
  <c r="AE261" i="13"/>
  <c r="AF261" i="13" s="1"/>
  <c r="S261" i="13"/>
  <c r="T261" i="13" s="1"/>
  <c r="AJ260" i="13" l="1"/>
  <c r="BT261" i="1"/>
  <c r="BT260" i="13"/>
  <c r="AV260" i="12"/>
  <c r="AV260" i="13"/>
  <c r="BT259" i="12"/>
  <c r="AV260" i="1"/>
  <c r="X260" i="7"/>
  <c r="X260" i="13"/>
  <c r="BH260" i="12"/>
  <c r="U261" i="12" a="1"/>
  <c r="U261" i="12" s="1"/>
  <c r="W261" i="12" s="1"/>
  <c r="V261" i="12"/>
  <c r="BQ260" i="12" a="1"/>
  <c r="BQ260" i="12" s="1"/>
  <c r="BS260" i="12" s="1"/>
  <c r="BR260" i="12"/>
  <c r="AG262" i="1" a="1"/>
  <c r="AG262" i="1" s="1"/>
  <c r="AI262" i="1" s="1"/>
  <c r="AH262" i="1"/>
  <c r="BE261" i="1" a="1"/>
  <c r="BE261" i="1" s="1"/>
  <c r="BG261" i="1" s="1"/>
  <c r="BF261" i="1"/>
  <c r="BR262" i="1"/>
  <c r="BQ262" i="1" a="1"/>
  <c r="BQ262" i="1" s="1"/>
  <c r="BS262" i="1" s="1"/>
  <c r="AT261" i="12"/>
  <c r="AS261" i="12" a="1"/>
  <c r="AS261" i="12" s="1"/>
  <c r="AU261" i="12" s="1"/>
  <c r="U261" i="13" a="1"/>
  <c r="U261" i="13" s="1"/>
  <c r="W261" i="13" s="1"/>
  <c r="V261" i="13"/>
  <c r="AG261" i="13" a="1"/>
  <c r="AG261" i="13" s="1"/>
  <c r="AI261" i="13" s="1"/>
  <c r="AH261" i="13"/>
  <c r="BE261" i="12" a="1"/>
  <c r="BE261" i="12" s="1"/>
  <c r="BG261" i="12" s="1"/>
  <c r="BF261" i="12"/>
  <c r="AJ261" i="1"/>
  <c r="AH261" i="12"/>
  <c r="AG261" i="12" a="1"/>
  <c r="AG261" i="12" s="1"/>
  <c r="AI261" i="12" s="1"/>
  <c r="AS261" i="13" a="1"/>
  <c r="AS261" i="13" s="1"/>
  <c r="AU261" i="13" s="1"/>
  <c r="AT261" i="13"/>
  <c r="BP261" i="12"/>
  <c r="BO262" i="12"/>
  <c r="BF261" i="13"/>
  <c r="BE261" i="13" a="1"/>
  <c r="BE261" i="13" s="1"/>
  <c r="BG261" i="13" s="1"/>
  <c r="AS261" i="1" a="1"/>
  <c r="AS261" i="1" s="1"/>
  <c r="AU261" i="1" s="1"/>
  <c r="AT261" i="1"/>
  <c r="AV261" i="1" s="1"/>
  <c r="X260" i="12"/>
  <c r="BR261" i="13"/>
  <c r="BQ261" i="13" a="1"/>
  <c r="BQ261" i="13" s="1"/>
  <c r="BS261" i="13" s="1"/>
  <c r="V262" i="1"/>
  <c r="U262" i="1" a="1"/>
  <c r="U262" i="1" s="1"/>
  <c r="W262" i="1" s="1"/>
  <c r="BH260" i="13"/>
  <c r="AJ260" i="12"/>
  <c r="AJ261" i="7"/>
  <c r="AV260" i="7"/>
  <c r="BH260" i="7"/>
  <c r="AT261" i="7"/>
  <c r="AS261" i="7" a="1"/>
  <c r="AS261" i="7" s="1"/>
  <c r="AU261" i="7" s="1"/>
  <c r="BT260" i="7"/>
  <c r="AH262" i="7"/>
  <c r="AG262" i="7" a="1"/>
  <c r="AG262" i="7" s="1"/>
  <c r="AI262" i="7" s="1"/>
  <c r="U261" i="7" a="1"/>
  <c r="U261" i="7" s="1"/>
  <c r="W261" i="7" s="1"/>
  <c r="V261" i="7"/>
  <c r="BQ261" i="7" a="1"/>
  <c r="BQ261" i="7" s="1"/>
  <c r="BS261" i="7" s="1"/>
  <c r="BR261" i="7"/>
  <c r="BE261" i="7" a="1"/>
  <c r="BE261" i="7" s="1"/>
  <c r="BG261" i="7" s="1"/>
  <c r="BF261" i="7"/>
  <c r="AQ262" i="1"/>
  <c r="AR262" i="1" s="1"/>
  <c r="BC262" i="12"/>
  <c r="BD262" i="12" s="1"/>
  <c r="AQ262" i="12"/>
  <c r="AR262" i="12" s="1"/>
  <c r="AE262" i="12"/>
  <c r="AF262" i="12" s="1"/>
  <c r="S262" i="12"/>
  <c r="T262" i="12" s="1"/>
  <c r="BO262" i="7"/>
  <c r="BP262" i="7" s="1"/>
  <c r="BC262" i="7"/>
  <c r="BD262" i="7" s="1"/>
  <c r="AQ262" i="7"/>
  <c r="AR262" i="7" s="1"/>
  <c r="AE263" i="7"/>
  <c r="AF263" i="7" s="1"/>
  <c r="S262" i="7"/>
  <c r="T262" i="7" s="1"/>
  <c r="BO263" i="1"/>
  <c r="BP263" i="1" s="1"/>
  <c r="BC262" i="1"/>
  <c r="BD262" i="1" s="1"/>
  <c r="AE263" i="1"/>
  <c r="AF263" i="1" s="1"/>
  <c r="S263" i="1"/>
  <c r="T263" i="1" s="1"/>
  <c r="BO262" i="13"/>
  <c r="BP262" i="13" s="1"/>
  <c r="BC262" i="13"/>
  <c r="BD262" i="13" s="1"/>
  <c r="AQ262" i="13"/>
  <c r="AR262" i="13" s="1"/>
  <c r="AE262" i="13"/>
  <c r="AF262" i="13" s="1"/>
  <c r="S262" i="13"/>
  <c r="T262" i="13" s="1"/>
  <c r="AJ262" i="1" l="1"/>
  <c r="BH261" i="12"/>
  <c r="X261" i="12"/>
  <c r="BH261" i="1"/>
  <c r="BT260" i="12"/>
  <c r="AJ261" i="13"/>
  <c r="AV261" i="7"/>
  <c r="AJ261" i="12"/>
  <c r="X261" i="13"/>
  <c r="BH261" i="13"/>
  <c r="V262" i="12"/>
  <c r="U262" i="12" a="1"/>
  <c r="U262" i="12" s="1"/>
  <c r="W262" i="12" s="1"/>
  <c r="U263" i="1" a="1"/>
  <c r="U263" i="1" s="1"/>
  <c r="W263" i="1" s="1"/>
  <c r="V263" i="1"/>
  <c r="AH263" i="1"/>
  <c r="AG263" i="1" a="1"/>
  <c r="AG263" i="1" s="1"/>
  <c r="AI263" i="1" s="1"/>
  <c r="BE262" i="1" a="1"/>
  <c r="BE262" i="1" s="1"/>
  <c r="BG262" i="1" s="1"/>
  <c r="BF262" i="1"/>
  <c r="AG262" i="12" a="1"/>
  <c r="AG262" i="12" s="1"/>
  <c r="AI262" i="12" s="1"/>
  <c r="AH262" i="12"/>
  <c r="AJ262" i="12" s="1"/>
  <c r="BT261" i="13"/>
  <c r="AV261" i="12"/>
  <c r="BQ263" i="1" a="1"/>
  <c r="BQ263" i="1" s="1"/>
  <c r="BS263" i="1" s="1"/>
  <c r="BR263" i="1"/>
  <c r="AT262" i="12"/>
  <c r="AS262" i="12" a="1"/>
  <c r="AS262" i="12" s="1"/>
  <c r="AU262" i="12" s="1"/>
  <c r="BP262" i="12"/>
  <c r="BO263" i="12"/>
  <c r="V262" i="13"/>
  <c r="U262" i="13" a="1"/>
  <c r="U262" i="13" s="1"/>
  <c r="W262" i="13" s="1"/>
  <c r="BR261" i="12"/>
  <c r="BQ261" i="12" a="1"/>
  <c r="BQ261" i="12" s="1"/>
  <c r="BS261" i="12" s="1"/>
  <c r="BR262" i="13"/>
  <c r="BQ262" i="13" a="1"/>
  <c r="BQ262" i="13" s="1"/>
  <c r="BS262" i="13" s="1"/>
  <c r="AG262" i="13" a="1"/>
  <c r="AG262" i="13" s="1"/>
  <c r="AI262" i="13" s="1"/>
  <c r="AH262" i="13"/>
  <c r="BE262" i="12" a="1"/>
  <c r="BE262" i="12" s="1"/>
  <c r="BG262" i="12" s="1"/>
  <c r="BF262" i="12"/>
  <c r="AT262" i="13"/>
  <c r="AS262" i="13" a="1"/>
  <c r="AS262" i="13" s="1"/>
  <c r="AU262" i="13" s="1"/>
  <c r="AJ262" i="7"/>
  <c r="AV261" i="13"/>
  <c r="BT262" i="1"/>
  <c r="BF262" i="13"/>
  <c r="BE262" i="13" a="1"/>
  <c r="BE262" i="13" s="1"/>
  <c r="BG262" i="13" s="1"/>
  <c r="AS262" i="1" a="1"/>
  <c r="AS262" i="1" s="1"/>
  <c r="AU262" i="1" s="1"/>
  <c r="AT262" i="1"/>
  <c r="X262" i="1"/>
  <c r="X261" i="7"/>
  <c r="BT261" i="7"/>
  <c r="BH261" i="7"/>
  <c r="BE262" i="7" a="1"/>
  <c r="BE262" i="7" s="1"/>
  <c r="BG262" i="7" s="1"/>
  <c r="BF262" i="7"/>
  <c r="AH263" i="7"/>
  <c r="AG263" i="7" a="1"/>
  <c r="AG263" i="7" s="1"/>
  <c r="AI263" i="7" s="1"/>
  <c r="V262" i="7"/>
  <c r="U262" i="7" a="1"/>
  <c r="U262" i="7" s="1"/>
  <c r="W262" i="7" s="1"/>
  <c r="AS262" i="7" a="1"/>
  <c r="AS262" i="7" s="1"/>
  <c r="AU262" i="7" s="1"/>
  <c r="AT262" i="7"/>
  <c r="BR262" i="7"/>
  <c r="BQ262" i="7" a="1"/>
  <c r="BQ262" i="7" s="1"/>
  <c r="BS262" i="7" s="1"/>
  <c r="AQ263" i="1"/>
  <c r="AR263" i="1" s="1"/>
  <c r="BC263" i="12"/>
  <c r="BD263" i="12" s="1"/>
  <c r="AQ263" i="12"/>
  <c r="AR263" i="12" s="1"/>
  <c r="AE263" i="12"/>
  <c r="AF263" i="12" s="1"/>
  <c r="S263" i="12"/>
  <c r="T263" i="12" s="1"/>
  <c r="BO263" i="7"/>
  <c r="BP263" i="7" s="1"/>
  <c r="BC263" i="7"/>
  <c r="BD263" i="7" s="1"/>
  <c r="AQ263" i="7"/>
  <c r="AR263" i="7" s="1"/>
  <c r="AE264" i="7"/>
  <c r="AF264" i="7" s="1"/>
  <c r="S263" i="7"/>
  <c r="T263" i="7" s="1"/>
  <c r="BO264" i="1"/>
  <c r="BP264" i="1" s="1"/>
  <c r="BC263" i="1"/>
  <c r="BD263" i="1" s="1"/>
  <c r="AE264" i="1"/>
  <c r="AF264" i="1" s="1"/>
  <c r="S264" i="1"/>
  <c r="T264" i="1" s="1"/>
  <c r="BO263" i="13"/>
  <c r="BP263" i="13" s="1"/>
  <c r="BC263" i="13"/>
  <c r="BD263" i="13" s="1"/>
  <c r="AQ263" i="13"/>
  <c r="AR263" i="13" s="1"/>
  <c r="AE263" i="13"/>
  <c r="AF263" i="13" s="1"/>
  <c r="S263" i="13"/>
  <c r="T263" i="13" s="1"/>
  <c r="BH262" i="1" l="1"/>
  <c r="X262" i="13"/>
  <c r="AV262" i="13"/>
  <c r="BT262" i="7"/>
  <c r="BH262" i="13"/>
  <c r="AJ262" i="13"/>
  <c r="AJ263" i="7"/>
  <c r="AV262" i="1"/>
  <c r="BT263" i="1"/>
  <c r="AJ263" i="1"/>
  <c r="V263" i="13"/>
  <c r="U263" i="13" a="1"/>
  <c r="U263" i="13" s="1"/>
  <c r="W263" i="13" s="1"/>
  <c r="AS263" i="13" a="1"/>
  <c r="AS263" i="13" s="1"/>
  <c r="AU263" i="13" s="1"/>
  <c r="AT263" i="13"/>
  <c r="BT262" i="13"/>
  <c r="AS263" i="12" a="1"/>
  <c r="AS263" i="12" s="1"/>
  <c r="AU263" i="12" s="1"/>
  <c r="AT263" i="12"/>
  <c r="BF263" i="13"/>
  <c r="BE263" i="13" a="1"/>
  <c r="BE263" i="13" s="1"/>
  <c r="BG263" i="13" s="1"/>
  <c r="AS263" i="1" a="1"/>
  <c r="AS263" i="1" s="1"/>
  <c r="AU263" i="1" s="1"/>
  <c r="AT263" i="1"/>
  <c r="BP263" i="12"/>
  <c r="BO264" i="12"/>
  <c r="X263" i="1"/>
  <c r="BE263" i="12" a="1"/>
  <c r="BE263" i="12" s="1"/>
  <c r="BG263" i="12" s="1"/>
  <c r="BF263" i="12"/>
  <c r="BH263" i="12" s="1"/>
  <c r="U264" i="1" a="1"/>
  <c r="U264" i="1" s="1"/>
  <c r="W264" i="1" s="1"/>
  <c r="V264" i="1"/>
  <c r="BH262" i="12"/>
  <c r="BT261" i="12"/>
  <c r="AV262" i="12"/>
  <c r="X262" i="12"/>
  <c r="U263" i="12" a="1"/>
  <c r="U263" i="12" s="1"/>
  <c r="W263" i="12" s="1"/>
  <c r="V263" i="12"/>
  <c r="BQ264" i="1" a="1"/>
  <c r="BQ264" i="1" s="1"/>
  <c r="BS264" i="1" s="1"/>
  <c r="BR264" i="1"/>
  <c r="AG263" i="13" a="1"/>
  <c r="AG263" i="13" s="1"/>
  <c r="AI263" i="13" s="1"/>
  <c r="AH263" i="13"/>
  <c r="BQ263" i="13" a="1"/>
  <c r="BQ263" i="13" s="1"/>
  <c r="BS263" i="13" s="1"/>
  <c r="BR263" i="13"/>
  <c r="BQ262" i="12" a="1"/>
  <c r="BQ262" i="12" s="1"/>
  <c r="BS262" i="12" s="1"/>
  <c r="BR262" i="12"/>
  <c r="AH264" i="1"/>
  <c r="AG264" i="1" a="1"/>
  <c r="AG264" i="1" s="1"/>
  <c r="AI264" i="1" s="1"/>
  <c r="BF263" i="1"/>
  <c r="BE263" i="1" a="1"/>
  <c r="BE263" i="1" s="1"/>
  <c r="BG263" i="1" s="1"/>
  <c r="AG263" i="12" a="1"/>
  <c r="AG263" i="12" s="1"/>
  <c r="AI263" i="12" s="1"/>
  <c r="AH263" i="12"/>
  <c r="BH262" i="7"/>
  <c r="AV262" i="7"/>
  <c r="BE263" i="7" a="1"/>
  <c r="BE263" i="7" s="1"/>
  <c r="BG263" i="7" s="1"/>
  <c r="BF263" i="7"/>
  <c r="X262" i="7"/>
  <c r="U263" i="7" a="1"/>
  <c r="U263" i="7" s="1"/>
  <c r="W263" i="7" s="1"/>
  <c r="V263" i="7"/>
  <c r="AT263" i="7"/>
  <c r="AS263" i="7" a="1"/>
  <c r="AS263" i="7" s="1"/>
  <c r="AU263" i="7" s="1"/>
  <c r="BR263" i="7"/>
  <c r="BQ263" i="7" a="1"/>
  <c r="BQ263" i="7" s="1"/>
  <c r="BS263" i="7" s="1"/>
  <c r="AG264" i="7" a="1"/>
  <c r="AG264" i="7" s="1"/>
  <c r="AI264" i="7" s="1"/>
  <c r="AH264" i="7"/>
  <c r="AQ264" i="1"/>
  <c r="AR264" i="1" s="1"/>
  <c r="BC264" i="12"/>
  <c r="BD264" i="12" s="1"/>
  <c r="AQ264" i="12"/>
  <c r="AR264" i="12" s="1"/>
  <c r="AE264" i="12"/>
  <c r="AF264" i="12" s="1"/>
  <c r="S264" i="12"/>
  <c r="T264" i="12" s="1"/>
  <c r="BO264" i="7"/>
  <c r="BP264" i="7" s="1"/>
  <c r="BC264" i="7"/>
  <c r="BD264" i="7" s="1"/>
  <c r="AQ264" i="7"/>
  <c r="AR264" i="7" s="1"/>
  <c r="AE265" i="7"/>
  <c r="AF265" i="7" s="1"/>
  <c r="S264" i="7"/>
  <c r="T264" i="7" s="1"/>
  <c r="BO265" i="1"/>
  <c r="BP265" i="1" s="1"/>
  <c r="BC264" i="1"/>
  <c r="BD264" i="1" s="1"/>
  <c r="AE265" i="1"/>
  <c r="AF265" i="1" s="1"/>
  <c r="S265" i="1"/>
  <c r="T265" i="1" s="1"/>
  <c r="BO264" i="13"/>
  <c r="BP264" i="13" s="1"/>
  <c r="BC264" i="13"/>
  <c r="BD264" i="13" s="1"/>
  <c r="AQ264" i="13"/>
  <c r="AR264" i="13" s="1"/>
  <c r="AE264" i="13"/>
  <c r="AF264" i="13" s="1"/>
  <c r="S264" i="13"/>
  <c r="T264" i="13" s="1"/>
  <c r="AV263" i="1" l="1"/>
  <c r="BT264" i="1"/>
  <c r="X264" i="1"/>
  <c r="BH263" i="13"/>
  <c r="AJ263" i="13"/>
  <c r="AG265" i="1" a="1"/>
  <c r="AG265" i="1" s="1"/>
  <c r="AI265" i="1" s="1"/>
  <c r="AH265" i="1"/>
  <c r="U264" i="12" a="1"/>
  <c r="U264" i="12" s="1"/>
  <c r="W264" i="12" s="1"/>
  <c r="V264" i="12"/>
  <c r="AJ264" i="1"/>
  <c r="AV263" i="13"/>
  <c r="BQ263" i="12" a="1"/>
  <c r="BQ263" i="12" s="1"/>
  <c r="BS263" i="12" s="1"/>
  <c r="BR263" i="12"/>
  <c r="BE264" i="1" a="1"/>
  <c r="BE264" i="1" s="1"/>
  <c r="BG264" i="1" s="1"/>
  <c r="BF264" i="1"/>
  <c r="AG264" i="12" a="1"/>
  <c r="AG264" i="12" s="1"/>
  <c r="AI264" i="12" s="1"/>
  <c r="AH264" i="12"/>
  <c r="BP264" i="12"/>
  <c r="BO265" i="12"/>
  <c r="U264" i="13" a="1"/>
  <c r="U264" i="13" s="1"/>
  <c r="W264" i="13" s="1"/>
  <c r="V264" i="13"/>
  <c r="BQ265" i="1" a="1"/>
  <c r="BQ265" i="1" s="1"/>
  <c r="BS265" i="1" s="1"/>
  <c r="BR265" i="1"/>
  <c r="AS264" i="12" a="1"/>
  <c r="AS264" i="12" s="1"/>
  <c r="AU264" i="12" s="1"/>
  <c r="AT264" i="12"/>
  <c r="AG264" i="13" a="1"/>
  <c r="AG264" i="13" s="1"/>
  <c r="AI264" i="13" s="1"/>
  <c r="AH264" i="13"/>
  <c r="BE264" i="12" a="1"/>
  <c r="BE264" i="12" s="1"/>
  <c r="BG264" i="12" s="1"/>
  <c r="BF264" i="12"/>
  <c r="AJ263" i="12"/>
  <c r="BT262" i="12"/>
  <c r="X263" i="12"/>
  <c r="X263" i="13"/>
  <c r="U265" i="1" a="1"/>
  <c r="U265" i="1" s="1"/>
  <c r="W265" i="1" s="1"/>
  <c r="V265" i="1"/>
  <c r="BQ264" i="13" a="1"/>
  <c r="BQ264" i="13" s="1"/>
  <c r="BS264" i="13" s="1"/>
  <c r="BR264" i="13"/>
  <c r="AS264" i="13" a="1"/>
  <c r="AS264" i="13" s="1"/>
  <c r="AU264" i="13" s="1"/>
  <c r="AT264" i="13"/>
  <c r="BE264" i="13" a="1"/>
  <c r="BE264" i="13" s="1"/>
  <c r="BG264" i="13" s="1"/>
  <c r="BF264" i="13"/>
  <c r="AS264" i="1" a="1"/>
  <c r="AS264" i="1" s="1"/>
  <c r="AU264" i="1" s="1"/>
  <c r="AT264" i="1"/>
  <c r="BH263" i="1"/>
  <c r="BT263" i="13"/>
  <c r="AV263" i="12"/>
  <c r="X263" i="7"/>
  <c r="BH263" i="7"/>
  <c r="AT264" i="7"/>
  <c r="AS264" i="7" a="1"/>
  <c r="AS264" i="7" s="1"/>
  <c r="AU264" i="7" s="1"/>
  <c r="BE264" i="7" a="1"/>
  <c r="BE264" i="7" s="1"/>
  <c r="BG264" i="7" s="1"/>
  <c r="BF264" i="7"/>
  <c r="BQ264" i="7" a="1"/>
  <c r="BQ264" i="7" s="1"/>
  <c r="BS264" i="7" s="1"/>
  <c r="BR264" i="7"/>
  <c r="AV263" i="7"/>
  <c r="U264" i="7" a="1"/>
  <c r="U264" i="7" s="1"/>
  <c r="W264" i="7" s="1"/>
  <c r="V264" i="7"/>
  <c r="AG265" i="7" a="1"/>
  <c r="AG265" i="7" s="1"/>
  <c r="AI265" i="7" s="1"/>
  <c r="AH265" i="7"/>
  <c r="BT263" i="7"/>
  <c r="AJ264" i="7"/>
  <c r="AQ265" i="1"/>
  <c r="AR265" i="1" s="1"/>
  <c r="BC265" i="12"/>
  <c r="BD265" i="12" s="1"/>
  <c r="AQ265" i="12"/>
  <c r="AR265" i="12" s="1"/>
  <c r="AE265" i="12"/>
  <c r="AF265" i="12" s="1"/>
  <c r="S265" i="12"/>
  <c r="T265" i="12" s="1"/>
  <c r="BO265" i="7"/>
  <c r="BP265" i="7" s="1"/>
  <c r="BC265" i="7"/>
  <c r="BD265" i="7" s="1"/>
  <c r="AQ265" i="7"/>
  <c r="AR265" i="7" s="1"/>
  <c r="AE266" i="7"/>
  <c r="AF266" i="7" s="1"/>
  <c r="S265" i="7"/>
  <c r="T265" i="7" s="1"/>
  <c r="BO266" i="1"/>
  <c r="BP266" i="1" s="1"/>
  <c r="BC265" i="1"/>
  <c r="BD265" i="1" s="1"/>
  <c r="AE266" i="1"/>
  <c r="AF266" i="1" s="1"/>
  <c r="S266" i="1"/>
  <c r="T266" i="1" s="1"/>
  <c r="BO265" i="13"/>
  <c r="BP265" i="13" s="1"/>
  <c r="BC265" i="13"/>
  <c r="BD265" i="13" s="1"/>
  <c r="AQ265" i="13"/>
  <c r="AR265" i="13" s="1"/>
  <c r="AE265" i="13"/>
  <c r="AF265" i="13" s="1"/>
  <c r="S265" i="13"/>
  <c r="T265" i="13" s="1"/>
  <c r="BH264" i="1" l="1"/>
  <c r="AJ265" i="1"/>
  <c r="AJ264" i="12"/>
  <c r="BH264" i="13"/>
  <c r="AV264" i="12"/>
  <c r="X265" i="1"/>
  <c r="AJ264" i="13"/>
  <c r="AG265" i="13" a="1"/>
  <c r="AG265" i="13" s="1"/>
  <c r="AI265" i="13" s="1"/>
  <c r="AH265" i="13"/>
  <c r="BE265" i="12" a="1"/>
  <c r="BE265" i="12" s="1"/>
  <c r="BG265" i="12" s="1"/>
  <c r="BF265" i="12"/>
  <c r="U265" i="13" a="1"/>
  <c r="U265" i="13" s="1"/>
  <c r="W265" i="13" s="1"/>
  <c r="V265" i="13"/>
  <c r="BQ264" i="12" a="1"/>
  <c r="BQ264" i="12" s="1"/>
  <c r="BS264" i="12" s="1"/>
  <c r="BR264" i="12"/>
  <c r="BT264" i="12" s="1"/>
  <c r="AS265" i="13" a="1"/>
  <c r="AS265" i="13" s="1"/>
  <c r="AU265" i="13" s="1"/>
  <c r="AT265" i="13"/>
  <c r="X264" i="12"/>
  <c r="AS265" i="12" a="1"/>
  <c r="AS265" i="12" s="1"/>
  <c r="AU265" i="12" s="1"/>
  <c r="AT265" i="12"/>
  <c r="BE265" i="13" a="1"/>
  <c r="BE265" i="13" s="1"/>
  <c r="BG265" i="13" s="1"/>
  <c r="BF265" i="13"/>
  <c r="AS265" i="1" a="1"/>
  <c r="AS265" i="1" s="1"/>
  <c r="AU265" i="1" s="1"/>
  <c r="AT265" i="1"/>
  <c r="AV264" i="13"/>
  <c r="BT265" i="1"/>
  <c r="AG265" i="12" a="1"/>
  <c r="AG265" i="12" s="1"/>
  <c r="AI265" i="12" s="1"/>
  <c r="AH265" i="12"/>
  <c r="BP265" i="12"/>
  <c r="BO266" i="12"/>
  <c r="BR265" i="13"/>
  <c r="BQ265" i="13" a="1"/>
  <c r="BQ265" i="13" s="1"/>
  <c r="BS265" i="13" s="1"/>
  <c r="BE265" i="1" a="1"/>
  <c r="BE265" i="1" s="1"/>
  <c r="BG265" i="1" s="1"/>
  <c r="BF265" i="1"/>
  <c r="BQ266" i="1" a="1"/>
  <c r="BQ266" i="1" s="1"/>
  <c r="BS266" i="1" s="1"/>
  <c r="BR266" i="1"/>
  <c r="V266" i="1"/>
  <c r="U266" i="1" a="1"/>
  <c r="U266" i="1" s="1"/>
  <c r="W266" i="1" s="1"/>
  <c r="BH264" i="7"/>
  <c r="BT264" i="13"/>
  <c r="BH264" i="12"/>
  <c r="X264" i="13"/>
  <c r="AG266" i="1" a="1"/>
  <c r="AG266" i="1" s="1"/>
  <c r="AI266" i="1" s="1"/>
  <c r="AH266" i="1"/>
  <c r="V265" i="12"/>
  <c r="U265" i="12" a="1"/>
  <c r="U265" i="12" s="1"/>
  <c r="W265" i="12" s="1"/>
  <c r="AV264" i="1"/>
  <c r="BT263" i="12"/>
  <c r="X264" i="7"/>
  <c r="BT264" i="7"/>
  <c r="BQ265" i="7" a="1"/>
  <c r="BQ265" i="7" s="1"/>
  <c r="BS265" i="7" s="1"/>
  <c r="BR265" i="7"/>
  <c r="BE265" i="7" a="1"/>
  <c r="BE265" i="7" s="1"/>
  <c r="BG265" i="7" s="1"/>
  <c r="BF265" i="7"/>
  <c r="AS265" i="7" a="1"/>
  <c r="AS265" i="7" s="1"/>
  <c r="AU265" i="7" s="1"/>
  <c r="AT265" i="7"/>
  <c r="AV264" i="7"/>
  <c r="U265" i="7" a="1"/>
  <c r="U265" i="7" s="1"/>
  <c r="W265" i="7" s="1"/>
  <c r="V265" i="7"/>
  <c r="AG266" i="7" a="1"/>
  <c r="AG266" i="7" s="1"/>
  <c r="AI266" i="7" s="1"/>
  <c r="AH266" i="7"/>
  <c r="AJ265" i="7"/>
  <c r="AQ266" i="1"/>
  <c r="AR266" i="1" s="1"/>
  <c r="BC266" i="12"/>
  <c r="BD266" i="12" s="1"/>
  <c r="AQ266" i="12"/>
  <c r="AR266" i="12" s="1"/>
  <c r="AE266" i="12"/>
  <c r="AF266" i="12" s="1"/>
  <c r="S266" i="12"/>
  <c r="T266" i="12" s="1"/>
  <c r="BO266" i="7"/>
  <c r="BP266" i="7" s="1"/>
  <c r="BC266" i="7"/>
  <c r="BD266" i="7" s="1"/>
  <c r="AQ266" i="7"/>
  <c r="AR266" i="7" s="1"/>
  <c r="AE267" i="7"/>
  <c r="AF267" i="7" s="1"/>
  <c r="S266" i="7"/>
  <c r="T266" i="7" s="1"/>
  <c r="BO267" i="1"/>
  <c r="BP267" i="1" s="1"/>
  <c r="BC266" i="1"/>
  <c r="BD266" i="1" s="1"/>
  <c r="AE267" i="1"/>
  <c r="AF267" i="1" s="1"/>
  <c r="S267" i="1"/>
  <c r="T267" i="1" s="1"/>
  <c r="BO266" i="13"/>
  <c r="BP266" i="13" s="1"/>
  <c r="BC266" i="13"/>
  <c r="BD266" i="13" s="1"/>
  <c r="AQ266" i="13"/>
  <c r="AR266" i="13" s="1"/>
  <c r="AE266" i="13"/>
  <c r="AF266" i="13" s="1"/>
  <c r="S266" i="13"/>
  <c r="T266" i="13" s="1"/>
  <c r="AV265" i="12" l="1"/>
  <c r="BH265" i="12"/>
  <c r="X265" i="13"/>
  <c r="AJ266" i="1"/>
  <c r="BT266" i="1"/>
  <c r="AJ265" i="12"/>
  <c r="BH265" i="13"/>
  <c r="BH265" i="1"/>
  <c r="AV265" i="13"/>
  <c r="AG267" i="1" a="1"/>
  <c r="AG267" i="1" s="1"/>
  <c r="AI267" i="1" s="1"/>
  <c r="AH267" i="1"/>
  <c r="AJ267" i="1" s="1"/>
  <c r="BP266" i="12"/>
  <c r="BO267" i="12"/>
  <c r="BQ265" i="12" a="1"/>
  <c r="BQ265" i="12" s="1"/>
  <c r="BS265" i="12" s="1"/>
  <c r="BR265" i="12"/>
  <c r="BT265" i="12" s="1"/>
  <c r="BE266" i="12" a="1"/>
  <c r="BE266" i="12" s="1"/>
  <c r="BG266" i="12" s="1"/>
  <c r="BF266" i="12"/>
  <c r="AG266" i="12" a="1"/>
  <c r="AG266" i="12" s="1"/>
  <c r="AI266" i="12" s="1"/>
  <c r="AH266" i="12"/>
  <c r="U266" i="13" a="1"/>
  <c r="U266" i="13" s="1"/>
  <c r="W266" i="13" s="1"/>
  <c r="V266" i="13"/>
  <c r="AG266" i="13" a="1"/>
  <c r="AG266" i="13" s="1"/>
  <c r="AI266" i="13" s="1"/>
  <c r="AH266" i="13"/>
  <c r="U266" i="12" a="1"/>
  <c r="U266" i="12" s="1"/>
  <c r="W266" i="12" s="1"/>
  <c r="V266" i="12"/>
  <c r="BE266" i="1" a="1"/>
  <c r="BE266" i="1" s="1"/>
  <c r="BG266" i="1" s="1"/>
  <c r="BF266" i="1"/>
  <c r="BQ267" i="1" a="1"/>
  <c r="BQ267" i="1" s="1"/>
  <c r="BS267" i="1" s="1"/>
  <c r="BR267" i="1"/>
  <c r="BE266" i="13" a="1"/>
  <c r="BE266" i="13" s="1"/>
  <c r="BG266" i="13" s="1"/>
  <c r="BF266" i="13"/>
  <c r="AS266" i="1" a="1"/>
  <c r="AS266" i="1" s="1"/>
  <c r="AU266" i="1" s="1"/>
  <c r="AT266" i="1"/>
  <c r="AS266" i="12" a="1"/>
  <c r="AS266" i="12" s="1"/>
  <c r="AU266" i="12" s="1"/>
  <c r="AT266" i="12"/>
  <c r="AS266" i="13" a="1"/>
  <c r="AS266" i="13" s="1"/>
  <c r="AU266" i="13" s="1"/>
  <c r="AT266" i="13"/>
  <c r="BQ266" i="13" a="1"/>
  <c r="BQ266" i="13" s="1"/>
  <c r="BS266" i="13" s="1"/>
  <c r="BR266" i="13"/>
  <c r="X265" i="12"/>
  <c r="BT265" i="13"/>
  <c r="AJ265" i="13"/>
  <c r="U267" i="1" a="1"/>
  <c r="U267" i="1" s="1"/>
  <c r="W267" i="1" s="1"/>
  <c r="V267" i="1"/>
  <c r="X266" i="1"/>
  <c r="AV265" i="1"/>
  <c r="X265" i="7"/>
  <c r="AJ266" i="7"/>
  <c r="AV265" i="7"/>
  <c r="BT265" i="7"/>
  <c r="BQ266" i="7" a="1"/>
  <c r="BQ266" i="7" s="1"/>
  <c r="BS266" i="7" s="1"/>
  <c r="BR266" i="7"/>
  <c r="AH267" i="7"/>
  <c r="AG267" i="7" a="1"/>
  <c r="AG267" i="7" s="1"/>
  <c r="AI267" i="7" s="1"/>
  <c r="V266" i="7"/>
  <c r="U266" i="7" a="1"/>
  <c r="U266" i="7" s="1"/>
  <c r="W266" i="7" s="1"/>
  <c r="BH265" i="7"/>
  <c r="BE266" i="7" a="1"/>
  <c r="BE266" i="7" s="1"/>
  <c r="BG266" i="7" s="1"/>
  <c r="BF266" i="7"/>
  <c r="AT266" i="7"/>
  <c r="AS266" i="7" a="1"/>
  <c r="AS266" i="7" s="1"/>
  <c r="AU266" i="7" s="1"/>
  <c r="AQ267" i="1"/>
  <c r="AR267" i="1" s="1"/>
  <c r="BC267" i="12"/>
  <c r="BD267" i="12" s="1"/>
  <c r="AQ267" i="12"/>
  <c r="AR267" i="12" s="1"/>
  <c r="AE267" i="12"/>
  <c r="AF267" i="12" s="1"/>
  <c r="S267" i="12"/>
  <c r="T267" i="12" s="1"/>
  <c r="BO267" i="7"/>
  <c r="BP267" i="7" s="1"/>
  <c r="BC267" i="7"/>
  <c r="BD267" i="7" s="1"/>
  <c r="AQ267" i="7"/>
  <c r="AR267" i="7" s="1"/>
  <c r="AE268" i="7"/>
  <c r="AF268" i="7" s="1"/>
  <c r="S267" i="7"/>
  <c r="T267" i="7" s="1"/>
  <c r="BO268" i="1"/>
  <c r="BP268" i="1" s="1"/>
  <c r="BC267" i="1"/>
  <c r="BD267" i="1" s="1"/>
  <c r="AE268" i="1"/>
  <c r="AF268" i="1" s="1"/>
  <c r="S268" i="1"/>
  <c r="T268" i="1" s="1"/>
  <c r="BO267" i="13"/>
  <c r="BP267" i="13" s="1"/>
  <c r="BC267" i="13"/>
  <c r="BD267" i="13" s="1"/>
  <c r="AQ267" i="13"/>
  <c r="AR267" i="13" s="1"/>
  <c r="AE267" i="13"/>
  <c r="AF267" i="13" s="1"/>
  <c r="S267" i="13"/>
  <c r="T267" i="13" s="1"/>
  <c r="AJ266" i="13" l="1"/>
  <c r="X266" i="12"/>
  <c r="BH266" i="12"/>
  <c r="AV266" i="1"/>
  <c r="BH266" i="1"/>
  <c r="BE267" i="12" a="1"/>
  <c r="BE267" i="12" s="1"/>
  <c r="BG267" i="12" s="1"/>
  <c r="BF267" i="12"/>
  <c r="BH267" i="12" s="1"/>
  <c r="AT267" i="13"/>
  <c r="AS267" i="13" a="1"/>
  <c r="AS267" i="13" s="1"/>
  <c r="AU267" i="13" s="1"/>
  <c r="BF267" i="13"/>
  <c r="BE267" i="13" a="1"/>
  <c r="BE267" i="13" s="1"/>
  <c r="BG267" i="13" s="1"/>
  <c r="AT267" i="1"/>
  <c r="AS267" i="1" a="1"/>
  <c r="AS267" i="1" s="1"/>
  <c r="AU267" i="1" s="1"/>
  <c r="BT266" i="13"/>
  <c r="BH266" i="13"/>
  <c r="BQ267" i="13" a="1"/>
  <c r="BQ267" i="13" s="1"/>
  <c r="BS267" i="13" s="1"/>
  <c r="BR267" i="13"/>
  <c r="U268" i="1" a="1"/>
  <c r="U268" i="1" s="1"/>
  <c r="W268" i="1" s="1"/>
  <c r="V268" i="1"/>
  <c r="X267" i="1"/>
  <c r="AV266" i="13"/>
  <c r="BT267" i="1"/>
  <c r="X266" i="13"/>
  <c r="BP267" i="12"/>
  <c r="BO268" i="12"/>
  <c r="U267" i="12" a="1"/>
  <c r="U267" i="12" s="1"/>
  <c r="W267" i="12" s="1"/>
  <c r="V267" i="12"/>
  <c r="BQ266" i="12" a="1"/>
  <c r="BQ266" i="12" s="1"/>
  <c r="BS266" i="12" s="1"/>
  <c r="BR266" i="12"/>
  <c r="AG268" i="1" a="1"/>
  <c r="AG268" i="1" s="1"/>
  <c r="AI268" i="1" s="1"/>
  <c r="AH268" i="1"/>
  <c r="BE267" i="1" a="1"/>
  <c r="BE267" i="1" s="1"/>
  <c r="BG267" i="1" s="1"/>
  <c r="BF267" i="1"/>
  <c r="AG267" i="12" a="1"/>
  <c r="AG267" i="12" s="1"/>
  <c r="AI267" i="12" s="1"/>
  <c r="AH267" i="12"/>
  <c r="AV266" i="12"/>
  <c r="AJ266" i="12"/>
  <c r="AH267" i="13"/>
  <c r="AG267" i="13" a="1"/>
  <c r="AG267" i="13" s="1"/>
  <c r="AI267" i="13" s="1"/>
  <c r="AJ267" i="13"/>
  <c r="U267" i="13" a="1"/>
  <c r="U267" i="13" s="1"/>
  <c r="W267" i="13" s="1"/>
  <c r="V267" i="13"/>
  <c r="X267" i="13" s="1"/>
  <c r="BR268" i="1"/>
  <c r="BQ268" i="1" a="1"/>
  <c r="BQ268" i="1" s="1"/>
  <c r="BS268" i="1" s="1"/>
  <c r="AS267" i="12" a="1"/>
  <c r="AS267" i="12" s="1"/>
  <c r="AU267" i="12" s="1"/>
  <c r="AT267" i="12"/>
  <c r="AJ267" i="7"/>
  <c r="BH266" i="7"/>
  <c r="BE267" i="7" a="1"/>
  <c r="BE267" i="7" s="1"/>
  <c r="BG267" i="7" s="1"/>
  <c r="BF267" i="7"/>
  <c r="BQ267" i="7" a="1"/>
  <c r="BQ267" i="7" s="1"/>
  <c r="BS267" i="7" s="1"/>
  <c r="BR267" i="7"/>
  <c r="X266" i="7"/>
  <c r="AH268" i="7"/>
  <c r="AG268" i="7" a="1"/>
  <c r="AG268" i="7" s="1"/>
  <c r="AI268" i="7" s="1"/>
  <c r="U267" i="7" a="1"/>
  <c r="U267" i="7" s="1"/>
  <c r="W267" i="7" s="1"/>
  <c r="V267" i="7"/>
  <c r="BT266" i="7"/>
  <c r="AS267" i="7" a="1"/>
  <c r="AS267" i="7" s="1"/>
  <c r="AU267" i="7" s="1"/>
  <c r="AT267" i="7"/>
  <c r="AV266" i="7"/>
  <c r="AQ268" i="1"/>
  <c r="AR268" i="1" s="1"/>
  <c r="BC268" i="12"/>
  <c r="BD268" i="12" s="1"/>
  <c r="AQ268" i="12"/>
  <c r="AR268" i="12" s="1"/>
  <c r="AE268" i="12"/>
  <c r="AF268" i="12" s="1"/>
  <c r="S268" i="12"/>
  <c r="T268" i="12" s="1"/>
  <c r="BO268" i="7"/>
  <c r="BP268" i="7" s="1"/>
  <c r="BC268" i="7"/>
  <c r="BD268" i="7" s="1"/>
  <c r="AQ268" i="7"/>
  <c r="AR268" i="7" s="1"/>
  <c r="AE269" i="7"/>
  <c r="AF269" i="7" s="1"/>
  <c r="S268" i="7"/>
  <c r="T268" i="7" s="1"/>
  <c r="BO269" i="1"/>
  <c r="BP269" i="1" s="1"/>
  <c r="BC268" i="1"/>
  <c r="BD268" i="1" s="1"/>
  <c r="AE269" i="1"/>
  <c r="AF269" i="1" s="1"/>
  <c r="S269" i="1"/>
  <c r="T269" i="1" s="1"/>
  <c r="BO268" i="13"/>
  <c r="BP268" i="13" s="1"/>
  <c r="BC268" i="13"/>
  <c r="BD268" i="13" s="1"/>
  <c r="AQ268" i="13"/>
  <c r="AR268" i="13" s="1"/>
  <c r="AE268" i="13"/>
  <c r="AF268" i="13" s="1"/>
  <c r="S268" i="13"/>
  <c r="T268" i="13" s="1"/>
  <c r="BT267" i="13" l="1"/>
  <c r="BH267" i="13"/>
  <c r="BH267" i="1"/>
  <c r="BQ267" i="12" a="1"/>
  <c r="BQ267" i="12" s="1"/>
  <c r="BS267" i="12" s="1"/>
  <c r="BR267" i="12"/>
  <c r="BT267" i="12" s="1"/>
  <c r="AS268" i="13" a="1"/>
  <c r="AS268" i="13" s="1"/>
  <c r="AU268" i="13" s="1"/>
  <c r="AT268" i="13"/>
  <c r="AS268" i="1" a="1"/>
  <c r="AS268" i="1" s="1"/>
  <c r="AU268" i="1" s="1"/>
  <c r="AT268" i="1"/>
  <c r="AV267" i="12"/>
  <c r="AJ268" i="1"/>
  <c r="AV267" i="13"/>
  <c r="U268" i="13" a="1"/>
  <c r="U268" i="13" s="1"/>
  <c r="W268" i="13" s="1"/>
  <c r="V268" i="13"/>
  <c r="X268" i="13" s="1"/>
  <c r="BE268" i="13" a="1"/>
  <c r="BE268" i="13" s="1"/>
  <c r="BG268" i="13" s="1"/>
  <c r="BF268" i="13"/>
  <c r="BH268" i="13" s="1"/>
  <c r="AG268" i="13" a="1"/>
  <c r="AG268" i="13" s="1"/>
  <c r="AI268" i="13" s="1"/>
  <c r="AH268" i="13"/>
  <c r="BP268" i="12"/>
  <c r="BO269" i="12"/>
  <c r="BQ268" i="13" a="1"/>
  <c r="BQ268" i="13" s="1"/>
  <c r="BS268" i="13" s="1"/>
  <c r="BR268" i="13"/>
  <c r="U269" i="1" a="1"/>
  <c r="U269" i="1" s="1"/>
  <c r="W269" i="1" s="1"/>
  <c r="V269" i="1"/>
  <c r="BT267" i="7"/>
  <c r="BT268" i="1"/>
  <c r="BT266" i="12"/>
  <c r="AV267" i="1"/>
  <c r="BQ269" i="1" a="1"/>
  <c r="BQ269" i="1" s="1"/>
  <c r="BS269" i="1" s="1"/>
  <c r="BR269" i="1"/>
  <c r="BE268" i="12" a="1"/>
  <c r="BE268" i="12" s="1"/>
  <c r="BG268" i="12" s="1"/>
  <c r="BF268" i="12"/>
  <c r="BH268" i="12" s="1"/>
  <c r="U268" i="12" a="1"/>
  <c r="U268" i="12" s="1"/>
  <c r="W268" i="12" s="1"/>
  <c r="V268" i="12"/>
  <c r="AS268" i="12" a="1"/>
  <c r="AS268" i="12" s="1"/>
  <c r="AU268" i="12" s="1"/>
  <c r="AT268" i="12"/>
  <c r="AG269" i="1" a="1"/>
  <c r="AG269" i="1" s="1"/>
  <c r="AI269" i="1" s="1"/>
  <c r="AH269" i="1"/>
  <c r="BF268" i="1"/>
  <c r="BE268" i="1" a="1"/>
  <c r="BE268" i="1" s="1"/>
  <c r="BG268" i="1" s="1"/>
  <c r="AG268" i="12" a="1"/>
  <c r="AG268" i="12" s="1"/>
  <c r="AI268" i="12" s="1"/>
  <c r="AH268" i="12"/>
  <c r="BH267" i="7"/>
  <c r="AJ267" i="12"/>
  <c r="X267" i="12"/>
  <c r="X268" i="1"/>
  <c r="X267" i="7"/>
  <c r="AV267" i="7"/>
  <c r="BR268" i="7"/>
  <c r="BQ268" i="7" a="1"/>
  <c r="BQ268" i="7" s="1"/>
  <c r="BS268" i="7" s="1"/>
  <c r="AJ268" i="7"/>
  <c r="BE268" i="7" a="1"/>
  <c r="BE268" i="7" s="1"/>
  <c r="BG268" i="7" s="1"/>
  <c r="BF268" i="7"/>
  <c r="AG269" i="7" a="1"/>
  <c r="AG269" i="7" s="1"/>
  <c r="AI269" i="7" s="1"/>
  <c r="AH269" i="7"/>
  <c r="AT268" i="7"/>
  <c r="AS268" i="7" a="1"/>
  <c r="AS268" i="7" s="1"/>
  <c r="AU268" i="7" s="1"/>
  <c r="V268" i="7"/>
  <c r="U268" i="7" a="1"/>
  <c r="U268" i="7" s="1"/>
  <c r="W268" i="7" s="1"/>
  <c r="AQ269" i="1"/>
  <c r="AR269" i="1" s="1"/>
  <c r="BC269" i="12"/>
  <c r="BD269" i="12" s="1"/>
  <c r="AQ269" i="12"/>
  <c r="AR269" i="12" s="1"/>
  <c r="AE269" i="12"/>
  <c r="AF269" i="12" s="1"/>
  <c r="S269" i="12"/>
  <c r="T269" i="12" s="1"/>
  <c r="BO269" i="7"/>
  <c r="BP269" i="7" s="1"/>
  <c r="BC269" i="7"/>
  <c r="BD269" i="7" s="1"/>
  <c r="AQ269" i="7"/>
  <c r="AR269" i="7" s="1"/>
  <c r="AE270" i="7"/>
  <c r="AF270" i="7" s="1"/>
  <c r="S269" i="7"/>
  <c r="T269" i="7" s="1"/>
  <c r="BO270" i="1"/>
  <c r="BP270" i="1" s="1"/>
  <c r="BC269" i="1"/>
  <c r="BD269" i="1" s="1"/>
  <c r="AE270" i="1"/>
  <c r="AF270" i="1" s="1"/>
  <c r="S270" i="1"/>
  <c r="T270" i="1" s="1"/>
  <c r="BO269" i="13"/>
  <c r="BP269" i="13" s="1"/>
  <c r="BC269" i="13"/>
  <c r="BD269" i="13" s="1"/>
  <c r="AQ269" i="13"/>
  <c r="AR269" i="13" s="1"/>
  <c r="AE269" i="13"/>
  <c r="AF269" i="13" s="1"/>
  <c r="S269" i="13"/>
  <c r="T269" i="13" s="1"/>
  <c r="X269" i="1" l="1"/>
  <c r="BT269" i="1"/>
  <c r="BT268" i="13"/>
  <c r="AV268" i="1"/>
  <c r="AV268" i="13"/>
  <c r="BT268" i="7"/>
  <c r="AJ268" i="12"/>
  <c r="X268" i="12"/>
  <c r="AJ268" i="13"/>
  <c r="BF269" i="1"/>
  <c r="BH269" i="1" s="1"/>
  <c r="BE269" i="1" a="1"/>
  <c r="BE269" i="1" s="1"/>
  <c r="BG269" i="1" s="1"/>
  <c r="AG269" i="12" a="1"/>
  <c r="AG269" i="12" s="1"/>
  <c r="AI269" i="12" s="1"/>
  <c r="AH269" i="12"/>
  <c r="BH268" i="1"/>
  <c r="U270" i="1" a="1"/>
  <c r="U270" i="1" s="1"/>
  <c r="W270" i="1" s="1"/>
  <c r="V270" i="1"/>
  <c r="BR270" i="1"/>
  <c r="BQ270" i="1" a="1"/>
  <c r="BQ270" i="1" s="1"/>
  <c r="BS270" i="1" s="1"/>
  <c r="AS269" i="12" a="1"/>
  <c r="AS269" i="12" s="1"/>
  <c r="AU269" i="12" s="1"/>
  <c r="AT269" i="12"/>
  <c r="U269" i="12" a="1"/>
  <c r="U269" i="12" s="1"/>
  <c r="W269" i="12" s="1"/>
  <c r="V269" i="12"/>
  <c r="AG269" i="13" a="1"/>
  <c r="AG269" i="13" s="1"/>
  <c r="AI269" i="13" s="1"/>
  <c r="AH269" i="13"/>
  <c r="BF269" i="12"/>
  <c r="BE269" i="12" a="1"/>
  <c r="BE269" i="12" s="1"/>
  <c r="BG269" i="12" s="1"/>
  <c r="AG270" i="1" a="1"/>
  <c r="AG270" i="1" s="1"/>
  <c r="AI270" i="1" s="1"/>
  <c r="AH270" i="1"/>
  <c r="U269" i="13" a="1"/>
  <c r="U269" i="13" s="1"/>
  <c r="W269" i="13" s="1"/>
  <c r="V269" i="13"/>
  <c r="AS269" i="13" a="1"/>
  <c r="AS269" i="13" s="1"/>
  <c r="AU269" i="13" s="1"/>
  <c r="AT269" i="13"/>
  <c r="AJ269" i="1"/>
  <c r="BQ268" i="12" a="1"/>
  <c r="BQ268" i="12" s="1"/>
  <c r="BS268" i="12" s="1"/>
  <c r="BR268" i="12"/>
  <c r="BE269" i="13" a="1"/>
  <c r="BE269" i="13" s="1"/>
  <c r="BG269" i="13" s="1"/>
  <c r="BF269" i="13"/>
  <c r="BH269" i="13" s="1"/>
  <c r="AT269" i="1"/>
  <c r="AS269" i="1" a="1"/>
  <c r="AS269" i="1" s="1"/>
  <c r="AU269" i="1" s="1"/>
  <c r="BQ269" i="13" a="1"/>
  <c r="BQ269" i="13" s="1"/>
  <c r="BS269" i="13" s="1"/>
  <c r="BR269" i="13"/>
  <c r="AV268" i="12"/>
  <c r="BP269" i="12"/>
  <c r="BO270" i="12"/>
  <c r="BH268" i="7"/>
  <c r="AJ269" i="7"/>
  <c r="BE269" i="7" a="1"/>
  <c r="BE269" i="7" s="1"/>
  <c r="BG269" i="7" s="1"/>
  <c r="BF269" i="7"/>
  <c r="U269" i="7" a="1"/>
  <c r="U269" i="7" s="1"/>
  <c r="W269" i="7" s="1"/>
  <c r="V269" i="7"/>
  <c r="AS269" i="7" a="1"/>
  <c r="AS269" i="7" s="1"/>
  <c r="AU269" i="7" s="1"/>
  <c r="AT269" i="7"/>
  <c r="AV268" i="7"/>
  <c r="AH270" i="7"/>
  <c r="AG270" i="7" a="1"/>
  <c r="AG270" i="7" s="1"/>
  <c r="AI270" i="7" s="1"/>
  <c r="BR269" i="7"/>
  <c r="BQ269" i="7" a="1"/>
  <c r="BQ269" i="7" s="1"/>
  <c r="BS269" i="7" s="1"/>
  <c r="X268" i="7"/>
  <c r="AQ270" i="1"/>
  <c r="AR270" i="1" s="1"/>
  <c r="BC270" i="12"/>
  <c r="BD270" i="12" s="1"/>
  <c r="AQ270" i="12"/>
  <c r="AR270" i="12" s="1"/>
  <c r="AE270" i="12"/>
  <c r="AF270" i="12" s="1"/>
  <c r="S270" i="12"/>
  <c r="T270" i="12" s="1"/>
  <c r="BO270" i="7"/>
  <c r="BP270" i="7" s="1"/>
  <c r="BC270" i="7"/>
  <c r="BD270" i="7" s="1"/>
  <c r="AQ270" i="7"/>
  <c r="AR270" i="7" s="1"/>
  <c r="AE271" i="7"/>
  <c r="AF271" i="7" s="1"/>
  <c r="S270" i="7"/>
  <c r="T270" i="7" s="1"/>
  <c r="BO271" i="1"/>
  <c r="BP271" i="1" s="1"/>
  <c r="BC270" i="1"/>
  <c r="BD270" i="1" s="1"/>
  <c r="AE271" i="1"/>
  <c r="AF271" i="1" s="1"/>
  <c r="S271" i="1"/>
  <c r="T271" i="1" s="1"/>
  <c r="BO270" i="13"/>
  <c r="BP270" i="13" s="1"/>
  <c r="BC270" i="13"/>
  <c r="BD270" i="13" s="1"/>
  <c r="AQ270" i="13"/>
  <c r="AR270" i="13" s="1"/>
  <c r="AE270" i="13"/>
  <c r="AF270" i="13" s="1"/>
  <c r="S270" i="13"/>
  <c r="T270" i="13" s="1"/>
  <c r="X270" i="1" l="1"/>
  <c r="X269" i="12"/>
  <c r="AV269" i="12"/>
  <c r="BT269" i="13"/>
  <c r="BH269" i="12"/>
  <c r="AV269" i="13"/>
  <c r="X269" i="13"/>
  <c r="AJ269" i="12"/>
  <c r="AS270" i="1" a="1"/>
  <c r="AS270" i="1" s="1"/>
  <c r="AU270" i="1" s="1"/>
  <c r="AT270" i="1"/>
  <c r="BQ269" i="12" a="1"/>
  <c r="BQ269" i="12" s="1"/>
  <c r="BS269" i="12" s="1"/>
  <c r="BR269" i="12"/>
  <c r="BT269" i="12" s="1"/>
  <c r="BF270" i="13"/>
  <c r="BE270" i="13" a="1"/>
  <c r="BE270" i="13" s="1"/>
  <c r="BG270" i="13" s="1"/>
  <c r="BR270" i="13"/>
  <c r="BQ270" i="13" a="1"/>
  <c r="BQ270" i="13" s="1"/>
  <c r="BS270" i="13" s="1"/>
  <c r="BT268" i="12"/>
  <c r="AJ270" i="1"/>
  <c r="U270" i="12" a="1"/>
  <c r="U270" i="12" s="1"/>
  <c r="W270" i="12" s="1"/>
  <c r="V270" i="12"/>
  <c r="X270" i="12" s="1"/>
  <c r="BP270" i="12"/>
  <c r="BO271" i="12"/>
  <c r="U271" i="1" a="1"/>
  <c r="U271" i="1" s="1"/>
  <c r="W271" i="1" s="1"/>
  <c r="V271" i="1"/>
  <c r="AG271" i="1" a="1"/>
  <c r="AG271" i="1" s="1"/>
  <c r="AI271" i="1" s="1"/>
  <c r="AH271" i="1"/>
  <c r="BE270" i="1" a="1"/>
  <c r="BE270" i="1" s="1"/>
  <c r="BG270" i="1" s="1"/>
  <c r="BF270" i="1"/>
  <c r="BH270" i="1" s="1"/>
  <c r="AG270" i="12" a="1"/>
  <c r="AG270" i="12" s="1"/>
  <c r="AI270" i="12" s="1"/>
  <c r="AH270" i="12"/>
  <c r="AJ270" i="7"/>
  <c r="AV269" i="1"/>
  <c r="BT270" i="1"/>
  <c r="AT270" i="13"/>
  <c r="AS270" i="13" a="1"/>
  <c r="AS270" i="13" s="1"/>
  <c r="AU270" i="13" s="1"/>
  <c r="BQ271" i="1" a="1"/>
  <c r="BQ271" i="1" s="1"/>
  <c r="BS271" i="1" s="1"/>
  <c r="BR271" i="1"/>
  <c r="AS270" i="12" a="1"/>
  <c r="AS270" i="12" s="1"/>
  <c r="AU270" i="12" s="1"/>
  <c r="AT270" i="12"/>
  <c r="U270" i="13" a="1"/>
  <c r="U270" i="13" s="1"/>
  <c r="W270" i="13" s="1"/>
  <c r="V270" i="13"/>
  <c r="AH270" i="13"/>
  <c r="AG270" i="13" a="1"/>
  <c r="AG270" i="13" s="1"/>
  <c r="AI270" i="13" s="1"/>
  <c r="BE270" i="12" a="1"/>
  <c r="BE270" i="12" s="1"/>
  <c r="BG270" i="12" s="1"/>
  <c r="BF270" i="12"/>
  <c r="AJ269" i="13"/>
  <c r="AV269" i="7"/>
  <c r="X269" i="7"/>
  <c r="BH269" i="7"/>
  <c r="BQ270" i="7" a="1"/>
  <c r="BQ270" i="7" s="1"/>
  <c r="BS270" i="7" s="1"/>
  <c r="BR270" i="7"/>
  <c r="AG271" i="7" a="1"/>
  <c r="AG271" i="7" s="1"/>
  <c r="AI271" i="7" s="1"/>
  <c r="AH271" i="7"/>
  <c r="U270" i="7" a="1"/>
  <c r="U270" i="7" s="1"/>
  <c r="W270" i="7" s="1"/>
  <c r="V270" i="7"/>
  <c r="BT269" i="7"/>
  <c r="AS270" i="7" a="1"/>
  <c r="AS270" i="7" s="1"/>
  <c r="AU270" i="7" s="1"/>
  <c r="AT270" i="7"/>
  <c r="BE270" i="7" a="1"/>
  <c r="BE270" i="7" s="1"/>
  <c r="BG270" i="7" s="1"/>
  <c r="BF270" i="7"/>
  <c r="AQ271" i="1"/>
  <c r="AR271" i="1" s="1"/>
  <c r="BC271" i="12"/>
  <c r="BD271" i="12" s="1"/>
  <c r="AQ271" i="12"/>
  <c r="AR271" i="12" s="1"/>
  <c r="AE271" i="12"/>
  <c r="AF271" i="12" s="1"/>
  <c r="S271" i="12"/>
  <c r="T271" i="12" s="1"/>
  <c r="BO271" i="7"/>
  <c r="BP271" i="7" s="1"/>
  <c r="BC271" i="7"/>
  <c r="BD271" i="7" s="1"/>
  <c r="AQ271" i="7"/>
  <c r="AR271" i="7" s="1"/>
  <c r="AE272" i="7"/>
  <c r="AF272" i="7" s="1"/>
  <c r="S271" i="7"/>
  <c r="T271" i="7" s="1"/>
  <c r="BO272" i="1"/>
  <c r="BP272" i="1" s="1"/>
  <c r="BC271" i="1"/>
  <c r="BD271" i="1" s="1"/>
  <c r="AE272" i="1"/>
  <c r="AF272" i="1" s="1"/>
  <c r="S272" i="1"/>
  <c r="T272" i="1" s="1"/>
  <c r="BO271" i="13"/>
  <c r="BP271" i="13" s="1"/>
  <c r="BC271" i="13"/>
  <c r="BD271" i="13" s="1"/>
  <c r="AQ271" i="13"/>
  <c r="AR271" i="13" s="1"/>
  <c r="AE271" i="13"/>
  <c r="AF271" i="13" s="1"/>
  <c r="S271" i="13"/>
  <c r="T271" i="13" s="1"/>
  <c r="AV270" i="12" l="1"/>
  <c r="AV270" i="7"/>
  <c r="AV270" i="1"/>
  <c r="BH270" i="13"/>
  <c r="X270" i="13"/>
  <c r="AJ270" i="12"/>
  <c r="AJ270" i="13"/>
  <c r="V272" i="1"/>
  <c r="U272" i="1" a="1"/>
  <c r="U272" i="1" s="1"/>
  <c r="W272" i="1" s="1"/>
  <c r="BR270" i="12"/>
  <c r="BQ270" i="12" a="1"/>
  <c r="BQ270" i="12" s="1"/>
  <c r="BS270" i="12" s="1"/>
  <c r="V271" i="12"/>
  <c r="U271" i="12" a="1"/>
  <c r="U271" i="12" s="1"/>
  <c r="W271" i="12" s="1"/>
  <c r="BE271" i="1" a="1"/>
  <c r="BE271" i="1" s="1"/>
  <c r="BG271" i="1" s="1"/>
  <c r="BF271" i="1"/>
  <c r="AG271" i="12" a="1"/>
  <c r="AG271" i="12" s="1"/>
  <c r="AI271" i="12" s="1"/>
  <c r="AH271" i="12"/>
  <c r="AV270" i="13"/>
  <c r="BP271" i="12"/>
  <c r="BO272" i="12"/>
  <c r="U271" i="13" a="1"/>
  <c r="U271" i="13" s="1"/>
  <c r="W271" i="13" s="1"/>
  <c r="V271" i="13"/>
  <c r="X271" i="13" s="1"/>
  <c r="BQ272" i="1" a="1"/>
  <c r="BQ272" i="1" s="1"/>
  <c r="BS272" i="1" s="1"/>
  <c r="BR272" i="1"/>
  <c r="AS271" i="12" a="1"/>
  <c r="AS271" i="12" s="1"/>
  <c r="AU271" i="12" s="1"/>
  <c r="AT271" i="12"/>
  <c r="AG272" i="1" a="1"/>
  <c r="AG272" i="1" s="1"/>
  <c r="AI272" i="1" s="1"/>
  <c r="AH272" i="1"/>
  <c r="AG271" i="13" a="1"/>
  <c r="AG271" i="13" s="1"/>
  <c r="AI271" i="13" s="1"/>
  <c r="AH271" i="13"/>
  <c r="BE271" i="12" a="1"/>
  <c r="BE271" i="12" s="1"/>
  <c r="BG271" i="12" s="1"/>
  <c r="BF271" i="12"/>
  <c r="AJ271" i="1"/>
  <c r="AS271" i="13" a="1"/>
  <c r="AS271" i="13" s="1"/>
  <c r="AU271" i="13" s="1"/>
  <c r="AT271" i="13"/>
  <c r="BE271" i="13" a="1"/>
  <c r="BE271" i="13" s="1"/>
  <c r="BG271" i="13" s="1"/>
  <c r="BF271" i="13"/>
  <c r="AT271" i="1"/>
  <c r="AS271" i="1" a="1"/>
  <c r="AS271" i="1" s="1"/>
  <c r="AU271" i="1" s="1"/>
  <c r="BH270" i="12"/>
  <c r="X271" i="1"/>
  <c r="BT270" i="13"/>
  <c r="BQ271" i="13" a="1"/>
  <c r="BQ271" i="13" s="1"/>
  <c r="BS271" i="13" s="1"/>
  <c r="BR271" i="13"/>
  <c r="BT271" i="1"/>
  <c r="X270" i="7"/>
  <c r="AJ271" i="7"/>
  <c r="BT270" i="7"/>
  <c r="BH270" i="7"/>
  <c r="BE271" i="7" a="1"/>
  <c r="BE271" i="7" s="1"/>
  <c r="BG271" i="7" s="1"/>
  <c r="BF271" i="7"/>
  <c r="AS271" i="7" a="1"/>
  <c r="AS271" i="7" s="1"/>
  <c r="AU271" i="7" s="1"/>
  <c r="AT271" i="7"/>
  <c r="U271" i="7" a="1"/>
  <c r="U271" i="7" s="1"/>
  <c r="W271" i="7" s="1"/>
  <c r="V271" i="7"/>
  <c r="AG272" i="7" a="1"/>
  <c r="AG272" i="7" s="1"/>
  <c r="AI272" i="7" s="1"/>
  <c r="AH272" i="7"/>
  <c r="BQ271" i="7" a="1"/>
  <c r="BQ271" i="7" s="1"/>
  <c r="BS271" i="7" s="1"/>
  <c r="BR271" i="7"/>
  <c r="AQ272" i="1"/>
  <c r="AR272" i="1" s="1"/>
  <c r="BC272" i="12"/>
  <c r="BD272" i="12" s="1"/>
  <c r="AQ272" i="12"/>
  <c r="AR272" i="12" s="1"/>
  <c r="AE272" i="12"/>
  <c r="AF272" i="12" s="1"/>
  <c r="S272" i="12"/>
  <c r="T272" i="12" s="1"/>
  <c r="BO272" i="7"/>
  <c r="BP272" i="7" s="1"/>
  <c r="BC272" i="7"/>
  <c r="BD272" i="7" s="1"/>
  <c r="AQ272" i="7"/>
  <c r="AR272" i="7" s="1"/>
  <c r="AE273" i="7"/>
  <c r="AF273" i="7" s="1"/>
  <c r="S272" i="7"/>
  <c r="T272" i="7" s="1"/>
  <c r="BO273" i="1"/>
  <c r="BP273" i="1" s="1"/>
  <c r="BC272" i="1"/>
  <c r="BD272" i="1" s="1"/>
  <c r="AE273" i="1"/>
  <c r="AF273" i="1" s="1"/>
  <c r="S273" i="1"/>
  <c r="T273" i="1" s="1"/>
  <c r="BO272" i="13"/>
  <c r="BP272" i="13" s="1"/>
  <c r="BC272" i="13"/>
  <c r="BD272" i="13" s="1"/>
  <c r="AQ272" i="13"/>
  <c r="AR272" i="13" s="1"/>
  <c r="AE272" i="13"/>
  <c r="AF272" i="13" s="1"/>
  <c r="S272" i="13"/>
  <c r="T272" i="13" s="1"/>
  <c r="AJ271" i="12" l="1"/>
  <c r="BH271" i="12"/>
  <c r="BT272" i="1"/>
  <c r="BH271" i="13"/>
  <c r="BT271" i="13"/>
  <c r="AJ272" i="1"/>
  <c r="AV271" i="13"/>
  <c r="BQ272" i="13" a="1"/>
  <c r="BQ272" i="13" s="1"/>
  <c r="BS272" i="13" s="1"/>
  <c r="BR272" i="13"/>
  <c r="U272" i="12" a="1"/>
  <c r="U272" i="12" s="1"/>
  <c r="W272" i="12" s="1"/>
  <c r="V272" i="12"/>
  <c r="BQ271" i="12" a="1"/>
  <c r="BQ271" i="12" s="1"/>
  <c r="BS271" i="12" s="1"/>
  <c r="BR271" i="12"/>
  <c r="U273" i="1" a="1"/>
  <c r="U273" i="1" s="1"/>
  <c r="W273" i="1" s="1"/>
  <c r="V273" i="1"/>
  <c r="AG273" i="1" a="1"/>
  <c r="AG273" i="1" s="1"/>
  <c r="AI273" i="1" s="1"/>
  <c r="AH273" i="1"/>
  <c r="BE272" i="1" a="1"/>
  <c r="BE272" i="1" s="1"/>
  <c r="BG272" i="1" s="1"/>
  <c r="BF272" i="1"/>
  <c r="AG272" i="12" a="1"/>
  <c r="AG272" i="12" s="1"/>
  <c r="AI272" i="12" s="1"/>
  <c r="AH272" i="12"/>
  <c r="AV271" i="12"/>
  <c r="BT270" i="12"/>
  <c r="V272" i="13"/>
  <c r="U272" i="13" a="1"/>
  <c r="U272" i="13" s="1"/>
  <c r="W272" i="13" s="1"/>
  <c r="BQ273" i="1" a="1"/>
  <c r="BQ273" i="1" s="1"/>
  <c r="BS273" i="1" s="1"/>
  <c r="BR273" i="1"/>
  <c r="AS272" i="12" a="1"/>
  <c r="AS272" i="12" s="1"/>
  <c r="AU272" i="12" s="1"/>
  <c r="AT272" i="12"/>
  <c r="X271" i="7"/>
  <c r="AV271" i="1"/>
  <c r="BP272" i="12"/>
  <c r="BO273" i="12"/>
  <c r="AG272" i="13" a="1"/>
  <c r="AG272" i="13" s="1"/>
  <c r="AI272" i="13" s="1"/>
  <c r="AH272" i="13"/>
  <c r="BE272" i="12" a="1"/>
  <c r="BE272" i="12" s="1"/>
  <c r="BG272" i="12" s="1"/>
  <c r="BF272" i="12"/>
  <c r="AS272" i="13" a="1"/>
  <c r="AS272" i="13" s="1"/>
  <c r="AU272" i="13" s="1"/>
  <c r="AT272" i="13"/>
  <c r="AJ271" i="13"/>
  <c r="BH271" i="1"/>
  <c r="X272" i="1"/>
  <c r="BE272" i="13" a="1"/>
  <c r="BE272" i="13" s="1"/>
  <c r="BG272" i="13" s="1"/>
  <c r="BF272" i="13"/>
  <c r="AS272" i="1" a="1"/>
  <c r="AS272" i="1" s="1"/>
  <c r="AU272" i="1" s="1"/>
  <c r="AT272" i="1"/>
  <c r="X271" i="12"/>
  <c r="BH271" i="7"/>
  <c r="AV271" i="7"/>
  <c r="AJ272" i="7"/>
  <c r="AG273" i="7" a="1"/>
  <c r="AG273" i="7" s="1"/>
  <c r="AI273" i="7" s="1"/>
  <c r="AH273" i="7"/>
  <c r="U272" i="7" a="1"/>
  <c r="U272" i="7" s="1"/>
  <c r="W272" i="7" s="1"/>
  <c r="V272" i="7"/>
  <c r="BR272" i="7"/>
  <c r="BQ272" i="7" a="1"/>
  <c r="BQ272" i="7" s="1"/>
  <c r="BS272" i="7" s="1"/>
  <c r="BT271" i="7"/>
  <c r="AS272" i="7" a="1"/>
  <c r="AS272" i="7" s="1"/>
  <c r="AU272" i="7" s="1"/>
  <c r="AT272" i="7"/>
  <c r="AV272" i="7" s="1"/>
  <c r="BF272" i="7"/>
  <c r="BE272" i="7" a="1"/>
  <c r="BE272" i="7" s="1"/>
  <c r="BG272" i="7" s="1"/>
  <c r="AQ273" i="1"/>
  <c r="AR273" i="1" s="1"/>
  <c r="BC273" i="12"/>
  <c r="BD273" i="12" s="1"/>
  <c r="AQ273" i="12"/>
  <c r="AR273" i="12" s="1"/>
  <c r="AE273" i="12"/>
  <c r="AF273" i="12" s="1"/>
  <c r="S273" i="12"/>
  <c r="T273" i="12" s="1"/>
  <c r="BO273" i="7"/>
  <c r="BP273" i="7" s="1"/>
  <c r="BC273" i="7"/>
  <c r="BD273" i="7" s="1"/>
  <c r="AQ273" i="7"/>
  <c r="AR273" i="7" s="1"/>
  <c r="AE274" i="7"/>
  <c r="AF274" i="7" s="1"/>
  <c r="S273" i="7"/>
  <c r="T273" i="7" s="1"/>
  <c r="BO274" i="1"/>
  <c r="BP274" i="1" s="1"/>
  <c r="BC273" i="1"/>
  <c r="BD273" i="1" s="1"/>
  <c r="AE274" i="1"/>
  <c r="AF274" i="1" s="1"/>
  <c r="S274" i="1"/>
  <c r="T274" i="1" s="1"/>
  <c r="BO273" i="13"/>
  <c r="BP273" i="13" s="1"/>
  <c r="BC273" i="13"/>
  <c r="BD273" i="13" s="1"/>
  <c r="AQ273" i="13"/>
  <c r="AR273" i="13" s="1"/>
  <c r="AE273" i="13"/>
  <c r="AF273" i="13" s="1"/>
  <c r="S273" i="13"/>
  <c r="T273" i="13" s="1"/>
  <c r="BH272" i="13" l="1"/>
  <c r="BT272" i="13"/>
  <c r="AJ272" i="13"/>
  <c r="BT273" i="1"/>
  <c r="AJ273" i="1"/>
  <c r="AV272" i="13"/>
  <c r="BH272" i="7"/>
  <c r="BH272" i="12"/>
  <c r="AV272" i="12"/>
  <c r="AJ272" i="12"/>
  <c r="BT271" i="12"/>
  <c r="BR273" i="13"/>
  <c r="BQ273" i="13" a="1"/>
  <c r="BQ273" i="13" s="1"/>
  <c r="BS273" i="13" s="1"/>
  <c r="AG274" i="1" a="1"/>
  <c r="AG274" i="1" s="1"/>
  <c r="AI274" i="1" s="1"/>
  <c r="AH274" i="1"/>
  <c r="AH273" i="12"/>
  <c r="AG273" i="12" a="1"/>
  <c r="AG273" i="12" s="1"/>
  <c r="AI273" i="12" s="1"/>
  <c r="BH272" i="1"/>
  <c r="X272" i="12"/>
  <c r="U273" i="12" a="1"/>
  <c r="U273" i="12" s="1"/>
  <c r="W273" i="12" s="1"/>
  <c r="V273" i="12"/>
  <c r="BE273" i="1" a="1"/>
  <c r="BE273" i="1" s="1"/>
  <c r="BG273" i="1" s="1"/>
  <c r="BF273" i="1"/>
  <c r="U273" i="13" a="1"/>
  <c r="U273" i="13" s="1"/>
  <c r="W273" i="13" s="1"/>
  <c r="V273" i="13"/>
  <c r="BR274" i="1"/>
  <c r="BQ274" i="1" a="1"/>
  <c r="BQ274" i="1" s="1"/>
  <c r="BS274" i="1" s="1"/>
  <c r="AT273" i="12"/>
  <c r="AS273" i="12" a="1"/>
  <c r="AS273" i="12" s="1"/>
  <c r="AU273" i="12" s="1"/>
  <c r="BP273" i="12"/>
  <c r="BO274" i="12"/>
  <c r="X272" i="13"/>
  <c r="BE273" i="12" a="1"/>
  <c r="BE273" i="12" s="1"/>
  <c r="BG273" i="12" s="1"/>
  <c r="BF273" i="12"/>
  <c r="BQ272" i="12" a="1"/>
  <c r="BQ272" i="12" s="1"/>
  <c r="BS272" i="12" s="1"/>
  <c r="BR272" i="12"/>
  <c r="U274" i="1" a="1"/>
  <c r="U274" i="1" s="1"/>
  <c r="W274" i="1" s="1"/>
  <c r="V274" i="1"/>
  <c r="AG273" i="13" a="1"/>
  <c r="AG273" i="13" s="1"/>
  <c r="AI273" i="13" s="1"/>
  <c r="AH273" i="13"/>
  <c r="AT273" i="13"/>
  <c r="AS273" i="13" a="1"/>
  <c r="AS273" i="13" s="1"/>
  <c r="AU273" i="13" s="1"/>
  <c r="BF273" i="13"/>
  <c r="BE273" i="13" a="1"/>
  <c r="BE273" i="13" s="1"/>
  <c r="BG273" i="13" s="1"/>
  <c r="AS273" i="1" a="1"/>
  <c r="AS273" i="1" s="1"/>
  <c r="AU273" i="1" s="1"/>
  <c r="AT273" i="1"/>
  <c r="AV272" i="1"/>
  <c r="X273" i="1"/>
  <c r="BT272" i="7"/>
  <c r="AJ273" i="7"/>
  <c r="X272" i="7"/>
  <c r="BE273" i="7" a="1"/>
  <c r="BE273" i="7" s="1"/>
  <c r="BG273" i="7" s="1"/>
  <c r="BF273" i="7"/>
  <c r="BQ273" i="7" a="1"/>
  <c r="BQ273" i="7" s="1"/>
  <c r="BS273" i="7" s="1"/>
  <c r="BR273" i="7"/>
  <c r="U273" i="7" a="1"/>
  <c r="U273" i="7" s="1"/>
  <c r="W273" i="7" s="1"/>
  <c r="V273" i="7"/>
  <c r="AS273" i="7" a="1"/>
  <c r="AS273" i="7" s="1"/>
  <c r="AU273" i="7" s="1"/>
  <c r="AT273" i="7"/>
  <c r="AG274" i="7" a="1"/>
  <c r="AG274" i="7" s="1"/>
  <c r="AI274" i="7" s="1"/>
  <c r="AH274" i="7"/>
  <c r="AQ274" i="1"/>
  <c r="AR274" i="1" s="1"/>
  <c r="BC274" i="12"/>
  <c r="BD274" i="12" s="1"/>
  <c r="AQ274" i="12"/>
  <c r="AR274" i="12" s="1"/>
  <c r="AE274" i="12"/>
  <c r="AF274" i="12" s="1"/>
  <c r="S274" i="12"/>
  <c r="T274" i="12" s="1"/>
  <c r="BO274" i="7"/>
  <c r="BP274" i="7" s="1"/>
  <c r="BC274" i="7"/>
  <c r="BD274" i="7" s="1"/>
  <c r="AQ274" i="7"/>
  <c r="AR274" i="7" s="1"/>
  <c r="AE275" i="7"/>
  <c r="AF275" i="7" s="1"/>
  <c r="S274" i="7"/>
  <c r="T274" i="7" s="1"/>
  <c r="BO275" i="1"/>
  <c r="BP275" i="1" s="1"/>
  <c r="BC274" i="1"/>
  <c r="BD274" i="1" s="1"/>
  <c r="AE275" i="1"/>
  <c r="AF275" i="1" s="1"/>
  <c r="S275" i="1"/>
  <c r="T275" i="1" s="1"/>
  <c r="BO274" i="13"/>
  <c r="BP274" i="13" s="1"/>
  <c r="BC274" i="13"/>
  <c r="BD274" i="13" s="1"/>
  <c r="AQ274" i="13"/>
  <c r="AR274" i="13" s="1"/>
  <c r="AE274" i="13"/>
  <c r="AF274" i="13" s="1"/>
  <c r="S274" i="13"/>
  <c r="T274" i="13" s="1"/>
  <c r="X273" i="12" l="1"/>
  <c r="AJ273" i="13"/>
  <c r="X274" i="1"/>
  <c r="BH273" i="1"/>
  <c r="AJ274" i="1"/>
  <c r="X273" i="13"/>
  <c r="AJ273" i="12"/>
  <c r="AV273" i="1"/>
  <c r="BH273" i="13"/>
  <c r="BT272" i="12"/>
  <c r="AS274" i="1" a="1"/>
  <c r="AS274" i="1" s="1"/>
  <c r="AU274" i="1" s="1"/>
  <c r="AT274" i="1"/>
  <c r="V275" i="1"/>
  <c r="U275" i="1" a="1"/>
  <c r="U275" i="1" s="1"/>
  <c r="W275" i="1" s="1"/>
  <c r="AG275" i="1" a="1"/>
  <c r="AG275" i="1" s="1"/>
  <c r="AI275" i="1" s="1"/>
  <c r="AH275" i="1"/>
  <c r="U274" i="12" a="1"/>
  <c r="U274" i="12" s="1"/>
  <c r="W274" i="12" s="1"/>
  <c r="V274" i="12"/>
  <c r="BR273" i="12"/>
  <c r="BQ273" i="12" a="1"/>
  <c r="BQ273" i="12" s="1"/>
  <c r="BS273" i="12" s="1"/>
  <c r="BE274" i="1" a="1"/>
  <c r="BE274" i="1" s="1"/>
  <c r="BG274" i="1" s="1"/>
  <c r="BF274" i="1"/>
  <c r="AG274" i="12" a="1"/>
  <c r="AG274" i="12" s="1"/>
  <c r="AI274" i="12" s="1"/>
  <c r="AH274" i="12"/>
  <c r="AV273" i="12"/>
  <c r="V274" i="13"/>
  <c r="U274" i="13" a="1"/>
  <c r="U274" i="13" s="1"/>
  <c r="W274" i="13" s="1"/>
  <c r="BQ275" i="1" a="1"/>
  <c r="BQ275" i="1" s="1"/>
  <c r="BS275" i="1" s="1"/>
  <c r="BR275" i="1"/>
  <c r="AS274" i="12" a="1"/>
  <c r="AS274" i="12" s="1"/>
  <c r="AU274" i="12" s="1"/>
  <c r="AT274" i="12"/>
  <c r="AV273" i="13"/>
  <c r="BP274" i="12"/>
  <c r="BO275" i="12"/>
  <c r="AG274" i="13" a="1"/>
  <c r="AG274" i="13" s="1"/>
  <c r="AI274" i="13" s="1"/>
  <c r="AH274" i="13"/>
  <c r="BF274" i="12"/>
  <c r="BE274" i="12" a="1"/>
  <c r="BE274" i="12" s="1"/>
  <c r="BG274" i="12" s="1"/>
  <c r="AT274" i="13"/>
  <c r="AS274" i="13" a="1"/>
  <c r="AS274" i="13" s="1"/>
  <c r="AU274" i="13" s="1"/>
  <c r="BH273" i="12"/>
  <c r="BT274" i="1"/>
  <c r="BT273" i="13"/>
  <c r="BF274" i="13"/>
  <c r="BE274" i="13" a="1"/>
  <c r="BE274" i="13" s="1"/>
  <c r="BG274" i="13" s="1"/>
  <c r="BR274" i="13"/>
  <c r="BQ274" i="13" a="1"/>
  <c r="BQ274" i="13" s="1"/>
  <c r="BS274" i="13" s="1"/>
  <c r="X273" i="7"/>
  <c r="BT273" i="7"/>
  <c r="BH273" i="7"/>
  <c r="AJ274" i="7"/>
  <c r="AV273" i="7"/>
  <c r="BE274" i="7" a="1"/>
  <c r="BE274" i="7" s="1"/>
  <c r="BG274" i="7" s="1"/>
  <c r="BF274" i="7"/>
  <c r="U274" i="7" a="1"/>
  <c r="U274" i="7" s="1"/>
  <c r="W274" i="7" s="1"/>
  <c r="V274" i="7"/>
  <c r="AS274" i="7" a="1"/>
  <c r="AS274" i="7" s="1"/>
  <c r="AU274" i="7" s="1"/>
  <c r="AT274" i="7"/>
  <c r="AH275" i="7"/>
  <c r="AG275" i="7" a="1"/>
  <c r="AG275" i="7" s="1"/>
  <c r="AI275" i="7" s="1"/>
  <c r="BQ274" i="7" a="1"/>
  <c r="BQ274" i="7" s="1"/>
  <c r="BS274" i="7" s="1"/>
  <c r="BR274" i="7"/>
  <c r="AQ275" i="1"/>
  <c r="AR275" i="1" s="1"/>
  <c r="BC275" i="12"/>
  <c r="BD275" i="12" s="1"/>
  <c r="AQ275" i="12"/>
  <c r="AR275" i="12" s="1"/>
  <c r="AE275" i="12"/>
  <c r="AF275" i="12" s="1"/>
  <c r="S275" i="12"/>
  <c r="T275" i="12" s="1"/>
  <c r="BO275" i="7"/>
  <c r="BP275" i="7" s="1"/>
  <c r="BC275" i="7"/>
  <c r="BD275" i="7" s="1"/>
  <c r="AQ275" i="7"/>
  <c r="AR275" i="7" s="1"/>
  <c r="AE276" i="7"/>
  <c r="AF276" i="7" s="1"/>
  <c r="S275" i="7"/>
  <c r="T275" i="7" s="1"/>
  <c r="BO276" i="1"/>
  <c r="BP276" i="1" s="1"/>
  <c r="BC275" i="1"/>
  <c r="BD275" i="1" s="1"/>
  <c r="AE276" i="1"/>
  <c r="AF276" i="1" s="1"/>
  <c r="S276" i="1"/>
  <c r="T276" i="1" s="1"/>
  <c r="BO275" i="13"/>
  <c r="BP275" i="13" s="1"/>
  <c r="BC275" i="13"/>
  <c r="BD275" i="13" s="1"/>
  <c r="AQ275" i="13"/>
  <c r="AR275" i="13" s="1"/>
  <c r="AE275" i="13"/>
  <c r="AF275" i="13" s="1"/>
  <c r="S275" i="13"/>
  <c r="T275" i="13" s="1"/>
  <c r="BT275" i="1" l="1"/>
  <c r="AJ275" i="1"/>
  <c r="BT274" i="13"/>
  <c r="BT274" i="7"/>
  <c r="BH274" i="13"/>
  <c r="AJ274" i="13"/>
  <c r="AV274" i="1"/>
  <c r="AJ274" i="12"/>
  <c r="BH274" i="1"/>
  <c r="BQ276" i="1" a="1"/>
  <c r="BQ276" i="1" s="1"/>
  <c r="BS276" i="1" s="1"/>
  <c r="BR276" i="1"/>
  <c r="AT275" i="13"/>
  <c r="AS275" i="13" a="1"/>
  <c r="AS275" i="13" s="1"/>
  <c r="AU275" i="13" s="1"/>
  <c r="BE275" i="13" a="1"/>
  <c r="BE275" i="13" s="1"/>
  <c r="BG275" i="13" s="1"/>
  <c r="BF275" i="13"/>
  <c r="AS275" i="1" a="1"/>
  <c r="AS275" i="1" s="1"/>
  <c r="AU275" i="1" s="1"/>
  <c r="AT275" i="1"/>
  <c r="X275" i="1"/>
  <c r="AS275" i="12" a="1"/>
  <c r="AS275" i="12" s="1"/>
  <c r="AU275" i="12" s="1"/>
  <c r="AT275" i="12"/>
  <c r="BQ275" i="13" a="1"/>
  <c r="BQ275" i="13" s="1"/>
  <c r="BS275" i="13" s="1"/>
  <c r="BR275" i="13"/>
  <c r="AV274" i="13"/>
  <c r="BP275" i="12"/>
  <c r="BO276" i="12"/>
  <c r="X274" i="13"/>
  <c r="BT273" i="12"/>
  <c r="BQ274" i="12" a="1"/>
  <c r="BQ274" i="12" s="1"/>
  <c r="BS274" i="12" s="1"/>
  <c r="BR274" i="12"/>
  <c r="U275" i="13" a="1"/>
  <c r="U275" i="13" s="1"/>
  <c r="W275" i="13" s="1"/>
  <c r="V275" i="13"/>
  <c r="BE275" i="12" a="1"/>
  <c r="BE275" i="12" s="1"/>
  <c r="BG275" i="12" s="1"/>
  <c r="BF275" i="12"/>
  <c r="AH276" i="1"/>
  <c r="AG276" i="1" a="1"/>
  <c r="AG276" i="1" s="1"/>
  <c r="AI276" i="1" s="1"/>
  <c r="U275" i="12" a="1"/>
  <c r="U275" i="12" s="1"/>
  <c r="W275" i="12" s="1"/>
  <c r="V275" i="12"/>
  <c r="AG275" i="13" a="1"/>
  <c r="AG275" i="13" s="1"/>
  <c r="AI275" i="13" s="1"/>
  <c r="AH275" i="13"/>
  <c r="V276" i="1"/>
  <c r="U276" i="1" a="1"/>
  <c r="U276" i="1" s="1"/>
  <c r="W276" i="1" s="1"/>
  <c r="BF275" i="1"/>
  <c r="BE275" i="1" a="1"/>
  <c r="BE275" i="1" s="1"/>
  <c r="BG275" i="1" s="1"/>
  <c r="AG275" i="12" a="1"/>
  <c r="AG275" i="12" s="1"/>
  <c r="AI275" i="12" s="1"/>
  <c r="AH275" i="12"/>
  <c r="BH274" i="12"/>
  <c r="AV274" i="12"/>
  <c r="X274" i="12"/>
  <c r="X274" i="7"/>
  <c r="BH274" i="7"/>
  <c r="AV274" i="7"/>
  <c r="AG276" i="7" a="1"/>
  <c r="AG276" i="7" s="1"/>
  <c r="AI276" i="7" s="1"/>
  <c r="AH276" i="7"/>
  <c r="AJ275" i="7"/>
  <c r="U275" i="7" a="1"/>
  <c r="U275" i="7" s="1"/>
  <c r="W275" i="7" s="1"/>
  <c r="V275" i="7"/>
  <c r="AS275" i="7" a="1"/>
  <c r="AS275" i="7" s="1"/>
  <c r="AU275" i="7" s="1"/>
  <c r="AT275" i="7"/>
  <c r="BR275" i="7"/>
  <c r="BQ275" i="7" a="1"/>
  <c r="BQ275" i="7" s="1"/>
  <c r="BS275" i="7" s="1"/>
  <c r="BE275" i="7" a="1"/>
  <c r="BE275" i="7" s="1"/>
  <c r="BG275" i="7" s="1"/>
  <c r="BF275" i="7"/>
  <c r="AQ276" i="1"/>
  <c r="AR276" i="1" s="1"/>
  <c r="BC276" i="12"/>
  <c r="BD276" i="12" s="1"/>
  <c r="AQ276" i="12"/>
  <c r="AR276" i="12" s="1"/>
  <c r="AE276" i="12"/>
  <c r="AF276" i="12" s="1"/>
  <c r="S276" i="12"/>
  <c r="T276" i="12" s="1"/>
  <c r="BO276" i="7"/>
  <c r="BP276" i="7" s="1"/>
  <c r="BC276" i="7"/>
  <c r="BD276" i="7" s="1"/>
  <c r="AQ276" i="7"/>
  <c r="AR276" i="7" s="1"/>
  <c r="AE277" i="7"/>
  <c r="AF277" i="7" s="1"/>
  <c r="S276" i="7"/>
  <c r="T276" i="7" s="1"/>
  <c r="BO277" i="1"/>
  <c r="BP277" i="1" s="1"/>
  <c r="BC276" i="1"/>
  <c r="BD276" i="1" s="1"/>
  <c r="AE277" i="1"/>
  <c r="AF277" i="1" s="1"/>
  <c r="S277" i="1"/>
  <c r="T277" i="1" s="1"/>
  <c r="BO276" i="13"/>
  <c r="BP276" i="13" s="1"/>
  <c r="BC276" i="13"/>
  <c r="BD276" i="13" s="1"/>
  <c r="AQ276" i="13"/>
  <c r="AR276" i="13" s="1"/>
  <c r="AE276" i="13"/>
  <c r="AF276" i="13" s="1"/>
  <c r="S276" i="13"/>
  <c r="T276" i="13" s="1"/>
  <c r="AV275" i="1" l="1"/>
  <c r="AJ276" i="1"/>
  <c r="X276" i="1"/>
  <c r="AJ275" i="13"/>
  <c r="BT274" i="12"/>
  <c r="BT276" i="1"/>
  <c r="X275" i="13"/>
  <c r="BH275" i="13"/>
  <c r="BH275" i="1"/>
  <c r="X275" i="12"/>
  <c r="AS276" i="12" a="1"/>
  <c r="AS276" i="12" s="1"/>
  <c r="AU276" i="12" s="1"/>
  <c r="AT276" i="12"/>
  <c r="BT275" i="13"/>
  <c r="BE276" i="12" a="1"/>
  <c r="BE276" i="12" s="1"/>
  <c r="BG276" i="12" s="1"/>
  <c r="BF276" i="12"/>
  <c r="AG276" i="13" a="1"/>
  <c r="AG276" i="13" s="1"/>
  <c r="AI276" i="13" s="1"/>
  <c r="AH276" i="13"/>
  <c r="AS276" i="13" a="1"/>
  <c r="AS276" i="13" s="1"/>
  <c r="AU276" i="13" s="1"/>
  <c r="AT276" i="13"/>
  <c r="AV275" i="12"/>
  <c r="AV275" i="13"/>
  <c r="AG276" i="12" a="1"/>
  <c r="AG276" i="12" s="1"/>
  <c r="AI276" i="12" s="1"/>
  <c r="AH276" i="12"/>
  <c r="U276" i="13" a="1"/>
  <c r="U276" i="13" s="1"/>
  <c r="W276" i="13" s="1"/>
  <c r="V276" i="13"/>
  <c r="BE276" i="13" a="1"/>
  <c r="BE276" i="13" s="1"/>
  <c r="BG276" i="13" s="1"/>
  <c r="BF276" i="13"/>
  <c r="AT276" i="1"/>
  <c r="AS276" i="1" a="1"/>
  <c r="AS276" i="1" s="1"/>
  <c r="AU276" i="1" s="1"/>
  <c r="BF276" i="1"/>
  <c r="BE276" i="1" a="1"/>
  <c r="BE276" i="1" s="1"/>
  <c r="BG276" i="1" s="1"/>
  <c r="BQ277" i="1" a="1"/>
  <c r="BQ277" i="1" s="1"/>
  <c r="BS277" i="1" s="1"/>
  <c r="BR277" i="1"/>
  <c r="BQ276" i="13" a="1"/>
  <c r="BQ276" i="13" s="1"/>
  <c r="BS276" i="13" s="1"/>
  <c r="BR276" i="13"/>
  <c r="BH275" i="12"/>
  <c r="AG277" i="1" a="1"/>
  <c r="AG277" i="1" s="1"/>
  <c r="AI277" i="1" s="1"/>
  <c r="AH277" i="1"/>
  <c r="U277" i="1" a="1"/>
  <c r="U277" i="1" s="1"/>
  <c r="W277" i="1" s="1"/>
  <c r="V277" i="1"/>
  <c r="AJ275" i="12"/>
  <c r="BP276" i="12"/>
  <c r="BO277" i="12"/>
  <c r="U276" i="12" a="1"/>
  <c r="U276" i="12" s="1"/>
  <c r="W276" i="12" s="1"/>
  <c r="V276" i="12"/>
  <c r="BQ275" i="12" a="1"/>
  <c r="BQ275" i="12" s="1"/>
  <c r="BS275" i="12" s="1"/>
  <c r="BR275" i="12"/>
  <c r="BT275" i="7"/>
  <c r="AV275" i="7"/>
  <c r="X275" i="7"/>
  <c r="AJ276" i="7"/>
  <c r="BH275" i="7"/>
  <c r="U276" i="7" a="1"/>
  <c r="U276" i="7" s="1"/>
  <c r="W276" i="7" s="1"/>
  <c r="V276" i="7"/>
  <c r="AT276" i="7"/>
  <c r="AS276" i="7" a="1"/>
  <c r="AS276" i="7" s="1"/>
  <c r="AU276" i="7" s="1"/>
  <c r="AG277" i="7" a="1"/>
  <c r="AG277" i="7" s="1"/>
  <c r="AI277" i="7" s="1"/>
  <c r="AH277" i="7"/>
  <c r="BR276" i="7"/>
  <c r="BQ276" i="7" a="1"/>
  <c r="BQ276" i="7" s="1"/>
  <c r="BS276" i="7" s="1"/>
  <c r="BE276" i="7" a="1"/>
  <c r="BE276" i="7" s="1"/>
  <c r="BG276" i="7" s="1"/>
  <c r="BF276" i="7"/>
  <c r="AQ277" i="1"/>
  <c r="AR277" i="1" s="1"/>
  <c r="BC277" i="12"/>
  <c r="BD277" i="12" s="1"/>
  <c r="AQ277" i="12"/>
  <c r="AR277" i="12" s="1"/>
  <c r="AE277" i="12"/>
  <c r="AF277" i="12" s="1"/>
  <c r="S277" i="12"/>
  <c r="T277" i="12" s="1"/>
  <c r="BO277" i="7"/>
  <c r="BP277" i="7" s="1"/>
  <c r="BC277" i="7"/>
  <c r="BD277" i="7" s="1"/>
  <c r="AQ277" i="7"/>
  <c r="AR277" i="7" s="1"/>
  <c r="AE278" i="7"/>
  <c r="AF278" i="7" s="1"/>
  <c r="S277" i="7"/>
  <c r="T277" i="7" s="1"/>
  <c r="BO278" i="1"/>
  <c r="BP278" i="1" s="1"/>
  <c r="BC277" i="1"/>
  <c r="BD277" i="1" s="1"/>
  <c r="AE278" i="1"/>
  <c r="AF278" i="1" s="1"/>
  <c r="S278" i="1"/>
  <c r="T278" i="1" s="1"/>
  <c r="BO277" i="13"/>
  <c r="BP277" i="13" s="1"/>
  <c r="BC277" i="13"/>
  <c r="BD277" i="13" s="1"/>
  <c r="AQ277" i="13"/>
  <c r="AR277" i="13" s="1"/>
  <c r="AE277" i="13"/>
  <c r="AF277" i="13" s="1"/>
  <c r="S277" i="13"/>
  <c r="T277" i="13" s="1"/>
  <c r="X276" i="12" l="1"/>
  <c r="AV276" i="1"/>
  <c r="AJ277" i="1"/>
  <c r="AJ276" i="12"/>
  <c r="BH276" i="12"/>
  <c r="AJ276" i="13"/>
  <c r="AV276" i="12"/>
  <c r="BT275" i="12"/>
  <c r="X277" i="1"/>
  <c r="BQ277" i="13" a="1"/>
  <c r="BQ277" i="13" s="1"/>
  <c r="BS277" i="13" s="1"/>
  <c r="BR277" i="13"/>
  <c r="BH276" i="1"/>
  <c r="X276" i="13"/>
  <c r="AS277" i="1" a="1"/>
  <c r="AS277" i="1" s="1"/>
  <c r="AU277" i="1" s="1"/>
  <c r="AT277" i="1"/>
  <c r="U278" i="1" a="1"/>
  <c r="U278" i="1" s="1"/>
  <c r="W278" i="1" s="1"/>
  <c r="V278" i="1"/>
  <c r="U277" i="12" a="1"/>
  <c r="U277" i="12" s="1"/>
  <c r="W277" i="12" s="1"/>
  <c r="V277" i="12"/>
  <c r="BE277" i="13" a="1"/>
  <c r="BE277" i="13" s="1"/>
  <c r="BG277" i="13" s="1"/>
  <c r="BF277" i="13"/>
  <c r="AG278" i="1" a="1"/>
  <c r="AG278" i="1" s="1"/>
  <c r="AI278" i="1" s="1"/>
  <c r="AH278" i="1"/>
  <c r="BE277" i="1" a="1"/>
  <c r="BE277" i="1" s="1"/>
  <c r="BG277" i="1" s="1"/>
  <c r="BF277" i="1"/>
  <c r="AG277" i="12" a="1"/>
  <c r="AG277" i="12" s="1"/>
  <c r="AI277" i="12" s="1"/>
  <c r="AH277" i="12"/>
  <c r="U277" i="13" a="1"/>
  <c r="U277" i="13" s="1"/>
  <c r="W277" i="13" s="1"/>
  <c r="V277" i="13"/>
  <c r="BQ278" i="1" a="1"/>
  <c r="BQ278" i="1" s="1"/>
  <c r="BS278" i="1" s="1"/>
  <c r="BR278" i="1"/>
  <c r="AS277" i="12" a="1"/>
  <c r="AS277" i="12" s="1"/>
  <c r="AU277" i="12" s="1"/>
  <c r="AT277" i="12"/>
  <c r="BP277" i="12"/>
  <c r="BO278" i="12"/>
  <c r="BT276" i="13"/>
  <c r="BE277" i="12" a="1"/>
  <c r="BE277" i="12" s="1"/>
  <c r="BG277" i="12" s="1"/>
  <c r="BF277" i="12"/>
  <c r="BH277" i="12" s="1"/>
  <c r="BQ276" i="12" a="1"/>
  <c r="BQ276" i="12" s="1"/>
  <c r="BS276" i="12" s="1"/>
  <c r="BR276" i="12"/>
  <c r="AG277" i="13" a="1"/>
  <c r="AG277" i="13" s="1"/>
  <c r="AI277" i="13" s="1"/>
  <c r="AH277" i="13"/>
  <c r="AS277" i="13" a="1"/>
  <c r="AS277" i="13" s="1"/>
  <c r="AU277" i="13" s="1"/>
  <c r="AT277" i="13"/>
  <c r="BT277" i="1"/>
  <c r="BH276" i="13"/>
  <c r="AV276" i="13"/>
  <c r="AV276" i="7"/>
  <c r="AJ277" i="7"/>
  <c r="X276" i="7"/>
  <c r="BH276" i="7"/>
  <c r="BT276" i="7"/>
  <c r="AG278" i="7" a="1"/>
  <c r="AG278" i="7" s="1"/>
  <c r="AI278" i="7" s="1"/>
  <c r="AH278" i="7"/>
  <c r="U277" i="7" a="1"/>
  <c r="U277" i="7" s="1"/>
  <c r="W277" i="7" s="1"/>
  <c r="V277" i="7"/>
  <c r="AS277" i="7" a="1"/>
  <c r="AS277" i="7" s="1"/>
  <c r="AU277" i="7" s="1"/>
  <c r="AT277" i="7"/>
  <c r="BF277" i="7"/>
  <c r="BE277" i="7" a="1"/>
  <c r="BE277" i="7" s="1"/>
  <c r="BG277" i="7" s="1"/>
  <c r="BQ277" i="7" a="1"/>
  <c r="BQ277" i="7" s="1"/>
  <c r="BS277" i="7" s="1"/>
  <c r="BR277" i="7"/>
  <c r="AQ278" i="1"/>
  <c r="AR278" i="1" s="1"/>
  <c r="BC278" i="12"/>
  <c r="BD278" i="12" s="1"/>
  <c r="AQ278" i="12"/>
  <c r="AR278" i="12" s="1"/>
  <c r="AE278" i="12"/>
  <c r="AF278" i="12" s="1"/>
  <c r="S278" i="12"/>
  <c r="T278" i="12" s="1"/>
  <c r="BO278" i="7"/>
  <c r="BP278" i="7" s="1"/>
  <c r="BC278" i="7"/>
  <c r="BD278" i="7" s="1"/>
  <c r="AQ278" i="7"/>
  <c r="AR278" i="7" s="1"/>
  <c r="AE279" i="7"/>
  <c r="AF279" i="7" s="1"/>
  <c r="S278" i="7"/>
  <c r="T278" i="7" s="1"/>
  <c r="BO279" i="1"/>
  <c r="BP279" i="1" s="1"/>
  <c r="BC278" i="1"/>
  <c r="BD278" i="1" s="1"/>
  <c r="AE279" i="1"/>
  <c r="AF279" i="1" s="1"/>
  <c r="S279" i="1"/>
  <c r="T279" i="1" s="1"/>
  <c r="BO278" i="13"/>
  <c r="BP278" i="13" s="1"/>
  <c r="BC278" i="13"/>
  <c r="BD278" i="13" s="1"/>
  <c r="AQ278" i="13"/>
  <c r="AR278" i="13" s="1"/>
  <c r="AE278" i="13"/>
  <c r="AF278" i="13" s="1"/>
  <c r="S278" i="13"/>
  <c r="T278" i="13" s="1"/>
  <c r="BT276" i="12" l="1"/>
  <c r="BH277" i="7"/>
  <c r="AV277" i="13"/>
  <c r="AJ277" i="13"/>
  <c r="AV277" i="1"/>
  <c r="BH277" i="13"/>
  <c r="AS278" i="13" a="1"/>
  <c r="AS278" i="13" s="1"/>
  <c r="AU278" i="13" s="1"/>
  <c r="AT278" i="13"/>
  <c r="AS278" i="1" a="1"/>
  <c r="AS278" i="1" s="1"/>
  <c r="AU278" i="1" s="1"/>
  <c r="AT278" i="1"/>
  <c r="BT278" i="1"/>
  <c r="AJ278" i="1"/>
  <c r="BR278" i="13"/>
  <c r="BQ278" i="13" a="1"/>
  <c r="BQ278" i="13" s="1"/>
  <c r="BS278" i="13" s="1"/>
  <c r="X277" i="13"/>
  <c r="U279" i="1" a="1"/>
  <c r="U279" i="1" s="1"/>
  <c r="W279" i="1" s="1"/>
  <c r="V279" i="1"/>
  <c r="U278" i="12" a="1"/>
  <c r="U278" i="12" s="1"/>
  <c r="W278" i="12" s="1"/>
  <c r="V278" i="12"/>
  <c r="BE278" i="13" a="1"/>
  <c r="BE278" i="13" s="1"/>
  <c r="BG278" i="13" s="1"/>
  <c r="BF278" i="13"/>
  <c r="AG279" i="1" a="1"/>
  <c r="AG279" i="1" s="1"/>
  <c r="AI279" i="1" s="1"/>
  <c r="AH279" i="1"/>
  <c r="BE278" i="1" a="1"/>
  <c r="BE278" i="1" s="1"/>
  <c r="BG278" i="1" s="1"/>
  <c r="BF278" i="1"/>
  <c r="AG278" i="12" a="1"/>
  <c r="AG278" i="12" s="1"/>
  <c r="AI278" i="12" s="1"/>
  <c r="AH278" i="12"/>
  <c r="BP278" i="12"/>
  <c r="BO279" i="12"/>
  <c r="AJ277" i="12"/>
  <c r="X277" i="12"/>
  <c r="BT277" i="13"/>
  <c r="U278" i="13" a="1"/>
  <c r="U278" i="13" s="1"/>
  <c r="W278" i="13" s="1"/>
  <c r="V278" i="13"/>
  <c r="BQ279" i="1" a="1"/>
  <c r="BQ279" i="1" s="1"/>
  <c r="BS279" i="1" s="1"/>
  <c r="BR279" i="1"/>
  <c r="AS278" i="12" a="1"/>
  <c r="AS278" i="12" s="1"/>
  <c r="AU278" i="12" s="1"/>
  <c r="AT278" i="12"/>
  <c r="BQ277" i="12" a="1"/>
  <c r="BQ277" i="12" s="1"/>
  <c r="BS277" i="12" s="1"/>
  <c r="BR277" i="12"/>
  <c r="AG278" i="13" a="1"/>
  <c r="AG278" i="13" s="1"/>
  <c r="AI278" i="13" s="1"/>
  <c r="AH278" i="13"/>
  <c r="BE278" i="12" a="1"/>
  <c r="BE278" i="12" s="1"/>
  <c r="BG278" i="12" s="1"/>
  <c r="BF278" i="12"/>
  <c r="AV277" i="12"/>
  <c r="BH277" i="1"/>
  <c r="X278" i="1"/>
  <c r="X277" i="7"/>
  <c r="AV277" i="7"/>
  <c r="BT277" i="7"/>
  <c r="U278" i="7" a="1"/>
  <c r="U278" i="7" s="1"/>
  <c r="W278" i="7" s="1"/>
  <c r="V278" i="7"/>
  <c r="BR278" i="7"/>
  <c r="BQ278" i="7" a="1"/>
  <c r="BQ278" i="7" s="1"/>
  <c r="BS278" i="7" s="1"/>
  <c r="AS278" i="7" a="1"/>
  <c r="AS278" i="7" s="1"/>
  <c r="AU278" i="7" s="1"/>
  <c r="AT278" i="7"/>
  <c r="AJ278" i="7"/>
  <c r="BF278" i="7"/>
  <c r="BE278" i="7" a="1"/>
  <c r="BE278" i="7" s="1"/>
  <c r="BG278" i="7" s="1"/>
  <c r="AG279" i="7" a="1"/>
  <c r="AG279" i="7" s="1"/>
  <c r="AI279" i="7" s="1"/>
  <c r="AH279" i="7"/>
  <c r="AQ279" i="1"/>
  <c r="AR279" i="1" s="1"/>
  <c r="BC279" i="12"/>
  <c r="BD279" i="12" s="1"/>
  <c r="AQ279" i="12"/>
  <c r="AR279" i="12" s="1"/>
  <c r="AE279" i="12"/>
  <c r="AF279" i="12" s="1"/>
  <c r="S279" i="12"/>
  <c r="T279" i="12" s="1"/>
  <c r="BO279" i="7"/>
  <c r="BP279" i="7" s="1"/>
  <c r="BC279" i="7"/>
  <c r="BD279" i="7" s="1"/>
  <c r="AQ279" i="7"/>
  <c r="AR279" i="7" s="1"/>
  <c r="AE280" i="7"/>
  <c r="AF280" i="7" s="1"/>
  <c r="S279" i="7"/>
  <c r="T279" i="7" s="1"/>
  <c r="BO280" i="1"/>
  <c r="BP280" i="1" s="1"/>
  <c r="BC279" i="1"/>
  <c r="BD279" i="1" s="1"/>
  <c r="AE280" i="1"/>
  <c r="AF280" i="1" s="1"/>
  <c r="S280" i="1"/>
  <c r="T280" i="1" s="1"/>
  <c r="BO279" i="13"/>
  <c r="BP279" i="13" s="1"/>
  <c r="BC279" i="13"/>
  <c r="BD279" i="13" s="1"/>
  <c r="AQ279" i="13"/>
  <c r="AR279" i="13" s="1"/>
  <c r="AE279" i="13"/>
  <c r="AF279" i="13" s="1"/>
  <c r="S279" i="13"/>
  <c r="T279" i="13" s="1"/>
  <c r="BT278" i="13" l="1"/>
  <c r="BH278" i="12"/>
  <c r="AV278" i="12"/>
  <c r="X278" i="12"/>
  <c r="AV278" i="1"/>
  <c r="BT277" i="12"/>
  <c r="AV278" i="13"/>
  <c r="BT279" i="1"/>
  <c r="AJ278" i="12"/>
  <c r="BH278" i="13"/>
  <c r="BQ279" i="13" a="1"/>
  <c r="BQ279" i="13" s="1"/>
  <c r="BS279" i="13" s="1"/>
  <c r="BR279" i="13"/>
  <c r="BP279" i="12"/>
  <c r="BO280" i="12"/>
  <c r="BQ278" i="12" a="1"/>
  <c r="BQ278" i="12" s="1"/>
  <c r="BS278" i="12" s="1"/>
  <c r="BR278" i="12"/>
  <c r="U279" i="12" a="1"/>
  <c r="U279" i="12" s="1"/>
  <c r="W279" i="12" s="1"/>
  <c r="V279" i="12"/>
  <c r="V280" i="1"/>
  <c r="X280" i="1" s="1"/>
  <c r="U280" i="1" a="1"/>
  <c r="U280" i="1" s="1"/>
  <c r="W280" i="1" s="1"/>
  <c r="AG280" i="1" a="1"/>
  <c r="AG280" i="1" s="1"/>
  <c r="AI280" i="1" s="1"/>
  <c r="AH280" i="1"/>
  <c r="BE279" i="1" a="1"/>
  <c r="BE279" i="1" s="1"/>
  <c r="BG279" i="1" s="1"/>
  <c r="BF279" i="1"/>
  <c r="AG279" i="12" a="1"/>
  <c r="AG279" i="12" s="1"/>
  <c r="AI279" i="12" s="1"/>
  <c r="AH279" i="12"/>
  <c r="AJ278" i="13"/>
  <c r="X278" i="13"/>
  <c r="BQ280" i="1" a="1"/>
  <c r="BQ280" i="1" s="1"/>
  <c r="BS280" i="1" s="1"/>
  <c r="BR280" i="1"/>
  <c r="AS279" i="12" a="1"/>
  <c r="AS279" i="12" s="1"/>
  <c r="AU279" i="12" s="1"/>
  <c r="AT279" i="12"/>
  <c r="BH278" i="1"/>
  <c r="X279" i="1"/>
  <c r="AH279" i="13"/>
  <c r="AG279" i="13" a="1"/>
  <c r="AG279" i="13" s="1"/>
  <c r="AI279" i="13" s="1"/>
  <c r="BE279" i="12" a="1"/>
  <c r="BE279" i="12" s="1"/>
  <c r="BG279" i="12" s="1"/>
  <c r="BF279" i="12"/>
  <c r="U279" i="13" a="1"/>
  <c r="U279" i="13" s="1"/>
  <c r="W279" i="13" s="1"/>
  <c r="V279" i="13"/>
  <c r="AT279" i="13"/>
  <c r="AS279" i="13" a="1"/>
  <c r="AS279" i="13" s="1"/>
  <c r="AU279" i="13" s="1"/>
  <c r="AJ279" i="1"/>
  <c r="BE279" i="13" a="1"/>
  <c r="BE279" i="13" s="1"/>
  <c r="BG279" i="13" s="1"/>
  <c r="BF279" i="13"/>
  <c r="AS279" i="1" a="1"/>
  <c r="AS279" i="1" s="1"/>
  <c r="AU279" i="1" s="1"/>
  <c r="AT279" i="1"/>
  <c r="AV278" i="7"/>
  <c r="BT278" i="7"/>
  <c r="AS279" i="7" a="1"/>
  <c r="AS279" i="7" s="1"/>
  <c r="AU279" i="7" s="1"/>
  <c r="AT279" i="7"/>
  <c r="BQ279" i="7" a="1"/>
  <c r="BQ279" i="7" s="1"/>
  <c r="BS279" i="7" s="1"/>
  <c r="BR279" i="7"/>
  <c r="AG280" i="7" a="1"/>
  <c r="AG280" i="7" s="1"/>
  <c r="AI280" i="7" s="1"/>
  <c r="AH280" i="7"/>
  <c r="U279" i="7" a="1"/>
  <c r="U279" i="7" s="1"/>
  <c r="W279" i="7" s="1"/>
  <c r="V279" i="7"/>
  <c r="BH278" i="7"/>
  <c r="X278" i="7"/>
  <c r="BE279" i="7" a="1"/>
  <c r="BE279" i="7" s="1"/>
  <c r="BG279" i="7" s="1"/>
  <c r="BF279" i="7"/>
  <c r="AJ279" i="7"/>
  <c r="AQ280" i="1"/>
  <c r="AR280" i="1" s="1"/>
  <c r="BC280" i="12"/>
  <c r="BD280" i="12" s="1"/>
  <c r="AQ280" i="12"/>
  <c r="AR280" i="12" s="1"/>
  <c r="AE280" i="12"/>
  <c r="AF280" i="12" s="1"/>
  <c r="S280" i="12"/>
  <c r="T280" i="12" s="1"/>
  <c r="BO280" i="7"/>
  <c r="BP280" i="7" s="1"/>
  <c r="BC280" i="7"/>
  <c r="BD280" i="7" s="1"/>
  <c r="AQ280" i="7"/>
  <c r="AR280" i="7" s="1"/>
  <c r="AE281" i="7"/>
  <c r="AF281" i="7" s="1"/>
  <c r="S280" i="7"/>
  <c r="T280" i="7" s="1"/>
  <c r="BO281" i="1"/>
  <c r="BP281" i="1" s="1"/>
  <c r="BC280" i="1"/>
  <c r="BD280" i="1" s="1"/>
  <c r="AE281" i="1"/>
  <c r="AF281" i="1" s="1"/>
  <c r="S281" i="1"/>
  <c r="T281" i="1" s="1"/>
  <c r="BO280" i="13"/>
  <c r="BP280" i="13" s="1"/>
  <c r="BC280" i="13"/>
  <c r="BD280" i="13" s="1"/>
  <c r="AQ280" i="13"/>
  <c r="AR280" i="13" s="1"/>
  <c r="AE280" i="13"/>
  <c r="AF280" i="13" s="1"/>
  <c r="S280" i="13"/>
  <c r="T280" i="13" s="1"/>
  <c r="BT278" i="12" l="1"/>
  <c r="AV279" i="13"/>
  <c r="AJ279" i="12"/>
  <c r="X279" i="12"/>
  <c r="BT279" i="13"/>
  <c r="AV279" i="12"/>
  <c r="AJ280" i="1"/>
  <c r="BT280" i="1"/>
  <c r="U281" i="1" a="1"/>
  <c r="U281" i="1" s="1"/>
  <c r="W281" i="1" s="1"/>
  <c r="V281" i="1"/>
  <c r="BH279" i="13"/>
  <c r="U280" i="12" a="1"/>
  <c r="U280" i="12" s="1"/>
  <c r="W280" i="12" s="1"/>
  <c r="V280" i="12"/>
  <c r="BH279" i="12"/>
  <c r="BH279" i="1"/>
  <c r="BF280" i="1"/>
  <c r="BE280" i="1" a="1"/>
  <c r="BE280" i="1" s="1"/>
  <c r="BG280" i="1" s="1"/>
  <c r="U280" i="13" a="1"/>
  <c r="U280" i="13" s="1"/>
  <c r="W280" i="13" s="1"/>
  <c r="V280" i="13"/>
  <c r="BQ281" i="1" a="1"/>
  <c r="BQ281" i="1" s="1"/>
  <c r="BS281" i="1" s="1"/>
  <c r="BR281" i="1"/>
  <c r="AS280" i="12" a="1"/>
  <c r="AS280" i="12" s="1"/>
  <c r="AU280" i="12" s="1"/>
  <c r="AT280" i="12"/>
  <c r="AV280" i="12" s="1"/>
  <c r="AJ279" i="13"/>
  <c r="AG281" i="1" a="1"/>
  <c r="AG281" i="1" s="1"/>
  <c r="AI281" i="1" s="1"/>
  <c r="AH281" i="1"/>
  <c r="AJ281" i="1" s="1"/>
  <c r="AG280" i="13" a="1"/>
  <c r="AG280" i="13" s="1"/>
  <c r="AI280" i="13" s="1"/>
  <c r="AH280" i="13"/>
  <c r="BE280" i="12" a="1"/>
  <c r="BE280" i="12" s="1"/>
  <c r="BG280" i="12" s="1"/>
  <c r="BF280" i="12"/>
  <c r="BP280" i="12"/>
  <c r="BO281" i="12"/>
  <c r="AG280" i="12" a="1"/>
  <c r="AG280" i="12" s="1"/>
  <c r="AI280" i="12" s="1"/>
  <c r="AH280" i="12"/>
  <c r="AS280" i="13" a="1"/>
  <c r="AS280" i="13" s="1"/>
  <c r="AU280" i="13" s="1"/>
  <c r="AT280" i="13"/>
  <c r="BQ279" i="12" a="1"/>
  <c r="BQ279" i="12" s="1"/>
  <c r="BS279" i="12" s="1"/>
  <c r="BR279" i="12"/>
  <c r="BE280" i="13" a="1"/>
  <c r="BE280" i="13" s="1"/>
  <c r="BG280" i="13" s="1"/>
  <c r="BF280" i="13"/>
  <c r="AS280" i="1" a="1"/>
  <c r="AS280" i="1" s="1"/>
  <c r="AU280" i="1" s="1"/>
  <c r="AT280" i="1"/>
  <c r="AV279" i="1"/>
  <c r="BQ280" i="13" a="1"/>
  <c r="BQ280" i="13" s="1"/>
  <c r="BS280" i="13" s="1"/>
  <c r="BR280" i="13"/>
  <c r="X279" i="13"/>
  <c r="BH279" i="7"/>
  <c r="AJ280" i="7"/>
  <c r="BT279" i="7"/>
  <c r="X279" i="7"/>
  <c r="AV279" i="7"/>
  <c r="U280" i="7" a="1"/>
  <c r="U280" i="7" s="1"/>
  <c r="W280" i="7" s="1"/>
  <c r="V280" i="7"/>
  <c r="BE280" i="7" a="1"/>
  <c r="BE280" i="7" s="1"/>
  <c r="BG280" i="7" s="1"/>
  <c r="BF280" i="7"/>
  <c r="AG281" i="7" a="1"/>
  <c r="AG281" i="7" s="1"/>
  <c r="AI281" i="7" s="1"/>
  <c r="AH281" i="7"/>
  <c r="BR280" i="7"/>
  <c r="BQ280" i="7" a="1"/>
  <c r="BQ280" i="7" s="1"/>
  <c r="BS280" i="7" s="1"/>
  <c r="AS280" i="7" a="1"/>
  <c r="AS280" i="7" s="1"/>
  <c r="AU280" i="7" s="1"/>
  <c r="AT280" i="7"/>
  <c r="AQ281" i="1"/>
  <c r="AR281" i="1" s="1"/>
  <c r="BC281" i="12"/>
  <c r="BD281" i="12" s="1"/>
  <c r="AQ281" i="12"/>
  <c r="AR281" i="12" s="1"/>
  <c r="AE281" i="12"/>
  <c r="AF281" i="12" s="1"/>
  <c r="S281" i="12"/>
  <c r="T281" i="12" s="1"/>
  <c r="BO281" i="7"/>
  <c r="BP281" i="7" s="1"/>
  <c r="BC281" i="7"/>
  <c r="BD281" i="7" s="1"/>
  <c r="AQ281" i="7"/>
  <c r="AR281" i="7" s="1"/>
  <c r="AE282" i="7"/>
  <c r="AF282" i="7" s="1"/>
  <c r="S281" i="7"/>
  <c r="T281" i="7" s="1"/>
  <c r="BO282" i="1"/>
  <c r="BP282" i="1" s="1"/>
  <c r="BC281" i="1"/>
  <c r="BD281" i="1" s="1"/>
  <c r="AE282" i="1"/>
  <c r="AF282" i="1" s="1"/>
  <c r="S282" i="1"/>
  <c r="T282" i="1" s="1"/>
  <c r="BO281" i="13"/>
  <c r="BP281" i="13" s="1"/>
  <c r="BC281" i="13"/>
  <c r="BD281" i="13" s="1"/>
  <c r="AQ281" i="13"/>
  <c r="AR281" i="13" s="1"/>
  <c r="AE281" i="13"/>
  <c r="AF281" i="13" s="1"/>
  <c r="S281" i="13"/>
  <c r="T281" i="13" s="1"/>
  <c r="BT281" i="1" l="1"/>
  <c r="X280" i="12"/>
  <c r="AV280" i="13"/>
  <c r="AJ280" i="13"/>
  <c r="AV280" i="1"/>
  <c r="AJ280" i="12"/>
  <c r="X281" i="1"/>
  <c r="BT280" i="13"/>
  <c r="X280" i="13"/>
  <c r="AS281" i="13" a="1"/>
  <c r="AS281" i="13" s="1"/>
  <c r="AU281" i="13" s="1"/>
  <c r="AT281" i="13"/>
  <c r="BQ280" i="12" a="1"/>
  <c r="BQ280" i="12" s="1"/>
  <c r="BS280" i="12" s="1"/>
  <c r="BR280" i="12"/>
  <c r="U282" i="1" a="1"/>
  <c r="U282" i="1" s="1"/>
  <c r="W282" i="1" s="1"/>
  <c r="V282" i="1"/>
  <c r="BE281" i="13" a="1"/>
  <c r="BE281" i="13" s="1"/>
  <c r="BG281" i="13" s="1"/>
  <c r="BF281" i="13"/>
  <c r="AT281" i="1"/>
  <c r="AS281" i="1" a="1"/>
  <c r="AS281" i="1" s="1"/>
  <c r="AU281" i="1" s="1"/>
  <c r="BT279" i="12"/>
  <c r="BH280" i="12"/>
  <c r="AG282" i="1" a="1"/>
  <c r="AG282" i="1" s="1"/>
  <c r="AI282" i="1" s="1"/>
  <c r="AH282" i="1"/>
  <c r="U281" i="12" a="1"/>
  <c r="U281" i="12" s="1"/>
  <c r="W281" i="12" s="1"/>
  <c r="V281" i="12"/>
  <c r="BF281" i="1"/>
  <c r="BH281" i="1" s="1"/>
  <c r="BE281" i="1" a="1"/>
  <c r="BE281" i="1" s="1"/>
  <c r="BG281" i="1" s="1"/>
  <c r="AG281" i="12" a="1"/>
  <c r="AG281" i="12" s="1"/>
  <c r="AI281" i="12" s="1"/>
  <c r="AH281" i="12"/>
  <c r="V281" i="13"/>
  <c r="X281" i="13" s="1"/>
  <c r="U281" i="13" a="1"/>
  <c r="U281" i="13" s="1"/>
  <c r="W281" i="13" s="1"/>
  <c r="BQ282" i="1" a="1"/>
  <c r="BQ282" i="1" s="1"/>
  <c r="BS282" i="1" s="1"/>
  <c r="BR282" i="1"/>
  <c r="AS281" i="12" a="1"/>
  <c r="AS281" i="12" s="1"/>
  <c r="AU281" i="12" s="1"/>
  <c r="AT281" i="12"/>
  <c r="BH280" i="1"/>
  <c r="BQ281" i="13" a="1"/>
  <c r="BQ281" i="13" s="1"/>
  <c r="BS281" i="13" s="1"/>
  <c r="BR281" i="13"/>
  <c r="BT281" i="13" s="1"/>
  <c r="AG281" i="13" a="1"/>
  <c r="AG281" i="13" s="1"/>
  <c r="AI281" i="13" s="1"/>
  <c r="AH281" i="13"/>
  <c r="BF281" i="12"/>
  <c r="BE281" i="12" a="1"/>
  <c r="BE281" i="12" s="1"/>
  <c r="BG281" i="12" s="1"/>
  <c r="BH280" i="13"/>
  <c r="BP281" i="12"/>
  <c r="BO282" i="12"/>
  <c r="BT280" i="7"/>
  <c r="BH280" i="7"/>
  <c r="AJ281" i="7"/>
  <c r="AV280" i="7"/>
  <c r="X280" i="7"/>
  <c r="U281" i="7" a="1"/>
  <c r="U281" i="7" s="1"/>
  <c r="W281" i="7" s="1"/>
  <c r="V281" i="7"/>
  <c r="AG282" i="7" a="1"/>
  <c r="AG282" i="7" s="1"/>
  <c r="AI282" i="7" s="1"/>
  <c r="AH282" i="7"/>
  <c r="BE281" i="7" a="1"/>
  <c r="BE281" i="7" s="1"/>
  <c r="BG281" i="7" s="1"/>
  <c r="BF281" i="7"/>
  <c r="AS281" i="7" a="1"/>
  <c r="AS281" i="7" s="1"/>
  <c r="AU281" i="7" s="1"/>
  <c r="AT281" i="7"/>
  <c r="BR281" i="7"/>
  <c r="BQ281" i="7" a="1"/>
  <c r="BQ281" i="7" s="1"/>
  <c r="BS281" i="7" s="1"/>
  <c r="AQ282" i="1"/>
  <c r="AR282" i="1" s="1"/>
  <c r="BC282" i="12"/>
  <c r="BD282" i="12" s="1"/>
  <c r="AQ282" i="12"/>
  <c r="AR282" i="12" s="1"/>
  <c r="AE282" i="12"/>
  <c r="AF282" i="12" s="1"/>
  <c r="S282" i="12"/>
  <c r="T282" i="12" s="1"/>
  <c r="BO282" i="7"/>
  <c r="BP282" i="7" s="1"/>
  <c r="BC282" i="7"/>
  <c r="BD282" i="7" s="1"/>
  <c r="AQ282" i="7"/>
  <c r="AR282" i="7" s="1"/>
  <c r="AE283" i="7"/>
  <c r="AF283" i="7" s="1"/>
  <c r="S282" i="7"/>
  <c r="T282" i="7" s="1"/>
  <c r="BO283" i="1"/>
  <c r="BP283" i="1" s="1"/>
  <c r="BC282" i="1"/>
  <c r="BD282" i="1" s="1"/>
  <c r="AE283" i="1"/>
  <c r="AF283" i="1" s="1"/>
  <c r="S283" i="1"/>
  <c r="T283" i="1" s="1"/>
  <c r="BO282" i="13"/>
  <c r="BP282" i="13" s="1"/>
  <c r="BC282" i="13"/>
  <c r="BD282" i="13" s="1"/>
  <c r="AQ282" i="13"/>
  <c r="AR282" i="13" s="1"/>
  <c r="AE282" i="13"/>
  <c r="AF282" i="13" s="1"/>
  <c r="S282" i="13"/>
  <c r="T282" i="13" s="1"/>
  <c r="BH281" i="13" l="1"/>
  <c r="AJ281" i="13"/>
  <c r="AV281" i="13"/>
  <c r="X281" i="12"/>
  <c r="AJ281" i="12"/>
  <c r="AJ282" i="1"/>
  <c r="BH281" i="12"/>
  <c r="AV281" i="12"/>
  <c r="BE282" i="13" a="1"/>
  <c r="BE282" i="13" s="1"/>
  <c r="BG282" i="13" s="1"/>
  <c r="BF282" i="13"/>
  <c r="BR282" i="13"/>
  <c r="BQ282" i="13" a="1"/>
  <c r="BQ282" i="13" s="1"/>
  <c r="BS282" i="13" s="1"/>
  <c r="U283" i="1" a="1"/>
  <c r="U283" i="1" s="1"/>
  <c r="W283" i="1" s="1"/>
  <c r="V283" i="1"/>
  <c r="X283" i="1" s="1"/>
  <c r="AG283" i="1" a="1"/>
  <c r="AG283" i="1" s="1"/>
  <c r="AI283" i="1" s="1"/>
  <c r="AH283" i="1"/>
  <c r="V282" i="12"/>
  <c r="U282" i="12" a="1"/>
  <c r="U282" i="12" s="1"/>
  <c r="W282" i="12" s="1"/>
  <c r="X282" i="1"/>
  <c r="BE282" i="1" a="1"/>
  <c r="BE282" i="1" s="1"/>
  <c r="BG282" i="1" s="1"/>
  <c r="BF282" i="1"/>
  <c r="AG282" i="12" a="1"/>
  <c r="AG282" i="12" s="1"/>
  <c r="AI282" i="12" s="1"/>
  <c r="AH282" i="12"/>
  <c r="AH282" i="13"/>
  <c r="AG282" i="13" a="1"/>
  <c r="AG282" i="13" s="1"/>
  <c r="AI282" i="13" s="1"/>
  <c r="U282" i="13" a="1"/>
  <c r="U282" i="13" s="1"/>
  <c r="W282" i="13" s="1"/>
  <c r="V282" i="13"/>
  <c r="BQ283" i="1" a="1"/>
  <c r="BQ283" i="1" s="1"/>
  <c r="BS283" i="1" s="1"/>
  <c r="BR283" i="1"/>
  <c r="AS282" i="12" a="1"/>
  <c r="AS282" i="12" s="1"/>
  <c r="AU282" i="12" s="1"/>
  <c r="AT282" i="12"/>
  <c r="BH281" i="7"/>
  <c r="BT282" i="1"/>
  <c r="BT280" i="12"/>
  <c r="BF282" i="12"/>
  <c r="BE282" i="12" a="1"/>
  <c r="BE282" i="12" s="1"/>
  <c r="BG282" i="12" s="1"/>
  <c r="AV281" i="1"/>
  <c r="AS282" i="13" a="1"/>
  <c r="AS282" i="13" s="1"/>
  <c r="AU282" i="13" s="1"/>
  <c r="AT282" i="13"/>
  <c r="AS282" i="1" a="1"/>
  <c r="AS282" i="1" s="1"/>
  <c r="AU282" i="1" s="1"/>
  <c r="AT282" i="1"/>
  <c r="BP282" i="12"/>
  <c r="BO283" i="12"/>
  <c r="BQ281" i="12" a="1"/>
  <c r="BQ281" i="12" s="1"/>
  <c r="BS281" i="12" s="1"/>
  <c r="BR281" i="12"/>
  <c r="AV281" i="7"/>
  <c r="AJ282" i="7"/>
  <c r="X281" i="7"/>
  <c r="AS282" i="7" a="1"/>
  <c r="AS282" i="7" s="1"/>
  <c r="AU282" i="7" s="1"/>
  <c r="AT282" i="7"/>
  <c r="BT281" i="7"/>
  <c r="U282" i="7" a="1"/>
  <c r="U282" i="7" s="1"/>
  <c r="W282" i="7" s="1"/>
  <c r="V282" i="7"/>
  <c r="BQ282" i="7" a="1"/>
  <c r="BQ282" i="7" s="1"/>
  <c r="BS282" i="7" s="1"/>
  <c r="BR282" i="7"/>
  <c r="AG283" i="7" a="1"/>
  <c r="AG283" i="7" s="1"/>
  <c r="AI283" i="7" s="1"/>
  <c r="AH283" i="7"/>
  <c r="BF282" i="7"/>
  <c r="BE282" i="7" a="1"/>
  <c r="BE282" i="7" s="1"/>
  <c r="BG282" i="7" s="1"/>
  <c r="AQ283" i="1"/>
  <c r="AR283" i="1" s="1"/>
  <c r="BC283" i="12"/>
  <c r="BD283" i="12" s="1"/>
  <c r="AQ283" i="12"/>
  <c r="AR283" i="12" s="1"/>
  <c r="AE283" i="12"/>
  <c r="AF283" i="12" s="1"/>
  <c r="S283" i="12"/>
  <c r="T283" i="12" s="1"/>
  <c r="BO283" i="7"/>
  <c r="BP283" i="7" s="1"/>
  <c r="BC283" i="7"/>
  <c r="BD283" i="7" s="1"/>
  <c r="AQ283" i="7"/>
  <c r="AR283" i="7" s="1"/>
  <c r="AE284" i="7"/>
  <c r="AF284" i="7" s="1"/>
  <c r="S283" i="7"/>
  <c r="T283" i="7" s="1"/>
  <c r="BO284" i="1"/>
  <c r="BP284" i="1" s="1"/>
  <c r="BC283" i="1"/>
  <c r="BD283" i="1" s="1"/>
  <c r="AE284" i="1"/>
  <c r="AF284" i="1" s="1"/>
  <c r="S284" i="1"/>
  <c r="T284" i="1" s="1"/>
  <c r="BO283" i="13"/>
  <c r="BP283" i="13" s="1"/>
  <c r="BC283" i="13"/>
  <c r="BD283" i="13" s="1"/>
  <c r="AQ283" i="13"/>
  <c r="AR283" i="13" s="1"/>
  <c r="AE283" i="13"/>
  <c r="AF283" i="13" s="1"/>
  <c r="S283" i="13"/>
  <c r="T283" i="13" s="1"/>
  <c r="AV282" i="12" l="1"/>
  <c r="BH282" i="1"/>
  <c r="X282" i="12"/>
  <c r="BT282" i="13"/>
  <c r="BT281" i="12"/>
  <c r="V284" i="1"/>
  <c r="U284" i="1" a="1"/>
  <c r="U284" i="1" s="1"/>
  <c r="W284" i="1" s="1"/>
  <c r="BQ282" i="12" a="1"/>
  <c r="BQ282" i="12" s="1"/>
  <c r="BS282" i="12" s="1"/>
  <c r="BR282" i="12"/>
  <c r="AG284" i="1" a="1"/>
  <c r="AG284" i="1" s="1"/>
  <c r="AI284" i="1" s="1"/>
  <c r="AH284" i="1"/>
  <c r="U283" i="12" a="1"/>
  <c r="U283" i="12" s="1"/>
  <c r="W283" i="12" s="1"/>
  <c r="V283" i="12"/>
  <c r="AV282" i="1"/>
  <c r="X282" i="13"/>
  <c r="U283" i="13" a="1"/>
  <c r="U283" i="13" s="1"/>
  <c r="W283" i="13" s="1"/>
  <c r="V283" i="13"/>
  <c r="BQ284" i="1" a="1"/>
  <c r="BQ284" i="1" s="1"/>
  <c r="BS284" i="1" s="1"/>
  <c r="BR284" i="1"/>
  <c r="AS283" i="12" a="1"/>
  <c r="AS283" i="12" s="1"/>
  <c r="AU283" i="12" s="1"/>
  <c r="AT283" i="12"/>
  <c r="AV282" i="13"/>
  <c r="AJ282" i="13"/>
  <c r="AG283" i="13" a="1"/>
  <c r="AG283" i="13" s="1"/>
  <c r="AI283" i="13" s="1"/>
  <c r="AH283" i="13"/>
  <c r="BE283" i="12" a="1"/>
  <c r="BE283" i="12" s="1"/>
  <c r="BG283" i="12" s="1"/>
  <c r="BF283" i="12"/>
  <c r="BE283" i="1" a="1"/>
  <c r="BE283" i="1" s="1"/>
  <c r="BG283" i="1" s="1"/>
  <c r="BF283" i="1"/>
  <c r="AS283" i="13" a="1"/>
  <c r="AS283" i="13" s="1"/>
  <c r="AU283" i="13" s="1"/>
  <c r="AT283" i="13"/>
  <c r="BH282" i="13"/>
  <c r="BE283" i="13" a="1"/>
  <c r="BE283" i="13" s="1"/>
  <c r="BG283" i="13" s="1"/>
  <c r="BF283" i="13"/>
  <c r="AS283" i="1" a="1"/>
  <c r="AS283" i="1" s="1"/>
  <c r="AU283" i="1" s="1"/>
  <c r="AT283" i="1"/>
  <c r="BH282" i="12"/>
  <c r="BT283" i="1"/>
  <c r="AJ282" i="12"/>
  <c r="AJ283" i="1"/>
  <c r="AG283" i="12" a="1"/>
  <c r="AG283" i="12" s="1"/>
  <c r="AI283" i="12" s="1"/>
  <c r="AH283" i="12"/>
  <c r="BQ283" i="13" a="1"/>
  <c r="BQ283" i="13" s="1"/>
  <c r="BS283" i="13" s="1"/>
  <c r="BR283" i="13"/>
  <c r="BP283" i="12"/>
  <c r="BO284" i="12"/>
  <c r="BT282" i="7"/>
  <c r="X282" i="7"/>
  <c r="AV282" i="7"/>
  <c r="AJ283" i="7"/>
  <c r="BH282" i="7"/>
  <c r="BR283" i="7"/>
  <c r="BQ283" i="7" a="1"/>
  <c r="BQ283" i="7" s="1"/>
  <c r="BS283" i="7" s="1"/>
  <c r="AS283" i="7" a="1"/>
  <c r="AS283" i="7" s="1"/>
  <c r="AU283" i="7" s="1"/>
  <c r="AT283" i="7"/>
  <c r="AG284" i="7" a="1"/>
  <c r="AG284" i="7" s="1"/>
  <c r="AI284" i="7" s="1"/>
  <c r="AH284" i="7"/>
  <c r="U283" i="7" a="1"/>
  <c r="U283" i="7" s="1"/>
  <c r="W283" i="7" s="1"/>
  <c r="V283" i="7"/>
  <c r="BE283" i="7" a="1"/>
  <c r="BE283" i="7" s="1"/>
  <c r="BG283" i="7" s="1"/>
  <c r="BF283" i="7"/>
  <c r="AQ284" i="1"/>
  <c r="AR284" i="1" s="1"/>
  <c r="BC284" i="12"/>
  <c r="BD284" i="12" s="1"/>
  <c r="AQ284" i="12"/>
  <c r="AR284" i="12" s="1"/>
  <c r="AE284" i="12"/>
  <c r="AF284" i="12" s="1"/>
  <c r="S284" i="12"/>
  <c r="T284" i="12" s="1"/>
  <c r="BO284" i="7"/>
  <c r="BP284" i="7" s="1"/>
  <c r="BC284" i="7"/>
  <c r="BD284" i="7" s="1"/>
  <c r="AQ284" i="7"/>
  <c r="AR284" i="7" s="1"/>
  <c r="AE285" i="7"/>
  <c r="AF285" i="7" s="1"/>
  <c r="S284" i="7"/>
  <c r="T284" i="7" s="1"/>
  <c r="BO285" i="1"/>
  <c r="BP285" i="1" s="1"/>
  <c r="BC284" i="1"/>
  <c r="BD284" i="1" s="1"/>
  <c r="AE285" i="1"/>
  <c r="AF285" i="1" s="1"/>
  <c r="S285" i="1"/>
  <c r="T285" i="1" s="1"/>
  <c r="BO284" i="13"/>
  <c r="BP284" i="13" s="1"/>
  <c r="BC284" i="13"/>
  <c r="BD284" i="13" s="1"/>
  <c r="AQ284" i="13"/>
  <c r="AR284" i="13" s="1"/>
  <c r="AE284" i="13"/>
  <c r="AF284" i="13" s="1"/>
  <c r="S284" i="13"/>
  <c r="T284" i="13" s="1"/>
  <c r="BT282" i="12" l="1"/>
  <c r="BH283" i="13"/>
  <c r="AV283" i="13"/>
  <c r="X283" i="13"/>
  <c r="BT284" i="1"/>
  <c r="AJ284" i="1"/>
  <c r="AJ283" i="13"/>
  <c r="AV283" i="12"/>
  <c r="U284" i="13" a="1"/>
  <c r="U284" i="13" s="1"/>
  <c r="W284" i="13" s="1"/>
  <c r="V284" i="13"/>
  <c r="AS284" i="13" a="1"/>
  <c r="AS284" i="13" s="1"/>
  <c r="AU284" i="13" s="1"/>
  <c r="AT284" i="13"/>
  <c r="BE284" i="12" a="1"/>
  <c r="BE284" i="12" s="1"/>
  <c r="BG284" i="12" s="1"/>
  <c r="BF284" i="12"/>
  <c r="BH284" i="12" s="1"/>
  <c r="AS284" i="1" a="1"/>
  <c r="AS284" i="1" s="1"/>
  <c r="AU284" i="1" s="1"/>
  <c r="AT284" i="1"/>
  <c r="BP284" i="12"/>
  <c r="BO285" i="12"/>
  <c r="BQ284" i="13" a="1"/>
  <c r="BQ284" i="13" s="1"/>
  <c r="BS284" i="13" s="1"/>
  <c r="BR284" i="13"/>
  <c r="BQ283" i="12" a="1"/>
  <c r="BQ283" i="12" s="1"/>
  <c r="BS283" i="12" s="1"/>
  <c r="BR283" i="12"/>
  <c r="AG284" i="13" a="1"/>
  <c r="AG284" i="13" s="1"/>
  <c r="AI284" i="13" s="1"/>
  <c r="AH284" i="13"/>
  <c r="BE284" i="13" a="1"/>
  <c r="BE284" i="13" s="1"/>
  <c r="BG284" i="13" s="1"/>
  <c r="BF284" i="13"/>
  <c r="U285" i="1" a="1"/>
  <c r="U285" i="1" s="1"/>
  <c r="W285" i="1" s="1"/>
  <c r="V285" i="1"/>
  <c r="BT283" i="13"/>
  <c r="AV283" i="1"/>
  <c r="BH283" i="1"/>
  <c r="X284" i="1"/>
  <c r="BQ285" i="1" a="1"/>
  <c r="BQ285" i="1" s="1"/>
  <c r="BS285" i="1" s="1"/>
  <c r="BR285" i="1"/>
  <c r="AG285" i="1" a="1"/>
  <c r="AG285" i="1" s="1"/>
  <c r="AI285" i="1" s="1"/>
  <c r="AH285" i="1"/>
  <c r="U284" i="12" a="1"/>
  <c r="U284" i="12" s="1"/>
  <c r="W284" i="12" s="1"/>
  <c r="V284" i="12"/>
  <c r="X283" i="12"/>
  <c r="AS284" i="12" a="1"/>
  <c r="AS284" i="12" s="1"/>
  <c r="AU284" i="12" s="1"/>
  <c r="AT284" i="12"/>
  <c r="BE284" i="1" a="1"/>
  <c r="BE284" i="1" s="1"/>
  <c r="BG284" i="1" s="1"/>
  <c r="BF284" i="1"/>
  <c r="BH284" i="1" s="1"/>
  <c r="AG284" i="12" a="1"/>
  <c r="AG284" i="12" s="1"/>
  <c r="AI284" i="12" s="1"/>
  <c r="AH284" i="12"/>
  <c r="AJ283" i="12"/>
  <c r="BH283" i="12"/>
  <c r="BT283" i="7"/>
  <c r="X283" i="7"/>
  <c r="AJ284" i="7"/>
  <c r="AV283" i="7"/>
  <c r="BH283" i="7"/>
  <c r="BR284" i="7"/>
  <c r="BQ284" i="7" a="1"/>
  <c r="BQ284" i="7" s="1"/>
  <c r="BS284" i="7" s="1"/>
  <c r="U284" i="7" a="1"/>
  <c r="U284" i="7" s="1"/>
  <c r="W284" i="7" s="1"/>
  <c r="V284" i="7"/>
  <c r="AG285" i="7" a="1"/>
  <c r="AG285" i="7" s="1"/>
  <c r="AI285" i="7" s="1"/>
  <c r="AH285" i="7"/>
  <c r="AS284" i="7" a="1"/>
  <c r="AS284" i="7" s="1"/>
  <c r="AU284" i="7" s="1"/>
  <c r="AT284" i="7"/>
  <c r="BE284" i="7" a="1"/>
  <c r="BE284" i="7" s="1"/>
  <c r="BG284" i="7" s="1"/>
  <c r="BF284" i="7"/>
  <c r="AQ285" i="1"/>
  <c r="AR285" i="1" s="1"/>
  <c r="BC285" i="12"/>
  <c r="BD285" i="12" s="1"/>
  <c r="AQ285" i="12"/>
  <c r="AR285" i="12" s="1"/>
  <c r="AE285" i="12"/>
  <c r="AF285" i="12" s="1"/>
  <c r="S285" i="12"/>
  <c r="T285" i="12" s="1"/>
  <c r="BO285" i="7"/>
  <c r="BP285" i="7" s="1"/>
  <c r="BC285" i="7"/>
  <c r="BD285" i="7" s="1"/>
  <c r="AQ285" i="7"/>
  <c r="AR285" i="7" s="1"/>
  <c r="AE286" i="7"/>
  <c r="AF286" i="7" s="1"/>
  <c r="S285" i="7"/>
  <c r="T285" i="7" s="1"/>
  <c r="BO286" i="1"/>
  <c r="BP286" i="1" s="1"/>
  <c r="BC285" i="1"/>
  <c r="BD285" i="1" s="1"/>
  <c r="AE286" i="1"/>
  <c r="AF286" i="1" s="1"/>
  <c r="S286" i="1"/>
  <c r="T286" i="1" s="1"/>
  <c r="BO285" i="13"/>
  <c r="BP285" i="13" s="1"/>
  <c r="BC285" i="13"/>
  <c r="BD285" i="13" s="1"/>
  <c r="AQ285" i="13"/>
  <c r="AR285" i="13" s="1"/>
  <c r="AE285" i="13"/>
  <c r="AF285" i="13" s="1"/>
  <c r="S285" i="13"/>
  <c r="T285" i="13" s="1"/>
  <c r="BT283" i="12" l="1"/>
  <c r="AV284" i="12"/>
  <c r="AJ284" i="12"/>
  <c r="X284" i="12"/>
  <c r="AV284" i="13"/>
  <c r="AJ285" i="1"/>
  <c r="BT284" i="13"/>
  <c r="BR285" i="13"/>
  <c r="BQ285" i="13" a="1"/>
  <c r="BQ285" i="13" s="1"/>
  <c r="BS285" i="13" s="1"/>
  <c r="BF285" i="13"/>
  <c r="BE285" i="13" a="1"/>
  <c r="BE285" i="13" s="1"/>
  <c r="BG285" i="13" s="1"/>
  <c r="AG286" i="1" a="1"/>
  <c r="AG286" i="1" s="1"/>
  <c r="AI286" i="1" s="1"/>
  <c r="AH286" i="1"/>
  <c r="U285" i="12" a="1"/>
  <c r="U285" i="12" s="1"/>
  <c r="W285" i="12" s="1"/>
  <c r="V285" i="12"/>
  <c r="X285" i="1"/>
  <c r="BE285" i="1" a="1"/>
  <c r="BE285" i="1" s="1"/>
  <c r="BG285" i="1" s="1"/>
  <c r="BF285" i="1"/>
  <c r="AG285" i="12" a="1"/>
  <c r="AG285" i="12" s="1"/>
  <c r="AI285" i="12" s="1"/>
  <c r="AH285" i="12"/>
  <c r="U285" i="13" a="1"/>
  <c r="U285" i="13" s="1"/>
  <c r="W285" i="13" s="1"/>
  <c r="V285" i="13"/>
  <c r="BR286" i="1"/>
  <c r="BQ286" i="1" a="1"/>
  <c r="BQ286" i="1" s="1"/>
  <c r="BS286" i="1" s="1"/>
  <c r="AT285" i="12"/>
  <c r="AS285" i="12" a="1"/>
  <c r="AS285" i="12" s="1"/>
  <c r="AU285" i="12" s="1"/>
  <c r="BT285" i="1"/>
  <c r="BH284" i="13"/>
  <c r="BP285" i="12"/>
  <c r="BO286" i="12"/>
  <c r="X284" i="13"/>
  <c r="V286" i="1"/>
  <c r="U286" i="1" a="1"/>
  <c r="U286" i="1" s="1"/>
  <c r="W286" i="1" s="1"/>
  <c r="BE285" i="12" a="1"/>
  <c r="BE285" i="12" s="1"/>
  <c r="BG285" i="12" s="1"/>
  <c r="BF285" i="12"/>
  <c r="BQ284" i="12" a="1"/>
  <c r="BQ284" i="12" s="1"/>
  <c r="BS284" i="12" s="1"/>
  <c r="BR284" i="12"/>
  <c r="AS285" i="1" a="1"/>
  <c r="AS285" i="1" s="1"/>
  <c r="AU285" i="1" s="1"/>
  <c r="AT285" i="1"/>
  <c r="AG285" i="13" a="1"/>
  <c r="AG285" i="13" s="1"/>
  <c r="AI285" i="13" s="1"/>
  <c r="AH285" i="13"/>
  <c r="AT285" i="13"/>
  <c r="AS285" i="13" a="1"/>
  <c r="AS285" i="13" s="1"/>
  <c r="AU285" i="13" s="1"/>
  <c r="AJ284" i="13"/>
  <c r="AV284" i="1"/>
  <c r="AV284" i="7"/>
  <c r="X284" i="7"/>
  <c r="BT284" i="7"/>
  <c r="AJ285" i="7"/>
  <c r="BH284" i="7"/>
  <c r="BE285" i="7" a="1"/>
  <c r="BE285" i="7" s="1"/>
  <c r="BG285" i="7" s="1"/>
  <c r="BF285" i="7"/>
  <c r="BQ285" i="7" a="1"/>
  <c r="BQ285" i="7" s="1"/>
  <c r="BS285" i="7" s="1"/>
  <c r="BR285" i="7"/>
  <c r="AH286" i="7"/>
  <c r="AG286" i="7" a="1"/>
  <c r="AG286" i="7" s="1"/>
  <c r="AI286" i="7" s="1"/>
  <c r="U285" i="7" a="1"/>
  <c r="U285" i="7" s="1"/>
  <c r="W285" i="7" s="1"/>
  <c r="V285" i="7"/>
  <c r="AS285" i="7" a="1"/>
  <c r="AS285" i="7" s="1"/>
  <c r="AU285" i="7" s="1"/>
  <c r="AT285" i="7"/>
  <c r="AQ286" i="1"/>
  <c r="AR286" i="1" s="1"/>
  <c r="BC286" i="12"/>
  <c r="BD286" i="12" s="1"/>
  <c r="AQ286" i="12"/>
  <c r="AR286" i="12" s="1"/>
  <c r="AE286" i="12"/>
  <c r="AF286" i="12" s="1"/>
  <c r="S286" i="12"/>
  <c r="T286" i="12" s="1"/>
  <c r="BO286" i="7"/>
  <c r="BP286" i="7" s="1"/>
  <c r="BC286" i="7"/>
  <c r="BD286" i="7" s="1"/>
  <c r="AQ286" i="7"/>
  <c r="AR286" i="7" s="1"/>
  <c r="AE287" i="7"/>
  <c r="AF287" i="7" s="1"/>
  <c r="S286" i="7"/>
  <c r="T286" i="7" s="1"/>
  <c r="BO287" i="1"/>
  <c r="BP287" i="1" s="1"/>
  <c r="BC286" i="1"/>
  <c r="BD286" i="1" s="1"/>
  <c r="AE287" i="1"/>
  <c r="AF287" i="1" s="1"/>
  <c r="S287" i="1"/>
  <c r="T287" i="1" s="1"/>
  <c r="BO286" i="13"/>
  <c r="BP286" i="13" s="1"/>
  <c r="BC286" i="13"/>
  <c r="BD286" i="13" s="1"/>
  <c r="AQ286" i="13"/>
  <c r="AR286" i="13" s="1"/>
  <c r="AE286" i="13"/>
  <c r="AF286" i="13" s="1"/>
  <c r="S286" i="13"/>
  <c r="T286" i="13" s="1"/>
  <c r="BT286" i="1" l="1"/>
  <c r="BT284" i="12"/>
  <c r="BH285" i="1"/>
  <c r="AJ285" i="13"/>
  <c r="X286" i="1"/>
  <c r="AV285" i="12"/>
  <c r="AJ285" i="12"/>
  <c r="AJ286" i="1"/>
  <c r="BH285" i="12"/>
  <c r="X285" i="13"/>
  <c r="X285" i="12"/>
  <c r="AG286" i="13" a="1"/>
  <c r="AG286" i="13" s="1"/>
  <c r="AI286" i="13" s="1"/>
  <c r="AH286" i="13"/>
  <c r="BF286" i="12"/>
  <c r="BE286" i="12" a="1"/>
  <c r="BE286" i="12" s="1"/>
  <c r="BG286" i="12" s="1"/>
  <c r="AT286" i="13"/>
  <c r="AS286" i="13" a="1"/>
  <c r="AS286" i="13" s="1"/>
  <c r="AU286" i="13" s="1"/>
  <c r="AV285" i="1"/>
  <c r="BH285" i="13"/>
  <c r="BQ287" i="1" a="1"/>
  <c r="BQ287" i="1" s="1"/>
  <c r="BS287" i="1" s="1"/>
  <c r="BR287" i="1"/>
  <c r="AS286" i="1" a="1"/>
  <c r="AS286" i="1" s="1"/>
  <c r="AU286" i="1" s="1"/>
  <c r="AT286" i="1"/>
  <c r="U286" i="13" a="1"/>
  <c r="U286" i="13" s="1"/>
  <c r="W286" i="13" s="1"/>
  <c r="V286" i="13"/>
  <c r="BQ286" i="13" a="1"/>
  <c r="BQ286" i="13" s="1"/>
  <c r="BS286" i="13" s="1"/>
  <c r="BR286" i="13"/>
  <c r="BP286" i="12"/>
  <c r="BO287" i="12"/>
  <c r="AT286" i="12"/>
  <c r="AS286" i="12" a="1"/>
  <c r="AS286" i="12" s="1"/>
  <c r="AU286" i="12" s="1"/>
  <c r="BF286" i="13"/>
  <c r="BE286" i="13" a="1"/>
  <c r="BE286" i="13" s="1"/>
  <c r="BG286" i="13" s="1"/>
  <c r="V287" i="1"/>
  <c r="U287" i="1" a="1"/>
  <c r="U287" i="1" s="1"/>
  <c r="W287" i="1" s="1"/>
  <c r="AV285" i="13"/>
  <c r="BR285" i="12"/>
  <c r="BQ285" i="12" a="1"/>
  <c r="BQ285" i="12" s="1"/>
  <c r="BS285" i="12" s="1"/>
  <c r="BT285" i="13"/>
  <c r="AG287" i="1" a="1"/>
  <c r="AG287" i="1" s="1"/>
  <c r="AI287" i="1" s="1"/>
  <c r="AH287" i="1"/>
  <c r="U286" i="12" a="1"/>
  <c r="U286" i="12" s="1"/>
  <c r="W286" i="12" s="1"/>
  <c r="V286" i="12"/>
  <c r="BE286" i="1" a="1"/>
  <c r="BE286" i="1" s="1"/>
  <c r="BG286" i="1" s="1"/>
  <c r="BF286" i="1"/>
  <c r="AG286" i="12" a="1"/>
  <c r="AG286" i="12" s="1"/>
  <c r="AI286" i="12" s="1"/>
  <c r="AH286" i="12"/>
  <c r="X285" i="7"/>
  <c r="BT285" i="7"/>
  <c r="AV285" i="7"/>
  <c r="BH285" i="7"/>
  <c r="U286" i="7" a="1"/>
  <c r="U286" i="7" s="1"/>
  <c r="W286" i="7" s="1"/>
  <c r="V286" i="7"/>
  <c r="BF286" i="7"/>
  <c r="BE286" i="7" a="1"/>
  <c r="BE286" i="7" s="1"/>
  <c r="BG286" i="7" s="1"/>
  <c r="AJ286" i="7"/>
  <c r="BQ286" i="7" a="1"/>
  <c r="BQ286" i="7" s="1"/>
  <c r="BS286" i="7" s="1"/>
  <c r="BR286" i="7"/>
  <c r="AG287" i="7" a="1"/>
  <c r="AG287" i="7" s="1"/>
  <c r="AI287" i="7" s="1"/>
  <c r="AH287" i="7"/>
  <c r="AS286" i="7" a="1"/>
  <c r="AS286" i="7" s="1"/>
  <c r="AU286" i="7" s="1"/>
  <c r="AT286" i="7"/>
  <c r="AQ287" i="1"/>
  <c r="AR287" i="1" s="1"/>
  <c r="BC287" i="12"/>
  <c r="BD287" i="12" s="1"/>
  <c r="AQ287" i="12"/>
  <c r="AR287" i="12" s="1"/>
  <c r="AE287" i="12"/>
  <c r="AF287" i="12" s="1"/>
  <c r="S287" i="12"/>
  <c r="T287" i="12" s="1"/>
  <c r="BO287" i="7"/>
  <c r="BP287" i="7" s="1"/>
  <c r="BC287" i="7"/>
  <c r="BD287" i="7" s="1"/>
  <c r="AQ287" i="7"/>
  <c r="AR287" i="7" s="1"/>
  <c r="AE288" i="7"/>
  <c r="AF288" i="7" s="1"/>
  <c r="S287" i="7"/>
  <c r="T287" i="7" s="1"/>
  <c r="BO288" i="1"/>
  <c r="BP288" i="1" s="1"/>
  <c r="BC287" i="1"/>
  <c r="BD287" i="1" s="1"/>
  <c r="AE288" i="1"/>
  <c r="AF288" i="1" s="1"/>
  <c r="S288" i="1"/>
  <c r="T288" i="1" s="1"/>
  <c r="BO287" i="13"/>
  <c r="BP287" i="13" s="1"/>
  <c r="BC287" i="13"/>
  <c r="BD287" i="13" s="1"/>
  <c r="AQ287" i="13"/>
  <c r="AR287" i="13" s="1"/>
  <c r="AE287" i="13"/>
  <c r="AF287" i="13" s="1"/>
  <c r="S287" i="13"/>
  <c r="T287" i="13" s="1"/>
  <c r="BT287" i="1" l="1"/>
  <c r="AJ286" i="13"/>
  <c r="AV286" i="13"/>
  <c r="AJ286" i="12"/>
  <c r="BT285" i="12"/>
  <c r="X287" i="1"/>
  <c r="BH286" i="7"/>
  <c r="BH286" i="1"/>
  <c r="AV286" i="1"/>
  <c r="AJ287" i="1"/>
  <c r="BT286" i="13"/>
  <c r="BQ288" i="1" a="1"/>
  <c r="BQ288" i="1" s="1"/>
  <c r="BS288" i="1" s="1"/>
  <c r="BR288" i="1"/>
  <c r="AG287" i="13" a="1"/>
  <c r="AG287" i="13" s="1"/>
  <c r="AI287" i="13" s="1"/>
  <c r="AH287" i="13"/>
  <c r="AS287" i="13" a="1"/>
  <c r="AS287" i="13" s="1"/>
  <c r="AU287" i="13" s="1"/>
  <c r="AT287" i="13"/>
  <c r="BP287" i="12"/>
  <c r="BO288" i="12"/>
  <c r="U287" i="13" a="1"/>
  <c r="U287" i="13" s="1"/>
  <c r="W287" i="13" s="1"/>
  <c r="V287" i="13"/>
  <c r="AS287" i="1" a="1"/>
  <c r="AS287" i="1" s="1"/>
  <c r="AU287" i="1" s="1"/>
  <c r="AT287" i="1"/>
  <c r="BQ286" i="12" a="1"/>
  <c r="BQ286" i="12" s="1"/>
  <c r="BS286" i="12" s="1"/>
  <c r="BR286" i="12"/>
  <c r="BH286" i="12"/>
  <c r="BF287" i="13"/>
  <c r="BE287" i="13" a="1"/>
  <c r="BE287" i="13" s="1"/>
  <c r="BG287" i="13" s="1"/>
  <c r="BQ287" i="13" a="1"/>
  <c r="BQ287" i="13" s="1"/>
  <c r="BS287" i="13" s="1"/>
  <c r="BR287" i="13"/>
  <c r="BT287" i="13" s="1"/>
  <c r="BH286" i="13"/>
  <c r="AS287" i="12" a="1"/>
  <c r="AS287" i="12" s="1"/>
  <c r="AU287" i="12" s="1"/>
  <c r="AT287" i="12"/>
  <c r="V288" i="1"/>
  <c r="U288" i="1" a="1"/>
  <c r="U288" i="1" s="1"/>
  <c r="W288" i="1" s="1"/>
  <c r="AH288" i="1"/>
  <c r="AG288" i="1" a="1"/>
  <c r="AG288" i="1" s="1"/>
  <c r="AI288" i="1" s="1"/>
  <c r="BE287" i="12" a="1"/>
  <c r="BE287" i="12" s="1"/>
  <c r="BG287" i="12" s="1"/>
  <c r="BF287" i="12"/>
  <c r="U287" i="12" a="1"/>
  <c r="U287" i="12" s="1"/>
  <c r="W287" i="12" s="1"/>
  <c r="V287" i="12"/>
  <c r="BF287" i="1"/>
  <c r="BE287" i="1" a="1"/>
  <c r="BE287" i="1" s="1"/>
  <c r="BG287" i="1" s="1"/>
  <c r="AG287" i="12" a="1"/>
  <c r="AG287" i="12" s="1"/>
  <c r="AI287" i="12" s="1"/>
  <c r="AH287" i="12"/>
  <c r="X286" i="12"/>
  <c r="AV286" i="12"/>
  <c r="X286" i="13"/>
  <c r="X286" i="7"/>
  <c r="AV286" i="7"/>
  <c r="BT286" i="7"/>
  <c r="AG288" i="7" a="1"/>
  <c r="AG288" i="7" s="1"/>
  <c r="AI288" i="7" s="1"/>
  <c r="AH288" i="7"/>
  <c r="AJ287" i="7"/>
  <c r="U287" i="7" a="1"/>
  <c r="U287" i="7" s="1"/>
  <c r="W287" i="7" s="1"/>
  <c r="V287" i="7"/>
  <c r="BE287" i="7" a="1"/>
  <c r="BE287" i="7" s="1"/>
  <c r="BG287" i="7" s="1"/>
  <c r="BF287" i="7"/>
  <c r="BR287" i="7"/>
  <c r="BQ287" i="7" a="1"/>
  <c r="BQ287" i="7" s="1"/>
  <c r="BS287" i="7" s="1"/>
  <c r="AS287" i="7" a="1"/>
  <c r="AS287" i="7" s="1"/>
  <c r="AU287" i="7" s="1"/>
  <c r="AT287" i="7"/>
  <c r="AQ288" i="1"/>
  <c r="AR288" i="1" s="1"/>
  <c r="BC288" i="12"/>
  <c r="BD288" i="12" s="1"/>
  <c r="AQ288" i="12"/>
  <c r="AR288" i="12" s="1"/>
  <c r="AE288" i="12"/>
  <c r="AF288" i="12" s="1"/>
  <c r="S288" i="12"/>
  <c r="T288" i="12" s="1"/>
  <c r="BO288" i="7"/>
  <c r="BP288" i="7" s="1"/>
  <c r="BC288" i="7"/>
  <c r="BD288" i="7" s="1"/>
  <c r="AQ288" i="7"/>
  <c r="AR288" i="7" s="1"/>
  <c r="AE289" i="7"/>
  <c r="AF289" i="7" s="1"/>
  <c r="S288" i="7"/>
  <c r="T288" i="7" s="1"/>
  <c r="BO289" i="1"/>
  <c r="BP289" i="1" s="1"/>
  <c r="BC288" i="1"/>
  <c r="BD288" i="1" s="1"/>
  <c r="AE289" i="1"/>
  <c r="AF289" i="1" s="1"/>
  <c r="S289" i="1"/>
  <c r="T289" i="1" s="1"/>
  <c r="BO288" i="13"/>
  <c r="BP288" i="13" s="1"/>
  <c r="BC288" i="13"/>
  <c r="BD288" i="13" s="1"/>
  <c r="AQ288" i="13"/>
  <c r="AR288" i="13" s="1"/>
  <c r="AE288" i="13"/>
  <c r="AF288" i="13" s="1"/>
  <c r="S288" i="13"/>
  <c r="T288" i="13" s="1"/>
  <c r="BT288" i="1" l="1"/>
  <c r="AV287" i="12"/>
  <c r="BT286" i="12"/>
  <c r="BH287" i="12"/>
  <c r="AV287" i="1"/>
  <c r="AJ287" i="13"/>
  <c r="AJ287" i="12"/>
  <c r="X287" i="13"/>
  <c r="X287" i="12"/>
  <c r="U289" i="1" a="1"/>
  <c r="U289" i="1" s="1"/>
  <c r="W289" i="1" s="1"/>
  <c r="V289" i="1"/>
  <c r="AG289" i="1" a="1"/>
  <c r="AG289" i="1" s="1"/>
  <c r="AI289" i="1" s="1"/>
  <c r="AH289" i="1"/>
  <c r="V288" i="12"/>
  <c r="U288" i="12" a="1"/>
  <c r="U288" i="12" s="1"/>
  <c r="W288" i="12" s="1"/>
  <c r="AJ288" i="1"/>
  <c r="AV287" i="13"/>
  <c r="BQ287" i="12" a="1"/>
  <c r="BQ287" i="12" s="1"/>
  <c r="BS287" i="12" s="1"/>
  <c r="BR287" i="12"/>
  <c r="BF288" i="1"/>
  <c r="BH288" i="1" s="1"/>
  <c r="BE288" i="1" a="1"/>
  <c r="BE288" i="1" s="1"/>
  <c r="BG288" i="1" s="1"/>
  <c r="AG288" i="12" a="1"/>
  <c r="AG288" i="12" s="1"/>
  <c r="AI288" i="12" s="1"/>
  <c r="AH288" i="12"/>
  <c r="BH287" i="1"/>
  <c r="U288" i="13" a="1"/>
  <c r="U288" i="13" s="1"/>
  <c r="W288" i="13" s="1"/>
  <c r="V288" i="13"/>
  <c r="AS288" i="12" a="1"/>
  <c r="AS288" i="12" s="1"/>
  <c r="AU288" i="12" s="1"/>
  <c r="AT288" i="12"/>
  <c r="AV288" i="12" s="1"/>
  <c r="BQ289" i="1" a="1"/>
  <c r="BQ289" i="1" s="1"/>
  <c r="BS289" i="1" s="1"/>
  <c r="BR289" i="1"/>
  <c r="BT289" i="1" s="1"/>
  <c r="AG288" i="13" a="1"/>
  <c r="AG288" i="13" s="1"/>
  <c r="AI288" i="13" s="1"/>
  <c r="AH288" i="13"/>
  <c r="BE288" i="12" a="1"/>
  <c r="BE288" i="12" s="1"/>
  <c r="BG288" i="12" s="1"/>
  <c r="BF288" i="12"/>
  <c r="X288" i="1"/>
  <c r="BH287" i="13"/>
  <c r="BQ288" i="13" a="1"/>
  <c r="BQ288" i="13" s="1"/>
  <c r="BS288" i="13" s="1"/>
  <c r="BR288" i="13"/>
  <c r="AS288" i="13" a="1"/>
  <c r="AS288" i="13" s="1"/>
  <c r="AU288" i="13" s="1"/>
  <c r="AT288" i="13"/>
  <c r="BE288" i="13" a="1"/>
  <c r="BE288" i="13" s="1"/>
  <c r="BG288" i="13" s="1"/>
  <c r="BF288" i="13"/>
  <c r="AT288" i="1"/>
  <c r="AS288" i="1" a="1"/>
  <c r="AS288" i="1" s="1"/>
  <c r="AU288" i="1" s="1"/>
  <c r="AV288" i="1"/>
  <c r="BP288" i="12"/>
  <c r="BO289" i="12"/>
  <c r="X287" i="7"/>
  <c r="AJ288" i="7"/>
  <c r="AV287" i="7"/>
  <c r="BH287" i="7"/>
  <c r="BQ288" i="7" a="1"/>
  <c r="BQ288" i="7" s="1"/>
  <c r="BS288" i="7" s="1"/>
  <c r="BR288" i="7"/>
  <c r="U288" i="7" a="1"/>
  <c r="U288" i="7" s="1"/>
  <c r="W288" i="7" s="1"/>
  <c r="V288" i="7"/>
  <c r="AH289" i="7"/>
  <c r="AG289" i="7" a="1"/>
  <c r="AG289" i="7" s="1"/>
  <c r="AI289" i="7" s="1"/>
  <c r="BT287" i="7"/>
  <c r="BE288" i="7" a="1"/>
  <c r="BE288" i="7" s="1"/>
  <c r="BG288" i="7" s="1"/>
  <c r="BF288" i="7"/>
  <c r="AS288" i="7" a="1"/>
  <c r="AS288" i="7" s="1"/>
  <c r="AU288" i="7" s="1"/>
  <c r="AT288" i="7"/>
  <c r="AQ289" i="1"/>
  <c r="AR289" i="1" s="1"/>
  <c r="BC289" i="12"/>
  <c r="BD289" i="12" s="1"/>
  <c r="AQ289" i="12"/>
  <c r="AR289" i="12" s="1"/>
  <c r="AE289" i="12"/>
  <c r="AF289" i="12" s="1"/>
  <c r="S289" i="12"/>
  <c r="T289" i="12" s="1"/>
  <c r="BO289" i="7"/>
  <c r="BP289" i="7" s="1"/>
  <c r="BC289" i="7"/>
  <c r="BD289" i="7" s="1"/>
  <c r="AQ289" i="7"/>
  <c r="AR289" i="7" s="1"/>
  <c r="AE290" i="7"/>
  <c r="AF290" i="7" s="1"/>
  <c r="S289" i="7"/>
  <c r="T289" i="7" s="1"/>
  <c r="BO290" i="1"/>
  <c r="BP290" i="1" s="1"/>
  <c r="BC289" i="1"/>
  <c r="BD289" i="1" s="1"/>
  <c r="AE290" i="1"/>
  <c r="AF290" i="1" s="1"/>
  <c r="S290" i="1"/>
  <c r="T290" i="1" s="1"/>
  <c r="BO289" i="13"/>
  <c r="BP289" i="13" s="1"/>
  <c r="BC289" i="13"/>
  <c r="BD289" i="13" s="1"/>
  <c r="AQ289" i="13"/>
  <c r="AR289" i="13" s="1"/>
  <c r="AE289" i="13"/>
  <c r="AF289" i="13" s="1"/>
  <c r="S289" i="13"/>
  <c r="T289" i="13" s="1"/>
  <c r="BT287" i="12" l="1"/>
  <c r="BH288" i="12"/>
  <c r="X288" i="13"/>
  <c r="AJ289" i="7"/>
  <c r="AJ289" i="1"/>
  <c r="X289" i="1"/>
  <c r="AJ288" i="12"/>
  <c r="BT288" i="13"/>
  <c r="X288" i="12"/>
  <c r="BE289" i="13" a="1"/>
  <c r="BE289" i="13" s="1"/>
  <c r="BG289" i="13" s="1"/>
  <c r="BF289" i="13"/>
  <c r="BR289" i="13"/>
  <c r="BQ289" i="13" a="1"/>
  <c r="BQ289" i="13" s="1"/>
  <c r="BS289" i="13" s="1"/>
  <c r="V289" i="12"/>
  <c r="X289" i="12" s="1"/>
  <c r="U289" i="12" a="1"/>
  <c r="U289" i="12" s="1"/>
  <c r="W289" i="12" s="1"/>
  <c r="BP289" i="12"/>
  <c r="BO290" i="12"/>
  <c r="U290" i="1" a="1"/>
  <c r="U290" i="1" s="1"/>
  <c r="W290" i="1" s="1"/>
  <c r="V290" i="1"/>
  <c r="AG290" i="1" a="1"/>
  <c r="AG290" i="1" s="1"/>
  <c r="AI290" i="1" s="1"/>
  <c r="AH290" i="1"/>
  <c r="BE289" i="1" a="1"/>
  <c r="BE289" i="1" s="1"/>
  <c r="BG289" i="1" s="1"/>
  <c r="BF289" i="1"/>
  <c r="AG289" i="12" a="1"/>
  <c r="AG289" i="12" s="1"/>
  <c r="AI289" i="12" s="1"/>
  <c r="AH289" i="12"/>
  <c r="U289" i="13" a="1"/>
  <c r="U289" i="13" s="1"/>
  <c r="W289" i="13" s="1"/>
  <c r="V289" i="13"/>
  <c r="BQ290" i="1" a="1"/>
  <c r="BQ290" i="1" s="1"/>
  <c r="BS290" i="1" s="1"/>
  <c r="BR290" i="1"/>
  <c r="AS289" i="12" a="1"/>
  <c r="AS289" i="12" s="1"/>
  <c r="AU289" i="12" s="1"/>
  <c r="AT289" i="12"/>
  <c r="BH288" i="13"/>
  <c r="AS289" i="1" a="1"/>
  <c r="AS289" i="1" s="1"/>
  <c r="AU289" i="1" s="1"/>
  <c r="AT289" i="1"/>
  <c r="BQ288" i="12" a="1"/>
  <c r="BQ288" i="12" s="1"/>
  <c r="BS288" i="12" s="1"/>
  <c r="BR288" i="12"/>
  <c r="AG289" i="13" a="1"/>
  <c r="AG289" i="13" s="1"/>
  <c r="AI289" i="13" s="1"/>
  <c r="AH289" i="13"/>
  <c r="BF289" i="12"/>
  <c r="BE289" i="12" a="1"/>
  <c r="BE289" i="12" s="1"/>
  <c r="BG289" i="12" s="1"/>
  <c r="AS289" i="13" a="1"/>
  <c r="AS289" i="13" s="1"/>
  <c r="AU289" i="13" s="1"/>
  <c r="AT289" i="13"/>
  <c r="AV288" i="13"/>
  <c r="AJ288" i="13"/>
  <c r="X288" i="7"/>
  <c r="AV288" i="7"/>
  <c r="BH288" i="7"/>
  <c r="AS289" i="7" a="1"/>
  <c r="AS289" i="7" s="1"/>
  <c r="AU289" i="7" s="1"/>
  <c r="AT289" i="7"/>
  <c r="BQ289" i="7" a="1"/>
  <c r="BQ289" i="7" s="1"/>
  <c r="BS289" i="7" s="1"/>
  <c r="BR289" i="7"/>
  <c r="V289" i="7"/>
  <c r="U289" i="7" a="1"/>
  <c r="U289" i="7" s="1"/>
  <c r="W289" i="7" s="1"/>
  <c r="AH290" i="7"/>
  <c r="AG290" i="7" a="1"/>
  <c r="AG290" i="7" s="1"/>
  <c r="AI290" i="7" s="1"/>
  <c r="BT288" i="7"/>
  <c r="BE289" i="7" a="1"/>
  <c r="BE289" i="7" s="1"/>
  <c r="BG289" i="7" s="1"/>
  <c r="BF289" i="7"/>
  <c r="AQ290" i="1"/>
  <c r="AR290" i="1" s="1"/>
  <c r="BC290" i="12"/>
  <c r="BD290" i="12" s="1"/>
  <c r="AQ290" i="12"/>
  <c r="AR290" i="12" s="1"/>
  <c r="AE290" i="12"/>
  <c r="AF290" i="12" s="1"/>
  <c r="S290" i="12"/>
  <c r="T290" i="12" s="1"/>
  <c r="BO290" i="7"/>
  <c r="BP290" i="7" s="1"/>
  <c r="BC290" i="7"/>
  <c r="BD290" i="7" s="1"/>
  <c r="AQ290" i="7"/>
  <c r="AR290" i="7" s="1"/>
  <c r="AE291" i="7"/>
  <c r="AF291" i="7" s="1"/>
  <c r="S290" i="7"/>
  <c r="T290" i="7" s="1"/>
  <c r="BO291" i="1"/>
  <c r="BP291" i="1" s="1"/>
  <c r="BC290" i="1"/>
  <c r="BD290" i="1" s="1"/>
  <c r="AE291" i="1"/>
  <c r="AF291" i="1" s="1"/>
  <c r="S291" i="1"/>
  <c r="T291" i="1" s="1"/>
  <c r="BO290" i="13"/>
  <c r="BP290" i="13" s="1"/>
  <c r="BC290" i="13"/>
  <c r="BD290" i="13" s="1"/>
  <c r="AQ290" i="13"/>
  <c r="AR290" i="13" s="1"/>
  <c r="AE290" i="13"/>
  <c r="AF290" i="13" s="1"/>
  <c r="S290" i="13"/>
  <c r="T290" i="13" s="1"/>
  <c r="X289" i="13" l="1"/>
  <c r="X290" i="1"/>
  <c r="BT288" i="12"/>
  <c r="AV289" i="13"/>
  <c r="AV289" i="1"/>
  <c r="BH289" i="13"/>
  <c r="AV289" i="12"/>
  <c r="BH289" i="1"/>
  <c r="AJ289" i="13"/>
  <c r="BT290" i="1"/>
  <c r="AJ290" i="1"/>
  <c r="AS290" i="12" a="1"/>
  <c r="AS290" i="12" s="1"/>
  <c r="AU290" i="12" s="1"/>
  <c r="AT290" i="12"/>
  <c r="BE290" i="12" a="1"/>
  <c r="BE290" i="12" s="1"/>
  <c r="BG290" i="12" s="1"/>
  <c r="BF290" i="12"/>
  <c r="BH290" i="12" s="1"/>
  <c r="BQ291" i="1" a="1"/>
  <c r="BQ291" i="1" s="1"/>
  <c r="BS291" i="1" s="1"/>
  <c r="BR291" i="1"/>
  <c r="AG290" i="13" a="1"/>
  <c r="AG290" i="13" s="1"/>
  <c r="AI290" i="13" s="1"/>
  <c r="AH290" i="13"/>
  <c r="AS290" i="13" a="1"/>
  <c r="AS290" i="13" s="1"/>
  <c r="AU290" i="13" s="1"/>
  <c r="AT290" i="13"/>
  <c r="BE290" i="13" a="1"/>
  <c r="BE290" i="13" s="1"/>
  <c r="BG290" i="13" s="1"/>
  <c r="BF290" i="13"/>
  <c r="AS290" i="1" a="1"/>
  <c r="AS290" i="1" s="1"/>
  <c r="AU290" i="1" s="1"/>
  <c r="AT290" i="1"/>
  <c r="BT289" i="13"/>
  <c r="U290" i="13" a="1"/>
  <c r="U290" i="13" s="1"/>
  <c r="W290" i="13" s="1"/>
  <c r="V290" i="13"/>
  <c r="BQ290" i="13" a="1"/>
  <c r="BQ290" i="13" s="1"/>
  <c r="BS290" i="13" s="1"/>
  <c r="BR290" i="13"/>
  <c r="AG291" i="1" a="1"/>
  <c r="AG291" i="1" s="1"/>
  <c r="AI291" i="1" s="1"/>
  <c r="AH291" i="1"/>
  <c r="U290" i="12" a="1"/>
  <c r="U290" i="12" s="1"/>
  <c r="W290" i="12" s="1"/>
  <c r="V290" i="12"/>
  <c r="BH289" i="12"/>
  <c r="AJ289" i="12"/>
  <c r="BP290" i="12"/>
  <c r="BO291" i="12"/>
  <c r="V291" i="1"/>
  <c r="U291" i="1" a="1"/>
  <c r="U291" i="1" s="1"/>
  <c r="W291" i="1" s="1"/>
  <c r="BE290" i="1" a="1"/>
  <c r="BE290" i="1" s="1"/>
  <c r="BG290" i="1" s="1"/>
  <c r="BF290" i="1"/>
  <c r="AG290" i="12" a="1"/>
  <c r="AG290" i="12" s="1"/>
  <c r="AI290" i="12" s="1"/>
  <c r="AH290" i="12"/>
  <c r="AJ290" i="12" s="1"/>
  <c r="BQ289" i="12" a="1"/>
  <c r="BQ289" i="12" s="1"/>
  <c r="BS289" i="12" s="1"/>
  <c r="BR289" i="12"/>
  <c r="BT289" i="7"/>
  <c r="AV289" i="7"/>
  <c r="BR290" i="7"/>
  <c r="BQ290" i="7" a="1"/>
  <c r="BQ290" i="7" s="1"/>
  <c r="BS290" i="7" s="1"/>
  <c r="X289" i="7"/>
  <c r="AH291" i="7"/>
  <c r="AG291" i="7" a="1"/>
  <c r="AG291" i="7" s="1"/>
  <c r="AI291" i="7" s="1"/>
  <c r="BE290" i="7" a="1"/>
  <c r="BE290" i="7" s="1"/>
  <c r="BG290" i="7" s="1"/>
  <c r="BF290" i="7"/>
  <c r="V290" i="7"/>
  <c r="U290" i="7" a="1"/>
  <c r="U290" i="7" s="1"/>
  <c r="W290" i="7" s="1"/>
  <c r="AT290" i="7"/>
  <c r="AS290" i="7" a="1"/>
  <c r="AS290" i="7" s="1"/>
  <c r="AU290" i="7" s="1"/>
  <c r="AJ290" i="7"/>
  <c r="BH289" i="7"/>
  <c r="AQ291" i="1"/>
  <c r="AR291" i="1" s="1"/>
  <c r="BC291" i="12"/>
  <c r="BD291" i="12" s="1"/>
  <c r="AQ291" i="12"/>
  <c r="AR291" i="12" s="1"/>
  <c r="AE291" i="12"/>
  <c r="AF291" i="12" s="1"/>
  <c r="S291" i="12"/>
  <c r="T291" i="12" s="1"/>
  <c r="BO291" i="7"/>
  <c r="BP291" i="7" s="1"/>
  <c r="BC291" i="7"/>
  <c r="BD291" i="7" s="1"/>
  <c r="AQ291" i="7"/>
  <c r="AR291" i="7" s="1"/>
  <c r="AE292" i="7"/>
  <c r="AF292" i="7" s="1"/>
  <c r="S291" i="7"/>
  <c r="T291" i="7" s="1"/>
  <c r="BO292" i="1"/>
  <c r="BP292" i="1" s="1"/>
  <c r="BC291" i="1"/>
  <c r="BD291" i="1" s="1"/>
  <c r="AE292" i="1"/>
  <c r="AF292" i="1" s="1"/>
  <c r="S292" i="1"/>
  <c r="T292" i="1" s="1"/>
  <c r="BO291" i="13"/>
  <c r="BP291" i="13" s="1"/>
  <c r="BC291" i="13"/>
  <c r="BD291" i="13" s="1"/>
  <c r="AQ291" i="13"/>
  <c r="AR291" i="13" s="1"/>
  <c r="AE291" i="13"/>
  <c r="AF291" i="13" s="1"/>
  <c r="S291" i="13"/>
  <c r="T291" i="13" s="1"/>
  <c r="BH290" i="13" l="1"/>
  <c r="BT291" i="1"/>
  <c r="AV290" i="1"/>
  <c r="AJ291" i="1"/>
  <c r="AJ290" i="13"/>
  <c r="AV290" i="7"/>
  <c r="X290" i="12"/>
  <c r="BT289" i="12"/>
  <c r="AV290" i="13"/>
  <c r="AV290" i="12"/>
  <c r="AG291" i="13" a="1"/>
  <c r="AG291" i="13" s="1"/>
  <c r="AI291" i="13" s="1"/>
  <c r="AH291" i="13"/>
  <c r="BE291" i="12" a="1"/>
  <c r="BE291" i="12" s="1"/>
  <c r="BG291" i="12" s="1"/>
  <c r="BF291" i="12"/>
  <c r="BH291" i="12" s="1"/>
  <c r="X291" i="1"/>
  <c r="AT291" i="13"/>
  <c r="AS291" i="13" a="1"/>
  <c r="AS291" i="13" s="1"/>
  <c r="AU291" i="13" s="1"/>
  <c r="BF291" i="13"/>
  <c r="BE291" i="13" a="1"/>
  <c r="BE291" i="13" s="1"/>
  <c r="BG291" i="13" s="1"/>
  <c r="AS291" i="1" a="1"/>
  <c r="AS291" i="1" s="1"/>
  <c r="AU291" i="1" s="1"/>
  <c r="AT291" i="1"/>
  <c r="BQ291" i="13" a="1"/>
  <c r="BQ291" i="13" s="1"/>
  <c r="BS291" i="13" s="1"/>
  <c r="BR291" i="13"/>
  <c r="BP291" i="12"/>
  <c r="BO292" i="12"/>
  <c r="BT290" i="13"/>
  <c r="AS291" i="12" a="1"/>
  <c r="AS291" i="12" s="1"/>
  <c r="AU291" i="12" s="1"/>
  <c r="AT291" i="12"/>
  <c r="U292" i="1" a="1"/>
  <c r="U292" i="1" s="1"/>
  <c r="W292" i="1" s="1"/>
  <c r="V292" i="1"/>
  <c r="X292" i="1" s="1"/>
  <c r="BQ290" i="12" a="1"/>
  <c r="BQ290" i="12" s="1"/>
  <c r="BS290" i="12" s="1"/>
  <c r="BR290" i="12"/>
  <c r="BQ292" i="1" a="1"/>
  <c r="BQ292" i="1" s="1"/>
  <c r="BS292" i="1" s="1"/>
  <c r="BR292" i="1"/>
  <c r="BT292" i="1"/>
  <c r="AG292" i="1" a="1"/>
  <c r="AG292" i="1" s="1"/>
  <c r="AI292" i="1" s="1"/>
  <c r="AH292" i="1"/>
  <c r="U291" i="12" a="1"/>
  <c r="U291" i="12" s="1"/>
  <c r="W291" i="12" s="1"/>
  <c r="V291" i="12"/>
  <c r="U291" i="13" a="1"/>
  <c r="U291" i="13" s="1"/>
  <c r="W291" i="13" s="1"/>
  <c r="V291" i="13"/>
  <c r="BE291" i="1" a="1"/>
  <c r="BE291" i="1" s="1"/>
  <c r="BG291" i="1" s="1"/>
  <c r="BF291" i="1"/>
  <c r="BH291" i="1" s="1"/>
  <c r="AG291" i="12" a="1"/>
  <c r="AG291" i="12" s="1"/>
  <c r="AI291" i="12" s="1"/>
  <c r="AH291" i="12"/>
  <c r="BH290" i="1"/>
  <c r="X290" i="13"/>
  <c r="AJ291" i="7"/>
  <c r="BH290" i="7"/>
  <c r="BQ291" i="7" a="1"/>
  <c r="BQ291" i="7" s="1"/>
  <c r="BS291" i="7" s="1"/>
  <c r="BR291" i="7"/>
  <c r="X290" i="7"/>
  <c r="BF291" i="7"/>
  <c r="BE291" i="7" a="1"/>
  <c r="BE291" i="7" s="1"/>
  <c r="BG291" i="7" s="1"/>
  <c r="U291" i="7" a="1"/>
  <c r="U291" i="7" s="1"/>
  <c r="W291" i="7" s="1"/>
  <c r="V291" i="7"/>
  <c r="BT290" i="7"/>
  <c r="AG292" i="7" a="1"/>
  <c r="AG292" i="7" s="1"/>
  <c r="AI292" i="7" s="1"/>
  <c r="AH292" i="7"/>
  <c r="AT291" i="7"/>
  <c r="AS291" i="7" a="1"/>
  <c r="AS291" i="7" s="1"/>
  <c r="AU291" i="7" s="1"/>
  <c r="AQ292" i="1"/>
  <c r="AR292" i="1" s="1"/>
  <c r="BC292" i="12"/>
  <c r="BD292" i="12" s="1"/>
  <c r="AQ292" i="12"/>
  <c r="AR292" i="12" s="1"/>
  <c r="AE292" i="12"/>
  <c r="AF292" i="12" s="1"/>
  <c r="S292" i="12"/>
  <c r="T292" i="12" s="1"/>
  <c r="BO292" i="7"/>
  <c r="BP292" i="7" s="1"/>
  <c r="BC292" i="7"/>
  <c r="BD292" i="7" s="1"/>
  <c r="AQ292" i="7"/>
  <c r="AR292" i="7" s="1"/>
  <c r="AE293" i="7"/>
  <c r="AF293" i="7" s="1"/>
  <c r="S292" i="7"/>
  <c r="T292" i="7" s="1"/>
  <c r="BO293" i="1"/>
  <c r="BP293" i="1" s="1"/>
  <c r="BC292" i="1"/>
  <c r="BD292" i="1" s="1"/>
  <c r="AE293" i="1"/>
  <c r="AF293" i="1" s="1"/>
  <c r="S293" i="1"/>
  <c r="T293" i="1" s="1"/>
  <c r="BO292" i="13"/>
  <c r="BP292" i="13" s="1"/>
  <c r="BC292" i="13"/>
  <c r="BD292" i="13" s="1"/>
  <c r="AQ292" i="13"/>
  <c r="AR292" i="13" s="1"/>
  <c r="AE292" i="13"/>
  <c r="AF292" i="13" s="1"/>
  <c r="S292" i="13"/>
  <c r="T292" i="13" s="1"/>
  <c r="AV291" i="12" l="1"/>
  <c r="BH291" i="13"/>
  <c r="X291" i="12"/>
  <c r="BT291" i="13"/>
  <c r="AS292" i="1" a="1"/>
  <c r="AS292" i="1" s="1"/>
  <c r="AU292" i="1" s="1"/>
  <c r="AT292" i="1"/>
  <c r="AV292" i="1" s="1"/>
  <c r="BQ292" i="13" a="1"/>
  <c r="BQ292" i="13" s="1"/>
  <c r="BS292" i="13" s="1"/>
  <c r="BR292" i="13"/>
  <c r="AJ291" i="12"/>
  <c r="AJ292" i="1"/>
  <c r="AV291" i="1"/>
  <c r="BE292" i="13" a="1"/>
  <c r="BE292" i="13" s="1"/>
  <c r="BG292" i="13" s="1"/>
  <c r="BF292" i="13"/>
  <c r="U293" i="1" a="1"/>
  <c r="U293" i="1" s="1"/>
  <c r="W293" i="1" s="1"/>
  <c r="V293" i="1"/>
  <c r="AG293" i="1" a="1"/>
  <c r="AG293" i="1" s="1"/>
  <c r="AI293" i="1" s="1"/>
  <c r="AH293" i="1"/>
  <c r="U292" i="12" a="1"/>
  <c r="U292" i="12" s="1"/>
  <c r="W292" i="12" s="1"/>
  <c r="V292" i="12"/>
  <c r="X292" i="12" s="1"/>
  <c r="AG292" i="12" a="1"/>
  <c r="AG292" i="12" s="1"/>
  <c r="AI292" i="12" s="1"/>
  <c r="AH292" i="12"/>
  <c r="AJ291" i="13"/>
  <c r="BE292" i="1" a="1"/>
  <c r="BE292" i="1" s="1"/>
  <c r="BG292" i="1" s="1"/>
  <c r="BF292" i="1"/>
  <c r="U292" i="13" a="1"/>
  <c r="U292" i="13" s="1"/>
  <c r="W292" i="13" s="1"/>
  <c r="V292" i="13"/>
  <c r="BQ293" i="1" a="1"/>
  <c r="BQ293" i="1" s="1"/>
  <c r="BS293" i="1" s="1"/>
  <c r="BR293" i="1"/>
  <c r="AS292" i="12" a="1"/>
  <c r="AS292" i="12" s="1"/>
  <c r="AU292" i="12" s="1"/>
  <c r="AT292" i="12"/>
  <c r="X291" i="13"/>
  <c r="BP292" i="12"/>
  <c r="BO293" i="12"/>
  <c r="AS292" i="13" a="1"/>
  <c r="AS292" i="13" s="1"/>
  <c r="AU292" i="13" s="1"/>
  <c r="AT292" i="13"/>
  <c r="AV292" i="13" s="1"/>
  <c r="AG292" i="13" a="1"/>
  <c r="AG292" i="13" s="1"/>
  <c r="AI292" i="13" s="1"/>
  <c r="AH292" i="13"/>
  <c r="BE292" i="12" a="1"/>
  <c r="BE292" i="12" s="1"/>
  <c r="BG292" i="12" s="1"/>
  <c r="BF292" i="12"/>
  <c r="BT290" i="12"/>
  <c r="BQ291" i="12" a="1"/>
  <c r="BQ291" i="12" s="1"/>
  <c r="BS291" i="12" s="1"/>
  <c r="BR291" i="12"/>
  <c r="AV291" i="13"/>
  <c r="X291" i="7"/>
  <c r="BT291" i="7"/>
  <c r="AJ292" i="7"/>
  <c r="BE292" i="7" a="1"/>
  <c r="BE292" i="7" s="1"/>
  <c r="BG292" i="7" s="1"/>
  <c r="BF292" i="7"/>
  <c r="BR292" i="7"/>
  <c r="BQ292" i="7" a="1"/>
  <c r="BQ292" i="7" s="1"/>
  <c r="BS292" i="7" s="1"/>
  <c r="BH291" i="7"/>
  <c r="AS292" i="7" a="1"/>
  <c r="AS292" i="7" s="1"/>
  <c r="AU292" i="7" s="1"/>
  <c r="AT292" i="7"/>
  <c r="AG293" i="7" a="1"/>
  <c r="AG293" i="7" s="1"/>
  <c r="AI293" i="7" s="1"/>
  <c r="AH293" i="7"/>
  <c r="V292" i="7"/>
  <c r="U292" i="7" a="1"/>
  <c r="U292" i="7" s="1"/>
  <c r="W292" i="7" s="1"/>
  <c r="AV291" i="7"/>
  <c r="AQ293" i="1"/>
  <c r="AR293" i="1" s="1"/>
  <c r="BC293" i="12"/>
  <c r="BD293" i="12" s="1"/>
  <c r="AQ293" i="12"/>
  <c r="AR293" i="12" s="1"/>
  <c r="AE293" i="12"/>
  <c r="AF293" i="12" s="1"/>
  <c r="S293" i="12"/>
  <c r="T293" i="12" s="1"/>
  <c r="BO293" i="7"/>
  <c r="BP293" i="7" s="1"/>
  <c r="BC293" i="7"/>
  <c r="BD293" i="7" s="1"/>
  <c r="AQ293" i="7"/>
  <c r="AR293" i="7" s="1"/>
  <c r="AE294" i="7"/>
  <c r="AF294" i="7" s="1"/>
  <c r="S293" i="7"/>
  <c r="T293" i="7" s="1"/>
  <c r="BO294" i="1"/>
  <c r="BP294" i="1" s="1"/>
  <c r="BC293" i="1"/>
  <c r="BD293" i="1" s="1"/>
  <c r="AE294" i="1"/>
  <c r="AF294" i="1" s="1"/>
  <c r="S294" i="1"/>
  <c r="T294" i="1" s="1"/>
  <c r="BO293" i="13"/>
  <c r="BP293" i="13" s="1"/>
  <c r="BC293" i="13"/>
  <c r="BD293" i="13" s="1"/>
  <c r="AQ293" i="13"/>
  <c r="AR293" i="13" s="1"/>
  <c r="AE293" i="13"/>
  <c r="AF293" i="13" s="1"/>
  <c r="S293" i="13"/>
  <c r="T293" i="13" s="1"/>
  <c r="X293" i="1" l="1"/>
  <c r="BT291" i="12"/>
  <c r="BT292" i="13"/>
  <c r="AV292" i="12"/>
  <c r="BE293" i="13" a="1"/>
  <c r="BE293" i="13" s="1"/>
  <c r="BG293" i="13" s="1"/>
  <c r="BF293" i="13"/>
  <c r="BH293" i="13" s="1"/>
  <c r="X292" i="13"/>
  <c r="U294" i="1" a="1"/>
  <c r="U294" i="1" s="1"/>
  <c r="W294" i="1" s="1"/>
  <c r="V294" i="1"/>
  <c r="BP293" i="12"/>
  <c r="BO294" i="12"/>
  <c r="BQ293" i="13" a="1"/>
  <c r="BQ293" i="13" s="1"/>
  <c r="BS293" i="13" s="1"/>
  <c r="BR293" i="13"/>
  <c r="AH294" i="1"/>
  <c r="AJ294" i="1" s="1"/>
  <c r="AG294" i="1" a="1"/>
  <c r="AG294" i="1" s="1"/>
  <c r="AI294" i="1" s="1"/>
  <c r="U293" i="12" a="1"/>
  <c r="U293" i="12" s="1"/>
  <c r="W293" i="12" s="1"/>
  <c r="V293" i="12"/>
  <c r="BQ292" i="12" a="1"/>
  <c r="BQ292" i="12" s="1"/>
  <c r="BS292" i="12" s="1"/>
  <c r="BR292" i="12"/>
  <c r="BH292" i="1"/>
  <c r="AJ293" i="1"/>
  <c r="BE293" i="1" a="1"/>
  <c r="BE293" i="1" s="1"/>
  <c r="BG293" i="1" s="1"/>
  <c r="BF293" i="1"/>
  <c r="AG293" i="12" a="1"/>
  <c r="AG293" i="12" s="1"/>
  <c r="AI293" i="12" s="1"/>
  <c r="AH293" i="12"/>
  <c r="BH292" i="12"/>
  <c r="V293" i="13"/>
  <c r="U293" i="13" a="1"/>
  <c r="U293" i="13" s="1"/>
  <c r="W293" i="13" s="1"/>
  <c r="BQ294" i="1" a="1"/>
  <c r="BQ294" i="1" s="1"/>
  <c r="BS294" i="1" s="1"/>
  <c r="BR294" i="1"/>
  <c r="BT294" i="1" s="1"/>
  <c r="AS293" i="12" a="1"/>
  <c r="AS293" i="12" s="1"/>
  <c r="AU293" i="12" s="1"/>
  <c r="AT293" i="12"/>
  <c r="AS293" i="1" a="1"/>
  <c r="AS293" i="1" s="1"/>
  <c r="AU293" i="1" s="1"/>
  <c r="AT293" i="1"/>
  <c r="AG293" i="13" a="1"/>
  <c r="AG293" i="13" s="1"/>
  <c r="AI293" i="13" s="1"/>
  <c r="AH293" i="13"/>
  <c r="AJ293" i="13" s="1"/>
  <c r="BE293" i="12" a="1"/>
  <c r="BE293" i="12" s="1"/>
  <c r="BG293" i="12" s="1"/>
  <c r="BF293" i="12"/>
  <c r="BH293" i="12" s="1"/>
  <c r="AJ292" i="13"/>
  <c r="AS293" i="13" a="1"/>
  <c r="AS293" i="13" s="1"/>
  <c r="AU293" i="13" s="1"/>
  <c r="AT293" i="13"/>
  <c r="BT293" i="1"/>
  <c r="AJ292" i="12"/>
  <c r="BH292" i="13"/>
  <c r="AJ293" i="7"/>
  <c r="AV292" i="7"/>
  <c r="AT293" i="7"/>
  <c r="AS293" i="7" a="1"/>
  <c r="AS293" i="7" s="1"/>
  <c r="AU293" i="7" s="1"/>
  <c r="BQ293" i="7" a="1"/>
  <c r="BQ293" i="7" s="1"/>
  <c r="BS293" i="7" s="1"/>
  <c r="BR293" i="7"/>
  <c r="U293" i="7" a="1"/>
  <c r="U293" i="7" s="1"/>
  <c r="W293" i="7" s="1"/>
  <c r="V293" i="7"/>
  <c r="BT292" i="7"/>
  <c r="AH294" i="7"/>
  <c r="AG294" i="7" a="1"/>
  <c r="AG294" i="7" s="1"/>
  <c r="AI294" i="7" s="1"/>
  <c r="BH292" i="7"/>
  <c r="BE293" i="7" a="1"/>
  <c r="BE293" i="7" s="1"/>
  <c r="BG293" i="7" s="1"/>
  <c r="BF293" i="7"/>
  <c r="X292" i="7"/>
  <c r="AQ294" i="1"/>
  <c r="AR294" i="1" s="1"/>
  <c r="BC294" i="12"/>
  <c r="BD294" i="12" s="1"/>
  <c r="AQ294" i="12"/>
  <c r="AR294" i="12" s="1"/>
  <c r="AE294" i="12"/>
  <c r="AF294" i="12" s="1"/>
  <c r="S294" i="12"/>
  <c r="T294" i="12" s="1"/>
  <c r="BO294" i="7"/>
  <c r="BP294" i="7" s="1"/>
  <c r="BC294" i="7"/>
  <c r="BD294" i="7" s="1"/>
  <c r="AQ294" i="7"/>
  <c r="AR294" i="7" s="1"/>
  <c r="AE295" i="7"/>
  <c r="AF295" i="7" s="1"/>
  <c r="S294" i="7"/>
  <c r="T294" i="7" s="1"/>
  <c r="BO295" i="1"/>
  <c r="BP295" i="1" s="1"/>
  <c r="BC294" i="1"/>
  <c r="BD294" i="1" s="1"/>
  <c r="AE295" i="1"/>
  <c r="AF295" i="1" s="1"/>
  <c r="S295" i="1"/>
  <c r="T295" i="1" s="1"/>
  <c r="BO294" i="13"/>
  <c r="BP294" i="13" s="1"/>
  <c r="BC294" i="13"/>
  <c r="BD294" i="13" s="1"/>
  <c r="AQ294" i="13"/>
  <c r="AR294" i="13" s="1"/>
  <c r="AE294" i="13"/>
  <c r="AF294" i="13" s="1"/>
  <c r="S294" i="13"/>
  <c r="T294" i="13" s="1"/>
  <c r="X293" i="12" l="1"/>
  <c r="AJ293" i="12"/>
  <c r="BH293" i="1"/>
  <c r="AV293" i="12"/>
  <c r="BQ295" i="1" a="1"/>
  <c r="BQ295" i="1" s="1"/>
  <c r="BS295" i="1" s="1"/>
  <c r="BR295" i="1"/>
  <c r="AT294" i="13"/>
  <c r="AS294" i="13" a="1"/>
  <c r="AS294" i="13" s="1"/>
  <c r="AU294" i="13" s="1"/>
  <c r="BQ293" i="12" a="1"/>
  <c r="BQ293" i="12" s="1"/>
  <c r="BS293" i="12" s="1"/>
  <c r="BR293" i="12"/>
  <c r="AG294" i="13" a="1"/>
  <c r="AG294" i="13" s="1"/>
  <c r="AI294" i="13" s="1"/>
  <c r="AH294" i="13"/>
  <c r="BE294" i="13" a="1"/>
  <c r="BE294" i="13" s="1"/>
  <c r="BG294" i="13" s="1"/>
  <c r="BF294" i="13"/>
  <c r="AS294" i="1" a="1"/>
  <c r="AS294" i="1" s="1"/>
  <c r="AU294" i="1" s="1"/>
  <c r="AT294" i="1"/>
  <c r="X294" i="1"/>
  <c r="V294" i="13"/>
  <c r="U294" i="13" a="1"/>
  <c r="U294" i="13" s="1"/>
  <c r="W294" i="13" s="1"/>
  <c r="BP294" i="12"/>
  <c r="BO295" i="12"/>
  <c r="BQ294" i="13" a="1"/>
  <c r="BQ294" i="13" s="1"/>
  <c r="BS294" i="13" s="1"/>
  <c r="BR294" i="13"/>
  <c r="BT294" i="13" s="1"/>
  <c r="U295" i="1" a="1"/>
  <c r="U295" i="1" s="1"/>
  <c r="W295" i="1" s="1"/>
  <c r="V295" i="1"/>
  <c r="X293" i="13"/>
  <c r="BE294" i="12" a="1"/>
  <c r="BE294" i="12" s="1"/>
  <c r="BG294" i="12" s="1"/>
  <c r="BF294" i="12"/>
  <c r="AG295" i="1" a="1"/>
  <c r="AG295" i="1" s="1"/>
  <c r="AI295" i="1" s="1"/>
  <c r="AH295" i="1"/>
  <c r="V294" i="12"/>
  <c r="U294" i="12" a="1"/>
  <c r="U294" i="12" s="1"/>
  <c r="W294" i="12" s="1"/>
  <c r="AV293" i="13"/>
  <c r="AV293" i="1"/>
  <c r="AS294" i="12" a="1"/>
  <c r="AS294" i="12" s="1"/>
  <c r="AU294" i="12" s="1"/>
  <c r="AT294" i="12"/>
  <c r="BE294" i="1" a="1"/>
  <c r="BE294" i="1" s="1"/>
  <c r="BG294" i="1" s="1"/>
  <c r="BF294" i="1"/>
  <c r="AG294" i="12" a="1"/>
  <c r="AG294" i="12" s="1"/>
  <c r="AI294" i="12" s="1"/>
  <c r="AH294" i="12"/>
  <c r="BT292" i="12"/>
  <c r="BT293" i="13"/>
  <c r="BH293" i="7"/>
  <c r="X293" i="7"/>
  <c r="AV293" i="7"/>
  <c r="AS294" i="7" a="1"/>
  <c r="AS294" i="7" s="1"/>
  <c r="AU294" i="7" s="1"/>
  <c r="AT294" i="7"/>
  <c r="BF294" i="7"/>
  <c r="BE294" i="7" a="1"/>
  <c r="BE294" i="7" s="1"/>
  <c r="BG294" i="7" s="1"/>
  <c r="AJ294" i="7"/>
  <c r="BQ294" i="7" a="1"/>
  <c r="BQ294" i="7" s="1"/>
  <c r="BS294" i="7" s="1"/>
  <c r="BR294" i="7"/>
  <c r="BT293" i="7"/>
  <c r="U294" i="7" a="1"/>
  <c r="U294" i="7" s="1"/>
  <c r="W294" i="7" s="1"/>
  <c r="V294" i="7"/>
  <c r="AG295" i="7" a="1"/>
  <c r="AG295" i="7" s="1"/>
  <c r="AI295" i="7" s="1"/>
  <c r="AH295" i="7"/>
  <c r="AQ295" i="1"/>
  <c r="AR295" i="1" s="1"/>
  <c r="BC295" i="12"/>
  <c r="BD295" i="12" s="1"/>
  <c r="AQ295" i="12"/>
  <c r="AR295" i="12" s="1"/>
  <c r="AE295" i="12"/>
  <c r="AF295" i="12" s="1"/>
  <c r="S295" i="12"/>
  <c r="T295" i="12" s="1"/>
  <c r="BO295" i="7"/>
  <c r="BP295" i="7" s="1"/>
  <c r="BC295" i="7"/>
  <c r="BD295" i="7" s="1"/>
  <c r="AQ295" i="7"/>
  <c r="AR295" i="7" s="1"/>
  <c r="AE296" i="7"/>
  <c r="AF296" i="7" s="1"/>
  <c r="S295" i="7"/>
  <c r="T295" i="7" s="1"/>
  <c r="BO296" i="1"/>
  <c r="BP296" i="1" s="1"/>
  <c r="BC295" i="1"/>
  <c r="BD295" i="1" s="1"/>
  <c r="AE296" i="1"/>
  <c r="AF296" i="1" s="1"/>
  <c r="S296" i="1"/>
  <c r="T296" i="1" s="1"/>
  <c r="BO295" i="13"/>
  <c r="BP295" i="13" s="1"/>
  <c r="BC295" i="13"/>
  <c r="BD295" i="13" s="1"/>
  <c r="AQ295" i="13"/>
  <c r="AR295" i="13" s="1"/>
  <c r="AE295" i="13"/>
  <c r="AF295" i="13" s="1"/>
  <c r="S295" i="13"/>
  <c r="T295" i="13" s="1"/>
  <c r="BH294" i="1" l="1"/>
  <c r="X295" i="1"/>
  <c r="AJ295" i="1"/>
  <c r="AV294" i="1"/>
  <c r="AJ294" i="13"/>
  <c r="BT293" i="12"/>
  <c r="BH294" i="13"/>
  <c r="AV294" i="12"/>
  <c r="BE295" i="1" a="1"/>
  <c r="BE295" i="1" s="1"/>
  <c r="BG295" i="1" s="1"/>
  <c r="BF295" i="1"/>
  <c r="BQ296" i="1" a="1"/>
  <c r="BQ296" i="1" s="1"/>
  <c r="BS296" i="1" s="1"/>
  <c r="BR296" i="1"/>
  <c r="AS295" i="12" a="1"/>
  <c r="AS295" i="12" s="1"/>
  <c r="AU295" i="12" s="1"/>
  <c r="AT295" i="12"/>
  <c r="AG295" i="12" a="1"/>
  <c r="AG295" i="12" s="1"/>
  <c r="AI295" i="12" s="1"/>
  <c r="AH295" i="12"/>
  <c r="BE295" i="12" a="1"/>
  <c r="BE295" i="12" s="1"/>
  <c r="BG295" i="12" s="1"/>
  <c r="BF295" i="12"/>
  <c r="AV294" i="13"/>
  <c r="BH294" i="12"/>
  <c r="BP295" i="12"/>
  <c r="BO296" i="12"/>
  <c r="V295" i="13"/>
  <c r="U295" i="13" a="1"/>
  <c r="U295" i="13" s="1"/>
  <c r="W295" i="13" s="1"/>
  <c r="AS295" i="13" a="1"/>
  <c r="AS295" i="13" s="1"/>
  <c r="AU295" i="13" s="1"/>
  <c r="AT295" i="13"/>
  <c r="AS295" i="1" a="1"/>
  <c r="AS295" i="1" s="1"/>
  <c r="AU295" i="1" s="1"/>
  <c r="AT295" i="1"/>
  <c r="AV295" i="1" s="1"/>
  <c r="BR294" i="12"/>
  <c r="BQ294" i="12" a="1"/>
  <c r="BQ294" i="12" s="1"/>
  <c r="BS294" i="12" s="1"/>
  <c r="AG295" i="13" a="1"/>
  <c r="AG295" i="13" s="1"/>
  <c r="AI295" i="13" s="1"/>
  <c r="AH295" i="13"/>
  <c r="BE295" i="13" a="1"/>
  <c r="BE295" i="13" s="1"/>
  <c r="BG295" i="13" s="1"/>
  <c r="BF295" i="13"/>
  <c r="BR295" i="13"/>
  <c r="BQ295" i="13" a="1"/>
  <c r="BQ295" i="13" s="1"/>
  <c r="BS295" i="13" s="1"/>
  <c r="X294" i="13"/>
  <c r="BT295" i="1"/>
  <c r="AG296" i="1" a="1"/>
  <c r="AG296" i="1" s="1"/>
  <c r="AI296" i="1" s="1"/>
  <c r="AH296" i="1"/>
  <c r="V296" i="1"/>
  <c r="U296" i="1" a="1"/>
  <c r="U296" i="1" s="1"/>
  <c r="W296" i="1" s="1"/>
  <c r="AJ294" i="12"/>
  <c r="X294" i="12"/>
  <c r="V295" i="12"/>
  <c r="X295" i="12" s="1"/>
  <c r="U295" i="12" a="1"/>
  <c r="U295" i="12" s="1"/>
  <c r="W295" i="12" s="1"/>
  <c r="BT294" i="7"/>
  <c r="AV294" i="7"/>
  <c r="X294" i="7"/>
  <c r="BR295" i="7"/>
  <c r="BQ295" i="7" a="1"/>
  <c r="BQ295" i="7" s="1"/>
  <c r="BS295" i="7" s="1"/>
  <c r="BF295" i="7"/>
  <c r="BE295" i="7" a="1"/>
  <c r="BE295" i="7" s="1"/>
  <c r="BG295" i="7" s="1"/>
  <c r="BH294" i="7"/>
  <c r="AG296" i="7" a="1"/>
  <c r="AG296" i="7" s="1"/>
  <c r="AI296" i="7" s="1"/>
  <c r="AH296" i="7"/>
  <c r="AS295" i="7" a="1"/>
  <c r="AS295" i="7" s="1"/>
  <c r="AU295" i="7" s="1"/>
  <c r="AT295" i="7"/>
  <c r="U295" i="7" a="1"/>
  <c r="U295" i="7" s="1"/>
  <c r="W295" i="7" s="1"/>
  <c r="V295" i="7"/>
  <c r="AJ295" i="7"/>
  <c r="AQ296" i="1"/>
  <c r="AR296" i="1" s="1"/>
  <c r="BC296" i="12"/>
  <c r="BD296" i="12" s="1"/>
  <c r="AQ296" i="12"/>
  <c r="AR296" i="12" s="1"/>
  <c r="AE296" i="12"/>
  <c r="AF296" i="12" s="1"/>
  <c r="S296" i="12"/>
  <c r="T296" i="12" s="1"/>
  <c r="BO296" i="7"/>
  <c r="BP296" i="7" s="1"/>
  <c r="BC296" i="7"/>
  <c r="BD296" i="7" s="1"/>
  <c r="AQ296" i="7"/>
  <c r="AR296" i="7" s="1"/>
  <c r="AE297" i="7"/>
  <c r="AF297" i="7" s="1"/>
  <c r="S296" i="7"/>
  <c r="T296" i="7" s="1"/>
  <c r="BO297" i="1"/>
  <c r="BP297" i="1" s="1"/>
  <c r="BC296" i="1"/>
  <c r="BD296" i="1" s="1"/>
  <c r="AE297" i="1"/>
  <c r="AF297" i="1" s="1"/>
  <c r="S297" i="1"/>
  <c r="T297" i="1" s="1"/>
  <c r="BO296" i="13"/>
  <c r="BP296" i="13" s="1"/>
  <c r="BC296" i="13"/>
  <c r="BD296" i="13" s="1"/>
  <c r="AQ296" i="13"/>
  <c r="AR296" i="13" s="1"/>
  <c r="AE296" i="13"/>
  <c r="AF296" i="13" s="1"/>
  <c r="S296" i="13"/>
  <c r="T296" i="13" s="1"/>
  <c r="AV295" i="12" l="1"/>
  <c r="BH295" i="1"/>
  <c r="X296" i="1"/>
  <c r="BH295" i="12"/>
  <c r="AJ296" i="1"/>
  <c r="X295" i="13"/>
  <c r="BH295" i="13"/>
  <c r="BT296" i="1"/>
  <c r="AJ295" i="12"/>
  <c r="V296" i="13"/>
  <c r="U296" i="13" a="1"/>
  <c r="U296" i="13" s="1"/>
  <c r="W296" i="13" s="1"/>
  <c r="BQ297" i="1" a="1"/>
  <c r="BQ297" i="1" s="1"/>
  <c r="BS297" i="1" s="1"/>
  <c r="BR297" i="1"/>
  <c r="AS296" i="12" a="1"/>
  <c r="AS296" i="12" s="1"/>
  <c r="AU296" i="12" s="1"/>
  <c r="AT296" i="12"/>
  <c r="AG296" i="13" a="1"/>
  <c r="AG296" i="13" s="1"/>
  <c r="AI296" i="13" s="1"/>
  <c r="AH296" i="13"/>
  <c r="BE296" i="12" a="1"/>
  <c r="BE296" i="12" s="1"/>
  <c r="BG296" i="12" s="1"/>
  <c r="BF296" i="12"/>
  <c r="BE296" i="13" a="1"/>
  <c r="BE296" i="13" s="1"/>
  <c r="BG296" i="13" s="1"/>
  <c r="BF296" i="13"/>
  <c r="BQ295" i="12" a="1"/>
  <c r="BQ295" i="12" s="1"/>
  <c r="BS295" i="12" s="1"/>
  <c r="BR295" i="12"/>
  <c r="AS296" i="1" a="1"/>
  <c r="AS296" i="1" s="1"/>
  <c r="AU296" i="1" s="1"/>
  <c r="AT296" i="1"/>
  <c r="BQ296" i="13" a="1"/>
  <c r="BQ296" i="13" s="1"/>
  <c r="BS296" i="13" s="1"/>
  <c r="BR296" i="13"/>
  <c r="AJ295" i="13"/>
  <c r="V297" i="1"/>
  <c r="U297" i="1" a="1"/>
  <c r="U297" i="1" s="1"/>
  <c r="W297" i="1" s="1"/>
  <c r="AV295" i="13"/>
  <c r="AS296" i="13" a="1"/>
  <c r="AS296" i="13" s="1"/>
  <c r="AU296" i="13" s="1"/>
  <c r="AT296" i="13"/>
  <c r="BP296" i="12"/>
  <c r="BO297" i="12"/>
  <c r="AG297" i="1" a="1"/>
  <c r="AG297" i="1" s="1"/>
  <c r="AI297" i="1" s="1"/>
  <c r="AH297" i="1"/>
  <c r="U296" i="12" a="1"/>
  <c r="U296" i="12" s="1"/>
  <c r="W296" i="12" s="1"/>
  <c r="V296" i="12"/>
  <c r="BE296" i="1" a="1"/>
  <c r="BE296" i="1" s="1"/>
  <c r="BG296" i="1" s="1"/>
  <c r="BF296" i="1"/>
  <c r="AG296" i="12" a="1"/>
  <c r="AG296" i="12" s="1"/>
  <c r="AI296" i="12" s="1"/>
  <c r="AH296" i="12"/>
  <c r="AV295" i="7"/>
  <c r="BT295" i="13"/>
  <c r="BT294" i="12"/>
  <c r="AJ296" i="7"/>
  <c r="X295" i="7"/>
  <c r="BH295" i="7"/>
  <c r="BT295" i="7"/>
  <c r="AS296" i="7" a="1"/>
  <c r="AS296" i="7" s="1"/>
  <c r="AU296" i="7" s="1"/>
  <c r="AT296" i="7"/>
  <c r="BR296" i="7"/>
  <c r="BQ296" i="7" a="1"/>
  <c r="BQ296" i="7" s="1"/>
  <c r="BS296" i="7" s="1"/>
  <c r="AG297" i="7" a="1"/>
  <c r="AG297" i="7" s="1"/>
  <c r="AI297" i="7" s="1"/>
  <c r="AH297" i="7"/>
  <c r="BE296" i="7" a="1"/>
  <c r="BE296" i="7" s="1"/>
  <c r="BG296" i="7" s="1"/>
  <c r="BF296" i="7"/>
  <c r="U296" i="7" a="1"/>
  <c r="U296" i="7" s="1"/>
  <c r="W296" i="7" s="1"/>
  <c r="V296" i="7"/>
  <c r="AQ297" i="1"/>
  <c r="AR297" i="1" s="1"/>
  <c r="BC297" i="12"/>
  <c r="BD297" i="12" s="1"/>
  <c r="AQ297" i="12"/>
  <c r="AR297" i="12" s="1"/>
  <c r="AE297" i="12"/>
  <c r="AF297" i="12" s="1"/>
  <c r="S297" i="12"/>
  <c r="T297" i="12" s="1"/>
  <c r="BO297" i="7"/>
  <c r="BP297" i="7" s="1"/>
  <c r="BC297" i="7"/>
  <c r="BD297" i="7" s="1"/>
  <c r="AQ297" i="7"/>
  <c r="AR297" i="7" s="1"/>
  <c r="AE298" i="7"/>
  <c r="AF298" i="7" s="1"/>
  <c r="S297" i="7"/>
  <c r="T297" i="7" s="1"/>
  <c r="BO298" i="1"/>
  <c r="BP298" i="1" s="1"/>
  <c r="BC297" i="1"/>
  <c r="BD297" i="1" s="1"/>
  <c r="AE298" i="1"/>
  <c r="AF298" i="1" s="1"/>
  <c r="S298" i="1"/>
  <c r="T298" i="1" s="1"/>
  <c r="BO297" i="13"/>
  <c r="BP297" i="13" s="1"/>
  <c r="BC297" i="13"/>
  <c r="BD297" i="13" s="1"/>
  <c r="AQ297" i="13"/>
  <c r="AR297" i="13" s="1"/>
  <c r="AE297" i="13"/>
  <c r="AF297" i="13" s="1"/>
  <c r="S297" i="13"/>
  <c r="T297" i="13" s="1"/>
  <c r="BH296" i="1" l="1"/>
  <c r="X296" i="12"/>
  <c r="AJ297" i="1"/>
  <c r="BH296" i="13"/>
  <c r="BT297" i="1"/>
  <c r="AJ296" i="12"/>
  <c r="AV296" i="13"/>
  <c r="AV296" i="1"/>
  <c r="AJ296" i="13"/>
  <c r="BR298" i="1"/>
  <c r="BQ298" i="1" a="1"/>
  <c r="BQ298" i="1" s="1"/>
  <c r="BS298" i="1" s="1"/>
  <c r="BE297" i="12" a="1"/>
  <c r="BE297" i="12" s="1"/>
  <c r="BG297" i="12" s="1"/>
  <c r="BF297" i="12"/>
  <c r="BH297" i="12" s="1"/>
  <c r="AS297" i="1" a="1"/>
  <c r="AS297" i="1" s="1"/>
  <c r="AU297" i="1" s="1"/>
  <c r="AT297" i="1"/>
  <c r="BE297" i="1" a="1"/>
  <c r="BE297" i="1" s="1"/>
  <c r="BG297" i="1" s="1"/>
  <c r="BF297" i="1"/>
  <c r="AG297" i="13" a="1"/>
  <c r="AG297" i="13" s="1"/>
  <c r="AI297" i="13" s="1"/>
  <c r="AH297" i="13"/>
  <c r="AS297" i="13" a="1"/>
  <c r="AS297" i="13" s="1"/>
  <c r="AU297" i="13" s="1"/>
  <c r="AT297" i="13"/>
  <c r="X297" i="1"/>
  <c r="BT295" i="12"/>
  <c r="AV296" i="12"/>
  <c r="BQ297" i="13" a="1"/>
  <c r="BQ297" i="13" s="1"/>
  <c r="BS297" i="13" s="1"/>
  <c r="BR297" i="13"/>
  <c r="BP297" i="12"/>
  <c r="BO298" i="12"/>
  <c r="U298" i="1" a="1"/>
  <c r="U298" i="1" s="1"/>
  <c r="W298" i="1" s="1"/>
  <c r="V298" i="1"/>
  <c r="AG298" i="1" a="1"/>
  <c r="AG298" i="1" s="1"/>
  <c r="AI298" i="1" s="1"/>
  <c r="AH298" i="1"/>
  <c r="U297" i="12" a="1"/>
  <c r="U297" i="12" s="1"/>
  <c r="W297" i="12" s="1"/>
  <c r="V297" i="12"/>
  <c r="BQ296" i="12" a="1"/>
  <c r="BQ296" i="12" s="1"/>
  <c r="BS296" i="12" s="1"/>
  <c r="BR296" i="12"/>
  <c r="BT296" i="13"/>
  <c r="BH296" i="12"/>
  <c r="X296" i="13"/>
  <c r="AG297" i="12" a="1"/>
  <c r="AG297" i="12" s="1"/>
  <c r="AI297" i="12" s="1"/>
  <c r="AH297" i="12"/>
  <c r="BF297" i="13"/>
  <c r="BE297" i="13" a="1"/>
  <c r="BE297" i="13" s="1"/>
  <c r="BG297" i="13" s="1"/>
  <c r="U297" i="13" a="1"/>
  <c r="U297" i="13" s="1"/>
  <c r="W297" i="13" s="1"/>
  <c r="V297" i="13"/>
  <c r="AT297" i="12"/>
  <c r="AS297" i="12" a="1"/>
  <c r="AS297" i="12" s="1"/>
  <c r="AU297" i="12" s="1"/>
  <c r="BH296" i="7"/>
  <c r="AV296" i="7"/>
  <c r="X296" i="7"/>
  <c r="AJ297" i="7"/>
  <c r="BQ297" i="7" a="1"/>
  <c r="BQ297" i="7" s="1"/>
  <c r="BS297" i="7" s="1"/>
  <c r="BR297" i="7"/>
  <c r="BT296" i="7"/>
  <c r="U297" i="7" a="1"/>
  <c r="U297" i="7" s="1"/>
  <c r="W297" i="7" s="1"/>
  <c r="V297" i="7"/>
  <c r="BE297" i="7" a="1"/>
  <c r="BE297" i="7" s="1"/>
  <c r="BG297" i="7" s="1"/>
  <c r="BF297" i="7"/>
  <c r="AS297" i="7" a="1"/>
  <c r="AS297" i="7" s="1"/>
  <c r="AU297" i="7" s="1"/>
  <c r="AT297" i="7"/>
  <c r="AH298" i="7"/>
  <c r="AG298" i="7" a="1"/>
  <c r="AG298" i="7" s="1"/>
  <c r="AI298" i="7" s="1"/>
  <c r="AQ298" i="1"/>
  <c r="AR298" i="1" s="1"/>
  <c r="BC298" i="12"/>
  <c r="BD298" i="12" s="1"/>
  <c r="AQ298" i="12"/>
  <c r="AR298" i="12" s="1"/>
  <c r="AE298" i="12"/>
  <c r="AF298" i="12" s="1"/>
  <c r="S298" i="12"/>
  <c r="T298" i="12" s="1"/>
  <c r="BO298" i="7"/>
  <c r="BP298" i="7" s="1"/>
  <c r="BC298" i="7"/>
  <c r="BD298" i="7" s="1"/>
  <c r="AQ298" i="7"/>
  <c r="AR298" i="7" s="1"/>
  <c r="AE299" i="7"/>
  <c r="AF299" i="7" s="1"/>
  <c r="S298" i="7"/>
  <c r="T298" i="7" s="1"/>
  <c r="BO299" i="1"/>
  <c r="BP299" i="1" s="1"/>
  <c r="BC298" i="1"/>
  <c r="BD298" i="1" s="1"/>
  <c r="AE299" i="1"/>
  <c r="AF299" i="1" s="1"/>
  <c r="S299" i="1"/>
  <c r="T299" i="1" s="1"/>
  <c r="BO298" i="13"/>
  <c r="BP298" i="13" s="1"/>
  <c r="BC298" i="13"/>
  <c r="BD298" i="13" s="1"/>
  <c r="AQ298" i="13"/>
  <c r="AR298" i="13" s="1"/>
  <c r="AE298" i="13"/>
  <c r="AF298" i="13" s="1"/>
  <c r="S298" i="13"/>
  <c r="T298" i="13" s="1"/>
  <c r="X298" i="1" l="1"/>
  <c r="BH297" i="1"/>
  <c r="AJ298" i="1"/>
  <c r="X297" i="13"/>
  <c r="AV297" i="13"/>
  <c r="BT296" i="12"/>
  <c r="X297" i="12"/>
  <c r="BF298" i="12"/>
  <c r="BE298" i="12" a="1"/>
  <c r="BE298" i="12" s="1"/>
  <c r="BG298" i="12" s="1"/>
  <c r="BE298" i="1" a="1"/>
  <c r="BE298" i="1" s="1"/>
  <c r="BG298" i="1" s="1"/>
  <c r="BF298" i="1"/>
  <c r="AG298" i="12" a="1"/>
  <c r="AG298" i="12" s="1"/>
  <c r="AI298" i="12" s="1"/>
  <c r="AH298" i="12"/>
  <c r="AG299" i="1" a="1"/>
  <c r="AG299" i="1" s="1"/>
  <c r="AI299" i="1" s="1"/>
  <c r="AH299" i="1"/>
  <c r="V298" i="13"/>
  <c r="U298" i="13" a="1"/>
  <c r="U298" i="13" s="1"/>
  <c r="W298" i="13" s="1"/>
  <c r="BQ299" i="1" a="1"/>
  <c r="BQ299" i="1" s="1"/>
  <c r="BS299" i="1" s="1"/>
  <c r="BR299" i="1"/>
  <c r="AT298" i="12"/>
  <c r="AS298" i="12" a="1"/>
  <c r="AS298" i="12" s="1"/>
  <c r="AU298" i="12" s="1"/>
  <c r="BH297" i="13"/>
  <c r="AV297" i="1"/>
  <c r="AS298" i="13" a="1"/>
  <c r="AS298" i="13" s="1"/>
  <c r="AU298" i="13" s="1"/>
  <c r="AT298" i="13"/>
  <c r="BR297" i="12"/>
  <c r="BQ297" i="12" a="1"/>
  <c r="BQ297" i="12" s="1"/>
  <c r="BS297" i="12" s="1"/>
  <c r="AG298" i="13" a="1"/>
  <c r="AG298" i="13" s="1"/>
  <c r="AI298" i="13" s="1"/>
  <c r="AH298" i="13"/>
  <c r="BF298" i="13"/>
  <c r="BE298" i="13" a="1"/>
  <c r="BE298" i="13" s="1"/>
  <c r="BG298" i="13" s="1"/>
  <c r="AT298" i="1"/>
  <c r="AS298" i="1" a="1"/>
  <c r="AS298" i="1" s="1"/>
  <c r="AU298" i="1" s="1"/>
  <c r="AV297" i="12"/>
  <c r="AJ297" i="12"/>
  <c r="BT297" i="13"/>
  <c r="BP298" i="12"/>
  <c r="BO299" i="12"/>
  <c r="BR298" i="13"/>
  <c r="BQ298" i="13" a="1"/>
  <c r="BQ298" i="13" s="1"/>
  <c r="BS298" i="13" s="1"/>
  <c r="AJ297" i="13"/>
  <c r="BT298" i="1"/>
  <c r="U299" i="1" a="1"/>
  <c r="U299" i="1" s="1"/>
  <c r="W299" i="1" s="1"/>
  <c r="V299" i="1"/>
  <c r="U298" i="12" a="1"/>
  <c r="U298" i="12" s="1"/>
  <c r="W298" i="12" s="1"/>
  <c r="V298" i="12"/>
  <c r="BH297" i="7"/>
  <c r="X297" i="7"/>
  <c r="BT297" i="7"/>
  <c r="AV297" i="7"/>
  <c r="AS298" i="7" a="1"/>
  <c r="AS298" i="7" s="1"/>
  <c r="AU298" i="7" s="1"/>
  <c r="AT298" i="7"/>
  <c r="BE298" i="7" a="1"/>
  <c r="BE298" i="7" s="1"/>
  <c r="BG298" i="7" s="1"/>
  <c r="BF298" i="7"/>
  <c r="BQ298" i="7" a="1"/>
  <c r="BQ298" i="7" s="1"/>
  <c r="BS298" i="7" s="1"/>
  <c r="BR298" i="7"/>
  <c r="U298" i="7" a="1"/>
  <c r="U298" i="7" s="1"/>
  <c r="W298" i="7" s="1"/>
  <c r="V298" i="7"/>
  <c r="AH299" i="7"/>
  <c r="AG299" i="7" a="1"/>
  <c r="AG299" i="7" s="1"/>
  <c r="AI299" i="7" s="1"/>
  <c r="AJ298" i="7"/>
  <c r="AQ299" i="1"/>
  <c r="AR299" i="1" s="1"/>
  <c r="BC299" i="12"/>
  <c r="BD299" i="12" s="1"/>
  <c r="AQ299" i="12"/>
  <c r="AR299" i="12" s="1"/>
  <c r="AE299" i="12"/>
  <c r="AF299" i="12" s="1"/>
  <c r="S299" i="12"/>
  <c r="T299" i="12" s="1"/>
  <c r="BO299" i="7"/>
  <c r="BP299" i="7" s="1"/>
  <c r="BC299" i="7"/>
  <c r="BD299" i="7" s="1"/>
  <c r="AQ299" i="7"/>
  <c r="AR299" i="7" s="1"/>
  <c r="AE300" i="7"/>
  <c r="AF300" i="7" s="1"/>
  <c r="S299" i="7"/>
  <c r="T299" i="7" s="1"/>
  <c r="BO300" i="1"/>
  <c r="BP300" i="1" s="1"/>
  <c r="BC299" i="1"/>
  <c r="BD299" i="1" s="1"/>
  <c r="AE300" i="1"/>
  <c r="AF300" i="1" s="1"/>
  <c r="S300" i="1"/>
  <c r="T300" i="1" s="1"/>
  <c r="BO299" i="13"/>
  <c r="BP299" i="13" s="1"/>
  <c r="BC299" i="13"/>
  <c r="BD299" i="13" s="1"/>
  <c r="AQ299" i="13"/>
  <c r="AR299" i="13" s="1"/>
  <c r="AE299" i="13"/>
  <c r="AF299" i="13" s="1"/>
  <c r="S299" i="13"/>
  <c r="T299" i="13" s="1"/>
  <c r="AJ298" i="13" l="1"/>
  <c r="BH298" i="13"/>
  <c r="BT297" i="12"/>
  <c r="AJ299" i="1"/>
  <c r="AV298" i="13"/>
  <c r="X298" i="13"/>
  <c r="X298" i="12"/>
  <c r="X299" i="1"/>
  <c r="BT299" i="1"/>
  <c r="BH298" i="1"/>
  <c r="BQ299" i="13" a="1"/>
  <c r="BQ299" i="13" s="1"/>
  <c r="BS299" i="13" s="1"/>
  <c r="BR299" i="13"/>
  <c r="AG299" i="13" a="1"/>
  <c r="AG299" i="13" s="1"/>
  <c r="AI299" i="13" s="1"/>
  <c r="AH299" i="13"/>
  <c r="BE299" i="12" a="1"/>
  <c r="BE299" i="12" s="1"/>
  <c r="BG299" i="12" s="1"/>
  <c r="BF299" i="12"/>
  <c r="BT298" i="13"/>
  <c r="AV298" i="1"/>
  <c r="AS299" i="13" a="1"/>
  <c r="AS299" i="13" s="1"/>
  <c r="AU299" i="13" s="1"/>
  <c r="AT299" i="13"/>
  <c r="AJ298" i="12"/>
  <c r="BP299" i="12"/>
  <c r="BO300" i="12"/>
  <c r="BQ298" i="12" a="1"/>
  <c r="BQ298" i="12" s="1"/>
  <c r="BS298" i="12" s="1"/>
  <c r="BR298" i="12"/>
  <c r="AH300" i="1"/>
  <c r="AG300" i="1" a="1"/>
  <c r="AG300" i="1" s="1"/>
  <c r="AI300" i="1" s="1"/>
  <c r="BH298" i="12"/>
  <c r="BF299" i="13"/>
  <c r="BE299" i="13" a="1"/>
  <c r="BE299" i="13" s="1"/>
  <c r="BG299" i="13" s="1"/>
  <c r="U299" i="12" a="1"/>
  <c r="U299" i="12" s="1"/>
  <c r="W299" i="12" s="1"/>
  <c r="V299" i="12"/>
  <c r="BF299" i="1"/>
  <c r="BE299" i="1" a="1"/>
  <c r="BE299" i="1" s="1"/>
  <c r="BG299" i="1" s="1"/>
  <c r="AG299" i="12" a="1"/>
  <c r="AG299" i="12" s="1"/>
  <c r="AI299" i="12" s="1"/>
  <c r="AH299" i="12"/>
  <c r="AS299" i="1" a="1"/>
  <c r="AS299" i="1" s="1"/>
  <c r="AU299" i="1" s="1"/>
  <c r="AT299" i="1"/>
  <c r="U300" i="1" a="1"/>
  <c r="U300" i="1" s="1"/>
  <c r="W300" i="1" s="1"/>
  <c r="V300" i="1"/>
  <c r="U299" i="13" a="1"/>
  <c r="U299" i="13" s="1"/>
  <c r="W299" i="13" s="1"/>
  <c r="V299" i="13"/>
  <c r="BQ300" i="1" a="1"/>
  <c r="BQ300" i="1" s="1"/>
  <c r="BS300" i="1" s="1"/>
  <c r="BR300" i="1"/>
  <c r="AS299" i="12" a="1"/>
  <c r="AS299" i="12" s="1"/>
  <c r="AU299" i="12" s="1"/>
  <c r="AT299" i="12"/>
  <c r="AV298" i="12"/>
  <c r="X298" i="7"/>
  <c r="BT298" i="7"/>
  <c r="BH298" i="7"/>
  <c r="AV298" i="7"/>
  <c r="AJ299" i="7"/>
  <c r="AS299" i="7" a="1"/>
  <c r="AS299" i="7" s="1"/>
  <c r="AU299" i="7" s="1"/>
  <c r="AT299" i="7"/>
  <c r="BR299" i="7"/>
  <c r="BQ299" i="7" a="1"/>
  <c r="BQ299" i="7" s="1"/>
  <c r="BS299" i="7" s="1"/>
  <c r="U299" i="7" a="1"/>
  <c r="U299" i="7" s="1"/>
  <c r="W299" i="7" s="1"/>
  <c r="V299" i="7"/>
  <c r="BE299" i="7" a="1"/>
  <c r="BE299" i="7" s="1"/>
  <c r="BG299" i="7" s="1"/>
  <c r="BF299" i="7"/>
  <c r="AG300" i="7" a="1"/>
  <c r="AG300" i="7" s="1"/>
  <c r="AI300" i="7" s="1"/>
  <c r="AH300" i="7"/>
  <c r="AQ300" i="1"/>
  <c r="AR300" i="1" s="1"/>
  <c r="BC300" i="12"/>
  <c r="BD300" i="12" s="1"/>
  <c r="AQ300" i="12"/>
  <c r="AR300" i="12" s="1"/>
  <c r="AE300" i="12"/>
  <c r="AF300" i="12" s="1"/>
  <c r="S300" i="12"/>
  <c r="T300" i="12" s="1"/>
  <c r="BO300" i="7"/>
  <c r="BP300" i="7" s="1"/>
  <c r="BC300" i="7"/>
  <c r="BD300" i="7" s="1"/>
  <c r="AQ300" i="7"/>
  <c r="AR300" i="7" s="1"/>
  <c r="AE301" i="7"/>
  <c r="AF301" i="7" s="1"/>
  <c r="S300" i="7"/>
  <c r="T300" i="7" s="1"/>
  <c r="BO301" i="1"/>
  <c r="BP301" i="1" s="1"/>
  <c r="BC300" i="1"/>
  <c r="BD300" i="1" s="1"/>
  <c r="AE301" i="1"/>
  <c r="AF301" i="1" s="1"/>
  <c r="S301" i="1"/>
  <c r="T301" i="1" s="1"/>
  <c r="BO300" i="13"/>
  <c r="BP300" i="13" s="1"/>
  <c r="BC300" i="13"/>
  <c r="BD300" i="13" s="1"/>
  <c r="AQ300" i="13"/>
  <c r="AR300" i="13" s="1"/>
  <c r="AE300" i="13"/>
  <c r="AF300" i="13" s="1"/>
  <c r="S300" i="13"/>
  <c r="T300" i="13" s="1"/>
  <c r="X299" i="12" l="1"/>
  <c r="BH299" i="12"/>
  <c r="BT299" i="13"/>
  <c r="BT300" i="1"/>
  <c r="AJ299" i="12"/>
  <c r="BT298" i="12"/>
  <c r="AV299" i="12"/>
  <c r="AV299" i="1"/>
  <c r="AJ299" i="13"/>
  <c r="BE300" i="13" a="1"/>
  <c r="BE300" i="13" s="1"/>
  <c r="BG300" i="13" s="1"/>
  <c r="BF300" i="13"/>
  <c r="BQ300" i="13" a="1"/>
  <c r="BQ300" i="13" s="1"/>
  <c r="BS300" i="13" s="1"/>
  <c r="BR300" i="13"/>
  <c r="U301" i="1" a="1"/>
  <c r="U301" i="1" s="1"/>
  <c r="W301" i="1" s="1"/>
  <c r="V301" i="1"/>
  <c r="BH299" i="13"/>
  <c r="BP300" i="12"/>
  <c r="BO301" i="12"/>
  <c r="BF300" i="1"/>
  <c r="BE300" i="1" a="1"/>
  <c r="BE300" i="1" s="1"/>
  <c r="BG300" i="1" s="1"/>
  <c r="BQ299" i="12" a="1"/>
  <c r="BQ299" i="12" s="1"/>
  <c r="BS299" i="12" s="1"/>
  <c r="BR299" i="12"/>
  <c r="BT299" i="12" s="1"/>
  <c r="AG300" i="12" a="1"/>
  <c r="AG300" i="12" s="1"/>
  <c r="AI300" i="12" s="1"/>
  <c r="AH300" i="12"/>
  <c r="U300" i="13" a="1"/>
  <c r="U300" i="13" s="1"/>
  <c r="W300" i="13" s="1"/>
  <c r="V300" i="13"/>
  <c r="X300" i="13" s="1"/>
  <c r="BR301" i="1"/>
  <c r="BQ301" i="1" a="1"/>
  <c r="BQ301" i="1" s="1"/>
  <c r="BS301" i="1" s="1"/>
  <c r="AS300" i="12" a="1"/>
  <c r="AS300" i="12" s="1"/>
  <c r="AU300" i="12" s="1"/>
  <c r="AT300" i="12"/>
  <c r="X299" i="13"/>
  <c r="BH299" i="1"/>
  <c r="U300" i="12" a="1"/>
  <c r="U300" i="12" s="1"/>
  <c r="W300" i="12" s="1"/>
  <c r="V300" i="12"/>
  <c r="AG300" i="13" a="1"/>
  <c r="AG300" i="13" s="1"/>
  <c r="AI300" i="13" s="1"/>
  <c r="AH300" i="13"/>
  <c r="BE300" i="12" a="1"/>
  <c r="BE300" i="12" s="1"/>
  <c r="BG300" i="12" s="1"/>
  <c r="BF300" i="12"/>
  <c r="AJ300" i="1"/>
  <c r="AV299" i="13"/>
  <c r="AS300" i="13" a="1"/>
  <c r="AS300" i="13" s="1"/>
  <c r="AU300" i="13" s="1"/>
  <c r="AT300" i="13"/>
  <c r="X300" i="1"/>
  <c r="AG301" i="1" a="1"/>
  <c r="AG301" i="1" s="1"/>
  <c r="AI301" i="1" s="1"/>
  <c r="AH301" i="1"/>
  <c r="AS300" i="1" a="1"/>
  <c r="AS300" i="1" s="1"/>
  <c r="AU300" i="1" s="1"/>
  <c r="AT300" i="1"/>
  <c r="BT299" i="7"/>
  <c r="X299" i="7"/>
  <c r="BH299" i="7"/>
  <c r="AJ300" i="7"/>
  <c r="U300" i="7" a="1"/>
  <c r="U300" i="7" s="1"/>
  <c r="W300" i="7" s="1"/>
  <c r="V300" i="7"/>
  <c r="BQ300" i="7" a="1"/>
  <c r="BQ300" i="7" s="1"/>
  <c r="BS300" i="7" s="1"/>
  <c r="BR300" i="7"/>
  <c r="AT300" i="7"/>
  <c r="AS300" i="7" a="1"/>
  <c r="AS300" i="7" s="1"/>
  <c r="AU300" i="7" s="1"/>
  <c r="AV299" i="7"/>
  <c r="AG301" i="7" a="1"/>
  <c r="AG301" i="7" s="1"/>
  <c r="AI301" i="7" s="1"/>
  <c r="AH301" i="7"/>
  <c r="BE300" i="7" a="1"/>
  <c r="BE300" i="7" s="1"/>
  <c r="BG300" i="7" s="1"/>
  <c r="BF300" i="7"/>
  <c r="AQ301" i="1"/>
  <c r="AR301" i="1" s="1"/>
  <c r="BC301" i="12"/>
  <c r="BD301" i="12" s="1"/>
  <c r="AQ301" i="12"/>
  <c r="AR301" i="12" s="1"/>
  <c r="AE301" i="12"/>
  <c r="AF301" i="12" s="1"/>
  <c r="S301" i="12"/>
  <c r="T301" i="12" s="1"/>
  <c r="BO301" i="7"/>
  <c r="BP301" i="7" s="1"/>
  <c r="BC301" i="7"/>
  <c r="BD301" i="7" s="1"/>
  <c r="AQ301" i="7"/>
  <c r="AR301" i="7" s="1"/>
  <c r="AE302" i="7"/>
  <c r="AF302" i="7" s="1"/>
  <c r="S301" i="7"/>
  <c r="T301" i="7" s="1"/>
  <c r="BO302" i="1"/>
  <c r="BP302" i="1" s="1"/>
  <c r="BC301" i="1"/>
  <c r="BD301" i="1" s="1"/>
  <c r="AE302" i="1"/>
  <c r="AF302" i="1" s="1"/>
  <c r="S302" i="1"/>
  <c r="T302" i="1" s="1"/>
  <c r="BO301" i="13"/>
  <c r="BP301" i="13" s="1"/>
  <c r="BC301" i="13"/>
  <c r="BD301" i="13" s="1"/>
  <c r="AQ301" i="13"/>
  <c r="AR301" i="13" s="1"/>
  <c r="AE301" i="13"/>
  <c r="AF301" i="13" s="1"/>
  <c r="S301" i="13"/>
  <c r="T301" i="13" s="1"/>
  <c r="BH300" i="12" l="1"/>
  <c r="BT301" i="1"/>
  <c r="X301" i="1"/>
  <c r="BH300" i="13"/>
  <c r="AV300" i="1"/>
  <c r="AJ300" i="12"/>
  <c r="BT300" i="13"/>
  <c r="AJ300" i="13"/>
  <c r="U302" i="1" a="1"/>
  <c r="U302" i="1" s="1"/>
  <c r="W302" i="1" s="1"/>
  <c r="V302" i="1"/>
  <c r="BQ300" i="12" a="1"/>
  <c r="BQ300" i="12" s="1"/>
  <c r="BS300" i="12" s="1"/>
  <c r="BR300" i="12"/>
  <c r="BT300" i="12" s="1"/>
  <c r="BE301" i="1" a="1"/>
  <c r="BE301" i="1" s="1"/>
  <c r="BG301" i="1" s="1"/>
  <c r="BF301" i="1"/>
  <c r="AS301" i="13" a="1"/>
  <c r="AS301" i="13" s="1"/>
  <c r="AU301" i="13" s="1"/>
  <c r="AT301" i="13"/>
  <c r="AG302" i="1" a="1"/>
  <c r="AG302" i="1" s="1"/>
  <c r="AI302" i="1" s="1"/>
  <c r="AH302" i="1"/>
  <c r="V301" i="12"/>
  <c r="U301" i="12" a="1"/>
  <c r="U301" i="12" s="1"/>
  <c r="W301" i="12" s="1"/>
  <c r="AJ301" i="7"/>
  <c r="AJ301" i="1"/>
  <c r="AV300" i="12"/>
  <c r="U301" i="13" a="1"/>
  <c r="U301" i="13" s="1"/>
  <c r="W301" i="13" s="1"/>
  <c r="V301" i="13"/>
  <c r="BQ302" i="1" a="1"/>
  <c r="BQ302" i="1" s="1"/>
  <c r="BS302" i="1" s="1"/>
  <c r="BR302" i="1"/>
  <c r="AS301" i="12" a="1"/>
  <c r="AS301" i="12" s="1"/>
  <c r="AU301" i="12" s="1"/>
  <c r="AT301" i="12"/>
  <c r="AG301" i="13" a="1"/>
  <c r="AG301" i="13" s="1"/>
  <c r="AI301" i="13" s="1"/>
  <c r="AH301" i="13"/>
  <c r="BE301" i="12" a="1"/>
  <c r="BE301" i="12" s="1"/>
  <c r="BG301" i="12" s="1"/>
  <c r="BF301" i="12"/>
  <c r="AV300" i="7"/>
  <c r="AV300" i="13"/>
  <c r="X300" i="12"/>
  <c r="BH300" i="1"/>
  <c r="AG301" i="12" a="1"/>
  <c r="AG301" i="12" s="1"/>
  <c r="AI301" i="12" s="1"/>
  <c r="AH301" i="12"/>
  <c r="BE301" i="13" a="1"/>
  <c r="BE301" i="13" s="1"/>
  <c r="BG301" i="13" s="1"/>
  <c r="BF301" i="13"/>
  <c r="AS301" i="1" a="1"/>
  <c r="AS301" i="1" s="1"/>
  <c r="AU301" i="1" s="1"/>
  <c r="AT301" i="1"/>
  <c r="BR301" i="13"/>
  <c r="BQ301" i="13" a="1"/>
  <c r="BQ301" i="13" s="1"/>
  <c r="BS301" i="13" s="1"/>
  <c r="BP301" i="12"/>
  <c r="BO302" i="12"/>
  <c r="X300" i="7"/>
  <c r="BE301" i="7" a="1"/>
  <c r="BE301" i="7" s="1"/>
  <c r="BG301" i="7" s="1"/>
  <c r="BF301" i="7"/>
  <c r="BQ301" i="7" a="1"/>
  <c r="BQ301" i="7" s="1"/>
  <c r="BS301" i="7" s="1"/>
  <c r="BR301" i="7"/>
  <c r="BT300" i="7"/>
  <c r="U301" i="7" a="1"/>
  <c r="U301" i="7" s="1"/>
  <c r="W301" i="7" s="1"/>
  <c r="V301" i="7"/>
  <c r="AH302" i="7"/>
  <c r="AG302" i="7" a="1"/>
  <c r="AG302" i="7" s="1"/>
  <c r="AI302" i="7" s="1"/>
  <c r="AT301" i="7"/>
  <c r="AS301" i="7" a="1"/>
  <c r="AS301" i="7" s="1"/>
  <c r="AU301" i="7" s="1"/>
  <c r="BH300" i="7"/>
  <c r="AQ302" i="1"/>
  <c r="AR302" i="1" s="1"/>
  <c r="BC302" i="12"/>
  <c r="BD302" i="12" s="1"/>
  <c r="AQ302" i="12"/>
  <c r="AR302" i="12" s="1"/>
  <c r="AE302" i="12"/>
  <c r="AF302" i="12" s="1"/>
  <c r="S302" i="12"/>
  <c r="T302" i="12" s="1"/>
  <c r="BO302" i="7"/>
  <c r="BP302" i="7" s="1"/>
  <c r="BC302" i="7"/>
  <c r="BD302" i="7" s="1"/>
  <c r="AQ302" i="7"/>
  <c r="AR302" i="7" s="1"/>
  <c r="AE303" i="7"/>
  <c r="AF303" i="7" s="1"/>
  <c r="S302" i="7"/>
  <c r="T302" i="7" s="1"/>
  <c r="BO303" i="1"/>
  <c r="BP303" i="1" s="1"/>
  <c r="BC302" i="1"/>
  <c r="BD302" i="1" s="1"/>
  <c r="AE303" i="1"/>
  <c r="AF303" i="1" s="1"/>
  <c r="S303" i="1"/>
  <c r="T303" i="1" s="1"/>
  <c r="BO302" i="13"/>
  <c r="BP302" i="13" s="1"/>
  <c r="BC302" i="13"/>
  <c r="BD302" i="13" s="1"/>
  <c r="AQ302" i="13"/>
  <c r="AR302" i="13" s="1"/>
  <c r="AE302" i="13"/>
  <c r="AF302" i="13" s="1"/>
  <c r="S302" i="13"/>
  <c r="T302" i="13" s="1"/>
  <c r="AV301" i="13" l="1"/>
  <c r="BH301" i="1"/>
  <c r="BT301" i="13"/>
  <c r="AV301" i="1"/>
  <c r="BT302" i="1"/>
  <c r="AJ302" i="7"/>
  <c r="BH301" i="12"/>
  <c r="X301" i="13"/>
  <c r="AJ301" i="12"/>
  <c r="AJ301" i="13"/>
  <c r="X301" i="12"/>
  <c r="AG302" i="13" a="1"/>
  <c r="AG302" i="13" s="1"/>
  <c r="AI302" i="13" s="1"/>
  <c r="AH302" i="13"/>
  <c r="BE302" i="13" a="1"/>
  <c r="BE302" i="13" s="1"/>
  <c r="BG302" i="13" s="1"/>
  <c r="BF302" i="13"/>
  <c r="AS302" i="1" a="1"/>
  <c r="AS302" i="1" s="1"/>
  <c r="AU302" i="1" s="1"/>
  <c r="AT302" i="1"/>
  <c r="AS302" i="13" a="1"/>
  <c r="AS302" i="13" s="1"/>
  <c r="AU302" i="13" s="1"/>
  <c r="AT302" i="13"/>
  <c r="BQ302" i="13" a="1"/>
  <c r="BQ302" i="13" s="1"/>
  <c r="BS302" i="13" s="1"/>
  <c r="BR302" i="13"/>
  <c r="AV301" i="12"/>
  <c r="AG303" i="1" a="1"/>
  <c r="AG303" i="1" s="1"/>
  <c r="AI303" i="1" s="1"/>
  <c r="AH303" i="1"/>
  <c r="U302" i="12" a="1"/>
  <c r="U302" i="12" s="1"/>
  <c r="W302" i="12" s="1"/>
  <c r="V302" i="12"/>
  <c r="U303" i="1" a="1"/>
  <c r="U303" i="1" s="1"/>
  <c r="W303" i="1" s="1"/>
  <c r="V303" i="1"/>
  <c r="BE302" i="1" a="1"/>
  <c r="BE302" i="1" s="1"/>
  <c r="BG302" i="1" s="1"/>
  <c r="BF302" i="1"/>
  <c r="AG302" i="12" a="1"/>
  <c r="AG302" i="12" s="1"/>
  <c r="AI302" i="12" s="1"/>
  <c r="AH302" i="12"/>
  <c r="U302" i="13" a="1"/>
  <c r="U302" i="13" s="1"/>
  <c r="W302" i="13" s="1"/>
  <c r="V302" i="13"/>
  <c r="BQ303" i="1" a="1"/>
  <c r="BQ303" i="1" s="1"/>
  <c r="BS303" i="1" s="1"/>
  <c r="BR303" i="1"/>
  <c r="AS302" i="12" a="1"/>
  <c r="AS302" i="12" s="1"/>
  <c r="AU302" i="12" s="1"/>
  <c r="AT302" i="12"/>
  <c r="BH301" i="13"/>
  <c r="AJ302" i="1"/>
  <c r="BE302" i="12" a="1"/>
  <c r="BE302" i="12" s="1"/>
  <c r="BG302" i="12" s="1"/>
  <c r="BF302" i="12"/>
  <c r="BP302" i="12"/>
  <c r="BO303" i="12"/>
  <c r="X302" i="1"/>
  <c r="BQ301" i="12" a="1"/>
  <c r="BQ301" i="12" s="1"/>
  <c r="BS301" i="12" s="1"/>
  <c r="BR301" i="12"/>
  <c r="BT301" i="7"/>
  <c r="BH301" i="7"/>
  <c r="X301" i="7"/>
  <c r="V302" i="7"/>
  <c r="U302" i="7" a="1"/>
  <c r="U302" i="7" s="1"/>
  <c r="W302" i="7" s="1"/>
  <c r="AV301" i="7"/>
  <c r="AT302" i="7"/>
  <c r="AS302" i="7" a="1"/>
  <c r="AS302" i="7" s="1"/>
  <c r="AU302" i="7" s="1"/>
  <c r="AH303" i="7"/>
  <c r="AG303" i="7" a="1"/>
  <c r="AG303" i="7" s="1"/>
  <c r="AI303" i="7" s="1"/>
  <c r="BQ302" i="7" a="1"/>
  <c r="BQ302" i="7" s="1"/>
  <c r="BS302" i="7" s="1"/>
  <c r="BR302" i="7"/>
  <c r="BE302" i="7" a="1"/>
  <c r="BE302" i="7" s="1"/>
  <c r="BG302" i="7" s="1"/>
  <c r="BF302" i="7"/>
  <c r="AQ303" i="1"/>
  <c r="AR303" i="1" s="1"/>
  <c r="BC303" i="12"/>
  <c r="BD303" i="12" s="1"/>
  <c r="AQ303" i="12"/>
  <c r="AR303" i="12" s="1"/>
  <c r="AE303" i="12"/>
  <c r="AF303" i="12" s="1"/>
  <c r="S303" i="12"/>
  <c r="T303" i="12" s="1"/>
  <c r="BO303" i="7"/>
  <c r="BP303" i="7" s="1"/>
  <c r="BC303" i="7"/>
  <c r="BD303" i="7" s="1"/>
  <c r="AQ303" i="7"/>
  <c r="AR303" i="7" s="1"/>
  <c r="AE304" i="7"/>
  <c r="AF304" i="7" s="1"/>
  <c r="S303" i="7"/>
  <c r="T303" i="7" s="1"/>
  <c r="BO304" i="1"/>
  <c r="BP304" i="1" s="1"/>
  <c r="BC303" i="1"/>
  <c r="BD303" i="1" s="1"/>
  <c r="AE304" i="1"/>
  <c r="AF304" i="1" s="1"/>
  <c r="S304" i="1"/>
  <c r="T304" i="1" s="1"/>
  <c r="BO303" i="13"/>
  <c r="BP303" i="13" s="1"/>
  <c r="BC303" i="13"/>
  <c r="BD303" i="13" s="1"/>
  <c r="AQ303" i="13"/>
  <c r="AR303" i="13" s="1"/>
  <c r="AE303" i="13"/>
  <c r="AF303" i="13" s="1"/>
  <c r="S303" i="13"/>
  <c r="T303" i="13" s="1"/>
  <c r="BH302" i="13" l="1"/>
  <c r="X302" i="12"/>
  <c r="AV302" i="13"/>
  <c r="AV302" i="1"/>
  <c r="AJ302" i="13"/>
  <c r="AJ303" i="7"/>
  <c r="BT303" i="1"/>
  <c r="AV302" i="12"/>
  <c r="BH302" i="1"/>
  <c r="AT303" i="13"/>
  <c r="AS303" i="13" a="1"/>
  <c r="AS303" i="13" s="1"/>
  <c r="AU303" i="13" s="1"/>
  <c r="AV302" i="7"/>
  <c r="BT301" i="12"/>
  <c r="AJ302" i="12"/>
  <c r="AJ303" i="1"/>
  <c r="V303" i="13"/>
  <c r="U303" i="13" a="1"/>
  <c r="U303" i="13" s="1"/>
  <c r="W303" i="13" s="1"/>
  <c r="BF303" i="13"/>
  <c r="BE303" i="13" a="1"/>
  <c r="BE303" i="13" s="1"/>
  <c r="BG303" i="13" s="1"/>
  <c r="AS303" i="1" a="1"/>
  <c r="AS303" i="1" s="1"/>
  <c r="AU303" i="1" s="1"/>
  <c r="AT303" i="1"/>
  <c r="BQ303" i="13" a="1"/>
  <c r="BQ303" i="13" s="1"/>
  <c r="BS303" i="13" s="1"/>
  <c r="BR303" i="13"/>
  <c r="BQ304" i="1" a="1"/>
  <c r="BQ304" i="1" s="1"/>
  <c r="BS304" i="1" s="1"/>
  <c r="BR304" i="1"/>
  <c r="AH303" i="13"/>
  <c r="AG303" i="13" a="1"/>
  <c r="AG303" i="13" s="1"/>
  <c r="AI303" i="13" s="1"/>
  <c r="V304" i="1"/>
  <c r="U304" i="1" a="1"/>
  <c r="U304" i="1" s="1"/>
  <c r="W304" i="1" s="1"/>
  <c r="BP303" i="12"/>
  <c r="BO304" i="12"/>
  <c r="BT302" i="13"/>
  <c r="AG304" i="1" a="1"/>
  <c r="AG304" i="1" s="1"/>
  <c r="AI304" i="1" s="1"/>
  <c r="AH304" i="1"/>
  <c r="U303" i="12" a="1"/>
  <c r="U303" i="12" s="1"/>
  <c r="W303" i="12" s="1"/>
  <c r="V303" i="12"/>
  <c r="BQ302" i="12" a="1"/>
  <c r="BQ302" i="12" s="1"/>
  <c r="BS302" i="12" s="1"/>
  <c r="BR302" i="12"/>
  <c r="X303" i="1"/>
  <c r="AS303" i="12" a="1"/>
  <c r="AS303" i="12" s="1"/>
  <c r="AU303" i="12" s="1"/>
  <c r="AT303" i="12"/>
  <c r="BE303" i="12" a="1"/>
  <c r="BE303" i="12" s="1"/>
  <c r="BG303" i="12" s="1"/>
  <c r="BF303" i="12"/>
  <c r="BE303" i="1" a="1"/>
  <c r="BE303" i="1" s="1"/>
  <c r="BG303" i="1" s="1"/>
  <c r="BF303" i="1"/>
  <c r="AG303" i="12" a="1"/>
  <c r="AG303" i="12" s="1"/>
  <c r="AI303" i="12" s="1"/>
  <c r="AH303" i="12"/>
  <c r="BH302" i="12"/>
  <c r="X302" i="13"/>
  <c r="BH302" i="7"/>
  <c r="BT302" i="7"/>
  <c r="AS303" i="7" a="1"/>
  <c r="AS303" i="7" s="1"/>
  <c r="AU303" i="7" s="1"/>
  <c r="AT303" i="7"/>
  <c r="BF303" i="7"/>
  <c r="BE303" i="7" a="1"/>
  <c r="BE303" i="7" s="1"/>
  <c r="BG303" i="7" s="1"/>
  <c r="AH304" i="7"/>
  <c r="AG304" i="7" a="1"/>
  <c r="AG304" i="7" s="1"/>
  <c r="AI304" i="7" s="1"/>
  <c r="X302" i="7"/>
  <c r="U303" i="7" a="1"/>
  <c r="U303" i="7" s="1"/>
  <c r="W303" i="7" s="1"/>
  <c r="V303" i="7"/>
  <c r="BQ303" i="7" a="1"/>
  <c r="BQ303" i="7" s="1"/>
  <c r="BS303" i="7" s="1"/>
  <c r="BR303" i="7"/>
  <c r="AQ304" i="1"/>
  <c r="AR304" i="1" s="1"/>
  <c r="BC304" i="12"/>
  <c r="BD304" i="12" s="1"/>
  <c r="AQ304" i="12"/>
  <c r="AR304" i="12" s="1"/>
  <c r="AE304" i="12"/>
  <c r="AF304" i="12" s="1"/>
  <c r="S304" i="12"/>
  <c r="T304" i="12" s="1"/>
  <c r="BO304" i="7"/>
  <c r="BP304" i="7" s="1"/>
  <c r="BC304" i="7"/>
  <c r="BD304" i="7" s="1"/>
  <c r="AQ304" i="7"/>
  <c r="AR304" i="7" s="1"/>
  <c r="AE305" i="7"/>
  <c r="AF305" i="7" s="1"/>
  <c r="S304" i="7"/>
  <c r="T304" i="7" s="1"/>
  <c r="BO305" i="1"/>
  <c r="BP305" i="1" s="1"/>
  <c r="BC304" i="1"/>
  <c r="BD304" i="1" s="1"/>
  <c r="AE305" i="1"/>
  <c r="AF305" i="1" s="1"/>
  <c r="S305" i="1"/>
  <c r="T305" i="1" s="1"/>
  <c r="BO304" i="13"/>
  <c r="BP304" i="13" s="1"/>
  <c r="BC304" i="13"/>
  <c r="BD304" i="13" s="1"/>
  <c r="AQ304" i="13"/>
  <c r="AR304" i="13" s="1"/>
  <c r="AE304" i="13"/>
  <c r="AF304" i="13" s="1"/>
  <c r="S304" i="13"/>
  <c r="T304" i="13" s="1"/>
  <c r="AJ304" i="1" l="1"/>
  <c r="AV303" i="12"/>
  <c r="BH303" i="12"/>
  <c r="AJ303" i="13"/>
  <c r="AV303" i="1"/>
  <c r="BT302" i="12"/>
  <c r="AJ304" i="7"/>
  <c r="AG304" i="12" a="1"/>
  <c r="AG304" i="12" s="1"/>
  <c r="AI304" i="12" s="1"/>
  <c r="AH304" i="12"/>
  <c r="AS304" i="12" a="1"/>
  <c r="AS304" i="12" s="1"/>
  <c r="AU304" i="12" s="1"/>
  <c r="AT304" i="12"/>
  <c r="BE304" i="12" a="1"/>
  <c r="BE304" i="12" s="1"/>
  <c r="BG304" i="12" s="1"/>
  <c r="BF304" i="12"/>
  <c r="AS304" i="13" a="1"/>
  <c r="AS304" i="13" s="1"/>
  <c r="AU304" i="13" s="1"/>
  <c r="AT304" i="13"/>
  <c r="BH303" i="13"/>
  <c r="BE304" i="1" a="1"/>
  <c r="BE304" i="1" s="1"/>
  <c r="BG304" i="1" s="1"/>
  <c r="BF304" i="1"/>
  <c r="AG304" i="13" a="1"/>
  <c r="AG304" i="13" s="1"/>
  <c r="AI304" i="13" s="1"/>
  <c r="AH304" i="13"/>
  <c r="AJ304" i="13" s="1"/>
  <c r="BE304" i="13" a="1"/>
  <c r="BE304" i="13" s="1"/>
  <c r="BG304" i="13" s="1"/>
  <c r="BF304" i="13"/>
  <c r="BH304" i="13" s="1"/>
  <c r="AS304" i="1" a="1"/>
  <c r="AS304" i="1" s="1"/>
  <c r="AU304" i="1" s="1"/>
  <c r="AT304" i="1"/>
  <c r="AV304" i="1" s="1"/>
  <c r="AJ303" i="12"/>
  <c r="BP304" i="12"/>
  <c r="BO305" i="12"/>
  <c r="BT304" i="1"/>
  <c r="BQ305" i="1" a="1"/>
  <c r="BQ305" i="1" s="1"/>
  <c r="BS305" i="1" s="1"/>
  <c r="BR305" i="1"/>
  <c r="BT305" i="1" s="1"/>
  <c r="BQ304" i="13" a="1"/>
  <c r="BQ304" i="13" s="1"/>
  <c r="BS304" i="13" s="1"/>
  <c r="BR304" i="13"/>
  <c r="BQ303" i="12" a="1"/>
  <c r="BQ303" i="12" s="1"/>
  <c r="BS303" i="12" s="1"/>
  <c r="BR303" i="12"/>
  <c r="BT303" i="12" s="1"/>
  <c r="AV303" i="13"/>
  <c r="U304" i="13" a="1"/>
  <c r="U304" i="13" s="1"/>
  <c r="W304" i="13" s="1"/>
  <c r="V304" i="13"/>
  <c r="U305" i="1" a="1"/>
  <c r="U305" i="1" s="1"/>
  <c r="W305" i="1" s="1"/>
  <c r="V305" i="1"/>
  <c r="BH303" i="1"/>
  <c r="X304" i="1"/>
  <c r="X303" i="13"/>
  <c r="AH305" i="1"/>
  <c r="AG305" i="1" a="1"/>
  <c r="AG305" i="1" s="1"/>
  <c r="AI305" i="1" s="1"/>
  <c r="U304" i="12" a="1"/>
  <c r="U304" i="12" s="1"/>
  <c r="W304" i="12" s="1"/>
  <c r="V304" i="12"/>
  <c r="X303" i="7"/>
  <c r="X303" i="12"/>
  <c r="BT303" i="13"/>
  <c r="BT303" i="7"/>
  <c r="AV303" i="7"/>
  <c r="BF304" i="7"/>
  <c r="BE304" i="7" a="1"/>
  <c r="BE304" i="7" s="1"/>
  <c r="BG304" i="7" s="1"/>
  <c r="U304" i="7" a="1"/>
  <c r="U304" i="7" s="1"/>
  <c r="W304" i="7" s="1"/>
  <c r="V304" i="7"/>
  <c r="BQ304" i="7" a="1"/>
  <c r="BQ304" i="7" s="1"/>
  <c r="BS304" i="7" s="1"/>
  <c r="BR304" i="7"/>
  <c r="BH303" i="7"/>
  <c r="AG305" i="7" a="1"/>
  <c r="AG305" i="7" s="1"/>
  <c r="AI305" i="7" s="1"/>
  <c r="AH305" i="7"/>
  <c r="AT304" i="7"/>
  <c r="AS304" i="7" a="1"/>
  <c r="AS304" i="7" s="1"/>
  <c r="AU304" i="7" s="1"/>
  <c r="AQ305" i="1"/>
  <c r="AR305" i="1" s="1"/>
  <c r="BC305" i="12"/>
  <c r="BD305" i="12" s="1"/>
  <c r="AQ305" i="12"/>
  <c r="AR305" i="12" s="1"/>
  <c r="AE305" i="12"/>
  <c r="AF305" i="12" s="1"/>
  <c r="S305" i="12"/>
  <c r="T305" i="12" s="1"/>
  <c r="BO305" i="7"/>
  <c r="BP305" i="7" s="1"/>
  <c r="BC305" i="7"/>
  <c r="BD305" i="7" s="1"/>
  <c r="AQ305" i="7"/>
  <c r="AR305" i="7" s="1"/>
  <c r="AE306" i="7"/>
  <c r="AF306" i="7" s="1"/>
  <c r="S305" i="7"/>
  <c r="T305" i="7" s="1"/>
  <c r="BO306" i="1"/>
  <c r="BP306" i="1" s="1"/>
  <c r="BC305" i="1"/>
  <c r="BD305" i="1" s="1"/>
  <c r="AE306" i="1"/>
  <c r="AF306" i="1" s="1"/>
  <c r="S306" i="1"/>
  <c r="T306" i="1" s="1"/>
  <c r="BO305" i="13"/>
  <c r="BP305" i="13" s="1"/>
  <c r="BC305" i="13"/>
  <c r="BD305" i="13" s="1"/>
  <c r="AQ305" i="13"/>
  <c r="AR305" i="13" s="1"/>
  <c r="AE305" i="13"/>
  <c r="AF305" i="13" s="1"/>
  <c r="S305" i="13"/>
  <c r="T305" i="13" s="1"/>
  <c r="AJ304" i="12" l="1"/>
  <c r="BT304" i="13"/>
  <c r="AV304" i="13"/>
  <c r="AV304" i="12"/>
  <c r="AJ305" i="1"/>
  <c r="X304" i="13"/>
  <c r="BH304" i="12"/>
  <c r="BE305" i="1" a="1"/>
  <c r="BE305" i="1" s="1"/>
  <c r="BG305" i="1" s="1"/>
  <c r="BF305" i="1"/>
  <c r="AG305" i="12" a="1"/>
  <c r="AG305" i="12" s="1"/>
  <c r="AI305" i="12" s="1"/>
  <c r="AH305" i="12"/>
  <c r="U305" i="13" a="1"/>
  <c r="U305" i="13" s="1"/>
  <c r="W305" i="13" s="1"/>
  <c r="V305" i="13"/>
  <c r="BQ306" i="1" a="1"/>
  <c r="BQ306" i="1" s="1"/>
  <c r="BS306" i="1" s="1"/>
  <c r="BR306" i="1"/>
  <c r="AS305" i="12" a="1"/>
  <c r="AS305" i="12" s="1"/>
  <c r="AU305" i="12" s="1"/>
  <c r="AT305" i="12"/>
  <c r="BP305" i="12"/>
  <c r="BO306" i="12"/>
  <c r="U305" i="12" a="1"/>
  <c r="U305" i="12" s="1"/>
  <c r="W305" i="12" s="1"/>
  <c r="V305" i="12"/>
  <c r="AG305" i="13" a="1"/>
  <c r="AG305" i="13" s="1"/>
  <c r="AI305" i="13" s="1"/>
  <c r="AH305" i="13"/>
  <c r="BE305" i="12" a="1"/>
  <c r="BE305" i="12" s="1"/>
  <c r="BG305" i="12" s="1"/>
  <c r="BF305" i="12"/>
  <c r="BQ304" i="12" a="1"/>
  <c r="BQ304" i="12" s="1"/>
  <c r="BS304" i="12" s="1"/>
  <c r="BR304" i="12"/>
  <c r="BH304" i="1"/>
  <c r="AH306" i="1"/>
  <c r="AG306" i="1" a="1"/>
  <c r="AG306" i="1" s="1"/>
  <c r="AI306" i="1" s="1"/>
  <c r="AS305" i="13" a="1"/>
  <c r="AS305" i="13" s="1"/>
  <c r="AU305" i="13" s="1"/>
  <c r="AT305" i="13"/>
  <c r="AV305" i="13" s="1"/>
  <c r="BE305" i="13" a="1"/>
  <c r="BE305" i="13" s="1"/>
  <c r="BG305" i="13" s="1"/>
  <c r="BF305" i="13"/>
  <c r="AS305" i="1" a="1"/>
  <c r="AS305" i="1" s="1"/>
  <c r="AU305" i="1" s="1"/>
  <c r="AT305" i="1"/>
  <c r="AV305" i="1" s="1"/>
  <c r="U306" i="1" a="1"/>
  <c r="U306" i="1" s="1"/>
  <c r="W306" i="1" s="1"/>
  <c r="V306" i="1"/>
  <c r="BQ305" i="13" a="1"/>
  <c r="BQ305" i="13" s="1"/>
  <c r="BS305" i="13" s="1"/>
  <c r="BR305" i="13"/>
  <c r="X304" i="12"/>
  <c r="X305" i="1"/>
  <c r="AJ305" i="7"/>
  <c r="BH304" i="7"/>
  <c r="AV304" i="7"/>
  <c r="AS305" i="7" a="1"/>
  <c r="AS305" i="7" s="1"/>
  <c r="AU305" i="7" s="1"/>
  <c r="AT305" i="7"/>
  <c r="BR305" i="7"/>
  <c r="BQ305" i="7" a="1"/>
  <c r="BQ305" i="7" s="1"/>
  <c r="BS305" i="7" s="1"/>
  <c r="BT304" i="7"/>
  <c r="X304" i="7"/>
  <c r="BF305" i="7"/>
  <c r="BE305" i="7" a="1"/>
  <c r="BE305" i="7" s="1"/>
  <c r="BG305" i="7" s="1"/>
  <c r="V305" i="7"/>
  <c r="U305" i="7" a="1"/>
  <c r="U305" i="7" s="1"/>
  <c r="W305" i="7" s="1"/>
  <c r="AG306" i="7" a="1"/>
  <c r="AG306" i="7" s="1"/>
  <c r="AI306" i="7" s="1"/>
  <c r="AH306" i="7"/>
  <c r="AQ306" i="1"/>
  <c r="AR306" i="1" s="1"/>
  <c r="BC306" i="12"/>
  <c r="BD306" i="12" s="1"/>
  <c r="AQ306" i="12"/>
  <c r="AR306" i="12" s="1"/>
  <c r="AE306" i="12"/>
  <c r="AF306" i="12" s="1"/>
  <c r="S306" i="12"/>
  <c r="T306" i="12" s="1"/>
  <c r="BO306" i="7"/>
  <c r="BP306" i="7" s="1"/>
  <c r="BC306" i="7"/>
  <c r="BD306" i="7" s="1"/>
  <c r="AQ306" i="7"/>
  <c r="AR306" i="7" s="1"/>
  <c r="AE307" i="7"/>
  <c r="AF307" i="7" s="1"/>
  <c r="S306" i="7"/>
  <c r="T306" i="7" s="1"/>
  <c r="BO307" i="1"/>
  <c r="BP307" i="1" s="1"/>
  <c r="BC306" i="1"/>
  <c r="BD306" i="1" s="1"/>
  <c r="AE307" i="1"/>
  <c r="AF307" i="1" s="1"/>
  <c r="S307" i="1"/>
  <c r="T307" i="1" s="1"/>
  <c r="BO306" i="13"/>
  <c r="BP306" i="13" s="1"/>
  <c r="BC306" i="13"/>
  <c r="BD306" i="13" s="1"/>
  <c r="AQ306" i="13"/>
  <c r="AR306" i="13" s="1"/>
  <c r="AE306" i="13"/>
  <c r="AF306" i="13" s="1"/>
  <c r="S306" i="13"/>
  <c r="T306" i="13" s="1"/>
  <c r="BT306" i="1" l="1"/>
  <c r="BH305" i="1"/>
  <c r="AV305" i="12"/>
  <c r="AJ305" i="13"/>
  <c r="BT304" i="12"/>
  <c r="AJ305" i="12"/>
  <c r="BE306" i="13" a="1"/>
  <c r="BE306" i="13" s="1"/>
  <c r="BG306" i="13" s="1"/>
  <c r="BF306" i="13"/>
  <c r="BH306" i="13" s="1"/>
  <c r="AS306" i="1" a="1"/>
  <c r="AS306" i="1" s="1"/>
  <c r="AU306" i="1" s="1"/>
  <c r="AT306" i="1"/>
  <c r="BH305" i="13"/>
  <c r="X305" i="12"/>
  <c r="X305" i="13"/>
  <c r="AT306" i="13"/>
  <c r="AS306" i="13" a="1"/>
  <c r="AS306" i="13" s="1"/>
  <c r="AU306" i="13" s="1"/>
  <c r="U307" i="1" a="1"/>
  <c r="U307" i="1" s="1"/>
  <c r="W307" i="1" s="1"/>
  <c r="V307" i="1"/>
  <c r="BT305" i="13"/>
  <c r="BP306" i="12"/>
  <c r="BO307" i="12"/>
  <c r="AH306" i="13"/>
  <c r="AG306" i="13" a="1"/>
  <c r="AG306" i="13" s="1"/>
  <c r="AI306" i="13" s="1"/>
  <c r="AG307" i="1" a="1"/>
  <c r="AG307" i="1" s="1"/>
  <c r="AI307" i="1" s="1"/>
  <c r="AH307" i="1"/>
  <c r="U306" i="12" a="1"/>
  <c r="U306" i="12" s="1"/>
  <c r="W306" i="12" s="1"/>
  <c r="V306" i="12"/>
  <c r="BH305" i="12"/>
  <c r="BQ305" i="12" a="1"/>
  <c r="BQ305" i="12" s="1"/>
  <c r="BS305" i="12" s="1"/>
  <c r="BR305" i="12"/>
  <c r="BE306" i="1" a="1"/>
  <c r="BE306" i="1" s="1"/>
  <c r="BG306" i="1" s="1"/>
  <c r="BF306" i="1"/>
  <c r="AG306" i="12" a="1"/>
  <c r="AG306" i="12" s="1"/>
  <c r="AI306" i="12" s="1"/>
  <c r="AH306" i="12"/>
  <c r="X306" i="1"/>
  <c r="AJ306" i="1"/>
  <c r="BE306" i="12" a="1"/>
  <c r="BE306" i="12" s="1"/>
  <c r="BG306" i="12" s="1"/>
  <c r="BF306" i="12"/>
  <c r="BQ306" i="13" a="1"/>
  <c r="BQ306" i="13" s="1"/>
  <c r="BS306" i="13" s="1"/>
  <c r="BR306" i="13"/>
  <c r="U306" i="13" a="1"/>
  <c r="U306" i="13" s="1"/>
  <c r="W306" i="13" s="1"/>
  <c r="V306" i="13"/>
  <c r="BR307" i="1"/>
  <c r="BT307" i="1" s="1"/>
  <c r="BQ307" i="1" a="1"/>
  <c r="BQ307" i="1" s="1"/>
  <c r="BS307" i="1" s="1"/>
  <c r="AS306" i="12" a="1"/>
  <c r="AS306" i="12" s="1"/>
  <c r="AU306" i="12" s="1"/>
  <c r="AT306" i="12"/>
  <c r="BT305" i="7"/>
  <c r="AJ306" i="7"/>
  <c r="AV305" i="7"/>
  <c r="AG307" i="7" a="1"/>
  <c r="AG307" i="7" s="1"/>
  <c r="AI307" i="7" s="1"/>
  <c r="AH307" i="7"/>
  <c r="X305" i="7"/>
  <c r="BQ306" i="7" a="1"/>
  <c r="BQ306" i="7" s="1"/>
  <c r="BS306" i="7" s="1"/>
  <c r="BR306" i="7"/>
  <c r="BH305" i="7"/>
  <c r="AT306" i="7"/>
  <c r="AS306" i="7" a="1"/>
  <c r="AS306" i="7" s="1"/>
  <c r="AU306" i="7" s="1"/>
  <c r="BE306" i="7" a="1"/>
  <c r="BE306" i="7" s="1"/>
  <c r="BG306" i="7" s="1"/>
  <c r="BF306" i="7"/>
  <c r="U306" i="7" a="1"/>
  <c r="U306" i="7" s="1"/>
  <c r="W306" i="7" s="1"/>
  <c r="V306" i="7"/>
  <c r="AQ307" i="1"/>
  <c r="AR307" i="1" s="1"/>
  <c r="BC307" i="12"/>
  <c r="BD307" i="12" s="1"/>
  <c r="AQ307" i="12"/>
  <c r="AR307" i="12" s="1"/>
  <c r="AE307" i="12"/>
  <c r="AF307" i="12" s="1"/>
  <c r="S307" i="12"/>
  <c r="T307" i="12" s="1"/>
  <c r="BO307" i="7"/>
  <c r="BP307" i="7" s="1"/>
  <c r="BC307" i="7"/>
  <c r="BD307" i="7" s="1"/>
  <c r="AQ307" i="7"/>
  <c r="AR307" i="7" s="1"/>
  <c r="AE308" i="7"/>
  <c r="AF308" i="7" s="1"/>
  <c r="S307" i="7"/>
  <c r="T307" i="7" s="1"/>
  <c r="BO308" i="1"/>
  <c r="BP308" i="1" s="1"/>
  <c r="BC307" i="1"/>
  <c r="BD307" i="1" s="1"/>
  <c r="AE308" i="1"/>
  <c r="AF308" i="1" s="1"/>
  <c r="S308" i="1"/>
  <c r="T308" i="1" s="1"/>
  <c r="BO307" i="13"/>
  <c r="BP307" i="13" s="1"/>
  <c r="BC307" i="13"/>
  <c r="BD307" i="13" s="1"/>
  <c r="AQ307" i="13"/>
  <c r="AR307" i="13" s="1"/>
  <c r="AE307" i="13"/>
  <c r="AF307" i="13" s="1"/>
  <c r="S307" i="13"/>
  <c r="T307" i="13" s="1"/>
  <c r="X307" i="1" l="1"/>
  <c r="AV306" i="1"/>
  <c r="X306" i="12"/>
  <c r="BT306" i="13"/>
  <c r="BH306" i="1"/>
  <c r="AJ307" i="1"/>
  <c r="AG308" i="1" a="1"/>
  <c r="AG308" i="1" s="1"/>
  <c r="AI308" i="1" s="1"/>
  <c r="AH308" i="1"/>
  <c r="V307" i="12"/>
  <c r="U307" i="12" a="1"/>
  <c r="U307" i="12" s="1"/>
  <c r="W307" i="12" s="1"/>
  <c r="BP307" i="12"/>
  <c r="BO308" i="12"/>
  <c r="V307" i="13"/>
  <c r="U307" i="13" a="1"/>
  <c r="U307" i="13" s="1"/>
  <c r="W307" i="13" s="1"/>
  <c r="BQ308" i="1" a="1"/>
  <c r="BQ308" i="1" s="1"/>
  <c r="BS308" i="1" s="1"/>
  <c r="BR308" i="1"/>
  <c r="AS307" i="12" a="1"/>
  <c r="AS307" i="12" s="1"/>
  <c r="AU307" i="12" s="1"/>
  <c r="AT307" i="12"/>
  <c r="X306" i="13"/>
  <c r="AJ306" i="12"/>
  <c r="BQ307" i="13" a="1"/>
  <c r="BQ307" i="13" s="1"/>
  <c r="BS307" i="13" s="1"/>
  <c r="BR307" i="13"/>
  <c r="BR306" i="12"/>
  <c r="BQ306" i="12" a="1"/>
  <c r="BQ306" i="12" s="1"/>
  <c r="BS306" i="12" s="1"/>
  <c r="BE307" i="12" a="1"/>
  <c r="BE307" i="12" s="1"/>
  <c r="BG307" i="12" s="1"/>
  <c r="BF307" i="12"/>
  <c r="BE307" i="1" a="1"/>
  <c r="BE307" i="1" s="1"/>
  <c r="BG307" i="1" s="1"/>
  <c r="BF307" i="1"/>
  <c r="AG307" i="12" a="1"/>
  <c r="AG307" i="12" s="1"/>
  <c r="AI307" i="12" s="1"/>
  <c r="AH307" i="12"/>
  <c r="AH307" i="13"/>
  <c r="AG307" i="13" a="1"/>
  <c r="AG307" i="13" s="1"/>
  <c r="AI307" i="13" s="1"/>
  <c r="AS307" i="13" a="1"/>
  <c r="AS307" i="13" s="1"/>
  <c r="AU307" i="13" s="1"/>
  <c r="AT307" i="13"/>
  <c r="V308" i="1"/>
  <c r="U308" i="1" a="1"/>
  <c r="U308" i="1" s="1"/>
  <c r="W308" i="1" s="1"/>
  <c r="BE307" i="13" a="1"/>
  <c r="BE307" i="13" s="1"/>
  <c r="BG307" i="13" s="1"/>
  <c r="BF307" i="13"/>
  <c r="AT307" i="1"/>
  <c r="AS307" i="1" a="1"/>
  <c r="AS307" i="1" s="1"/>
  <c r="AU307" i="1" s="1"/>
  <c r="AV306" i="12"/>
  <c r="AJ306" i="13"/>
  <c r="AV306" i="13"/>
  <c r="BH306" i="12"/>
  <c r="BT305" i="12"/>
  <c r="BH306" i="7"/>
  <c r="BT306" i="7"/>
  <c r="X306" i="7"/>
  <c r="AJ307" i="7"/>
  <c r="AG308" i="7" a="1"/>
  <c r="AG308" i="7" s="1"/>
  <c r="AI308" i="7" s="1"/>
  <c r="AH308" i="7"/>
  <c r="BE307" i="7" a="1"/>
  <c r="BE307" i="7" s="1"/>
  <c r="BG307" i="7" s="1"/>
  <c r="BF307" i="7"/>
  <c r="AV306" i="7"/>
  <c r="BR307" i="7"/>
  <c r="BQ307" i="7" a="1"/>
  <c r="BQ307" i="7" s="1"/>
  <c r="BS307" i="7" s="1"/>
  <c r="U307" i="7" a="1"/>
  <c r="U307" i="7" s="1"/>
  <c r="W307" i="7" s="1"/>
  <c r="V307" i="7"/>
  <c r="AT307" i="7"/>
  <c r="AS307" i="7" a="1"/>
  <c r="AS307" i="7" s="1"/>
  <c r="AU307" i="7" s="1"/>
  <c r="AQ308" i="1"/>
  <c r="AR308" i="1" s="1"/>
  <c r="BC308" i="12"/>
  <c r="BD308" i="12" s="1"/>
  <c r="AQ308" i="12"/>
  <c r="AR308" i="12" s="1"/>
  <c r="AE308" i="12"/>
  <c r="AF308" i="12" s="1"/>
  <c r="S308" i="12"/>
  <c r="T308" i="12" s="1"/>
  <c r="BO308" i="7"/>
  <c r="BP308" i="7" s="1"/>
  <c r="BC308" i="7"/>
  <c r="BD308" i="7" s="1"/>
  <c r="AQ308" i="7"/>
  <c r="AR308" i="7" s="1"/>
  <c r="AE309" i="7"/>
  <c r="AF309" i="7" s="1"/>
  <c r="S308" i="7"/>
  <c r="T308" i="7" s="1"/>
  <c r="BO309" i="1"/>
  <c r="BP309" i="1" s="1"/>
  <c r="BC308" i="1"/>
  <c r="BD308" i="1" s="1"/>
  <c r="AE309" i="1"/>
  <c r="AF309" i="1" s="1"/>
  <c r="S309" i="1"/>
  <c r="T309" i="1" s="1"/>
  <c r="BO308" i="13"/>
  <c r="BP308" i="13" s="1"/>
  <c r="BC308" i="13"/>
  <c r="BD308" i="13" s="1"/>
  <c r="AQ308" i="13"/>
  <c r="AR308" i="13" s="1"/>
  <c r="AE308" i="13"/>
  <c r="AF308" i="13" s="1"/>
  <c r="S308" i="13"/>
  <c r="T308" i="13" s="1"/>
  <c r="AV307" i="12" l="1"/>
  <c r="BH307" i="12"/>
  <c r="AV307" i="13"/>
  <c r="AV307" i="1"/>
  <c r="BT308" i="1"/>
  <c r="AJ308" i="1"/>
  <c r="BT307" i="7"/>
  <c r="X308" i="1"/>
  <c r="AJ307" i="13"/>
  <c r="AJ307" i="12"/>
  <c r="BP308" i="12"/>
  <c r="BO309" i="12"/>
  <c r="AS308" i="12" a="1"/>
  <c r="AS308" i="12" s="1"/>
  <c r="AU308" i="12" s="1"/>
  <c r="AT308" i="12"/>
  <c r="AS308" i="13" a="1"/>
  <c r="AS308" i="13" s="1"/>
  <c r="AU308" i="13" s="1"/>
  <c r="AT308" i="13"/>
  <c r="BQ307" i="12" a="1"/>
  <c r="BQ307" i="12" s="1"/>
  <c r="BS307" i="12" s="1"/>
  <c r="BR307" i="12"/>
  <c r="BT307" i="12" s="1"/>
  <c r="AS308" i="1" a="1"/>
  <c r="AS308" i="1" s="1"/>
  <c r="AU308" i="1" s="1"/>
  <c r="AT308" i="1"/>
  <c r="BH307" i="13"/>
  <c r="BT306" i="12"/>
  <c r="X307" i="12"/>
  <c r="U308" i="13" a="1"/>
  <c r="U308" i="13" s="1"/>
  <c r="W308" i="13" s="1"/>
  <c r="V308" i="13"/>
  <c r="BE308" i="12" a="1"/>
  <c r="BE308" i="12" s="1"/>
  <c r="BG308" i="12" s="1"/>
  <c r="BF308" i="12"/>
  <c r="BE308" i="13" a="1"/>
  <c r="BE308" i="13" s="1"/>
  <c r="BG308" i="13" s="1"/>
  <c r="BF308" i="13"/>
  <c r="BQ308" i="13" a="1"/>
  <c r="BQ308" i="13" s="1"/>
  <c r="BS308" i="13" s="1"/>
  <c r="BR308" i="13"/>
  <c r="BT308" i="13" s="1"/>
  <c r="BQ309" i="1" a="1"/>
  <c r="BQ309" i="1" s="1"/>
  <c r="BS309" i="1" s="1"/>
  <c r="BR309" i="1"/>
  <c r="V309" i="1"/>
  <c r="U309" i="1" a="1"/>
  <c r="U309" i="1" s="1"/>
  <c r="W309" i="1" s="1"/>
  <c r="AG308" i="13" a="1"/>
  <c r="AG308" i="13" s="1"/>
  <c r="AI308" i="13" s="1"/>
  <c r="AH308" i="13"/>
  <c r="AG309" i="1" a="1"/>
  <c r="AG309" i="1" s="1"/>
  <c r="AI309" i="1" s="1"/>
  <c r="AH309" i="1"/>
  <c r="V308" i="12"/>
  <c r="U308" i="12" a="1"/>
  <c r="U308" i="12" s="1"/>
  <c r="W308" i="12" s="1"/>
  <c r="BT307" i="13"/>
  <c r="X307" i="13"/>
  <c r="BE308" i="1" a="1"/>
  <c r="BE308" i="1" s="1"/>
  <c r="BG308" i="1" s="1"/>
  <c r="BF308" i="1"/>
  <c r="AG308" i="12" a="1"/>
  <c r="AG308" i="12" s="1"/>
  <c r="AI308" i="12" s="1"/>
  <c r="AH308" i="12"/>
  <c r="BH307" i="1"/>
  <c r="AV307" i="7"/>
  <c r="BH307" i="7"/>
  <c r="AJ308" i="7"/>
  <c r="X307" i="7"/>
  <c r="AH309" i="7"/>
  <c r="AG309" i="7" a="1"/>
  <c r="AG309" i="7" s="1"/>
  <c r="AI309" i="7" s="1"/>
  <c r="BR308" i="7"/>
  <c r="BQ308" i="7" a="1"/>
  <c r="BQ308" i="7" s="1"/>
  <c r="BS308" i="7" s="1"/>
  <c r="U308" i="7" a="1"/>
  <c r="U308" i="7" s="1"/>
  <c r="W308" i="7" s="1"/>
  <c r="V308" i="7"/>
  <c r="BE308" i="7" a="1"/>
  <c r="BE308" i="7" s="1"/>
  <c r="BG308" i="7" s="1"/>
  <c r="BF308" i="7"/>
  <c r="AS308" i="7" a="1"/>
  <c r="AS308" i="7" s="1"/>
  <c r="AU308" i="7" s="1"/>
  <c r="AT308" i="7"/>
  <c r="AQ309" i="1"/>
  <c r="AR309" i="1" s="1"/>
  <c r="BC309" i="12"/>
  <c r="BD309" i="12" s="1"/>
  <c r="AQ309" i="12"/>
  <c r="AR309" i="12" s="1"/>
  <c r="AE309" i="12"/>
  <c r="AF309" i="12" s="1"/>
  <c r="S309" i="12"/>
  <c r="T309" i="12" s="1"/>
  <c r="BO309" i="7"/>
  <c r="BP309" i="7" s="1"/>
  <c r="BC309" i="7"/>
  <c r="BD309" i="7" s="1"/>
  <c r="AQ309" i="7"/>
  <c r="AR309" i="7" s="1"/>
  <c r="AE310" i="7"/>
  <c r="AF310" i="7" s="1"/>
  <c r="S309" i="7"/>
  <c r="T309" i="7" s="1"/>
  <c r="BO310" i="1"/>
  <c r="BP310" i="1" s="1"/>
  <c r="BC309" i="1"/>
  <c r="BD309" i="1" s="1"/>
  <c r="AE310" i="1"/>
  <c r="AF310" i="1" s="1"/>
  <c r="S310" i="1"/>
  <c r="T310" i="1" s="1"/>
  <c r="BO309" i="13"/>
  <c r="BP309" i="13" s="1"/>
  <c r="BC309" i="13"/>
  <c r="BD309" i="13" s="1"/>
  <c r="AQ309" i="13"/>
  <c r="AR309" i="13" s="1"/>
  <c r="AE309" i="13"/>
  <c r="AF309" i="13" s="1"/>
  <c r="S309" i="13"/>
  <c r="T309" i="13" s="1"/>
  <c r="AJ309" i="1" l="1"/>
  <c r="BH308" i="13"/>
  <c r="BT309" i="1"/>
  <c r="X308" i="13"/>
  <c r="AJ308" i="12"/>
  <c r="BH308" i="1"/>
  <c r="AJ308" i="13"/>
  <c r="AV308" i="7"/>
  <c r="AV308" i="12"/>
  <c r="AV308" i="13"/>
  <c r="AS309" i="1" a="1"/>
  <c r="AS309" i="1" s="1"/>
  <c r="AU309" i="1" s="1"/>
  <c r="AT309" i="1"/>
  <c r="AV309" i="1" s="1"/>
  <c r="BR309" i="13"/>
  <c r="BQ309" i="13" a="1"/>
  <c r="BQ309" i="13" s="1"/>
  <c r="BS309" i="13" s="1"/>
  <c r="U309" i="12" a="1"/>
  <c r="U309" i="12" s="1"/>
  <c r="W309" i="12" s="1"/>
  <c r="V309" i="12"/>
  <c r="X309" i="12" s="1"/>
  <c r="BE309" i="13" a="1"/>
  <c r="BE309" i="13" s="1"/>
  <c r="BG309" i="13" s="1"/>
  <c r="BF309" i="13"/>
  <c r="AH309" i="12"/>
  <c r="AG309" i="12" a="1"/>
  <c r="AG309" i="12" s="1"/>
  <c r="AI309" i="12" s="1"/>
  <c r="AG310" i="1" a="1"/>
  <c r="AG310" i="1" s="1"/>
  <c r="AI310" i="1" s="1"/>
  <c r="AH310" i="1"/>
  <c r="U309" i="13" a="1"/>
  <c r="U309" i="13" s="1"/>
  <c r="W309" i="13" s="1"/>
  <c r="V309" i="13"/>
  <c r="BQ310" i="1" a="1"/>
  <c r="BQ310" i="1" s="1"/>
  <c r="BS310" i="1" s="1"/>
  <c r="BR310" i="1"/>
  <c r="AT309" i="12"/>
  <c r="AS309" i="12" a="1"/>
  <c r="AS309" i="12" s="1"/>
  <c r="AU309" i="12" s="1"/>
  <c r="V310" i="1"/>
  <c r="U310" i="1" a="1"/>
  <c r="U310" i="1" s="1"/>
  <c r="W310" i="1" s="1"/>
  <c r="BE309" i="1" a="1"/>
  <c r="BE309" i="1" s="1"/>
  <c r="BG309" i="1" s="1"/>
  <c r="BF309" i="1"/>
  <c r="AG309" i="13" a="1"/>
  <c r="AG309" i="13" s="1"/>
  <c r="AI309" i="13" s="1"/>
  <c r="AH309" i="13"/>
  <c r="BE309" i="12" a="1"/>
  <c r="BE309" i="12" s="1"/>
  <c r="BG309" i="12" s="1"/>
  <c r="BF309" i="12"/>
  <c r="X309" i="1"/>
  <c r="AV308" i="1"/>
  <c r="BP309" i="12"/>
  <c r="BO310" i="12"/>
  <c r="AT309" i="13"/>
  <c r="AS309" i="13" a="1"/>
  <c r="AS309" i="13" s="1"/>
  <c r="AU309" i="13" s="1"/>
  <c r="X308" i="12"/>
  <c r="BH308" i="12"/>
  <c r="BQ308" i="12" a="1"/>
  <c r="BQ308" i="12" s="1"/>
  <c r="BS308" i="12" s="1"/>
  <c r="BR308" i="12"/>
  <c r="AJ309" i="7"/>
  <c r="BT308" i="7"/>
  <c r="X308" i="7"/>
  <c r="BH308" i="7"/>
  <c r="BE309" i="7" a="1"/>
  <c r="BE309" i="7" s="1"/>
  <c r="BG309" i="7" s="1"/>
  <c r="BF309" i="7"/>
  <c r="U309" i="7" a="1"/>
  <c r="U309" i="7" s="1"/>
  <c r="W309" i="7" s="1"/>
  <c r="V309" i="7"/>
  <c r="AH310" i="7"/>
  <c r="AG310" i="7" a="1"/>
  <c r="AG310" i="7" s="1"/>
  <c r="AI310" i="7" s="1"/>
  <c r="AS309" i="7" a="1"/>
  <c r="AS309" i="7" s="1"/>
  <c r="AU309" i="7" s="1"/>
  <c r="AT309" i="7"/>
  <c r="BQ309" i="7" a="1"/>
  <c r="BQ309" i="7" s="1"/>
  <c r="BS309" i="7" s="1"/>
  <c r="BR309" i="7"/>
  <c r="AQ310" i="1"/>
  <c r="AR310" i="1" s="1"/>
  <c r="BC310" i="12"/>
  <c r="BD310" i="12" s="1"/>
  <c r="AQ310" i="12"/>
  <c r="AR310" i="12" s="1"/>
  <c r="AE310" i="12"/>
  <c r="AF310" i="12" s="1"/>
  <c r="S310" i="12"/>
  <c r="T310" i="12" s="1"/>
  <c r="BO310" i="7"/>
  <c r="BP310" i="7" s="1"/>
  <c r="BC310" i="7"/>
  <c r="BD310" i="7" s="1"/>
  <c r="AQ310" i="7"/>
  <c r="AR310" i="7" s="1"/>
  <c r="AE311" i="7"/>
  <c r="AF311" i="7" s="1"/>
  <c r="S310" i="7"/>
  <c r="T310" i="7" s="1"/>
  <c r="BO311" i="1"/>
  <c r="BP311" i="1" s="1"/>
  <c r="BC310" i="1"/>
  <c r="BD310" i="1" s="1"/>
  <c r="AE311" i="1"/>
  <c r="AF311" i="1" s="1"/>
  <c r="S311" i="1"/>
  <c r="T311" i="1" s="1"/>
  <c r="BO310" i="13"/>
  <c r="BP310" i="13" s="1"/>
  <c r="BC310" i="13"/>
  <c r="BD310" i="13" s="1"/>
  <c r="AQ310" i="13"/>
  <c r="AR310" i="13" s="1"/>
  <c r="AE310" i="13"/>
  <c r="AF310" i="13" s="1"/>
  <c r="S310" i="13"/>
  <c r="T310" i="13" s="1"/>
  <c r="X309" i="13" l="1"/>
  <c r="BH309" i="12"/>
  <c r="AJ309" i="12"/>
  <c r="AJ309" i="13"/>
  <c r="BT308" i="12"/>
  <c r="AJ310" i="1"/>
  <c r="AV309" i="12"/>
  <c r="U311" i="1" a="1"/>
  <c r="U311" i="1" s="1"/>
  <c r="W311" i="1" s="1"/>
  <c r="V311" i="1"/>
  <c r="AG311" i="1" a="1"/>
  <c r="AG311" i="1" s="1"/>
  <c r="AI311" i="1" s="1"/>
  <c r="AH311" i="1"/>
  <c r="V310" i="12"/>
  <c r="U310" i="12" a="1"/>
  <c r="U310" i="12" s="1"/>
  <c r="W310" i="12" s="1"/>
  <c r="AV309" i="13"/>
  <c r="BE310" i="1" a="1"/>
  <c r="BE310" i="1" s="1"/>
  <c r="BG310" i="1" s="1"/>
  <c r="BF310" i="1"/>
  <c r="AG310" i="12" a="1"/>
  <c r="AG310" i="12" s="1"/>
  <c r="AI310" i="12" s="1"/>
  <c r="AH310" i="12"/>
  <c r="BT309" i="13"/>
  <c r="V310" i="13"/>
  <c r="U310" i="13" a="1"/>
  <c r="U310" i="13" s="1"/>
  <c r="W310" i="13" s="1"/>
  <c r="BQ311" i="1" a="1"/>
  <c r="BQ311" i="1" s="1"/>
  <c r="BS311" i="1" s="1"/>
  <c r="BR311" i="1"/>
  <c r="AS310" i="12" a="1"/>
  <c r="AS310" i="12" s="1"/>
  <c r="AU310" i="12" s="1"/>
  <c r="AT310" i="12"/>
  <c r="AG310" i="13" a="1"/>
  <c r="AG310" i="13" s="1"/>
  <c r="AI310" i="13" s="1"/>
  <c r="AH310" i="13"/>
  <c r="BF310" i="12"/>
  <c r="BE310" i="12" a="1"/>
  <c r="BE310" i="12" s="1"/>
  <c r="BG310" i="12" s="1"/>
  <c r="BP310" i="12"/>
  <c r="BO311" i="12"/>
  <c r="BH309" i="1"/>
  <c r="BT310" i="1"/>
  <c r="BQ310" i="13" a="1"/>
  <c r="BQ310" i="13" s="1"/>
  <c r="BS310" i="13" s="1"/>
  <c r="BR310" i="13"/>
  <c r="AT310" i="13"/>
  <c r="AS310" i="13" a="1"/>
  <c r="AS310" i="13" s="1"/>
  <c r="AU310" i="13" s="1"/>
  <c r="BQ309" i="12" a="1"/>
  <c r="BQ309" i="12" s="1"/>
  <c r="BS309" i="12" s="1"/>
  <c r="BR309" i="12"/>
  <c r="BE310" i="13" a="1"/>
  <c r="BE310" i="13" s="1"/>
  <c r="BG310" i="13" s="1"/>
  <c r="BF310" i="13"/>
  <c r="AS310" i="1" a="1"/>
  <c r="AS310" i="1" s="1"/>
  <c r="AU310" i="1" s="1"/>
  <c r="AT310" i="1"/>
  <c r="X310" i="1"/>
  <c r="BH309" i="13"/>
  <c r="AV309" i="7"/>
  <c r="BH309" i="7"/>
  <c r="BT309" i="7"/>
  <c r="X309" i="7"/>
  <c r="U310" i="7" a="1"/>
  <c r="U310" i="7" s="1"/>
  <c r="W310" i="7" s="1"/>
  <c r="V310" i="7"/>
  <c r="BE310" i="7" a="1"/>
  <c r="BE310" i="7" s="1"/>
  <c r="BG310" i="7" s="1"/>
  <c r="BF310" i="7"/>
  <c r="AJ310" i="7"/>
  <c r="BQ310" i="7" a="1"/>
  <c r="BQ310" i="7" s="1"/>
  <c r="BS310" i="7" s="1"/>
  <c r="BR310" i="7"/>
  <c r="AS310" i="7" a="1"/>
  <c r="AS310" i="7" s="1"/>
  <c r="AU310" i="7" s="1"/>
  <c r="AT310" i="7"/>
  <c r="AG311" i="7" a="1"/>
  <c r="AG311" i="7" s="1"/>
  <c r="AI311" i="7" s="1"/>
  <c r="AH311" i="7"/>
  <c r="AQ311" i="1"/>
  <c r="AR311" i="1" s="1"/>
  <c r="BC311" i="12"/>
  <c r="BD311" i="12" s="1"/>
  <c r="AQ311" i="12"/>
  <c r="AR311" i="12" s="1"/>
  <c r="AE311" i="12"/>
  <c r="AF311" i="12" s="1"/>
  <c r="S311" i="12"/>
  <c r="T311" i="12" s="1"/>
  <c r="BO311" i="7"/>
  <c r="BP311" i="7" s="1"/>
  <c r="BC311" i="7"/>
  <c r="BD311" i="7" s="1"/>
  <c r="AQ311" i="7"/>
  <c r="AR311" i="7" s="1"/>
  <c r="AE312" i="7"/>
  <c r="AF312" i="7" s="1"/>
  <c r="S311" i="7"/>
  <c r="T311" i="7" s="1"/>
  <c r="BO312" i="1"/>
  <c r="BP312" i="1" s="1"/>
  <c r="BC311" i="1"/>
  <c r="BD311" i="1" s="1"/>
  <c r="AE312" i="1"/>
  <c r="AF312" i="1" s="1"/>
  <c r="S312" i="1"/>
  <c r="T312" i="1" s="1"/>
  <c r="BO311" i="13"/>
  <c r="BP311" i="13" s="1"/>
  <c r="BC311" i="13"/>
  <c r="BD311" i="13" s="1"/>
  <c r="AQ311" i="13"/>
  <c r="AR311" i="13" s="1"/>
  <c r="AE311" i="13"/>
  <c r="AF311" i="13" s="1"/>
  <c r="S311" i="13"/>
  <c r="T311" i="13" s="1"/>
  <c r="AV310" i="12" l="1"/>
  <c r="X310" i="12"/>
  <c r="BH310" i="1"/>
  <c r="X311" i="1"/>
  <c r="AV310" i="1"/>
  <c r="AJ310" i="13"/>
  <c r="AJ310" i="12"/>
  <c r="AJ311" i="1"/>
  <c r="BT309" i="12"/>
  <c r="BT311" i="1"/>
  <c r="X310" i="13"/>
  <c r="AS311" i="12" a="1"/>
  <c r="AS311" i="12" s="1"/>
  <c r="AU311" i="12" s="1"/>
  <c r="AT311" i="12"/>
  <c r="AV311" i="12" s="1"/>
  <c r="BE311" i="12" a="1"/>
  <c r="BE311" i="12" s="1"/>
  <c r="BG311" i="12" s="1"/>
  <c r="BF311" i="12"/>
  <c r="AT311" i="13"/>
  <c r="AS311" i="13" a="1"/>
  <c r="AS311" i="13" s="1"/>
  <c r="AU311" i="13" s="1"/>
  <c r="BF311" i="13"/>
  <c r="BE311" i="13" a="1"/>
  <c r="BE311" i="13" s="1"/>
  <c r="BG311" i="13" s="1"/>
  <c r="AS311" i="1" a="1"/>
  <c r="AS311" i="1" s="1"/>
  <c r="AU311" i="1" s="1"/>
  <c r="AT311" i="1"/>
  <c r="AV311" i="1" s="1"/>
  <c r="BQ311" i="13" a="1"/>
  <c r="BQ311" i="13" s="1"/>
  <c r="BS311" i="13" s="1"/>
  <c r="BR311" i="13"/>
  <c r="AV310" i="13"/>
  <c r="BP311" i="12"/>
  <c r="BO312" i="12"/>
  <c r="BQ312" i="1" a="1"/>
  <c r="BQ312" i="1" s="1"/>
  <c r="BS312" i="1" s="1"/>
  <c r="BR312" i="1"/>
  <c r="AG311" i="13" a="1"/>
  <c r="AG311" i="13" s="1"/>
  <c r="AI311" i="13" s="1"/>
  <c r="AH311" i="13"/>
  <c r="BQ310" i="12" a="1"/>
  <c r="BQ310" i="12" s="1"/>
  <c r="BS310" i="12" s="1"/>
  <c r="BR310" i="12"/>
  <c r="U312" i="1" a="1"/>
  <c r="U312" i="1" s="1"/>
  <c r="W312" i="1" s="1"/>
  <c r="V312" i="1"/>
  <c r="U311" i="12" a="1"/>
  <c r="U311" i="12" s="1"/>
  <c r="W311" i="12" s="1"/>
  <c r="V311" i="12"/>
  <c r="BH310" i="12"/>
  <c r="U311" i="13" a="1"/>
  <c r="U311" i="13" s="1"/>
  <c r="W311" i="13" s="1"/>
  <c r="V311" i="13"/>
  <c r="AG312" i="1" a="1"/>
  <c r="AG312" i="1" s="1"/>
  <c r="AI312" i="1" s="1"/>
  <c r="AH312" i="1"/>
  <c r="BE311" i="1" a="1"/>
  <c r="BE311" i="1" s="1"/>
  <c r="BG311" i="1" s="1"/>
  <c r="BF311" i="1"/>
  <c r="BH311" i="1" s="1"/>
  <c r="AG311" i="12" a="1"/>
  <c r="AG311" i="12" s="1"/>
  <c r="AI311" i="12" s="1"/>
  <c r="AH311" i="12"/>
  <c r="BH310" i="13"/>
  <c r="BT310" i="13"/>
  <c r="BT310" i="7"/>
  <c r="AV310" i="7"/>
  <c r="X310" i="7"/>
  <c r="AG312" i="7" a="1"/>
  <c r="AG312" i="7" s="1"/>
  <c r="AI312" i="7" s="1"/>
  <c r="AH312" i="7"/>
  <c r="AJ311" i="7"/>
  <c r="U311" i="7" a="1"/>
  <c r="U311" i="7" s="1"/>
  <c r="W311" i="7" s="1"/>
  <c r="V311" i="7"/>
  <c r="BQ311" i="7" a="1"/>
  <c r="BQ311" i="7" s="1"/>
  <c r="BS311" i="7" s="1"/>
  <c r="BR311" i="7"/>
  <c r="BH310" i="7"/>
  <c r="AS311" i="7" a="1"/>
  <c r="AS311" i="7" s="1"/>
  <c r="AU311" i="7" s="1"/>
  <c r="AT311" i="7"/>
  <c r="BE311" i="7" a="1"/>
  <c r="BE311" i="7" s="1"/>
  <c r="BG311" i="7" s="1"/>
  <c r="BF311" i="7"/>
  <c r="AQ312" i="1"/>
  <c r="AR312" i="1" s="1"/>
  <c r="BC312" i="12"/>
  <c r="BD312" i="12" s="1"/>
  <c r="AQ312" i="12"/>
  <c r="AR312" i="12" s="1"/>
  <c r="AE312" i="12"/>
  <c r="AF312" i="12" s="1"/>
  <c r="S312" i="12"/>
  <c r="T312" i="12" s="1"/>
  <c r="BO312" i="7"/>
  <c r="BP312" i="7" s="1"/>
  <c r="BC312" i="7"/>
  <c r="BD312" i="7" s="1"/>
  <c r="AQ312" i="7"/>
  <c r="AR312" i="7" s="1"/>
  <c r="AE313" i="7"/>
  <c r="AF313" i="7" s="1"/>
  <c r="S312" i="7"/>
  <c r="T312" i="7" s="1"/>
  <c r="BO313" i="1"/>
  <c r="BP313" i="1" s="1"/>
  <c r="BC312" i="1"/>
  <c r="BD312" i="1" s="1"/>
  <c r="AE313" i="1"/>
  <c r="AF313" i="1" s="1"/>
  <c r="S313" i="1"/>
  <c r="T313" i="1" s="1"/>
  <c r="BO312" i="13"/>
  <c r="BP312" i="13" s="1"/>
  <c r="BC312" i="13"/>
  <c r="BD312" i="13" s="1"/>
  <c r="AQ312" i="13"/>
  <c r="AR312" i="13" s="1"/>
  <c r="AE312" i="13"/>
  <c r="AF312" i="13" s="1"/>
  <c r="S312" i="13"/>
  <c r="T312" i="13" s="1"/>
  <c r="X311" i="12" l="1"/>
  <c r="BT312" i="1"/>
  <c r="AJ311" i="12"/>
  <c r="BT311" i="13"/>
  <c r="X311" i="13"/>
  <c r="AJ311" i="13"/>
  <c r="BH311" i="12"/>
  <c r="AJ312" i="1"/>
  <c r="AV311" i="13"/>
  <c r="BT310" i="12"/>
  <c r="BQ312" i="13" a="1"/>
  <c r="BQ312" i="13" s="1"/>
  <c r="BS312" i="13" s="1"/>
  <c r="BR312" i="13"/>
  <c r="BQ311" i="12" a="1"/>
  <c r="BQ311" i="12" s="1"/>
  <c r="BS311" i="12" s="1"/>
  <c r="BR311" i="12"/>
  <c r="BT311" i="12" s="1"/>
  <c r="V313" i="1"/>
  <c r="U313" i="1" a="1"/>
  <c r="U313" i="1" s="1"/>
  <c r="W313" i="1" s="1"/>
  <c r="AT312" i="1"/>
  <c r="AS312" i="1" a="1"/>
  <c r="AS312" i="1" s="1"/>
  <c r="AU312" i="1" s="1"/>
  <c r="AH313" i="1"/>
  <c r="AG313" i="1" a="1"/>
  <c r="AG313" i="1" s="1"/>
  <c r="AI313" i="1" s="1"/>
  <c r="V312" i="12"/>
  <c r="U312" i="12" a="1"/>
  <c r="U312" i="12" s="1"/>
  <c r="W312" i="12" s="1"/>
  <c r="AS312" i="13" a="1"/>
  <c r="AS312" i="13" s="1"/>
  <c r="AU312" i="13" s="1"/>
  <c r="AT312" i="13"/>
  <c r="BE312" i="1" a="1"/>
  <c r="BE312" i="1" s="1"/>
  <c r="BG312" i="1" s="1"/>
  <c r="BF312" i="1"/>
  <c r="AG312" i="12" a="1"/>
  <c r="AG312" i="12" s="1"/>
  <c r="AI312" i="12" s="1"/>
  <c r="AH312" i="12"/>
  <c r="U312" i="13" a="1"/>
  <c r="U312" i="13" s="1"/>
  <c r="W312" i="13" s="1"/>
  <c r="V312" i="13"/>
  <c r="BR313" i="1"/>
  <c r="BT313" i="1" s="1"/>
  <c r="BQ313" i="1" a="1"/>
  <c r="BQ313" i="1" s="1"/>
  <c r="BS313" i="1" s="1"/>
  <c r="AS312" i="12" a="1"/>
  <c r="AS312" i="12" s="1"/>
  <c r="AU312" i="12" s="1"/>
  <c r="AT312" i="12"/>
  <c r="BH311" i="13"/>
  <c r="BE312" i="13" a="1"/>
  <c r="BE312" i="13" s="1"/>
  <c r="BG312" i="13" s="1"/>
  <c r="BF312" i="13"/>
  <c r="AG312" i="13" a="1"/>
  <c r="AG312" i="13" s="1"/>
  <c r="AI312" i="13" s="1"/>
  <c r="AH312" i="13"/>
  <c r="BE312" i="12" a="1"/>
  <c r="BE312" i="12" s="1"/>
  <c r="BG312" i="12" s="1"/>
  <c r="BF312" i="12"/>
  <c r="BT311" i="7"/>
  <c r="X312" i="1"/>
  <c r="BP312" i="12"/>
  <c r="BO313" i="12"/>
  <c r="AV311" i="7"/>
  <c r="AJ312" i="7"/>
  <c r="X311" i="7"/>
  <c r="BR312" i="7"/>
  <c r="BQ312" i="7" a="1"/>
  <c r="BQ312" i="7" s="1"/>
  <c r="BS312" i="7" s="1"/>
  <c r="AG313" i="7" a="1"/>
  <c r="AG313" i="7" s="1"/>
  <c r="AI313" i="7" s="1"/>
  <c r="AH313" i="7"/>
  <c r="AS312" i="7" a="1"/>
  <c r="AS312" i="7" s="1"/>
  <c r="AU312" i="7" s="1"/>
  <c r="AT312" i="7"/>
  <c r="BE312" i="7" a="1"/>
  <c r="BE312" i="7" s="1"/>
  <c r="BG312" i="7" s="1"/>
  <c r="BF312" i="7"/>
  <c r="U312" i="7" a="1"/>
  <c r="U312" i="7" s="1"/>
  <c r="W312" i="7" s="1"/>
  <c r="V312" i="7"/>
  <c r="BH311" i="7"/>
  <c r="AQ313" i="1"/>
  <c r="AR313" i="1" s="1"/>
  <c r="BC313" i="12"/>
  <c r="BD313" i="12" s="1"/>
  <c r="AQ313" i="12"/>
  <c r="AR313" i="12" s="1"/>
  <c r="AE313" i="12"/>
  <c r="AF313" i="12" s="1"/>
  <c r="S313" i="12"/>
  <c r="T313" i="12" s="1"/>
  <c r="BO313" i="7"/>
  <c r="BP313" i="7" s="1"/>
  <c r="BC313" i="7"/>
  <c r="BD313" i="7" s="1"/>
  <c r="AQ313" i="7"/>
  <c r="AR313" i="7" s="1"/>
  <c r="AE314" i="7"/>
  <c r="AF314" i="7" s="1"/>
  <c r="S313" i="7"/>
  <c r="T313" i="7" s="1"/>
  <c r="BO314" i="1"/>
  <c r="BP314" i="1" s="1"/>
  <c r="BC313" i="1"/>
  <c r="BD313" i="1" s="1"/>
  <c r="AE314" i="1"/>
  <c r="AF314" i="1" s="1"/>
  <c r="S314" i="1"/>
  <c r="T314" i="1" s="1"/>
  <c r="BO313" i="13"/>
  <c r="BP313" i="13" s="1"/>
  <c r="BC313" i="13"/>
  <c r="BD313" i="13" s="1"/>
  <c r="AQ313" i="13"/>
  <c r="AR313" i="13" s="1"/>
  <c r="AE313" i="13"/>
  <c r="AF313" i="13" s="1"/>
  <c r="S313" i="13"/>
  <c r="T313" i="13" s="1"/>
  <c r="X312" i="12" l="1"/>
  <c r="BT312" i="13"/>
  <c r="AJ312" i="13"/>
  <c r="X313" i="1"/>
  <c r="AJ312" i="12"/>
  <c r="AV312" i="12"/>
  <c r="U314" i="1" a="1"/>
  <c r="U314" i="1" s="1"/>
  <c r="W314" i="1" s="1"/>
  <c r="V314" i="1"/>
  <c r="AS313" i="1" a="1"/>
  <c r="AS313" i="1" s="1"/>
  <c r="AU313" i="1" s="1"/>
  <c r="AT313" i="1"/>
  <c r="BR313" i="13"/>
  <c r="BQ313" i="13" a="1"/>
  <c r="BQ313" i="13" s="1"/>
  <c r="BS313" i="13" s="1"/>
  <c r="AG314" i="1" a="1"/>
  <c r="AG314" i="1" s="1"/>
  <c r="AI314" i="1" s="1"/>
  <c r="AH314" i="1"/>
  <c r="V313" i="12"/>
  <c r="U313" i="12" a="1"/>
  <c r="U313" i="12" s="1"/>
  <c r="W313" i="12" s="1"/>
  <c r="BH312" i="12"/>
  <c r="BH312" i="1"/>
  <c r="AJ313" i="1"/>
  <c r="BE313" i="1" a="1"/>
  <c r="BE313" i="1" s="1"/>
  <c r="BG313" i="1" s="1"/>
  <c r="BF313" i="1"/>
  <c r="AG313" i="12" a="1"/>
  <c r="AG313" i="12" s="1"/>
  <c r="AI313" i="12" s="1"/>
  <c r="AH313" i="12"/>
  <c r="BF313" i="13"/>
  <c r="BE313" i="13" a="1"/>
  <c r="BE313" i="13" s="1"/>
  <c r="BG313" i="13" s="1"/>
  <c r="BQ312" i="12" a="1"/>
  <c r="BQ312" i="12" s="1"/>
  <c r="BS312" i="12" s="1"/>
  <c r="BR312" i="12"/>
  <c r="U313" i="13" a="1"/>
  <c r="U313" i="13" s="1"/>
  <c r="W313" i="13" s="1"/>
  <c r="V313" i="13"/>
  <c r="BQ314" i="1" a="1"/>
  <c r="BQ314" i="1" s="1"/>
  <c r="BS314" i="1" s="1"/>
  <c r="BR314" i="1"/>
  <c r="BT314" i="1" s="1"/>
  <c r="AS313" i="12" a="1"/>
  <c r="AS313" i="12" s="1"/>
  <c r="AU313" i="12" s="1"/>
  <c r="AT313" i="12"/>
  <c r="AG313" i="13" a="1"/>
  <c r="AG313" i="13" s="1"/>
  <c r="AI313" i="13" s="1"/>
  <c r="AH313" i="13"/>
  <c r="BF313" i="12"/>
  <c r="BE313" i="12" a="1"/>
  <c r="BE313" i="12" s="1"/>
  <c r="BG313" i="12" s="1"/>
  <c r="AV312" i="13"/>
  <c r="AV312" i="1"/>
  <c r="AT313" i="13"/>
  <c r="AS313" i="13" a="1"/>
  <c r="AS313" i="13" s="1"/>
  <c r="AU313" i="13" s="1"/>
  <c r="BP313" i="12"/>
  <c r="BO314" i="12"/>
  <c r="BH312" i="13"/>
  <c r="X312" i="13"/>
  <c r="BH312" i="7"/>
  <c r="AV312" i="7"/>
  <c r="AJ313" i="7"/>
  <c r="X312" i="7"/>
  <c r="V313" i="7"/>
  <c r="U313" i="7" a="1"/>
  <c r="U313" i="7" s="1"/>
  <c r="W313" i="7" s="1"/>
  <c r="BF313" i="7"/>
  <c r="BE313" i="7" a="1"/>
  <c r="BE313" i="7" s="1"/>
  <c r="BG313" i="7" s="1"/>
  <c r="BQ313" i="7" a="1"/>
  <c r="BQ313" i="7" s="1"/>
  <c r="BS313" i="7" s="1"/>
  <c r="BR313" i="7"/>
  <c r="AS313" i="7" a="1"/>
  <c r="AS313" i="7" s="1"/>
  <c r="AU313" i="7" s="1"/>
  <c r="AT313" i="7"/>
  <c r="AG314" i="7" a="1"/>
  <c r="AG314" i="7" s="1"/>
  <c r="AI314" i="7" s="1"/>
  <c r="AH314" i="7"/>
  <c r="BT312" i="7"/>
  <c r="AQ314" i="1"/>
  <c r="AR314" i="1" s="1"/>
  <c r="BC314" i="12"/>
  <c r="BD314" i="12" s="1"/>
  <c r="AQ314" i="12"/>
  <c r="AR314" i="12" s="1"/>
  <c r="AE314" i="12"/>
  <c r="AF314" i="12" s="1"/>
  <c r="S314" i="12"/>
  <c r="T314" i="12" s="1"/>
  <c r="BO314" i="7"/>
  <c r="BP314" i="7" s="1"/>
  <c r="BC314" i="7"/>
  <c r="BD314" i="7" s="1"/>
  <c r="AQ314" i="7"/>
  <c r="AR314" i="7" s="1"/>
  <c r="AE315" i="7"/>
  <c r="AF315" i="7" s="1"/>
  <c r="S314" i="7"/>
  <c r="T314" i="7" s="1"/>
  <c r="BO315" i="1"/>
  <c r="BP315" i="1" s="1"/>
  <c r="BC314" i="1"/>
  <c r="BD314" i="1" s="1"/>
  <c r="AE315" i="1"/>
  <c r="AF315" i="1" s="1"/>
  <c r="S315" i="1"/>
  <c r="T315" i="1" s="1"/>
  <c r="BO314" i="13"/>
  <c r="BP314" i="13" s="1"/>
  <c r="BC314" i="13"/>
  <c r="BD314" i="13" s="1"/>
  <c r="AQ314" i="13"/>
  <c r="AR314" i="13" s="1"/>
  <c r="AE314" i="13"/>
  <c r="AF314" i="13" s="1"/>
  <c r="S314" i="13"/>
  <c r="T314" i="13" s="1"/>
  <c r="AJ313" i="12" l="1"/>
  <c r="BH313" i="12"/>
  <c r="BT312" i="12"/>
  <c r="AV313" i="1"/>
  <c r="AJ313" i="13"/>
  <c r="AV313" i="13"/>
  <c r="BT313" i="13"/>
  <c r="AG314" i="12" a="1"/>
  <c r="AG314" i="12" s="1"/>
  <c r="AI314" i="12" s="1"/>
  <c r="AH314" i="12"/>
  <c r="AG314" i="13" a="1"/>
  <c r="AG314" i="13" s="1"/>
  <c r="AI314" i="13" s="1"/>
  <c r="AH314" i="13"/>
  <c r="BE314" i="12" a="1"/>
  <c r="BE314" i="12" s="1"/>
  <c r="BG314" i="12" s="1"/>
  <c r="BF314" i="12"/>
  <c r="BH314" i="12" s="1"/>
  <c r="AV313" i="12"/>
  <c r="BH313" i="13"/>
  <c r="BQ315" i="1" a="1"/>
  <c r="BQ315" i="1" s="1"/>
  <c r="BS315" i="1" s="1"/>
  <c r="BR315" i="1"/>
  <c r="AS314" i="13" a="1"/>
  <c r="AS314" i="13" s="1"/>
  <c r="AU314" i="13" s="1"/>
  <c r="AT314" i="13"/>
  <c r="BE314" i="13" a="1"/>
  <c r="BE314" i="13" s="1"/>
  <c r="BG314" i="13" s="1"/>
  <c r="BF314" i="13"/>
  <c r="AS314" i="1" a="1"/>
  <c r="AS314" i="1" s="1"/>
  <c r="AU314" i="1" s="1"/>
  <c r="AT314" i="1"/>
  <c r="BH313" i="7"/>
  <c r="X313" i="12"/>
  <c r="V314" i="13"/>
  <c r="U314" i="13" a="1"/>
  <c r="U314" i="13" s="1"/>
  <c r="W314" i="13" s="1"/>
  <c r="BR314" i="13"/>
  <c r="BQ314" i="13" a="1"/>
  <c r="BQ314" i="13" s="1"/>
  <c r="BS314" i="13" s="1"/>
  <c r="BE314" i="1" a="1"/>
  <c r="BE314" i="1" s="1"/>
  <c r="BG314" i="1" s="1"/>
  <c r="BF314" i="1"/>
  <c r="AS314" i="12" a="1"/>
  <c r="AS314" i="12" s="1"/>
  <c r="AU314" i="12" s="1"/>
  <c r="AT314" i="12"/>
  <c r="U315" i="1" a="1"/>
  <c r="U315" i="1" s="1"/>
  <c r="W315" i="1" s="1"/>
  <c r="V315" i="1"/>
  <c r="X313" i="7"/>
  <c r="BP314" i="12"/>
  <c r="BO315" i="12"/>
  <c r="X313" i="13"/>
  <c r="X314" i="1"/>
  <c r="AG315" i="1" a="1"/>
  <c r="AG315" i="1" s="1"/>
  <c r="AI315" i="1" s="1"/>
  <c r="AH315" i="1"/>
  <c r="U314" i="12" a="1"/>
  <c r="U314" i="12" s="1"/>
  <c r="W314" i="12" s="1"/>
  <c r="V314" i="12"/>
  <c r="BQ313" i="12" a="1"/>
  <c r="BQ313" i="12" s="1"/>
  <c r="BS313" i="12" s="1"/>
  <c r="BR313" i="12"/>
  <c r="BH313" i="1"/>
  <c r="AJ314" i="1"/>
  <c r="AJ314" i="7"/>
  <c r="BT313" i="7"/>
  <c r="AV313" i="7"/>
  <c r="U314" i="7" a="1"/>
  <c r="U314" i="7" s="1"/>
  <c r="W314" i="7" s="1"/>
  <c r="V314" i="7"/>
  <c r="AG315" i="7" a="1"/>
  <c r="AG315" i="7" s="1"/>
  <c r="AI315" i="7" s="1"/>
  <c r="AH315" i="7"/>
  <c r="BE314" i="7" a="1"/>
  <c r="BE314" i="7" s="1"/>
  <c r="BG314" i="7" s="1"/>
  <c r="BF314" i="7"/>
  <c r="AT314" i="7"/>
  <c r="AS314" i="7" a="1"/>
  <c r="AS314" i="7" s="1"/>
  <c r="AU314" i="7" s="1"/>
  <c r="BQ314" i="7" a="1"/>
  <c r="BQ314" i="7" s="1"/>
  <c r="BS314" i="7" s="1"/>
  <c r="BR314" i="7"/>
  <c r="AQ315" i="1"/>
  <c r="AR315" i="1" s="1"/>
  <c r="BC315" i="12"/>
  <c r="BD315" i="12" s="1"/>
  <c r="AQ315" i="12"/>
  <c r="AR315" i="12" s="1"/>
  <c r="AE315" i="12"/>
  <c r="AF315" i="12" s="1"/>
  <c r="S315" i="12"/>
  <c r="T315" i="12" s="1"/>
  <c r="BO315" i="7"/>
  <c r="BP315" i="7" s="1"/>
  <c r="BC315" i="7"/>
  <c r="BD315" i="7" s="1"/>
  <c r="AQ315" i="7"/>
  <c r="AR315" i="7" s="1"/>
  <c r="AE316" i="7"/>
  <c r="AF316" i="7" s="1"/>
  <c r="S315" i="7"/>
  <c r="T315" i="7" s="1"/>
  <c r="BO316" i="1"/>
  <c r="BP316" i="1" s="1"/>
  <c r="BC315" i="1"/>
  <c r="BD315" i="1" s="1"/>
  <c r="AE316" i="1"/>
  <c r="AF316" i="1" s="1"/>
  <c r="S316" i="1"/>
  <c r="T316" i="1" s="1"/>
  <c r="BO315" i="13"/>
  <c r="BP315" i="13" s="1"/>
  <c r="BC315" i="13"/>
  <c r="BD315" i="13" s="1"/>
  <c r="AQ315" i="13"/>
  <c r="AR315" i="13" s="1"/>
  <c r="AE315" i="13"/>
  <c r="AF315" i="13" s="1"/>
  <c r="S315" i="13"/>
  <c r="T315" i="13" s="1"/>
  <c r="AV314" i="12" l="1"/>
  <c r="BT315" i="1"/>
  <c r="AJ314" i="12"/>
  <c r="BH314" i="13"/>
  <c r="X314" i="12"/>
  <c r="AV314" i="13"/>
  <c r="AJ314" i="13"/>
  <c r="BH314" i="1"/>
  <c r="AV314" i="1"/>
  <c r="X315" i="1"/>
  <c r="AJ315" i="7"/>
  <c r="BT314" i="13"/>
  <c r="BT314" i="7"/>
  <c r="X314" i="7"/>
  <c r="BQ315" i="13" a="1"/>
  <c r="BQ315" i="13" s="1"/>
  <c r="BS315" i="13" s="1"/>
  <c r="BR315" i="13"/>
  <c r="BT315" i="13" s="1"/>
  <c r="AG316" i="1" a="1"/>
  <c r="AG316" i="1" s="1"/>
  <c r="AI316" i="1" s="1"/>
  <c r="AH316" i="1"/>
  <c r="U315" i="12" a="1"/>
  <c r="U315" i="12" s="1"/>
  <c r="W315" i="12" s="1"/>
  <c r="V315" i="12"/>
  <c r="U316" i="1" a="1"/>
  <c r="U316" i="1" s="1"/>
  <c r="W316" i="1" s="1"/>
  <c r="V316" i="1"/>
  <c r="X316" i="1" s="1"/>
  <c r="BE315" i="1" a="1"/>
  <c r="BE315" i="1" s="1"/>
  <c r="BG315" i="1" s="1"/>
  <c r="BF315" i="1"/>
  <c r="AG315" i="12" a="1"/>
  <c r="AG315" i="12" s="1"/>
  <c r="AI315" i="12" s="1"/>
  <c r="AH315" i="12"/>
  <c r="AJ315" i="1"/>
  <c r="X314" i="13"/>
  <c r="V315" i="13"/>
  <c r="U315" i="13" a="1"/>
  <c r="U315" i="13" s="1"/>
  <c r="W315" i="13" s="1"/>
  <c r="X315" i="13"/>
  <c r="AS315" i="12" a="1"/>
  <c r="AS315" i="12" s="1"/>
  <c r="AU315" i="12" s="1"/>
  <c r="AT315" i="12"/>
  <c r="BQ314" i="12" a="1"/>
  <c r="BQ314" i="12" s="1"/>
  <c r="BS314" i="12" s="1"/>
  <c r="BR314" i="12"/>
  <c r="BT314" i="12" s="1"/>
  <c r="AG315" i="13" a="1"/>
  <c r="AG315" i="13" s="1"/>
  <c r="AI315" i="13" s="1"/>
  <c r="AH315" i="13"/>
  <c r="BE315" i="12" a="1"/>
  <c r="BE315" i="12" s="1"/>
  <c r="BG315" i="12" s="1"/>
  <c r="BF315" i="12"/>
  <c r="BH315" i="12" s="1"/>
  <c r="BR316" i="1"/>
  <c r="BQ316" i="1" a="1"/>
  <c r="BQ316" i="1" s="1"/>
  <c r="BS316" i="1" s="1"/>
  <c r="AT315" i="13"/>
  <c r="AS315" i="13" a="1"/>
  <c r="AS315" i="13" s="1"/>
  <c r="AU315" i="13" s="1"/>
  <c r="BF315" i="13"/>
  <c r="BE315" i="13" a="1"/>
  <c r="BE315" i="13" s="1"/>
  <c r="BG315" i="13" s="1"/>
  <c r="AS315" i="1" a="1"/>
  <c r="AS315" i="1" s="1"/>
  <c r="AU315" i="1" s="1"/>
  <c r="AT315" i="1"/>
  <c r="AV315" i="1" s="1"/>
  <c r="BT313" i="12"/>
  <c r="BP315" i="12"/>
  <c r="BO316" i="12"/>
  <c r="BH314" i="7"/>
  <c r="AH316" i="7"/>
  <c r="AG316" i="7" a="1"/>
  <c r="AG316" i="7" s="1"/>
  <c r="AI316" i="7" s="1"/>
  <c r="AV314" i="7"/>
  <c r="U315" i="7" a="1"/>
  <c r="U315" i="7" s="1"/>
  <c r="W315" i="7" s="1"/>
  <c r="V315" i="7"/>
  <c r="BR315" i="7"/>
  <c r="BQ315" i="7" a="1"/>
  <c r="BQ315" i="7" s="1"/>
  <c r="BS315" i="7" s="1"/>
  <c r="BE315" i="7" a="1"/>
  <c r="BE315" i="7" s="1"/>
  <c r="BG315" i="7" s="1"/>
  <c r="BF315" i="7"/>
  <c r="AS315" i="7" a="1"/>
  <c r="AS315" i="7" s="1"/>
  <c r="AU315" i="7" s="1"/>
  <c r="AT315" i="7"/>
  <c r="AQ316" i="1"/>
  <c r="AR316" i="1" s="1"/>
  <c r="BC316" i="12"/>
  <c r="BD316" i="12" s="1"/>
  <c r="AQ316" i="12"/>
  <c r="AR316" i="12" s="1"/>
  <c r="AE316" i="12"/>
  <c r="AF316" i="12" s="1"/>
  <c r="S316" i="12"/>
  <c r="T316" i="12" s="1"/>
  <c r="BO316" i="7"/>
  <c r="BP316" i="7" s="1"/>
  <c r="BC316" i="7"/>
  <c r="BD316" i="7" s="1"/>
  <c r="AQ316" i="7"/>
  <c r="AR316" i="7" s="1"/>
  <c r="AE317" i="7"/>
  <c r="AF317" i="7" s="1"/>
  <c r="S316" i="7"/>
  <c r="T316" i="7" s="1"/>
  <c r="BO317" i="1"/>
  <c r="BP317" i="1" s="1"/>
  <c r="BC316" i="1"/>
  <c r="BD316" i="1" s="1"/>
  <c r="AE317" i="1"/>
  <c r="AF317" i="1" s="1"/>
  <c r="S317" i="1"/>
  <c r="T317" i="1" s="1"/>
  <c r="BO316" i="13"/>
  <c r="BP316" i="13" s="1"/>
  <c r="BC316" i="13"/>
  <c r="BD316" i="13" s="1"/>
  <c r="AQ316" i="13"/>
  <c r="AR316" i="13" s="1"/>
  <c r="AE316" i="13"/>
  <c r="AF316" i="13" s="1"/>
  <c r="S316" i="13"/>
  <c r="T316" i="13" s="1"/>
  <c r="X315" i="12" l="1"/>
  <c r="BH315" i="1"/>
  <c r="BT316" i="1"/>
  <c r="AJ316" i="1"/>
  <c r="BQ316" i="13" a="1"/>
  <c r="BQ316" i="13" s="1"/>
  <c r="BS316" i="13" s="1"/>
  <c r="BR316" i="13"/>
  <c r="AJ315" i="12"/>
  <c r="U317" i="1" a="1"/>
  <c r="U317" i="1" s="1"/>
  <c r="W317" i="1" s="1"/>
  <c r="V317" i="1"/>
  <c r="BH315" i="13"/>
  <c r="AV315" i="12"/>
  <c r="AS316" i="13" a="1"/>
  <c r="AS316" i="13" s="1"/>
  <c r="AU316" i="13" s="1"/>
  <c r="AT316" i="13"/>
  <c r="BE316" i="13" a="1"/>
  <c r="BE316" i="13" s="1"/>
  <c r="BG316" i="13" s="1"/>
  <c r="BF316" i="13"/>
  <c r="AG317" i="1" a="1"/>
  <c r="AG317" i="1" s="1"/>
  <c r="AI317" i="1" s="1"/>
  <c r="AH317" i="1"/>
  <c r="AG316" i="12" a="1"/>
  <c r="AG316" i="12" s="1"/>
  <c r="AI316" i="12" s="1"/>
  <c r="AH316" i="12"/>
  <c r="U316" i="12" a="1"/>
  <c r="U316" i="12" s="1"/>
  <c r="W316" i="12" s="1"/>
  <c r="V316" i="12"/>
  <c r="BE316" i="1" a="1"/>
  <c r="BE316" i="1" s="1"/>
  <c r="BG316" i="1" s="1"/>
  <c r="BF316" i="1"/>
  <c r="U316" i="13" a="1"/>
  <c r="U316" i="13" s="1"/>
  <c r="W316" i="13" s="1"/>
  <c r="V316" i="13"/>
  <c r="BQ317" i="1" a="1"/>
  <c r="BQ317" i="1" s="1"/>
  <c r="BS317" i="1" s="1"/>
  <c r="BR317" i="1"/>
  <c r="AS316" i="12" a="1"/>
  <c r="AS316" i="12" s="1"/>
  <c r="AU316" i="12" s="1"/>
  <c r="AT316" i="12"/>
  <c r="BP316" i="12"/>
  <c r="BO317" i="12"/>
  <c r="AV315" i="13"/>
  <c r="AJ315" i="13"/>
  <c r="AS316" i="1" a="1"/>
  <c r="AS316" i="1" s="1"/>
  <c r="AU316" i="1" s="1"/>
  <c r="AT316" i="1"/>
  <c r="AG316" i="13" a="1"/>
  <c r="AG316" i="13" s="1"/>
  <c r="AI316" i="13" s="1"/>
  <c r="AH316" i="13"/>
  <c r="BE316" i="12" a="1"/>
  <c r="BE316" i="12" s="1"/>
  <c r="BG316" i="12" s="1"/>
  <c r="BF316" i="12"/>
  <c r="BQ315" i="12" a="1"/>
  <c r="BQ315" i="12" s="1"/>
  <c r="BS315" i="12" s="1"/>
  <c r="BR315" i="12"/>
  <c r="BH315" i="7"/>
  <c r="X315" i="7"/>
  <c r="AJ316" i="7"/>
  <c r="BF316" i="7"/>
  <c r="BE316" i="7" a="1"/>
  <c r="BE316" i="7" s="1"/>
  <c r="BG316" i="7" s="1"/>
  <c r="BT315" i="7"/>
  <c r="BR316" i="7"/>
  <c r="BQ316" i="7" a="1"/>
  <c r="BQ316" i="7" s="1"/>
  <c r="BS316" i="7" s="1"/>
  <c r="AG317" i="7" a="1"/>
  <c r="AG317" i="7" s="1"/>
  <c r="AI317" i="7" s="1"/>
  <c r="AH317" i="7"/>
  <c r="AS316" i="7" a="1"/>
  <c r="AS316" i="7" s="1"/>
  <c r="AU316" i="7" s="1"/>
  <c r="AT316" i="7"/>
  <c r="V316" i="7"/>
  <c r="U316" i="7" a="1"/>
  <c r="U316" i="7" s="1"/>
  <c r="W316" i="7" s="1"/>
  <c r="AV315" i="7"/>
  <c r="AQ317" i="1"/>
  <c r="AR317" i="1" s="1"/>
  <c r="BC317" i="12"/>
  <c r="BD317" i="12" s="1"/>
  <c r="AQ317" i="12"/>
  <c r="AR317" i="12" s="1"/>
  <c r="AE317" i="12"/>
  <c r="AF317" i="12" s="1"/>
  <c r="S317" i="12"/>
  <c r="T317" i="12" s="1"/>
  <c r="BO317" i="7"/>
  <c r="BP317" i="7" s="1"/>
  <c r="BC317" i="7"/>
  <c r="BD317" i="7" s="1"/>
  <c r="AQ317" i="7"/>
  <c r="AR317" i="7" s="1"/>
  <c r="AE318" i="7"/>
  <c r="AF318" i="7" s="1"/>
  <c r="S317" i="7"/>
  <c r="T317" i="7" s="1"/>
  <c r="BO318" i="1"/>
  <c r="BP318" i="1" s="1"/>
  <c r="BC317" i="1"/>
  <c r="BD317" i="1" s="1"/>
  <c r="AE318" i="1"/>
  <c r="AF318" i="1" s="1"/>
  <c r="S318" i="1"/>
  <c r="T318" i="1" s="1"/>
  <c r="BO317" i="13"/>
  <c r="BP317" i="13" s="1"/>
  <c r="BC317" i="13"/>
  <c r="BD317" i="13" s="1"/>
  <c r="AQ317" i="13"/>
  <c r="AR317" i="13" s="1"/>
  <c r="AE317" i="13"/>
  <c r="AF317" i="13" s="1"/>
  <c r="S317" i="13"/>
  <c r="T317" i="13" s="1"/>
  <c r="BH316" i="7" l="1"/>
  <c r="BT316" i="13"/>
  <c r="X317" i="1"/>
  <c r="BT317" i="1"/>
  <c r="AJ316" i="12"/>
  <c r="AV316" i="1"/>
  <c r="AS317" i="12" a="1"/>
  <c r="AS317" i="12" s="1"/>
  <c r="AU317" i="12" s="1"/>
  <c r="AT317" i="12"/>
  <c r="AV317" i="12" s="1"/>
  <c r="AS317" i="13" a="1"/>
  <c r="AS317" i="13" s="1"/>
  <c r="AU317" i="13" s="1"/>
  <c r="AT317" i="13"/>
  <c r="V317" i="13"/>
  <c r="U317" i="13" a="1"/>
  <c r="U317" i="13" s="1"/>
  <c r="W317" i="13" s="1"/>
  <c r="AS317" i="1" a="1"/>
  <c r="AS317" i="1" s="1"/>
  <c r="AU317" i="1" s="1"/>
  <c r="AT317" i="1"/>
  <c r="BT315" i="12"/>
  <c r="X316" i="13"/>
  <c r="AJ317" i="1"/>
  <c r="AG317" i="13" a="1"/>
  <c r="AG317" i="13" s="1"/>
  <c r="AI317" i="13" s="1"/>
  <c r="AH317" i="13"/>
  <c r="BF317" i="13"/>
  <c r="BE317" i="13" a="1"/>
  <c r="BE317" i="13" s="1"/>
  <c r="BG317" i="13" s="1"/>
  <c r="BF317" i="12"/>
  <c r="BE317" i="12" a="1"/>
  <c r="BE317" i="12" s="1"/>
  <c r="BG317" i="12" s="1"/>
  <c r="BQ317" i="13" a="1"/>
  <c r="BQ317" i="13" s="1"/>
  <c r="BS317" i="13" s="1"/>
  <c r="BR317" i="13"/>
  <c r="U318" i="1" a="1"/>
  <c r="U318" i="1" s="1"/>
  <c r="W318" i="1" s="1"/>
  <c r="V318" i="1"/>
  <c r="BH316" i="12"/>
  <c r="BP317" i="12"/>
  <c r="BO318" i="12"/>
  <c r="BH316" i="1"/>
  <c r="BH316" i="13"/>
  <c r="BR318" i="1"/>
  <c r="BQ318" i="1" a="1"/>
  <c r="BQ318" i="1" s="1"/>
  <c r="BS318" i="1" s="1"/>
  <c r="AH318" i="1"/>
  <c r="AG318" i="1" a="1"/>
  <c r="AG318" i="1" s="1"/>
  <c r="AI318" i="1" s="1"/>
  <c r="U317" i="12" a="1"/>
  <c r="U317" i="12" s="1"/>
  <c r="W317" i="12" s="1"/>
  <c r="V317" i="12"/>
  <c r="BR316" i="12"/>
  <c r="BQ316" i="12" a="1"/>
  <c r="BQ316" i="12" s="1"/>
  <c r="BS316" i="12" s="1"/>
  <c r="BE317" i="1" a="1"/>
  <c r="BE317" i="1" s="1"/>
  <c r="BG317" i="1" s="1"/>
  <c r="BF317" i="1"/>
  <c r="AG317" i="12" a="1"/>
  <c r="AG317" i="12" s="1"/>
  <c r="AI317" i="12" s="1"/>
  <c r="AH317" i="12"/>
  <c r="AV316" i="7"/>
  <c r="AJ316" i="13"/>
  <c r="AV316" i="12"/>
  <c r="X316" i="12"/>
  <c r="AV316" i="13"/>
  <c r="X316" i="7"/>
  <c r="AJ317" i="7"/>
  <c r="BE317" i="7" a="1"/>
  <c r="BE317" i="7" s="1"/>
  <c r="BG317" i="7" s="1"/>
  <c r="BF317" i="7"/>
  <c r="BT316" i="7"/>
  <c r="AS317" i="7" a="1"/>
  <c r="AS317" i="7" s="1"/>
  <c r="AU317" i="7" s="1"/>
  <c r="AT317" i="7"/>
  <c r="AH318" i="7"/>
  <c r="AG318" i="7" a="1"/>
  <c r="AG318" i="7" s="1"/>
  <c r="AI318" i="7" s="1"/>
  <c r="U317" i="7" a="1"/>
  <c r="U317" i="7" s="1"/>
  <c r="W317" i="7" s="1"/>
  <c r="V317" i="7"/>
  <c r="BQ317" i="7" a="1"/>
  <c r="BQ317" i="7" s="1"/>
  <c r="BS317" i="7" s="1"/>
  <c r="BR317" i="7"/>
  <c r="AQ318" i="1"/>
  <c r="AR318" i="1" s="1"/>
  <c r="BC318" i="12"/>
  <c r="BD318" i="12" s="1"/>
  <c r="AQ318" i="12"/>
  <c r="AR318" i="12" s="1"/>
  <c r="AE318" i="12"/>
  <c r="AF318" i="12" s="1"/>
  <c r="S318" i="12"/>
  <c r="T318" i="12" s="1"/>
  <c r="BO318" i="7"/>
  <c r="BP318" i="7" s="1"/>
  <c r="BC318" i="7"/>
  <c r="BD318" i="7" s="1"/>
  <c r="AQ318" i="7"/>
  <c r="AR318" i="7" s="1"/>
  <c r="AE319" i="7"/>
  <c r="AF319" i="7" s="1"/>
  <c r="S318" i="7"/>
  <c r="T318" i="7" s="1"/>
  <c r="BO319" i="1"/>
  <c r="BP319" i="1" s="1"/>
  <c r="BC318" i="1"/>
  <c r="BD318" i="1" s="1"/>
  <c r="AE319" i="1"/>
  <c r="AF319" i="1" s="1"/>
  <c r="S319" i="1"/>
  <c r="T319" i="1" s="1"/>
  <c r="BO318" i="13"/>
  <c r="BP318" i="13" s="1"/>
  <c r="BC318" i="13"/>
  <c r="BD318" i="13" s="1"/>
  <c r="AQ318" i="13"/>
  <c r="AR318" i="13" s="1"/>
  <c r="AE318" i="13"/>
  <c r="AF318" i="13" s="1"/>
  <c r="S318" i="13"/>
  <c r="T318" i="13" s="1"/>
  <c r="BT316" i="12" l="1"/>
  <c r="BT317" i="13"/>
  <c r="AV317" i="13"/>
  <c r="BH317" i="1"/>
  <c r="X317" i="13"/>
  <c r="BT318" i="1"/>
  <c r="X318" i="1"/>
  <c r="AJ317" i="13"/>
  <c r="X317" i="12"/>
  <c r="AJ317" i="12"/>
  <c r="AS318" i="1" a="1"/>
  <c r="AS318" i="1" s="1"/>
  <c r="AU318" i="1" s="1"/>
  <c r="AT318" i="1"/>
  <c r="AV318" i="1" s="1"/>
  <c r="BR318" i="13"/>
  <c r="BQ318" i="13" a="1"/>
  <c r="BQ318" i="13" s="1"/>
  <c r="BS318" i="13" s="1"/>
  <c r="AS318" i="13" a="1"/>
  <c r="AS318" i="13" s="1"/>
  <c r="AU318" i="13" s="1"/>
  <c r="AT318" i="13"/>
  <c r="BE318" i="13" a="1"/>
  <c r="BE318" i="13" s="1"/>
  <c r="BG318" i="13" s="1"/>
  <c r="BF318" i="13"/>
  <c r="U318" i="12" a="1"/>
  <c r="U318" i="12" s="1"/>
  <c r="W318" i="12" s="1"/>
  <c r="V318" i="12"/>
  <c r="BH317" i="7"/>
  <c r="BH317" i="12"/>
  <c r="U319" i="1" a="1"/>
  <c r="U319" i="1" s="1"/>
  <c r="W319" i="1" s="1"/>
  <c r="V319" i="1"/>
  <c r="AH319" i="1"/>
  <c r="AG319" i="1" a="1"/>
  <c r="AG319" i="1" s="1"/>
  <c r="AI319" i="1" s="1"/>
  <c r="BE318" i="1" a="1"/>
  <c r="BE318" i="1" s="1"/>
  <c r="BG318" i="1" s="1"/>
  <c r="BF318" i="1"/>
  <c r="AG318" i="12" a="1"/>
  <c r="AG318" i="12" s="1"/>
  <c r="AI318" i="12" s="1"/>
  <c r="AH318" i="12"/>
  <c r="AJ318" i="12" s="1"/>
  <c r="AJ318" i="1"/>
  <c r="BP318" i="12"/>
  <c r="BO319" i="12"/>
  <c r="BQ319" i="1" a="1"/>
  <c r="BQ319" i="1" s="1"/>
  <c r="BS319" i="1" s="1"/>
  <c r="BR319" i="1"/>
  <c r="AS318" i="12" a="1"/>
  <c r="AS318" i="12" s="1"/>
  <c r="AU318" i="12" s="1"/>
  <c r="AT318" i="12"/>
  <c r="BQ317" i="12" a="1"/>
  <c r="BQ317" i="12" s="1"/>
  <c r="BS317" i="12" s="1"/>
  <c r="BR317" i="12"/>
  <c r="U318" i="13" a="1"/>
  <c r="U318" i="13" s="1"/>
  <c r="W318" i="13" s="1"/>
  <c r="V318" i="13"/>
  <c r="AG318" i="13" a="1"/>
  <c r="AG318" i="13" s="1"/>
  <c r="AI318" i="13" s="1"/>
  <c r="AH318" i="13"/>
  <c r="BF318" i="12"/>
  <c r="BE318" i="12" a="1"/>
  <c r="BE318" i="12" s="1"/>
  <c r="BG318" i="12" s="1"/>
  <c r="BH317" i="13"/>
  <c r="AV317" i="1"/>
  <c r="AJ318" i="7"/>
  <c r="BT317" i="7"/>
  <c r="X317" i="7"/>
  <c r="AV317" i="7"/>
  <c r="AG319" i="7" a="1"/>
  <c r="AG319" i="7" s="1"/>
  <c r="AI319" i="7" s="1"/>
  <c r="AH319" i="7"/>
  <c r="AS318" i="7" a="1"/>
  <c r="AS318" i="7" s="1"/>
  <c r="AU318" i="7" s="1"/>
  <c r="AT318" i="7"/>
  <c r="U318" i="7" a="1"/>
  <c r="U318" i="7" s="1"/>
  <c r="W318" i="7" s="1"/>
  <c r="V318" i="7"/>
  <c r="BQ318" i="7" a="1"/>
  <c r="BQ318" i="7" s="1"/>
  <c r="BS318" i="7" s="1"/>
  <c r="BR318" i="7"/>
  <c r="BE318" i="7" a="1"/>
  <c r="BE318" i="7" s="1"/>
  <c r="BG318" i="7" s="1"/>
  <c r="BF318" i="7"/>
  <c r="AQ319" i="1"/>
  <c r="AR319" i="1" s="1"/>
  <c r="BC319" i="12"/>
  <c r="BD319" i="12" s="1"/>
  <c r="AQ319" i="12"/>
  <c r="AR319" i="12" s="1"/>
  <c r="AE319" i="12"/>
  <c r="AF319" i="12" s="1"/>
  <c r="S319" i="12"/>
  <c r="T319" i="12" s="1"/>
  <c r="BO319" i="7"/>
  <c r="BP319" i="7" s="1"/>
  <c r="BC319" i="7"/>
  <c r="BD319" i="7" s="1"/>
  <c r="AQ319" i="7"/>
  <c r="AR319" i="7" s="1"/>
  <c r="AE320" i="7"/>
  <c r="AF320" i="7" s="1"/>
  <c r="S319" i="7"/>
  <c r="T319" i="7" s="1"/>
  <c r="BO320" i="1"/>
  <c r="BP320" i="1" s="1"/>
  <c r="BC319" i="1"/>
  <c r="BD319" i="1" s="1"/>
  <c r="AE320" i="1"/>
  <c r="AF320" i="1" s="1"/>
  <c r="S320" i="1"/>
  <c r="T320" i="1" s="1"/>
  <c r="BO319" i="13"/>
  <c r="BP319" i="13" s="1"/>
  <c r="BC319" i="13"/>
  <c r="BD319" i="13" s="1"/>
  <c r="AQ319" i="13"/>
  <c r="AR319" i="13" s="1"/>
  <c r="AE319" i="13"/>
  <c r="AF319" i="13" s="1"/>
  <c r="S319" i="13"/>
  <c r="T319" i="13" s="1"/>
  <c r="AJ319" i="1" l="1"/>
  <c r="X318" i="13"/>
  <c r="BT317" i="12"/>
  <c r="AV318" i="12"/>
  <c r="X318" i="12"/>
  <c r="BT318" i="7"/>
  <c r="AS319" i="1" a="1"/>
  <c r="AS319" i="1" s="1"/>
  <c r="AU319" i="1" s="1"/>
  <c r="AT319" i="1"/>
  <c r="BQ319" i="13" a="1"/>
  <c r="BQ319" i="13" s="1"/>
  <c r="BS319" i="13" s="1"/>
  <c r="BR319" i="13"/>
  <c r="BH318" i="7"/>
  <c r="BH318" i="12"/>
  <c r="X319" i="1"/>
  <c r="AV318" i="13"/>
  <c r="BQ320" i="1" a="1"/>
  <c r="BQ320" i="1" s="1"/>
  <c r="BS320" i="1" s="1"/>
  <c r="BR320" i="1"/>
  <c r="V319" i="13"/>
  <c r="U319" i="13" a="1"/>
  <c r="U319" i="13" s="1"/>
  <c r="W319" i="13" s="1"/>
  <c r="U320" i="1" a="1"/>
  <c r="U320" i="1" s="1"/>
  <c r="W320" i="1" s="1"/>
  <c r="V320" i="1"/>
  <c r="V319" i="12"/>
  <c r="U319" i="12" a="1"/>
  <c r="U319" i="12" s="1"/>
  <c r="W319" i="12" s="1"/>
  <c r="BE319" i="13" a="1"/>
  <c r="BE319" i="13" s="1"/>
  <c r="BG319" i="13" s="1"/>
  <c r="BF319" i="13"/>
  <c r="AG320" i="1" a="1"/>
  <c r="AG320" i="1" s="1"/>
  <c r="AI320" i="1" s="1"/>
  <c r="AH320" i="1"/>
  <c r="BE319" i="1" a="1"/>
  <c r="BE319" i="1" s="1"/>
  <c r="BG319" i="1" s="1"/>
  <c r="BF319" i="1"/>
  <c r="AG319" i="12" a="1"/>
  <c r="AG319" i="12" s="1"/>
  <c r="AI319" i="12" s="1"/>
  <c r="AH319" i="12"/>
  <c r="AJ318" i="13"/>
  <c r="BT319" i="1"/>
  <c r="BH318" i="1"/>
  <c r="BT318" i="13"/>
  <c r="AS319" i="12" a="1"/>
  <c r="AS319" i="12" s="1"/>
  <c r="AU319" i="12" s="1"/>
  <c r="AT319" i="12"/>
  <c r="AG319" i="13" a="1"/>
  <c r="AG319" i="13" s="1"/>
  <c r="AI319" i="13" s="1"/>
  <c r="AH319" i="13"/>
  <c r="AJ319" i="13" s="1"/>
  <c r="BE319" i="12" a="1"/>
  <c r="BE319" i="12" s="1"/>
  <c r="BG319" i="12" s="1"/>
  <c r="BF319" i="12"/>
  <c r="AS319" i="13" a="1"/>
  <c r="AS319" i="13" s="1"/>
  <c r="AU319" i="13" s="1"/>
  <c r="AT319" i="13"/>
  <c r="BP319" i="12"/>
  <c r="BO320" i="12"/>
  <c r="BH318" i="13"/>
  <c r="BQ318" i="12" a="1"/>
  <c r="BQ318" i="12" s="1"/>
  <c r="BS318" i="12" s="1"/>
  <c r="BR318" i="12"/>
  <c r="X318" i="7"/>
  <c r="AJ319" i="7"/>
  <c r="AV318" i="7"/>
  <c r="BF319" i="7"/>
  <c r="BE319" i="7" a="1"/>
  <c r="BE319" i="7" s="1"/>
  <c r="BG319" i="7" s="1"/>
  <c r="AG320" i="7" a="1"/>
  <c r="AG320" i="7" s="1"/>
  <c r="AI320" i="7" s="1"/>
  <c r="AH320" i="7"/>
  <c r="U319" i="7" a="1"/>
  <c r="U319" i="7" s="1"/>
  <c r="W319" i="7" s="1"/>
  <c r="V319" i="7"/>
  <c r="AS319" i="7" a="1"/>
  <c r="AS319" i="7" s="1"/>
  <c r="AU319" i="7" s="1"/>
  <c r="AT319" i="7"/>
  <c r="BR319" i="7"/>
  <c r="BQ319" i="7" a="1"/>
  <c r="BQ319" i="7" s="1"/>
  <c r="BS319" i="7" s="1"/>
  <c r="AQ320" i="1"/>
  <c r="AR320" i="1" s="1"/>
  <c r="BC320" i="12"/>
  <c r="BD320" i="12" s="1"/>
  <c r="AQ320" i="12"/>
  <c r="AR320" i="12" s="1"/>
  <c r="AE320" i="12"/>
  <c r="AF320" i="12" s="1"/>
  <c r="S320" i="12"/>
  <c r="T320" i="12" s="1"/>
  <c r="BO320" i="7"/>
  <c r="BP320" i="7" s="1"/>
  <c r="BC320" i="7"/>
  <c r="BD320" i="7" s="1"/>
  <c r="AQ320" i="7"/>
  <c r="AR320" i="7" s="1"/>
  <c r="AE321" i="7"/>
  <c r="AF321" i="7" s="1"/>
  <c r="S320" i="7"/>
  <c r="T320" i="7" s="1"/>
  <c r="BO321" i="1"/>
  <c r="BP321" i="1" s="1"/>
  <c r="BC320" i="1"/>
  <c r="BD320" i="1" s="1"/>
  <c r="AE321" i="1"/>
  <c r="AF321" i="1" s="1"/>
  <c r="S321" i="1"/>
  <c r="T321" i="1" s="1"/>
  <c r="BO320" i="13"/>
  <c r="BP320" i="13" s="1"/>
  <c r="BC320" i="13"/>
  <c r="BD320" i="13" s="1"/>
  <c r="AQ320" i="13"/>
  <c r="AR320" i="13" s="1"/>
  <c r="AE320" i="13"/>
  <c r="AF320" i="13" s="1"/>
  <c r="S320" i="13"/>
  <c r="T320" i="13" s="1"/>
  <c r="AV319" i="13" l="1"/>
  <c r="AJ320" i="1"/>
  <c r="BT319" i="13"/>
  <c r="AV319" i="12"/>
  <c r="BH319" i="1"/>
  <c r="X320" i="1"/>
  <c r="BQ320" i="13" a="1"/>
  <c r="BQ320" i="13" s="1"/>
  <c r="BS320" i="13" s="1"/>
  <c r="BR320" i="13"/>
  <c r="AG321" i="1" a="1"/>
  <c r="AG321" i="1" s="1"/>
  <c r="AI321" i="1" s="1"/>
  <c r="AH321" i="1"/>
  <c r="U320" i="12" a="1"/>
  <c r="U320" i="12" s="1"/>
  <c r="W320" i="12" s="1"/>
  <c r="V320" i="12"/>
  <c r="X320" i="12" s="1"/>
  <c r="BF320" i="1"/>
  <c r="BE320" i="1" a="1"/>
  <c r="BE320" i="1" s="1"/>
  <c r="BG320" i="1" s="1"/>
  <c r="AG320" i="12" a="1"/>
  <c r="AG320" i="12" s="1"/>
  <c r="AI320" i="12" s="1"/>
  <c r="AH320" i="12"/>
  <c r="V321" i="1"/>
  <c r="U321" i="1" a="1"/>
  <c r="U321" i="1" s="1"/>
  <c r="W321" i="1" s="1"/>
  <c r="U320" i="13" a="1"/>
  <c r="U320" i="13" s="1"/>
  <c r="W320" i="13" s="1"/>
  <c r="V320" i="13"/>
  <c r="BQ321" i="1" a="1"/>
  <c r="BQ321" i="1" s="1"/>
  <c r="BS321" i="1" s="1"/>
  <c r="BR321" i="1"/>
  <c r="BT321" i="1" s="1"/>
  <c r="AS320" i="12" a="1"/>
  <c r="AS320" i="12" s="1"/>
  <c r="AU320" i="12" s="1"/>
  <c r="AT320" i="12"/>
  <c r="BH319" i="12"/>
  <c r="X319" i="13"/>
  <c r="BE320" i="12" a="1"/>
  <c r="BE320" i="12" s="1"/>
  <c r="BG320" i="12" s="1"/>
  <c r="BF320" i="12"/>
  <c r="BT318" i="12"/>
  <c r="BH319" i="13"/>
  <c r="AG320" i="13" a="1"/>
  <c r="AG320" i="13" s="1"/>
  <c r="AI320" i="13" s="1"/>
  <c r="AH320" i="13"/>
  <c r="AS320" i="13" a="1"/>
  <c r="AS320" i="13" s="1"/>
  <c r="AU320" i="13" s="1"/>
  <c r="AT320" i="13"/>
  <c r="BE320" i="13" a="1"/>
  <c r="BE320" i="13" s="1"/>
  <c r="BG320" i="13" s="1"/>
  <c r="BF320" i="13"/>
  <c r="AS320" i="1" a="1"/>
  <c r="AS320" i="1" s="1"/>
  <c r="AU320" i="1" s="1"/>
  <c r="AT320" i="1"/>
  <c r="AJ319" i="12"/>
  <c r="X319" i="12"/>
  <c r="BT320" i="1"/>
  <c r="AV319" i="1"/>
  <c r="BP320" i="12"/>
  <c r="BO321" i="12"/>
  <c r="BQ319" i="12" a="1"/>
  <c r="BQ319" i="12" s="1"/>
  <c r="BS319" i="12" s="1"/>
  <c r="BR319" i="12"/>
  <c r="X319" i="7"/>
  <c r="AV319" i="7"/>
  <c r="AJ320" i="7"/>
  <c r="BT319" i="7"/>
  <c r="AH321" i="7"/>
  <c r="AG321" i="7" a="1"/>
  <c r="AG321" i="7" s="1"/>
  <c r="AI321" i="7" s="1"/>
  <c r="BQ320" i="7" a="1"/>
  <c r="BQ320" i="7" s="1"/>
  <c r="BS320" i="7" s="1"/>
  <c r="BR320" i="7"/>
  <c r="BE320" i="7" a="1"/>
  <c r="BE320" i="7" s="1"/>
  <c r="BG320" i="7" s="1"/>
  <c r="BF320" i="7"/>
  <c r="U320" i="7" a="1"/>
  <c r="U320" i="7" s="1"/>
  <c r="W320" i="7" s="1"/>
  <c r="V320" i="7"/>
  <c r="BH319" i="7"/>
  <c r="AS320" i="7" a="1"/>
  <c r="AS320" i="7" s="1"/>
  <c r="AU320" i="7" s="1"/>
  <c r="AT320" i="7"/>
  <c r="AQ321" i="1"/>
  <c r="AR321" i="1" s="1"/>
  <c r="BC321" i="12"/>
  <c r="BD321" i="12" s="1"/>
  <c r="AQ321" i="12"/>
  <c r="AR321" i="12" s="1"/>
  <c r="AE321" i="12"/>
  <c r="AF321" i="12" s="1"/>
  <c r="S321" i="12"/>
  <c r="T321" i="12" s="1"/>
  <c r="BO321" i="7"/>
  <c r="BP321" i="7" s="1"/>
  <c r="BC321" i="7"/>
  <c r="BD321" i="7" s="1"/>
  <c r="AQ321" i="7"/>
  <c r="AR321" i="7" s="1"/>
  <c r="AE322" i="7"/>
  <c r="AF322" i="7" s="1"/>
  <c r="S321" i="7"/>
  <c r="T321" i="7" s="1"/>
  <c r="BO322" i="1"/>
  <c r="BP322" i="1" s="1"/>
  <c r="BC321" i="1"/>
  <c r="BD321" i="1" s="1"/>
  <c r="AE322" i="1"/>
  <c r="AF322" i="1" s="1"/>
  <c r="S322" i="1"/>
  <c r="T322" i="1" s="1"/>
  <c r="BO321" i="13"/>
  <c r="BP321" i="13" s="1"/>
  <c r="BC321" i="13"/>
  <c r="BD321" i="13" s="1"/>
  <c r="AQ321" i="13"/>
  <c r="AR321" i="13" s="1"/>
  <c r="AE321" i="13"/>
  <c r="AF321" i="13" s="1"/>
  <c r="S321" i="13"/>
  <c r="T321" i="13" s="1"/>
  <c r="AV320" i="13" l="1"/>
  <c r="X321" i="1"/>
  <c r="BT319" i="12"/>
  <c r="AV320" i="1"/>
  <c r="AV320" i="12"/>
  <c r="AJ320" i="13"/>
  <c r="AJ320" i="12"/>
  <c r="BT320" i="13"/>
  <c r="BH320" i="1"/>
  <c r="AJ321" i="1"/>
  <c r="U322" i="1" a="1"/>
  <c r="U322" i="1" s="1"/>
  <c r="W322" i="1" s="1"/>
  <c r="V322" i="1"/>
  <c r="X322" i="1" s="1"/>
  <c r="BP321" i="12"/>
  <c r="BO322" i="12"/>
  <c r="BH320" i="13"/>
  <c r="BH320" i="12"/>
  <c r="X320" i="13"/>
  <c r="U321" i="12" a="1"/>
  <c r="U321" i="12" s="1"/>
  <c r="W321" i="12" s="1"/>
  <c r="V321" i="12"/>
  <c r="BQ320" i="12" a="1"/>
  <c r="BQ320" i="12" s="1"/>
  <c r="BS320" i="12" s="1"/>
  <c r="BR320" i="12"/>
  <c r="U321" i="13" a="1"/>
  <c r="U321" i="13" s="1"/>
  <c r="W321" i="13" s="1"/>
  <c r="V321" i="13"/>
  <c r="BR322" i="1"/>
  <c r="BQ322" i="1" a="1"/>
  <c r="BQ322" i="1" s="1"/>
  <c r="BS322" i="1" s="1"/>
  <c r="AT321" i="12"/>
  <c r="AS321" i="12" a="1"/>
  <c r="AS321" i="12" s="1"/>
  <c r="AU321" i="12" s="1"/>
  <c r="BE321" i="1" a="1"/>
  <c r="BE321" i="1" s="1"/>
  <c r="BG321" i="1" s="1"/>
  <c r="BF321" i="1"/>
  <c r="AG321" i="13" a="1"/>
  <c r="AG321" i="13" s="1"/>
  <c r="AI321" i="13" s="1"/>
  <c r="AH321" i="13"/>
  <c r="BE321" i="12" a="1"/>
  <c r="BE321" i="12" s="1"/>
  <c r="BG321" i="12" s="1"/>
  <c r="BF321" i="12"/>
  <c r="AH321" i="12"/>
  <c r="AG321" i="12" a="1"/>
  <c r="AG321" i="12" s="1"/>
  <c r="AI321" i="12" s="1"/>
  <c r="AS321" i="13" a="1"/>
  <c r="AS321" i="13" s="1"/>
  <c r="AU321" i="13" s="1"/>
  <c r="AT321" i="13"/>
  <c r="AG322" i="1" a="1"/>
  <c r="AG322" i="1" s="1"/>
  <c r="AI322" i="1" s="1"/>
  <c r="AH322" i="1"/>
  <c r="BF321" i="13"/>
  <c r="BE321" i="13" a="1"/>
  <c r="BE321" i="13" s="1"/>
  <c r="BG321" i="13" s="1"/>
  <c r="AS321" i="1" a="1"/>
  <c r="AS321" i="1" s="1"/>
  <c r="AU321" i="1" s="1"/>
  <c r="AT321" i="1"/>
  <c r="BR321" i="13"/>
  <c r="BQ321" i="13" a="1"/>
  <c r="BQ321" i="13" s="1"/>
  <c r="BS321" i="13" s="1"/>
  <c r="BT320" i="7"/>
  <c r="X320" i="7"/>
  <c r="BH320" i="7"/>
  <c r="AV320" i="7"/>
  <c r="U321" i="7" a="1"/>
  <c r="U321" i="7" s="1"/>
  <c r="W321" i="7" s="1"/>
  <c r="V321" i="7"/>
  <c r="AS321" i="7" a="1"/>
  <c r="AS321" i="7" s="1"/>
  <c r="AU321" i="7" s="1"/>
  <c r="AT321" i="7"/>
  <c r="BQ321" i="7" a="1"/>
  <c r="BQ321" i="7" s="1"/>
  <c r="BS321" i="7" s="1"/>
  <c r="BR321" i="7"/>
  <c r="AH322" i="7"/>
  <c r="AG322" i="7" a="1"/>
  <c r="AG322" i="7" s="1"/>
  <c r="AI322" i="7" s="1"/>
  <c r="AJ321" i="7"/>
  <c r="BE321" i="7" a="1"/>
  <c r="BE321" i="7" s="1"/>
  <c r="BG321" i="7" s="1"/>
  <c r="BF321" i="7"/>
  <c r="AQ322" i="1"/>
  <c r="AR322" i="1" s="1"/>
  <c r="BC322" i="12"/>
  <c r="BD322" i="12" s="1"/>
  <c r="AQ322" i="12"/>
  <c r="AR322" i="12" s="1"/>
  <c r="AE322" i="12"/>
  <c r="AF322" i="12" s="1"/>
  <c r="S322" i="12"/>
  <c r="T322" i="12" s="1"/>
  <c r="BO322" i="7"/>
  <c r="BP322" i="7" s="1"/>
  <c r="BC322" i="7"/>
  <c r="BD322" i="7" s="1"/>
  <c r="AQ322" i="7"/>
  <c r="AR322" i="7" s="1"/>
  <c r="AE323" i="7"/>
  <c r="AF323" i="7" s="1"/>
  <c r="S322" i="7"/>
  <c r="T322" i="7" s="1"/>
  <c r="BO323" i="1"/>
  <c r="BP323" i="1" s="1"/>
  <c r="BC322" i="1"/>
  <c r="BD322" i="1" s="1"/>
  <c r="AE323" i="1"/>
  <c r="AF323" i="1" s="1"/>
  <c r="S323" i="1"/>
  <c r="T323" i="1" s="1"/>
  <c r="BO322" i="13"/>
  <c r="BP322" i="13" s="1"/>
  <c r="BC322" i="13"/>
  <c r="BD322" i="13" s="1"/>
  <c r="AQ322" i="13"/>
  <c r="AR322" i="13" s="1"/>
  <c r="AE322" i="13"/>
  <c r="AF322" i="13" s="1"/>
  <c r="S322" i="13"/>
  <c r="T322" i="13" s="1"/>
  <c r="BT320" i="12" l="1"/>
  <c r="AJ321" i="13"/>
  <c r="X321" i="13"/>
  <c r="BT322" i="1"/>
  <c r="AJ321" i="12"/>
  <c r="AV321" i="13"/>
  <c r="BH321" i="1"/>
  <c r="V323" i="1"/>
  <c r="U323" i="1" a="1"/>
  <c r="U323" i="1" s="1"/>
  <c r="W323" i="1" s="1"/>
  <c r="AG323" i="1" a="1"/>
  <c r="AG323" i="1" s="1"/>
  <c r="AI323" i="1" s="1"/>
  <c r="AH323" i="1"/>
  <c r="AJ323" i="1" s="1"/>
  <c r="V322" i="12"/>
  <c r="U322" i="12" a="1"/>
  <c r="U322" i="12" s="1"/>
  <c r="W322" i="12" s="1"/>
  <c r="AV321" i="1"/>
  <c r="BE322" i="1" a="1"/>
  <c r="BE322" i="1" s="1"/>
  <c r="BG322" i="1" s="1"/>
  <c r="BF322" i="1"/>
  <c r="AG322" i="12" a="1"/>
  <c r="AG322" i="12" s="1"/>
  <c r="AI322" i="12" s="1"/>
  <c r="AH322" i="12"/>
  <c r="U322" i="13" a="1"/>
  <c r="U322" i="13" s="1"/>
  <c r="W322" i="13" s="1"/>
  <c r="V322" i="13"/>
  <c r="BQ323" i="1" a="1"/>
  <c r="BQ323" i="1" s="1"/>
  <c r="BS323" i="1" s="1"/>
  <c r="BR323" i="1"/>
  <c r="AT322" i="12"/>
  <c r="AS322" i="12" a="1"/>
  <c r="AS322" i="12" s="1"/>
  <c r="AU322" i="12" s="1"/>
  <c r="BH321" i="13"/>
  <c r="BP322" i="12"/>
  <c r="BO323" i="12"/>
  <c r="AG322" i="13" a="1"/>
  <c r="AG322" i="13" s="1"/>
  <c r="AI322" i="13" s="1"/>
  <c r="AH322" i="13"/>
  <c r="BF322" i="12"/>
  <c r="BE322" i="12" a="1"/>
  <c r="BE322" i="12" s="1"/>
  <c r="BG322" i="12" s="1"/>
  <c r="AV321" i="12"/>
  <c r="BQ321" i="12" a="1"/>
  <c r="BQ321" i="12" s="1"/>
  <c r="BS321" i="12" s="1"/>
  <c r="BR321" i="12"/>
  <c r="AT322" i="13"/>
  <c r="AS322" i="13" a="1"/>
  <c r="AS322" i="13" s="1"/>
  <c r="AU322" i="13" s="1"/>
  <c r="BR322" i="13"/>
  <c r="BT322" i="13" s="1"/>
  <c r="BQ322" i="13" a="1"/>
  <c r="BQ322" i="13" s="1"/>
  <c r="BS322" i="13" s="1"/>
  <c r="BE322" i="13" a="1"/>
  <c r="BE322" i="13" s="1"/>
  <c r="BG322" i="13" s="1"/>
  <c r="BF322" i="13"/>
  <c r="AS322" i="1" a="1"/>
  <c r="AS322" i="1" s="1"/>
  <c r="AU322" i="1" s="1"/>
  <c r="AT322" i="1"/>
  <c r="BT321" i="13"/>
  <c r="AJ322" i="1"/>
  <c r="BH321" i="12"/>
  <c r="X321" i="12"/>
  <c r="X321" i="7"/>
  <c r="AV321" i="7"/>
  <c r="BT321" i="7"/>
  <c r="BH321" i="7"/>
  <c r="AH323" i="7"/>
  <c r="AG323" i="7" a="1"/>
  <c r="AG323" i="7" s="1"/>
  <c r="AI323" i="7" s="1"/>
  <c r="AS322" i="7" a="1"/>
  <c r="AS322" i="7" s="1"/>
  <c r="AU322" i="7" s="1"/>
  <c r="AT322" i="7"/>
  <c r="AJ322" i="7"/>
  <c r="U322" i="7" a="1"/>
  <c r="U322" i="7" s="1"/>
  <c r="W322" i="7" s="1"/>
  <c r="V322" i="7"/>
  <c r="BQ322" i="7" a="1"/>
  <c r="BQ322" i="7" s="1"/>
  <c r="BS322" i="7" s="1"/>
  <c r="BR322" i="7"/>
  <c r="BE322" i="7" a="1"/>
  <c r="BE322" i="7" s="1"/>
  <c r="BG322" i="7" s="1"/>
  <c r="BF322" i="7"/>
  <c r="AQ323" i="1"/>
  <c r="AR323" i="1" s="1"/>
  <c r="BC323" i="12"/>
  <c r="BD323" i="12" s="1"/>
  <c r="AQ323" i="12"/>
  <c r="AR323" i="12" s="1"/>
  <c r="AE323" i="12"/>
  <c r="AF323" i="12" s="1"/>
  <c r="S323" i="12"/>
  <c r="T323" i="12" s="1"/>
  <c r="BO323" i="7"/>
  <c r="BP323" i="7" s="1"/>
  <c r="BC323" i="7"/>
  <c r="BD323" i="7" s="1"/>
  <c r="AQ323" i="7"/>
  <c r="AR323" i="7" s="1"/>
  <c r="AE324" i="7"/>
  <c r="AF324" i="7" s="1"/>
  <c r="S323" i="7"/>
  <c r="T323" i="7" s="1"/>
  <c r="BO324" i="1"/>
  <c r="BP324" i="1" s="1"/>
  <c r="BC323" i="1"/>
  <c r="BD323" i="1" s="1"/>
  <c r="AE324" i="1"/>
  <c r="AF324" i="1" s="1"/>
  <c r="S324" i="1"/>
  <c r="T324" i="1" s="1"/>
  <c r="BO323" i="13"/>
  <c r="BP323" i="13" s="1"/>
  <c r="BC323" i="13"/>
  <c r="BD323" i="13" s="1"/>
  <c r="AQ323" i="13"/>
  <c r="AR323" i="13" s="1"/>
  <c r="AE323" i="13"/>
  <c r="AF323" i="13" s="1"/>
  <c r="S323" i="13"/>
  <c r="T323" i="13" s="1"/>
  <c r="AV322" i="1" l="1"/>
  <c r="BH322" i="13"/>
  <c r="AJ322" i="12"/>
  <c r="AV322" i="13"/>
  <c r="BT323" i="1"/>
  <c r="AJ322" i="13"/>
  <c r="U323" i="13" a="1"/>
  <c r="U323" i="13" s="1"/>
  <c r="W323" i="13" s="1"/>
  <c r="V323" i="13"/>
  <c r="X323" i="13" s="1"/>
  <c r="BF323" i="13"/>
  <c r="BE323" i="13" a="1"/>
  <c r="BE323" i="13" s="1"/>
  <c r="BG323" i="13" s="1"/>
  <c r="AT323" i="1"/>
  <c r="AS323" i="1" a="1"/>
  <c r="AS323" i="1" s="1"/>
  <c r="AU323" i="1" s="1"/>
  <c r="BP323" i="12"/>
  <c r="BO324" i="12"/>
  <c r="X322" i="13"/>
  <c r="X322" i="12"/>
  <c r="BQ324" i="1" a="1"/>
  <c r="BQ324" i="1" s="1"/>
  <c r="BS324" i="1" s="1"/>
  <c r="BR324" i="1"/>
  <c r="BQ322" i="12" a="1"/>
  <c r="BQ322" i="12" s="1"/>
  <c r="BS322" i="12" s="1"/>
  <c r="BR322" i="12"/>
  <c r="V324" i="1"/>
  <c r="U324" i="1" a="1"/>
  <c r="U324" i="1" s="1"/>
  <c r="W324" i="1" s="1"/>
  <c r="BQ323" i="13" a="1"/>
  <c r="BQ323" i="13" s="1"/>
  <c r="BS323" i="13" s="1"/>
  <c r="BR323" i="13"/>
  <c r="AG324" i="1" a="1"/>
  <c r="AG324" i="1" s="1"/>
  <c r="AI324" i="1" s="1"/>
  <c r="AH324" i="1"/>
  <c r="U323" i="12" a="1"/>
  <c r="U323" i="12" s="1"/>
  <c r="W323" i="12" s="1"/>
  <c r="V323" i="12"/>
  <c r="BH322" i="12"/>
  <c r="AV322" i="12"/>
  <c r="BF323" i="1"/>
  <c r="BE323" i="1" a="1"/>
  <c r="BE323" i="1" s="1"/>
  <c r="BG323" i="1" s="1"/>
  <c r="AG323" i="12" a="1"/>
  <c r="AG323" i="12" s="1"/>
  <c r="AI323" i="12" s="1"/>
  <c r="AH323" i="12"/>
  <c r="AS323" i="12" a="1"/>
  <c r="AS323" i="12" s="1"/>
  <c r="AU323" i="12" s="1"/>
  <c r="AT323" i="12"/>
  <c r="BH322" i="1"/>
  <c r="X323" i="1"/>
  <c r="AG323" i="13" a="1"/>
  <c r="AG323" i="13" s="1"/>
  <c r="AI323" i="13" s="1"/>
  <c r="AH323" i="13"/>
  <c r="BE323" i="12" a="1"/>
  <c r="BE323" i="12" s="1"/>
  <c r="BG323" i="12" s="1"/>
  <c r="BF323" i="12"/>
  <c r="AT323" i="13"/>
  <c r="AS323" i="13" a="1"/>
  <c r="AS323" i="13" s="1"/>
  <c r="AU323" i="13" s="1"/>
  <c r="BT321" i="12"/>
  <c r="BT322" i="7"/>
  <c r="X322" i="7"/>
  <c r="BH322" i="7"/>
  <c r="U323" i="7" a="1"/>
  <c r="U323" i="7" s="1"/>
  <c r="W323" i="7" s="1"/>
  <c r="V323" i="7"/>
  <c r="BR323" i="7"/>
  <c r="BQ323" i="7" a="1"/>
  <c r="BQ323" i="7" s="1"/>
  <c r="BS323" i="7" s="1"/>
  <c r="AG324" i="7" a="1"/>
  <c r="AG324" i="7" s="1"/>
  <c r="AI324" i="7" s="1"/>
  <c r="AH324" i="7"/>
  <c r="AV322" i="7"/>
  <c r="AJ323" i="7"/>
  <c r="AT323" i="7"/>
  <c r="AS323" i="7" a="1"/>
  <c r="AS323" i="7" s="1"/>
  <c r="AU323" i="7" s="1"/>
  <c r="BE323" i="7" a="1"/>
  <c r="BE323" i="7" s="1"/>
  <c r="BG323" i="7" s="1"/>
  <c r="BF323" i="7"/>
  <c r="AQ324" i="1"/>
  <c r="AR324" i="1" s="1"/>
  <c r="BC324" i="12"/>
  <c r="BD324" i="12" s="1"/>
  <c r="AQ324" i="12"/>
  <c r="AR324" i="12" s="1"/>
  <c r="AE324" i="12"/>
  <c r="AF324" i="12" s="1"/>
  <c r="S324" i="12"/>
  <c r="T324" i="12" s="1"/>
  <c r="BO324" i="7"/>
  <c r="BP324" i="7" s="1"/>
  <c r="BC324" i="7"/>
  <c r="BD324" i="7" s="1"/>
  <c r="AQ324" i="7"/>
  <c r="AR324" i="7" s="1"/>
  <c r="AE325" i="7"/>
  <c r="AF325" i="7" s="1"/>
  <c r="S324" i="7"/>
  <c r="T324" i="7" s="1"/>
  <c r="BO325" i="1"/>
  <c r="BP325" i="1" s="1"/>
  <c r="BC324" i="1"/>
  <c r="BD324" i="1" s="1"/>
  <c r="AE325" i="1"/>
  <c r="AF325" i="1" s="1"/>
  <c r="S325" i="1"/>
  <c r="T325" i="1" s="1"/>
  <c r="BO324" i="13"/>
  <c r="BP324" i="13" s="1"/>
  <c r="BC324" i="13"/>
  <c r="BD324" i="13" s="1"/>
  <c r="AQ324" i="13"/>
  <c r="AR324" i="13" s="1"/>
  <c r="AE324" i="13"/>
  <c r="AF324" i="13" s="1"/>
  <c r="S324" i="13"/>
  <c r="T324" i="13" s="1"/>
  <c r="BT323" i="13" l="1"/>
  <c r="BH323" i="12"/>
  <c r="AJ323" i="12"/>
  <c r="AJ324" i="1"/>
  <c r="BT324" i="1"/>
  <c r="BT322" i="12"/>
  <c r="AV323" i="1"/>
  <c r="BF324" i="1"/>
  <c r="BE324" i="1" a="1"/>
  <c r="BE324" i="1" s="1"/>
  <c r="BG324" i="1" s="1"/>
  <c r="BQ325" i="1" a="1"/>
  <c r="BQ325" i="1" s="1"/>
  <c r="BS325" i="1" s="1"/>
  <c r="BR325" i="1"/>
  <c r="AS324" i="12" a="1"/>
  <c r="AS324" i="12" s="1"/>
  <c r="AU324" i="12" s="1"/>
  <c r="AT324" i="12"/>
  <c r="U324" i="13" a="1"/>
  <c r="U324" i="13" s="1"/>
  <c r="W324" i="13" s="1"/>
  <c r="V324" i="13"/>
  <c r="AH324" i="13"/>
  <c r="AG324" i="13" a="1"/>
  <c r="AG324" i="13" s="1"/>
  <c r="AI324" i="13" s="1"/>
  <c r="BE324" i="12" a="1"/>
  <c r="BE324" i="12" s="1"/>
  <c r="BG324" i="12" s="1"/>
  <c r="BF324" i="12"/>
  <c r="AJ323" i="13"/>
  <c r="BH323" i="1"/>
  <c r="BH323" i="13"/>
  <c r="AH325" i="1"/>
  <c r="AG325" i="1" a="1"/>
  <c r="AG325" i="1" s="1"/>
  <c r="BE324" i="13" a="1"/>
  <c r="BE324" i="13" s="1"/>
  <c r="BG324" i="13" s="1"/>
  <c r="BF324" i="13"/>
  <c r="AS324" i="1" a="1"/>
  <c r="AS324" i="1" s="1"/>
  <c r="AU324" i="1" s="1"/>
  <c r="AT324" i="1"/>
  <c r="AG324" i="12" a="1"/>
  <c r="AG324" i="12" s="1"/>
  <c r="AI324" i="12" s="1"/>
  <c r="AH324" i="12"/>
  <c r="AJ324" i="12" s="1"/>
  <c r="AS324" i="13" a="1"/>
  <c r="AS324" i="13" s="1"/>
  <c r="AU324" i="13" s="1"/>
  <c r="AT324" i="13"/>
  <c r="AV324" i="13" s="1"/>
  <c r="BQ324" i="13" a="1"/>
  <c r="BQ324" i="13" s="1"/>
  <c r="BS324" i="13" s="1"/>
  <c r="BR324" i="13"/>
  <c r="AV323" i="13"/>
  <c r="X324" i="1"/>
  <c r="V325" i="1"/>
  <c r="U325" i="1" a="1"/>
  <c r="U325" i="1" s="1"/>
  <c r="W325" i="1" s="1"/>
  <c r="AV323" i="12"/>
  <c r="BP324" i="12"/>
  <c r="BO325" i="12"/>
  <c r="V324" i="12"/>
  <c r="U324" i="12" a="1"/>
  <c r="U324" i="12" s="1"/>
  <c r="W324" i="12" s="1"/>
  <c r="X323" i="12"/>
  <c r="BQ323" i="12" a="1"/>
  <c r="BQ323" i="12" s="1"/>
  <c r="BS323" i="12" s="1"/>
  <c r="BR323" i="12"/>
  <c r="AV323" i="7"/>
  <c r="AJ324" i="7"/>
  <c r="X323" i="7"/>
  <c r="AH325" i="7"/>
  <c r="AG325" i="7" a="1"/>
  <c r="AG325" i="7" s="1"/>
  <c r="AI325" i="7" s="1"/>
  <c r="BE324" i="7" a="1"/>
  <c r="BE324" i="7" s="1"/>
  <c r="BG324" i="7" s="1"/>
  <c r="BF324" i="7"/>
  <c r="BT323" i="7"/>
  <c r="V324" i="7"/>
  <c r="U324" i="7" a="1"/>
  <c r="U324" i="7" s="1"/>
  <c r="W324" i="7" s="1"/>
  <c r="AS324" i="7" a="1"/>
  <c r="AS324" i="7" s="1"/>
  <c r="AU324" i="7" s="1"/>
  <c r="AT324" i="7"/>
  <c r="BQ324" i="7" a="1"/>
  <c r="BQ324" i="7" s="1"/>
  <c r="BS324" i="7" s="1"/>
  <c r="BR324" i="7"/>
  <c r="BH323" i="7"/>
  <c r="AQ325" i="1"/>
  <c r="AR325" i="1" s="1"/>
  <c r="BC325" i="12"/>
  <c r="BD325" i="12" s="1"/>
  <c r="AQ325" i="12"/>
  <c r="AR325" i="12" s="1"/>
  <c r="AE325" i="12"/>
  <c r="AF325" i="12" s="1"/>
  <c r="S325" i="12"/>
  <c r="T325" i="12" s="1"/>
  <c r="BO325" i="7"/>
  <c r="BP325" i="7" s="1"/>
  <c r="BC325" i="7"/>
  <c r="BD325" i="7" s="1"/>
  <c r="AQ325" i="7"/>
  <c r="AR325" i="7" s="1"/>
  <c r="AE326" i="7"/>
  <c r="AF326" i="7" s="1"/>
  <c r="S325" i="7"/>
  <c r="T325" i="7" s="1"/>
  <c r="BO326" i="1"/>
  <c r="BP326" i="1" s="1"/>
  <c r="BC325" i="1"/>
  <c r="BD325" i="1" s="1"/>
  <c r="AE326" i="1"/>
  <c r="AF326" i="1" s="1"/>
  <c r="S326" i="1"/>
  <c r="T326" i="1" s="1"/>
  <c r="BO325" i="13"/>
  <c r="BP325" i="13" s="1"/>
  <c r="BC325" i="13"/>
  <c r="BD325" i="13" s="1"/>
  <c r="AQ325" i="13"/>
  <c r="AR325" i="13" s="1"/>
  <c r="AE325" i="13"/>
  <c r="AF325" i="13" s="1"/>
  <c r="S325" i="13"/>
  <c r="T325" i="13" s="1"/>
  <c r="X324" i="12" l="1"/>
  <c r="X325" i="1"/>
  <c r="X324" i="13"/>
  <c r="BH324" i="12"/>
  <c r="BT325" i="1"/>
  <c r="AJ324" i="13"/>
  <c r="BH324" i="13"/>
  <c r="AS325" i="12" a="1"/>
  <c r="AS325" i="12" s="1"/>
  <c r="AU325" i="12" s="1"/>
  <c r="AT325" i="12"/>
  <c r="AG326" i="1" a="1"/>
  <c r="AG326" i="1" s="1"/>
  <c r="AI326" i="1" s="1"/>
  <c r="AH326" i="1"/>
  <c r="V325" i="12"/>
  <c r="U325" i="12" a="1"/>
  <c r="U325" i="12" s="1"/>
  <c r="W325" i="12" s="1"/>
  <c r="BE325" i="1" a="1"/>
  <c r="BE325" i="1" s="1"/>
  <c r="BG325" i="1" s="1"/>
  <c r="BF325" i="1"/>
  <c r="AG325" i="12" a="1"/>
  <c r="AG325" i="12" s="1"/>
  <c r="AI325" i="12" s="1"/>
  <c r="AH325" i="12"/>
  <c r="AV324" i="1"/>
  <c r="AV324" i="12"/>
  <c r="AG325" i="13" a="1"/>
  <c r="AG325" i="13" s="1"/>
  <c r="AI325" i="13" s="1"/>
  <c r="AH325" i="13"/>
  <c r="BF325" i="12"/>
  <c r="BE325" i="12" a="1"/>
  <c r="BE325" i="12" s="1"/>
  <c r="BG325" i="12" s="1"/>
  <c r="BP325" i="12"/>
  <c r="BO326" i="12"/>
  <c r="BT324" i="13"/>
  <c r="AS325" i="13" a="1"/>
  <c r="AS325" i="13" s="1"/>
  <c r="AU325" i="13" s="1"/>
  <c r="AT325" i="13"/>
  <c r="BQ324" i="12" a="1"/>
  <c r="BQ324" i="12" s="1"/>
  <c r="BS324" i="12" s="1"/>
  <c r="BR324" i="12"/>
  <c r="BE325" i="13" a="1"/>
  <c r="BE325" i="13" s="1"/>
  <c r="BG325" i="13" s="1"/>
  <c r="BF325" i="13"/>
  <c r="BH325" i="13" s="1"/>
  <c r="AS325" i="1" a="1"/>
  <c r="AS325" i="1" s="1"/>
  <c r="AU325" i="1" s="1"/>
  <c r="AT325" i="1"/>
  <c r="BT323" i="12"/>
  <c r="AJ325" i="1"/>
  <c r="AI325" i="1"/>
  <c r="BH324" i="1"/>
  <c r="BQ326" i="1" a="1"/>
  <c r="BQ326" i="1" s="1"/>
  <c r="BS326" i="1" s="1"/>
  <c r="BR326" i="1"/>
  <c r="BT326" i="1" s="1"/>
  <c r="BQ325" i="13" a="1"/>
  <c r="BQ325" i="13" s="1"/>
  <c r="BS325" i="13" s="1"/>
  <c r="BR325" i="13"/>
  <c r="U325" i="13" a="1"/>
  <c r="U325" i="13" s="1"/>
  <c r="W325" i="13" s="1"/>
  <c r="V325" i="13"/>
  <c r="X325" i="13" s="1"/>
  <c r="U326" i="1" a="1"/>
  <c r="U326" i="1" s="1"/>
  <c r="W326" i="1" s="1"/>
  <c r="V326" i="1"/>
  <c r="X324" i="7"/>
  <c r="AV324" i="7"/>
  <c r="BH324" i="7"/>
  <c r="BT324" i="7"/>
  <c r="AS325" i="7" a="1"/>
  <c r="AS325" i="7" s="1"/>
  <c r="AU325" i="7" s="1"/>
  <c r="AT325" i="7"/>
  <c r="BQ325" i="7" a="1"/>
  <c r="BQ325" i="7" s="1"/>
  <c r="BS325" i="7" s="1"/>
  <c r="BR325" i="7"/>
  <c r="AG326" i="7" a="1"/>
  <c r="AG326" i="7" s="1"/>
  <c r="AI326" i="7" s="1"/>
  <c r="AH326" i="7"/>
  <c r="U325" i="7" a="1"/>
  <c r="U325" i="7" s="1"/>
  <c r="W325" i="7" s="1"/>
  <c r="V325" i="7"/>
  <c r="AJ325" i="7"/>
  <c r="BE325" i="7" a="1"/>
  <c r="BE325" i="7" s="1"/>
  <c r="BG325" i="7" s="1"/>
  <c r="BF325" i="7"/>
  <c r="AQ326" i="1"/>
  <c r="AR326" i="1" s="1"/>
  <c r="BC326" i="12"/>
  <c r="BD326" i="12" s="1"/>
  <c r="AQ326" i="12"/>
  <c r="AR326" i="12" s="1"/>
  <c r="AE326" i="12"/>
  <c r="AF326" i="12" s="1"/>
  <c r="S326" i="12"/>
  <c r="T326" i="12" s="1"/>
  <c r="BO326" i="7"/>
  <c r="BP326" i="7" s="1"/>
  <c r="BC326" i="7"/>
  <c r="BD326" i="7" s="1"/>
  <c r="AQ326" i="7"/>
  <c r="AR326" i="7" s="1"/>
  <c r="AE327" i="7"/>
  <c r="AF327" i="7" s="1"/>
  <c r="S326" i="7"/>
  <c r="T326" i="7" s="1"/>
  <c r="BO327" i="1"/>
  <c r="BP327" i="1" s="1"/>
  <c r="BC326" i="1"/>
  <c r="BD326" i="1" s="1"/>
  <c r="AE327" i="1"/>
  <c r="AF327" i="1" s="1"/>
  <c r="S327" i="1"/>
  <c r="T327" i="1" s="1"/>
  <c r="BO326" i="13"/>
  <c r="BP326" i="13" s="1"/>
  <c r="BC326" i="13"/>
  <c r="BD326" i="13" s="1"/>
  <c r="AQ326" i="13"/>
  <c r="AR326" i="13" s="1"/>
  <c r="AE326" i="13"/>
  <c r="AF326" i="13" s="1"/>
  <c r="S326" i="13"/>
  <c r="T326" i="13" s="1"/>
  <c r="AV325" i="1" l="1"/>
  <c r="AV325" i="12"/>
  <c r="AJ325" i="12"/>
  <c r="X326" i="1"/>
  <c r="BT325" i="13"/>
  <c r="AJ326" i="1"/>
  <c r="AG327" i="1" a="1"/>
  <c r="AG327" i="1" s="1"/>
  <c r="AI327" i="1" s="1"/>
  <c r="AH327" i="1"/>
  <c r="AJ327" i="1" s="1"/>
  <c r="U326" i="12" a="1"/>
  <c r="U326" i="12" s="1"/>
  <c r="W326" i="12" s="1"/>
  <c r="V326" i="12"/>
  <c r="X326" i="12" s="1"/>
  <c r="AV325" i="13"/>
  <c r="AJ325" i="13"/>
  <c r="X325" i="12"/>
  <c r="BE326" i="1" a="1"/>
  <c r="BE326" i="1" s="1"/>
  <c r="BG326" i="1" s="1"/>
  <c r="BF326" i="1"/>
  <c r="AG326" i="12" a="1"/>
  <c r="AG326" i="12" s="1"/>
  <c r="AI326" i="12" s="1"/>
  <c r="AH326" i="12"/>
  <c r="U326" i="13" a="1"/>
  <c r="U326" i="13" s="1"/>
  <c r="W326" i="13" s="1"/>
  <c r="V326" i="13"/>
  <c r="BQ327" i="1" a="1"/>
  <c r="BQ327" i="1" s="1"/>
  <c r="BS327" i="1" s="1"/>
  <c r="BR327" i="1"/>
  <c r="AS326" i="12" a="1"/>
  <c r="AS326" i="12" s="1"/>
  <c r="AU326" i="12" s="1"/>
  <c r="AT326" i="12"/>
  <c r="AG326" i="13" a="1"/>
  <c r="AG326" i="13" s="1"/>
  <c r="AI326" i="13" s="1"/>
  <c r="AH326" i="13"/>
  <c r="BE326" i="12" a="1"/>
  <c r="BE326" i="12" s="1"/>
  <c r="BG326" i="12" s="1"/>
  <c r="BF326" i="12"/>
  <c r="BP326" i="12"/>
  <c r="BO327" i="12"/>
  <c r="AS326" i="13" a="1"/>
  <c r="AS326" i="13" s="1"/>
  <c r="AU326" i="13" s="1"/>
  <c r="AT326" i="13"/>
  <c r="BQ325" i="12" a="1"/>
  <c r="BQ325" i="12" s="1"/>
  <c r="BS325" i="12" s="1"/>
  <c r="BR325" i="12"/>
  <c r="BE326" i="13" a="1"/>
  <c r="BE326" i="13" s="1"/>
  <c r="BG326" i="13" s="1"/>
  <c r="BF326" i="13"/>
  <c r="AS326" i="1" a="1"/>
  <c r="AS326" i="1" s="1"/>
  <c r="AU326" i="1" s="1"/>
  <c r="AT326" i="1"/>
  <c r="BH325" i="12"/>
  <c r="U327" i="1" a="1"/>
  <c r="U327" i="1" s="1"/>
  <c r="W327" i="1" s="1"/>
  <c r="V327" i="1"/>
  <c r="X327" i="1" s="1"/>
  <c r="BR326" i="13"/>
  <c r="BQ326" i="13" a="1"/>
  <c r="BQ326" i="13" s="1"/>
  <c r="BS326" i="13" s="1"/>
  <c r="BT324" i="12"/>
  <c r="BH325" i="1"/>
  <c r="X325" i="7"/>
  <c r="BH325" i="7"/>
  <c r="BT325" i="7"/>
  <c r="AV325" i="7"/>
  <c r="AH327" i="7"/>
  <c r="AG327" i="7" a="1"/>
  <c r="AG327" i="7" s="1"/>
  <c r="AI327" i="7" s="1"/>
  <c r="AS326" i="7" a="1"/>
  <c r="AS326" i="7" s="1"/>
  <c r="AU326" i="7" s="1"/>
  <c r="AT326" i="7"/>
  <c r="V326" i="7"/>
  <c r="U326" i="7" a="1"/>
  <c r="U326" i="7" s="1"/>
  <c r="W326" i="7" s="1"/>
  <c r="BF326" i="7"/>
  <c r="BE326" i="7" a="1"/>
  <c r="BE326" i="7" s="1"/>
  <c r="BG326" i="7" s="1"/>
  <c r="AJ326" i="7"/>
  <c r="BQ326" i="7" a="1"/>
  <c r="BQ326" i="7" s="1"/>
  <c r="BS326" i="7" s="1"/>
  <c r="BR326" i="7"/>
  <c r="AQ327" i="1"/>
  <c r="AR327" i="1" s="1"/>
  <c r="BC327" i="12"/>
  <c r="BD327" i="12" s="1"/>
  <c r="AQ327" i="12"/>
  <c r="AR327" i="12" s="1"/>
  <c r="AE327" i="12"/>
  <c r="AF327" i="12" s="1"/>
  <c r="S327" i="12"/>
  <c r="T327" i="12" s="1"/>
  <c r="BO327" i="7"/>
  <c r="BP327" i="7" s="1"/>
  <c r="BC327" i="7"/>
  <c r="BD327" i="7" s="1"/>
  <c r="AQ327" i="7"/>
  <c r="AR327" i="7" s="1"/>
  <c r="AE328" i="7"/>
  <c r="AF328" i="7" s="1"/>
  <c r="S327" i="7"/>
  <c r="T327" i="7" s="1"/>
  <c r="BO328" i="1"/>
  <c r="BP328" i="1" s="1"/>
  <c r="BC327" i="1"/>
  <c r="BD327" i="1" s="1"/>
  <c r="AE328" i="1"/>
  <c r="AF328" i="1" s="1"/>
  <c r="S328" i="1"/>
  <c r="T328" i="1" s="1"/>
  <c r="BO327" i="13"/>
  <c r="BP327" i="13" s="1"/>
  <c r="BC327" i="13"/>
  <c r="BD327" i="13" s="1"/>
  <c r="AQ327" i="13"/>
  <c r="AR327" i="13" s="1"/>
  <c r="AE327" i="13"/>
  <c r="AF327" i="13" s="1"/>
  <c r="S327" i="13"/>
  <c r="T327" i="13" s="1"/>
  <c r="AJ326" i="13" l="1"/>
  <c r="AJ326" i="12"/>
  <c r="BT325" i="12"/>
  <c r="BH326" i="7"/>
  <c r="AV326" i="1"/>
  <c r="BT327" i="1"/>
  <c r="AV326" i="12"/>
  <c r="BQ326" i="12" a="1"/>
  <c r="BQ326" i="12" s="1"/>
  <c r="BS326" i="12" s="1"/>
  <c r="BR326" i="12"/>
  <c r="BQ327" i="13" a="1"/>
  <c r="BQ327" i="13" s="1"/>
  <c r="BS327" i="13" s="1"/>
  <c r="BR327" i="13"/>
  <c r="V328" i="1"/>
  <c r="U328" i="1" a="1"/>
  <c r="U328" i="1" s="1"/>
  <c r="W328" i="1" s="1"/>
  <c r="AJ327" i="7"/>
  <c r="BT326" i="13"/>
  <c r="BH326" i="13"/>
  <c r="BH326" i="12"/>
  <c r="X326" i="13"/>
  <c r="AG328" i="1" a="1"/>
  <c r="AG328" i="1" s="1"/>
  <c r="AI328" i="1" s="1"/>
  <c r="AH328" i="1"/>
  <c r="U327" i="12" a="1"/>
  <c r="U327" i="12" s="1"/>
  <c r="W327" i="12" s="1"/>
  <c r="V327" i="12"/>
  <c r="BF327" i="13"/>
  <c r="BE327" i="13" a="1"/>
  <c r="BE327" i="13" s="1"/>
  <c r="BG327" i="13" s="1"/>
  <c r="BP327" i="12"/>
  <c r="BO328" i="12"/>
  <c r="BE327" i="1" a="1"/>
  <c r="BE327" i="1" s="1"/>
  <c r="BG327" i="1" s="1"/>
  <c r="BF327" i="1"/>
  <c r="AG327" i="12" a="1"/>
  <c r="AG327" i="12" s="1"/>
  <c r="AI327" i="12" s="1"/>
  <c r="AH327" i="12"/>
  <c r="U327" i="13" a="1"/>
  <c r="U327" i="13" s="1"/>
  <c r="W327" i="13" s="1"/>
  <c r="V327" i="13"/>
  <c r="BQ328" i="1" a="1"/>
  <c r="BQ328" i="1" s="1"/>
  <c r="BS328" i="1" s="1"/>
  <c r="BR328" i="1"/>
  <c r="AS327" i="12" a="1"/>
  <c r="AS327" i="12" s="1"/>
  <c r="AU327" i="12" s="1"/>
  <c r="AT327" i="12"/>
  <c r="AS327" i="1" a="1"/>
  <c r="AS327" i="1" s="1"/>
  <c r="AU327" i="1" s="1"/>
  <c r="AT327" i="1"/>
  <c r="AH327" i="13"/>
  <c r="AG327" i="13" a="1"/>
  <c r="AG327" i="13" s="1"/>
  <c r="AI327" i="13" s="1"/>
  <c r="BE327" i="12" a="1"/>
  <c r="BE327" i="12" s="1"/>
  <c r="BG327" i="12" s="1"/>
  <c r="BF327" i="12"/>
  <c r="AV326" i="13"/>
  <c r="AT327" i="13"/>
  <c r="AS327" i="13" a="1"/>
  <c r="AS327" i="13" s="1"/>
  <c r="AU327" i="13" s="1"/>
  <c r="BH326" i="1"/>
  <c r="AV326" i="7"/>
  <c r="BT326" i="7"/>
  <c r="AG328" i="7" a="1"/>
  <c r="AG328" i="7" s="1"/>
  <c r="AI328" i="7" s="1"/>
  <c r="AH328" i="7"/>
  <c r="BF327" i="7"/>
  <c r="BE327" i="7" a="1"/>
  <c r="BE327" i="7" s="1"/>
  <c r="BG327" i="7" s="1"/>
  <c r="AS327" i="7" a="1"/>
  <c r="AS327" i="7" s="1"/>
  <c r="AU327" i="7" s="1"/>
  <c r="AT327" i="7"/>
  <c r="U327" i="7" a="1"/>
  <c r="U327" i="7" s="1"/>
  <c r="W327" i="7" s="1"/>
  <c r="V327" i="7"/>
  <c r="BQ327" i="7" a="1"/>
  <c r="BQ327" i="7" s="1"/>
  <c r="BS327" i="7" s="1"/>
  <c r="BR327" i="7"/>
  <c r="X326" i="7"/>
  <c r="AQ328" i="1"/>
  <c r="AR328" i="1" s="1"/>
  <c r="BC328" i="12"/>
  <c r="BD328" i="12" s="1"/>
  <c r="AQ328" i="12"/>
  <c r="AR328" i="12" s="1"/>
  <c r="AE328" i="12"/>
  <c r="AF328" i="12" s="1"/>
  <c r="S328" i="12"/>
  <c r="T328" i="12" s="1"/>
  <c r="BO328" i="7"/>
  <c r="BP328" i="7" s="1"/>
  <c r="BC328" i="7"/>
  <c r="BD328" i="7" s="1"/>
  <c r="AQ328" i="7"/>
  <c r="AR328" i="7" s="1"/>
  <c r="AE329" i="7"/>
  <c r="AF329" i="7" s="1"/>
  <c r="S328" i="7"/>
  <c r="T328" i="7" s="1"/>
  <c r="BO329" i="1"/>
  <c r="BP329" i="1" s="1"/>
  <c r="BC328" i="1"/>
  <c r="BD328" i="1" s="1"/>
  <c r="AE329" i="1"/>
  <c r="AF329" i="1" s="1"/>
  <c r="S329" i="1"/>
  <c r="T329" i="1" s="1"/>
  <c r="BO328" i="13"/>
  <c r="BP328" i="13" s="1"/>
  <c r="BC328" i="13"/>
  <c r="BD328" i="13" s="1"/>
  <c r="AQ328" i="13"/>
  <c r="AR328" i="13" s="1"/>
  <c r="AE328" i="13"/>
  <c r="AF328" i="13" s="1"/>
  <c r="S328" i="13"/>
  <c r="T328" i="13" s="1"/>
  <c r="BT326" i="12" l="1"/>
  <c r="BH327" i="1"/>
  <c r="AJ328" i="1"/>
  <c r="AV327" i="1"/>
  <c r="BH327" i="12"/>
  <c r="BT328" i="1"/>
  <c r="BT327" i="13"/>
  <c r="BH327" i="13"/>
  <c r="X327" i="12"/>
  <c r="AV327" i="12"/>
  <c r="V329" i="1"/>
  <c r="U329" i="1" a="1"/>
  <c r="U329" i="1" s="1"/>
  <c r="W329" i="1" s="1"/>
  <c r="U328" i="12" a="1"/>
  <c r="U328" i="12" s="1"/>
  <c r="W328" i="12" s="1"/>
  <c r="V328" i="12"/>
  <c r="X328" i="12" s="1"/>
  <c r="X328" i="1"/>
  <c r="BE328" i="1" a="1"/>
  <c r="BE328" i="1" s="1"/>
  <c r="BG328" i="1" s="1"/>
  <c r="BF328" i="1"/>
  <c r="AG328" i="12" a="1"/>
  <c r="AG328" i="12" s="1"/>
  <c r="AI328" i="12" s="1"/>
  <c r="AH328" i="12"/>
  <c r="AG329" i="1" a="1"/>
  <c r="AG329" i="1" s="1"/>
  <c r="AI329" i="1" s="1"/>
  <c r="AH329" i="1"/>
  <c r="U328" i="13" a="1"/>
  <c r="U328" i="13" s="1"/>
  <c r="W328" i="13" s="1"/>
  <c r="V328" i="13"/>
  <c r="BQ329" i="1" a="1"/>
  <c r="BQ329" i="1" s="1"/>
  <c r="BS329" i="1" s="1"/>
  <c r="BR329" i="1"/>
  <c r="AS328" i="12" a="1"/>
  <c r="AS328" i="12" s="1"/>
  <c r="AU328" i="12" s="1"/>
  <c r="AT328" i="12"/>
  <c r="AJ327" i="13"/>
  <c r="BP328" i="12"/>
  <c r="BO329" i="12"/>
  <c r="AG328" i="13" a="1"/>
  <c r="AG328" i="13" s="1"/>
  <c r="AI328" i="13" s="1"/>
  <c r="AH328" i="13"/>
  <c r="BE328" i="12" a="1"/>
  <c r="BE328" i="12" s="1"/>
  <c r="BG328" i="12" s="1"/>
  <c r="BF328" i="12"/>
  <c r="BH328" i="12" s="1"/>
  <c r="BQ327" i="12" a="1"/>
  <c r="BQ327" i="12" s="1"/>
  <c r="BS327" i="12" s="1"/>
  <c r="BR327" i="12"/>
  <c r="BT327" i="12" s="1"/>
  <c r="AS328" i="13" a="1"/>
  <c r="AS328" i="13" s="1"/>
  <c r="AU328" i="13" s="1"/>
  <c r="AT328" i="13"/>
  <c r="AV327" i="13"/>
  <c r="X327" i="13"/>
  <c r="BE328" i="13" a="1"/>
  <c r="BE328" i="13" s="1"/>
  <c r="BG328" i="13" s="1"/>
  <c r="BF328" i="13"/>
  <c r="AS328" i="1" a="1"/>
  <c r="AS328" i="1" s="1"/>
  <c r="AU328" i="1" s="1"/>
  <c r="AT328" i="1"/>
  <c r="BQ328" i="13" a="1"/>
  <c r="BQ328" i="13" s="1"/>
  <c r="BS328" i="13" s="1"/>
  <c r="BR328" i="13"/>
  <c r="AJ327" i="12"/>
  <c r="BT327" i="7"/>
  <c r="X327" i="7"/>
  <c r="AV327" i="7"/>
  <c r="BH327" i="7"/>
  <c r="AJ328" i="7"/>
  <c r="AG329" i="7" a="1"/>
  <c r="AG329" i="7" s="1"/>
  <c r="AI329" i="7" s="1"/>
  <c r="AH329" i="7"/>
  <c r="BF328" i="7"/>
  <c r="BE328" i="7" a="1"/>
  <c r="BE328" i="7" s="1"/>
  <c r="BG328" i="7" s="1"/>
  <c r="BR328" i="7"/>
  <c r="BQ328" i="7" a="1"/>
  <c r="BQ328" i="7" s="1"/>
  <c r="BS328" i="7" s="1"/>
  <c r="V328" i="7"/>
  <c r="U328" i="7" a="1"/>
  <c r="U328" i="7" s="1"/>
  <c r="W328" i="7" s="1"/>
  <c r="AS328" i="7" a="1"/>
  <c r="AS328" i="7" s="1"/>
  <c r="AU328" i="7" s="1"/>
  <c r="AT328" i="7"/>
  <c r="AQ329" i="1"/>
  <c r="AR329" i="1" s="1"/>
  <c r="BC329" i="12"/>
  <c r="BD329" i="12" s="1"/>
  <c r="AQ329" i="12"/>
  <c r="AR329" i="12" s="1"/>
  <c r="AE329" i="12"/>
  <c r="AF329" i="12" s="1"/>
  <c r="S329" i="12"/>
  <c r="T329" i="12" s="1"/>
  <c r="BO329" i="7"/>
  <c r="BP329" i="7" s="1"/>
  <c r="BC329" i="7"/>
  <c r="BD329" i="7" s="1"/>
  <c r="AQ329" i="7"/>
  <c r="AR329" i="7" s="1"/>
  <c r="AE330" i="7"/>
  <c r="AF330" i="7" s="1"/>
  <c r="S329" i="7"/>
  <c r="T329" i="7" s="1"/>
  <c r="BO330" i="1"/>
  <c r="BP330" i="1" s="1"/>
  <c r="BC329" i="1"/>
  <c r="BD329" i="1" s="1"/>
  <c r="AE330" i="1"/>
  <c r="AF330" i="1" s="1"/>
  <c r="S330" i="1"/>
  <c r="T330" i="1" s="1"/>
  <c r="BO329" i="13"/>
  <c r="BP329" i="13" s="1"/>
  <c r="BC329" i="13"/>
  <c r="BD329" i="13" s="1"/>
  <c r="AQ329" i="13"/>
  <c r="AR329" i="13" s="1"/>
  <c r="AE329" i="13"/>
  <c r="AF329" i="13" s="1"/>
  <c r="S329" i="13"/>
  <c r="T329" i="13" s="1"/>
  <c r="AJ328" i="13" l="1"/>
  <c r="AV328" i="1"/>
  <c r="BT328" i="7"/>
  <c r="BH328" i="13"/>
  <c r="X328" i="13"/>
  <c r="BE329" i="13" a="1"/>
  <c r="BE329" i="13" s="1"/>
  <c r="BG329" i="13" s="1"/>
  <c r="BF329" i="13"/>
  <c r="AT329" i="1"/>
  <c r="AS329" i="1" a="1"/>
  <c r="AS329" i="1" s="1"/>
  <c r="AU329" i="1" s="1"/>
  <c r="BQ329" i="13" a="1"/>
  <c r="BQ329" i="13" s="1"/>
  <c r="BS329" i="13" s="1"/>
  <c r="BR329" i="13"/>
  <c r="BT328" i="13"/>
  <c r="AV328" i="13"/>
  <c r="BP329" i="12"/>
  <c r="BO330" i="12"/>
  <c r="BR328" i="12"/>
  <c r="BQ328" i="12" a="1"/>
  <c r="BQ328" i="12" s="1"/>
  <c r="BS328" i="12" s="1"/>
  <c r="AJ329" i="1"/>
  <c r="AG330" i="1" a="1"/>
  <c r="AG330" i="1" s="1"/>
  <c r="AI330" i="1" s="1"/>
  <c r="AH330" i="1"/>
  <c r="U329" i="12" a="1"/>
  <c r="U329" i="12" s="1"/>
  <c r="W329" i="12" s="1"/>
  <c r="V329" i="12"/>
  <c r="U330" i="1" a="1"/>
  <c r="U330" i="1" s="1"/>
  <c r="W330" i="1" s="1"/>
  <c r="V330" i="1"/>
  <c r="BE329" i="1" a="1"/>
  <c r="BE329" i="1" s="1"/>
  <c r="BG329" i="1" s="1"/>
  <c r="BF329" i="1"/>
  <c r="AG329" i="12" a="1"/>
  <c r="AG329" i="12" s="1"/>
  <c r="AI329" i="12" s="1"/>
  <c r="AH329" i="12"/>
  <c r="AV328" i="12"/>
  <c r="AJ328" i="12"/>
  <c r="X329" i="1"/>
  <c r="U329" i="13" a="1"/>
  <c r="U329" i="13" s="1"/>
  <c r="W329" i="13" s="1"/>
  <c r="V329" i="13"/>
  <c r="BQ330" i="1" a="1"/>
  <c r="BQ330" i="1" s="1"/>
  <c r="BS330" i="1" s="1"/>
  <c r="BR330" i="1"/>
  <c r="AS329" i="12" a="1"/>
  <c r="AS329" i="12" s="1"/>
  <c r="AU329" i="12" s="1"/>
  <c r="AT329" i="12"/>
  <c r="AS329" i="13" a="1"/>
  <c r="AS329" i="13" s="1"/>
  <c r="AU329" i="13" s="1"/>
  <c r="AT329" i="13"/>
  <c r="AG329" i="13" a="1"/>
  <c r="AG329" i="13" s="1"/>
  <c r="AI329" i="13" s="1"/>
  <c r="AH329" i="13"/>
  <c r="BE329" i="12" a="1"/>
  <c r="BE329" i="12" s="1"/>
  <c r="BG329" i="12" s="1"/>
  <c r="BF329" i="12"/>
  <c r="BT329" i="1"/>
  <c r="BH328" i="1"/>
  <c r="AJ329" i="7"/>
  <c r="AV328" i="7"/>
  <c r="AG330" i="7" a="1"/>
  <c r="AG330" i="7" s="1"/>
  <c r="AI330" i="7" s="1"/>
  <c r="AH330" i="7"/>
  <c r="X328" i="7"/>
  <c r="U329" i="7" a="1"/>
  <c r="U329" i="7" s="1"/>
  <c r="W329" i="7" s="1"/>
  <c r="V329" i="7"/>
  <c r="AS329" i="7" a="1"/>
  <c r="AS329" i="7" s="1"/>
  <c r="AU329" i="7" s="1"/>
  <c r="AT329" i="7"/>
  <c r="BH328" i="7"/>
  <c r="BQ329" i="7" a="1"/>
  <c r="BQ329" i="7" s="1"/>
  <c r="BS329" i="7" s="1"/>
  <c r="BR329" i="7"/>
  <c r="BF329" i="7"/>
  <c r="BE329" i="7" a="1"/>
  <c r="BE329" i="7" s="1"/>
  <c r="BG329" i="7" s="1"/>
  <c r="AQ330" i="1"/>
  <c r="AR330" i="1" s="1"/>
  <c r="BC330" i="12"/>
  <c r="BD330" i="12" s="1"/>
  <c r="AQ330" i="12"/>
  <c r="AR330" i="12" s="1"/>
  <c r="AE330" i="12"/>
  <c r="AF330" i="12" s="1"/>
  <c r="S330" i="12"/>
  <c r="T330" i="12" s="1"/>
  <c r="BO330" i="7"/>
  <c r="BP330" i="7" s="1"/>
  <c r="BC330" i="7"/>
  <c r="BD330" i="7" s="1"/>
  <c r="AQ330" i="7"/>
  <c r="AR330" i="7" s="1"/>
  <c r="AE331" i="7"/>
  <c r="AF331" i="7" s="1"/>
  <c r="S330" i="7"/>
  <c r="T330" i="7" s="1"/>
  <c r="BO331" i="1"/>
  <c r="BP331" i="1" s="1"/>
  <c r="BC330" i="1"/>
  <c r="BD330" i="1" s="1"/>
  <c r="AE331" i="1"/>
  <c r="AF331" i="1" s="1"/>
  <c r="S331" i="1"/>
  <c r="T331" i="1" s="1"/>
  <c r="BO330" i="13"/>
  <c r="BP330" i="13" s="1"/>
  <c r="BC330" i="13"/>
  <c r="BD330" i="13" s="1"/>
  <c r="AQ330" i="13"/>
  <c r="AR330" i="13" s="1"/>
  <c r="AE330" i="13"/>
  <c r="AF330" i="13" s="1"/>
  <c r="S330" i="13"/>
  <c r="T330" i="13" s="1"/>
  <c r="BH329" i="13" l="1"/>
  <c r="AJ329" i="13"/>
  <c r="X329" i="13"/>
  <c r="AV329" i="12"/>
  <c r="BT328" i="12"/>
  <c r="AV329" i="13"/>
  <c r="BH329" i="12"/>
  <c r="BT330" i="1"/>
  <c r="BT329" i="13"/>
  <c r="AG331" i="1" a="1"/>
  <c r="AG331" i="1" s="1"/>
  <c r="AI331" i="1" s="1"/>
  <c r="AH331" i="1"/>
  <c r="AJ331" i="1" s="1"/>
  <c r="U330" i="12" a="1"/>
  <c r="U330" i="12" s="1"/>
  <c r="W330" i="12" s="1"/>
  <c r="V330" i="12"/>
  <c r="BH329" i="1"/>
  <c r="AG330" i="12" a="1"/>
  <c r="AG330" i="12" s="1"/>
  <c r="AI330" i="12" s="1"/>
  <c r="AH330" i="12"/>
  <c r="U330" i="13" a="1"/>
  <c r="U330" i="13" s="1"/>
  <c r="W330" i="13" s="1"/>
  <c r="V330" i="13"/>
  <c r="BR331" i="1"/>
  <c r="BQ331" i="1" a="1"/>
  <c r="BQ331" i="1" s="1"/>
  <c r="BS331" i="1" s="1"/>
  <c r="AS330" i="12" a="1"/>
  <c r="AS330" i="12" s="1"/>
  <c r="AU330" i="12" s="1"/>
  <c r="AT330" i="12"/>
  <c r="X330" i="1"/>
  <c r="AV329" i="1"/>
  <c r="BE330" i="1" a="1"/>
  <c r="BE330" i="1" s="1"/>
  <c r="BG330" i="1" s="1"/>
  <c r="BF330" i="1"/>
  <c r="BH330" i="1" s="1"/>
  <c r="BE330" i="12" a="1"/>
  <c r="BE330" i="12" s="1"/>
  <c r="BG330" i="12" s="1"/>
  <c r="BF330" i="12"/>
  <c r="BR330" i="13"/>
  <c r="BQ330" i="13" a="1"/>
  <c r="BQ330" i="13" s="1"/>
  <c r="BS330" i="13" s="1"/>
  <c r="AG330" i="13" a="1"/>
  <c r="AG330" i="13" s="1"/>
  <c r="AI330" i="13" s="1"/>
  <c r="AH330" i="13"/>
  <c r="AS330" i="13" a="1"/>
  <c r="AS330" i="13" s="1"/>
  <c r="AU330" i="13" s="1"/>
  <c r="AT330" i="13"/>
  <c r="X329" i="12"/>
  <c r="BP330" i="12"/>
  <c r="BO331" i="12"/>
  <c r="V331" i="1"/>
  <c r="U331" i="1" a="1"/>
  <c r="U331" i="1" s="1"/>
  <c r="W331" i="1" s="1"/>
  <c r="BE330" i="13" a="1"/>
  <c r="BE330" i="13" s="1"/>
  <c r="BG330" i="13" s="1"/>
  <c r="BF330" i="13"/>
  <c r="AS330" i="1" a="1"/>
  <c r="AS330" i="1" s="1"/>
  <c r="AU330" i="1" s="1"/>
  <c r="AT330" i="1"/>
  <c r="BQ329" i="12" a="1"/>
  <c r="BQ329" i="12" s="1"/>
  <c r="BS329" i="12" s="1"/>
  <c r="BR329" i="12"/>
  <c r="AJ329" i="12"/>
  <c r="AJ330" i="1"/>
  <c r="AJ330" i="7"/>
  <c r="X329" i="7"/>
  <c r="AV329" i="7"/>
  <c r="AS330" i="7" a="1"/>
  <c r="AS330" i="7" s="1"/>
  <c r="AU330" i="7" s="1"/>
  <c r="AT330" i="7"/>
  <c r="BT329" i="7"/>
  <c r="U330" i="7" a="1"/>
  <c r="U330" i="7" s="1"/>
  <c r="W330" i="7" s="1"/>
  <c r="V330" i="7"/>
  <c r="AG331" i="7" a="1"/>
  <c r="AG331" i="7" s="1"/>
  <c r="AI331" i="7" s="1"/>
  <c r="AH331" i="7"/>
  <c r="BE330" i="7" a="1"/>
  <c r="BE330" i="7" s="1"/>
  <c r="BG330" i="7" s="1"/>
  <c r="BF330" i="7"/>
  <c r="BQ330" i="7" a="1"/>
  <c r="BQ330" i="7" s="1"/>
  <c r="BS330" i="7" s="1"/>
  <c r="BR330" i="7"/>
  <c r="BH329" i="7"/>
  <c r="AQ331" i="1"/>
  <c r="AR331" i="1" s="1"/>
  <c r="BC331" i="12"/>
  <c r="BD331" i="12" s="1"/>
  <c r="AQ331" i="12"/>
  <c r="AR331" i="12" s="1"/>
  <c r="AE331" i="12"/>
  <c r="AF331" i="12" s="1"/>
  <c r="S331" i="12"/>
  <c r="T331" i="12" s="1"/>
  <c r="BO331" i="7"/>
  <c r="BP331" i="7" s="1"/>
  <c r="BC331" i="7"/>
  <c r="BD331" i="7" s="1"/>
  <c r="AQ331" i="7"/>
  <c r="AR331" i="7" s="1"/>
  <c r="AE332" i="7"/>
  <c r="AF332" i="7" s="1"/>
  <c r="S331" i="7"/>
  <c r="T331" i="7" s="1"/>
  <c r="BO332" i="1"/>
  <c r="BP332" i="1" s="1"/>
  <c r="BC331" i="1"/>
  <c r="BD331" i="1" s="1"/>
  <c r="AE332" i="1"/>
  <c r="AF332" i="1" s="1"/>
  <c r="S332" i="1"/>
  <c r="T332" i="1" s="1"/>
  <c r="BO331" i="13"/>
  <c r="BP331" i="13" s="1"/>
  <c r="BC331" i="13"/>
  <c r="BD331" i="13" s="1"/>
  <c r="AQ331" i="13"/>
  <c r="AR331" i="13" s="1"/>
  <c r="AE331" i="13"/>
  <c r="AF331" i="13" s="1"/>
  <c r="S331" i="13"/>
  <c r="T331" i="13" s="1"/>
  <c r="AJ330" i="12" l="1"/>
  <c r="AV330" i="1"/>
  <c r="BT330" i="13"/>
  <c r="BT329" i="12"/>
  <c r="AV330" i="12"/>
  <c r="X330" i="12"/>
  <c r="U332" i="1" a="1"/>
  <c r="U332" i="1" s="1"/>
  <c r="W332" i="1" s="1"/>
  <c r="V332" i="1"/>
  <c r="V331" i="12"/>
  <c r="U331" i="12" a="1"/>
  <c r="U331" i="12" s="1"/>
  <c r="W331" i="12" s="1"/>
  <c r="BE331" i="1" a="1"/>
  <c r="BE331" i="1" s="1"/>
  <c r="BG331" i="1" s="1"/>
  <c r="BF331" i="1"/>
  <c r="BH331" i="1" s="1"/>
  <c r="BR330" i="12"/>
  <c r="BQ330" i="12" a="1"/>
  <c r="BQ330" i="12" s="1"/>
  <c r="BS330" i="12" s="1"/>
  <c r="AG331" i="12" a="1"/>
  <c r="AG331" i="12" s="1"/>
  <c r="AI331" i="12" s="1"/>
  <c r="AH331" i="12"/>
  <c r="BQ332" i="1" a="1"/>
  <c r="BQ332" i="1" s="1"/>
  <c r="BS332" i="1" s="1"/>
  <c r="BR332" i="1"/>
  <c r="BT332" i="1" s="1"/>
  <c r="AS331" i="12" a="1"/>
  <c r="AS331" i="12" s="1"/>
  <c r="AU331" i="12" s="1"/>
  <c r="AT331" i="12"/>
  <c r="AV331" i="12" s="1"/>
  <c r="BP331" i="12"/>
  <c r="BO332" i="12"/>
  <c r="U331" i="13" a="1"/>
  <c r="U331" i="13" s="1"/>
  <c r="W331" i="13" s="1"/>
  <c r="V331" i="13"/>
  <c r="AH331" i="13"/>
  <c r="AG331" i="13" a="1"/>
  <c r="AG331" i="13" s="1"/>
  <c r="AI331" i="13" s="1"/>
  <c r="BE331" i="12" a="1"/>
  <c r="BE331" i="12" s="1"/>
  <c r="BG331" i="12" s="1"/>
  <c r="BF331" i="12"/>
  <c r="BH330" i="13"/>
  <c r="AV330" i="13"/>
  <c r="BH330" i="12"/>
  <c r="BT331" i="1"/>
  <c r="AG332" i="1" a="1"/>
  <c r="AG332" i="1" s="1"/>
  <c r="AI332" i="1" s="1"/>
  <c r="AH332" i="1"/>
  <c r="BE331" i="13" a="1"/>
  <c r="BE331" i="13" s="1"/>
  <c r="BG331" i="13" s="1"/>
  <c r="BF331" i="13"/>
  <c r="AS331" i="1" a="1"/>
  <c r="AS331" i="1" s="1"/>
  <c r="AU331" i="1" s="1"/>
  <c r="AT331" i="1"/>
  <c r="X331" i="1"/>
  <c r="AS331" i="13" a="1"/>
  <c r="AS331" i="13" s="1"/>
  <c r="AU331" i="13" s="1"/>
  <c r="AT331" i="13"/>
  <c r="BQ331" i="13" a="1"/>
  <c r="BQ331" i="13" s="1"/>
  <c r="BS331" i="13" s="1"/>
  <c r="BR331" i="13"/>
  <c r="AJ330" i="13"/>
  <c r="X330" i="13"/>
  <c r="BH330" i="7"/>
  <c r="BT330" i="7"/>
  <c r="X330" i="7"/>
  <c r="AJ331" i="7"/>
  <c r="AV330" i="7"/>
  <c r="BF331" i="7"/>
  <c r="BE331" i="7" a="1"/>
  <c r="BE331" i="7" s="1"/>
  <c r="BG331" i="7" s="1"/>
  <c r="AG332" i="7" a="1"/>
  <c r="AG332" i="7" s="1"/>
  <c r="AI332" i="7" s="1"/>
  <c r="AH332" i="7"/>
  <c r="AS331" i="7" a="1"/>
  <c r="AS331" i="7" s="1"/>
  <c r="AU331" i="7" s="1"/>
  <c r="AT331" i="7"/>
  <c r="U331" i="7" a="1"/>
  <c r="U331" i="7" s="1"/>
  <c r="W331" i="7" s="1"/>
  <c r="V331" i="7"/>
  <c r="BQ331" i="7" a="1"/>
  <c r="BQ331" i="7" s="1"/>
  <c r="BS331" i="7" s="1"/>
  <c r="BR331" i="7"/>
  <c r="AQ332" i="1"/>
  <c r="AR332" i="1" s="1"/>
  <c r="BC332" i="12"/>
  <c r="BD332" i="12" s="1"/>
  <c r="AQ332" i="12"/>
  <c r="AR332" i="12" s="1"/>
  <c r="AE332" i="12"/>
  <c r="AF332" i="12" s="1"/>
  <c r="S332" i="12"/>
  <c r="T332" i="12" s="1"/>
  <c r="BO332" i="7"/>
  <c r="BP332" i="7" s="1"/>
  <c r="BC332" i="7"/>
  <c r="BD332" i="7" s="1"/>
  <c r="AQ332" i="7"/>
  <c r="AR332" i="7" s="1"/>
  <c r="AE333" i="7"/>
  <c r="AF333" i="7" s="1"/>
  <c r="S332" i="7"/>
  <c r="T332" i="7" s="1"/>
  <c r="BO333" i="1"/>
  <c r="BP333" i="1" s="1"/>
  <c r="BC332" i="1"/>
  <c r="BD332" i="1" s="1"/>
  <c r="AE333" i="1"/>
  <c r="AF333" i="1" s="1"/>
  <c r="S333" i="1"/>
  <c r="T333" i="1" s="1"/>
  <c r="BO332" i="13"/>
  <c r="BP332" i="13" s="1"/>
  <c r="BC332" i="13"/>
  <c r="BD332" i="13" s="1"/>
  <c r="AQ332" i="13"/>
  <c r="AR332" i="13" s="1"/>
  <c r="AE332" i="13"/>
  <c r="AF332" i="13" s="1"/>
  <c r="S332" i="13"/>
  <c r="T332" i="13" s="1"/>
  <c r="AV331" i="13" l="1"/>
  <c r="AJ331" i="12"/>
  <c r="X332" i="1"/>
  <c r="AJ332" i="1"/>
  <c r="AJ331" i="13"/>
  <c r="BQ333" i="1" a="1"/>
  <c r="BQ333" i="1" s="1"/>
  <c r="BS333" i="1" s="1"/>
  <c r="BR333" i="1"/>
  <c r="AG332" i="13" a="1"/>
  <c r="AG332" i="13" s="1"/>
  <c r="AI332" i="13" s="1"/>
  <c r="AH332" i="13"/>
  <c r="BE332" i="12" a="1"/>
  <c r="BE332" i="12" s="1"/>
  <c r="BG332" i="12" s="1"/>
  <c r="BF332" i="12"/>
  <c r="BH332" i="12" s="1"/>
  <c r="U332" i="13" a="1"/>
  <c r="U332" i="13" s="1"/>
  <c r="W332" i="13" s="1"/>
  <c r="V332" i="13"/>
  <c r="AS332" i="13" a="1"/>
  <c r="AS332" i="13" s="1"/>
  <c r="AU332" i="13" s="1"/>
  <c r="AT332" i="13"/>
  <c r="AV331" i="1"/>
  <c r="X331" i="13"/>
  <c r="X331" i="12"/>
  <c r="AS332" i="12" a="1"/>
  <c r="AS332" i="12" s="1"/>
  <c r="AU332" i="12" s="1"/>
  <c r="AT332" i="12"/>
  <c r="AV332" i="12" s="1"/>
  <c r="AS332" i="1" a="1"/>
  <c r="AS332" i="1" s="1"/>
  <c r="AU332" i="1" s="1"/>
  <c r="AT332" i="1"/>
  <c r="BF332" i="1"/>
  <c r="BE332" i="1" a="1"/>
  <c r="BE332" i="1" s="1"/>
  <c r="BG332" i="1" s="1"/>
  <c r="BQ332" i="13" a="1"/>
  <c r="BQ332" i="13" s="1"/>
  <c r="BS332" i="13" s="1"/>
  <c r="BR332" i="13"/>
  <c r="AG332" i="12" a="1"/>
  <c r="AG332" i="12" s="1"/>
  <c r="AI332" i="12" s="1"/>
  <c r="AH332" i="12"/>
  <c r="AJ332" i="12" s="1"/>
  <c r="BE332" i="13" a="1"/>
  <c r="BE332" i="13" s="1"/>
  <c r="BG332" i="13" s="1"/>
  <c r="BF332" i="13"/>
  <c r="U333" i="1" a="1"/>
  <c r="U333" i="1" s="1"/>
  <c r="W333" i="1" s="1"/>
  <c r="V333" i="1"/>
  <c r="BT331" i="13"/>
  <c r="BH331" i="13"/>
  <c r="BH331" i="12"/>
  <c r="BP332" i="12"/>
  <c r="BO333" i="12"/>
  <c r="BT330" i="12"/>
  <c r="AG333" i="1" a="1"/>
  <c r="AG333" i="1" s="1"/>
  <c r="AI333" i="1" s="1"/>
  <c r="AH333" i="1"/>
  <c r="V332" i="12"/>
  <c r="X332" i="12" s="1"/>
  <c r="U332" i="12" a="1"/>
  <c r="U332" i="12" s="1"/>
  <c r="W332" i="12" s="1"/>
  <c r="BQ331" i="12" a="1"/>
  <c r="BQ331" i="12" s="1"/>
  <c r="BS331" i="12" s="1"/>
  <c r="BR331" i="12"/>
  <c r="AV331" i="7"/>
  <c r="AJ332" i="7"/>
  <c r="BT331" i="7"/>
  <c r="X331" i="7"/>
  <c r="U332" i="7" a="1"/>
  <c r="U332" i="7" s="1"/>
  <c r="W332" i="7" s="1"/>
  <c r="V332" i="7"/>
  <c r="BE332" i="7" a="1"/>
  <c r="BE332" i="7" s="1"/>
  <c r="BG332" i="7" s="1"/>
  <c r="BF332" i="7"/>
  <c r="BH331" i="7"/>
  <c r="AS332" i="7" a="1"/>
  <c r="AS332" i="7" s="1"/>
  <c r="AU332" i="7" s="1"/>
  <c r="AT332" i="7"/>
  <c r="AH333" i="7"/>
  <c r="AG333" i="7" a="1"/>
  <c r="AG333" i="7" s="1"/>
  <c r="AI333" i="7" s="1"/>
  <c r="BR332" i="7"/>
  <c r="BQ332" i="7" a="1"/>
  <c r="BQ332" i="7" s="1"/>
  <c r="BS332" i="7" s="1"/>
  <c r="AQ333" i="1"/>
  <c r="AR333" i="1" s="1"/>
  <c r="BC333" i="12"/>
  <c r="BD333" i="12" s="1"/>
  <c r="AQ333" i="12"/>
  <c r="AR333" i="12" s="1"/>
  <c r="AE333" i="12"/>
  <c r="AF333" i="12" s="1"/>
  <c r="S333" i="12"/>
  <c r="T333" i="12" s="1"/>
  <c r="BO333" i="7"/>
  <c r="BP333" i="7" s="1"/>
  <c r="BC333" i="7"/>
  <c r="BD333" i="7" s="1"/>
  <c r="AQ333" i="7"/>
  <c r="AR333" i="7" s="1"/>
  <c r="AE334" i="7"/>
  <c r="AF334" i="7" s="1"/>
  <c r="S333" i="7"/>
  <c r="T333" i="7" s="1"/>
  <c r="BO334" i="1"/>
  <c r="BP334" i="1" s="1"/>
  <c r="BC333" i="1"/>
  <c r="BD333" i="1" s="1"/>
  <c r="AE334" i="1"/>
  <c r="AF334" i="1" s="1"/>
  <c r="S334" i="1"/>
  <c r="T334" i="1" s="1"/>
  <c r="BO333" i="13"/>
  <c r="BP333" i="13" s="1"/>
  <c r="BC333" i="13"/>
  <c r="BD333" i="13" s="1"/>
  <c r="AQ333" i="13"/>
  <c r="AR333" i="13" s="1"/>
  <c r="AE333" i="13"/>
  <c r="AF333" i="13" s="1"/>
  <c r="S333" i="13"/>
  <c r="T333" i="13" s="1"/>
  <c r="BT333" i="1" l="1"/>
  <c r="X332" i="13"/>
  <c r="AJ332" i="13"/>
  <c r="BT332" i="13"/>
  <c r="U333" i="12" a="1"/>
  <c r="U333" i="12" s="1"/>
  <c r="W333" i="12" s="1"/>
  <c r="V333" i="12"/>
  <c r="X333" i="12" s="1"/>
  <c r="BQ332" i="12" a="1"/>
  <c r="BQ332" i="12" s="1"/>
  <c r="BS332" i="12" s="1"/>
  <c r="BR332" i="12"/>
  <c r="BT332" i="12" s="1"/>
  <c r="BE333" i="1" a="1"/>
  <c r="BE333" i="1" s="1"/>
  <c r="BG333" i="1" s="1"/>
  <c r="BF333" i="1"/>
  <c r="BH333" i="1" s="1"/>
  <c r="AH333" i="12"/>
  <c r="AG333" i="12" a="1"/>
  <c r="AG333" i="12" s="1"/>
  <c r="AI333" i="12" s="1"/>
  <c r="BE333" i="13" a="1"/>
  <c r="BE333" i="13" s="1"/>
  <c r="BG333" i="13" s="1"/>
  <c r="BF333" i="13"/>
  <c r="U334" i="1" a="1"/>
  <c r="U334" i="1" s="1"/>
  <c r="W334" i="1" s="1"/>
  <c r="V334" i="1"/>
  <c r="AG334" i="1" a="1"/>
  <c r="AG334" i="1" s="1"/>
  <c r="AI334" i="1" s="1"/>
  <c r="AH334" i="1"/>
  <c r="U333" i="13" a="1"/>
  <c r="U333" i="13" s="1"/>
  <c r="W333" i="13" s="1"/>
  <c r="V333" i="13"/>
  <c r="BR334" i="1"/>
  <c r="BQ334" i="1" a="1"/>
  <c r="BQ334" i="1" s="1"/>
  <c r="BS334" i="1" s="1"/>
  <c r="AT333" i="12"/>
  <c r="AS333" i="12" a="1"/>
  <c r="AS333" i="12" s="1"/>
  <c r="AU333" i="12" s="1"/>
  <c r="AJ333" i="1"/>
  <c r="X333" i="1"/>
  <c r="BH332" i="1"/>
  <c r="BR333" i="13"/>
  <c r="BQ333" i="13" a="1"/>
  <c r="BQ333" i="13" s="1"/>
  <c r="BS333" i="13" s="1"/>
  <c r="AG333" i="13" a="1"/>
  <c r="AG333" i="13" s="1"/>
  <c r="AI333" i="13" s="1"/>
  <c r="AH333" i="13"/>
  <c r="BE333" i="12" a="1"/>
  <c r="BE333" i="12" s="1"/>
  <c r="BG333" i="12" s="1"/>
  <c r="BF333" i="12"/>
  <c r="AT333" i="13"/>
  <c r="AS333" i="13" a="1"/>
  <c r="AS333" i="13" s="1"/>
  <c r="AU333" i="13" s="1"/>
  <c r="BH332" i="13"/>
  <c r="AV332" i="13"/>
  <c r="AS333" i="1" a="1"/>
  <c r="AS333" i="1" s="1"/>
  <c r="AU333" i="1" s="1"/>
  <c r="AT333" i="1"/>
  <c r="BT331" i="12"/>
  <c r="BP333" i="12"/>
  <c r="BO334" i="12"/>
  <c r="AV332" i="1"/>
  <c r="BH332" i="7"/>
  <c r="X332" i="7"/>
  <c r="AV332" i="7"/>
  <c r="BT332" i="7"/>
  <c r="V333" i="7"/>
  <c r="U333" i="7" a="1"/>
  <c r="U333" i="7" s="1"/>
  <c r="W333" i="7" s="1"/>
  <c r="AH334" i="7"/>
  <c r="AG334" i="7" a="1"/>
  <c r="AG334" i="7" s="1"/>
  <c r="AI334" i="7" s="1"/>
  <c r="AJ333" i="7"/>
  <c r="BQ333" i="7" a="1"/>
  <c r="BQ333" i="7" s="1"/>
  <c r="BS333" i="7" s="1"/>
  <c r="BR333" i="7"/>
  <c r="BT333" i="7" s="1"/>
  <c r="AS333" i="7" a="1"/>
  <c r="AS333" i="7" s="1"/>
  <c r="AU333" i="7" s="1"/>
  <c r="AT333" i="7"/>
  <c r="BE333" i="7" a="1"/>
  <c r="BE333" i="7" s="1"/>
  <c r="BG333" i="7" s="1"/>
  <c r="BF333" i="7"/>
  <c r="AQ334" i="1"/>
  <c r="AR334" i="1" s="1"/>
  <c r="BC334" i="12"/>
  <c r="BD334" i="12" s="1"/>
  <c r="AQ334" i="12"/>
  <c r="AR334" i="12" s="1"/>
  <c r="AE334" i="12"/>
  <c r="AF334" i="12" s="1"/>
  <c r="S334" i="12"/>
  <c r="T334" i="12" s="1"/>
  <c r="BO334" i="7"/>
  <c r="BP334" i="7" s="1"/>
  <c r="BC334" i="7"/>
  <c r="BD334" i="7" s="1"/>
  <c r="AQ334" i="7"/>
  <c r="AR334" i="7" s="1"/>
  <c r="AE335" i="7"/>
  <c r="AF335" i="7" s="1"/>
  <c r="S334" i="7"/>
  <c r="T334" i="7" s="1"/>
  <c r="BO335" i="1"/>
  <c r="BP335" i="1" s="1"/>
  <c r="BC334" i="1"/>
  <c r="BD334" i="1" s="1"/>
  <c r="AE335" i="1"/>
  <c r="AF335" i="1" s="1"/>
  <c r="S335" i="1"/>
  <c r="T335" i="1" s="1"/>
  <c r="BO334" i="13"/>
  <c r="BP334" i="13" s="1"/>
  <c r="BC334" i="13"/>
  <c r="BD334" i="13" s="1"/>
  <c r="AQ334" i="13"/>
  <c r="AR334" i="13" s="1"/>
  <c r="AE334" i="13"/>
  <c r="AF334" i="13" s="1"/>
  <c r="S334" i="13"/>
  <c r="T334" i="13" s="1"/>
  <c r="AV333" i="12" l="1"/>
  <c r="AJ333" i="13"/>
  <c r="BT334" i="1"/>
  <c r="X334" i="1"/>
  <c r="BH333" i="12"/>
  <c r="AJ334" i="1"/>
  <c r="X333" i="13"/>
  <c r="AG334" i="13" a="1"/>
  <c r="AG334" i="13" s="1"/>
  <c r="AI334" i="13" s="1"/>
  <c r="AH334" i="13"/>
  <c r="BF334" i="12"/>
  <c r="BE334" i="12" a="1"/>
  <c r="BE334" i="12" s="1"/>
  <c r="BG334" i="12" s="1"/>
  <c r="BT333" i="13"/>
  <c r="AT334" i="12"/>
  <c r="AS334" i="12" a="1"/>
  <c r="AS334" i="12" s="1"/>
  <c r="AU334" i="12" s="1"/>
  <c r="AS334" i="13" a="1"/>
  <c r="AS334" i="13" s="1"/>
  <c r="AU334" i="13" s="1"/>
  <c r="AT334" i="13"/>
  <c r="AS334" i="1" a="1"/>
  <c r="AS334" i="1" s="1"/>
  <c r="AU334" i="1" s="1"/>
  <c r="AT334" i="1"/>
  <c r="AV333" i="13"/>
  <c r="BQ335" i="1" a="1"/>
  <c r="BQ335" i="1" s="1"/>
  <c r="BS335" i="1" s="1"/>
  <c r="BR335" i="1"/>
  <c r="BE334" i="13" a="1"/>
  <c r="BE334" i="13" s="1"/>
  <c r="BG334" i="13" s="1"/>
  <c r="BF334" i="13"/>
  <c r="BP334" i="12"/>
  <c r="BO335" i="12"/>
  <c r="BP335" i="12" s="1"/>
  <c r="BH333" i="13"/>
  <c r="BE334" i="1" a="1"/>
  <c r="BE334" i="1" s="1"/>
  <c r="BG334" i="1" s="1"/>
  <c r="BF334" i="1"/>
  <c r="BR333" i="12"/>
  <c r="BQ333" i="12" a="1"/>
  <c r="BQ333" i="12" s="1"/>
  <c r="BS333" i="12" s="1"/>
  <c r="AG334" i="12" a="1"/>
  <c r="AG334" i="12" s="1"/>
  <c r="AI334" i="12" s="1"/>
  <c r="AH334" i="12"/>
  <c r="V335" i="1"/>
  <c r="U335" i="1" a="1"/>
  <c r="U335" i="1" s="1"/>
  <c r="W335" i="1" s="1"/>
  <c r="U334" i="13" a="1"/>
  <c r="U334" i="13" s="1"/>
  <c r="W334" i="13" s="1"/>
  <c r="V334" i="13"/>
  <c r="BR334" i="13"/>
  <c r="BQ334" i="13" a="1"/>
  <c r="BQ334" i="13" s="1"/>
  <c r="BS334" i="13" s="1"/>
  <c r="AG335" i="1" a="1"/>
  <c r="AG335" i="1" s="1"/>
  <c r="AI335" i="1" s="1"/>
  <c r="AH335" i="1"/>
  <c r="U334" i="12" a="1"/>
  <c r="U334" i="12" s="1"/>
  <c r="W334" i="12" s="1"/>
  <c r="V334" i="12"/>
  <c r="AV333" i="1"/>
  <c r="AJ333" i="12"/>
  <c r="AV333" i="7"/>
  <c r="AS334" i="7" a="1"/>
  <c r="AS334" i="7" s="1"/>
  <c r="AU334" i="7" s="1"/>
  <c r="AT334" i="7"/>
  <c r="BE334" i="7" a="1"/>
  <c r="BE334" i="7" s="1"/>
  <c r="BG334" i="7" s="1"/>
  <c r="BF334" i="7"/>
  <c r="U334" i="7" a="1"/>
  <c r="U334" i="7" s="1"/>
  <c r="W334" i="7" s="1"/>
  <c r="V334" i="7"/>
  <c r="BR334" i="7"/>
  <c r="BQ334" i="7" a="1"/>
  <c r="BQ334" i="7" s="1"/>
  <c r="BS334" i="7" s="1"/>
  <c r="AJ334" i="7"/>
  <c r="X333" i="7"/>
  <c r="AH335" i="7"/>
  <c r="AG335" i="7" a="1"/>
  <c r="AG335" i="7" s="1"/>
  <c r="AI335" i="7" s="1"/>
  <c r="BH333" i="7"/>
  <c r="AQ335" i="1"/>
  <c r="AR335" i="1" s="1"/>
  <c r="BC335" i="12"/>
  <c r="BD335" i="12" s="1"/>
  <c r="AQ335" i="12"/>
  <c r="AR335" i="12" s="1"/>
  <c r="AE335" i="12"/>
  <c r="AF335" i="12" s="1"/>
  <c r="S335" i="12"/>
  <c r="T335" i="12" s="1"/>
  <c r="BO335" i="7"/>
  <c r="BP335" i="7" s="1"/>
  <c r="BC335" i="7"/>
  <c r="BD335" i="7" s="1"/>
  <c r="AQ335" i="7"/>
  <c r="AR335" i="7" s="1"/>
  <c r="S335" i="7"/>
  <c r="T335" i="7" s="1"/>
  <c r="BC335" i="1"/>
  <c r="BD335" i="1" s="1"/>
  <c r="BO335" i="13"/>
  <c r="BP335" i="13" s="1"/>
  <c r="BC335" i="13"/>
  <c r="BD335" i="13" s="1"/>
  <c r="AQ335" i="13"/>
  <c r="AR335" i="13" s="1"/>
  <c r="AE335" i="13"/>
  <c r="AF335" i="13" s="1"/>
  <c r="S335" i="13"/>
  <c r="T335" i="13" s="1"/>
  <c r="AJ334" i="13" l="1"/>
  <c r="AJ335" i="1"/>
  <c r="AJ334" i="12"/>
  <c r="AV334" i="1"/>
  <c r="BH334" i="1"/>
  <c r="X334" i="13"/>
  <c r="BT334" i="13"/>
  <c r="BH334" i="7"/>
  <c r="X335" i="1"/>
  <c r="AT335" i="13"/>
  <c r="AS335" i="13" a="1"/>
  <c r="AS335" i="13" s="1"/>
  <c r="AU335" i="13" s="1"/>
  <c r="U335" i="12" a="1"/>
  <c r="U335" i="12" s="1"/>
  <c r="W335" i="12" s="1"/>
  <c r="V335" i="12"/>
  <c r="X335" i="12" s="1"/>
  <c r="BF335" i="13"/>
  <c r="BE335" i="13" a="1"/>
  <c r="BE335" i="13" s="1"/>
  <c r="BG335" i="13" s="1"/>
  <c r="AG335" i="12" a="1"/>
  <c r="AG335" i="12" s="1"/>
  <c r="AI335" i="12" s="1"/>
  <c r="AH335" i="12"/>
  <c r="BQ335" i="12" a="1"/>
  <c r="BQ335" i="12" s="1"/>
  <c r="BS335" i="12" s="1"/>
  <c r="BR335" i="12"/>
  <c r="BT335" i="12" s="1"/>
  <c r="BH334" i="12"/>
  <c r="BQ335" i="13" a="1"/>
  <c r="BQ335" i="13" s="1"/>
  <c r="BS335" i="13" s="1"/>
  <c r="BR335" i="13"/>
  <c r="AS335" i="12" a="1"/>
  <c r="AS335" i="12" s="1"/>
  <c r="AU335" i="12" s="1"/>
  <c r="AT335" i="12"/>
  <c r="BQ334" i="12" a="1"/>
  <c r="BQ334" i="12" s="1"/>
  <c r="BS334" i="12" s="1"/>
  <c r="BR334" i="12"/>
  <c r="AV334" i="13"/>
  <c r="BF335" i="1"/>
  <c r="BE335" i="1" a="1"/>
  <c r="BE335" i="1" s="1"/>
  <c r="BG335" i="1" s="1"/>
  <c r="BE335" i="12" a="1"/>
  <c r="BE335" i="12" s="1"/>
  <c r="BG335" i="12" s="1"/>
  <c r="BF335" i="12"/>
  <c r="BH335" i="12" s="1"/>
  <c r="BT333" i="12"/>
  <c r="BH334" i="13"/>
  <c r="AG335" i="13" a="1"/>
  <c r="AG335" i="13" s="1"/>
  <c r="AI335" i="13" s="1"/>
  <c r="AH335" i="13"/>
  <c r="AJ335" i="13" s="1"/>
  <c r="AT335" i="1"/>
  <c r="AS335" i="1" a="1"/>
  <c r="AS335" i="1" s="1"/>
  <c r="AU335" i="1" s="1"/>
  <c r="U335" i="13" a="1"/>
  <c r="U335" i="13" s="1"/>
  <c r="W335" i="13" s="1"/>
  <c r="V335" i="13"/>
  <c r="X334" i="12"/>
  <c r="BT335" i="1"/>
  <c r="AV334" i="12"/>
  <c r="X334" i="7"/>
  <c r="AV334" i="7"/>
  <c r="AJ335" i="7"/>
  <c r="AS335" i="7" a="1"/>
  <c r="AS335" i="7" s="1"/>
  <c r="AU335" i="7" s="1"/>
  <c r="AT335" i="7"/>
  <c r="BE335" i="7" a="1"/>
  <c r="BE335" i="7" s="1"/>
  <c r="BG335" i="7" s="1"/>
  <c r="BF335" i="7"/>
  <c r="BT334" i="7"/>
  <c r="U335" i="7" a="1"/>
  <c r="U335" i="7" s="1"/>
  <c r="W335" i="7" s="1"/>
  <c r="V335" i="7"/>
  <c r="BR335" i="7"/>
  <c r="BQ335" i="7" a="1"/>
  <c r="BQ335" i="7" s="1"/>
  <c r="BS335" i="7" s="1"/>
  <c r="K29" i="6"/>
  <c r="K28" i="6"/>
  <c r="K27" i="6"/>
  <c r="AV335" i="12" l="1"/>
  <c r="BT335" i="13"/>
  <c r="BH335" i="1"/>
  <c r="AV335" i="1"/>
  <c r="BH335" i="13"/>
  <c r="BT334" i="12"/>
  <c r="AV335" i="13"/>
  <c r="X335" i="13"/>
  <c r="AJ335" i="12"/>
  <c r="AV335" i="7"/>
  <c r="BH335" i="7"/>
  <c r="X335" i="7"/>
  <c r="BT335" i="7"/>
  <c r="M3" i="13"/>
  <c r="B5" i="12"/>
  <c r="B11" i="12"/>
  <c r="B13" i="12" s="1"/>
  <c r="B4" i="12"/>
  <c r="B5" i="1"/>
  <c r="B7" i="1" s="1"/>
  <c r="B5" i="7"/>
  <c r="B7" i="7" s="1"/>
  <c r="B4" i="7"/>
  <c r="B6" i="7" s="1"/>
  <c r="B6" i="1"/>
  <c r="G4" i="7"/>
  <c r="H4" i="7" s="1"/>
  <c r="I4" i="7" l="1" a="1"/>
  <c r="I4" i="7" s="1"/>
  <c r="K4" i="7" s="1"/>
  <c r="J4" i="7"/>
  <c r="BU263" i="7"/>
  <c r="BU45" i="7"/>
  <c r="BI136" i="7"/>
  <c r="BU184" i="7"/>
  <c r="BU322" i="7"/>
  <c r="BU247" i="7"/>
  <c r="BU173" i="7"/>
  <c r="BI164" i="7"/>
  <c r="BU129" i="7"/>
  <c r="BU257" i="7"/>
  <c r="BI171" i="7"/>
  <c r="BU331" i="7"/>
  <c r="BU185" i="7"/>
  <c r="BI59" i="7"/>
  <c r="BI281" i="7"/>
  <c r="BI210" i="7"/>
  <c r="BU134" i="7"/>
  <c r="BU254" i="7"/>
  <c r="BU83" i="7"/>
  <c r="BU221" i="7"/>
  <c r="AW313" i="7"/>
  <c r="AW148" i="7"/>
  <c r="AW241" i="7"/>
  <c r="BU108" i="7"/>
  <c r="AW64" i="7"/>
  <c r="Y111" i="7"/>
  <c r="BU39" i="7"/>
  <c r="BU210" i="7"/>
  <c r="AW260" i="7"/>
  <c r="AW155" i="7"/>
  <c r="BU298" i="7"/>
  <c r="AW321" i="7"/>
  <c r="BI115" i="7"/>
  <c r="BI310" i="7"/>
  <c r="BI134" i="7"/>
  <c r="BU273" i="7"/>
  <c r="BI217" i="7"/>
  <c r="AW250" i="7"/>
  <c r="AK184" i="7"/>
  <c r="BU63" i="7"/>
  <c r="BI23" i="7"/>
  <c r="BI262" i="7"/>
  <c r="BU88" i="7"/>
  <c r="AW249" i="7"/>
  <c r="BI102" i="7"/>
  <c r="BI266" i="7"/>
  <c r="BU168" i="7"/>
  <c r="BI284" i="7"/>
  <c r="BU291" i="7"/>
  <c r="BI111" i="7"/>
  <c r="BI322" i="7"/>
  <c r="BI69" i="7"/>
  <c r="BU326" i="7"/>
  <c r="BU271" i="7"/>
  <c r="BI233" i="7"/>
  <c r="BI289" i="7"/>
  <c r="BI40" i="7"/>
  <c r="BI290" i="7"/>
  <c r="Y184" i="7"/>
  <c r="AK64" i="7"/>
  <c r="Y99" i="7"/>
  <c r="BI145" i="7"/>
  <c r="BU5" i="7"/>
  <c r="AW40" i="7"/>
  <c r="BI55" i="7"/>
  <c r="BU139" i="7"/>
  <c r="AK46" i="7"/>
  <c r="BI157" i="7"/>
  <c r="BU259" i="7"/>
  <c r="BU66" i="7"/>
  <c r="BI53" i="7"/>
  <c r="AW287" i="7"/>
  <c r="BU71" i="7"/>
  <c r="BI324" i="7"/>
  <c r="AW288" i="7"/>
  <c r="AW297" i="7"/>
  <c r="AW136" i="7"/>
  <c r="BI160" i="7"/>
  <c r="BI252" i="7"/>
  <c r="BI174" i="7"/>
  <c r="AW77" i="7"/>
  <c r="Y296" i="7"/>
  <c r="BU127" i="7"/>
  <c r="BU58" i="7"/>
  <c r="Y94" i="7"/>
  <c r="AW224" i="7"/>
  <c r="AW322" i="7"/>
  <c r="Y163" i="7"/>
  <c r="AW4" i="7"/>
  <c r="BU282" i="7"/>
  <c r="BU100" i="7"/>
  <c r="BI196" i="7"/>
  <c r="BI335" i="7"/>
  <c r="BI239" i="7"/>
  <c r="AK249" i="7"/>
  <c r="Y106" i="7"/>
  <c r="BU253" i="7"/>
  <c r="BU258" i="7"/>
  <c r="Y282" i="7"/>
  <c r="BU158" i="7"/>
  <c r="AK100" i="7"/>
  <c r="Y41" i="7"/>
  <c r="BI177" i="7"/>
  <c r="BI222" i="7"/>
  <c r="BU231" i="7"/>
  <c r="AK52" i="7"/>
  <c r="Y293" i="7"/>
  <c r="AK276" i="7"/>
  <c r="BI296" i="7"/>
  <c r="BU201" i="7"/>
  <c r="AK189" i="7"/>
  <c r="AW192" i="7"/>
  <c r="Y222" i="7"/>
  <c r="BU241" i="7"/>
  <c r="BU36" i="7"/>
  <c r="BU289" i="7"/>
  <c r="AK305" i="7"/>
  <c r="BI109" i="7"/>
  <c r="AW272" i="7"/>
  <c r="BU175" i="7"/>
  <c r="BI333" i="7"/>
  <c r="BU193" i="7"/>
  <c r="BU279" i="7"/>
  <c r="Y77" i="7"/>
  <c r="AK96" i="7"/>
  <c r="Y193" i="7"/>
  <c r="AK70" i="7"/>
  <c r="BI22" i="7"/>
  <c r="BU170" i="7"/>
  <c r="AW100" i="7"/>
  <c r="BI240" i="7"/>
  <c r="BI207" i="7"/>
  <c r="Y258" i="7"/>
  <c r="AW328" i="7"/>
  <c r="Y46" i="7"/>
  <c r="AW248" i="7"/>
  <c r="Y317" i="7"/>
  <c r="AW124" i="7"/>
  <c r="BI275" i="7"/>
  <c r="AK177" i="7"/>
  <c r="AK312" i="7"/>
  <c r="Y5" i="7"/>
  <c r="Y65" i="7"/>
  <c r="AK329" i="7"/>
  <c r="BI70" i="7"/>
  <c r="BI237" i="7"/>
  <c r="BU318" i="7"/>
  <c r="BU87" i="7"/>
  <c r="AK10" i="7"/>
  <c r="AW168" i="7"/>
  <c r="Y210" i="7"/>
  <c r="AW326" i="7"/>
  <c r="BI140" i="7"/>
  <c r="BI4" i="7"/>
  <c r="AW16" i="7"/>
  <c r="AK88" i="7"/>
  <c r="Y140" i="7"/>
  <c r="BI273" i="7"/>
  <c r="AK9" i="7"/>
  <c r="AK281" i="7"/>
  <c r="Y281" i="7"/>
  <c r="BU10" i="7"/>
  <c r="AW298" i="7"/>
  <c r="BU246" i="7"/>
  <c r="BU234" i="7"/>
  <c r="AW181" i="7"/>
  <c r="Y12" i="7"/>
  <c r="Y245" i="7"/>
  <c r="BU118" i="7"/>
  <c r="AK225" i="7"/>
  <c r="BI27" i="7"/>
  <c r="Y332" i="7"/>
  <c r="AW296" i="7"/>
  <c r="BI97" i="7"/>
  <c r="AW308" i="7"/>
  <c r="AW41" i="7"/>
  <c r="BU324" i="7"/>
  <c r="BI41" i="7"/>
  <c r="BI10" i="7"/>
  <c r="Y178" i="7"/>
  <c r="Y164" i="7"/>
  <c r="BU124" i="7"/>
  <c r="AW334" i="7"/>
  <c r="BI121" i="7"/>
  <c r="AK324" i="7"/>
  <c r="AK257" i="7"/>
  <c r="AW145" i="7"/>
  <c r="Y139" i="7"/>
  <c r="AK127" i="7"/>
  <c r="Y212" i="7"/>
  <c r="Y123" i="7"/>
  <c r="AK48" i="7"/>
  <c r="BI106" i="7"/>
  <c r="AW275" i="7"/>
  <c r="AW320" i="7"/>
  <c r="BI179" i="7"/>
  <c r="BI169" i="7"/>
  <c r="AK221" i="7"/>
  <c r="Y294" i="7"/>
  <c r="BU112" i="7"/>
  <c r="Y269" i="7"/>
  <c r="BU70" i="7"/>
  <c r="BI120" i="7"/>
  <c r="BU48" i="7"/>
  <c r="Y257" i="7"/>
  <c r="BU22" i="7"/>
  <c r="BU27" i="7"/>
  <c r="Y209" i="7"/>
  <c r="BU222" i="7"/>
  <c r="AW274" i="7"/>
  <c r="AK94" i="7"/>
  <c r="BU106" i="7"/>
  <c r="Y10" i="7"/>
  <c r="BI285" i="7"/>
  <c r="Y89" i="7"/>
  <c r="BI130" i="7"/>
  <c r="AK84" i="7"/>
  <c r="BU286" i="7"/>
  <c r="BU121" i="7"/>
  <c r="BU261" i="7"/>
  <c r="AK237" i="7"/>
  <c r="Y203" i="7"/>
  <c r="AK106" i="7"/>
  <c r="AK300" i="7"/>
  <c r="AK213" i="7"/>
  <c r="BU40" i="7"/>
  <c r="BU313" i="7"/>
  <c r="AK216" i="7"/>
  <c r="BI225" i="7"/>
  <c r="AW286" i="7"/>
  <c r="AK34" i="7"/>
  <c r="BI176" i="7"/>
  <c r="Y29" i="7"/>
  <c r="Y224" i="7"/>
  <c r="BU60" i="7"/>
  <c r="BI75" i="7"/>
  <c r="BI51" i="7"/>
  <c r="BU172" i="7"/>
  <c r="BU293" i="7"/>
  <c r="Y270" i="7"/>
  <c r="BU4" i="7"/>
  <c r="BI67" i="7"/>
  <c r="BU306" i="7"/>
  <c r="AK40" i="7"/>
  <c r="BU219" i="7"/>
  <c r="AK293" i="7"/>
  <c r="Y17" i="7"/>
  <c r="BI249" i="7"/>
  <c r="BU30" i="7"/>
  <c r="AW262" i="7"/>
  <c r="AW238" i="7"/>
  <c r="BU101" i="7"/>
  <c r="Y34" i="7"/>
  <c r="Y248" i="7"/>
  <c r="BI311" i="7"/>
  <c r="Y329" i="7"/>
  <c r="AK273" i="7"/>
  <c r="BU330" i="7"/>
  <c r="AW144" i="7"/>
  <c r="AK269" i="7"/>
  <c r="BU12" i="7"/>
  <c r="BU265" i="7"/>
  <c r="AW197" i="7"/>
  <c r="BI101" i="7"/>
  <c r="BU327" i="7"/>
  <c r="BI308" i="7"/>
  <c r="BI82" i="7"/>
  <c r="AK240" i="7"/>
  <c r="AK148" i="7"/>
  <c r="AK192" i="7"/>
  <c r="Y53" i="7"/>
  <c r="AK317" i="7"/>
  <c r="AW101" i="7"/>
  <c r="Y118" i="7"/>
  <c r="BI321" i="7"/>
  <c r="AK187" i="7"/>
  <c r="BU77" i="7"/>
  <c r="BU321" i="7"/>
  <c r="Y82" i="7"/>
  <c r="BU217" i="7"/>
  <c r="BU3" i="7"/>
  <c r="AK22" i="7"/>
  <c r="BU189" i="7"/>
  <c r="Y236" i="7"/>
  <c r="AK169" i="7"/>
  <c r="AW332" i="7"/>
  <c r="AK124" i="7"/>
  <c r="AW102" i="7"/>
  <c r="BI85" i="7"/>
  <c r="BI215" i="7"/>
  <c r="AK209" i="7"/>
  <c r="Y134" i="7"/>
  <c r="Y27" i="7"/>
  <c r="BU133" i="7"/>
  <c r="Y58" i="7"/>
  <c r="BU333" i="7"/>
  <c r="AW3" i="7"/>
  <c r="AK191" i="7"/>
  <c r="BI46" i="7"/>
  <c r="BU89" i="7"/>
  <c r="AW112" i="7"/>
  <c r="AW133" i="7"/>
  <c r="AK159" i="7"/>
  <c r="AK288" i="7"/>
  <c r="BI84" i="7"/>
  <c r="AK140" i="7"/>
  <c r="Y205" i="7"/>
  <c r="BI100" i="7"/>
  <c r="BU297" i="7"/>
  <c r="BI332" i="7"/>
  <c r="Y39" i="7"/>
  <c r="AW76" i="7"/>
  <c r="AK195" i="7"/>
  <c r="BI15" i="7"/>
  <c r="BU53" i="7"/>
  <c r="BI94" i="7"/>
  <c r="AK118" i="7"/>
  <c r="AK172" i="7"/>
  <c r="AK136" i="7"/>
  <c r="BI261" i="7"/>
  <c r="BU303" i="7"/>
  <c r="BU229" i="7"/>
  <c r="Y3" i="7"/>
  <c r="AK154" i="7"/>
  <c r="BU255" i="7"/>
  <c r="AK82" i="7"/>
  <c r="AK245" i="7"/>
  <c r="BI39" i="7"/>
  <c r="AW89" i="7"/>
  <c r="BI93" i="7"/>
  <c r="BI309" i="7"/>
  <c r="BI190" i="7"/>
  <c r="AW125" i="7"/>
  <c r="Y176" i="7"/>
  <c r="AK228" i="7"/>
  <c r="BI72" i="7"/>
  <c r="Y306" i="7"/>
  <c r="AW201" i="7"/>
  <c r="AW88" i="7"/>
  <c r="AW200" i="7"/>
  <c r="AW236" i="7"/>
  <c r="BI299" i="7"/>
  <c r="BU325" i="7"/>
  <c r="AK252" i="7"/>
  <c r="BI61" i="7"/>
  <c r="BU84" i="7"/>
  <c r="AW214" i="7"/>
  <c r="AW226" i="7"/>
  <c r="BU195" i="7"/>
  <c r="BI87" i="7"/>
  <c r="BU151" i="7"/>
  <c r="AK264" i="7"/>
  <c r="BU294" i="7"/>
  <c r="Y202" i="7"/>
  <c r="Y330" i="7"/>
  <c r="BI58" i="7"/>
  <c r="BU41" i="7"/>
  <c r="AK3" i="7"/>
  <c r="BU207" i="7"/>
  <c r="BI133" i="7"/>
  <c r="BU277" i="7"/>
  <c r="BU148" i="7"/>
  <c r="Y135" i="7"/>
  <c r="Y183" i="7"/>
  <c r="AW134" i="7"/>
  <c r="AK58" i="7"/>
  <c r="BI287" i="7"/>
  <c r="BI320" i="7"/>
  <c r="AK233" i="7"/>
  <c r="AW52" i="7"/>
  <c r="BI49" i="7"/>
  <c r="BI253" i="7"/>
  <c r="Y284" i="7"/>
  <c r="Y234" i="7"/>
  <c r="BU309" i="7"/>
  <c r="BU65" i="7"/>
  <c r="BU238" i="7"/>
  <c r="BU150" i="7"/>
  <c r="Y260" i="7"/>
  <c r="Y113" i="7"/>
  <c r="AW28" i="7"/>
  <c r="Y180" i="7"/>
  <c r="BI166" i="7"/>
  <c r="BU51" i="7"/>
  <c r="BI73" i="7"/>
  <c r="AW111" i="7"/>
  <c r="AW212" i="7"/>
  <c r="BU242" i="7"/>
  <c r="Y101" i="7"/>
  <c r="BI99" i="7"/>
  <c r="Y51" i="7"/>
  <c r="AK128" i="7"/>
  <c r="BI63" i="7"/>
  <c r="BI297" i="7"/>
  <c r="AK261" i="7"/>
  <c r="BI208" i="7"/>
  <c r="BU179" i="7"/>
  <c r="BI198" i="7"/>
  <c r="Y246" i="7"/>
  <c r="AW284" i="7"/>
  <c r="AW164" i="7"/>
  <c r="AK24" i="7"/>
  <c r="BI227" i="7"/>
  <c r="BI263" i="7"/>
  <c r="BU75" i="7"/>
  <c r="BI118" i="7"/>
  <c r="BU99" i="7"/>
  <c r="Y169" i="7"/>
  <c r="Y70" i="7"/>
  <c r="BI34" i="7"/>
  <c r="BI3" i="7"/>
  <c r="AW310" i="7"/>
  <c r="Y308" i="7"/>
  <c r="BU270" i="7"/>
  <c r="AW169" i="7"/>
  <c r="BI323" i="7"/>
  <c r="BU160" i="7"/>
  <c r="BU46" i="7"/>
  <c r="AW29" i="7"/>
  <c r="BU17" i="7"/>
  <c r="BU34" i="7"/>
  <c r="Y272" i="7"/>
  <c r="BU145" i="7"/>
  <c r="BI251" i="7"/>
  <c r="AW123" i="7"/>
  <c r="Y75" i="7"/>
  <c r="AK133" i="7"/>
  <c r="BI47" i="7"/>
  <c r="AW195" i="7"/>
  <c r="M3" i="7"/>
  <c r="BI306" i="7"/>
  <c r="BU56" i="7"/>
  <c r="BI88" i="7"/>
  <c r="BU301" i="7"/>
  <c r="BU267" i="7"/>
  <c r="BU94" i="7"/>
  <c r="Y15" i="7"/>
  <c r="BU78" i="7"/>
  <c r="BI184" i="7"/>
  <c r="AK279" i="7"/>
  <c r="AK194" i="7"/>
  <c r="AK285" i="7"/>
  <c r="BU15" i="7"/>
  <c r="BU285" i="7"/>
  <c r="BI209" i="7"/>
  <c r="Y191" i="7"/>
  <c r="Y320" i="7"/>
  <c r="BI153" i="7"/>
  <c r="AW199" i="7"/>
  <c r="BU329" i="7"/>
  <c r="BI180" i="7"/>
  <c r="BU18" i="7"/>
  <c r="BI74" i="7"/>
  <c r="AK15" i="7"/>
  <c r="AK241" i="7"/>
  <c r="AW146" i="7"/>
  <c r="AW66" i="7"/>
  <c r="AK332" i="7"/>
  <c r="BI129" i="7"/>
  <c r="BI57" i="7"/>
  <c r="AW160" i="7"/>
  <c r="AW319" i="7"/>
  <c r="AW185" i="7"/>
  <c r="AK112" i="7"/>
  <c r="BU182" i="7"/>
  <c r="Y145" i="7"/>
  <c r="AW60" i="7"/>
  <c r="BI230" i="7"/>
  <c r="AW311" i="7"/>
  <c r="AK247" i="7"/>
  <c r="AK183" i="7"/>
  <c r="AW47" i="7"/>
  <c r="BI151" i="7"/>
  <c r="BI242" i="7"/>
  <c r="AW283" i="7"/>
  <c r="BI288" i="7"/>
  <c r="AW96" i="7"/>
  <c r="BI302" i="7"/>
  <c r="AW177" i="7"/>
  <c r="BI107" i="7"/>
  <c r="AK131" i="7"/>
  <c r="AW179" i="7"/>
  <c r="Y162" i="7"/>
  <c r="AK271" i="7"/>
  <c r="AK74" i="7"/>
  <c r="BU228" i="7"/>
  <c r="AW54" i="7"/>
  <c r="AW198" i="7"/>
  <c r="AK67" i="7"/>
  <c r="AW217" i="7"/>
  <c r="AW99" i="7"/>
  <c r="BU266" i="7"/>
  <c r="BU73" i="7"/>
  <c r="BU82" i="7"/>
  <c r="BU248" i="7"/>
  <c r="AW140" i="7"/>
  <c r="Y159" i="7"/>
  <c r="AK162" i="7"/>
  <c r="Y204" i="7"/>
  <c r="Y103" i="7"/>
  <c r="BI213" i="7"/>
  <c r="AK182" i="7"/>
  <c r="AW157" i="7"/>
  <c r="BI31" i="7"/>
  <c r="AW330" i="7"/>
  <c r="BI274" i="7"/>
  <c r="AK272" i="7"/>
  <c r="AK105" i="7"/>
  <c r="AW219" i="7"/>
  <c r="AW182" i="7"/>
  <c r="AW131" i="7"/>
  <c r="AW231" i="7"/>
  <c r="BI276" i="7"/>
  <c r="AW147" i="7"/>
  <c r="BI167" i="7"/>
  <c r="AW315" i="7"/>
  <c r="BI165" i="7"/>
  <c r="BI112" i="7"/>
  <c r="AW34" i="7"/>
  <c r="AW209" i="7"/>
  <c r="AK14" i="7"/>
  <c r="AK173" i="7"/>
  <c r="AW24" i="7"/>
  <c r="AW251" i="7"/>
  <c r="BI17" i="7"/>
  <c r="AW98" i="7"/>
  <c r="BU243" i="7"/>
  <c r="Y131" i="7"/>
  <c r="AK76" i="7"/>
  <c r="BU251" i="7"/>
  <c r="AK224" i="7"/>
  <c r="AW240" i="7"/>
  <c r="AW6" i="7"/>
  <c r="BI298" i="7"/>
  <c r="AW246" i="7"/>
  <c r="BI30" i="7"/>
  <c r="AW30" i="7"/>
  <c r="AW279" i="7"/>
  <c r="BI150" i="7"/>
  <c r="AW78" i="7"/>
  <c r="Y318" i="7"/>
  <c r="AW138" i="7"/>
  <c r="BI6" i="7"/>
  <c r="Y244" i="7"/>
  <c r="BI300" i="7"/>
  <c r="AK93" i="7"/>
  <c r="BI269" i="7"/>
  <c r="AK6" i="7"/>
  <c r="AK306" i="7"/>
  <c r="AW149" i="7"/>
  <c r="AW245" i="7"/>
  <c r="AW229" i="7"/>
  <c r="AW265" i="7"/>
  <c r="AK203" i="7"/>
  <c r="AW86" i="7"/>
  <c r="BI66" i="7"/>
  <c r="Y263" i="7"/>
  <c r="AW305" i="7"/>
  <c r="AW333" i="7"/>
  <c r="AW105" i="7"/>
  <c r="AK126" i="7"/>
  <c r="BU250" i="7"/>
  <c r="BU29" i="7"/>
  <c r="AK150" i="7"/>
  <c r="AW81" i="7"/>
  <c r="BI325" i="7"/>
  <c r="AK103" i="7"/>
  <c r="AW324" i="7"/>
  <c r="AW253" i="7"/>
  <c r="BI147" i="7"/>
  <c r="BI318" i="7"/>
  <c r="AW178" i="7"/>
  <c r="AW277" i="7"/>
  <c r="AK139" i="7"/>
  <c r="AW244" i="7"/>
  <c r="AK160" i="7"/>
  <c r="AK259" i="7"/>
  <c r="AW289" i="7"/>
  <c r="AK77" i="7"/>
  <c r="AK200" i="7"/>
  <c r="AW213" i="7"/>
  <c r="AW271" i="7"/>
  <c r="BU104" i="7"/>
  <c r="BI110" i="7"/>
  <c r="AW142" i="7"/>
  <c r="BI314" i="7"/>
  <c r="AK217" i="7"/>
  <c r="AW239" i="7"/>
  <c r="AK156" i="7"/>
  <c r="BI206" i="7"/>
  <c r="AW215" i="7"/>
  <c r="AW232" i="7"/>
  <c r="AW285" i="7"/>
  <c r="AW280" i="7"/>
  <c r="AW94" i="7"/>
  <c r="AK26" i="7"/>
  <c r="AW122" i="7"/>
  <c r="BU317" i="7"/>
  <c r="AW252" i="7"/>
  <c r="Y237" i="7"/>
  <c r="Y215" i="7"/>
  <c r="Y251" i="7"/>
  <c r="Y146" i="7"/>
  <c r="AK307" i="7"/>
  <c r="AK204" i="7"/>
  <c r="Y264" i="7"/>
  <c r="Y247" i="7"/>
  <c r="Y127" i="7"/>
  <c r="Y79" i="7"/>
  <c r="AK166" i="7"/>
  <c r="AK205" i="7"/>
  <c r="AW269" i="7"/>
  <c r="BU302" i="7"/>
  <c r="BI214" i="7"/>
  <c r="AW259" i="7"/>
  <c r="AW228" i="7"/>
  <c r="AW233" i="7"/>
  <c r="AW106" i="7"/>
  <c r="AW317" i="7"/>
  <c r="AW119" i="7"/>
  <c r="AW153" i="7"/>
  <c r="BI122" i="7"/>
  <c r="BU116" i="7"/>
  <c r="BI11" i="7"/>
  <c r="BI161" i="7"/>
  <c r="AW222" i="7"/>
  <c r="Y170" i="7"/>
  <c r="AK65" i="7"/>
  <c r="Y259" i="7"/>
  <c r="AK23" i="7"/>
  <c r="Y321" i="7"/>
  <c r="Y229" i="7"/>
  <c r="Y13" i="7"/>
  <c r="Y240" i="7"/>
  <c r="Y265" i="7"/>
  <c r="AK141" i="7"/>
  <c r="Y187" i="7"/>
  <c r="AK295" i="7"/>
  <c r="AK19" i="7"/>
  <c r="Y298" i="7"/>
  <c r="Y200" i="7"/>
  <c r="Y124" i="7"/>
  <c r="AK117" i="7"/>
  <c r="AK122" i="7"/>
  <c r="Y231" i="7"/>
  <c r="Y273" i="7"/>
  <c r="Y312" i="7"/>
  <c r="Y315" i="7"/>
  <c r="AK144" i="7"/>
  <c r="AW135" i="7"/>
  <c r="AW273" i="7"/>
  <c r="AK66" i="7"/>
  <c r="AW282" i="7"/>
  <c r="AW9" i="7"/>
  <c r="BU35" i="7"/>
  <c r="AW161" i="7"/>
  <c r="Y299" i="7"/>
  <c r="AK236" i="7"/>
  <c r="AK54" i="7"/>
  <c r="BI228" i="7"/>
  <c r="AW35" i="7"/>
  <c r="AK319" i="7"/>
  <c r="AW183" i="7"/>
  <c r="AW46" i="7"/>
  <c r="AW10" i="7"/>
  <c r="Y242" i="7"/>
  <c r="AW292" i="7"/>
  <c r="BI315" i="7"/>
  <c r="AK50" i="7"/>
  <c r="AW327" i="7"/>
  <c r="AW316" i="7"/>
  <c r="AK4" i="7"/>
  <c r="AK138" i="7"/>
  <c r="Y267" i="7"/>
  <c r="Y76" i="7"/>
  <c r="Y286" i="7"/>
  <c r="Y182" i="7"/>
  <c r="Y59" i="7"/>
  <c r="Y276" i="7"/>
  <c r="Y71" i="7"/>
  <c r="Y249" i="7"/>
  <c r="AK115" i="7"/>
  <c r="Y107" i="7"/>
  <c r="Y28" i="7"/>
  <c r="Y175" i="7"/>
  <c r="Y26" i="7"/>
  <c r="AW130" i="7"/>
  <c r="BI229" i="7"/>
  <c r="BI45" i="7"/>
  <c r="BI238" i="7"/>
  <c r="BI330" i="7"/>
  <c r="AK284" i="7"/>
  <c r="AK296" i="7"/>
  <c r="AK151" i="7"/>
  <c r="AW234" i="7"/>
  <c r="BI29" i="7"/>
  <c r="AW59" i="7"/>
  <c r="BU249" i="7"/>
  <c r="AW258" i="7"/>
  <c r="AW295" i="7"/>
  <c r="AW120" i="7"/>
  <c r="Y130" i="7"/>
  <c r="Y335" i="7"/>
  <c r="AW84" i="7"/>
  <c r="AW21" i="7"/>
  <c r="AW335" i="7"/>
  <c r="AW14" i="7"/>
  <c r="AW83" i="7"/>
  <c r="AK29" i="7"/>
  <c r="AK13" i="7"/>
  <c r="AW166" i="7"/>
  <c r="AW180" i="7"/>
  <c r="BI312" i="7"/>
  <c r="BI71" i="7"/>
  <c r="BU102" i="7"/>
  <c r="AK18" i="7"/>
  <c r="AK137" i="7"/>
  <c r="Y285" i="7"/>
  <c r="AK101" i="7"/>
  <c r="AK89" i="7"/>
  <c r="Y179" i="7"/>
  <c r="Y119" i="7"/>
  <c r="AK301" i="7"/>
  <c r="Y144" i="7"/>
  <c r="Y186" i="7"/>
  <c r="Y25" i="7"/>
  <c r="Y174" i="7"/>
  <c r="AK83" i="7"/>
  <c r="AW126" i="7"/>
  <c r="AK120" i="7"/>
  <c r="BI186" i="7"/>
  <c r="AW170" i="7"/>
  <c r="AW204" i="7"/>
  <c r="AW38" i="7"/>
  <c r="Y250" i="7"/>
  <c r="AW202" i="7"/>
  <c r="AW325" i="7"/>
  <c r="AW312" i="7"/>
  <c r="AW23" i="7"/>
  <c r="Y185" i="7"/>
  <c r="Y16" i="7"/>
  <c r="Y95" i="7"/>
  <c r="Y253" i="7"/>
  <c r="AK59" i="7"/>
  <c r="AK17" i="7"/>
  <c r="Y303" i="7"/>
  <c r="Y115" i="7"/>
  <c r="BI226" i="7"/>
  <c r="AW190" i="7"/>
  <c r="AK113" i="7"/>
  <c r="BI168" i="7"/>
  <c r="BU310" i="7"/>
  <c r="AK199" i="7"/>
  <c r="BU224" i="7"/>
  <c r="AK161" i="7"/>
  <c r="AW329" i="7"/>
  <c r="AW247" i="7"/>
  <c r="BI90" i="7"/>
  <c r="AK5" i="7"/>
  <c r="BU149" i="7"/>
  <c r="Y108" i="7"/>
  <c r="Y228" i="7"/>
  <c r="AK129" i="7"/>
  <c r="Y241" i="7"/>
  <c r="Y334" i="7"/>
  <c r="Y96" i="7"/>
  <c r="Y207" i="7"/>
  <c r="AK72" i="7"/>
  <c r="Y300" i="7"/>
  <c r="Y78" i="7"/>
  <c r="Y307" i="7"/>
  <c r="Y243" i="7"/>
  <c r="BI270" i="7"/>
  <c r="AK90" i="7"/>
  <c r="AK168" i="7"/>
  <c r="AK242" i="7"/>
  <c r="AW318" i="7"/>
  <c r="BI48" i="7"/>
  <c r="AW159" i="7"/>
  <c r="AW294" i="7"/>
  <c r="BI54" i="7"/>
  <c r="AK277" i="7"/>
  <c r="AW97" i="7"/>
  <c r="AK275" i="7"/>
  <c r="BU6" i="7"/>
  <c r="AW221" i="7"/>
  <c r="BU19" i="7"/>
  <c r="AK290" i="7"/>
  <c r="Y86" i="7"/>
  <c r="Y173" i="7"/>
  <c r="Y268" i="7"/>
  <c r="Y143" i="7"/>
  <c r="Y188" i="7"/>
  <c r="Y227" i="7"/>
  <c r="Y311" i="7"/>
  <c r="BU114" i="7"/>
  <c r="AW270" i="7"/>
  <c r="AW74" i="7"/>
  <c r="AK142" i="7"/>
  <c r="AK35" i="7"/>
  <c r="BI245" i="7"/>
  <c r="Y74" i="7"/>
  <c r="AW110" i="7"/>
  <c r="Y225" i="7"/>
  <c r="Y88" i="7"/>
  <c r="Y190" i="7"/>
  <c r="Y255" i="7"/>
  <c r="Y261" i="7"/>
  <c r="Y149" i="7"/>
  <c r="Y319" i="7"/>
  <c r="Y252" i="7"/>
  <c r="Y279" i="7"/>
  <c r="Y238" i="7"/>
  <c r="Y211" i="7"/>
  <c r="Y181" i="7"/>
  <c r="Y271" i="7"/>
  <c r="AK206" i="7"/>
  <c r="Y64" i="7"/>
  <c r="Y196" i="7"/>
  <c r="Y275" i="7"/>
  <c r="Y216" i="7"/>
  <c r="Y40" i="7"/>
  <c r="AK235" i="7"/>
  <c r="Y136" i="7"/>
  <c r="Y42" i="7"/>
  <c r="Y14" i="7"/>
  <c r="Y90" i="7"/>
  <c r="Y30" i="7"/>
  <c r="AK146" i="7"/>
  <c r="Y310" i="7"/>
  <c r="AK31" i="7"/>
  <c r="AK165" i="7"/>
  <c r="BU25" i="7"/>
  <c r="Y81" i="7"/>
  <c r="AW225" i="7"/>
  <c r="Y166" i="7"/>
  <c r="AW281" i="7"/>
  <c r="AK95" i="7"/>
  <c r="AW62" i="7"/>
  <c r="BI301" i="7"/>
  <c r="AK119" i="7"/>
  <c r="AW211" i="7"/>
  <c r="AW48" i="7"/>
  <c r="AW91" i="7"/>
  <c r="AW227" i="7"/>
  <c r="BI267" i="7"/>
  <c r="Y322" i="7"/>
  <c r="AK178" i="7"/>
  <c r="AK248" i="7"/>
  <c r="Y19" i="7"/>
  <c r="Y47" i="7"/>
  <c r="Y214" i="7"/>
  <c r="AK174" i="7"/>
  <c r="Y297" i="7"/>
  <c r="Y156" i="7"/>
  <c r="Y18" i="7"/>
  <c r="Y151" i="7"/>
  <c r="AW71" i="7"/>
  <c r="AK98" i="7"/>
  <c r="Y83" i="7"/>
  <c r="Y112" i="7"/>
  <c r="Y213" i="7"/>
  <c r="Y327" i="7"/>
  <c r="Y155" i="7"/>
  <c r="AK179" i="7"/>
  <c r="Y98" i="7"/>
  <c r="Y102" i="7"/>
  <c r="Y283" i="7"/>
  <c r="Y194" i="7"/>
  <c r="AK79" i="7"/>
  <c r="Y217" i="7"/>
  <c r="AK102" i="7"/>
  <c r="AK43" i="7"/>
  <c r="Y72" i="7"/>
  <c r="Y54" i="7"/>
  <c r="Y158" i="7"/>
  <c r="AK326" i="7"/>
  <c r="AK7" i="7"/>
  <c r="Y160" i="7"/>
  <c r="AK55" i="7"/>
  <c r="AK158" i="7"/>
  <c r="BU67" i="7"/>
  <c r="Y36" i="7"/>
  <c r="Y120" i="7"/>
  <c r="Y148" i="7"/>
  <c r="Y172" i="7"/>
  <c r="Y331" i="7"/>
  <c r="Y35" i="7"/>
  <c r="Y9" i="7"/>
  <c r="AK223" i="7"/>
  <c r="Y197" i="7"/>
  <c r="Y239" i="7"/>
  <c r="Y291" i="7"/>
  <c r="AK320" i="7"/>
  <c r="AK260" i="7"/>
  <c r="Y6" i="7"/>
  <c r="AK331" i="7"/>
  <c r="Y167" i="7"/>
  <c r="AK11" i="7"/>
  <c r="Y37" i="7"/>
  <c r="Y277" i="7"/>
  <c r="Y192" i="7"/>
  <c r="AW331" i="7"/>
  <c r="AW50" i="7"/>
  <c r="Y52" i="7"/>
  <c r="Y168" i="7"/>
  <c r="Y66" i="7"/>
  <c r="Y137" i="7"/>
  <c r="AK60" i="7"/>
  <c r="Y274" i="7"/>
  <c r="Y309" i="7"/>
  <c r="Y60" i="7"/>
  <c r="Y24" i="7"/>
  <c r="Y226" i="7"/>
  <c r="Y91" i="7"/>
  <c r="AW69" i="7"/>
  <c r="BU264" i="7"/>
  <c r="AW309" i="7"/>
  <c r="AK78" i="7"/>
  <c r="Y301" i="7"/>
  <c r="AK201" i="7"/>
  <c r="Y154" i="7"/>
  <c r="Y11" i="7"/>
  <c r="AK28" i="7"/>
  <c r="AK313" i="7"/>
  <c r="AK218" i="7"/>
  <c r="AK196" i="7"/>
  <c r="Y49" i="7"/>
  <c r="Y219" i="7"/>
  <c r="Y23" i="7"/>
  <c r="Y7" i="7"/>
  <c r="Y323" i="7"/>
  <c r="Y278" i="7"/>
  <c r="Y125" i="7"/>
  <c r="Y50" i="7"/>
  <c r="AK212" i="7"/>
  <c r="AK41" i="7"/>
  <c r="Y287" i="7"/>
  <c r="AW12" i="7"/>
  <c r="AK53" i="7"/>
  <c r="AK314" i="7"/>
  <c r="Y161" i="7"/>
  <c r="Y295" i="7"/>
  <c r="AK308" i="7"/>
  <c r="Y114" i="7"/>
  <c r="Y55" i="7"/>
  <c r="AK283" i="7"/>
  <c r="AK265" i="7"/>
  <c r="Y100" i="7"/>
  <c r="AK16" i="7"/>
  <c r="BU192" i="7"/>
  <c r="AK266" i="7"/>
  <c r="Y288" i="7"/>
  <c r="Y325" i="7"/>
  <c r="BU208" i="7"/>
  <c r="AK167" i="7"/>
  <c r="Y262" i="7"/>
  <c r="Y109" i="7"/>
  <c r="BU142" i="7"/>
  <c r="Y22" i="7"/>
  <c r="BU190" i="7"/>
  <c r="AW26" i="7"/>
  <c r="AK36" i="7"/>
  <c r="BI42" i="7"/>
  <c r="BU240" i="7"/>
  <c r="AW45" i="7"/>
  <c r="BU162" i="7"/>
  <c r="AK109" i="7"/>
  <c r="AW220" i="7"/>
  <c r="BI33" i="7"/>
  <c r="BU230" i="7"/>
  <c r="AK239" i="7"/>
  <c r="AW44" i="7"/>
  <c r="Y313" i="7"/>
  <c r="BI163" i="7"/>
  <c r="AW128" i="7"/>
  <c r="AW11" i="7"/>
  <c r="BU44" i="7"/>
  <c r="AK37" i="7"/>
  <c r="BU212" i="7"/>
  <c r="BI280" i="7"/>
  <c r="AW80" i="7"/>
  <c r="AW33" i="7"/>
  <c r="AW267" i="7"/>
  <c r="AW39" i="7"/>
  <c r="AK270" i="7"/>
  <c r="BI65" i="7"/>
  <c r="AK114" i="7"/>
  <c r="BI194" i="7"/>
  <c r="BI175" i="7"/>
  <c r="AK86" i="7"/>
  <c r="AK69" i="7"/>
  <c r="AK197" i="7"/>
  <c r="AK316" i="7"/>
  <c r="BU80" i="7"/>
  <c r="AK185" i="7"/>
  <c r="AW132" i="7"/>
  <c r="Y61" i="7"/>
  <c r="BU307" i="7"/>
  <c r="BU323" i="7"/>
  <c r="AK68" i="7"/>
  <c r="BU166" i="7"/>
  <c r="AK62" i="7"/>
  <c r="BU220" i="7"/>
  <c r="Y266" i="7"/>
  <c r="BU161" i="7"/>
  <c r="BU280" i="7"/>
  <c r="AK232" i="7"/>
  <c r="Y84" i="7"/>
  <c r="AK25" i="7"/>
  <c r="AW291" i="7"/>
  <c r="AK163" i="7"/>
  <c r="AK45" i="7"/>
  <c r="AK254" i="7"/>
  <c r="BI304" i="7"/>
  <c r="AW203" i="7"/>
  <c r="BI52" i="7"/>
  <c r="Y328" i="7"/>
  <c r="BI272" i="7"/>
  <c r="AK282" i="7"/>
  <c r="BI159" i="7"/>
  <c r="BU138" i="7"/>
  <c r="Y141" i="7"/>
  <c r="BU90" i="7"/>
  <c r="BU332" i="7"/>
  <c r="Y43" i="7"/>
  <c r="BU304" i="7"/>
  <c r="BU214" i="7"/>
  <c r="BU203" i="7"/>
  <c r="BU295" i="7"/>
  <c r="Y20" i="7"/>
  <c r="AK21" i="7"/>
  <c r="BU119" i="7"/>
  <c r="AK309" i="7"/>
  <c r="AW103" i="7"/>
  <c r="BU188" i="7"/>
  <c r="BI35" i="7"/>
  <c r="BU64" i="7"/>
  <c r="BI189" i="7"/>
  <c r="AW87" i="7"/>
  <c r="AW206" i="7"/>
  <c r="BI329" i="7"/>
  <c r="BU202" i="7"/>
  <c r="BU204" i="7"/>
  <c r="AW302" i="7"/>
  <c r="BI91" i="7"/>
  <c r="AW307" i="7"/>
  <c r="BU136" i="7"/>
  <c r="AW72" i="7"/>
  <c r="BI8" i="7"/>
  <c r="Y56" i="7"/>
  <c r="AW36" i="7"/>
  <c r="BU196" i="7"/>
  <c r="AK8" i="7"/>
  <c r="BU215" i="7"/>
  <c r="BU76" i="7"/>
  <c r="AW129" i="7"/>
  <c r="BU218" i="7"/>
  <c r="AW20" i="7"/>
  <c r="BI86" i="7"/>
  <c r="BI105" i="7"/>
  <c r="AK220" i="7"/>
  <c r="Y110" i="7"/>
  <c r="AK330" i="7"/>
  <c r="BI294" i="7"/>
  <c r="Y280" i="7"/>
  <c r="AK51" i="7"/>
  <c r="AW7" i="7"/>
  <c r="AK99" i="7"/>
  <c r="BU146" i="7"/>
  <c r="AK226" i="7"/>
  <c r="AK123" i="7"/>
  <c r="AK278" i="7"/>
  <c r="AK211" i="7"/>
  <c r="Y4" i="7"/>
  <c r="BI103" i="7"/>
  <c r="BU245" i="7"/>
  <c r="BU140" i="7"/>
  <c r="BU20" i="7"/>
  <c r="AK32" i="7"/>
  <c r="AK30" i="7"/>
  <c r="BU13" i="7"/>
  <c r="AK190" i="7"/>
  <c r="Y233" i="7"/>
  <c r="BU144" i="7"/>
  <c r="AK299" i="7"/>
  <c r="BI203" i="7"/>
  <c r="BI244" i="7"/>
  <c r="AW263" i="7"/>
  <c r="BU96" i="7"/>
  <c r="Y104" i="7"/>
  <c r="BU176" i="7"/>
  <c r="BU272" i="7"/>
  <c r="BU167" i="7"/>
  <c r="Y314" i="7"/>
  <c r="BU183" i="7"/>
  <c r="BU128" i="7"/>
  <c r="BI19" i="7"/>
  <c r="BU91" i="7"/>
  <c r="AW255" i="7"/>
  <c r="BU314" i="7"/>
  <c r="BI43" i="7"/>
  <c r="BU93" i="7"/>
  <c r="AK234" i="7"/>
  <c r="BU283" i="7"/>
  <c r="BU110" i="7"/>
  <c r="BI219" i="7"/>
  <c r="BI293" i="7"/>
  <c r="BI7" i="7"/>
  <c r="AK155" i="7"/>
  <c r="AK253" i="7"/>
  <c r="Y138" i="7"/>
  <c r="BU209" i="7"/>
  <c r="AK27" i="7"/>
  <c r="AW242" i="7"/>
  <c r="BI260" i="7"/>
  <c r="BI212" i="7"/>
  <c r="AK130" i="7"/>
  <c r="Y62" i="7"/>
  <c r="Y31" i="7"/>
  <c r="BU312" i="7"/>
  <c r="AW186" i="7"/>
  <c r="Y198" i="7"/>
  <c r="AK157" i="7"/>
  <c r="AK134" i="7"/>
  <c r="BU52" i="7"/>
  <c r="BU236" i="7"/>
  <c r="AW108" i="7"/>
  <c r="AK175" i="7"/>
  <c r="BI152" i="7"/>
  <c r="BI117" i="7"/>
  <c r="AW13" i="7"/>
  <c r="AK125" i="7"/>
  <c r="AK143" i="7"/>
  <c r="AK132" i="7"/>
  <c r="BU328" i="7"/>
  <c r="BU292" i="7"/>
  <c r="BU260" i="7"/>
  <c r="BU205" i="7"/>
  <c r="BU126" i="7"/>
  <c r="Y142" i="7"/>
  <c r="BU8" i="7"/>
  <c r="BI305" i="7"/>
  <c r="AW188" i="7"/>
  <c r="AW210" i="7"/>
  <c r="BU157" i="7"/>
  <c r="BI283" i="7"/>
  <c r="BI64" i="7"/>
  <c r="AW25" i="7"/>
  <c r="BU181" i="7"/>
  <c r="BU164" i="7"/>
  <c r="BU147" i="7"/>
  <c r="Y305" i="7"/>
  <c r="BU165" i="7"/>
  <c r="AK71" i="7"/>
  <c r="AK303" i="7"/>
  <c r="AW230" i="7"/>
  <c r="BI32" i="7"/>
  <c r="AW193" i="7"/>
  <c r="AK231" i="7"/>
  <c r="BU239" i="7"/>
  <c r="BU113" i="7"/>
  <c r="BI16" i="7"/>
  <c r="BI24" i="7"/>
  <c r="BI21" i="7"/>
  <c r="AK47" i="7"/>
  <c r="BI38" i="7"/>
  <c r="AK267" i="7"/>
  <c r="AW314" i="7"/>
  <c r="BU216" i="7"/>
  <c r="BI241" i="7"/>
  <c r="BU163" i="7"/>
  <c r="AW172" i="7"/>
  <c r="AK181" i="7"/>
  <c r="AW174" i="7"/>
  <c r="BI156" i="7"/>
  <c r="BI26" i="7"/>
  <c r="AW293" i="7"/>
  <c r="BU97" i="7"/>
  <c r="BI149" i="7"/>
  <c r="AW92" i="7"/>
  <c r="BU187" i="7"/>
  <c r="BI191" i="7"/>
  <c r="Y157" i="7"/>
  <c r="BU169" i="7"/>
  <c r="AW115" i="7"/>
  <c r="BI5" i="7"/>
  <c r="AW43" i="7"/>
  <c r="BU316" i="7"/>
  <c r="BU130" i="7"/>
  <c r="Y44" i="7"/>
  <c r="AK333" i="7"/>
  <c r="AK208" i="7"/>
  <c r="BU33" i="7"/>
  <c r="AK298" i="7"/>
  <c r="AW90" i="7"/>
  <c r="AW121" i="7"/>
  <c r="BU115" i="7"/>
  <c r="AW304" i="7"/>
  <c r="AK280" i="7"/>
  <c r="AW152" i="7"/>
  <c r="AK153" i="7"/>
  <c r="Y218" i="7"/>
  <c r="BI128" i="7"/>
  <c r="AK104" i="7"/>
  <c r="BU311" i="7"/>
  <c r="AW27" i="7"/>
  <c r="BU278" i="7"/>
  <c r="AW55" i="7"/>
  <c r="AK38" i="7"/>
  <c r="AK147" i="7"/>
  <c r="AK219" i="7"/>
  <c r="BU32" i="7"/>
  <c r="AK287" i="7"/>
  <c r="AW196" i="7"/>
  <c r="BI182" i="7"/>
  <c r="BU152" i="7"/>
  <c r="BI116" i="7"/>
  <c r="AK107" i="7"/>
  <c r="BI123" i="7"/>
  <c r="AW205" i="7"/>
  <c r="AK274" i="7"/>
  <c r="BU269" i="7"/>
  <c r="AK75" i="7"/>
  <c r="BU23" i="7"/>
  <c r="BI96" i="7"/>
  <c r="BU43" i="7"/>
  <c r="BU235" i="7"/>
  <c r="BI316" i="7"/>
  <c r="BI142" i="7"/>
  <c r="AK294" i="7"/>
  <c r="BU211" i="7"/>
  <c r="BU335" i="7"/>
  <c r="BU288" i="7"/>
  <c r="AW58" i="7"/>
  <c r="BI195" i="7"/>
  <c r="AK304" i="7"/>
  <c r="Y85" i="7"/>
  <c r="AK322" i="7"/>
  <c r="Y221" i="7"/>
  <c r="BI83" i="7"/>
  <c r="AK186" i="7"/>
  <c r="Y117" i="7"/>
  <c r="BU296" i="7"/>
  <c r="BI258" i="7"/>
  <c r="AK198" i="7"/>
  <c r="AW278" i="7"/>
  <c r="Y256" i="7"/>
  <c r="AK193" i="7"/>
  <c r="BU223" i="7"/>
  <c r="BI18" i="7"/>
  <c r="BI114" i="7"/>
  <c r="Y8" i="7"/>
  <c r="AW22" i="7"/>
  <c r="BI148" i="7"/>
  <c r="Y304" i="7"/>
  <c r="BU200" i="7"/>
  <c r="AK176" i="7"/>
  <c r="Y195" i="7"/>
  <c r="AK49" i="7"/>
  <c r="BI197" i="7"/>
  <c r="BU42" i="7"/>
  <c r="AW301" i="7"/>
  <c r="AW173" i="7"/>
  <c r="BI138" i="7"/>
  <c r="BI185" i="7"/>
  <c r="Y57" i="7"/>
  <c r="AK180" i="7"/>
  <c r="AW79" i="7"/>
  <c r="BI250" i="7"/>
  <c r="BU37" i="7"/>
  <c r="AW19" i="7"/>
  <c r="BU54" i="7"/>
  <c r="AW151" i="7"/>
  <c r="AK286" i="7"/>
  <c r="AK87" i="7"/>
  <c r="BI172" i="7"/>
  <c r="BI28" i="7"/>
  <c r="BU109" i="7"/>
  <c r="BI235" i="7"/>
  <c r="BI113" i="7"/>
  <c r="AW67" i="7"/>
  <c r="BU299" i="7"/>
  <c r="BI334" i="7"/>
  <c r="BU28" i="7"/>
  <c r="BU141" i="7"/>
  <c r="Y121" i="7"/>
  <c r="AW109" i="7"/>
  <c r="AW117" i="7"/>
  <c r="AK335" i="7"/>
  <c r="AK328" i="7"/>
  <c r="AK229" i="7"/>
  <c r="AW141" i="7"/>
  <c r="Y38" i="7"/>
  <c r="BI319" i="7"/>
  <c r="Y126" i="7"/>
  <c r="BU213" i="7"/>
  <c r="Y67" i="7"/>
  <c r="BI303" i="7"/>
  <c r="AW207" i="7"/>
  <c r="AW218" i="7"/>
  <c r="Y230" i="7"/>
  <c r="BI146" i="7"/>
  <c r="AK81" i="7"/>
  <c r="AK135" i="7"/>
  <c r="AW68" i="7"/>
  <c r="AW256" i="7"/>
  <c r="Y292" i="7"/>
  <c r="AW8" i="7"/>
  <c r="BI77" i="7"/>
  <c r="Y201" i="7"/>
  <c r="AW139" i="7"/>
  <c r="BU95" i="7"/>
  <c r="Y290" i="7"/>
  <c r="BU198" i="7"/>
  <c r="BI216" i="7"/>
  <c r="Y116" i="7"/>
  <c r="AK311" i="7"/>
  <c r="BI12" i="7"/>
  <c r="BI199" i="7"/>
  <c r="AW51" i="7"/>
  <c r="AW184" i="7"/>
  <c r="BI271" i="7"/>
  <c r="Y333" i="7"/>
  <c r="BI254" i="7"/>
  <c r="Y129" i="7"/>
  <c r="BU62" i="7"/>
  <c r="AK256" i="7"/>
  <c r="BU117" i="7"/>
  <c r="BU197" i="7"/>
  <c r="BU120" i="7"/>
  <c r="BI279" i="7"/>
  <c r="BU132" i="7"/>
  <c r="BU131" i="7"/>
  <c r="AW56" i="7"/>
  <c r="AW18" i="7"/>
  <c r="BU103" i="7"/>
  <c r="Y177" i="7"/>
  <c r="AW167" i="7"/>
  <c r="BU123" i="7"/>
  <c r="AW154" i="7"/>
  <c r="BU315" i="7"/>
  <c r="Y132" i="7"/>
  <c r="BU191" i="7"/>
  <c r="BU320" i="7"/>
  <c r="AW175" i="7"/>
  <c r="AW61" i="7"/>
  <c r="BI9" i="7"/>
  <c r="AK39" i="7"/>
  <c r="BI204" i="7"/>
  <c r="BI292" i="7"/>
  <c r="AW158" i="7"/>
  <c r="AK268" i="7"/>
  <c r="BI124" i="7"/>
  <c r="AK170" i="7"/>
  <c r="AK310" i="7"/>
  <c r="BI248" i="7"/>
  <c r="BI37" i="7"/>
  <c r="BI141" i="7"/>
  <c r="BU122" i="7"/>
  <c r="AK321" i="7"/>
  <c r="Y68" i="7"/>
  <c r="BI259" i="7"/>
  <c r="AW156" i="7"/>
  <c r="BI79" i="7"/>
  <c r="AK152" i="7"/>
  <c r="AW63" i="7"/>
  <c r="BI76" i="7"/>
  <c r="BU177" i="7"/>
  <c r="AW114" i="7"/>
  <c r="BU38" i="7"/>
  <c r="BI328" i="7"/>
  <c r="BU244" i="7"/>
  <c r="BI268" i="7"/>
  <c r="AW93" i="7"/>
  <c r="BU154" i="7"/>
  <c r="Y45" i="7"/>
  <c r="AW261" i="7"/>
  <c r="BU85" i="7"/>
  <c r="AW107" i="7"/>
  <c r="Y199" i="7"/>
  <c r="AK210" i="7"/>
  <c r="BU206" i="7"/>
  <c r="BI50" i="7"/>
  <c r="BI14" i="7"/>
  <c r="AK244" i="7"/>
  <c r="AW290" i="7"/>
  <c r="Y232" i="7"/>
  <c r="Y63" i="7"/>
  <c r="BI132" i="7"/>
  <c r="AK292" i="7"/>
  <c r="BI170" i="7"/>
  <c r="BU300" i="7"/>
  <c r="AW187" i="7"/>
  <c r="BI232" i="7"/>
  <c r="BU14" i="7"/>
  <c r="Y147" i="7"/>
  <c r="Y171" i="7"/>
  <c r="BI264" i="7"/>
  <c r="AW82" i="7"/>
  <c r="AK255" i="7"/>
  <c r="AW300" i="7"/>
  <c r="AK73" i="7"/>
  <c r="BU125" i="7"/>
  <c r="BI20" i="7"/>
  <c r="BI44" i="7"/>
  <c r="BI223" i="7"/>
  <c r="AK215" i="7"/>
  <c r="AW57" i="7"/>
  <c r="BU281" i="7"/>
  <c r="BI81" i="7"/>
  <c r="AW150" i="7"/>
  <c r="BU284" i="7"/>
  <c r="AW235" i="7"/>
  <c r="BI282" i="7"/>
  <c r="BU47" i="7"/>
  <c r="AK202" i="7"/>
  <c r="AW162" i="7"/>
  <c r="BU137" i="7"/>
  <c r="AK12" i="7"/>
  <c r="BI143" i="7"/>
  <c r="AW5" i="7"/>
  <c r="BU305" i="7"/>
  <c r="AW176" i="7"/>
  <c r="AW65" i="7"/>
  <c r="AK110" i="7"/>
  <c r="AK246" i="7"/>
  <c r="BI224" i="7"/>
  <c r="AK302" i="7"/>
  <c r="AK80" i="7"/>
  <c r="BI265" i="7"/>
  <c r="Y73" i="7"/>
  <c r="BU225" i="7"/>
  <c r="AW75" i="7"/>
  <c r="BI68" i="7"/>
  <c r="BU155" i="7"/>
  <c r="BI89" i="7"/>
  <c r="BU135" i="7"/>
  <c r="AK92" i="7"/>
  <c r="BU275" i="7"/>
  <c r="AW127" i="7"/>
  <c r="BI317" i="7"/>
  <c r="AK238" i="7"/>
  <c r="BU143" i="7"/>
  <c r="BI188" i="7"/>
  <c r="BU21" i="7"/>
  <c r="BU81" i="7"/>
  <c r="BI127" i="7"/>
  <c r="BI154" i="7"/>
  <c r="BU107" i="7"/>
  <c r="Y254" i="7"/>
  <c r="AW31" i="7"/>
  <c r="AK207" i="7"/>
  <c r="AK323" i="7"/>
  <c r="AW143" i="7"/>
  <c r="BI307" i="7"/>
  <c r="BI295" i="7"/>
  <c r="BI155" i="7"/>
  <c r="AK230" i="7"/>
  <c r="AW53" i="7"/>
  <c r="BI173" i="7"/>
  <c r="BU61" i="7"/>
  <c r="BI181" i="7"/>
  <c r="BI327" i="7"/>
  <c r="Y206" i="7"/>
  <c r="AK149" i="7"/>
  <c r="Y324" i="7"/>
  <c r="BU69" i="7"/>
  <c r="BI257" i="7"/>
  <c r="BI126" i="7"/>
  <c r="BU11" i="7"/>
  <c r="Y87" i="7"/>
  <c r="Y133" i="7"/>
  <c r="AW73" i="7"/>
  <c r="AW323" i="7"/>
  <c r="AK171" i="7"/>
  <c r="Y122" i="7"/>
  <c r="Y105" i="7"/>
  <c r="Y220" i="7"/>
  <c r="Y80" i="7"/>
  <c r="BU178" i="7"/>
  <c r="BI193" i="7"/>
  <c r="BU252" i="7"/>
  <c r="BU31" i="7"/>
  <c r="BU59" i="7"/>
  <c r="Y69" i="7"/>
  <c r="BI243" i="7"/>
  <c r="Y93" i="7"/>
  <c r="Y316" i="7"/>
  <c r="BU49" i="7"/>
  <c r="BI104" i="7"/>
  <c r="Y128" i="7"/>
  <c r="BI98" i="7"/>
  <c r="BU274" i="7"/>
  <c r="AK20" i="7"/>
  <c r="BI236" i="7"/>
  <c r="BU334" i="7"/>
  <c r="AK164" i="7"/>
  <c r="AW254" i="7"/>
  <c r="BI144" i="7"/>
  <c r="AW208" i="7"/>
  <c r="BI201" i="7"/>
  <c r="AK108" i="7"/>
  <c r="BI331" i="7"/>
  <c r="AW264" i="7"/>
  <c r="BI313" i="7"/>
  <c r="BI205" i="7"/>
  <c r="AK250" i="7"/>
  <c r="AW165" i="7"/>
  <c r="AK91" i="7"/>
  <c r="BI234" i="7"/>
  <c r="AK116" i="7"/>
  <c r="BI218" i="7"/>
  <c r="BU186" i="7"/>
  <c r="BU171" i="7"/>
  <c r="AW85" i="7"/>
  <c r="BU16" i="7"/>
  <c r="BI80" i="7"/>
  <c r="BU290" i="7"/>
  <c r="AK262" i="7"/>
  <c r="AW303" i="7"/>
  <c r="BU226" i="7"/>
  <c r="AW116" i="7"/>
  <c r="BU233" i="7"/>
  <c r="BU50" i="7"/>
  <c r="AW95" i="7"/>
  <c r="BI125" i="7"/>
  <c r="AK227" i="7"/>
  <c r="BI286" i="7"/>
  <c r="BI36" i="7"/>
  <c r="AK145" i="7"/>
  <c r="BU268" i="7"/>
  <c r="Y189" i="7"/>
  <c r="AK315" i="7"/>
  <c r="BI220" i="7"/>
  <c r="BU227" i="7"/>
  <c r="Y289" i="7"/>
  <c r="BU256" i="7"/>
  <c r="Y235" i="7"/>
  <c r="BU262" i="7"/>
  <c r="AK121" i="7"/>
  <c r="BU98" i="7"/>
  <c r="BI108" i="7"/>
  <c r="AK33" i="7"/>
  <c r="Y33" i="7"/>
  <c r="BU55" i="7"/>
  <c r="BI13" i="7"/>
  <c r="BU9" i="7"/>
  <c r="BI131" i="7"/>
  <c r="BU92" i="7"/>
  <c r="AW306" i="7"/>
  <c r="BU276" i="7"/>
  <c r="Y326" i="7"/>
  <c r="BI277" i="7"/>
  <c r="BI183" i="7"/>
  <c r="BI231" i="7"/>
  <c r="BU86" i="7"/>
  <c r="BU74" i="7"/>
  <c r="Y97" i="7"/>
  <c r="BU26" i="7"/>
  <c r="BU57" i="7"/>
  <c r="BI246" i="7"/>
  <c r="Y223" i="7"/>
  <c r="AK325" i="7"/>
  <c r="AK222" i="7"/>
  <c r="BU72" i="7"/>
  <c r="BI60" i="7"/>
  <c r="AW266" i="7"/>
  <c r="BI291" i="7"/>
  <c r="AK327" i="7"/>
  <c r="AW37" i="7"/>
  <c r="BU68" i="7"/>
  <c r="AK111" i="7"/>
  <c r="BI78" i="7"/>
  <c r="Y208" i="7"/>
  <c r="AK63" i="7"/>
  <c r="BI221" i="7"/>
  <c r="BI95" i="7"/>
  <c r="AW257" i="7"/>
  <c r="BI62" i="7"/>
  <c r="AW243" i="7"/>
  <c r="BI187" i="7"/>
  <c r="AK188" i="7"/>
  <c r="Y152" i="7"/>
  <c r="BU24" i="7"/>
  <c r="Y302" i="7"/>
  <c r="BI200" i="7"/>
  <c r="BU287" i="7"/>
  <c r="AK334" i="7"/>
  <c r="AK85" i="7"/>
  <c r="AK243" i="7"/>
  <c r="AW216" i="7"/>
  <c r="AK251" i="7"/>
  <c r="BU174" i="7"/>
  <c r="BI192" i="7"/>
  <c r="AW15" i="7"/>
  <c r="AW191" i="7"/>
  <c r="AK318" i="7"/>
  <c r="AW32" i="7"/>
  <c r="Y21" i="7"/>
  <c r="AW137" i="7"/>
  <c r="AW70" i="7"/>
  <c r="BU194" i="7"/>
  <c r="AW276" i="7"/>
  <c r="Y48" i="7"/>
  <c r="BU111" i="7"/>
  <c r="BI137" i="7"/>
  <c r="Y165" i="7"/>
  <c r="BI135" i="7"/>
  <c r="AK44" i="7"/>
  <c r="BU153" i="7"/>
  <c r="BI256" i="7"/>
  <c r="AW237" i="7"/>
  <c r="BI139" i="7"/>
  <c r="AW189" i="7"/>
  <c r="Y92" i="7"/>
  <c r="BI25" i="7"/>
  <c r="Y150" i="7"/>
  <c r="AW104" i="7"/>
  <c r="AK97" i="7"/>
  <c r="AW194" i="7"/>
  <c r="BI56" i="7"/>
  <c r="BI247" i="7"/>
  <c r="AK57" i="7"/>
  <c r="BU232" i="7"/>
  <c r="AK291" i="7"/>
  <c r="BI158" i="7"/>
  <c r="AK289" i="7"/>
  <c r="BU180" i="7"/>
  <c r="AK297" i="7"/>
  <c r="AW118" i="7"/>
  <c r="BU156" i="7"/>
  <c r="BI162" i="7"/>
  <c r="BU79" i="7"/>
  <c r="BI211" i="7"/>
  <c r="BU319" i="7"/>
  <c r="AW42" i="7"/>
  <c r="BU7" i="7"/>
  <c r="BU105" i="7"/>
  <c r="AK214" i="7"/>
  <c r="AK258" i="7"/>
  <c r="Y153" i="7"/>
  <c r="AK56" i="7"/>
  <c r="AW268" i="7"/>
  <c r="BU159" i="7"/>
  <c r="AW223" i="7"/>
  <c r="BI278" i="7"/>
  <c r="BI92" i="7"/>
  <c r="BI178" i="7"/>
  <c r="AK61" i="7"/>
  <c r="BU199" i="7"/>
  <c r="AW49" i="7"/>
  <c r="AW17" i="7"/>
  <c r="BI255" i="7"/>
  <c r="AW171" i="7"/>
  <c r="BI326" i="7"/>
  <c r="BI202" i="7"/>
  <c r="AK42" i="7"/>
  <c r="AK263" i="7"/>
  <c r="AW113" i="7"/>
  <c r="AW163" i="7"/>
  <c r="BU308" i="7"/>
  <c r="BU237" i="7"/>
  <c r="BI119" i="7"/>
  <c r="Y32" i="7"/>
  <c r="AW299" i="7"/>
  <c r="BJ63" i="1"/>
  <c r="BV134" i="1"/>
  <c r="BJ145" i="1"/>
  <c r="BJ307" i="1"/>
  <c r="BJ111" i="1"/>
  <c r="BJ295" i="1"/>
  <c r="BV147" i="1"/>
  <c r="BJ147" i="1"/>
  <c r="BJ326" i="1"/>
  <c r="BJ200" i="1"/>
  <c r="BV113" i="1"/>
  <c r="BJ60" i="1"/>
  <c r="BV101" i="1"/>
  <c r="BJ135" i="1"/>
  <c r="BV170" i="1"/>
  <c r="BV226" i="1"/>
  <c r="N3" i="1"/>
  <c r="AL234" i="1"/>
  <c r="Z194" i="1"/>
  <c r="Z107" i="1"/>
  <c r="Z325" i="1"/>
  <c r="Z22" i="1"/>
  <c r="AL141" i="1"/>
  <c r="AL265" i="1"/>
  <c r="AL199" i="1"/>
  <c r="Z9" i="1"/>
  <c r="AL274" i="1"/>
  <c r="AL92" i="1"/>
  <c r="AL251" i="1"/>
  <c r="Z305" i="1"/>
  <c r="AL39" i="1"/>
  <c r="AL278" i="1"/>
  <c r="AL35" i="1"/>
  <c r="AL332" i="1"/>
  <c r="AL246" i="1"/>
  <c r="BV318" i="1"/>
  <c r="Z49" i="1"/>
  <c r="Z149" i="1"/>
  <c r="AL208" i="1"/>
  <c r="AL242" i="1"/>
  <c r="AL53" i="1"/>
  <c r="BJ139" i="1"/>
  <c r="Z130" i="1"/>
  <c r="Z249" i="1"/>
  <c r="AL41" i="1"/>
  <c r="Z221" i="1"/>
  <c r="AL74" i="1"/>
  <c r="AL7" i="1"/>
  <c r="AL291" i="1"/>
  <c r="Z287" i="1"/>
  <c r="BJ83" i="1"/>
  <c r="Z196" i="1"/>
  <c r="AL297" i="1"/>
  <c r="AL118" i="1"/>
  <c r="AL160" i="1"/>
  <c r="AX81" i="1"/>
  <c r="BV216" i="1"/>
  <c r="AL108" i="1"/>
  <c r="AL127" i="1"/>
  <c r="Z44" i="1"/>
  <c r="Z54" i="1"/>
  <c r="AX282" i="1"/>
  <c r="BV137" i="1"/>
  <c r="Z85" i="1"/>
  <c r="Z56" i="1"/>
  <c r="AL153" i="1"/>
  <c r="Z120" i="1"/>
  <c r="Z69" i="1"/>
  <c r="AL82" i="1"/>
  <c r="Z168" i="1"/>
  <c r="Z228" i="1"/>
  <c r="Z263" i="1"/>
  <c r="Z46" i="1"/>
  <c r="Z230" i="1"/>
  <c r="AL204" i="1"/>
  <c r="Z131" i="1"/>
  <c r="Z104" i="1"/>
  <c r="AL236" i="1"/>
  <c r="AL301" i="1"/>
  <c r="AL229" i="1"/>
  <c r="BJ189" i="1"/>
  <c r="AL290" i="1"/>
  <c r="AL33" i="1"/>
  <c r="Z62" i="1"/>
  <c r="Z238" i="1"/>
  <c r="BJ149" i="1"/>
  <c r="Z187" i="1"/>
  <c r="Z81" i="1"/>
  <c r="Z157" i="1"/>
  <c r="Z92" i="1"/>
  <c r="BJ194" i="1"/>
  <c r="BV9" i="1"/>
  <c r="AL58" i="1"/>
  <c r="Z152" i="1"/>
  <c r="Z262" i="1"/>
  <c r="AL133" i="1"/>
  <c r="AL281" i="1"/>
  <c r="AL218" i="1"/>
  <c r="AL217" i="1"/>
  <c r="AL191" i="1"/>
  <c r="BV114" i="1"/>
  <c r="Z128" i="1"/>
  <c r="Z68" i="1"/>
  <c r="Z222" i="1"/>
  <c r="Z169" i="1"/>
  <c r="BV165" i="1"/>
  <c r="BJ204" i="1"/>
  <c r="AL257" i="1"/>
  <c r="Z186" i="1"/>
  <c r="Z200" i="1"/>
  <c r="Z84" i="1"/>
  <c r="BJ101" i="1"/>
  <c r="AX330" i="1"/>
  <c r="AX255" i="1"/>
  <c r="Z311" i="1"/>
  <c r="Z151" i="1"/>
  <c r="Z27" i="1"/>
  <c r="AL54" i="1"/>
  <c r="BV4" i="1"/>
  <c r="AL232" i="1"/>
  <c r="Z97" i="1"/>
  <c r="AX78" i="1"/>
  <c r="BV264" i="1"/>
  <c r="BV163" i="1"/>
  <c r="AL317" i="1"/>
  <c r="AL230" i="1"/>
  <c r="AL221" i="1"/>
  <c r="AL227" i="1"/>
  <c r="BV234" i="1"/>
  <c r="BV252" i="1"/>
  <c r="BV254" i="1"/>
  <c r="BV180" i="1"/>
  <c r="AL13" i="1"/>
  <c r="BJ114" i="1"/>
  <c r="AX48" i="1"/>
  <c r="AX237" i="1"/>
  <c r="AX313" i="1"/>
  <c r="BJ80" i="1"/>
  <c r="AX286" i="1"/>
  <c r="BV192" i="1"/>
  <c r="BV33" i="1"/>
  <c r="BV95" i="1"/>
  <c r="AX275" i="1"/>
  <c r="BV273" i="1"/>
  <c r="BV325" i="1"/>
  <c r="BV45" i="1"/>
  <c r="BV103" i="1"/>
  <c r="BV214" i="1"/>
  <c r="BV176" i="1"/>
  <c r="BV38" i="1"/>
  <c r="BV102" i="1"/>
  <c r="AX157" i="1"/>
  <c r="AL170" i="1"/>
  <c r="AL59" i="1"/>
  <c r="AL79" i="1"/>
  <c r="AL295" i="1"/>
  <c r="AL146" i="1"/>
  <c r="AL122" i="1"/>
  <c r="Z223" i="1"/>
  <c r="AL117" i="1"/>
  <c r="Z302" i="1"/>
  <c r="Z150" i="1"/>
  <c r="AL282" i="1"/>
  <c r="Z177" i="1"/>
  <c r="AL238" i="1"/>
  <c r="BV300" i="1"/>
  <c r="Z260" i="1"/>
  <c r="Z208" i="1"/>
  <c r="Z164" i="1"/>
  <c r="AL243" i="1"/>
  <c r="AX65" i="1"/>
  <c r="AL255" i="1"/>
  <c r="AL210" i="1"/>
  <c r="Z191" i="1"/>
  <c r="Z269" i="1"/>
  <c r="BV282" i="1"/>
  <c r="Z315" i="1"/>
  <c r="AL286" i="1"/>
  <c r="Z45" i="1"/>
  <c r="AL196" i="1"/>
  <c r="AL69" i="1"/>
  <c r="AL247" i="1"/>
  <c r="AL261" i="1"/>
  <c r="AL259" i="1"/>
  <c r="AL107" i="1"/>
  <c r="Z300" i="1"/>
  <c r="Z166" i="1"/>
  <c r="Z71" i="1"/>
  <c r="Z146" i="1"/>
  <c r="BV266" i="1"/>
  <c r="Z306" i="1"/>
  <c r="AL137" i="1"/>
  <c r="AL166" i="1"/>
  <c r="AL161" i="1"/>
  <c r="AX185" i="1"/>
  <c r="Z275" i="1"/>
  <c r="AL88" i="1"/>
  <c r="AL89" i="1"/>
  <c r="AL330" i="1"/>
  <c r="AL71" i="1"/>
  <c r="Z96" i="1"/>
  <c r="Z225" i="1"/>
  <c r="Z282" i="1"/>
  <c r="AL183" i="1"/>
  <c r="AL168" i="1"/>
  <c r="AL334" i="1"/>
  <c r="Z7" i="1"/>
  <c r="AL175" i="1"/>
  <c r="AL307" i="1"/>
  <c r="Z324" i="1"/>
  <c r="AL29" i="1"/>
  <c r="Z271" i="1"/>
  <c r="BJ57" i="1"/>
  <c r="AL177" i="1"/>
  <c r="AL179" i="1"/>
  <c r="AL157" i="1"/>
  <c r="Z173" i="1"/>
  <c r="BV133" i="1"/>
  <c r="Z209" i="1"/>
  <c r="Z15" i="1"/>
  <c r="AL299" i="1"/>
  <c r="AL263" i="1"/>
  <c r="BJ246" i="1"/>
  <c r="Z65" i="1"/>
  <c r="AL287" i="1"/>
  <c r="AL128" i="1"/>
  <c r="Z258" i="1"/>
  <c r="AL38" i="1"/>
  <c r="Z180" i="1"/>
  <c r="Z93" i="1"/>
  <c r="Z181" i="1"/>
  <c r="Z72" i="1"/>
  <c r="AL140" i="1"/>
  <c r="AL145" i="1"/>
  <c r="AL213" i="1"/>
  <c r="AL36" i="1"/>
  <c r="BV288" i="1"/>
  <c r="Z33" i="1"/>
  <c r="Z13" i="1"/>
  <c r="Z210" i="1"/>
  <c r="Z314" i="1"/>
  <c r="AL50" i="1"/>
  <c r="AL12" i="1"/>
  <c r="Z57" i="1"/>
  <c r="AL55" i="1"/>
  <c r="Z259" i="1"/>
  <c r="AL277" i="1"/>
  <c r="AL220" i="1"/>
  <c r="Z87" i="1"/>
  <c r="Z126" i="1"/>
  <c r="AL150" i="1"/>
  <c r="Z293" i="1"/>
  <c r="Z212" i="1"/>
  <c r="Z290" i="1"/>
  <c r="Z23" i="1"/>
  <c r="Z37" i="1"/>
  <c r="AL169" i="1"/>
  <c r="Z83" i="1"/>
  <c r="AL215" i="1"/>
  <c r="AX76" i="1"/>
  <c r="Z162" i="1"/>
  <c r="Z267" i="1"/>
  <c r="Z35" i="1"/>
  <c r="AL163" i="1"/>
  <c r="AL104" i="1"/>
  <c r="AL52" i="1"/>
  <c r="Z326" i="1"/>
  <c r="Z234" i="1"/>
  <c r="Z132" i="1"/>
  <c r="BV242" i="1"/>
  <c r="AL244" i="1"/>
  <c r="AL149" i="1"/>
  <c r="Z322" i="1"/>
  <c r="AL322" i="1"/>
  <c r="BV146" i="1"/>
  <c r="AL253" i="1"/>
  <c r="Z217" i="1"/>
  <c r="Z161" i="1"/>
  <c r="Z185" i="1"/>
  <c r="AX170" i="1"/>
  <c r="AL197" i="1"/>
  <c r="Z331" i="1"/>
  <c r="Z301" i="1"/>
  <c r="AL76" i="1"/>
  <c r="Z242" i="1"/>
  <c r="BJ223" i="1"/>
  <c r="Z213" i="1"/>
  <c r="Z156" i="1"/>
  <c r="Z266" i="1"/>
  <c r="Z276" i="1"/>
  <c r="Z155" i="1"/>
  <c r="BJ115" i="1"/>
  <c r="AL87" i="1"/>
  <c r="AL321" i="1"/>
  <c r="Z125" i="1"/>
  <c r="Z165" i="1"/>
  <c r="AX19" i="1"/>
  <c r="Z115" i="1"/>
  <c r="Z74" i="1"/>
  <c r="BJ249" i="1"/>
  <c r="BV299" i="1"/>
  <c r="BV86" i="1"/>
  <c r="AX277" i="1"/>
  <c r="Z91" i="1"/>
  <c r="Z214" i="1"/>
  <c r="Z141" i="1"/>
  <c r="Z199" i="1"/>
  <c r="AX112" i="1"/>
  <c r="AX102" i="1"/>
  <c r="AX108" i="1"/>
  <c r="AX155" i="1"/>
  <c r="BJ27" i="1"/>
  <c r="BJ182" i="1"/>
  <c r="BJ144" i="1"/>
  <c r="BV122" i="1"/>
  <c r="BV244" i="1"/>
  <c r="BJ178" i="1"/>
  <c r="AL268" i="1"/>
  <c r="Z226" i="1"/>
  <c r="Z204" i="1"/>
  <c r="AL262" i="1"/>
  <c r="Z201" i="1"/>
  <c r="Z323" i="1"/>
  <c r="AL138" i="1"/>
  <c r="AL190" i="1"/>
  <c r="AL329" i="1"/>
  <c r="Z288" i="1"/>
  <c r="Z179" i="1"/>
  <c r="Z175" i="1"/>
  <c r="Z10" i="1"/>
  <c r="AX38" i="1"/>
  <c r="Z319" i="1"/>
  <c r="AL120" i="1"/>
  <c r="AL139" i="1"/>
  <c r="AL192" i="1"/>
  <c r="Z82" i="1"/>
  <c r="AL189" i="1"/>
  <c r="AL90" i="1"/>
  <c r="Z233" i="1"/>
  <c r="BJ297" i="1"/>
  <c r="AX212" i="1"/>
  <c r="Z101" i="1"/>
  <c r="AL260" i="1"/>
  <c r="AL173" i="1"/>
  <c r="Z8" i="1"/>
  <c r="AX135" i="1"/>
  <c r="Z106" i="1"/>
  <c r="AL201" i="1"/>
  <c r="Z95" i="1"/>
  <c r="Z90" i="1"/>
  <c r="Z109" i="1"/>
  <c r="AL256" i="1"/>
  <c r="AL288" i="1"/>
  <c r="AL279" i="1"/>
  <c r="Z303" i="1"/>
  <c r="Z240" i="1"/>
  <c r="AX202" i="1"/>
  <c r="AL203" i="1"/>
  <c r="AL24" i="1"/>
  <c r="AL31" i="1"/>
  <c r="AX59" i="1"/>
  <c r="AL42" i="1"/>
  <c r="AX206" i="1"/>
  <c r="AL249" i="1"/>
  <c r="Z147" i="1"/>
  <c r="Z172" i="1"/>
  <c r="AL182" i="1"/>
  <c r="AL77" i="1"/>
  <c r="Z48" i="1"/>
  <c r="AL181" i="1"/>
  <c r="AL142" i="1"/>
  <c r="AL289" i="1"/>
  <c r="AL80" i="1"/>
  <c r="AL86" i="1"/>
  <c r="AL164" i="1"/>
  <c r="AL16" i="1"/>
  <c r="Z243" i="1"/>
  <c r="AL93" i="1"/>
  <c r="AL298" i="1"/>
  <c r="AL60" i="1"/>
  <c r="AL125" i="1"/>
  <c r="Z192" i="1"/>
  <c r="Z261" i="1"/>
  <c r="Z137" i="1"/>
  <c r="AL205" i="1"/>
  <c r="AL240" i="1"/>
  <c r="BV91" i="1"/>
  <c r="BJ309" i="1"/>
  <c r="Z330" i="1"/>
  <c r="Z114" i="1"/>
  <c r="AL275" i="1"/>
  <c r="Z309" i="1"/>
  <c r="BJ321" i="1"/>
  <c r="AL62" i="1"/>
  <c r="AL126" i="1"/>
  <c r="AL48" i="1"/>
  <c r="AL198" i="1"/>
  <c r="Z80" i="1"/>
  <c r="Z55" i="1"/>
  <c r="AL136" i="1"/>
  <c r="AL75" i="1"/>
  <c r="Z205" i="1"/>
  <c r="AL188" i="1"/>
  <c r="AL155" i="1"/>
  <c r="AL270" i="1"/>
  <c r="AL100" i="1"/>
  <c r="AL223" i="1"/>
  <c r="AX154" i="1"/>
  <c r="AL91" i="1"/>
  <c r="BJ203" i="1"/>
  <c r="Z127" i="1"/>
  <c r="Z18" i="1"/>
  <c r="AL327" i="1"/>
  <c r="AL224" i="1"/>
  <c r="BJ301" i="1"/>
  <c r="AL225" i="1"/>
  <c r="AL98" i="1"/>
  <c r="AL17" i="1"/>
  <c r="Z244" i="1"/>
  <c r="Z102" i="1"/>
  <c r="AL320" i="1"/>
  <c r="AL193" i="1"/>
  <c r="Z268" i="1"/>
  <c r="Z237" i="1"/>
  <c r="AL324" i="1"/>
  <c r="Z11" i="1"/>
  <c r="AL319" i="1"/>
  <c r="AL95" i="1"/>
  <c r="Z138" i="1"/>
  <c r="AL248" i="1"/>
  <c r="Z41" i="1"/>
  <c r="Z25" i="1"/>
  <c r="Z30" i="1"/>
  <c r="Z270" i="1"/>
  <c r="Z148" i="1"/>
  <c r="Z229" i="1"/>
  <c r="AL231" i="1"/>
  <c r="BJ238" i="1"/>
  <c r="BV60" i="1"/>
  <c r="Z316" i="1"/>
  <c r="Z278" i="1"/>
  <c r="Z153" i="1"/>
  <c r="AL311" i="1"/>
  <c r="BV129" i="1"/>
  <c r="AL292" i="1"/>
  <c r="Z298" i="1"/>
  <c r="AL156" i="1"/>
  <c r="AL296" i="1"/>
  <c r="BJ68" i="1"/>
  <c r="Z144" i="1"/>
  <c r="Z245" i="1"/>
  <c r="Z39" i="1"/>
  <c r="AX317" i="1"/>
  <c r="AL165" i="1"/>
  <c r="AL245" i="1"/>
  <c r="Z24" i="1"/>
  <c r="AL144" i="1"/>
  <c r="Z154" i="1"/>
  <c r="BJ148" i="1"/>
  <c r="AL106" i="1"/>
  <c r="AX118" i="1"/>
  <c r="Z42" i="1"/>
  <c r="Z296" i="1"/>
  <c r="Z40" i="1"/>
  <c r="AL105" i="1"/>
  <c r="BV323" i="1"/>
  <c r="AL284" i="1"/>
  <c r="Z188" i="1"/>
  <c r="AX308" i="1"/>
  <c r="BV217" i="1"/>
  <c r="BJ265" i="1"/>
  <c r="AX236" i="1"/>
  <c r="Z112" i="1"/>
  <c r="AL96" i="1"/>
  <c r="AL103" i="1"/>
  <c r="Z60" i="1"/>
  <c r="BV96" i="1"/>
  <c r="BJ274" i="1"/>
  <c r="BV167" i="1"/>
  <c r="BJ20" i="1"/>
  <c r="BV188" i="1"/>
  <c r="AX333" i="1"/>
  <c r="AX210" i="1"/>
  <c r="BJ237" i="1"/>
  <c r="BJ15" i="1"/>
  <c r="BJ290" i="1"/>
  <c r="AX79" i="1"/>
  <c r="BV158" i="1"/>
  <c r="BV115" i="1"/>
  <c r="AX259" i="1"/>
  <c r="BJ106" i="1"/>
  <c r="BJ41" i="1"/>
  <c r="BV218" i="1"/>
  <c r="BV281" i="1"/>
  <c r="BJ46" i="1"/>
  <c r="AX18" i="1"/>
  <c r="AX258" i="1"/>
  <c r="BV73" i="1"/>
  <c r="BV333" i="1"/>
  <c r="Z145" i="1"/>
  <c r="AL328" i="1"/>
  <c r="AL21" i="1"/>
  <c r="Z236" i="1"/>
  <c r="Z189" i="1"/>
  <c r="AL269" i="1"/>
  <c r="AL18" i="1"/>
  <c r="AL184" i="1"/>
  <c r="AL152" i="1"/>
  <c r="Z70" i="1"/>
  <c r="Z224" i="1"/>
  <c r="Z142" i="1"/>
  <c r="Z241" i="1"/>
  <c r="AL159" i="1"/>
  <c r="Z176" i="1"/>
  <c r="AL273" i="1"/>
  <c r="AL315" i="1"/>
  <c r="BV294" i="1"/>
  <c r="AL308" i="1"/>
  <c r="AL178" i="1"/>
  <c r="AL45" i="1"/>
  <c r="AL326" i="1"/>
  <c r="AX124" i="1"/>
  <c r="AX26" i="1"/>
  <c r="AL154" i="1"/>
  <c r="AL271" i="1"/>
  <c r="AL162" i="1"/>
  <c r="Z158" i="1"/>
  <c r="AL61" i="1"/>
  <c r="Z235" i="1"/>
  <c r="AL4" i="1"/>
  <c r="Z28" i="1"/>
  <c r="Z273" i="1"/>
  <c r="AL304" i="1"/>
  <c r="AL22" i="1"/>
  <c r="AL167" i="1"/>
  <c r="AL15" i="1"/>
  <c r="BJ325" i="1"/>
  <c r="AX301" i="1"/>
  <c r="Z4" i="1"/>
  <c r="Z264" i="1"/>
  <c r="AL99" i="1"/>
  <c r="AL11" i="1"/>
  <c r="BJ105" i="1"/>
  <c r="Z255" i="1"/>
  <c r="AX334" i="1"/>
  <c r="AL252" i="1"/>
  <c r="AL207" i="1"/>
  <c r="AL9" i="1"/>
  <c r="AL110" i="1"/>
  <c r="AX205" i="1"/>
  <c r="Z139" i="1"/>
  <c r="AL64" i="1"/>
  <c r="BV200" i="1"/>
  <c r="AX309" i="1"/>
  <c r="BJ229" i="1"/>
  <c r="AL109" i="1"/>
  <c r="Z295" i="1"/>
  <c r="Z79" i="1"/>
  <c r="Z21" i="1"/>
  <c r="BJ134" i="1"/>
  <c r="AL66" i="1"/>
  <c r="BJ59" i="1"/>
  <c r="BJ103" i="1"/>
  <c r="AX324" i="1"/>
  <c r="BV47" i="1"/>
  <c r="AX261" i="1"/>
  <c r="AX242" i="1"/>
  <c r="BJ279" i="1"/>
  <c r="BJ94" i="1"/>
  <c r="AX31" i="1"/>
  <c r="AL200" i="1"/>
  <c r="AL335" i="1"/>
  <c r="AX273" i="1"/>
  <c r="AL333" i="1"/>
  <c r="Z317" i="1"/>
  <c r="Z284" i="1"/>
  <c r="AX229" i="1"/>
  <c r="Z281" i="1"/>
  <c r="BJ294" i="1"/>
  <c r="AL185" i="1"/>
  <c r="AL19" i="1"/>
  <c r="AX249" i="1"/>
  <c r="Z206" i="1"/>
  <c r="AL216" i="1"/>
  <c r="AL111" i="1"/>
  <c r="Z334" i="1"/>
  <c r="AX158" i="1"/>
  <c r="AX54" i="1"/>
  <c r="AL132" i="1"/>
  <c r="Z36" i="1"/>
  <c r="AL67" i="1"/>
  <c r="AX42" i="1"/>
  <c r="BJ138" i="1"/>
  <c r="AL51" i="1"/>
  <c r="BJ75" i="1"/>
  <c r="BJ131" i="1"/>
  <c r="AX90" i="1"/>
  <c r="BJ58" i="1"/>
  <c r="BV251" i="1"/>
  <c r="BJ313" i="1"/>
  <c r="AX86" i="1"/>
  <c r="BV233" i="1"/>
  <c r="AX194" i="1"/>
  <c r="AX332" i="1"/>
  <c r="AL102" i="1"/>
  <c r="BJ92" i="1"/>
  <c r="BV7" i="1"/>
  <c r="BJ179" i="1"/>
  <c r="AL8" i="1"/>
  <c r="BV201" i="1"/>
  <c r="BJ334" i="1"/>
  <c r="AX193" i="1"/>
  <c r="BJ170" i="1"/>
  <c r="Z251" i="1"/>
  <c r="AX58" i="1"/>
  <c r="BV277" i="1"/>
  <c r="AX270" i="1"/>
  <c r="AX160" i="1"/>
  <c r="BV315" i="1"/>
  <c r="AX315" i="1"/>
  <c r="BJ273" i="1"/>
  <c r="AX60" i="1"/>
  <c r="AX176" i="1"/>
  <c r="BV207" i="1"/>
  <c r="AX297" i="1"/>
  <c r="AX189" i="1"/>
  <c r="BJ71" i="1"/>
  <c r="AX235" i="1"/>
  <c r="BJ70" i="1"/>
  <c r="AX35" i="1"/>
  <c r="AX192" i="1"/>
  <c r="AX316" i="1"/>
  <c r="Z280" i="1"/>
  <c r="Z202" i="1"/>
  <c r="Z252" i="1"/>
  <c r="AL222" i="1"/>
  <c r="Z286" i="1"/>
  <c r="BJ119" i="1"/>
  <c r="AL26" i="1"/>
  <c r="BJ241" i="1"/>
  <c r="Z248" i="1"/>
  <c r="AX218" i="1"/>
  <c r="Z53" i="1"/>
  <c r="BJ303" i="1"/>
  <c r="Z110" i="1"/>
  <c r="AL37" i="1"/>
  <c r="BJ192" i="1"/>
  <c r="AL121" i="1"/>
  <c r="Z333" i="1"/>
  <c r="AL212" i="1"/>
  <c r="AL241" i="1"/>
  <c r="BJ151" i="1"/>
  <c r="BJ96" i="1"/>
  <c r="AL202" i="1"/>
  <c r="Z283" i="1"/>
  <c r="Z118" i="1"/>
  <c r="BJ91" i="1"/>
  <c r="BV289" i="1"/>
  <c r="BJ318" i="1"/>
  <c r="BJ183" i="1"/>
  <c r="BJ283" i="1"/>
  <c r="BJ207" i="1"/>
  <c r="AX40" i="1"/>
  <c r="BJ286" i="1"/>
  <c r="BV225" i="1"/>
  <c r="BV279" i="1"/>
  <c r="AL294" i="1"/>
  <c r="AX46" i="1"/>
  <c r="BV296" i="1"/>
  <c r="AL123" i="1"/>
  <c r="AX13" i="1"/>
  <c r="AX274" i="1"/>
  <c r="BV239" i="1"/>
  <c r="BJ240" i="1"/>
  <c r="AX150" i="1"/>
  <c r="BV3" i="1"/>
  <c r="AX279" i="1"/>
  <c r="BJ34" i="1"/>
  <c r="AX166" i="1"/>
  <c r="AX80" i="1"/>
  <c r="AX141" i="1"/>
  <c r="AX231" i="1"/>
  <c r="BJ65" i="1"/>
  <c r="BJ185" i="1"/>
  <c r="AX64" i="1"/>
  <c r="BJ306" i="1"/>
  <c r="BJ291" i="1"/>
  <c r="BV182" i="1"/>
  <c r="BJ72" i="1"/>
  <c r="BJ110" i="1"/>
  <c r="BV230" i="1"/>
  <c r="BJ214" i="1"/>
  <c r="BJ136" i="1"/>
  <c r="AX56" i="1"/>
  <c r="BV287" i="1"/>
  <c r="AL264" i="1"/>
  <c r="Z203" i="1"/>
  <c r="AX203" i="1"/>
  <c r="BV117" i="1"/>
  <c r="AX220" i="1"/>
  <c r="BJ191" i="1"/>
  <c r="Z218" i="1"/>
  <c r="Z184" i="1"/>
  <c r="AX289" i="1"/>
  <c r="Z31" i="1"/>
  <c r="AX91" i="1"/>
  <c r="Z232" i="1"/>
  <c r="Z310" i="1"/>
  <c r="Z160" i="1"/>
  <c r="AL331" i="1"/>
  <c r="Z14" i="1"/>
  <c r="AL303" i="1"/>
  <c r="BV66" i="1"/>
  <c r="AL65" i="1"/>
  <c r="Z170" i="1"/>
  <c r="Z227" i="1"/>
  <c r="Z198" i="1"/>
  <c r="AX103" i="1"/>
  <c r="BJ88" i="1"/>
  <c r="Z299" i="1"/>
  <c r="AL34" i="1"/>
  <c r="AL314" i="1"/>
  <c r="AX167" i="1"/>
  <c r="AX30" i="1"/>
  <c r="AL195" i="1"/>
  <c r="BJ319" i="1"/>
  <c r="BJ54" i="1"/>
  <c r="AX52" i="1"/>
  <c r="AX201" i="1"/>
  <c r="BJ305" i="1"/>
  <c r="Z117" i="1"/>
  <c r="AX197" i="1"/>
  <c r="AX106" i="1"/>
  <c r="BJ205" i="1"/>
  <c r="BJ107" i="1"/>
  <c r="BV243" i="1"/>
  <c r="BV141" i="1"/>
  <c r="BJ8" i="1"/>
  <c r="BV14" i="1"/>
  <c r="BJ53" i="1"/>
  <c r="BJ187" i="1"/>
  <c r="AX254" i="1"/>
  <c r="AX278" i="1"/>
  <c r="AX284" i="1"/>
  <c r="AX34" i="1"/>
  <c r="BV241" i="1"/>
  <c r="BJ222" i="1"/>
  <c r="BV17" i="1"/>
  <c r="BJ230" i="1"/>
  <c r="BV71" i="1"/>
  <c r="BJ330" i="1"/>
  <c r="AX69" i="1"/>
  <c r="AX250" i="1"/>
  <c r="AX82" i="1"/>
  <c r="AX260" i="1"/>
  <c r="AX101" i="1"/>
  <c r="AL151" i="1"/>
  <c r="Z246" i="1"/>
  <c r="AX199" i="1"/>
  <c r="Z220" i="1"/>
  <c r="Z64" i="1"/>
  <c r="AL115" i="1"/>
  <c r="AL239" i="1"/>
  <c r="AL124" i="1"/>
  <c r="Z94" i="1"/>
  <c r="AL14" i="1"/>
  <c r="AL309" i="1"/>
  <c r="BJ39" i="1"/>
  <c r="AL72" i="1"/>
  <c r="AL171" i="1"/>
  <c r="AL85" i="1"/>
  <c r="BJ296" i="1"/>
  <c r="BJ210" i="1"/>
  <c r="AX304" i="1"/>
  <c r="AL323" i="1"/>
  <c r="Z29" i="1"/>
  <c r="AL130" i="1"/>
  <c r="BJ172" i="1"/>
  <c r="AX119" i="1"/>
  <c r="Z219" i="1"/>
  <c r="AX238" i="1"/>
  <c r="BV23" i="1"/>
  <c r="AX168" i="1"/>
  <c r="AX311" i="1"/>
  <c r="BV304" i="1"/>
  <c r="BJ261" i="1"/>
  <c r="BJ234" i="1"/>
  <c r="BJ231" i="1"/>
  <c r="BV210" i="1"/>
  <c r="BJ23" i="1"/>
  <c r="BV197" i="1"/>
  <c r="BV285" i="1"/>
  <c r="BV13" i="1"/>
  <c r="AX137" i="1"/>
  <c r="AX72" i="1"/>
  <c r="Z215" i="1"/>
  <c r="BV79" i="1"/>
  <c r="AL316" i="1"/>
  <c r="AL6" i="1"/>
  <c r="Z167" i="1"/>
  <c r="Z98" i="1"/>
  <c r="AL148" i="1"/>
  <c r="Z332" i="1"/>
  <c r="AL131" i="1"/>
  <c r="Z119" i="1"/>
  <c r="AL134" i="1"/>
  <c r="Z190" i="1"/>
  <c r="AX169" i="1"/>
  <c r="AL237" i="1"/>
  <c r="Z19" i="1"/>
  <c r="Z43" i="1"/>
  <c r="AX63" i="1"/>
  <c r="BJ162" i="1"/>
  <c r="BJ11" i="1"/>
  <c r="Z34" i="1"/>
  <c r="AL23" i="1"/>
  <c r="Z289" i="1"/>
  <c r="BV81" i="1"/>
  <c r="AX6" i="1"/>
  <c r="BJ125" i="1"/>
  <c r="AX328" i="1"/>
  <c r="BV25" i="1"/>
  <c r="BV31" i="1"/>
  <c r="BJ322" i="1"/>
  <c r="AX280" i="1"/>
  <c r="BV280" i="1"/>
  <c r="BJ271" i="1"/>
  <c r="AX28" i="1"/>
  <c r="AX139" i="1"/>
  <c r="BJ314" i="1"/>
  <c r="BJ298" i="1"/>
  <c r="AX33" i="1"/>
  <c r="BJ184" i="1"/>
  <c r="BV308" i="1"/>
  <c r="BV311" i="1"/>
  <c r="AX43" i="1"/>
  <c r="AX290" i="1"/>
  <c r="AX127" i="1"/>
  <c r="BV275" i="1"/>
  <c r="BJ29" i="1"/>
  <c r="AX292" i="1"/>
  <c r="BJ199" i="1"/>
  <c r="AX239" i="1"/>
  <c r="AX287" i="1"/>
  <c r="BJ163" i="1"/>
  <c r="AX163" i="1"/>
  <c r="BJ35" i="1"/>
  <c r="Z121" i="1"/>
  <c r="BJ316" i="1"/>
  <c r="BV190" i="1"/>
  <c r="BV306" i="1"/>
  <c r="BV18" i="1"/>
  <c r="Z59" i="1"/>
  <c r="BJ284" i="1"/>
  <c r="AL63" i="1"/>
  <c r="AL32" i="1"/>
  <c r="Z292" i="1"/>
  <c r="AL176" i="1"/>
  <c r="AL211" i="1"/>
  <c r="Z67" i="1"/>
  <c r="AX244" i="1"/>
  <c r="AL283" i="1"/>
  <c r="BV186" i="1"/>
  <c r="AL235" i="1"/>
  <c r="Z58" i="1"/>
  <c r="Z307" i="1"/>
  <c r="AX187" i="1"/>
  <c r="BJ173" i="1"/>
  <c r="BV246" i="1"/>
  <c r="AL258" i="1"/>
  <c r="AL300" i="1"/>
  <c r="BV326" i="1"/>
  <c r="BJ332" i="1"/>
  <c r="BJ30" i="1"/>
  <c r="Z75" i="1"/>
  <c r="AL97" i="1"/>
  <c r="BJ9" i="1"/>
  <c r="BJ272" i="1"/>
  <c r="AX174" i="1"/>
  <c r="BV255" i="1"/>
  <c r="BJ6" i="1"/>
  <c r="AX29" i="1"/>
  <c r="BV209" i="1"/>
  <c r="BV177" i="1"/>
  <c r="BJ95" i="1"/>
  <c r="AX107" i="1"/>
  <c r="BV189" i="1"/>
  <c r="AX10" i="1"/>
  <c r="BV229" i="1"/>
  <c r="BJ329" i="1"/>
  <c r="Z89" i="1"/>
  <c r="AL254" i="1"/>
  <c r="AL73" i="1"/>
  <c r="AL70" i="1"/>
  <c r="AL250" i="1"/>
  <c r="Z86" i="1"/>
  <c r="AL114" i="1"/>
  <c r="Z182" i="1"/>
  <c r="BV202" i="1"/>
  <c r="Z50" i="1"/>
  <c r="AX96" i="1"/>
  <c r="BV5" i="1"/>
  <c r="Z257" i="1"/>
  <c r="BJ26" i="1"/>
  <c r="AL285" i="1"/>
  <c r="BV228" i="1"/>
  <c r="BJ130" i="1"/>
  <c r="BJ289" i="1"/>
  <c r="Z279" i="1"/>
  <c r="Z239" i="1"/>
  <c r="AX105" i="1"/>
  <c r="BJ186" i="1"/>
  <c r="AX191" i="1"/>
  <c r="BJ175" i="1"/>
  <c r="BV222" i="1"/>
  <c r="BV30" i="1"/>
  <c r="BJ235" i="1"/>
  <c r="AX234" i="1"/>
  <c r="BV6" i="1"/>
  <c r="Z61" i="1"/>
  <c r="BV297" i="1"/>
  <c r="AX66" i="1"/>
  <c r="BJ120" i="1"/>
  <c r="BV293" i="1"/>
  <c r="BJ310" i="1"/>
  <c r="BV42" i="1"/>
  <c r="AX256" i="1"/>
  <c r="BV219" i="1"/>
  <c r="BV269" i="1"/>
  <c r="AL313" i="1"/>
  <c r="BV26" i="1"/>
  <c r="BJ48" i="1"/>
  <c r="BJ5" i="1"/>
  <c r="BV317" i="1"/>
  <c r="BJ171" i="1"/>
  <c r="AX93" i="1"/>
  <c r="BJ198" i="1"/>
  <c r="AX318" i="1"/>
  <c r="AX230" i="1"/>
  <c r="BV78" i="1"/>
  <c r="AX61" i="1"/>
  <c r="BV263" i="1"/>
  <c r="BJ259" i="1"/>
  <c r="BJ174" i="1"/>
  <c r="BJ19" i="1"/>
  <c r="BJ285" i="1"/>
  <c r="BJ24" i="1"/>
  <c r="BJ167" i="1"/>
  <c r="AX67" i="1"/>
  <c r="BJ195" i="1"/>
  <c r="AX57" i="1"/>
  <c r="BV149" i="1"/>
  <c r="AX94" i="1"/>
  <c r="Z171" i="1"/>
  <c r="Z294" i="1"/>
  <c r="AL94" i="1"/>
  <c r="AL147" i="1"/>
  <c r="AL293" i="1"/>
  <c r="Z133" i="1"/>
  <c r="Z256" i="1"/>
  <c r="Z265" i="1"/>
  <c r="AL233" i="1"/>
  <c r="BJ154" i="1"/>
  <c r="Z193" i="1"/>
  <c r="BJ315" i="1"/>
  <c r="AL272" i="1"/>
  <c r="AX151" i="1"/>
  <c r="Z78" i="1"/>
  <c r="AX77" i="1"/>
  <c r="AX225" i="1"/>
  <c r="BV97" i="1"/>
  <c r="Z163" i="1"/>
  <c r="AL5" i="1"/>
  <c r="BJ40" i="1"/>
  <c r="BV179" i="1"/>
  <c r="AX179" i="1"/>
  <c r="BJ77" i="1"/>
  <c r="AX153" i="1"/>
  <c r="AX114" i="1"/>
  <c r="Z99" i="1"/>
  <c r="AX262" i="1"/>
  <c r="AX253" i="1"/>
  <c r="AX232" i="1"/>
  <c r="BJ32" i="1"/>
  <c r="BV161" i="1"/>
  <c r="BJ113" i="1"/>
  <c r="Z195" i="1"/>
  <c r="AX128" i="1"/>
  <c r="BJ126" i="1"/>
  <c r="BJ217" i="1"/>
  <c r="AX73" i="1"/>
  <c r="BJ247" i="1"/>
  <c r="BJ28" i="1"/>
  <c r="AX198" i="1"/>
  <c r="AX12" i="1"/>
  <c r="BJ82" i="1"/>
  <c r="AX294" i="1"/>
  <c r="AX45" i="1"/>
  <c r="AX178" i="1"/>
  <c r="BV272" i="1"/>
  <c r="AX226" i="1"/>
  <c r="BV8" i="1"/>
  <c r="BJ18" i="1"/>
  <c r="BV162" i="1"/>
  <c r="BJ267" i="1"/>
  <c r="BV213" i="1"/>
  <c r="BV59" i="1"/>
  <c r="BV151" i="1"/>
  <c r="BV48" i="1"/>
  <c r="BV53" i="1"/>
  <c r="BJ87" i="1"/>
  <c r="BJ4" i="1"/>
  <c r="BV50" i="1"/>
  <c r="BV84" i="1"/>
  <c r="BV206" i="1"/>
  <c r="Z47" i="1"/>
  <c r="Z135" i="1"/>
  <c r="Z66" i="1"/>
  <c r="Z143" i="1"/>
  <c r="AL27" i="1"/>
  <c r="AL83" i="1"/>
  <c r="AL43" i="1"/>
  <c r="Z16" i="1"/>
  <c r="BV136" i="1"/>
  <c r="Z312" i="1"/>
  <c r="AL226" i="1"/>
  <c r="AL46" i="1"/>
  <c r="Z88" i="1"/>
  <c r="AX296" i="1"/>
  <c r="Z103" i="1"/>
  <c r="BJ47" i="1"/>
  <c r="Z197" i="1"/>
  <c r="AL306" i="1"/>
  <c r="AL206" i="1"/>
  <c r="AL219" i="1"/>
  <c r="BV143" i="1"/>
  <c r="AX325" i="1"/>
  <c r="BJ13" i="1"/>
  <c r="BJ108" i="1"/>
  <c r="AX7" i="1"/>
  <c r="Z5" i="1"/>
  <c r="BV41" i="1"/>
  <c r="BJ236" i="1"/>
  <c r="AL3" i="1"/>
  <c r="BJ201" i="1"/>
  <c r="AX115" i="1"/>
  <c r="AX89" i="1"/>
  <c r="BV215" i="1"/>
  <c r="BJ12" i="1"/>
  <c r="AX5" i="1"/>
  <c r="BJ293" i="1"/>
  <c r="BV249" i="1"/>
  <c r="AX177" i="1"/>
  <c r="AX265" i="1"/>
  <c r="BJ220" i="1"/>
  <c r="AX132" i="1"/>
  <c r="BJ51" i="1"/>
  <c r="BV83" i="1"/>
  <c r="BV312" i="1"/>
  <c r="BV142" i="1"/>
  <c r="AX190" i="1"/>
  <c r="AX15" i="1"/>
  <c r="BJ250" i="1"/>
  <c r="AX17" i="1"/>
  <c r="AX41" i="1"/>
  <c r="BV77" i="1"/>
  <c r="BJ89" i="1"/>
  <c r="BJ212" i="1"/>
  <c r="BJ132" i="1"/>
  <c r="BJ206" i="1"/>
  <c r="BJ202" i="1"/>
  <c r="BJ331" i="1"/>
  <c r="BV290" i="1"/>
  <c r="BV37" i="1"/>
  <c r="AX136" i="1"/>
  <c r="BJ10" i="1"/>
  <c r="BV267" i="1"/>
  <c r="AL10" i="1"/>
  <c r="BV20" i="1"/>
  <c r="BJ140" i="1"/>
  <c r="BJ112" i="1"/>
  <c r="Z308" i="1"/>
  <c r="BV237" i="1"/>
  <c r="Z3" i="1"/>
  <c r="Z247" i="1"/>
  <c r="Z285" i="1"/>
  <c r="AL305" i="1"/>
  <c r="AL194" i="1"/>
  <c r="AL172" i="1"/>
  <c r="Z113" i="1"/>
  <c r="Z174" i="1"/>
  <c r="Z38" i="1"/>
  <c r="AL119" i="1"/>
  <c r="Z77" i="1"/>
  <c r="AL214" i="1"/>
  <c r="Z231" i="1"/>
  <c r="AL158" i="1"/>
  <c r="BV258" i="1"/>
  <c r="BJ248" i="1"/>
  <c r="AL266" i="1"/>
  <c r="AL312" i="1"/>
  <c r="AL302" i="1"/>
  <c r="AX100" i="1"/>
  <c r="BV324" i="1"/>
  <c r="BV19" i="1"/>
  <c r="BV154" i="1"/>
  <c r="BJ109" i="1"/>
  <c r="AX97" i="1"/>
  <c r="BV327" i="1"/>
  <c r="BV107" i="1"/>
  <c r="BJ78" i="1"/>
  <c r="Z313" i="1"/>
  <c r="AX327" i="1"/>
  <c r="BJ333" i="1"/>
  <c r="BJ302" i="1"/>
  <c r="BV61" i="1"/>
  <c r="BJ102" i="1"/>
  <c r="AX299" i="1"/>
  <c r="BJ116" i="1"/>
  <c r="AX266" i="1"/>
  <c r="BV35" i="1"/>
  <c r="BJ282" i="1"/>
  <c r="BV184" i="1"/>
  <c r="BV155" i="1"/>
  <c r="AX162" i="1"/>
  <c r="AX180" i="1"/>
  <c r="AX133" i="1"/>
  <c r="BV309" i="1"/>
  <c r="AX83" i="1"/>
  <c r="BV198" i="1"/>
  <c r="BJ36" i="1"/>
  <c r="AX263" i="1"/>
  <c r="AX145" i="1"/>
  <c r="BV148" i="1"/>
  <c r="AX130" i="1"/>
  <c r="AX117" i="1"/>
  <c r="BJ243" i="1"/>
  <c r="BJ104" i="1"/>
  <c r="AX88" i="1"/>
  <c r="AX4" i="1"/>
  <c r="AX208" i="1"/>
  <c r="AL28" i="1"/>
  <c r="AX248" i="1"/>
  <c r="AX321" i="1"/>
  <c r="BV54" i="1"/>
  <c r="AX8" i="1"/>
  <c r="BV55" i="1"/>
  <c r="Z253" i="1"/>
  <c r="BV173" i="1"/>
  <c r="AL135" i="1"/>
  <c r="AL143" i="1"/>
  <c r="AL84" i="1"/>
  <c r="Z26" i="1"/>
  <c r="AL280" i="1"/>
  <c r="AL318" i="1"/>
  <c r="Z277" i="1"/>
  <c r="AL112" i="1"/>
  <c r="Z178" i="1"/>
  <c r="AL209" i="1"/>
  <c r="Z327" i="1"/>
  <c r="BJ327" i="1"/>
  <c r="AL47" i="1"/>
  <c r="BJ253" i="1"/>
  <c r="AX55" i="1"/>
  <c r="Z111" i="1"/>
  <c r="Z216" i="1"/>
  <c r="Z108" i="1"/>
  <c r="AX214" i="1"/>
  <c r="AX143" i="1"/>
  <c r="BJ86" i="1"/>
  <c r="BJ262" i="1"/>
  <c r="BV119" i="1"/>
  <c r="AX196" i="1"/>
  <c r="AX120" i="1"/>
  <c r="AX306" i="1"/>
  <c r="AX142" i="1"/>
  <c r="Z291" i="1"/>
  <c r="AX175" i="1"/>
  <c r="BV131" i="1"/>
  <c r="BV221" i="1"/>
  <c r="Z123" i="1"/>
  <c r="AX217" i="1"/>
  <c r="Z183" i="1"/>
  <c r="BJ22" i="1"/>
  <c r="BV278" i="1"/>
  <c r="AX11" i="1"/>
  <c r="AX305" i="1"/>
  <c r="Z304" i="1"/>
  <c r="BV245" i="1"/>
  <c r="AX144" i="1"/>
  <c r="BJ64" i="1"/>
  <c r="AX95" i="1"/>
  <c r="BV238" i="1"/>
  <c r="BV261" i="1"/>
  <c r="BJ76" i="1"/>
  <c r="AX182" i="1"/>
  <c r="BV39" i="1"/>
  <c r="BV329" i="1"/>
  <c r="BV321" i="1"/>
  <c r="AX172" i="1"/>
  <c r="BJ180" i="1"/>
  <c r="BV330" i="1"/>
  <c r="AX36" i="1"/>
  <c r="BV260" i="1"/>
  <c r="BV187" i="1"/>
  <c r="BJ277" i="1"/>
  <c r="AX267" i="1"/>
  <c r="BV257" i="1"/>
  <c r="AX322" i="1"/>
  <c r="AL174" i="1"/>
  <c r="AX246" i="1"/>
  <c r="AX222" i="1"/>
  <c r="AX53" i="1"/>
  <c r="Z274" i="1"/>
  <c r="BJ133" i="1"/>
  <c r="AL81" i="1"/>
  <c r="AL129" i="1"/>
  <c r="BV335" i="1"/>
  <c r="BJ213" i="1"/>
  <c r="BJ181" i="1"/>
  <c r="AX243" i="1"/>
  <c r="AX126" i="1"/>
  <c r="BV316" i="1"/>
  <c r="BV43" i="1"/>
  <c r="BJ219" i="1"/>
  <c r="AL68" i="1"/>
  <c r="AX241" i="1"/>
  <c r="BJ52" i="1"/>
  <c r="BV303" i="1"/>
  <c r="BV69" i="1"/>
  <c r="Z6" i="1"/>
  <c r="BJ317" i="1"/>
  <c r="AX298" i="1"/>
  <c r="AX207" i="1"/>
  <c r="BJ193" i="1"/>
  <c r="AX27" i="1"/>
  <c r="AX129" i="1"/>
  <c r="BJ226" i="1"/>
  <c r="Z159" i="1"/>
  <c r="BJ100" i="1"/>
  <c r="BV11" i="1"/>
  <c r="BJ146" i="1"/>
  <c r="AL187" i="1"/>
  <c r="AL40" i="1"/>
  <c r="BJ278" i="1"/>
  <c r="BV194" i="1"/>
  <c r="BJ84" i="1"/>
  <c r="BV320" i="1"/>
  <c r="BV153" i="1"/>
  <c r="AX22" i="1"/>
  <c r="AL25" i="1"/>
  <c r="BV29" i="1"/>
  <c r="BV253" i="1"/>
  <c r="BJ197" i="1"/>
  <c r="BV231" i="1"/>
  <c r="Z207" i="1"/>
  <c r="BV49" i="1"/>
  <c r="BV240" i="1"/>
  <c r="BJ160" i="1"/>
  <c r="Z122" i="1"/>
  <c r="BJ266" i="1"/>
  <c r="AX24" i="1"/>
  <c r="BJ66" i="1"/>
  <c r="AX84" i="1"/>
  <c r="AX23" i="1"/>
  <c r="BJ218" i="1"/>
  <c r="AX148" i="1"/>
  <c r="AX125" i="1"/>
  <c r="BV183" i="1"/>
  <c r="Z211" i="1"/>
  <c r="AX302" i="1"/>
  <c r="AX9" i="1"/>
  <c r="BV203" i="1"/>
  <c r="AX47" i="1"/>
  <c r="BV291" i="1"/>
  <c r="BJ158" i="1"/>
  <c r="BV185" i="1"/>
  <c r="AX70" i="1"/>
  <c r="BJ150" i="1"/>
  <c r="BV89" i="1"/>
  <c r="BV305" i="1"/>
  <c r="Z51" i="1"/>
  <c r="BJ124" i="1"/>
  <c r="AX310" i="1"/>
  <c r="BJ16" i="1"/>
  <c r="Z320" i="1"/>
  <c r="AX195" i="1"/>
  <c r="AX186" i="1"/>
  <c r="AX314" i="1"/>
  <c r="BV314" i="1"/>
  <c r="BJ157" i="1"/>
  <c r="AX293" i="1"/>
  <c r="BV125" i="1"/>
  <c r="AX268" i="1"/>
  <c r="BJ169" i="1"/>
  <c r="BJ270" i="1"/>
  <c r="AX71" i="1"/>
  <c r="BV140" i="1"/>
  <c r="AL267" i="1"/>
  <c r="AL57" i="1"/>
  <c r="BV85" i="1"/>
  <c r="AX16" i="1"/>
  <c r="AX213" i="1"/>
  <c r="BJ225" i="1"/>
  <c r="BV199" i="1"/>
  <c r="AX272" i="1"/>
  <c r="BV62" i="1"/>
  <c r="BJ38" i="1"/>
  <c r="BJ161" i="1"/>
  <c r="AX209" i="1"/>
  <c r="BV332" i="1"/>
  <c r="BV132" i="1"/>
  <c r="AL310" i="1"/>
  <c r="BV284" i="1"/>
  <c r="BV145" i="1"/>
  <c r="BJ196" i="1"/>
  <c r="BV276" i="1"/>
  <c r="BJ211" i="1"/>
  <c r="AX131" i="1"/>
  <c r="AX21" i="1"/>
  <c r="BV265" i="1"/>
  <c r="BJ242" i="1"/>
  <c r="AX285" i="1"/>
  <c r="AX326" i="1"/>
  <c r="BV65" i="1"/>
  <c r="AL180" i="1"/>
  <c r="BJ208" i="1"/>
  <c r="BV98" i="1"/>
  <c r="AX181" i="1"/>
  <c r="AX138" i="1"/>
  <c r="BJ224" i="1"/>
  <c r="AX291" i="1"/>
  <c r="BV108" i="1"/>
  <c r="BJ3" i="1"/>
  <c r="Z116" i="1"/>
  <c r="BJ156" i="1"/>
  <c r="AX165" i="1"/>
  <c r="BJ99" i="1"/>
  <c r="Z105" i="1"/>
  <c r="Z134" i="1"/>
  <c r="Z250" i="1"/>
  <c r="AX303" i="1"/>
  <c r="Z297" i="1"/>
  <c r="AX320" i="1"/>
  <c r="BJ168" i="1"/>
  <c r="AX300" i="1"/>
  <c r="BV116" i="1"/>
  <c r="AL56" i="1"/>
  <c r="Z254" i="1"/>
  <c r="BV90" i="1"/>
  <c r="BV175" i="1"/>
  <c r="Z318" i="1"/>
  <c r="BJ258" i="1"/>
  <c r="AX164" i="1"/>
  <c r="BV227" i="1"/>
  <c r="AX224" i="1"/>
  <c r="BV72" i="1"/>
  <c r="AX98" i="1"/>
  <c r="AX251" i="1"/>
  <c r="AL325" i="1"/>
  <c r="BV74" i="1"/>
  <c r="BJ42" i="1"/>
  <c r="BJ123" i="1"/>
  <c r="BV110" i="1"/>
  <c r="AX156" i="1"/>
  <c r="BV302" i="1"/>
  <c r="BV94" i="1"/>
  <c r="BV67" i="1"/>
  <c r="BJ254" i="1"/>
  <c r="AL20" i="1"/>
  <c r="BJ90" i="1"/>
  <c r="BJ260" i="1"/>
  <c r="AL44" i="1"/>
  <c r="AX113" i="1"/>
  <c r="AL113" i="1"/>
  <c r="BJ14" i="1"/>
  <c r="BV235" i="1"/>
  <c r="BV130" i="1"/>
  <c r="AX122" i="1"/>
  <c r="AX228" i="1"/>
  <c r="BJ244" i="1"/>
  <c r="BV138" i="1"/>
  <c r="AX247" i="1"/>
  <c r="AL186" i="1"/>
  <c r="AX116" i="1"/>
  <c r="BJ97" i="1"/>
  <c r="AX312" i="1"/>
  <c r="BJ281" i="1"/>
  <c r="BV128" i="1"/>
  <c r="BJ121" i="1"/>
  <c r="Z52" i="1"/>
  <c r="BV34" i="1"/>
  <c r="BJ159" i="1"/>
  <c r="BV259" i="1"/>
  <c r="BV27" i="1"/>
  <c r="AX85" i="1"/>
  <c r="BV40" i="1"/>
  <c r="BV109" i="1"/>
  <c r="BJ43" i="1"/>
  <c r="AX32" i="1"/>
  <c r="BJ117" i="1"/>
  <c r="AX51" i="1"/>
  <c r="BV319" i="1"/>
  <c r="AX227" i="1"/>
  <c r="BV248" i="1"/>
  <c r="BV322" i="1"/>
  <c r="BV250" i="1"/>
  <c r="BV223" i="1"/>
  <c r="AX20" i="1"/>
  <c r="BV152" i="1"/>
  <c r="AL78" i="1"/>
  <c r="BV205" i="1"/>
  <c r="BV204" i="1"/>
  <c r="BV274" i="1"/>
  <c r="Z329" i="1"/>
  <c r="BJ190" i="1"/>
  <c r="AL30" i="1"/>
  <c r="AX173" i="1"/>
  <c r="BV156" i="1"/>
  <c r="BV118" i="1"/>
  <c r="BV58" i="1"/>
  <c r="AX104" i="1"/>
  <c r="AX319" i="1"/>
  <c r="BJ280" i="1"/>
  <c r="AX92" i="1"/>
  <c r="BV334" i="1"/>
  <c r="BV10" i="1"/>
  <c r="BV232" i="1"/>
  <c r="BJ263" i="1"/>
  <c r="BJ44" i="1"/>
  <c r="BV268" i="1"/>
  <c r="AX257" i="1"/>
  <c r="BV70" i="1"/>
  <c r="BV100" i="1"/>
  <c r="Z20" i="1"/>
  <c r="BJ49" i="1"/>
  <c r="BJ239" i="1"/>
  <c r="Z328" i="1"/>
  <c r="BV64" i="1"/>
  <c r="Z32" i="1"/>
  <c r="BJ127" i="1"/>
  <c r="BJ143" i="1"/>
  <c r="AX37" i="1"/>
  <c r="BJ233" i="1"/>
  <c r="AX221" i="1"/>
  <c r="AX140" i="1"/>
  <c r="BJ308" i="1"/>
  <c r="BJ142" i="1"/>
  <c r="BV212" i="1"/>
  <c r="BJ155" i="1"/>
  <c r="BV159" i="1"/>
  <c r="AX152" i="1"/>
  <c r="BV32" i="1"/>
  <c r="AX44" i="1"/>
  <c r="BJ323" i="1"/>
  <c r="BJ128" i="1"/>
  <c r="Z63" i="1"/>
  <c r="BJ177" i="1"/>
  <c r="BV208" i="1"/>
  <c r="BJ73" i="1"/>
  <c r="BV157" i="1"/>
  <c r="BJ221" i="1"/>
  <c r="BV80" i="1"/>
  <c r="BV121" i="1"/>
  <c r="BJ215" i="1"/>
  <c r="BV88" i="1"/>
  <c r="AX295" i="1"/>
  <c r="AX87" i="1"/>
  <c r="Z76" i="1"/>
  <c r="BV271" i="1"/>
  <c r="BV68" i="1"/>
  <c r="AX110" i="1"/>
  <c r="BJ166" i="1"/>
  <c r="BV36" i="1"/>
  <c r="BV93" i="1"/>
  <c r="BV87" i="1"/>
  <c r="BJ252" i="1"/>
  <c r="BV15" i="1"/>
  <c r="BJ25" i="1"/>
  <c r="BJ69" i="1"/>
  <c r="BV160" i="1"/>
  <c r="BJ227" i="1"/>
  <c r="BV124" i="1"/>
  <c r="BV196" i="1"/>
  <c r="BJ176" i="1"/>
  <c r="Z124" i="1"/>
  <c r="BJ67" i="1"/>
  <c r="AX62" i="1"/>
  <c r="BV112" i="1"/>
  <c r="BV292" i="1"/>
  <c r="BV331" i="1"/>
  <c r="BV171" i="1"/>
  <c r="BV168" i="1"/>
  <c r="BV120" i="1"/>
  <c r="BV22" i="1"/>
  <c r="BV57" i="1"/>
  <c r="BV286" i="1"/>
  <c r="BV169" i="1"/>
  <c r="BV56" i="1"/>
  <c r="BJ300" i="1"/>
  <c r="BJ264" i="1"/>
  <c r="BJ55" i="1"/>
  <c r="BV75" i="1"/>
  <c r="BJ299" i="1"/>
  <c r="BV144" i="1"/>
  <c r="AX335" i="1"/>
  <c r="BJ37" i="1"/>
  <c r="BV135" i="1"/>
  <c r="BV295" i="1"/>
  <c r="BV193" i="1"/>
  <c r="BV307" i="1"/>
  <c r="BV270" i="1"/>
  <c r="BV28" i="1"/>
  <c r="AX307" i="1"/>
  <c r="BV313" i="1"/>
  <c r="BV172" i="1"/>
  <c r="BV191" i="1"/>
  <c r="AX68" i="1"/>
  <c r="BV126" i="1"/>
  <c r="AX329" i="1"/>
  <c r="Z335" i="1"/>
  <c r="Z129" i="1"/>
  <c r="BV51" i="1"/>
  <c r="BJ311" i="1"/>
  <c r="AX99" i="1"/>
  <c r="BV99" i="1"/>
  <c r="AX216" i="1"/>
  <c r="BJ245" i="1"/>
  <c r="BJ232" i="1"/>
  <c r="BV247" i="1"/>
  <c r="AX184" i="1"/>
  <c r="BV52" i="1"/>
  <c r="BV82" i="1"/>
  <c r="Z12" i="1"/>
  <c r="BJ165" i="1"/>
  <c r="AX50" i="1"/>
  <c r="BV105" i="1"/>
  <c r="BJ216" i="1"/>
  <c r="AX149" i="1"/>
  <c r="BV139" i="1"/>
  <c r="BJ79" i="1"/>
  <c r="AL101" i="1"/>
  <c r="BJ188" i="1"/>
  <c r="AX121" i="1"/>
  <c r="AX147" i="1"/>
  <c r="AX204" i="1"/>
  <c r="BV301" i="1"/>
  <c r="BJ275" i="1"/>
  <c r="BV236" i="1"/>
  <c r="BV164" i="1"/>
  <c r="BJ152" i="1"/>
  <c r="AX74" i="1"/>
  <c r="AX109" i="1"/>
  <c r="BV328" i="1"/>
  <c r="BV256" i="1"/>
  <c r="AX49" i="1"/>
  <c r="BJ21" i="1"/>
  <c r="BJ93" i="1"/>
  <c r="BJ31" i="1"/>
  <c r="BV16" i="1"/>
  <c r="BV181" i="1"/>
  <c r="Z73" i="1"/>
  <c r="AX123" i="1"/>
  <c r="BJ56" i="1"/>
  <c r="BV211" i="1"/>
  <c r="BJ164" i="1"/>
  <c r="AL276" i="1"/>
  <c r="AX271" i="1"/>
  <c r="BV195" i="1"/>
  <c r="Z136" i="1"/>
  <c r="BJ256" i="1"/>
  <c r="AX233" i="1"/>
  <c r="BJ292" i="1"/>
  <c r="AX269" i="1"/>
  <c r="BV310" i="1"/>
  <c r="BJ129" i="1"/>
  <c r="Z140" i="1"/>
  <c r="BV63" i="1"/>
  <c r="BJ276" i="1"/>
  <c r="BJ98" i="1"/>
  <c r="AX215" i="1"/>
  <c r="BJ118" i="1"/>
  <c r="BJ17" i="1"/>
  <c r="BV166" i="1"/>
  <c r="BJ288" i="1"/>
  <c r="AX240" i="1"/>
  <c r="BV298" i="1"/>
  <c r="Z321" i="1"/>
  <c r="BJ328" i="1"/>
  <c r="AX188" i="1"/>
  <c r="BJ45" i="1"/>
  <c r="AL116" i="1"/>
  <c r="BJ304" i="1"/>
  <c r="BJ251" i="1"/>
  <c r="AX288" i="1"/>
  <c r="AX276" i="1"/>
  <c r="BJ312" i="1"/>
  <c r="AX25" i="1"/>
  <c r="AX39" i="1"/>
  <c r="BV123" i="1"/>
  <c r="BV220" i="1"/>
  <c r="AL49" i="1"/>
  <c r="AX183" i="1"/>
  <c r="AX3" i="1"/>
  <c r="AX161" i="1"/>
  <c r="BJ228" i="1"/>
  <c r="BJ257" i="1"/>
  <c r="AX281" i="1"/>
  <c r="AX211" i="1"/>
  <c r="AX111" i="1"/>
  <c r="AX245" i="1"/>
  <c r="BV174" i="1"/>
  <c r="AX75" i="1"/>
  <c r="BJ50" i="1"/>
  <c r="BV12" i="1"/>
  <c r="BV92" i="1"/>
  <c r="AX264" i="1"/>
  <c r="BV76" i="1"/>
  <c r="BV24" i="1"/>
  <c r="Z100" i="1"/>
  <c r="BJ81" i="1"/>
  <c r="AL228" i="1"/>
  <c r="BJ85" i="1"/>
  <c r="BV111" i="1"/>
  <c r="BJ141" i="1"/>
  <c r="BJ7" i="1"/>
  <c r="BV262" i="1"/>
  <c r="BJ61" i="1"/>
  <c r="AX219" i="1"/>
  <c r="BJ62" i="1"/>
  <c r="BV178" i="1"/>
  <c r="Z272" i="1"/>
  <c r="AX283" i="1"/>
  <c r="BJ33" i="1"/>
  <c r="BV44" i="1"/>
  <c r="BJ209" i="1"/>
  <c r="AX331" i="1"/>
  <c r="AX146" i="1"/>
  <c r="AX171" i="1"/>
  <c r="BJ122" i="1"/>
  <c r="AX223" i="1"/>
  <c r="BJ269" i="1"/>
  <c r="AX252" i="1"/>
  <c r="Z17" i="1"/>
  <c r="BV106" i="1"/>
  <c r="BV283" i="1"/>
  <c r="BJ153" i="1"/>
  <c r="BJ268" i="1"/>
  <c r="BJ287" i="1"/>
  <c r="BV150" i="1"/>
  <c r="BJ74" i="1"/>
  <c r="AX200" i="1"/>
  <c r="BJ255" i="1"/>
  <c r="AX323" i="1"/>
  <c r="BV127" i="1"/>
  <c r="BV104" i="1"/>
  <c r="BV21" i="1"/>
  <c r="AX14" i="1"/>
  <c r="BJ320" i="1"/>
  <c r="BV224" i="1"/>
  <c r="AX159" i="1"/>
  <c r="AX134" i="1"/>
  <c r="BV46" i="1"/>
  <c r="BJ324" i="1"/>
  <c r="BJ335" i="1"/>
  <c r="BJ137" i="1"/>
  <c r="M4" i="1"/>
  <c r="M5" i="1"/>
  <c r="M3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BV45" i="7"/>
  <c r="AX313" i="7"/>
  <c r="BV322" i="7"/>
  <c r="BJ136" i="7"/>
  <c r="BJ281" i="7"/>
  <c r="BV263" i="7"/>
  <c r="BV247" i="7"/>
  <c r="BV173" i="7"/>
  <c r="BJ164" i="7"/>
  <c r="BV129" i="7"/>
  <c r="BJ171" i="7"/>
  <c r="BJ40" i="7"/>
  <c r="BJ59" i="7"/>
  <c r="BV56" i="7"/>
  <c r="BV185" i="7"/>
  <c r="BV83" i="7"/>
  <c r="BV184" i="7"/>
  <c r="BJ55" i="7"/>
  <c r="BV134" i="7"/>
  <c r="BV331" i="7"/>
  <c r="BV257" i="7"/>
  <c r="BV259" i="7"/>
  <c r="BV221" i="7"/>
  <c r="BV254" i="7"/>
  <c r="BJ177" i="7"/>
  <c r="BV324" i="7"/>
  <c r="BJ101" i="7"/>
  <c r="BV286" i="7"/>
  <c r="BV293" i="7"/>
  <c r="BJ222" i="7"/>
  <c r="Z270" i="7"/>
  <c r="BV4" i="7"/>
  <c r="Z205" i="7"/>
  <c r="AL9" i="7"/>
  <c r="Z293" i="7"/>
  <c r="AX155" i="7"/>
  <c r="BV298" i="7"/>
  <c r="AX321" i="7"/>
  <c r="BJ115" i="7"/>
  <c r="BJ310" i="7"/>
  <c r="BJ134" i="7"/>
  <c r="BV273" i="7"/>
  <c r="BJ217" i="7"/>
  <c r="AX77" i="7"/>
  <c r="BJ10" i="7"/>
  <c r="BJ266" i="7"/>
  <c r="BV168" i="7"/>
  <c r="BJ23" i="7"/>
  <c r="BJ262" i="7"/>
  <c r="BV88" i="7"/>
  <c r="AX249" i="7"/>
  <c r="BJ102" i="7"/>
  <c r="Z258" i="7"/>
  <c r="AL124" i="7"/>
  <c r="BV294" i="7"/>
  <c r="BJ290" i="7"/>
  <c r="BJ322" i="7"/>
  <c r="BJ69" i="7"/>
  <c r="BV326" i="7"/>
  <c r="BV271" i="7"/>
  <c r="BJ233" i="7"/>
  <c r="BJ289" i="7"/>
  <c r="AX320" i="7"/>
  <c r="BV327" i="7"/>
  <c r="BV261" i="7"/>
  <c r="BJ210" i="7"/>
  <c r="BJ252" i="7"/>
  <c r="BJ240" i="7"/>
  <c r="BJ4" i="7"/>
  <c r="BJ41" i="7"/>
  <c r="AX275" i="7"/>
  <c r="BJ174" i="7"/>
  <c r="BJ207" i="7"/>
  <c r="AL191" i="7"/>
  <c r="BV121" i="7"/>
  <c r="BV189" i="7"/>
  <c r="BJ160" i="7"/>
  <c r="BV66" i="7"/>
  <c r="BJ53" i="7"/>
  <c r="AX287" i="7"/>
  <c r="BV71" i="7"/>
  <c r="BJ324" i="7"/>
  <c r="AX288" i="7"/>
  <c r="AX297" i="7"/>
  <c r="AX136" i="7"/>
  <c r="AL140" i="7"/>
  <c r="AX16" i="7"/>
  <c r="BV207" i="7"/>
  <c r="BV63" i="7"/>
  <c r="AX64" i="7"/>
  <c r="BJ67" i="7"/>
  <c r="BV306" i="7"/>
  <c r="AL52" i="7"/>
  <c r="AL276" i="7"/>
  <c r="BV219" i="7"/>
  <c r="AL293" i="7"/>
  <c r="Z17" i="7"/>
  <c r="BJ249" i="7"/>
  <c r="BV30" i="7"/>
  <c r="AX262" i="7"/>
  <c r="AX238" i="7"/>
  <c r="BV101" i="7"/>
  <c r="Z34" i="7"/>
  <c r="Z248" i="7"/>
  <c r="BJ311" i="7"/>
  <c r="Z329" i="7"/>
  <c r="AL273" i="7"/>
  <c r="BV330" i="7"/>
  <c r="AX144" i="7"/>
  <c r="AL269" i="7"/>
  <c r="BV175" i="7"/>
  <c r="BV12" i="7"/>
  <c r="BV265" i="7"/>
  <c r="AX197" i="7"/>
  <c r="Z180" i="7"/>
  <c r="AL209" i="7"/>
  <c r="AL70" i="7"/>
  <c r="BJ22" i="7"/>
  <c r="BV170" i="7"/>
  <c r="AX100" i="7"/>
  <c r="Z169" i="7"/>
  <c r="BV229" i="7"/>
  <c r="Z58" i="7"/>
  <c r="AL128" i="7"/>
  <c r="AL264" i="7"/>
  <c r="AX250" i="7"/>
  <c r="BJ284" i="7"/>
  <c r="BV291" i="7"/>
  <c r="Z296" i="7"/>
  <c r="BV58" i="7"/>
  <c r="Z94" i="7"/>
  <c r="AX224" i="7"/>
  <c r="AX124" i="7"/>
  <c r="BJ275" i="7"/>
  <c r="AL177" i="7"/>
  <c r="AL312" i="7"/>
  <c r="Z5" i="7"/>
  <c r="Z65" i="7"/>
  <c r="AL329" i="7"/>
  <c r="BJ70" i="7"/>
  <c r="BV87" i="7"/>
  <c r="Z106" i="7"/>
  <c r="BV253" i="7"/>
  <c r="BV258" i="7"/>
  <c r="Z282" i="7"/>
  <c r="BV158" i="7"/>
  <c r="AL100" i="7"/>
  <c r="AL64" i="7"/>
  <c r="BV231" i="7"/>
  <c r="AL154" i="7"/>
  <c r="BV210" i="7"/>
  <c r="BJ39" i="7"/>
  <c r="AL133" i="7"/>
  <c r="BJ296" i="7"/>
  <c r="BV201" i="7"/>
  <c r="AL189" i="7"/>
  <c r="AX192" i="7"/>
  <c r="Z222" i="7"/>
  <c r="BV241" i="7"/>
  <c r="BV36" i="7"/>
  <c r="BV289" i="7"/>
  <c r="AL305" i="7"/>
  <c r="BJ109" i="7"/>
  <c r="AX272" i="7"/>
  <c r="BJ333" i="7"/>
  <c r="BV193" i="7"/>
  <c r="BV279" i="7"/>
  <c r="Z77" i="7"/>
  <c r="AL96" i="7"/>
  <c r="Z193" i="7"/>
  <c r="BJ94" i="7"/>
  <c r="BJ166" i="7"/>
  <c r="BV51" i="7"/>
  <c r="AL118" i="7"/>
  <c r="AX148" i="7"/>
  <c r="AX241" i="7"/>
  <c r="AL46" i="7"/>
  <c r="AX89" i="7"/>
  <c r="Z284" i="7"/>
  <c r="BJ82" i="7"/>
  <c r="BJ261" i="7"/>
  <c r="AX111" i="7"/>
  <c r="AL245" i="7"/>
  <c r="BJ253" i="7"/>
  <c r="BJ84" i="7"/>
  <c r="AX212" i="7"/>
  <c r="BJ47" i="7"/>
  <c r="BV242" i="7"/>
  <c r="BV255" i="7"/>
  <c r="BV89" i="7"/>
  <c r="Z236" i="7"/>
  <c r="AX195" i="7"/>
  <c r="BJ72" i="7"/>
  <c r="AL24" i="7"/>
  <c r="BJ227" i="7"/>
  <c r="BJ263" i="7"/>
  <c r="BV75" i="7"/>
  <c r="BJ118" i="7"/>
  <c r="BV99" i="7"/>
  <c r="AL184" i="7"/>
  <c r="BV39" i="7"/>
  <c r="BJ308" i="7"/>
  <c r="BJ299" i="7"/>
  <c r="AX40" i="7"/>
  <c r="BJ93" i="7"/>
  <c r="Z234" i="7"/>
  <c r="AL240" i="7"/>
  <c r="BJ309" i="7"/>
  <c r="BV309" i="7"/>
  <c r="AL148" i="7"/>
  <c r="BJ190" i="7"/>
  <c r="BV65" i="7"/>
  <c r="AL192" i="7"/>
  <c r="BV238" i="7"/>
  <c r="Z53" i="7"/>
  <c r="AX125" i="7"/>
  <c r="BV150" i="7"/>
  <c r="Z176" i="7"/>
  <c r="Z260" i="7"/>
  <c r="Z113" i="7"/>
  <c r="AL317" i="7"/>
  <c r="AL228" i="7"/>
  <c r="AX28" i="7"/>
  <c r="AX29" i="7"/>
  <c r="Z184" i="7"/>
  <c r="Z111" i="7"/>
  <c r="BJ297" i="7"/>
  <c r="AX102" i="7"/>
  <c r="BV5" i="7"/>
  <c r="Z203" i="7"/>
  <c r="AL106" i="7"/>
  <c r="BV325" i="7"/>
  <c r="AL261" i="7"/>
  <c r="BJ208" i="7"/>
  <c r="AL252" i="7"/>
  <c r="BV179" i="7"/>
  <c r="Z202" i="7"/>
  <c r="BJ198" i="7"/>
  <c r="BJ61" i="7"/>
  <c r="BV84" i="7"/>
  <c r="Z246" i="7"/>
  <c r="AX214" i="7"/>
  <c r="AX284" i="7"/>
  <c r="AX286" i="7"/>
  <c r="Z330" i="7"/>
  <c r="AX164" i="7"/>
  <c r="BJ85" i="7"/>
  <c r="AX226" i="7"/>
  <c r="BJ215" i="7"/>
  <c r="Z101" i="7"/>
  <c r="BV60" i="7"/>
  <c r="BJ75" i="7"/>
  <c r="BJ51" i="7"/>
  <c r="BV172" i="7"/>
  <c r="BV301" i="7"/>
  <c r="BV321" i="7"/>
  <c r="BJ49" i="7"/>
  <c r="BJ157" i="7"/>
  <c r="BJ179" i="7"/>
  <c r="BV270" i="7"/>
  <c r="BJ133" i="7"/>
  <c r="AL221" i="7"/>
  <c r="Z294" i="7"/>
  <c r="BV148" i="7"/>
  <c r="AX169" i="7"/>
  <c r="Z39" i="7"/>
  <c r="BJ323" i="7"/>
  <c r="BV160" i="7"/>
  <c r="BV46" i="7"/>
  <c r="AX76" i="7"/>
  <c r="Z135" i="7"/>
  <c r="Z183" i="7"/>
  <c r="AL195" i="7"/>
  <c r="AX134" i="7"/>
  <c r="BJ15" i="7"/>
  <c r="AL58" i="7"/>
  <c r="BV53" i="7"/>
  <c r="AX274" i="7"/>
  <c r="AL94" i="7"/>
  <c r="BV106" i="7"/>
  <c r="Z10" i="7"/>
  <c r="BJ285" i="7"/>
  <c r="Z89" i="7"/>
  <c r="Z308" i="7"/>
  <c r="BJ145" i="7"/>
  <c r="BJ100" i="7"/>
  <c r="BV127" i="7"/>
  <c r="AX260" i="7"/>
  <c r="BV297" i="7"/>
  <c r="BV277" i="7"/>
  <c r="AX322" i="7"/>
  <c r="Z163" i="7"/>
  <c r="AX4" i="7"/>
  <c r="BV282" i="7"/>
  <c r="BV100" i="7"/>
  <c r="BJ196" i="7"/>
  <c r="BJ335" i="7"/>
  <c r="BJ239" i="7"/>
  <c r="AL249" i="7"/>
  <c r="BV108" i="7"/>
  <c r="AL257" i="7"/>
  <c r="AL48" i="7"/>
  <c r="Z224" i="7"/>
  <c r="Z134" i="7"/>
  <c r="Z27" i="7"/>
  <c r="BV133" i="7"/>
  <c r="BV333" i="7"/>
  <c r="AX3" i="7"/>
  <c r="Z46" i="7"/>
  <c r="AX296" i="7"/>
  <c r="AX41" i="7"/>
  <c r="AL136" i="7"/>
  <c r="AX236" i="7"/>
  <c r="AX248" i="7"/>
  <c r="BV118" i="7"/>
  <c r="BV139" i="7"/>
  <c r="Z178" i="7"/>
  <c r="BV124" i="7"/>
  <c r="BV112" i="7"/>
  <c r="BV70" i="7"/>
  <c r="BJ120" i="7"/>
  <c r="BV48" i="7"/>
  <c r="Z209" i="7"/>
  <c r="Z212" i="7"/>
  <c r="AX101" i="7"/>
  <c r="Z118" i="7"/>
  <c r="BJ321" i="7"/>
  <c r="AL187" i="7"/>
  <c r="BV77" i="7"/>
  <c r="BV217" i="7"/>
  <c r="AX298" i="7"/>
  <c r="BV234" i="7"/>
  <c r="Z245" i="7"/>
  <c r="AX201" i="7"/>
  <c r="AL213" i="7"/>
  <c r="AL216" i="7"/>
  <c r="AX168" i="7"/>
  <c r="AX326" i="7"/>
  <c r="AX112" i="7"/>
  <c r="AX133" i="7"/>
  <c r="AL159" i="7"/>
  <c r="BV3" i="7"/>
  <c r="AX181" i="7"/>
  <c r="BJ97" i="7"/>
  <c r="AL172" i="7"/>
  <c r="AX200" i="7"/>
  <c r="Z12" i="7"/>
  <c r="BJ320" i="7"/>
  <c r="AX52" i="7"/>
  <c r="Z99" i="7"/>
  <c r="BV318" i="7"/>
  <c r="AX308" i="7"/>
  <c r="AX88" i="7"/>
  <c r="Z332" i="7"/>
  <c r="AL233" i="7"/>
  <c r="Z140" i="7"/>
  <c r="AL281" i="7"/>
  <c r="AL324" i="7"/>
  <c r="AX145" i="7"/>
  <c r="Z139" i="7"/>
  <c r="Z123" i="7"/>
  <c r="AL22" i="7"/>
  <c r="BV303" i="7"/>
  <c r="BJ58" i="7"/>
  <c r="BJ130" i="7"/>
  <c r="AL288" i="7"/>
  <c r="AL84" i="7"/>
  <c r="Z3" i="7"/>
  <c r="Z164" i="7"/>
  <c r="Z306" i="7"/>
  <c r="BJ27" i="7"/>
  <c r="AX334" i="7"/>
  <c r="Z269" i="7"/>
  <c r="BV27" i="7"/>
  <c r="BJ106" i="7"/>
  <c r="BJ287" i="7"/>
  <c r="AL300" i="7"/>
  <c r="AL34" i="7"/>
  <c r="BV222" i="7"/>
  <c r="BV195" i="7"/>
  <c r="AL169" i="7"/>
  <c r="AL82" i="7"/>
  <c r="BJ87" i="7"/>
  <c r="BV41" i="7"/>
  <c r="BV151" i="7"/>
  <c r="AL3" i="7"/>
  <c r="BJ273" i="7"/>
  <c r="Z281" i="7"/>
  <c r="AL127" i="7"/>
  <c r="AL10" i="7"/>
  <c r="Z210" i="7"/>
  <c r="BJ140" i="7"/>
  <c r="Z70" i="7"/>
  <c r="BJ34" i="7"/>
  <c r="BJ3" i="7"/>
  <c r="AX328" i="7"/>
  <c r="Z317" i="7"/>
  <c r="Z272" i="7"/>
  <c r="BV145" i="7"/>
  <c r="AX123" i="7"/>
  <c r="BJ111" i="7"/>
  <c r="BJ169" i="7"/>
  <c r="BJ121" i="7"/>
  <c r="Z257" i="7"/>
  <c r="BV22" i="7"/>
  <c r="Z75" i="7"/>
  <c r="Z41" i="7"/>
  <c r="BJ73" i="7"/>
  <c r="BJ63" i="7"/>
  <c r="AL225" i="7"/>
  <c r="AL237" i="7"/>
  <c r="AL40" i="7"/>
  <c r="BV40" i="7"/>
  <c r="BV313" i="7"/>
  <c r="BJ225" i="7"/>
  <c r="BJ176" i="7"/>
  <c r="Z29" i="7"/>
  <c r="BJ99" i="7"/>
  <c r="Z51" i="7"/>
  <c r="N3" i="7"/>
  <c r="AL88" i="7"/>
  <c r="BV10" i="7"/>
  <c r="BV246" i="7"/>
  <c r="BJ237" i="7"/>
  <c r="BV17" i="7"/>
  <c r="BV34" i="7"/>
  <c r="BJ251" i="7"/>
  <c r="Z82" i="7"/>
  <c r="AX310" i="7"/>
  <c r="BV243" i="7"/>
  <c r="BJ46" i="7"/>
  <c r="AX157" i="7"/>
  <c r="BV82" i="7"/>
  <c r="BV94" i="7"/>
  <c r="BV114" i="7"/>
  <c r="BJ31" i="7"/>
  <c r="Z191" i="7"/>
  <c r="BJ180" i="7"/>
  <c r="AL15" i="7"/>
  <c r="BJ213" i="7"/>
  <c r="BJ153" i="7"/>
  <c r="BV15" i="7"/>
  <c r="AX332" i="7"/>
  <c r="BV285" i="7"/>
  <c r="BJ332" i="7"/>
  <c r="BV250" i="7"/>
  <c r="BJ88" i="7"/>
  <c r="AX60" i="7"/>
  <c r="AX81" i="7"/>
  <c r="BJ230" i="7"/>
  <c r="AX311" i="7"/>
  <c r="AL247" i="7"/>
  <c r="AL183" i="7"/>
  <c r="AX47" i="7"/>
  <c r="BJ151" i="7"/>
  <c r="BJ242" i="7"/>
  <c r="Z15" i="7"/>
  <c r="BV73" i="7"/>
  <c r="BV18" i="7"/>
  <c r="BV266" i="7"/>
  <c r="AL279" i="7"/>
  <c r="AL76" i="7"/>
  <c r="AL241" i="7"/>
  <c r="AX146" i="7"/>
  <c r="AX66" i="7"/>
  <c r="AL332" i="7"/>
  <c r="BJ129" i="7"/>
  <c r="BJ57" i="7"/>
  <c r="AX160" i="7"/>
  <c r="AX319" i="7"/>
  <c r="AX185" i="7"/>
  <c r="AL112" i="7"/>
  <c r="AL29" i="7"/>
  <c r="AX233" i="7"/>
  <c r="AX106" i="7"/>
  <c r="AL142" i="7"/>
  <c r="AX166" i="7"/>
  <c r="AX180" i="7"/>
  <c r="BJ122" i="7"/>
  <c r="BJ245" i="7"/>
  <c r="BJ90" i="7"/>
  <c r="AX316" i="7"/>
  <c r="Z204" i="7"/>
  <c r="Z145" i="7"/>
  <c r="Z318" i="7"/>
  <c r="BJ209" i="7"/>
  <c r="BJ306" i="7"/>
  <c r="AL285" i="7"/>
  <c r="BV267" i="7"/>
  <c r="AL194" i="7"/>
  <c r="BV248" i="7"/>
  <c r="AX140" i="7"/>
  <c r="AL182" i="7"/>
  <c r="Z159" i="7"/>
  <c r="AL162" i="7"/>
  <c r="AX84" i="7"/>
  <c r="AX270" i="7"/>
  <c r="AL54" i="7"/>
  <c r="BJ228" i="7"/>
  <c r="AX35" i="7"/>
  <c r="AX74" i="7"/>
  <c r="AL319" i="7"/>
  <c r="AX183" i="7"/>
  <c r="AL95" i="7"/>
  <c r="AX38" i="7"/>
  <c r="BJ301" i="7"/>
  <c r="Z250" i="7"/>
  <c r="AX211" i="7"/>
  <c r="AX325" i="7"/>
  <c r="BJ312" i="7"/>
  <c r="AX48" i="7"/>
  <c r="BV116" i="7"/>
  <c r="BV251" i="7"/>
  <c r="BV182" i="7"/>
  <c r="BJ6" i="7"/>
  <c r="Z244" i="7"/>
  <c r="BJ300" i="7"/>
  <c r="AL93" i="7"/>
  <c r="BJ269" i="7"/>
  <c r="AL6" i="7"/>
  <c r="AL306" i="7"/>
  <c r="AX149" i="7"/>
  <c r="BV329" i="7"/>
  <c r="BV78" i="7"/>
  <c r="BV264" i="7"/>
  <c r="Z174" i="7"/>
  <c r="AL224" i="7"/>
  <c r="AX240" i="7"/>
  <c r="AX6" i="7"/>
  <c r="BJ298" i="7"/>
  <c r="AX246" i="7"/>
  <c r="BJ30" i="7"/>
  <c r="AX30" i="7"/>
  <c r="AX279" i="7"/>
  <c r="BJ150" i="7"/>
  <c r="AX78" i="7"/>
  <c r="AX190" i="7"/>
  <c r="Z242" i="7"/>
  <c r="AX331" i="7"/>
  <c r="BV310" i="7"/>
  <c r="AX94" i="7"/>
  <c r="AX292" i="7"/>
  <c r="AL98" i="7"/>
  <c r="AL161" i="7"/>
  <c r="AX247" i="7"/>
  <c r="BV249" i="7"/>
  <c r="BV35" i="7"/>
  <c r="AX252" i="7"/>
  <c r="BJ267" i="7"/>
  <c r="BV19" i="7"/>
  <c r="Z320" i="7"/>
  <c r="AX199" i="7"/>
  <c r="Z230" i="7"/>
  <c r="BJ74" i="7"/>
  <c r="AL165" i="7"/>
  <c r="AX130" i="7"/>
  <c r="BJ229" i="7"/>
  <c r="BV25" i="7"/>
  <c r="BJ45" i="7"/>
  <c r="Z81" i="7"/>
  <c r="BJ238" i="7"/>
  <c r="AX225" i="7"/>
  <c r="Z166" i="7"/>
  <c r="AX281" i="7"/>
  <c r="AL296" i="7"/>
  <c r="AX285" i="7"/>
  <c r="AX119" i="7"/>
  <c r="BJ29" i="7"/>
  <c r="AX122" i="7"/>
  <c r="AL275" i="7"/>
  <c r="AX309" i="7"/>
  <c r="AL212" i="7"/>
  <c r="AX71" i="7"/>
  <c r="AL79" i="7"/>
  <c r="AL139" i="7"/>
  <c r="AL259" i="7"/>
  <c r="AL200" i="7"/>
  <c r="AX317" i="7"/>
  <c r="AX153" i="7"/>
  <c r="BJ11" i="7"/>
  <c r="AX50" i="7"/>
  <c r="AX222" i="7"/>
  <c r="Z301" i="7"/>
  <c r="Z219" i="7"/>
  <c r="AL41" i="7"/>
  <c r="AL53" i="7"/>
  <c r="Z83" i="7"/>
  <c r="Z217" i="7"/>
  <c r="Z35" i="7"/>
  <c r="AL78" i="7"/>
  <c r="Z23" i="7"/>
  <c r="AL158" i="7"/>
  <c r="AL314" i="7"/>
  <c r="Z112" i="7"/>
  <c r="Z36" i="7"/>
  <c r="AL102" i="7"/>
  <c r="Z309" i="7"/>
  <c r="Z187" i="7"/>
  <c r="Z60" i="7"/>
  <c r="AL43" i="7"/>
  <c r="Z72" i="7"/>
  <c r="Z24" i="7"/>
  <c r="Z54" i="7"/>
  <c r="Z226" i="7"/>
  <c r="Z158" i="7"/>
  <c r="AL326" i="7"/>
  <c r="Z91" i="7"/>
  <c r="AL7" i="7"/>
  <c r="BJ184" i="7"/>
  <c r="AL68" i="7"/>
  <c r="AL144" i="7"/>
  <c r="AX135" i="7"/>
  <c r="AX273" i="7"/>
  <c r="AL66" i="7"/>
  <c r="AX215" i="7"/>
  <c r="AX232" i="7"/>
  <c r="AX96" i="7"/>
  <c r="AX177" i="7"/>
  <c r="AL14" i="7"/>
  <c r="AX54" i="7"/>
  <c r="BV317" i="7"/>
  <c r="AL67" i="7"/>
  <c r="Z299" i="7"/>
  <c r="AL236" i="7"/>
  <c r="AL201" i="7"/>
  <c r="Z154" i="7"/>
  <c r="AL307" i="7"/>
  <c r="AL204" i="7"/>
  <c r="Z264" i="7"/>
  <c r="Z247" i="7"/>
  <c r="AL313" i="7"/>
  <c r="Z79" i="7"/>
  <c r="AL185" i="7"/>
  <c r="AL196" i="7"/>
  <c r="Z49" i="7"/>
  <c r="AX209" i="7"/>
  <c r="AX269" i="7"/>
  <c r="BV302" i="7"/>
  <c r="BJ214" i="7"/>
  <c r="AX259" i="7"/>
  <c r="AX228" i="7"/>
  <c r="AX46" i="7"/>
  <c r="AX315" i="7"/>
  <c r="AX10" i="7"/>
  <c r="BJ112" i="7"/>
  <c r="AX179" i="7"/>
  <c r="AX24" i="7"/>
  <c r="BJ315" i="7"/>
  <c r="AL50" i="7"/>
  <c r="AX327" i="7"/>
  <c r="BJ161" i="7"/>
  <c r="AL4" i="7"/>
  <c r="Z170" i="7"/>
  <c r="AL65" i="7"/>
  <c r="Z259" i="7"/>
  <c r="AL23" i="7"/>
  <c r="Z321" i="7"/>
  <c r="Z229" i="7"/>
  <c r="Z13" i="7"/>
  <c r="Z240" i="7"/>
  <c r="Z26" i="7"/>
  <c r="BJ274" i="7"/>
  <c r="AL105" i="7"/>
  <c r="AX182" i="7"/>
  <c r="AX147" i="7"/>
  <c r="AX229" i="7"/>
  <c r="AX282" i="7"/>
  <c r="AX86" i="7"/>
  <c r="AX9" i="7"/>
  <c r="AX234" i="7"/>
  <c r="AX161" i="7"/>
  <c r="Z130" i="7"/>
  <c r="Z335" i="7"/>
  <c r="AL103" i="7"/>
  <c r="AX324" i="7"/>
  <c r="BJ318" i="7"/>
  <c r="AX178" i="7"/>
  <c r="AX277" i="7"/>
  <c r="AL13" i="7"/>
  <c r="AL160" i="7"/>
  <c r="AL77" i="7"/>
  <c r="Z263" i="7"/>
  <c r="AX333" i="7"/>
  <c r="BJ71" i="7"/>
  <c r="AL138" i="7"/>
  <c r="Z267" i="7"/>
  <c r="Z76" i="7"/>
  <c r="Z286" i="7"/>
  <c r="Z182" i="7"/>
  <c r="Z59" i="7"/>
  <c r="Z276" i="7"/>
  <c r="Z71" i="7"/>
  <c r="Z249" i="7"/>
  <c r="AL115" i="7"/>
  <c r="Z107" i="7"/>
  <c r="AL83" i="7"/>
  <c r="AX126" i="7"/>
  <c r="AL120" i="7"/>
  <c r="BJ186" i="7"/>
  <c r="AX170" i="7"/>
  <c r="BJ288" i="7"/>
  <c r="BJ330" i="7"/>
  <c r="AL284" i="7"/>
  <c r="AL151" i="7"/>
  <c r="BV104" i="7"/>
  <c r="AL271" i="7"/>
  <c r="AX59" i="7"/>
  <c r="BJ314" i="7"/>
  <c r="AX198" i="7"/>
  <c r="AX258" i="7"/>
  <c r="AX295" i="7"/>
  <c r="AX120" i="7"/>
  <c r="Z185" i="7"/>
  <c r="AX138" i="7"/>
  <c r="AX21" i="7"/>
  <c r="AX335" i="7"/>
  <c r="AX14" i="7"/>
  <c r="AX83" i="7"/>
  <c r="AL113" i="7"/>
  <c r="BJ165" i="7"/>
  <c r="BJ168" i="7"/>
  <c r="AL131" i="7"/>
  <c r="AL199" i="7"/>
  <c r="BV224" i="7"/>
  <c r="AX251" i="7"/>
  <c r="BV228" i="7"/>
  <c r="AX98" i="7"/>
  <c r="BV102" i="7"/>
  <c r="AL5" i="7"/>
  <c r="AL126" i="7"/>
  <c r="AL18" i="7"/>
  <c r="AL137" i="7"/>
  <c r="Z285" i="7"/>
  <c r="AL101" i="7"/>
  <c r="AL89" i="7"/>
  <c r="Z179" i="7"/>
  <c r="Z119" i="7"/>
  <c r="AL301" i="7"/>
  <c r="Z144" i="7"/>
  <c r="Z186" i="7"/>
  <c r="Z25" i="7"/>
  <c r="Z6" i="7"/>
  <c r="Z161" i="7"/>
  <c r="Z295" i="7"/>
  <c r="AL331" i="7"/>
  <c r="Z114" i="7"/>
  <c r="Z55" i="7"/>
  <c r="AL11" i="7"/>
  <c r="AL283" i="7"/>
  <c r="Z37" i="7"/>
  <c r="Z277" i="7"/>
  <c r="AL265" i="7"/>
  <c r="Z100" i="7"/>
  <c r="Z192" i="7"/>
  <c r="BJ270" i="7"/>
  <c r="AL90" i="7"/>
  <c r="AL168" i="7"/>
  <c r="AL242" i="7"/>
  <c r="AX318" i="7"/>
  <c r="BJ48" i="7"/>
  <c r="AX159" i="7"/>
  <c r="AX294" i="7"/>
  <c r="AX204" i="7"/>
  <c r="AL203" i="7"/>
  <c r="AX202" i="7"/>
  <c r="BJ66" i="7"/>
  <c r="AX312" i="7"/>
  <c r="AX23" i="7"/>
  <c r="BV29" i="7"/>
  <c r="AL150" i="7"/>
  <c r="BJ226" i="7"/>
  <c r="AX244" i="7"/>
  <c r="AX289" i="7"/>
  <c r="AX213" i="7"/>
  <c r="AL35" i="7"/>
  <c r="AX271" i="7"/>
  <c r="AX305" i="7"/>
  <c r="AX329" i="7"/>
  <c r="Z74" i="7"/>
  <c r="BV149" i="7"/>
  <c r="Z108" i="7"/>
  <c r="Z228" i="7"/>
  <c r="AL129" i="7"/>
  <c r="Z241" i="7"/>
  <c r="Z334" i="7"/>
  <c r="Z96" i="7"/>
  <c r="Z207" i="7"/>
  <c r="AL72" i="7"/>
  <c r="Z300" i="7"/>
  <c r="Z78" i="7"/>
  <c r="Z307" i="7"/>
  <c r="Z243" i="7"/>
  <c r="Z160" i="7"/>
  <c r="Z52" i="7"/>
  <c r="Z213" i="7"/>
  <c r="Z327" i="7"/>
  <c r="Z196" i="7"/>
  <c r="Z275" i="7"/>
  <c r="Z168" i="7"/>
  <c r="Z155" i="7"/>
  <c r="Z66" i="7"/>
  <c r="AL179" i="7"/>
  <c r="Z137" i="7"/>
  <c r="AL16" i="7"/>
  <c r="AL60" i="7"/>
  <c r="Z98" i="7"/>
  <c r="Z274" i="7"/>
  <c r="AX330" i="7"/>
  <c r="AL272" i="7"/>
  <c r="AX219" i="7"/>
  <c r="AX131" i="7"/>
  <c r="AX231" i="7"/>
  <c r="BJ276" i="7"/>
  <c r="BJ167" i="7"/>
  <c r="BJ54" i="7"/>
  <c r="AX283" i="7"/>
  <c r="AL277" i="7"/>
  <c r="BJ302" i="7"/>
  <c r="AL155" i="7"/>
  <c r="AL173" i="7"/>
  <c r="BJ110" i="7"/>
  <c r="AX142" i="7"/>
  <c r="BJ17" i="7"/>
  <c r="BV6" i="7"/>
  <c r="AX221" i="7"/>
  <c r="BV166" i="7"/>
  <c r="Z322" i="7"/>
  <c r="AL178" i="7"/>
  <c r="AL248" i="7"/>
  <c r="AL290" i="7"/>
  <c r="Z86" i="7"/>
  <c r="Z173" i="7"/>
  <c r="Z156" i="7"/>
  <c r="Z143" i="7"/>
  <c r="Z188" i="7"/>
  <c r="Z151" i="7"/>
  <c r="Z42" i="7"/>
  <c r="AL146" i="7"/>
  <c r="AL31" i="7"/>
  <c r="BJ325" i="7"/>
  <c r="AX253" i="7"/>
  <c r="BJ147" i="7"/>
  <c r="AL260" i="7"/>
  <c r="AX34" i="7"/>
  <c r="BJ107" i="7"/>
  <c r="AX69" i="7"/>
  <c r="AX12" i="7"/>
  <c r="AL74" i="7"/>
  <c r="BV192" i="7"/>
  <c r="BV67" i="7"/>
  <c r="AX110" i="7"/>
  <c r="AX99" i="7"/>
  <c r="Z225" i="7"/>
  <c r="Z88" i="7"/>
  <c r="Z190" i="7"/>
  <c r="Z255" i="7"/>
  <c r="Z261" i="7"/>
  <c r="Z149" i="7"/>
  <c r="Z319" i="7"/>
  <c r="Z252" i="7"/>
  <c r="Z279" i="7"/>
  <c r="Z238" i="7"/>
  <c r="Z211" i="7"/>
  <c r="Z181" i="7"/>
  <c r="Z271" i="7"/>
  <c r="AL206" i="7"/>
  <c r="Z64" i="7"/>
  <c r="AL69" i="7"/>
  <c r="Z216" i="7"/>
  <c r="Z40" i="7"/>
  <c r="AL235" i="7"/>
  <c r="Z136" i="7"/>
  <c r="Z14" i="7"/>
  <c r="Z90" i="7"/>
  <c r="Z30" i="7"/>
  <c r="Z310" i="7"/>
  <c r="AL17" i="7"/>
  <c r="Z268" i="7"/>
  <c r="AL141" i="7"/>
  <c r="AL295" i="7"/>
  <c r="Z298" i="7"/>
  <c r="AL122" i="7"/>
  <c r="Z315" i="7"/>
  <c r="AL26" i="7"/>
  <c r="Z28" i="7"/>
  <c r="Z47" i="7"/>
  <c r="AL174" i="7"/>
  <c r="Z127" i="7"/>
  <c r="Z291" i="7"/>
  <c r="Z50" i="7"/>
  <c r="AX245" i="7"/>
  <c r="Z273" i="7"/>
  <c r="AX62" i="7"/>
  <c r="AL266" i="7"/>
  <c r="Z239" i="7"/>
  <c r="AX265" i="7"/>
  <c r="AX91" i="7"/>
  <c r="Z120" i="7"/>
  <c r="Z148" i="7"/>
  <c r="Z172" i="7"/>
  <c r="Z331" i="7"/>
  <c r="Z288" i="7"/>
  <c r="Z102" i="7"/>
  <c r="AL55" i="7"/>
  <c r="Z325" i="7"/>
  <c r="Z283" i="7"/>
  <c r="AL217" i="7"/>
  <c r="AX227" i="7"/>
  <c r="Z237" i="7"/>
  <c r="Z175" i="7"/>
  <c r="Z9" i="7"/>
  <c r="AL223" i="7"/>
  <c r="Z197" i="7"/>
  <c r="Z278" i="7"/>
  <c r="AX239" i="7"/>
  <c r="Z215" i="7"/>
  <c r="Z16" i="7"/>
  <c r="Z95" i="7"/>
  <c r="AL59" i="7"/>
  <c r="Z303" i="7"/>
  <c r="Z311" i="7"/>
  <c r="AX217" i="7"/>
  <c r="Z19" i="7"/>
  <c r="Z214" i="7"/>
  <c r="Z18" i="7"/>
  <c r="AL166" i="7"/>
  <c r="AL205" i="7"/>
  <c r="AL119" i="7"/>
  <c r="Z251" i="7"/>
  <c r="Z146" i="7"/>
  <c r="Z297" i="7"/>
  <c r="AL156" i="7"/>
  <c r="Z323" i="7"/>
  <c r="Z200" i="7"/>
  <c r="AL117" i="7"/>
  <c r="Z231" i="7"/>
  <c r="BJ206" i="7"/>
  <c r="AX280" i="7"/>
  <c r="AL320" i="7"/>
  <c r="Z11" i="7"/>
  <c r="AL28" i="7"/>
  <c r="Z287" i="7"/>
  <c r="AL308" i="7"/>
  <c r="Z125" i="7"/>
  <c r="Z194" i="7"/>
  <c r="Z115" i="7"/>
  <c r="Z253" i="7"/>
  <c r="Z227" i="7"/>
  <c r="Z265" i="7"/>
  <c r="AL19" i="7"/>
  <c r="Z124" i="7"/>
  <c r="Z312" i="7"/>
  <c r="Z7" i="7"/>
  <c r="AX97" i="7"/>
  <c r="AL316" i="7"/>
  <c r="Z109" i="7"/>
  <c r="BV80" i="7"/>
  <c r="BV113" i="7"/>
  <c r="BV312" i="7"/>
  <c r="BV315" i="7"/>
  <c r="AX22" i="7"/>
  <c r="BJ148" i="7"/>
  <c r="AL323" i="7"/>
  <c r="Z304" i="7"/>
  <c r="AX93" i="7"/>
  <c r="BV154" i="7"/>
  <c r="Z45" i="7"/>
  <c r="Z93" i="7"/>
  <c r="BV200" i="7"/>
  <c r="AX261" i="7"/>
  <c r="Z316" i="7"/>
  <c r="BV85" i="7"/>
  <c r="AX61" i="7"/>
  <c r="BV187" i="7"/>
  <c r="BJ9" i="7"/>
  <c r="AX58" i="7"/>
  <c r="BV232" i="7"/>
  <c r="BJ143" i="7"/>
  <c r="BJ292" i="7"/>
  <c r="AX43" i="7"/>
  <c r="BV305" i="7"/>
  <c r="BV142" i="7"/>
  <c r="AL143" i="7"/>
  <c r="BV307" i="7"/>
  <c r="AL278" i="7"/>
  <c r="BV323" i="7"/>
  <c r="BV304" i="7"/>
  <c r="BV220" i="7"/>
  <c r="Z266" i="7"/>
  <c r="AX129" i="7"/>
  <c r="AX132" i="7"/>
  <c r="BV214" i="7"/>
  <c r="BV26" i="7"/>
  <c r="AX27" i="7"/>
  <c r="BV28" i="7"/>
  <c r="Z208" i="7"/>
  <c r="BV278" i="7"/>
  <c r="BV141" i="7"/>
  <c r="BJ268" i="7"/>
  <c r="AL243" i="7"/>
  <c r="AX55" i="7"/>
  <c r="Z121" i="7"/>
  <c r="BJ149" i="7"/>
  <c r="AX109" i="7"/>
  <c r="AL215" i="7"/>
  <c r="AX92" i="7"/>
  <c r="AX57" i="7"/>
  <c r="BV281" i="7"/>
  <c r="AX117" i="7"/>
  <c r="BJ81" i="7"/>
  <c r="AL335" i="7"/>
  <c r="AX150" i="7"/>
  <c r="BV284" i="7"/>
  <c r="AL219" i="7"/>
  <c r="BV32" i="7"/>
  <c r="AX107" i="7"/>
  <c r="AL287" i="7"/>
  <c r="Z199" i="7"/>
  <c r="Z103" i="7"/>
  <c r="AX186" i="7"/>
  <c r="AL86" i="7"/>
  <c r="AL167" i="7"/>
  <c r="BV215" i="7"/>
  <c r="BV161" i="7"/>
  <c r="Z31" i="7"/>
  <c r="BV280" i="7"/>
  <c r="AL232" i="7"/>
  <c r="AX20" i="7"/>
  <c r="BJ86" i="7"/>
  <c r="BJ105" i="7"/>
  <c r="AL220" i="7"/>
  <c r="Z110" i="7"/>
  <c r="AL330" i="7"/>
  <c r="BJ294" i="7"/>
  <c r="Z280" i="7"/>
  <c r="AL51" i="7"/>
  <c r="AL62" i="7"/>
  <c r="Z4" i="7"/>
  <c r="BV140" i="7"/>
  <c r="BV203" i="7"/>
  <c r="BV295" i="7"/>
  <c r="Z20" i="7"/>
  <c r="AL21" i="7"/>
  <c r="BV119" i="7"/>
  <c r="AL309" i="7"/>
  <c r="AX103" i="7"/>
  <c r="BV188" i="7"/>
  <c r="BJ35" i="7"/>
  <c r="BV64" i="7"/>
  <c r="BJ189" i="7"/>
  <c r="AX87" i="7"/>
  <c r="AX206" i="7"/>
  <c r="BJ329" i="7"/>
  <c r="BV202" i="7"/>
  <c r="BV204" i="7"/>
  <c r="AX302" i="7"/>
  <c r="BJ91" i="7"/>
  <c r="AX307" i="7"/>
  <c r="BV136" i="7"/>
  <c r="AX72" i="7"/>
  <c r="BJ8" i="7"/>
  <c r="Z56" i="7"/>
  <c r="AX235" i="7"/>
  <c r="BJ282" i="7"/>
  <c r="BV335" i="7"/>
  <c r="BV288" i="7"/>
  <c r="Z167" i="7"/>
  <c r="Z131" i="7"/>
  <c r="Z61" i="7"/>
  <c r="BV239" i="7"/>
  <c r="AL8" i="7"/>
  <c r="BV76" i="7"/>
  <c r="BV209" i="7"/>
  <c r="BV218" i="7"/>
  <c r="AL27" i="7"/>
  <c r="AX242" i="7"/>
  <c r="BJ260" i="7"/>
  <c r="BJ212" i="7"/>
  <c r="AL130" i="7"/>
  <c r="AL135" i="7"/>
  <c r="AX143" i="7"/>
  <c r="AL38" i="7"/>
  <c r="AX68" i="7"/>
  <c r="AL147" i="7"/>
  <c r="AX256" i="7"/>
  <c r="Z292" i="7"/>
  <c r="BJ307" i="7"/>
  <c r="BJ295" i="7"/>
  <c r="AX8" i="7"/>
  <c r="AL176" i="7"/>
  <c r="BJ155" i="7"/>
  <c r="Z195" i="7"/>
  <c r="AL230" i="7"/>
  <c r="AL49" i="7"/>
  <c r="Z290" i="7"/>
  <c r="AX301" i="7"/>
  <c r="BV61" i="7"/>
  <c r="BJ50" i="7"/>
  <c r="AL107" i="7"/>
  <c r="BV311" i="7"/>
  <c r="BJ103" i="7"/>
  <c r="Z262" i="7"/>
  <c r="BV245" i="7"/>
  <c r="BJ146" i="7"/>
  <c r="BV20" i="7"/>
  <c r="AL32" i="7"/>
  <c r="AL30" i="7"/>
  <c r="BV13" i="7"/>
  <c r="AL190" i="7"/>
  <c r="Z233" i="7"/>
  <c r="BV144" i="7"/>
  <c r="AL299" i="7"/>
  <c r="BJ203" i="7"/>
  <c r="BV244" i="7"/>
  <c r="BV292" i="7"/>
  <c r="BV125" i="7"/>
  <c r="BV31" i="7"/>
  <c r="BV23" i="7"/>
  <c r="BJ20" i="7"/>
  <c r="BV59" i="7"/>
  <c r="BJ96" i="7"/>
  <c r="BJ44" i="7"/>
  <c r="Z69" i="7"/>
  <c r="BV43" i="7"/>
  <c r="AL81" i="7"/>
  <c r="BJ223" i="7"/>
  <c r="BJ243" i="7"/>
  <c r="BV235" i="7"/>
  <c r="Z132" i="7"/>
  <c r="BJ158" i="7"/>
  <c r="BJ316" i="7"/>
  <c r="BJ142" i="7"/>
  <c r="AL294" i="7"/>
  <c r="BV191" i="7"/>
  <c r="AL327" i="7"/>
  <c r="BV320" i="7"/>
  <c r="AX299" i="7"/>
  <c r="BJ234" i="7"/>
  <c r="BV211" i="7"/>
  <c r="AX175" i="7"/>
  <c r="AL328" i="7"/>
  <c r="AL229" i="7"/>
  <c r="AX141" i="7"/>
  <c r="AX216" i="7"/>
  <c r="Z38" i="7"/>
  <c r="Z128" i="7"/>
  <c r="AL218" i="7"/>
  <c r="Z138" i="7"/>
  <c r="Z22" i="7"/>
  <c r="Z162" i="7"/>
  <c r="AX36" i="7"/>
  <c r="BV208" i="7"/>
  <c r="AL197" i="7"/>
  <c r="AL231" i="7"/>
  <c r="BJ16" i="7"/>
  <c r="BJ24" i="7"/>
  <c r="BJ21" i="7"/>
  <c r="AL47" i="7"/>
  <c r="BJ38" i="7"/>
  <c r="AL267" i="7"/>
  <c r="AX314" i="7"/>
  <c r="BV216" i="7"/>
  <c r="BJ241" i="7"/>
  <c r="BV163" i="7"/>
  <c r="AX172" i="7"/>
  <c r="AL181" i="7"/>
  <c r="BV196" i="7"/>
  <c r="AL211" i="7"/>
  <c r="BV328" i="7"/>
  <c r="Z43" i="7"/>
  <c r="BV190" i="7"/>
  <c r="BV260" i="7"/>
  <c r="BV205" i="7"/>
  <c r="BV126" i="7"/>
  <c r="Z142" i="7"/>
  <c r="BV8" i="7"/>
  <c r="BJ305" i="7"/>
  <c r="AX188" i="7"/>
  <c r="AX210" i="7"/>
  <c r="BV157" i="7"/>
  <c r="BJ283" i="7"/>
  <c r="BJ64" i="7"/>
  <c r="AX25" i="7"/>
  <c r="BV181" i="7"/>
  <c r="BV164" i="7"/>
  <c r="BV147" i="7"/>
  <c r="Z305" i="7"/>
  <c r="BV165" i="7"/>
  <c r="AL71" i="7"/>
  <c r="AL303" i="7"/>
  <c r="AX230" i="7"/>
  <c r="BJ32" i="7"/>
  <c r="AX193" i="7"/>
  <c r="BV49" i="7"/>
  <c r="BJ77" i="7"/>
  <c r="BJ104" i="7"/>
  <c r="Z201" i="7"/>
  <c r="AL132" i="7"/>
  <c r="BV162" i="7"/>
  <c r="AX220" i="7"/>
  <c r="BJ304" i="7"/>
  <c r="AX203" i="7"/>
  <c r="BJ52" i="7"/>
  <c r="Z328" i="7"/>
  <c r="BV44" i="7"/>
  <c r="BV212" i="7"/>
  <c r="AX80" i="7"/>
  <c r="AX196" i="7"/>
  <c r="BJ65" i="7"/>
  <c r="BV274" i="7"/>
  <c r="BJ123" i="7"/>
  <c r="AX205" i="7"/>
  <c r="AL274" i="7"/>
  <c r="BV269" i="7"/>
  <c r="AL75" i="7"/>
  <c r="AL63" i="7"/>
  <c r="BV226" i="7"/>
  <c r="BJ221" i="7"/>
  <c r="AL289" i="7"/>
  <c r="AX95" i="7"/>
  <c r="BJ95" i="7"/>
  <c r="BJ125" i="7"/>
  <c r="AX263" i="7"/>
  <c r="Z104" i="7"/>
  <c r="BV176" i="7"/>
  <c r="BV167" i="7"/>
  <c r="AL282" i="7"/>
  <c r="Z141" i="7"/>
  <c r="BJ191" i="7"/>
  <c r="Z157" i="7"/>
  <c r="BV169" i="7"/>
  <c r="BV283" i="7"/>
  <c r="BJ5" i="7"/>
  <c r="Z85" i="7"/>
  <c r="Z44" i="7"/>
  <c r="AL333" i="7"/>
  <c r="AL208" i="7"/>
  <c r="BV33" i="7"/>
  <c r="AL157" i="7"/>
  <c r="AX7" i="7"/>
  <c r="AL99" i="7"/>
  <c r="AL226" i="7"/>
  <c r="BV314" i="7"/>
  <c r="AL270" i="7"/>
  <c r="BJ182" i="7"/>
  <c r="BV152" i="7"/>
  <c r="BJ194" i="7"/>
  <c r="BJ116" i="7"/>
  <c r="BJ138" i="7"/>
  <c r="BJ185" i="7"/>
  <c r="Z57" i="7"/>
  <c r="AL180" i="7"/>
  <c r="AX79" i="7"/>
  <c r="BJ250" i="7"/>
  <c r="BV37" i="7"/>
  <c r="AX19" i="7"/>
  <c r="BV54" i="7"/>
  <c r="AX151" i="7"/>
  <c r="AL286" i="7"/>
  <c r="BJ42" i="7"/>
  <c r="AL239" i="7"/>
  <c r="Z313" i="7"/>
  <c r="AX11" i="7"/>
  <c r="BV128" i="7"/>
  <c r="BV332" i="7"/>
  <c r="AL125" i="7"/>
  <c r="BJ195" i="7"/>
  <c r="AL304" i="7"/>
  <c r="BJ319" i="7"/>
  <c r="BJ293" i="7"/>
  <c r="AL322" i="7"/>
  <c r="Z221" i="7"/>
  <c r="BJ83" i="7"/>
  <c r="AL186" i="7"/>
  <c r="Z117" i="7"/>
  <c r="BV296" i="7"/>
  <c r="BJ258" i="7"/>
  <c r="AL198" i="7"/>
  <c r="AX278" i="7"/>
  <c r="Z256" i="7"/>
  <c r="AL193" i="7"/>
  <c r="BV223" i="7"/>
  <c r="BJ18" i="7"/>
  <c r="BJ114" i="7"/>
  <c r="BJ192" i="7"/>
  <c r="AX189" i="7"/>
  <c r="AX116" i="7"/>
  <c r="Z32" i="7"/>
  <c r="AX118" i="7"/>
  <c r="BV171" i="7"/>
  <c r="AL318" i="7"/>
  <c r="BV105" i="7"/>
  <c r="BJ278" i="7"/>
  <c r="BV268" i="7"/>
  <c r="BJ178" i="7"/>
  <c r="BV72" i="7"/>
  <c r="AX37" i="7"/>
  <c r="AX32" i="7"/>
  <c r="Z8" i="7"/>
  <c r="AX291" i="7"/>
  <c r="AL254" i="7"/>
  <c r="BJ272" i="7"/>
  <c r="BJ152" i="7"/>
  <c r="AX139" i="7"/>
  <c r="BV95" i="7"/>
  <c r="AX39" i="7"/>
  <c r="BJ197" i="7"/>
  <c r="BV42" i="7"/>
  <c r="BV198" i="7"/>
  <c r="BJ216" i="7"/>
  <c r="AL114" i="7"/>
  <c r="AX173" i="7"/>
  <c r="BJ12" i="7"/>
  <c r="BJ199" i="7"/>
  <c r="AX51" i="7"/>
  <c r="AX184" i="7"/>
  <c r="AX105" i="7"/>
  <c r="Z62" i="7"/>
  <c r="AL134" i="7"/>
  <c r="BV272" i="7"/>
  <c r="BJ156" i="7"/>
  <c r="BJ26" i="7"/>
  <c r="BV97" i="7"/>
  <c r="AL39" i="7"/>
  <c r="BJ219" i="7"/>
  <c r="Z126" i="7"/>
  <c r="BV213" i="7"/>
  <c r="Z67" i="7"/>
  <c r="BJ303" i="7"/>
  <c r="AX207" i="7"/>
  <c r="AX218" i="7"/>
  <c r="AL251" i="7"/>
  <c r="AX268" i="7"/>
  <c r="BV74" i="7"/>
  <c r="BJ108" i="7"/>
  <c r="BV159" i="7"/>
  <c r="AL33" i="7"/>
  <c r="BV174" i="7"/>
  <c r="AL227" i="7"/>
  <c r="AX237" i="7"/>
  <c r="BV68" i="7"/>
  <c r="AX257" i="7"/>
  <c r="BJ277" i="7"/>
  <c r="BV55" i="7"/>
  <c r="BV180" i="7"/>
  <c r="AX15" i="7"/>
  <c r="BJ25" i="7"/>
  <c r="AL258" i="7"/>
  <c r="AX303" i="7"/>
  <c r="BV79" i="7"/>
  <c r="BV9" i="7"/>
  <c r="BJ183" i="7"/>
  <c r="BV98" i="7"/>
  <c r="Z198" i="7"/>
  <c r="AX26" i="7"/>
  <c r="BV240" i="7"/>
  <c r="AL109" i="7"/>
  <c r="BV236" i="7"/>
  <c r="AX108" i="7"/>
  <c r="AL37" i="7"/>
  <c r="BJ280" i="7"/>
  <c r="AX255" i="7"/>
  <c r="AX267" i="7"/>
  <c r="AL210" i="7"/>
  <c r="Z116" i="7"/>
  <c r="AL311" i="7"/>
  <c r="BJ14" i="7"/>
  <c r="BJ175" i="7"/>
  <c r="AL244" i="7"/>
  <c r="AX290" i="7"/>
  <c r="Z232" i="7"/>
  <c r="Z63" i="7"/>
  <c r="BJ132" i="7"/>
  <c r="AL292" i="7"/>
  <c r="BJ170" i="7"/>
  <c r="BV300" i="7"/>
  <c r="AX187" i="7"/>
  <c r="BJ232" i="7"/>
  <c r="BV14" i="7"/>
  <c r="Z147" i="7"/>
  <c r="Z171" i="7"/>
  <c r="BJ264" i="7"/>
  <c r="Z84" i="7"/>
  <c r="AL25" i="7"/>
  <c r="BJ163" i="7"/>
  <c r="BJ159" i="7"/>
  <c r="BV138" i="7"/>
  <c r="BV90" i="7"/>
  <c r="AX162" i="7"/>
  <c r="AL234" i="7"/>
  <c r="BJ204" i="7"/>
  <c r="AX176" i="7"/>
  <c r="AX158" i="7"/>
  <c r="AL268" i="7"/>
  <c r="BJ124" i="7"/>
  <c r="AL170" i="7"/>
  <c r="AL310" i="7"/>
  <c r="BJ248" i="7"/>
  <c r="BJ37" i="7"/>
  <c r="BJ141" i="7"/>
  <c r="BV122" i="7"/>
  <c r="AL321" i="7"/>
  <c r="Z68" i="7"/>
  <c r="BJ259" i="7"/>
  <c r="AX156" i="7"/>
  <c r="BJ79" i="7"/>
  <c r="AL152" i="7"/>
  <c r="AX63" i="7"/>
  <c r="BJ76" i="7"/>
  <c r="BV177" i="7"/>
  <c r="AX114" i="7"/>
  <c r="BV38" i="7"/>
  <c r="BJ328" i="7"/>
  <c r="BJ92" i="7"/>
  <c r="BV276" i="7"/>
  <c r="AX85" i="7"/>
  <c r="AX42" i="7"/>
  <c r="Z150" i="7"/>
  <c r="AL45" i="7"/>
  <c r="BV146" i="7"/>
  <c r="AL123" i="7"/>
  <c r="BV206" i="7"/>
  <c r="BJ181" i="7"/>
  <c r="Z206" i="7"/>
  <c r="AL149" i="7"/>
  <c r="Z324" i="7"/>
  <c r="BV69" i="7"/>
  <c r="BJ257" i="7"/>
  <c r="BJ126" i="7"/>
  <c r="BV11" i="7"/>
  <c r="Z87" i="7"/>
  <c r="Z133" i="7"/>
  <c r="AX73" i="7"/>
  <c r="AX323" i="7"/>
  <c r="AL171" i="7"/>
  <c r="Z122" i="7"/>
  <c r="Z105" i="7"/>
  <c r="Z220" i="7"/>
  <c r="Z80" i="7"/>
  <c r="BV178" i="7"/>
  <c r="BJ193" i="7"/>
  <c r="BV252" i="7"/>
  <c r="BV319" i="7"/>
  <c r="AL36" i="7"/>
  <c r="AX45" i="7"/>
  <c r="BJ244" i="7"/>
  <c r="BV96" i="7"/>
  <c r="Z314" i="7"/>
  <c r="BV183" i="7"/>
  <c r="BJ19" i="7"/>
  <c r="BV47" i="7"/>
  <c r="AL202" i="7"/>
  <c r="BV93" i="7"/>
  <c r="BV137" i="7"/>
  <c r="AL12" i="7"/>
  <c r="AX5" i="7"/>
  <c r="AX65" i="7"/>
  <c r="AL110" i="7"/>
  <c r="AL246" i="7"/>
  <c r="BJ224" i="7"/>
  <c r="AL302" i="7"/>
  <c r="AL80" i="7"/>
  <c r="BJ265" i="7"/>
  <c r="Z73" i="7"/>
  <c r="BV225" i="7"/>
  <c r="AX75" i="7"/>
  <c r="BJ68" i="7"/>
  <c r="BV155" i="7"/>
  <c r="BJ89" i="7"/>
  <c r="BV135" i="7"/>
  <c r="AL92" i="7"/>
  <c r="BV275" i="7"/>
  <c r="AX127" i="7"/>
  <c r="BJ317" i="7"/>
  <c r="AL238" i="7"/>
  <c r="BV143" i="7"/>
  <c r="BJ188" i="7"/>
  <c r="BV21" i="7"/>
  <c r="BV81" i="7"/>
  <c r="BJ127" i="7"/>
  <c r="BJ154" i="7"/>
  <c r="BV107" i="7"/>
  <c r="Z254" i="7"/>
  <c r="AX31" i="7"/>
  <c r="AL207" i="7"/>
  <c r="AL253" i="7"/>
  <c r="BJ33" i="7"/>
  <c r="BV230" i="7"/>
  <c r="AX44" i="7"/>
  <c r="AX128" i="7"/>
  <c r="AX174" i="7"/>
  <c r="AX293" i="7"/>
  <c r="BJ43" i="7"/>
  <c r="BV308" i="7"/>
  <c r="AX115" i="7"/>
  <c r="BV110" i="7"/>
  <c r="BV316" i="7"/>
  <c r="BV130" i="7"/>
  <c r="BJ7" i="7"/>
  <c r="AL56" i="7"/>
  <c r="BV7" i="7"/>
  <c r="AL85" i="7"/>
  <c r="BV50" i="7"/>
  <c r="BV57" i="7"/>
  <c r="AL44" i="7"/>
  <c r="BV237" i="7"/>
  <c r="AL116" i="7"/>
  <c r="BJ246" i="7"/>
  <c r="BV153" i="7"/>
  <c r="BJ119" i="7"/>
  <c r="BJ218" i="7"/>
  <c r="Z223" i="7"/>
  <c r="BJ256" i="7"/>
  <c r="AL334" i="7"/>
  <c r="BV186" i="7"/>
  <c r="AL325" i="7"/>
  <c r="AL57" i="7"/>
  <c r="Z33" i="7"/>
  <c r="AL222" i="7"/>
  <c r="AX223" i="7"/>
  <c r="Z92" i="7"/>
  <c r="AL121" i="7"/>
  <c r="BV156" i="7"/>
  <c r="BJ173" i="7"/>
  <c r="AL164" i="7"/>
  <c r="BJ201" i="7"/>
  <c r="AL263" i="7"/>
  <c r="BV132" i="7"/>
  <c r="BJ36" i="7"/>
  <c r="Z165" i="7"/>
  <c r="Z97" i="7"/>
  <c r="AX113" i="7"/>
  <c r="AL315" i="7"/>
  <c r="BJ220" i="7"/>
  <c r="BV227" i="7"/>
  <c r="AL262" i="7"/>
  <c r="Z289" i="7"/>
  <c r="AX56" i="7"/>
  <c r="AX306" i="7"/>
  <c r="BV199" i="7"/>
  <c r="Z153" i="7"/>
  <c r="AL175" i="7"/>
  <c r="AX90" i="7"/>
  <c r="Z218" i="7"/>
  <c r="BV109" i="7"/>
  <c r="BJ313" i="7"/>
  <c r="BV299" i="7"/>
  <c r="BJ131" i="7"/>
  <c r="BV123" i="7"/>
  <c r="BV16" i="7"/>
  <c r="BJ80" i="7"/>
  <c r="BV290" i="7"/>
  <c r="Z235" i="7"/>
  <c r="BJ137" i="7"/>
  <c r="AX49" i="7"/>
  <c r="BJ98" i="7"/>
  <c r="BV262" i="7"/>
  <c r="BJ254" i="7"/>
  <c r="BV86" i="7"/>
  <c r="BJ117" i="7"/>
  <c r="AL20" i="7"/>
  <c r="AX254" i="7"/>
  <c r="Z129" i="7"/>
  <c r="BV197" i="7"/>
  <c r="BJ286" i="7"/>
  <c r="BJ113" i="7"/>
  <c r="AL145" i="7"/>
  <c r="Z177" i="7"/>
  <c r="Z189" i="7"/>
  <c r="AL73" i="7"/>
  <c r="AX266" i="7"/>
  <c r="Z326" i="7"/>
  <c r="BV92" i="7"/>
  <c r="BJ255" i="7"/>
  <c r="AX304" i="7"/>
  <c r="BV131" i="7"/>
  <c r="BJ236" i="7"/>
  <c r="BJ144" i="7"/>
  <c r="BJ172" i="7"/>
  <c r="BJ13" i="7"/>
  <c r="AX243" i="7"/>
  <c r="AL91" i="7"/>
  <c r="AL61" i="7"/>
  <c r="AX13" i="7"/>
  <c r="AL280" i="7"/>
  <c r="BJ128" i="7"/>
  <c r="BJ235" i="7"/>
  <c r="BJ205" i="7"/>
  <c r="BV103" i="7"/>
  <c r="BJ60" i="7"/>
  <c r="BV256" i="7"/>
  <c r="AX137" i="7"/>
  <c r="AX70" i="7"/>
  <c r="BV194" i="7"/>
  <c r="BJ334" i="7"/>
  <c r="AL97" i="7"/>
  <c r="BJ56" i="7"/>
  <c r="BV287" i="7"/>
  <c r="AL87" i="7"/>
  <c r="BJ78" i="7"/>
  <c r="AL42" i="7"/>
  <c r="BV62" i="7"/>
  <c r="BV120" i="7"/>
  <c r="AX264" i="7"/>
  <c r="BJ62" i="7"/>
  <c r="AX165" i="7"/>
  <c r="BJ187" i="7"/>
  <c r="AL188" i="7"/>
  <c r="AL255" i="7"/>
  <c r="Z152" i="7"/>
  <c r="BV24" i="7"/>
  <c r="Z302" i="7"/>
  <c r="BJ200" i="7"/>
  <c r="AX104" i="7"/>
  <c r="AX208" i="7"/>
  <c r="AL153" i="7"/>
  <c r="AX82" i="7"/>
  <c r="AX163" i="7"/>
  <c r="BJ271" i="7"/>
  <c r="AL163" i="7"/>
  <c r="BV91" i="7"/>
  <c r="BJ327" i="7"/>
  <c r="AL108" i="7"/>
  <c r="AX191" i="7"/>
  <c r="BJ162" i="7"/>
  <c r="AX67" i="7"/>
  <c r="AX276" i="7"/>
  <c r="BJ211" i="7"/>
  <c r="AX167" i="7"/>
  <c r="Z21" i="7"/>
  <c r="Z48" i="7"/>
  <c r="BJ247" i="7"/>
  <c r="AX300" i="7"/>
  <c r="AX194" i="7"/>
  <c r="BJ202" i="7"/>
  <c r="AX17" i="7"/>
  <c r="AL214" i="7"/>
  <c r="AL111" i="7"/>
  <c r="AL291" i="7"/>
  <c r="BJ135" i="7"/>
  <c r="AX33" i="7"/>
  <c r="BV334" i="7"/>
  <c r="AL298" i="7"/>
  <c r="BV115" i="7"/>
  <c r="AX152" i="7"/>
  <c r="AL104" i="7"/>
  <c r="BJ331" i="7"/>
  <c r="BJ139" i="7"/>
  <c r="AL250" i="7"/>
  <c r="BV233" i="7"/>
  <c r="BV52" i="7"/>
  <c r="AX53" i="7"/>
  <c r="Z333" i="7"/>
  <c r="AL256" i="7"/>
  <c r="BJ279" i="7"/>
  <c r="AX171" i="7"/>
  <c r="BJ28" i="7"/>
  <c r="AL297" i="7"/>
  <c r="AX18" i="7"/>
  <c r="BJ291" i="7"/>
  <c r="BJ326" i="7"/>
  <c r="AX154" i="7"/>
  <c r="BV111" i="7"/>
  <c r="AX121" i="7"/>
  <c r="BV117" i="7"/>
  <c r="BJ231" i="7"/>
  <c r="BU10" i="1"/>
  <c r="BU34" i="1"/>
  <c r="BU58" i="1"/>
  <c r="BU82" i="1"/>
  <c r="BU118" i="1"/>
  <c r="BI140" i="1"/>
  <c r="AW39" i="1"/>
  <c r="AK94" i="1"/>
  <c r="AK98" i="1"/>
  <c r="AK166" i="1"/>
  <c r="AK176" i="1"/>
  <c r="AK276" i="1"/>
  <c r="Y70" i="1"/>
  <c r="BI75" i="1"/>
  <c r="AW133" i="1"/>
  <c r="AK44" i="1"/>
  <c r="AK170" i="1"/>
  <c r="Y147" i="1"/>
  <c r="Y298" i="1"/>
  <c r="BI68" i="1"/>
  <c r="BU272" i="1"/>
  <c r="BU308" i="1"/>
  <c r="BI51" i="1"/>
  <c r="BI92" i="1"/>
  <c r="BI175" i="1"/>
  <c r="AW27" i="1"/>
  <c r="AK19" i="1"/>
  <c r="AK22" i="1"/>
  <c r="AK26" i="1"/>
  <c r="AK58" i="1"/>
  <c r="AK92" i="1"/>
  <c r="AK164" i="1"/>
  <c r="AK211" i="1"/>
  <c r="AK317" i="1"/>
  <c r="Y159" i="1"/>
  <c r="BI104" i="1"/>
  <c r="BU140" i="1"/>
  <c r="BU184" i="1"/>
  <c r="AK82" i="1"/>
  <c r="AK247" i="1"/>
  <c r="Y10" i="1"/>
  <c r="BU332" i="1"/>
  <c r="AK188" i="1"/>
  <c r="BU128" i="1"/>
  <c r="BI116" i="1"/>
  <c r="AW15" i="1"/>
  <c r="AW159" i="1"/>
  <c r="AW171" i="1"/>
  <c r="AK154" i="1"/>
  <c r="AK193" i="1"/>
  <c r="AK202" i="1"/>
  <c r="Y82" i="1"/>
  <c r="Y118" i="1"/>
  <c r="Y292" i="1"/>
  <c r="BI63" i="1"/>
  <c r="AW75" i="1"/>
  <c r="AK116" i="1"/>
  <c r="AK183" i="1"/>
  <c r="AK200" i="1"/>
  <c r="Y22" i="1"/>
  <c r="Y34" i="1"/>
  <c r="BU260" i="1"/>
  <c r="BU284" i="1"/>
  <c r="BU320" i="1"/>
  <c r="BI15" i="1"/>
  <c r="BI80" i="1"/>
  <c r="BI187" i="1"/>
  <c r="AW147" i="1"/>
  <c r="AK34" i="1"/>
  <c r="AK38" i="1"/>
  <c r="AK99" i="1"/>
  <c r="AK130" i="1"/>
  <c r="AK134" i="1"/>
  <c r="AK307" i="1"/>
  <c r="Y46" i="1"/>
  <c r="BU170" i="1"/>
  <c r="BI152" i="1"/>
  <c r="AW181" i="1"/>
  <c r="AK106" i="1"/>
  <c r="AK171" i="1"/>
  <c r="AK223" i="1"/>
  <c r="Y15" i="1"/>
  <c r="Y94" i="1"/>
  <c r="BU296" i="1"/>
  <c r="AK178" i="1"/>
  <c r="BU166" i="1"/>
  <c r="BI27" i="1"/>
  <c r="BI135" i="1"/>
  <c r="AW123" i="1"/>
  <c r="AW157" i="1"/>
  <c r="AW169" i="1"/>
  <c r="AK70" i="1"/>
  <c r="AK181" i="1"/>
  <c r="Y130" i="1"/>
  <c r="Y176" i="1"/>
  <c r="BI87" i="1"/>
  <c r="BI163" i="1"/>
  <c r="AW111" i="1"/>
  <c r="AW135" i="1"/>
  <c r="AK32" i="1"/>
  <c r="AK159" i="1"/>
  <c r="AK169" i="1"/>
  <c r="Y58" i="1"/>
  <c r="BI39" i="1"/>
  <c r="AK46" i="1"/>
  <c r="AK68" i="1"/>
  <c r="AK235" i="1"/>
  <c r="AK331" i="1"/>
  <c r="Y106" i="1"/>
  <c r="Y268" i="1"/>
  <c r="AK39" i="1"/>
  <c r="BU123" i="1"/>
  <c r="Y290" i="1"/>
  <c r="BI201" i="1"/>
  <c r="Y244" i="1"/>
  <c r="Y209" i="1"/>
  <c r="BU255" i="1"/>
  <c r="Y178" i="1"/>
  <c r="AW80" i="1"/>
  <c r="BU297" i="1"/>
  <c r="AK121" i="1"/>
  <c r="BU286" i="1"/>
  <c r="BU275" i="1"/>
  <c r="BU293" i="1"/>
  <c r="BU135" i="1"/>
  <c r="BU322" i="1"/>
  <c r="BU80" i="1"/>
  <c r="BU52" i="1"/>
  <c r="BU116" i="1"/>
  <c r="BU67" i="1"/>
  <c r="BI304" i="1"/>
  <c r="BI280" i="1"/>
  <c r="BI244" i="1"/>
  <c r="BI311" i="1"/>
  <c r="BI178" i="1"/>
  <c r="BI279" i="1"/>
  <c r="BI243" i="1"/>
  <c r="BI207" i="1"/>
  <c r="BI290" i="1"/>
  <c r="BI218" i="1"/>
  <c r="BI37" i="1"/>
  <c r="BI85" i="1"/>
  <c r="BI21" i="1"/>
  <c r="BI60" i="1"/>
  <c r="BI73" i="1"/>
  <c r="AW319" i="1"/>
  <c r="AW219" i="1"/>
  <c r="AW334" i="1"/>
  <c r="AW329" i="1"/>
  <c r="AW25" i="1"/>
  <c r="AK50" i="1"/>
  <c r="AK123" i="1"/>
  <c r="AK314" i="1"/>
  <c r="AK196" i="1"/>
  <c r="AK8" i="1"/>
  <c r="Y173" i="1"/>
  <c r="Y228" i="1"/>
  <c r="Y216" i="1"/>
  <c r="Y204" i="1"/>
  <c r="Y96" i="1"/>
  <c r="Y124" i="1"/>
  <c r="Y109" i="1"/>
  <c r="Y44" i="1"/>
  <c r="Y317" i="1"/>
  <c r="Y59" i="1"/>
  <c r="Y112" i="1"/>
  <c r="Y61" i="1"/>
  <c r="Y24" i="1"/>
  <c r="BU291" i="1"/>
  <c r="BU303" i="1"/>
  <c r="BU99" i="1"/>
  <c r="Y256" i="1"/>
  <c r="BI198" i="1"/>
  <c r="Y123" i="1"/>
  <c r="Y116" i="1"/>
  <c r="BU243" i="1"/>
  <c r="AW202" i="1"/>
  <c r="BU331" i="1"/>
  <c r="BU279" i="1"/>
  <c r="AW44" i="1"/>
  <c r="BU311" i="1"/>
  <c r="BU309" i="1"/>
  <c r="BU196" i="1"/>
  <c r="BU178" i="1"/>
  <c r="BU305" i="1"/>
  <c r="BU236" i="1"/>
  <c r="BU161" i="1"/>
  <c r="BU141" i="1"/>
  <c r="BU100" i="1"/>
  <c r="BU17" i="1"/>
  <c r="BU106" i="1"/>
  <c r="BU160" i="1"/>
  <c r="BU4" i="1"/>
  <c r="BI209" i="1"/>
  <c r="BI281" i="1"/>
  <c r="BI263" i="1"/>
  <c r="BI164" i="1"/>
  <c r="BI89" i="1"/>
  <c r="BI153" i="1"/>
  <c r="BI34" i="1"/>
  <c r="BI49" i="1"/>
  <c r="AW307" i="1"/>
  <c r="AW235" i="1"/>
  <c r="AW250" i="1"/>
  <c r="AW269" i="1"/>
  <c r="AW281" i="1"/>
  <c r="AW201" i="1"/>
  <c r="AW49" i="1"/>
  <c r="AW46" i="1"/>
  <c r="AW82" i="1"/>
  <c r="AK288" i="1"/>
  <c r="AK125" i="1"/>
  <c r="AK213" i="1"/>
  <c r="AK10" i="1"/>
  <c r="AK291" i="1"/>
  <c r="AK74" i="1"/>
  <c r="Y274" i="1"/>
  <c r="Y329" i="1"/>
  <c r="Y318" i="1"/>
  <c r="Y234" i="1"/>
  <c r="Y29" i="1"/>
  <c r="Y222" i="1"/>
  <c r="Y42" i="1"/>
  <c r="Y18" i="1"/>
  <c r="Y104" i="1"/>
  <c r="BI167" i="1"/>
  <c r="BU111" i="1"/>
  <c r="BU87" i="1"/>
  <c r="Y131" i="1"/>
  <c r="BI177" i="1"/>
  <c r="Y87" i="1"/>
  <c r="Y27" i="1"/>
  <c r="BU225" i="1"/>
  <c r="AW164" i="1"/>
  <c r="BU261" i="1"/>
  <c r="BU238" i="1"/>
  <c r="Y276" i="1"/>
  <c r="BU227" i="1"/>
  <c r="BU257" i="1"/>
  <c r="BU317" i="1"/>
  <c r="BU321" i="1"/>
  <c r="BU112" i="1"/>
  <c r="BU76" i="1"/>
  <c r="BU103" i="1"/>
  <c r="BU89" i="1"/>
  <c r="BI276" i="1"/>
  <c r="BI240" i="1"/>
  <c r="BI271" i="1"/>
  <c r="BI235" i="1"/>
  <c r="BI335" i="1"/>
  <c r="BI188" i="1"/>
  <c r="BI33" i="1"/>
  <c r="BI81" i="1"/>
  <c r="BI99" i="1"/>
  <c r="BI24" i="1"/>
  <c r="BI69" i="1"/>
  <c r="AW196" i="1"/>
  <c r="AW335" i="1"/>
  <c r="AW291" i="1"/>
  <c r="AW255" i="1"/>
  <c r="AW207" i="1"/>
  <c r="AW322" i="1"/>
  <c r="AK302" i="1"/>
  <c r="AK237" i="1"/>
  <c r="AK219" i="1"/>
  <c r="AK295" i="1"/>
  <c r="AK278" i="1"/>
  <c r="AK89" i="1"/>
  <c r="AK9" i="1"/>
  <c r="AK80" i="1"/>
  <c r="AK65" i="1"/>
  <c r="AK177" i="1"/>
  <c r="Y316" i="1"/>
  <c r="Y269" i="1"/>
  <c r="Y201" i="1"/>
  <c r="Y245" i="1"/>
  <c r="Y190" i="1"/>
  <c r="Y257" i="1"/>
  <c r="Y64" i="1"/>
  <c r="Y85" i="1"/>
  <c r="Y113" i="1"/>
  <c r="Y120" i="1"/>
  <c r="Y102" i="1"/>
  <c r="Y141" i="1"/>
  <c r="AK252" i="1"/>
  <c r="AW231" i="1"/>
  <c r="AK240" i="1"/>
  <c r="BU75" i="1"/>
  <c r="Y51" i="1"/>
  <c r="BU237" i="1"/>
  <c r="Y39" i="1"/>
  <c r="AK264" i="1"/>
  <c r="AK15" i="1"/>
  <c r="AW8" i="1"/>
  <c r="BU231" i="1"/>
  <c r="BU213" i="1"/>
  <c r="Y135" i="1"/>
  <c r="BU250" i="1"/>
  <c r="BU164" i="1"/>
  <c r="BU274" i="1"/>
  <c r="BU298" i="1"/>
  <c r="BU130" i="1"/>
  <c r="BU32" i="1"/>
  <c r="BI269" i="1"/>
  <c r="BI142" i="1"/>
  <c r="BI300" i="1"/>
  <c r="BI251" i="1"/>
  <c r="BI278" i="1"/>
  <c r="BI46" i="1"/>
  <c r="BI61" i="1"/>
  <c r="BI93" i="1"/>
  <c r="BI5" i="1"/>
  <c r="BI45" i="1"/>
  <c r="AW140" i="1"/>
  <c r="AW295" i="1"/>
  <c r="AW227" i="1"/>
  <c r="AW287" i="1"/>
  <c r="AW251" i="1"/>
  <c r="AW188" i="1"/>
  <c r="AW310" i="1"/>
  <c r="AW238" i="1"/>
  <c r="AW257" i="1"/>
  <c r="AW245" i="1"/>
  <c r="AW300" i="1"/>
  <c r="AW22" i="1"/>
  <c r="AW34" i="1"/>
  <c r="AW70" i="1"/>
  <c r="AK271" i="1"/>
  <c r="AK7" i="1"/>
  <c r="AK230" i="1"/>
  <c r="AK51" i="1"/>
  <c r="AK3" i="1"/>
  <c r="Y262" i="1"/>
  <c r="Y280" i="1"/>
  <c r="Y210" i="1"/>
  <c r="Y227" i="1"/>
  <c r="Y258" i="1"/>
  <c r="Y17" i="1"/>
  <c r="Y305" i="1"/>
  <c r="Y180" i="1"/>
  <c r="Y108" i="1"/>
  <c r="Y54" i="1"/>
  <c r="Y115" i="1"/>
  <c r="Y20" i="1"/>
  <c r="Y68" i="1"/>
  <c r="Y330" i="1"/>
  <c r="Y103" i="1"/>
  <c r="Y88" i="1"/>
  <c r="Y95" i="1"/>
  <c r="Y196" i="1"/>
  <c r="AW104" i="1"/>
  <c r="AK135" i="1"/>
  <c r="BU63" i="1"/>
  <c r="AK312" i="1"/>
  <c r="BI191" i="1"/>
  <c r="AK326" i="1"/>
  <c r="AK128" i="1"/>
  <c r="Y232" i="1"/>
  <c r="BI200" i="1"/>
  <c r="BU188" i="1"/>
  <c r="Y288" i="1"/>
  <c r="Y63" i="1"/>
  <c r="BU224" i="1"/>
  <c r="BU181" i="1"/>
  <c r="BU245" i="1"/>
  <c r="BU215" i="1"/>
  <c r="BU281" i="1"/>
  <c r="BU269" i="1"/>
  <c r="BU295" i="1"/>
  <c r="BU65" i="1"/>
  <c r="BU29" i="1"/>
  <c r="BU68" i="1"/>
  <c r="BI327" i="1"/>
  <c r="BI176" i="1"/>
  <c r="BI268" i="1"/>
  <c r="BI232" i="1"/>
  <c r="BI303" i="1"/>
  <c r="BI267" i="1"/>
  <c r="BI231" i="1"/>
  <c r="BI266" i="1"/>
  <c r="BI146" i="1"/>
  <c r="BI29" i="1"/>
  <c r="BI77" i="1"/>
  <c r="BI9" i="1"/>
  <c r="BI3" i="1"/>
  <c r="AW327" i="1"/>
  <c r="AW121" i="1"/>
  <c r="AW58" i="1"/>
  <c r="AW177" i="1"/>
  <c r="AK319" i="1"/>
  <c r="AK255" i="1"/>
  <c r="AK242" i="1"/>
  <c r="AK225" i="1"/>
  <c r="AK279" i="1"/>
  <c r="AK147" i="1"/>
  <c r="AK206" i="1"/>
  <c r="AK81" i="1"/>
  <c r="Y275" i="1"/>
  <c r="Y191" i="1"/>
  <c r="Y195" i="1"/>
  <c r="Y238" i="1"/>
  <c r="Y140" i="1"/>
  <c r="Y78" i="1"/>
  <c r="Y92" i="1"/>
  <c r="Y48" i="1"/>
  <c r="Y76" i="1"/>
  <c r="BI56" i="1"/>
  <c r="AK108" i="1"/>
  <c r="BU51" i="1"/>
  <c r="AK253" i="1"/>
  <c r="BU267" i="1"/>
  <c r="AK228" i="1"/>
  <c r="AK27" i="1"/>
  <c r="AK311" i="1"/>
  <c r="BI165" i="1"/>
  <c r="Y111" i="1"/>
  <c r="Y208" i="1"/>
  <c r="AK265" i="1"/>
  <c r="BU263" i="1"/>
  <c r="BU271" i="1"/>
  <c r="BU251" i="1"/>
  <c r="BU287" i="1"/>
  <c r="BU149" i="1"/>
  <c r="BU113" i="1"/>
  <c r="BU124" i="1"/>
  <c r="BU28" i="1"/>
  <c r="BI257" i="1"/>
  <c r="BI307" i="1"/>
  <c r="BI239" i="1"/>
  <c r="BI202" i="1"/>
  <c r="BI166" i="1"/>
  <c r="BI10" i="1"/>
  <c r="BI57" i="1"/>
  <c r="BI17" i="1"/>
  <c r="BI22" i="1"/>
  <c r="AW324" i="1"/>
  <c r="AW264" i="1"/>
  <c r="AW283" i="1"/>
  <c r="AW223" i="1"/>
  <c r="AW315" i="1"/>
  <c r="AW183" i="1"/>
  <c r="AW226" i="1"/>
  <c r="AW233" i="1"/>
  <c r="AW293" i="1"/>
  <c r="AW204" i="1"/>
  <c r="AW85" i="1"/>
  <c r="AW10" i="1"/>
  <c r="AK300" i="1"/>
  <c r="AK197" i="1"/>
  <c r="AK289" i="1"/>
  <c r="AK195" i="1"/>
  <c r="AK40" i="1"/>
  <c r="Y323" i="1"/>
  <c r="Y310" i="1"/>
  <c r="Y270" i="1"/>
  <c r="Y252" i="1"/>
  <c r="Y193" i="1"/>
  <c r="Y233" i="1"/>
  <c r="Y5" i="1"/>
  <c r="Y251" i="1"/>
  <c r="Y101" i="1"/>
  <c r="Y177" i="1"/>
  <c r="Y97" i="1"/>
  <c r="Y47" i="1"/>
  <c r="Y89" i="1"/>
  <c r="Y12" i="1"/>
  <c r="Y52" i="1"/>
  <c r="BI157" i="1"/>
  <c r="BU39" i="1"/>
  <c r="AK217" i="1"/>
  <c r="Y221" i="1"/>
  <c r="AK87" i="1"/>
  <c r="BI128" i="1"/>
  <c r="AK277" i="1"/>
  <c r="Y99" i="1"/>
  <c r="AK216" i="1"/>
  <c r="Y200" i="1"/>
  <c r="AK72" i="1"/>
  <c r="BU235" i="1"/>
  <c r="BU209" i="1"/>
  <c r="BU334" i="1"/>
  <c r="BU240" i="1"/>
  <c r="BU191" i="1"/>
  <c r="BU53" i="1"/>
  <c r="BU5" i="1"/>
  <c r="BU64" i="1"/>
  <c r="BU55" i="1"/>
  <c r="BU77" i="1"/>
  <c r="BI323" i="1"/>
  <c r="BI319" i="1"/>
  <c r="BI264" i="1"/>
  <c r="BI228" i="1"/>
  <c r="BI223" i="1"/>
  <c r="BI254" i="1"/>
  <c r="BI58" i="1"/>
  <c r="BI141" i="1"/>
  <c r="AW279" i="1"/>
  <c r="AW243" i="1"/>
  <c r="AW298" i="1"/>
  <c r="AW73" i="1"/>
  <c r="AW145" i="1"/>
  <c r="AK231" i="1"/>
  <c r="AK77" i="1"/>
  <c r="AK142" i="1"/>
  <c r="AK266" i="1"/>
  <c r="AK41" i="1"/>
  <c r="AK111" i="1"/>
  <c r="AK149" i="1"/>
  <c r="AK45" i="1"/>
  <c r="Y325" i="1"/>
  <c r="Y328" i="1"/>
  <c r="Y71" i="1"/>
  <c r="Y77" i="1"/>
  <c r="Y56" i="1"/>
  <c r="Y172" i="1"/>
  <c r="Y84" i="1"/>
  <c r="Y91" i="1"/>
  <c r="Y90" i="1"/>
  <c r="Y32" i="1"/>
  <c r="Y121" i="1"/>
  <c r="Y114" i="1"/>
  <c r="Y67" i="1"/>
  <c r="Y126" i="1"/>
  <c r="BI32" i="1"/>
  <c r="AW63" i="1"/>
  <c r="BI133" i="1"/>
  <c r="BU27" i="1"/>
  <c r="AK203" i="1"/>
  <c r="AW56" i="1"/>
  <c r="AW116" i="1"/>
  <c r="BI121" i="1"/>
  <c r="AK241" i="1"/>
  <c r="Y303" i="1"/>
  <c r="AW190" i="1"/>
  <c r="AK229" i="1"/>
  <c r="AW92" i="1"/>
  <c r="BU223" i="1"/>
  <c r="BU197" i="1"/>
  <c r="BU212" i="1"/>
  <c r="BU221" i="1"/>
  <c r="BU92" i="1"/>
  <c r="BU94" i="1"/>
  <c r="BU44" i="1"/>
  <c r="BU101" i="1"/>
  <c r="BI245" i="1"/>
  <c r="BI227" i="1"/>
  <c r="BI295" i="1"/>
  <c r="BI259" i="1"/>
  <c r="BI118" i="1"/>
  <c r="BI331" i="1"/>
  <c r="BI41" i="1"/>
  <c r="BI70" i="1"/>
  <c r="AW288" i="1"/>
  <c r="AW331" i="1"/>
  <c r="AW271" i="1"/>
  <c r="AW215" i="1"/>
  <c r="AW311" i="1"/>
  <c r="AW275" i="1"/>
  <c r="AW239" i="1"/>
  <c r="AW152" i="1"/>
  <c r="AW214" i="1"/>
  <c r="AW221" i="1"/>
  <c r="AW312" i="1"/>
  <c r="AW61" i="1"/>
  <c r="AW97" i="1"/>
  <c r="AW109" i="1"/>
  <c r="AW87" i="1"/>
  <c r="AK325" i="1"/>
  <c r="AK290" i="1"/>
  <c r="AK152" i="1"/>
  <c r="AK280" i="1"/>
  <c r="AK76" i="1"/>
  <c r="AK29" i="1"/>
  <c r="AK28" i="1"/>
  <c r="AK88" i="1"/>
  <c r="Y286" i="1"/>
  <c r="Y183" i="1"/>
  <c r="Y145" i="1"/>
  <c r="Y246" i="1"/>
  <c r="Y171" i="1"/>
  <c r="Y211" i="1"/>
  <c r="Y215" i="1"/>
  <c r="Y79" i="1"/>
  <c r="Y188" i="1"/>
  <c r="Y30" i="1"/>
  <c r="BU285" i="1"/>
  <c r="BI44" i="1"/>
  <c r="BU15" i="1"/>
  <c r="AK201" i="1"/>
  <c r="BI314" i="1"/>
  <c r="BU307" i="1"/>
  <c r="BI97" i="1"/>
  <c r="AK63" i="1"/>
  <c r="Y220" i="1"/>
  <c r="AW20" i="1"/>
  <c r="AK75" i="1"/>
  <c r="AW32" i="1"/>
  <c r="BU152" i="1"/>
  <c r="BU205" i="1"/>
  <c r="BU233" i="1"/>
  <c r="BU262" i="1"/>
  <c r="BU259" i="1"/>
  <c r="BU31" i="1"/>
  <c r="BU41" i="1"/>
  <c r="BU190" i="1"/>
  <c r="BU16" i="1"/>
  <c r="BI328" i="1"/>
  <c r="BI312" i="1"/>
  <c r="BI292" i="1"/>
  <c r="BI256" i="1"/>
  <c r="BI216" i="1"/>
  <c r="BI299" i="1"/>
  <c r="BI291" i="1"/>
  <c r="BI255" i="1"/>
  <c r="BI219" i="1"/>
  <c r="BI316" i="1"/>
  <c r="BI242" i="1"/>
  <c r="BI123" i="1"/>
  <c r="BI53" i="1"/>
  <c r="BI147" i="1"/>
  <c r="AW286" i="1"/>
  <c r="AW51" i="1"/>
  <c r="AW84" i="1"/>
  <c r="AW120" i="1"/>
  <c r="AK53" i="1"/>
  <c r="AK184" i="1"/>
  <c r="AK254" i="1"/>
  <c r="AK113" i="1"/>
  <c r="AK218" i="1"/>
  <c r="AK157" i="1"/>
  <c r="AK5" i="1"/>
  <c r="AK21" i="1"/>
  <c r="Y335" i="1"/>
  <c r="Y315" i="1"/>
  <c r="Y287" i="1"/>
  <c r="Y192" i="1"/>
  <c r="Y214" i="1"/>
  <c r="BI193" i="1"/>
  <c r="BU319" i="1"/>
  <c r="Y128" i="1"/>
  <c r="AW128" i="1"/>
  <c r="BI169" i="1"/>
  <c r="BU214" i="1"/>
  <c r="BU327" i="1"/>
  <c r="AW68" i="1"/>
  <c r="Y75" i="1"/>
  <c r="BI109" i="1"/>
  <c r="BI189" i="1"/>
  <c r="BI181" i="1"/>
  <c r="BU206" i="1"/>
  <c r="BU310" i="1"/>
  <c r="BU193" i="1"/>
  <c r="BU171" i="1"/>
  <c r="BU211" i="1"/>
  <c r="BU199" i="1"/>
  <c r="BU125" i="1"/>
  <c r="BU88" i="1"/>
  <c r="BU172" i="1"/>
  <c r="BU40" i="1"/>
  <c r="BI233" i="1"/>
  <c r="BI287" i="1"/>
  <c r="BI215" i="1"/>
  <c r="BI117" i="1"/>
  <c r="AW276" i="1"/>
  <c r="AW323" i="1"/>
  <c r="AW259" i="1"/>
  <c r="AW211" i="1"/>
  <c r="AW274" i="1"/>
  <c r="AW176" i="1"/>
  <c r="AW209" i="1"/>
  <c r="AW252" i="1"/>
  <c r="AW106" i="1"/>
  <c r="AW24" i="1"/>
  <c r="AW36" i="1"/>
  <c r="AK301" i="1"/>
  <c r="AK259" i="1"/>
  <c r="AK20" i="1"/>
  <c r="AK161" i="1"/>
  <c r="AK140" i="1"/>
  <c r="AK110" i="1"/>
  <c r="AK158" i="1"/>
  <c r="AK165" i="1"/>
  <c r="AK17" i="1"/>
  <c r="Y239" i="1"/>
  <c r="Y203" i="1"/>
  <c r="Y60" i="1"/>
  <c r="Y73" i="1"/>
  <c r="Y65" i="1"/>
  <c r="Y125" i="1"/>
  <c r="Y36" i="1"/>
  <c r="Y83" i="1"/>
  <c r="Y53" i="1"/>
  <c r="BU249" i="1"/>
  <c r="BU219" i="1"/>
  <c r="BU201" i="1"/>
  <c r="BU183" i="1"/>
  <c r="BU248" i="1"/>
  <c r="BU247" i="1"/>
  <c r="BU22" i="1"/>
  <c r="BU134" i="1"/>
  <c r="BU56" i="1"/>
  <c r="BU46" i="1"/>
  <c r="BI324" i="1"/>
  <c r="BI288" i="1"/>
  <c r="BI252" i="1"/>
  <c r="BI315" i="1"/>
  <c r="BI283" i="1"/>
  <c r="BI247" i="1"/>
  <c r="BI211" i="1"/>
  <c r="BI302" i="1"/>
  <c r="BI230" i="1"/>
  <c r="BI159" i="1"/>
  <c r="BI94" i="1"/>
  <c r="BI106" i="1"/>
  <c r="BI25" i="1"/>
  <c r="BI129" i="1"/>
  <c r="BI105" i="1"/>
  <c r="AW303" i="1"/>
  <c r="AW267" i="1"/>
  <c r="AW72" i="1"/>
  <c r="AW94" i="1"/>
  <c r="AK324" i="1"/>
  <c r="AK104" i="1"/>
  <c r="BU226" i="1"/>
  <c r="AW228" i="1"/>
  <c r="AK101" i="1"/>
  <c r="AK56" i="1"/>
  <c r="Y240" i="1"/>
  <c r="Y49" i="1"/>
  <c r="Y324" i="1"/>
  <c r="BI221" i="1"/>
  <c r="AW299" i="1"/>
  <c r="AW99" i="1"/>
  <c r="BI326" i="1"/>
  <c r="BU283" i="1"/>
  <c r="Y313" i="1"/>
  <c r="Y293" i="1"/>
  <c r="Y160" i="1"/>
  <c r="Y43" i="1"/>
  <c r="BU333" i="1"/>
  <c r="AK207" i="1"/>
  <c r="Y80" i="1"/>
  <c r="BU207" i="1"/>
  <c r="BU204" i="1"/>
  <c r="AK129" i="1"/>
  <c r="AK283" i="1"/>
  <c r="AK124" i="1"/>
  <c r="BU189" i="1"/>
  <c r="BI65" i="1"/>
  <c r="AW262" i="1"/>
  <c r="AK4" i="1"/>
  <c r="Y199" i="1"/>
  <c r="Y107" i="1"/>
  <c r="Y326" i="1"/>
  <c r="BU159" i="1"/>
  <c r="BU70" i="1"/>
  <c r="BI158" i="1"/>
  <c r="BI111" i="1"/>
  <c r="AW194" i="1"/>
  <c r="AW12" i="1"/>
  <c r="AK220" i="1"/>
  <c r="Y223" i="1"/>
  <c r="Y41" i="1"/>
  <c r="BU273" i="1"/>
  <c r="BU239" i="1"/>
  <c r="BI125" i="1"/>
  <c r="AW240" i="1"/>
  <c r="AK313" i="1"/>
  <c r="AK267" i="1"/>
  <c r="AK273" i="1"/>
  <c r="Y197" i="1"/>
  <c r="Y100" i="1"/>
  <c r="Y66" i="1"/>
  <c r="Y119" i="1"/>
  <c r="Y148" i="1"/>
  <c r="BU194" i="1"/>
  <c r="Y226" i="1"/>
  <c r="BI145" i="1"/>
  <c r="BU104" i="1"/>
  <c r="AK243" i="1"/>
  <c r="AK117" i="1"/>
  <c r="AK48" i="1"/>
  <c r="BI190" i="1"/>
  <c r="AW263" i="1"/>
  <c r="AW37" i="1"/>
  <c r="AW118" i="1"/>
  <c r="Y250" i="1"/>
  <c r="AW216" i="1"/>
  <c r="AK204" i="1"/>
  <c r="Y136" i="1"/>
  <c r="BU315" i="1"/>
  <c r="AW180" i="1"/>
  <c r="Y202" i="1"/>
  <c r="BI275" i="1"/>
  <c r="BU147" i="1"/>
  <c r="BU329" i="1"/>
  <c r="BI82" i="1"/>
  <c r="AW247" i="1"/>
  <c r="Y133" i="1"/>
  <c r="Y72" i="1"/>
  <c r="Y281" i="1"/>
  <c r="Y37" i="1"/>
  <c r="AK153" i="1"/>
  <c r="Y304" i="1"/>
  <c r="BU335" i="1"/>
  <c r="BU36" i="1"/>
  <c r="BU138" i="1"/>
  <c r="BU126" i="1"/>
  <c r="BU220" i="1"/>
  <c r="BU145" i="1"/>
  <c r="BU71" i="1"/>
  <c r="BU131" i="1"/>
  <c r="BU325" i="1"/>
  <c r="BU241" i="1"/>
  <c r="BU114" i="1"/>
  <c r="BU253" i="1"/>
  <c r="BU306" i="1"/>
  <c r="BU318" i="1"/>
  <c r="BU12" i="1"/>
  <c r="BU185" i="1"/>
  <c r="BU49" i="1"/>
  <c r="BU61" i="1"/>
  <c r="BU228" i="1"/>
  <c r="BU73" i="1"/>
  <c r="BU200" i="1"/>
  <c r="BU54" i="1"/>
  <c r="BU72" i="1"/>
  <c r="BU187" i="1"/>
  <c r="BU66" i="1"/>
  <c r="BU78" i="1"/>
  <c r="BU19" i="1"/>
  <c r="BI127" i="1"/>
  <c r="BI110" i="1"/>
  <c r="BI137" i="1"/>
  <c r="BI54" i="1"/>
  <c r="BI272" i="1"/>
  <c r="BI59" i="1"/>
  <c r="BI136" i="1"/>
  <c r="BI214" i="1"/>
  <c r="BI172" i="1"/>
  <c r="BI226" i="1"/>
  <c r="BI102" i="1"/>
  <c r="BI313" i="1"/>
  <c r="BI308" i="1"/>
  <c r="BI210" i="1"/>
  <c r="BI100" i="1"/>
  <c r="BI285" i="1"/>
  <c r="BI108" i="1"/>
  <c r="BI297" i="1"/>
  <c r="BI212" i="1"/>
  <c r="BI8" i="1"/>
  <c r="BI14" i="1"/>
  <c r="BI286" i="1"/>
  <c r="BI236" i="1"/>
  <c r="BI277" i="1"/>
  <c r="BI35" i="1"/>
  <c r="BI289" i="1"/>
  <c r="AW74" i="1"/>
  <c r="AW122" i="1"/>
  <c r="AW6" i="1"/>
  <c r="AW261" i="1"/>
  <c r="AW101" i="1"/>
  <c r="AW246" i="1"/>
  <c r="AW23" i="1"/>
  <c r="AW314" i="1"/>
  <c r="AW125" i="1"/>
  <c r="AW270" i="1"/>
  <c r="AW54" i="1"/>
  <c r="AW117" i="1"/>
  <c r="AW129" i="1"/>
  <c r="AW83" i="1"/>
  <c r="AW102" i="1"/>
  <c r="AW107" i="1"/>
  <c r="AW148" i="1"/>
  <c r="AW7" i="1"/>
  <c r="AK13" i="1"/>
  <c r="AK49" i="1"/>
  <c r="AK308" i="1"/>
  <c r="AK191" i="1"/>
  <c r="AK179" i="1"/>
  <c r="BU266" i="1"/>
  <c r="BU218" i="1"/>
  <c r="BI150" i="1"/>
  <c r="AW142" i="1"/>
  <c r="AK335" i="1"/>
  <c r="AK14" i="1"/>
  <c r="AK138" i="1"/>
  <c r="BU110" i="1"/>
  <c r="BU290" i="1"/>
  <c r="BU3" i="1"/>
  <c r="BI138" i="1"/>
  <c r="BI329" i="1"/>
  <c r="BI274" i="1"/>
  <c r="BI321" i="1"/>
  <c r="BI333" i="1"/>
  <c r="AW168" i="1"/>
  <c r="AW156" i="1"/>
  <c r="AW144" i="1"/>
  <c r="AW166" i="1"/>
  <c r="AK318" i="1"/>
  <c r="AK282" i="1"/>
  <c r="AK162" i="1"/>
  <c r="AK182" i="1"/>
  <c r="Y241" i="1"/>
  <c r="Y289" i="1"/>
  <c r="Y217" i="1"/>
  <c r="BU120" i="1"/>
  <c r="BI148" i="1"/>
  <c r="AW38" i="1"/>
  <c r="AW59" i="1"/>
  <c r="AW71" i="1"/>
  <c r="BU316" i="1"/>
  <c r="BU328" i="1"/>
  <c r="BU144" i="1"/>
  <c r="BU96" i="1"/>
  <c r="BU33" i="1"/>
  <c r="BU20" i="1"/>
  <c r="BU83" i="1"/>
  <c r="BU137" i="1"/>
  <c r="BU151" i="1"/>
  <c r="BU155" i="1"/>
  <c r="BU107" i="1"/>
  <c r="BU265" i="1"/>
  <c r="BU216" i="1"/>
  <c r="BU175" i="1"/>
  <c r="BU119" i="1"/>
  <c r="BU210" i="1"/>
  <c r="BU156" i="1"/>
  <c r="BU163" i="1"/>
  <c r="BU86" i="1"/>
  <c r="BU24" i="1"/>
  <c r="BU258" i="1"/>
  <c r="BI192" i="1"/>
  <c r="BI332" i="1"/>
  <c r="BI98" i="1"/>
  <c r="BI320" i="1"/>
  <c r="BI213" i="1"/>
  <c r="BI72" i="1"/>
  <c r="BI225" i="1"/>
  <c r="BI86" i="1"/>
  <c r="BI237" i="1"/>
  <c r="BI20" i="1"/>
  <c r="BI84" i="1"/>
  <c r="BI50" i="1"/>
  <c r="BI26" i="1"/>
  <c r="BI107" i="1"/>
  <c r="BI222" i="1"/>
  <c r="BI112" i="1"/>
  <c r="BI199" i="1"/>
  <c r="BI38" i="1"/>
  <c r="BI246" i="1"/>
  <c r="BI220" i="1"/>
  <c r="BI168" i="1"/>
  <c r="BI185" i="1"/>
  <c r="BI156" i="1"/>
  <c r="AW50" i="1"/>
  <c r="AW77" i="1"/>
  <c r="AW89" i="1"/>
  <c r="AW48" i="1"/>
  <c r="AW40" i="1"/>
  <c r="AW236" i="1"/>
  <c r="AW174" i="1"/>
  <c r="AW199" i="1"/>
  <c r="AW64" i="1"/>
  <c r="AW260" i="1"/>
  <c r="AW229" i="1"/>
  <c r="AW232" i="1"/>
  <c r="AW43" i="1"/>
  <c r="BU254" i="1"/>
  <c r="BU278" i="1"/>
  <c r="BU158" i="1"/>
  <c r="BU230" i="1"/>
  <c r="BU122" i="1"/>
  <c r="BU242" i="1"/>
  <c r="BI293" i="1"/>
  <c r="BI195" i="1"/>
  <c r="BI126" i="1"/>
  <c r="BI298" i="1"/>
  <c r="BI322" i="1"/>
  <c r="AW187" i="1"/>
  <c r="AW326" i="1"/>
  <c r="AK306" i="1"/>
  <c r="BU139" i="1"/>
  <c r="BU48" i="1"/>
  <c r="BU93" i="1"/>
  <c r="BU57" i="1"/>
  <c r="BU121" i="1"/>
  <c r="BU232" i="1"/>
  <c r="BU270" i="1"/>
  <c r="BU102" i="1"/>
  <c r="BU300" i="1"/>
  <c r="BU167" i="1"/>
  <c r="BU13" i="1"/>
  <c r="BU324" i="1"/>
  <c r="BU62" i="1"/>
  <c r="BU6" i="1"/>
  <c r="BU105" i="1"/>
  <c r="BU117" i="1"/>
  <c r="BU143" i="1"/>
  <c r="BU179" i="1"/>
  <c r="BU25" i="1"/>
  <c r="BU9" i="1"/>
  <c r="BU165" i="1"/>
  <c r="BU252" i="1"/>
  <c r="BU246" i="1"/>
  <c r="BU217" i="1"/>
  <c r="BI115" i="1"/>
  <c r="BI7" i="1"/>
  <c r="BI55" i="1"/>
  <c r="BI11" i="1"/>
  <c r="BI173" i="1"/>
  <c r="BI334" i="1"/>
  <c r="BI306" i="1"/>
  <c r="BI206" i="1"/>
  <c r="BI184" i="1"/>
  <c r="BI64" i="1"/>
  <c r="BI18" i="1"/>
  <c r="BI113" i="1"/>
  <c r="BI114" i="1"/>
  <c r="BI12" i="1"/>
  <c r="BI229" i="1"/>
  <c r="BI131" i="1"/>
  <c r="BI120" i="1"/>
  <c r="BI134" i="1"/>
  <c r="BI253" i="1"/>
  <c r="BI149" i="1"/>
  <c r="BI4" i="1"/>
  <c r="BI310" i="1"/>
  <c r="AW110" i="1"/>
  <c r="AW62" i="1"/>
  <c r="AW57" i="1"/>
  <c r="AW14" i="1"/>
  <c r="AW234" i="1"/>
  <c r="AW11" i="1"/>
  <c r="AW302" i="1"/>
  <c r="AW113" i="1"/>
  <c r="AW258" i="1"/>
  <c r="AW35" i="1"/>
  <c r="AW333" i="1"/>
  <c r="AW105" i="1"/>
  <c r="AW309" i="1"/>
  <c r="AW272" i="1"/>
  <c r="AW66" i="1"/>
  <c r="AW294" i="1"/>
  <c r="AW78" i="1"/>
  <c r="AW244" i="1"/>
  <c r="AW200" i="1"/>
  <c r="AW96" i="1"/>
  <c r="AW318" i="1"/>
  <c r="AW153" i="1"/>
  <c r="AW108" i="1"/>
  <c r="AW175" i="1"/>
  <c r="AW21" i="1"/>
  <c r="AW151" i="1"/>
  <c r="AW317" i="1"/>
  <c r="AW65" i="1"/>
  <c r="AW292" i="1"/>
  <c r="AW170" i="1"/>
  <c r="AW278" i="1"/>
  <c r="AW212" i="1"/>
  <c r="AK25" i="1"/>
  <c r="AK137" i="1"/>
  <c r="AK47" i="1"/>
  <c r="AK90" i="1"/>
  <c r="AK141" i="1"/>
  <c r="AK261" i="1"/>
  <c r="AK209" i="1"/>
  <c r="BU326" i="1"/>
  <c r="BU154" i="1"/>
  <c r="BU302" i="1"/>
  <c r="BU314" i="1"/>
  <c r="BI330" i="1"/>
  <c r="BI130" i="1"/>
  <c r="BI139" i="1"/>
  <c r="BI309" i="1"/>
  <c r="BI151" i="1"/>
  <c r="BI183" i="1"/>
  <c r="AW130" i="1"/>
  <c r="AW198" i="1"/>
  <c r="AK294" i="1"/>
  <c r="AK305" i="1"/>
  <c r="AK174" i="1"/>
  <c r="AK146" i="1"/>
  <c r="Y166" i="1"/>
  <c r="Y165" i="1"/>
  <c r="BU234" i="1"/>
  <c r="BU21" i="1"/>
  <c r="BU157" i="1"/>
  <c r="BU195" i="1"/>
  <c r="BU150" i="1"/>
  <c r="BU81" i="1"/>
  <c r="BU304" i="1"/>
  <c r="BU229" i="1"/>
  <c r="BU313" i="1"/>
  <c r="BU148" i="1"/>
  <c r="BU50" i="1"/>
  <c r="BU294" i="1"/>
  <c r="BU312" i="1"/>
  <c r="BU153" i="1"/>
  <c r="BU330" i="1"/>
  <c r="BU37" i="1"/>
  <c r="BU60" i="1"/>
  <c r="BU11" i="1"/>
  <c r="BU182" i="1"/>
  <c r="BU23" i="1"/>
  <c r="BU222" i="1"/>
  <c r="BU180" i="1"/>
  <c r="BU129" i="1"/>
  <c r="BU256" i="1"/>
  <c r="BU203" i="1"/>
  <c r="BU177" i="1"/>
  <c r="BI143" i="1"/>
  <c r="BI19" i="1"/>
  <c r="BI122" i="1"/>
  <c r="BI28" i="1"/>
  <c r="BI294" i="1"/>
  <c r="BI325" i="1"/>
  <c r="BI52" i="1"/>
  <c r="BI318" i="1"/>
  <c r="BI83" i="1"/>
  <c r="BI180" i="1"/>
  <c r="BI76" i="1"/>
  <c r="BI91" i="1"/>
  <c r="BI238" i="1"/>
  <c r="BI174" i="1"/>
  <c r="BI250" i="1"/>
  <c r="BI132" i="1"/>
  <c r="BU142" i="1"/>
  <c r="BI155" i="1"/>
  <c r="BI154" i="1"/>
  <c r="BI305" i="1"/>
  <c r="BI317" i="1"/>
  <c r="BI194" i="1"/>
  <c r="AW154" i="1"/>
  <c r="AW3" i="1"/>
  <c r="AK304" i="1"/>
  <c r="AK122" i="1"/>
  <c r="AK190" i="1"/>
  <c r="AK330" i="1"/>
  <c r="Y320" i="1"/>
  <c r="Y322" i="1"/>
  <c r="Y153" i="1"/>
  <c r="Y267" i="1"/>
  <c r="Y283" i="1"/>
  <c r="BI78" i="1"/>
  <c r="AW138" i="1"/>
  <c r="AW167" i="1"/>
  <c r="AW206" i="1"/>
  <c r="AW218" i="1"/>
  <c r="AW253" i="1"/>
  <c r="AW256" i="1"/>
  <c r="AW308" i="1"/>
  <c r="AW213" i="1"/>
  <c r="AW320" i="1"/>
  <c r="AW225" i="1"/>
  <c r="AW332" i="1"/>
  <c r="AW155" i="1"/>
  <c r="AW160" i="1"/>
  <c r="AW222" i="1"/>
  <c r="AK61" i="1"/>
  <c r="AK186" i="1"/>
  <c r="AK251" i="1"/>
  <c r="AK275" i="1"/>
  <c r="AK168" i="1"/>
  <c r="AK131" i="1"/>
  <c r="AK221" i="1"/>
  <c r="BU109" i="1"/>
  <c r="BU14" i="1"/>
  <c r="BU8" i="1"/>
  <c r="BI262" i="1"/>
  <c r="BI30" i="1"/>
  <c r="BI170" i="1"/>
  <c r="AW185" i="1"/>
  <c r="AW141" i="1"/>
  <c r="AW197" i="1"/>
  <c r="AW330" i="1"/>
  <c r="AW136" i="1"/>
  <c r="AW115" i="1"/>
  <c r="AW210" i="1"/>
  <c r="AK249" i="1"/>
  <c r="AK172" i="1"/>
  <c r="AK139" i="1"/>
  <c r="AK299" i="1"/>
  <c r="AK284" i="1"/>
  <c r="AK132" i="1"/>
  <c r="AK96" i="1"/>
  <c r="Y207" i="1"/>
  <c r="Y219" i="1"/>
  <c r="Y156" i="1"/>
  <c r="Y254" i="1"/>
  <c r="Y31" i="1"/>
  <c r="Y152" i="1"/>
  <c r="Y271" i="1"/>
  <c r="Y299" i="1"/>
  <c r="Y301" i="1"/>
  <c r="Y260" i="1"/>
  <c r="Y249" i="1"/>
  <c r="Y184" i="1"/>
  <c r="Y327" i="1"/>
  <c r="Y150" i="1"/>
  <c r="Y314" i="1"/>
  <c r="AK189" i="1"/>
  <c r="Y309" i="1"/>
  <c r="BU244" i="1"/>
  <c r="BU280" i="1"/>
  <c r="BU90" i="1"/>
  <c r="BU69" i="1"/>
  <c r="BU299" i="1"/>
  <c r="BU176" i="1"/>
  <c r="BU277" i="1"/>
  <c r="BU18" i="1"/>
  <c r="BU26" i="1"/>
  <c r="BU35" i="1"/>
  <c r="BU47" i="1"/>
  <c r="BI161" i="1"/>
  <c r="BI203" i="1"/>
  <c r="BI273" i="1"/>
  <c r="BI6" i="1"/>
  <c r="BI144" i="1"/>
  <c r="BI258" i="1"/>
  <c r="AW52" i="1"/>
  <c r="AW285" i="1"/>
  <c r="AW139" i="1"/>
  <c r="AW13" i="1"/>
  <c r="AW67" i="1"/>
  <c r="AW100" i="1"/>
  <c r="AW9" i="1"/>
  <c r="AW280" i="1"/>
  <c r="AW103" i="1"/>
  <c r="AW131" i="1"/>
  <c r="AW313" i="1"/>
  <c r="AK66" i="1"/>
  <c r="AK136" i="1"/>
  <c r="AK236" i="1"/>
  <c r="AK303" i="1"/>
  <c r="AK309" i="1"/>
  <c r="AK18" i="1"/>
  <c r="AK270" i="1"/>
  <c r="AK272" i="1"/>
  <c r="AK23" i="1"/>
  <c r="AK298" i="1"/>
  <c r="AK37" i="1"/>
  <c r="AK31" i="1"/>
  <c r="Y137" i="1"/>
  <c r="Y224" i="1"/>
  <c r="Y132" i="1"/>
  <c r="Y273" i="1"/>
  <c r="Y302" i="1"/>
  <c r="Y163" i="1"/>
  <c r="Y263" i="1"/>
  <c r="AW16" i="1"/>
  <c r="AK173" i="1"/>
  <c r="Y218" i="1"/>
  <c r="AK151" i="1"/>
  <c r="Y55" i="1"/>
  <c r="BU45" i="1"/>
  <c r="BU133" i="1"/>
  <c r="BU208" i="1"/>
  <c r="BU79" i="1"/>
  <c r="BU323" i="1"/>
  <c r="BI67" i="1"/>
  <c r="BI171" i="1"/>
  <c r="BI204" i="1"/>
  <c r="BI249" i="1"/>
  <c r="BI95" i="1"/>
  <c r="BI282" i="1"/>
  <c r="AW146" i="1"/>
  <c r="AW290" i="1"/>
  <c r="AW69" i="1"/>
  <c r="AW273" i="1"/>
  <c r="AW42" i="1"/>
  <c r="AW189" i="1"/>
  <c r="AW31" i="1"/>
  <c r="AW112" i="1"/>
  <c r="AW242" i="1"/>
  <c r="AW277" i="1"/>
  <c r="AK215" i="1"/>
  <c r="AK57" i="1"/>
  <c r="AK119" i="1"/>
  <c r="AK187" i="1"/>
  <c r="AK334" i="1"/>
  <c r="AK62" i="1"/>
  <c r="AK323" i="1"/>
  <c r="Y134" i="1"/>
  <c r="Y308" i="1"/>
  <c r="Y297" i="1"/>
  <c r="Y321" i="1"/>
  <c r="Y28" i="1"/>
  <c r="Y242" i="1"/>
  <c r="Y294" i="1"/>
  <c r="Y74" i="1"/>
  <c r="Y182" i="1"/>
  <c r="Y277" i="1"/>
  <c r="Y181" i="1"/>
  <c r="Y312" i="1"/>
  <c r="AK83" i="1"/>
  <c r="Y170" i="1"/>
  <c r="Y175" i="1"/>
  <c r="Y69" i="1"/>
  <c r="BU282" i="1"/>
  <c r="AW195" i="1"/>
  <c r="Y139" i="1"/>
  <c r="Y306" i="1"/>
  <c r="BI284" i="1"/>
  <c r="BI197" i="1"/>
  <c r="AW98" i="1"/>
  <c r="AW91" i="1"/>
  <c r="AW179" i="1"/>
  <c r="AK233" i="1"/>
  <c r="AK320" i="1"/>
  <c r="Y333" i="1"/>
  <c r="Y311" i="1"/>
  <c r="BI40" i="1"/>
  <c r="BI296" i="1"/>
  <c r="BI234" i="1"/>
  <c r="BI265" i="1"/>
  <c r="BI160" i="1"/>
  <c r="AW28" i="1"/>
  <c r="AW114" i="1"/>
  <c r="AW178" i="1"/>
  <c r="AW33" i="1"/>
  <c r="AW301" i="1"/>
  <c r="AW158" i="1"/>
  <c r="AK150" i="1"/>
  <c r="AK263" i="1"/>
  <c r="AK244" i="1"/>
  <c r="AK35" i="1"/>
  <c r="AK144" i="1"/>
  <c r="AK256" i="1"/>
  <c r="AK248" i="1"/>
  <c r="AK109" i="1"/>
  <c r="AK260" i="1"/>
  <c r="AK52" i="1"/>
  <c r="AK127" i="1"/>
  <c r="AK167" i="1"/>
  <c r="AK103" i="1"/>
  <c r="AK126" i="1"/>
  <c r="AK91" i="1"/>
  <c r="Y138" i="1"/>
  <c r="Y334" i="1"/>
  <c r="Y247" i="1"/>
  <c r="Y259" i="1"/>
  <c r="Y189" i="1"/>
  <c r="Y282" i="1"/>
  <c r="Y179" i="1"/>
  <c r="Y142" i="1"/>
  <c r="Y3" i="1"/>
  <c r="AK199" i="1"/>
  <c r="Y105" i="1"/>
  <c r="Y266" i="1"/>
  <c r="Y81" i="1"/>
  <c r="Y205" i="1"/>
  <c r="AW284" i="1"/>
  <c r="AK194" i="1"/>
  <c r="Y33" i="1"/>
  <c r="Y151" i="1"/>
  <c r="BI90" i="1"/>
  <c r="BI124" i="1"/>
  <c r="AW173" i="1"/>
  <c r="AW208" i="1"/>
  <c r="AK120" i="1"/>
  <c r="AK55" i="1"/>
  <c r="AK327" i="1"/>
  <c r="AK268" i="1"/>
  <c r="Y213" i="1"/>
  <c r="BU192" i="1"/>
  <c r="BU38" i="1"/>
  <c r="BU85" i="1"/>
  <c r="BU97" i="1"/>
  <c r="BI217" i="1"/>
  <c r="BI31" i="1"/>
  <c r="AW328" i="1"/>
  <c r="AW30" i="1"/>
  <c r="AW186" i="1"/>
  <c r="AW217" i="1"/>
  <c r="AW297" i="1"/>
  <c r="AW321" i="1"/>
  <c r="AW306" i="1"/>
  <c r="AW143" i="1"/>
  <c r="AW124" i="1"/>
  <c r="AW55" i="1"/>
  <c r="AW127" i="1"/>
  <c r="AK6" i="1"/>
  <c r="AK143" i="1"/>
  <c r="AK115" i="1"/>
  <c r="AK205" i="1"/>
  <c r="AK95" i="1"/>
  <c r="AK316" i="1"/>
  <c r="AK262" i="1"/>
  <c r="AK246" i="1"/>
  <c r="AK296" i="1"/>
  <c r="Y122" i="1"/>
  <c r="Y272" i="1"/>
  <c r="Y291" i="1"/>
  <c r="Y14" i="1"/>
  <c r="Y229" i="1"/>
  <c r="Y158" i="1"/>
  <c r="Y307" i="1"/>
  <c r="Y253" i="1"/>
  <c r="Y13" i="1"/>
  <c r="Y149" i="1"/>
  <c r="Y278" i="1"/>
  <c r="Y255" i="1"/>
  <c r="Y98" i="1"/>
  <c r="Y93" i="1"/>
  <c r="AK287" i="1"/>
  <c r="Y40" i="1"/>
  <c r="BU127" i="1"/>
  <c r="AW182" i="1"/>
  <c r="AK133" i="1"/>
  <c r="Y26" i="1"/>
  <c r="BU268" i="1"/>
  <c r="BU169" i="1"/>
  <c r="BU288" i="1"/>
  <c r="BU91" i="1"/>
  <c r="BU202" i="1"/>
  <c r="BU30" i="1"/>
  <c r="BU186" i="1"/>
  <c r="BU264" i="1"/>
  <c r="BU276" i="1"/>
  <c r="BI79" i="1"/>
  <c r="BI261" i="1"/>
  <c r="BI241" i="1"/>
  <c r="BI224" i="1"/>
  <c r="BI16" i="1"/>
  <c r="BI260" i="1"/>
  <c r="AW172" i="1"/>
  <c r="AW316" i="1"/>
  <c r="AW205" i="1"/>
  <c r="AW149" i="1"/>
  <c r="AW17" i="1"/>
  <c r="AW90" i="1"/>
  <c r="AW163" i="1"/>
  <c r="AW53" i="1"/>
  <c r="AW4" i="1"/>
  <c r="AW266" i="1"/>
  <c r="AW192" i="1"/>
  <c r="AK297" i="1"/>
  <c r="AK12" i="1"/>
  <c r="AK292" i="1"/>
  <c r="AK67" i="1"/>
  <c r="AK112" i="1"/>
  <c r="AK69" i="1"/>
  <c r="AK293" i="1"/>
  <c r="AK100" i="1"/>
  <c r="AK33" i="1"/>
  <c r="AK105" i="1"/>
  <c r="AK59" i="1"/>
  <c r="AK315" i="1"/>
  <c r="AK198" i="1"/>
  <c r="AK54" i="1"/>
  <c r="AK333" i="1"/>
  <c r="Y331" i="1"/>
  <c r="Y194" i="1"/>
  <c r="Y168" i="1"/>
  <c r="Y186" i="1"/>
  <c r="Y164" i="1"/>
  <c r="Y236" i="1"/>
  <c r="Y8" i="1"/>
  <c r="Y264" i="1"/>
  <c r="Y110" i="1"/>
  <c r="Y16" i="1"/>
  <c r="Y129" i="1"/>
  <c r="Y279" i="1"/>
  <c r="Y155" i="1"/>
  <c r="AK30" i="1"/>
  <c r="Y237" i="1"/>
  <c r="AK36" i="1"/>
  <c r="AK185" i="1"/>
  <c r="BU301" i="1"/>
  <c r="BU108" i="1"/>
  <c r="BU174" i="1"/>
  <c r="BU95" i="1"/>
  <c r="BU136" i="1"/>
  <c r="BI62" i="1"/>
  <c r="BI301" i="1"/>
  <c r="BI66" i="1"/>
  <c r="BI196" i="1"/>
  <c r="BI179" i="1"/>
  <c r="BI13" i="1"/>
  <c r="BI182" i="1"/>
  <c r="BI270" i="1"/>
  <c r="AW134" i="1"/>
  <c r="AW18" i="1"/>
  <c r="AW95" i="1"/>
  <c r="AW325" i="1"/>
  <c r="AW249" i="1"/>
  <c r="AK85" i="1"/>
  <c r="AK234" i="1"/>
  <c r="AK102" i="1"/>
  <c r="AK332" i="1"/>
  <c r="AK175" i="1"/>
  <c r="Y57" i="1"/>
  <c r="BU7" i="1"/>
  <c r="AK224" i="1"/>
  <c r="AW81" i="1"/>
  <c r="AK239" i="1"/>
  <c r="AK11" i="1"/>
  <c r="Y225" i="1"/>
  <c r="BI71" i="1"/>
  <c r="BI162" i="1"/>
  <c r="AW203" i="1"/>
  <c r="AW248" i="1"/>
  <c r="AW193" i="1"/>
  <c r="AW220" i="1"/>
  <c r="AW88" i="1"/>
  <c r="AW79" i="1"/>
  <c r="AW86" i="1"/>
  <c r="AW29" i="1"/>
  <c r="AW137" i="1"/>
  <c r="AW268" i="1"/>
  <c r="AW305" i="1"/>
  <c r="AW237" i="1"/>
  <c r="AK286" i="1"/>
  <c r="AK322" i="1"/>
  <c r="AK208" i="1"/>
  <c r="AK160" i="1"/>
  <c r="AK192" i="1"/>
  <c r="AK214" i="1"/>
  <c r="AK321" i="1"/>
  <c r="AK226" i="1"/>
  <c r="AK285" i="1"/>
  <c r="AK238" i="1"/>
  <c r="AK250" i="1"/>
  <c r="AK329" i="1"/>
  <c r="AK258" i="1"/>
  <c r="AK24" i="1"/>
  <c r="AK118" i="1"/>
  <c r="AK43" i="1"/>
  <c r="Y300" i="1"/>
  <c r="Y162" i="1"/>
  <c r="Y50" i="1"/>
  <c r="Y35" i="1"/>
  <c r="Y261" i="1"/>
  <c r="Y11" i="1"/>
  <c r="Y169" i="1"/>
  <c r="Y86" i="1"/>
  <c r="Y167" i="1"/>
  <c r="Y7" i="1"/>
  <c r="Y295" i="1"/>
  <c r="Y185" i="1"/>
  <c r="BU289" i="1"/>
  <c r="BU98" i="1"/>
  <c r="BU115" i="1"/>
  <c r="BU162" i="1"/>
  <c r="BI88" i="1"/>
  <c r="BI103" i="1"/>
  <c r="BI74" i="1"/>
  <c r="BI36" i="1"/>
  <c r="BI42" i="1"/>
  <c r="AW161" i="1"/>
  <c r="AW150" i="1"/>
  <c r="AW162" i="1"/>
  <c r="AW26" i="1"/>
  <c r="AW76" i="1"/>
  <c r="AW241" i="1"/>
  <c r="AW132" i="1"/>
  <c r="AW289" i="1"/>
  <c r="AW119" i="1"/>
  <c r="AW45" i="1"/>
  <c r="AW304" i="1"/>
  <c r="AK227" i="1"/>
  <c r="AK78" i="1"/>
  <c r="AK145" i="1"/>
  <c r="AK163" i="1"/>
  <c r="AK232" i="1"/>
  <c r="AK86" i="1"/>
  <c r="AK281" i="1"/>
  <c r="AK274" i="1"/>
  <c r="Y117" i="1"/>
  <c r="Y296" i="1"/>
  <c r="Y45" i="1"/>
  <c r="Y243" i="1"/>
  <c r="Y19" i="1"/>
  <c r="Y174" i="1"/>
  <c r="Y212" i="1"/>
  <c r="Y143" i="1"/>
  <c r="Y265" i="1"/>
  <c r="Y127" i="1"/>
  <c r="Y154" i="1"/>
  <c r="Y235" i="1"/>
  <c r="Y144" i="1"/>
  <c r="Y285" i="1"/>
  <c r="BU84" i="1"/>
  <c r="BU74" i="1"/>
  <c r="BI47" i="1"/>
  <c r="BI186" i="1"/>
  <c r="BI23" i="1"/>
  <c r="AW191" i="1"/>
  <c r="AW282" i="1"/>
  <c r="AW165" i="1"/>
  <c r="AW126" i="1"/>
  <c r="AK114" i="1"/>
  <c r="AK93" i="1"/>
  <c r="Y231" i="1"/>
  <c r="Y198" i="1"/>
  <c r="Y161" i="1"/>
  <c r="BI119" i="1"/>
  <c r="AW5" i="1"/>
  <c r="AK210" i="1"/>
  <c r="AK107" i="1"/>
  <c r="AK269" i="1"/>
  <c r="Y23" i="1"/>
  <c r="BU168" i="1"/>
  <c r="BU292" i="1"/>
  <c r="BU132" i="1"/>
  <c r="BU43" i="1"/>
  <c r="BU146" i="1"/>
  <c r="BU42" i="1"/>
  <c r="BU198" i="1"/>
  <c r="BU59" i="1"/>
  <c r="BI43" i="1"/>
  <c r="BI101" i="1"/>
  <c r="BI48" i="1"/>
  <c r="AW184" i="1"/>
  <c r="AW224" i="1"/>
  <c r="AW296" i="1"/>
  <c r="AW265" i="1"/>
  <c r="AW41" i="1"/>
  <c r="AW60" i="1"/>
  <c r="AK97" i="1"/>
  <c r="AK79" i="1"/>
  <c r="AK16" i="1"/>
  <c r="AK71" i="1"/>
  <c r="AK180" i="1"/>
  <c r="AK64" i="1"/>
  <c r="AK148" i="1"/>
  <c r="AK245" i="1"/>
  <c r="AK42" i="1"/>
  <c r="AK257" i="1"/>
  <c r="AK156" i="1"/>
  <c r="AK84" i="1"/>
  <c r="AK328" i="1"/>
  <c r="AK155" i="1"/>
  <c r="AK60" i="1"/>
  <c r="AK310" i="1"/>
  <c r="Y157" i="1"/>
  <c r="Y25" i="1"/>
  <c r="Y38" i="1"/>
  <c r="Y146" i="1"/>
  <c r="Y62" i="1"/>
  <c r="Y332" i="1"/>
  <c r="Y21" i="1"/>
  <c r="Y9" i="1"/>
  <c r="Y4" i="1"/>
  <c r="Y206" i="1"/>
  <c r="BU173" i="1"/>
  <c r="BI96" i="1"/>
  <c r="BI205" i="1"/>
  <c r="BI208" i="1"/>
  <c r="AW93" i="1"/>
  <c r="AW47" i="1"/>
  <c r="AW230" i="1"/>
  <c r="AW254" i="1"/>
  <c r="AW19" i="1"/>
  <c r="AK73" i="1"/>
  <c r="Y284" i="1"/>
  <c r="Y230" i="1"/>
  <c r="Y248" i="1"/>
  <c r="Y319" i="1"/>
  <c r="BI248" i="1"/>
  <c r="AK222" i="1"/>
  <c r="AK212" i="1"/>
  <c r="Y6" i="1"/>
  <c r="Y187" i="1"/>
  <c r="B8" i="12"/>
  <c r="B9" i="12"/>
  <c r="G4" i="13"/>
  <c r="H4" i="13" s="1"/>
  <c r="G5" i="7"/>
  <c r="H5" i="7" s="1"/>
  <c r="I4" i="13" l="1" a="1"/>
  <c r="I4" i="13" s="1"/>
  <c r="K4" i="13" s="1"/>
  <c r="J4" i="13"/>
  <c r="L4" i="7"/>
  <c r="J5" i="7"/>
  <c r="I5" i="7" a="1"/>
  <c r="I5" i="7" s="1"/>
  <c r="K5" i="7" s="1"/>
  <c r="B10" i="12"/>
  <c r="B15" i="7"/>
  <c r="G16" i="6" s="1"/>
  <c r="B13" i="7"/>
  <c r="G10" i="6" s="1"/>
  <c r="B16" i="7"/>
  <c r="G19" i="6" s="1"/>
  <c r="B14" i="7"/>
  <c r="G13" i="6" s="1"/>
  <c r="B12" i="7"/>
  <c r="G7" i="6" s="1"/>
  <c r="AK3" i="13"/>
  <c r="Y3" i="13"/>
  <c r="BU3" i="13"/>
  <c r="AW3" i="13"/>
  <c r="BI3" i="13"/>
  <c r="Y4" i="13"/>
  <c r="AK4" i="13"/>
  <c r="AW4" i="13"/>
  <c r="BI4" i="13"/>
  <c r="BU4" i="13"/>
  <c r="AK5" i="13"/>
  <c r="BI5" i="13"/>
  <c r="AW5" i="13"/>
  <c r="Y5" i="13"/>
  <c r="BU5" i="13"/>
  <c r="AK6" i="13"/>
  <c r="BI6" i="13"/>
  <c r="AW6" i="13"/>
  <c r="Y6" i="13"/>
  <c r="BU6" i="13"/>
  <c r="AK7" i="13"/>
  <c r="BI7" i="13"/>
  <c r="Y7" i="13"/>
  <c r="AW7" i="13"/>
  <c r="BU7" i="13"/>
  <c r="AW8" i="13"/>
  <c r="AK8" i="13"/>
  <c r="BI8" i="13"/>
  <c r="Y8" i="13"/>
  <c r="BU8" i="13"/>
  <c r="BU9" i="13"/>
  <c r="AK9" i="13"/>
  <c r="BI9" i="13"/>
  <c r="AW9" i="13"/>
  <c r="Y9" i="13"/>
  <c r="AK10" i="13"/>
  <c r="BI10" i="13"/>
  <c r="Y10" i="13"/>
  <c r="AW10" i="13"/>
  <c r="BU10" i="13"/>
  <c r="AK11" i="13"/>
  <c r="BI11" i="13"/>
  <c r="Y11" i="13"/>
  <c r="AW11" i="13"/>
  <c r="BU11" i="13"/>
  <c r="Y12" i="13"/>
  <c r="AW12" i="13"/>
  <c r="BI12" i="13"/>
  <c r="AK12" i="13"/>
  <c r="BU12" i="13"/>
  <c r="AK13" i="13"/>
  <c r="BI13" i="13"/>
  <c r="AW13" i="13"/>
  <c r="Y13" i="13"/>
  <c r="BU13" i="13"/>
  <c r="AK14" i="13"/>
  <c r="BI14" i="13"/>
  <c r="Y14" i="13"/>
  <c r="AW14" i="13"/>
  <c r="BU14" i="13"/>
  <c r="BI15" i="13"/>
  <c r="AK15" i="13"/>
  <c r="Y15" i="13"/>
  <c r="AW15" i="13"/>
  <c r="BU15" i="13"/>
  <c r="AK16" i="13"/>
  <c r="BI16" i="13"/>
  <c r="Y16" i="13"/>
  <c r="AW16" i="13"/>
  <c r="BU16" i="13"/>
  <c r="BU17" i="13"/>
  <c r="AK17" i="13"/>
  <c r="Y17" i="13"/>
  <c r="AW17" i="13"/>
  <c r="BI17" i="13"/>
  <c r="AW18" i="13"/>
  <c r="BU18" i="13"/>
  <c r="AK18" i="13"/>
  <c r="BI18" i="13"/>
  <c r="Y18" i="13"/>
  <c r="BI19" i="13"/>
  <c r="Y19" i="13"/>
  <c r="AW19" i="13"/>
  <c r="BU19" i="13"/>
  <c r="AK19" i="13"/>
  <c r="AK20" i="13"/>
  <c r="BI20" i="13"/>
  <c r="AW20" i="13"/>
  <c r="Y20" i="13"/>
  <c r="BU20" i="13"/>
  <c r="AW21" i="13"/>
  <c r="BI21" i="13"/>
  <c r="AK21" i="13"/>
  <c r="BU21" i="13"/>
  <c r="Y21" i="13"/>
  <c r="Y22" i="13"/>
  <c r="AW22" i="13"/>
  <c r="BU22" i="13"/>
  <c r="BI22" i="13"/>
  <c r="AK22" i="13"/>
  <c r="BU23" i="13"/>
  <c r="AK23" i="13"/>
  <c r="BI23" i="13"/>
  <c r="Y23" i="13"/>
  <c r="AW23" i="13"/>
  <c r="AK24" i="13"/>
  <c r="BI24" i="13"/>
  <c r="Y24" i="13"/>
  <c r="AW24" i="13"/>
  <c r="BU24" i="13"/>
  <c r="AK25" i="13"/>
  <c r="AW25" i="13"/>
  <c r="BI25" i="13"/>
  <c r="Y25" i="13"/>
  <c r="BU25" i="13"/>
  <c r="AK26" i="13"/>
  <c r="BI26" i="13"/>
  <c r="Y26" i="13"/>
  <c r="AW26" i="13"/>
  <c r="BU26" i="13"/>
  <c r="Y27" i="13"/>
  <c r="AK27" i="13"/>
  <c r="BI27" i="13"/>
  <c r="AW27" i="13"/>
  <c r="BU27" i="13"/>
  <c r="AK28" i="13"/>
  <c r="AW28" i="13"/>
  <c r="BI28" i="13"/>
  <c r="Y28" i="13"/>
  <c r="BU28" i="13"/>
  <c r="AK29" i="13"/>
  <c r="BI29" i="13"/>
  <c r="Y29" i="13"/>
  <c r="BU29" i="13"/>
  <c r="AW29" i="13"/>
  <c r="Y30" i="13"/>
  <c r="BU30" i="13"/>
  <c r="AK30" i="13"/>
  <c r="BI30" i="13"/>
  <c r="AW30" i="13"/>
  <c r="AK31" i="13"/>
  <c r="Y31" i="13"/>
  <c r="AW31" i="13"/>
  <c r="BI31" i="13"/>
  <c r="BU31" i="13"/>
  <c r="AW32" i="13"/>
  <c r="AK32" i="13"/>
  <c r="BI32" i="13"/>
  <c r="Y32" i="13"/>
  <c r="BU32" i="13"/>
  <c r="BU33" i="13"/>
  <c r="AK33" i="13"/>
  <c r="BI33" i="13"/>
  <c r="Y33" i="13"/>
  <c r="AW33" i="13"/>
  <c r="AK34" i="13"/>
  <c r="BI34" i="13"/>
  <c r="Y34" i="13"/>
  <c r="AW34" i="13"/>
  <c r="BU34" i="13"/>
  <c r="BU35" i="13"/>
  <c r="AK35" i="13"/>
  <c r="BI35" i="13"/>
  <c r="Y35" i="13"/>
  <c r="AW35" i="13"/>
  <c r="AK36" i="13"/>
  <c r="BI36" i="13"/>
  <c r="Y36" i="13"/>
  <c r="AW36" i="13"/>
  <c r="BU36" i="13"/>
  <c r="AK37" i="13"/>
  <c r="BI37" i="13"/>
  <c r="Y37" i="13"/>
  <c r="AW37" i="13"/>
  <c r="BU37" i="13"/>
  <c r="AK38" i="13"/>
  <c r="BI38" i="13"/>
  <c r="Y38" i="13"/>
  <c r="AW38" i="13"/>
  <c r="BU38" i="13"/>
  <c r="AK39" i="13"/>
  <c r="BI39" i="13"/>
  <c r="Y39" i="13"/>
  <c r="AW39" i="13"/>
  <c r="BU39" i="13"/>
  <c r="AK40" i="13"/>
  <c r="AW40" i="13"/>
  <c r="BI40" i="13"/>
  <c r="Y40" i="13"/>
  <c r="BU40" i="13"/>
  <c r="AK41" i="13"/>
  <c r="BI41" i="13"/>
  <c r="Y41" i="13"/>
  <c r="AW41" i="13"/>
  <c r="BU41" i="13"/>
  <c r="AK42" i="13"/>
  <c r="BI42" i="13"/>
  <c r="Y42" i="13"/>
  <c r="AW42" i="13"/>
  <c r="BU42" i="13"/>
  <c r="AK43" i="13"/>
  <c r="BU43" i="13"/>
  <c r="BI43" i="13"/>
  <c r="Y43" i="13"/>
  <c r="AW43" i="13"/>
  <c r="BU44" i="13"/>
  <c r="AK44" i="13"/>
  <c r="BI44" i="13"/>
  <c r="Y44" i="13"/>
  <c r="AW44" i="13"/>
  <c r="BU45" i="13"/>
  <c r="AK45" i="13"/>
  <c r="BI45" i="13"/>
  <c r="Y45" i="13"/>
  <c r="AW45" i="13"/>
  <c r="BU46" i="13"/>
  <c r="AK46" i="13"/>
  <c r="BI46" i="13"/>
  <c r="Y46" i="13"/>
  <c r="AW46" i="13"/>
  <c r="BI47" i="13"/>
  <c r="BU47" i="13"/>
  <c r="AK47" i="13"/>
  <c r="Y47" i="13"/>
  <c r="AW47" i="13"/>
  <c r="BU48" i="13"/>
  <c r="AK48" i="13"/>
  <c r="BI48" i="13"/>
  <c r="Y48" i="13"/>
  <c r="AW48" i="13"/>
  <c r="AW49" i="13"/>
  <c r="BU49" i="13"/>
  <c r="BI49" i="13"/>
  <c r="AK49" i="13"/>
  <c r="Y49" i="13"/>
  <c r="BU50" i="13"/>
  <c r="AK50" i="13"/>
  <c r="BI50" i="13"/>
  <c r="Y50" i="13"/>
  <c r="AW50" i="13"/>
  <c r="BU51" i="13"/>
  <c r="BI51" i="13"/>
  <c r="AW51" i="13"/>
  <c r="AK51" i="13"/>
  <c r="Y51" i="13"/>
  <c r="BU52" i="13"/>
  <c r="BI52" i="13"/>
  <c r="AK52" i="13"/>
  <c r="Y52" i="13"/>
  <c r="AW52" i="13"/>
  <c r="BU53" i="13"/>
  <c r="BI53" i="13"/>
  <c r="AW53" i="13"/>
  <c r="AK53" i="13"/>
  <c r="Y53" i="13"/>
  <c r="BU54" i="13"/>
  <c r="AK54" i="13"/>
  <c r="BI54" i="13"/>
  <c r="Y54" i="13"/>
  <c r="AW54" i="13"/>
  <c r="BU55" i="13"/>
  <c r="BI55" i="13"/>
  <c r="AW55" i="13"/>
  <c r="AK55" i="13"/>
  <c r="Y55" i="13"/>
  <c r="AW56" i="13"/>
  <c r="BU56" i="13"/>
  <c r="BI56" i="13"/>
  <c r="AK56" i="13"/>
  <c r="Y56" i="13"/>
  <c r="AW57" i="13"/>
  <c r="BU57" i="13"/>
  <c r="BI57" i="13"/>
  <c r="AK57" i="13"/>
  <c r="Y57" i="13"/>
  <c r="BU58" i="13"/>
  <c r="AK58" i="13"/>
  <c r="BI58" i="13"/>
  <c r="Y58" i="13"/>
  <c r="AW58" i="13"/>
  <c r="AW59" i="13"/>
  <c r="BU59" i="13"/>
  <c r="BI59" i="13"/>
  <c r="AK59" i="13"/>
  <c r="Y59" i="13"/>
  <c r="BU60" i="13"/>
  <c r="AK60" i="13"/>
  <c r="BI60" i="13"/>
  <c r="Y60" i="13"/>
  <c r="AW60" i="13"/>
  <c r="AW61" i="13"/>
  <c r="BU61" i="13"/>
  <c r="BI61" i="13"/>
  <c r="AK61" i="13"/>
  <c r="Y61" i="13"/>
  <c r="BU62" i="13"/>
  <c r="AK62" i="13"/>
  <c r="BI62" i="13"/>
  <c r="Y62" i="13"/>
  <c r="AW62" i="13"/>
  <c r="AW63" i="13"/>
  <c r="BI63" i="13"/>
  <c r="BU63" i="13"/>
  <c r="AK63" i="13"/>
  <c r="Y63" i="13"/>
  <c r="BU64" i="13"/>
  <c r="AK64" i="13"/>
  <c r="BI64" i="13"/>
  <c r="Y64" i="13"/>
  <c r="AW64" i="13"/>
  <c r="BU65" i="13"/>
  <c r="BI65" i="13"/>
  <c r="AW65" i="13"/>
  <c r="AK65" i="13"/>
  <c r="Y65" i="13"/>
  <c r="BU66" i="13"/>
  <c r="AK66" i="13"/>
  <c r="BI66" i="13"/>
  <c r="Y66" i="13"/>
  <c r="AW66" i="13"/>
  <c r="AW67" i="13"/>
  <c r="BU67" i="13"/>
  <c r="AK67" i="13"/>
  <c r="BI67" i="13"/>
  <c r="Y67" i="13"/>
  <c r="BU68" i="13"/>
  <c r="BI68" i="13"/>
  <c r="AK68" i="13"/>
  <c r="Y68" i="13"/>
  <c r="AW68" i="13"/>
  <c r="BU69" i="13"/>
  <c r="BI69" i="13"/>
  <c r="AW69" i="13"/>
  <c r="AK69" i="13"/>
  <c r="Y69" i="13"/>
  <c r="BU70" i="13"/>
  <c r="AK70" i="13"/>
  <c r="BI70" i="13"/>
  <c r="Y70" i="13"/>
  <c r="AW70" i="13"/>
  <c r="AW71" i="13"/>
  <c r="BU71" i="13"/>
  <c r="BI71" i="13"/>
  <c r="AK71" i="13"/>
  <c r="Y71" i="13"/>
  <c r="BU72" i="13"/>
  <c r="AK72" i="13"/>
  <c r="BI72" i="13"/>
  <c r="Y72" i="13"/>
  <c r="AW72" i="13"/>
  <c r="AW73" i="13"/>
  <c r="BU73" i="13"/>
  <c r="BI73" i="13"/>
  <c r="AK73" i="13"/>
  <c r="Y73" i="13"/>
  <c r="BU74" i="13"/>
  <c r="AK74" i="13"/>
  <c r="BI74" i="13"/>
  <c r="Y74" i="13"/>
  <c r="AW74" i="13"/>
  <c r="AW75" i="13"/>
  <c r="BU75" i="13"/>
  <c r="BI75" i="13"/>
  <c r="AK75" i="13"/>
  <c r="Y75" i="13"/>
  <c r="BU76" i="13"/>
  <c r="AK76" i="13"/>
  <c r="BI76" i="13"/>
  <c r="Y76" i="13"/>
  <c r="AW76" i="13"/>
  <c r="BU77" i="13"/>
  <c r="BI77" i="13"/>
  <c r="AK77" i="13"/>
  <c r="Y77" i="13"/>
  <c r="AW77" i="13"/>
  <c r="AK78" i="13"/>
  <c r="AW78" i="13"/>
  <c r="BI78" i="13"/>
  <c r="Y78" i="13"/>
  <c r="BU78" i="13"/>
  <c r="AW79" i="13"/>
  <c r="BU79" i="13"/>
  <c r="BI79" i="13"/>
  <c r="Y79" i="13"/>
  <c r="AK79" i="13"/>
  <c r="BU80" i="13"/>
  <c r="BI80" i="13"/>
  <c r="AK80" i="13"/>
  <c r="Y80" i="13"/>
  <c r="AW80" i="13"/>
  <c r="AW81" i="13"/>
  <c r="BU81" i="13"/>
  <c r="BI81" i="13"/>
  <c r="AK81" i="13"/>
  <c r="Y81" i="13"/>
  <c r="BU82" i="13"/>
  <c r="AK82" i="13"/>
  <c r="BI82" i="13"/>
  <c r="Y82" i="13"/>
  <c r="AW82" i="13"/>
  <c r="BU83" i="13"/>
  <c r="BI83" i="13"/>
  <c r="AK83" i="13"/>
  <c r="AW83" i="13"/>
  <c r="Y83" i="13"/>
  <c r="BU84" i="13"/>
  <c r="AK84" i="13"/>
  <c r="BI84" i="13"/>
  <c r="Y84" i="13"/>
  <c r="AW84" i="13"/>
  <c r="AW85" i="13"/>
  <c r="BI85" i="13"/>
  <c r="BU85" i="13"/>
  <c r="AK85" i="13"/>
  <c r="Y85" i="13"/>
  <c r="BU86" i="13"/>
  <c r="AK86" i="13"/>
  <c r="BI86" i="13"/>
  <c r="Y86" i="13"/>
  <c r="AW86" i="13"/>
  <c r="AW87" i="13"/>
  <c r="BI87" i="13"/>
  <c r="BU87" i="13"/>
  <c r="AK87" i="13"/>
  <c r="Y87" i="13"/>
  <c r="AW88" i="13"/>
  <c r="BU88" i="13"/>
  <c r="AK88" i="13"/>
  <c r="BI88" i="13"/>
  <c r="Y88" i="13"/>
  <c r="AW89" i="13"/>
  <c r="BI89" i="13"/>
  <c r="AK89" i="13"/>
  <c r="Y89" i="13"/>
  <c r="BU89" i="13"/>
  <c r="AK90" i="13"/>
  <c r="BI90" i="13"/>
  <c r="BU90" i="13"/>
  <c r="Y90" i="13"/>
  <c r="AW90" i="13"/>
  <c r="BI91" i="13"/>
  <c r="AK91" i="13"/>
  <c r="Y91" i="13"/>
  <c r="AW91" i="13"/>
  <c r="BU91" i="13"/>
  <c r="AK92" i="13"/>
  <c r="BI92" i="13"/>
  <c r="BU92" i="13"/>
  <c r="Y92" i="13"/>
  <c r="AW92" i="13"/>
  <c r="AW93" i="13"/>
  <c r="BU93" i="13"/>
  <c r="BI93" i="13"/>
  <c r="AK93" i="13"/>
  <c r="Y93" i="13"/>
  <c r="AK94" i="13"/>
  <c r="BI94" i="13"/>
  <c r="Y94" i="13"/>
  <c r="AW94" i="13"/>
  <c r="BU94" i="13"/>
  <c r="Y95" i="13"/>
  <c r="AW95" i="13"/>
  <c r="BU95" i="13"/>
  <c r="BI95" i="13"/>
  <c r="AK95" i="13"/>
  <c r="BU96" i="13"/>
  <c r="BI96" i="13"/>
  <c r="AK96" i="13"/>
  <c r="Y96" i="13"/>
  <c r="AW96" i="13"/>
  <c r="AW97" i="13"/>
  <c r="BU97" i="13"/>
  <c r="AK97" i="13"/>
  <c r="BI97" i="13"/>
  <c r="Y97" i="13"/>
  <c r="BU98" i="13"/>
  <c r="BI98" i="13"/>
  <c r="AK98" i="13"/>
  <c r="Y98" i="13"/>
  <c r="AW98" i="13"/>
  <c r="BU99" i="13"/>
  <c r="BI99" i="13"/>
  <c r="AW99" i="13"/>
  <c r="AK99" i="13"/>
  <c r="Y99" i="13"/>
  <c r="AK100" i="13"/>
  <c r="BI100" i="13"/>
  <c r="BU100" i="13"/>
  <c r="Y100" i="13"/>
  <c r="AW100" i="13"/>
  <c r="BU101" i="13"/>
  <c r="BI101" i="13"/>
  <c r="AW101" i="13"/>
  <c r="Y101" i="13"/>
  <c r="AK101" i="13"/>
  <c r="BI102" i="13"/>
  <c r="AK102" i="13"/>
  <c r="Y102" i="13"/>
  <c r="AW102" i="13"/>
  <c r="BU102" i="13"/>
  <c r="Y103" i="13"/>
  <c r="AW103" i="13"/>
  <c r="BU103" i="13"/>
  <c r="BI103" i="13"/>
  <c r="AK103" i="13"/>
  <c r="AK104" i="13"/>
  <c r="BI104" i="13"/>
  <c r="BU104" i="13"/>
  <c r="Y104" i="13"/>
  <c r="AW104" i="13"/>
  <c r="BU105" i="13"/>
  <c r="AK105" i="13"/>
  <c r="AW105" i="13"/>
  <c r="Y105" i="13"/>
  <c r="BI105" i="13"/>
  <c r="AW106" i="13"/>
  <c r="AK106" i="13"/>
  <c r="BI106" i="13"/>
  <c r="Y106" i="13"/>
  <c r="BU106" i="13"/>
  <c r="AW107" i="13"/>
  <c r="BI107" i="13"/>
  <c r="AK107" i="13"/>
  <c r="BU107" i="13"/>
  <c r="Y107" i="13"/>
  <c r="AW108" i="13"/>
  <c r="BU108" i="13"/>
  <c r="AK108" i="13"/>
  <c r="BI108" i="13"/>
  <c r="Y108" i="13"/>
  <c r="AW109" i="13"/>
  <c r="BU109" i="13"/>
  <c r="BI109" i="13"/>
  <c r="AK109" i="13"/>
  <c r="Y109" i="13"/>
  <c r="BU110" i="13"/>
  <c r="AK110" i="13"/>
  <c r="BI110" i="13"/>
  <c r="Y110" i="13"/>
  <c r="AW110" i="13"/>
  <c r="BU111" i="13"/>
  <c r="BI111" i="13"/>
  <c r="AK111" i="13"/>
  <c r="Y111" i="13"/>
  <c r="AW111" i="13"/>
  <c r="BU112" i="13"/>
  <c r="AK112" i="13"/>
  <c r="BI112" i="13"/>
  <c r="Y112" i="13"/>
  <c r="AW112" i="13"/>
  <c r="AW113" i="13"/>
  <c r="BU113" i="13"/>
  <c r="BI113" i="13"/>
  <c r="AK113" i="13"/>
  <c r="Y113" i="13"/>
  <c r="BU114" i="13"/>
  <c r="AK114" i="13"/>
  <c r="BI114" i="13"/>
  <c r="Y114" i="13"/>
  <c r="AW114" i="13"/>
  <c r="BU115" i="13"/>
  <c r="BI115" i="13"/>
  <c r="AW115" i="13"/>
  <c r="AK115" i="13"/>
  <c r="Y115" i="13"/>
  <c r="Y116" i="13"/>
  <c r="AW116" i="13"/>
  <c r="BI116" i="13"/>
  <c r="BU116" i="13"/>
  <c r="AK116" i="13"/>
  <c r="AW117" i="13"/>
  <c r="BU117" i="13"/>
  <c r="AK117" i="13"/>
  <c r="BI117" i="13"/>
  <c r="Y117" i="13"/>
  <c r="AK118" i="13"/>
  <c r="Y118" i="13"/>
  <c r="BI118" i="13"/>
  <c r="AW118" i="13"/>
  <c r="BU118" i="13"/>
  <c r="AW119" i="13"/>
  <c r="BU119" i="13"/>
  <c r="BI119" i="13"/>
  <c r="AK119" i="13"/>
  <c r="Y119" i="13"/>
  <c r="BU120" i="13"/>
  <c r="AK120" i="13"/>
  <c r="BI120" i="13"/>
  <c r="Y120" i="13"/>
  <c r="AW120" i="13"/>
  <c r="Y121" i="13"/>
  <c r="BI121" i="13"/>
  <c r="BU121" i="13"/>
  <c r="AW121" i="13"/>
  <c r="AK121" i="13"/>
  <c r="AK122" i="13"/>
  <c r="Y122" i="13"/>
  <c r="BU122" i="13"/>
  <c r="BI122" i="13"/>
  <c r="AW122" i="13"/>
  <c r="Y123" i="13"/>
  <c r="BI123" i="13"/>
  <c r="AW123" i="13"/>
  <c r="BU123" i="13"/>
  <c r="AK123" i="13"/>
  <c r="BU124" i="13"/>
  <c r="AK124" i="13"/>
  <c r="BI124" i="13"/>
  <c r="Y124" i="13"/>
  <c r="AW124" i="13"/>
  <c r="BU125" i="13"/>
  <c r="BI125" i="13"/>
  <c r="Y125" i="13"/>
  <c r="AW125" i="13"/>
  <c r="AK125" i="13"/>
  <c r="BU126" i="13"/>
  <c r="AK126" i="13"/>
  <c r="BI126" i="13"/>
  <c r="AW126" i="13"/>
  <c r="Y126" i="13"/>
  <c r="BI127" i="13"/>
  <c r="AK127" i="13"/>
  <c r="AW127" i="13"/>
  <c r="Y127" i="13"/>
  <c r="BU127" i="13"/>
  <c r="BU128" i="13"/>
  <c r="AK128" i="13"/>
  <c r="BI128" i="13"/>
  <c r="Y128" i="13"/>
  <c r="AW128" i="13"/>
  <c r="AW129" i="13"/>
  <c r="BI129" i="13"/>
  <c r="AK129" i="13"/>
  <c r="Y129" i="13"/>
  <c r="BU129" i="13"/>
  <c r="AW130" i="13"/>
  <c r="AK130" i="13"/>
  <c r="BI130" i="13"/>
  <c r="Y130" i="13"/>
  <c r="BU130" i="13"/>
  <c r="BI131" i="13"/>
  <c r="AK131" i="13"/>
  <c r="Y131" i="13"/>
  <c r="AW131" i="13"/>
  <c r="BU131" i="13"/>
  <c r="AK132" i="13"/>
  <c r="BI132" i="13"/>
  <c r="Y132" i="13"/>
  <c r="AW132" i="13"/>
  <c r="BU132" i="13"/>
  <c r="AW133" i="13"/>
  <c r="BI133" i="13"/>
  <c r="AK133" i="13"/>
  <c r="Y133" i="13"/>
  <c r="BU133" i="13"/>
  <c r="AK134" i="13"/>
  <c r="BI134" i="13"/>
  <c r="Y134" i="13"/>
  <c r="BU134" i="13"/>
  <c r="AW134" i="13"/>
  <c r="AW135" i="13"/>
  <c r="Y135" i="13"/>
  <c r="BI135" i="13"/>
  <c r="BU135" i="13"/>
  <c r="AK135" i="13"/>
  <c r="Y136" i="13"/>
  <c r="AK136" i="13"/>
  <c r="BI136" i="13"/>
  <c r="BU136" i="13"/>
  <c r="AW136" i="13"/>
  <c r="AW137" i="13"/>
  <c r="BU137" i="13"/>
  <c r="Y137" i="13"/>
  <c r="BI137" i="13"/>
  <c r="AK137" i="13"/>
  <c r="AW138" i="13"/>
  <c r="AK138" i="13"/>
  <c r="BI138" i="13"/>
  <c r="Y138" i="13"/>
  <c r="BU138" i="13"/>
  <c r="BI139" i="13"/>
  <c r="AW139" i="13"/>
  <c r="AK139" i="13"/>
  <c r="Y139" i="13"/>
  <c r="BU139" i="13"/>
  <c r="AK140" i="13"/>
  <c r="BI140" i="13"/>
  <c r="AW140" i="13"/>
  <c r="Y140" i="13"/>
  <c r="BU140" i="13"/>
  <c r="BI141" i="13"/>
  <c r="Y141" i="13"/>
  <c r="AK141" i="13"/>
  <c r="AW141" i="13"/>
  <c r="BU141" i="13"/>
  <c r="AW142" i="13"/>
  <c r="AK142" i="13"/>
  <c r="BI142" i="13"/>
  <c r="Y142" i="13"/>
  <c r="BU142" i="13"/>
  <c r="BI143" i="13"/>
  <c r="AK143" i="13"/>
  <c r="AW143" i="13"/>
  <c r="Y143" i="13"/>
  <c r="BU143" i="13"/>
  <c r="AW144" i="13"/>
  <c r="Y144" i="13"/>
  <c r="AK144" i="13"/>
  <c r="BI144" i="13"/>
  <c r="BU144" i="13"/>
  <c r="AW145" i="13"/>
  <c r="BU145" i="13"/>
  <c r="BI145" i="13"/>
  <c r="AK145" i="13"/>
  <c r="Y145" i="13"/>
  <c r="AK146" i="13"/>
  <c r="BI146" i="13"/>
  <c r="BU146" i="13"/>
  <c r="AW146" i="13"/>
  <c r="Y146" i="13"/>
  <c r="BI147" i="13"/>
  <c r="AK147" i="13"/>
  <c r="Y147" i="13"/>
  <c r="AW147" i="13"/>
  <c r="BU147" i="13"/>
  <c r="AW148" i="13"/>
  <c r="BI148" i="13"/>
  <c r="AK148" i="13"/>
  <c r="Y148" i="13"/>
  <c r="BU148" i="13"/>
  <c r="BI149" i="13"/>
  <c r="AW149" i="13"/>
  <c r="Y149" i="13"/>
  <c r="BU149" i="13"/>
  <c r="AK149" i="13"/>
  <c r="AW150" i="13"/>
  <c r="AK150" i="13"/>
  <c r="BI150" i="13"/>
  <c r="Y150" i="13"/>
  <c r="BU150" i="13"/>
  <c r="AW151" i="13"/>
  <c r="BI151" i="13"/>
  <c r="Y151" i="13"/>
  <c r="AK151" i="13"/>
  <c r="BU151" i="13"/>
  <c r="BU152" i="13"/>
  <c r="AK152" i="13"/>
  <c r="BI152" i="13"/>
  <c r="Y152" i="13"/>
  <c r="AW152" i="13"/>
  <c r="BU153" i="13"/>
  <c r="BI153" i="13"/>
  <c r="Y153" i="13"/>
  <c r="AW153" i="13"/>
  <c r="AK153" i="13"/>
  <c r="BU154" i="13"/>
  <c r="AK154" i="13"/>
  <c r="BI154" i="13"/>
  <c r="Y154" i="13"/>
  <c r="AW154" i="13"/>
  <c r="BI155" i="13"/>
  <c r="AK155" i="13"/>
  <c r="Y155" i="13"/>
  <c r="AW155" i="13"/>
  <c r="BU155" i="13"/>
  <c r="BU156" i="13"/>
  <c r="AW156" i="13"/>
  <c r="AK156" i="13"/>
  <c r="BI156" i="13"/>
  <c r="Y156" i="13"/>
  <c r="BI157" i="13"/>
  <c r="AW157" i="13"/>
  <c r="AK157" i="13"/>
  <c r="Y157" i="13"/>
  <c r="BU157" i="13"/>
  <c r="AK158" i="13"/>
  <c r="BI158" i="13"/>
  <c r="BU158" i="13"/>
  <c r="Y158" i="13"/>
  <c r="AW158" i="13"/>
  <c r="AW159" i="13"/>
  <c r="Y159" i="13"/>
  <c r="BU159" i="13"/>
  <c r="BI159" i="13"/>
  <c r="AK159" i="13"/>
  <c r="AK160" i="13"/>
  <c r="BI160" i="13"/>
  <c r="AW160" i="13"/>
  <c r="Y160" i="13"/>
  <c r="BU160" i="13"/>
  <c r="AK161" i="13"/>
  <c r="BI161" i="13"/>
  <c r="Y161" i="13"/>
  <c r="AW161" i="13"/>
  <c r="BU161" i="13"/>
  <c r="AW162" i="13"/>
  <c r="AK162" i="13"/>
  <c r="BI162" i="13"/>
  <c r="Y162" i="13"/>
  <c r="BU162" i="13"/>
  <c r="AW163" i="13"/>
  <c r="BI163" i="13"/>
  <c r="AK163" i="13"/>
  <c r="Y163" i="13"/>
  <c r="BU163" i="13"/>
  <c r="AK164" i="13"/>
  <c r="BI164" i="13"/>
  <c r="AW164" i="13"/>
  <c r="Y164" i="13"/>
  <c r="BU164" i="13"/>
  <c r="AW165" i="13"/>
  <c r="Y165" i="13"/>
  <c r="BI165" i="13"/>
  <c r="AK165" i="13"/>
  <c r="BU165" i="13"/>
  <c r="AK166" i="13"/>
  <c r="BI166" i="13"/>
  <c r="AW166" i="13"/>
  <c r="Y166" i="13"/>
  <c r="BU166" i="13"/>
  <c r="BI167" i="13"/>
  <c r="AW167" i="13"/>
  <c r="AK167" i="13"/>
  <c r="Y167" i="13"/>
  <c r="BU167" i="13"/>
  <c r="AW168" i="13"/>
  <c r="AK168" i="13"/>
  <c r="BI168" i="13"/>
  <c r="Y168" i="13"/>
  <c r="BU168" i="13"/>
  <c r="BI169" i="13"/>
  <c r="AK169" i="13"/>
  <c r="AW169" i="13"/>
  <c r="Y169" i="13"/>
  <c r="BU169" i="13"/>
  <c r="AK170" i="13"/>
  <c r="BI170" i="13"/>
  <c r="AW170" i="13"/>
  <c r="Y170" i="13"/>
  <c r="BU170" i="13"/>
  <c r="AW171" i="13"/>
  <c r="BI171" i="13"/>
  <c r="AK171" i="13"/>
  <c r="Y171" i="13"/>
  <c r="BU171" i="13"/>
  <c r="AK172" i="13"/>
  <c r="BI172" i="13"/>
  <c r="AW172" i="13"/>
  <c r="Y172" i="13"/>
  <c r="BU172" i="13"/>
  <c r="BI173" i="13"/>
  <c r="AW173" i="13"/>
  <c r="Y173" i="13"/>
  <c r="AK173" i="13"/>
  <c r="BU173" i="13"/>
  <c r="AW174" i="13"/>
  <c r="AK174" i="13"/>
  <c r="BI174" i="13"/>
  <c r="Y174" i="13"/>
  <c r="BU174" i="13"/>
  <c r="AW175" i="13"/>
  <c r="Y175" i="13"/>
  <c r="AK175" i="13"/>
  <c r="BI175" i="13"/>
  <c r="BU175" i="13"/>
  <c r="Y176" i="13"/>
  <c r="AW176" i="13"/>
  <c r="BU176" i="13"/>
  <c r="AK176" i="13"/>
  <c r="BI176" i="13"/>
  <c r="AW177" i="13"/>
  <c r="AK177" i="13"/>
  <c r="BI177" i="13"/>
  <c r="Y177" i="13"/>
  <c r="BU177" i="13"/>
  <c r="Y178" i="13"/>
  <c r="AW178" i="13"/>
  <c r="AK178" i="13"/>
  <c r="BI178" i="13"/>
  <c r="BU178" i="13"/>
  <c r="Y179" i="13"/>
  <c r="AW179" i="13"/>
  <c r="AK179" i="13"/>
  <c r="BI179" i="13"/>
  <c r="BU179" i="13"/>
  <c r="BI180" i="13"/>
  <c r="AW180" i="13"/>
  <c r="Y180" i="13"/>
  <c r="BU180" i="13"/>
  <c r="AK180" i="13"/>
  <c r="AW181" i="13"/>
  <c r="BU181" i="13"/>
  <c r="Y181" i="13"/>
  <c r="AK181" i="13"/>
  <c r="BI181" i="13"/>
  <c r="AW182" i="13"/>
  <c r="AK182" i="13"/>
  <c r="BI182" i="13"/>
  <c r="Y182" i="13"/>
  <c r="BU182" i="13"/>
  <c r="Y183" i="13"/>
  <c r="AK183" i="13"/>
  <c r="BI183" i="13"/>
  <c r="AW183" i="13"/>
  <c r="BU183" i="13"/>
  <c r="Y184" i="13"/>
  <c r="AW184" i="13"/>
  <c r="AK184" i="13"/>
  <c r="BI184" i="13"/>
  <c r="BU184" i="13"/>
  <c r="AW185" i="13"/>
  <c r="BU185" i="13"/>
  <c r="Y185" i="13"/>
  <c r="AK185" i="13"/>
  <c r="BI185" i="13"/>
  <c r="AW186" i="13"/>
  <c r="Y186" i="13"/>
  <c r="AK186" i="13"/>
  <c r="BI186" i="13"/>
  <c r="BU186" i="13"/>
  <c r="Y187" i="13"/>
  <c r="AW187" i="13"/>
  <c r="AK187" i="13"/>
  <c r="BI187" i="13"/>
  <c r="BU187" i="13"/>
  <c r="AK188" i="13"/>
  <c r="Y188" i="13"/>
  <c r="BI188" i="13"/>
  <c r="AW188" i="13"/>
  <c r="BU188" i="13"/>
  <c r="AK189" i="13"/>
  <c r="AW189" i="13"/>
  <c r="Y189" i="13"/>
  <c r="BI189" i="13"/>
  <c r="BU189" i="13"/>
  <c r="AK190" i="13"/>
  <c r="AW190" i="13"/>
  <c r="Y190" i="13"/>
  <c r="BI190" i="13"/>
  <c r="BU190" i="13"/>
  <c r="Y191" i="13"/>
  <c r="AW191" i="13"/>
  <c r="BU191" i="13"/>
  <c r="AK191" i="13"/>
  <c r="BI191" i="13"/>
  <c r="AW192" i="13"/>
  <c r="AK192" i="13"/>
  <c r="Y192" i="13"/>
  <c r="BI192" i="13"/>
  <c r="BU192" i="13"/>
  <c r="Y193" i="13"/>
  <c r="AK193" i="13"/>
  <c r="BI193" i="13"/>
  <c r="AW193" i="13"/>
  <c r="BU193" i="13"/>
  <c r="AK194" i="13"/>
  <c r="AW194" i="13"/>
  <c r="BI194" i="13"/>
  <c r="Y194" i="13"/>
  <c r="BU194" i="13"/>
  <c r="AW195" i="13"/>
  <c r="AK195" i="13"/>
  <c r="Y195" i="13"/>
  <c r="BI195" i="13"/>
  <c r="BU195" i="13"/>
  <c r="Y196" i="13"/>
  <c r="AW196" i="13"/>
  <c r="AK196" i="13"/>
  <c r="BI196" i="13"/>
  <c r="BU196" i="13"/>
  <c r="AK197" i="13"/>
  <c r="AW197" i="13"/>
  <c r="BI197" i="13"/>
  <c r="Y197" i="13"/>
  <c r="BU197" i="13"/>
  <c r="AW198" i="13"/>
  <c r="BI198" i="13"/>
  <c r="AK198" i="13"/>
  <c r="Y198" i="13"/>
  <c r="BU198" i="13"/>
  <c r="AW199" i="13"/>
  <c r="Y199" i="13"/>
  <c r="BI199" i="13"/>
  <c r="BU199" i="13"/>
  <c r="AK199" i="13"/>
  <c r="Y200" i="13"/>
  <c r="AW200" i="13"/>
  <c r="BU200" i="13"/>
  <c r="AK200" i="13"/>
  <c r="BI200" i="13"/>
  <c r="AK201" i="13"/>
  <c r="Y201" i="13"/>
  <c r="AW201" i="13"/>
  <c r="BI201" i="13"/>
  <c r="BU201" i="13"/>
  <c r="AK202" i="13"/>
  <c r="BI202" i="13"/>
  <c r="AW202" i="13"/>
  <c r="Y202" i="13"/>
  <c r="BU202" i="13"/>
  <c r="Y203" i="13"/>
  <c r="AW203" i="13"/>
  <c r="BU203" i="13"/>
  <c r="AK203" i="13"/>
  <c r="BI203" i="13"/>
  <c r="AW204" i="13"/>
  <c r="Y204" i="13"/>
  <c r="AK204" i="13"/>
  <c r="BI204" i="13"/>
  <c r="BU204" i="13"/>
  <c r="AW205" i="13"/>
  <c r="Y205" i="13"/>
  <c r="BI205" i="13"/>
  <c r="AK205" i="13"/>
  <c r="BU205" i="13"/>
  <c r="Y206" i="13"/>
  <c r="BI206" i="13"/>
  <c r="AW206" i="13"/>
  <c r="AK206" i="13"/>
  <c r="BU206" i="13"/>
  <c r="AW207" i="13"/>
  <c r="BU207" i="13"/>
  <c r="BI207" i="13"/>
  <c r="AK207" i="13"/>
  <c r="Y207" i="13"/>
  <c r="AW208" i="13"/>
  <c r="Y208" i="13"/>
  <c r="BI208" i="13"/>
  <c r="AK208" i="13"/>
  <c r="BU208" i="13"/>
  <c r="BU209" i="13"/>
  <c r="Y209" i="13"/>
  <c r="AK209" i="13"/>
  <c r="BI209" i="13"/>
  <c r="AW209" i="13"/>
  <c r="Y210" i="13"/>
  <c r="AW210" i="13"/>
  <c r="AK210" i="13"/>
  <c r="BI210" i="13"/>
  <c r="BU210" i="13"/>
  <c r="Y211" i="13"/>
  <c r="AW211" i="13"/>
  <c r="BU211" i="13"/>
  <c r="AK211" i="13"/>
  <c r="BI211" i="13"/>
  <c r="Y212" i="13"/>
  <c r="AW212" i="13"/>
  <c r="BI212" i="13"/>
  <c r="AK212" i="13"/>
  <c r="BU212" i="13"/>
  <c r="Y213" i="13"/>
  <c r="BI213" i="13"/>
  <c r="AK213" i="13"/>
  <c r="AW213" i="13"/>
  <c r="BU213" i="13"/>
  <c r="AK214" i="13"/>
  <c r="Y214" i="13"/>
  <c r="BI214" i="13"/>
  <c r="AW214" i="13"/>
  <c r="BU214" i="13"/>
  <c r="AW215" i="13"/>
  <c r="AK215" i="13"/>
  <c r="BI215" i="13"/>
  <c r="Y215" i="13"/>
  <c r="BU215" i="13"/>
  <c r="Y216" i="13"/>
  <c r="AW216" i="13"/>
  <c r="AK216" i="13"/>
  <c r="BI216" i="13"/>
  <c r="BU216" i="13"/>
  <c r="Y217" i="13"/>
  <c r="AW217" i="13"/>
  <c r="AK217" i="13"/>
  <c r="BI217" i="13"/>
  <c r="BU217" i="13"/>
  <c r="Y218" i="13"/>
  <c r="BI218" i="13"/>
  <c r="AW218" i="13"/>
  <c r="BU218" i="13"/>
  <c r="AK218" i="13"/>
  <c r="BU219" i="13"/>
  <c r="Y219" i="13"/>
  <c r="AW219" i="13"/>
  <c r="AK219" i="13"/>
  <c r="BI219" i="13"/>
  <c r="Y220" i="13"/>
  <c r="AK220" i="13"/>
  <c r="BI220" i="13"/>
  <c r="AW220" i="13"/>
  <c r="BU220" i="13"/>
  <c r="AW221" i="13"/>
  <c r="AK221" i="13"/>
  <c r="BI221" i="13"/>
  <c r="Y221" i="13"/>
  <c r="BU221" i="13"/>
  <c r="AW222" i="13"/>
  <c r="BU222" i="13"/>
  <c r="AK222" i="13"/>
  <c r="Y222" i="13"/>
  <c r="BI222" i="13"/>
  <c r="AW223" i="13"/>
  <c r="AK223" i="13"/>
  <c r="Y223" i="13"/>
  <c r="BI223" i="13"/>
  <c r="BU223" i="13"/>
  <c r="Y224" i="13"/>
  <c r="AW224" i="13"/>
  <c r="AK224" i="13"/>
  <c r="BI224" i="13"/>
  <c r="BU224" i="13"/>
  <c r="AW225" i="13"/>
  <c r="Y225" i="13"/>
  <c r="AK225" i="13"/>
  <c r="BI225" i="13"/>
  <c r="BU225" i="13"/>
  <c r="Y226" i="13"/>
  <c r="AW226" i="13"/>
  <c r="AK226" i="13"/>
  <c r="BI226" i="13"/>
  <c r="BU226" i="13"/>
  <c r="AW227" i="13"/>
  <c r="BI227" i="13"/>
  <c r="BU227" i="13"/>
  <c r="Y227" i="13"/>
  <c r="AK227" i="13"/>
  <c r="BI228" i="13"/>
  <c r="BU228" i="13"/>
  <c r="Y228" i="13"/>
  <c r="AW228" i="13"/>
  <c r="AK228" i="13"/>
  <c r="Y229" i="13"/>
  <c r="AW229" i="13"/>
  <c r="BI229" i="13"/>
  <c r="BU229" i="13"/>
  <c r="AK229" i="13"/>
  <c r="AK230" i="13"/>
  <c r="AW230" i="13"/>
  <c r="Y230" i="13"/>
  <c r="BI230" i="13"/>
  <c r="BU230" i="13"/>
  <c r="BU231" i="13"/>
  <c r="Y231" i="13"/>
  <c r="AW231" i="13"/>
  <c r="AK231" i="13"/>
  <c r="BI231" i="13"/>
  <c r="Y232" i="13"/>
  <c r="AK232" i="13"/>
  <c r="AW232" i="13"/>
  <c r="BI232" i="13"/>
  <c r="BU232" i="13"/>
  <c r="AW233" i="13"/>
  <c r="AK233" i="13"/>
  <c r="BI233" i="13"/>
  <c r="Y233" i="13"/>
  <c r="BU233" i="13"/>
  <c r="AW234" i="13"/>
  <c r="AK234" i="13"/>
  <c r="Y234" i="13"/>
  <c r="BI234" i="13"/>
  <c r="BU234" i="13"/>
  <c r="AW235" i="13"/>
  <c r="BI235" i="13"/>
  <c r="BU235" i="13"/>
  <c r="AK235" i="13"/>
  <c r="Y235" i="13"/>
  <c r="BI236" i="13"/>
  <c r="BU236" i="13"/>
  <c r="Y236" i="13"/>
  <c r="AW236" i="13"/>
  <c r="AK236" i="13"/>
  <c r="AK237" i="13"/>
  <c r="AW237" i="13"/>
  <c r="Y237" i="13"/>
  <c r="BI237" i="13"/>
  <c r="BU237" i="13"/>
  <c r="AK238" i="13"/>
  <c r="Y238" i="13"/>
  <c r="BI238" i="13"/>
  <c r="AW238" i="13"/>
  <c r="BU238" i="13"/>
  <c r="Y239" i="13"/>
  <c r="AW239" i="13"/>
  <c r="BI239" i="13"/>
  <c r="AK239" i="13"/>
  <c r="BU239" i="13"/>
  <c r="Y240" i="13"/>
  <c r="AK240" i="13"/>
  <c r="AW240" i="13"/>
  <c r="BI240" i="13"/>
  <c r="BU240" i="13"/>
  <c r="AW241" i="13"/>
  <c r="AK241" i="13"/>
  <c r="Y241" i="13"/>
  <c r="BI241" i="13"/>
  <c r="BU241" i="13"/>
  <c r="Y242" i="13"/>
  <c r="BI242" i="13"/>
  <c r="AK242" i="13"/>
  <c r="AW242" i="13"/>
  <c r="BU242" i="13"/>
  <c r="Y243" i="13"/>
  <c r="BU243" i="13"/>
  <c r="AK243" i="13"/>
  <c r="BI243" i="13"/>
  <c r="AW243" i="13"/>
  <c r="AW244" i="13"/>
  <c r="BI244" i="13"/>
  <c r="Y244" i="13"/>
  <c r="AK244" i="13"/>
  <c r="BU244" i="13"/>
  <c r="Y245" i="13"/>
  <c r="AW245" i="13"/>
  <c r="BI245" i="13"/>
  <c r="AK245" i="13"/>
  <c r="BU245" i="13"/>
  <c r="Y246" i="13"/>
  <c r="AW246" i="13"/>
  <c r="AK246" i="13"/>
  <c r="BI246" i="13"/>
  <c r="BU246" i="13"/>
  <c r="Y247" i="13"/>
  <c r="BI247" i="13"/>
  <c r="AW247" i="13"/>
  <c r="AK247" i="13"/>
  <c r="BU247" i="13"/>
  <c r="AW248" i="13"/>
  <c r="BI248" i="13"/>
  <c r="Y248" i="13"/>
  <c r="AK248" i="13"/>
  <c r="BU248" i="13"/>
  <c r="AK249" i="13"/>
  <c r="BU249" i="13"/>
  <c r="Y249" i="13"/>
  <c r="AW249" i="13"/>
  <c r="BI249" i="13"/>
  <c r="Y250" i="13"/>
  <c r="AW250" i="13"/>
  <c r="AK250" i="13"/>
  <c r="BI250" i="13"/>
  <c r="BU250" i="13"/>
  <c r="AK251" i="13"/>
  <c r="BI251" i="13"/>
  <c r="AW251" i="13"/>
  <c r="Y251" i="13"/>
  <c r="BU251" i="13"/>
  <c r="Y252" i="13"/>
  <c r="AW252" i="13"/>
  <c r="BU252" i="13"/>
  <c r="AK252" i="13"/>
  <c r="BI252" i="13"/>
  <c r="BU253" i="13"/>
  <c r="AK253" i="13"/>
  <c r="BI253" i="13"/>
  <c r="Y253" i="13"/>
  <c r="AW253" i="13"/>
  <c r="AW254" i="13"/>
  <c r="AK254" i="13"/>
  <c r="BI254" i="13"/>
  <c r="Y254" i="13"/>
  <c r="BU254" i="13"/>
  <c r="AK255" i="13"/>
  <c r="BI255" i="13"/>
  <c r="Y255" i="13"/>
  <c r="BU255" i="13"/>
  <c r="AW255" i="13"/>
  <c r="Y256" i="13"/>
  <c r="BU256" i="13"/>
  <c r="AK256" i="13"/>
  <c r="BI256" i="13"/>
  <c r="AW256" i="13"/>
  <c r="Y257" i="13"/>
  <c r="BI257" i="13"/>
  <c r="AK257" i="13"/>
  <c r="AW257" i="13"/>
  <c r="BU257" i="13"/>
  <c r="BU258" i="13"/>
  <c r="AK258" i="13"/>
  <c r="BI258" i="13"/>
  <c r="Y258" i="13"/>
  <c r="AW258" i="13"/>
  <c r="AW259" i="13"/>
  <c r="BU259" i="13"/>
  <c r="AK259" i="13"/>
  <c r="Y259" i="13"/>
  <c r="BI259" i="13"/>
  <c r="Y260" i="13"/>
  <c r="AW260" i="13"/>
  <c r="BU260" i="13"/>
  <c r="AK260" i="13"/>
  <c r="BI260" i="13"/>
  <c r="AK261" i="13"/>
  <c r="BI261" i="13"/>
  <c r="Y261" i="13"/>
  <c r="AW261" i="13"/>
  <c r="BU261" i="13"/>
  <c r="Y262" i="13"/>
  <c r="BU262" i="13"/>
  <c r="AW262" i="13"/>
  <c r="AK262" i="13"/>
  <c r="BI262" i="13"/>
  <c r="BI263" i="13"/>
  <c r="Y263" i="13"/>
  <c r="AW263" i="13"/>
  <c r="BU263" i="13"/>
  <c r="AK263" i="13"/>
  <c r="Y264" i="13"/>
  <c r="AW264" i="13"/>
  <c r="BU264" i="13"/>
  <c r="AK264" i="13"/>
  <c r="BI264" i="13"/>
  <c r="Y265" i="13"/>
  <c r="AW265" i="13"/>
  <c r="BU265" i="13"/>
  <c r="AK265" i="13"/>
  <c r="BI265" i="13"/>
  <c r="AW266" i="13"/>
  <c r="BU266" i="13"/>
  <c r="AK266" i="13"/>
  <c r="BI266" i="13"/>
  <c r="Y266" i="13"/>
  <c r="AW267" i="13"/>
  <c r="AK267" i="13"/>
  <c r="BI267" i="13"/>
  <c r="Y267" i="13"/>
  <c r="BU267" i="13"/>
  <c r="AK268" i="13"/>
  <c r="BI268" i="13"/>
  <c r="AW268" i="13"/>
  <c r="Y268" i="13"/>
  <c r="BU268" i="13"/>
  <c r="AW269" i="13"/>
  <c r="BU269" i="13"/>
  <c r="BI269" i="13"/>
  <c r="Y269" i="13"/>
  <c r="AK269" i="13"/>
  <c r="AW270" i="13"/>
  <c r="AK270" i="13"/>
  <c r="BU270" i="13"/>
  <c r="Y270" i="13"/>
  <c r="BI270" i="13"/>
  <c r="BU271" i="13"/>
  <c r="AW271" i="13"/>
  <c r="BI271" i="13"/>
  <c r="Y271" i="13"/>
  <c r="AK271" i="13"/>
  <c r="BI272" i="13"/>
  <c r="Y272" i="13"/>
  <c r="AW272" i="13"/>
  <c r="AK272" i="13"/>
  <c r="BU272" i="13"/>
  <c r="Y273" i="13"/>
  <c r="AK273" i="13"/>
  <c r="BI273" i="13"/>
  <c r="AW273" i="13"/>
  <c r="BU273" i="13"/>
  <c r="BI274" i="13"/>
  <c r="Y274" i="13"/>
  <c r="AW274" i="13"/>
  <c r="BU274" i="13"/>
  <c r="AK274" i="13"/>
  <c r="Y275" i="13"/>
  <c r="BU275" i="13"/>
  <c r="AK275" i="13"/>
  <c r="BI275" i="13"/>
  <c r="AW275" i="13"/>
  <c r="AK276" i="13"/>
  <c r="BI276" i="13"/>
  <c r="Y276" i="13"/>
  <c r="AW276" i="13"/>
  <c r="BU276" i="13"/>
  <c r="AK277" i="13"/>
  <c r="BI277" i="13"/>
  <c r="Y277" i="13"/>
  <c r="AW277" i="13"/>
  <c r="BU277" i="13"/>
  <c r="BI278" i="13"/>
  <c r="Y278" i="13"/>
  <c r="AW278" i="13"/>
  <c r="BU278" i="13"/>
  <c r="AK278" i="13"/>
  <c r="Y279" i="13"/>
  <c r="AK279" i="13"/>
  <c r="BI279" i="13"/>
  <c r="AW279" i="13"/>
  <c r="BU279" i="13"/>
  <c r="AW280" i="13"/>
  <c r="BU280" i="13"/>
  <c r="AK280" i="13"/>
  <c r="BI280" i="13"/>
  <c r="Y280" i="13"/>
  <c r="Y281" i="13"/>
  <c r="BI281" i="13"/>
  <c r="AK281" i="13"/>
  <c r="BU281" i="13"/>
  <c r="AW281" i="13"/>
  <c r="BI282" i="13"/>
  <c r="AW282" i="13"/>
  <c r="Y282" i="13"/>
  <c r="BU282" i="13"/>
  <c r="AK282" i="13"/>
  <c r="AW283" i="13"/>
  <c r="AK283" i="13"/>
  <c r="BI283" i="13"/>
  <c r="Y283" i="13"/>
  <c r="BU283" i="13"/>
  <c r="AK284" i="13"/>
  <c r="BI284" i="13"/>
  <c r="Y284" i="13"/>
  <c r="AW284" i="13"/>
  <c r="BU284" i="13"/>
  <c r="AK285" i="13"/>
  <c r="BI285" i="13"/>
  <c r="Y285" i="13"/>
  <c r="AW285" i="13"/>
  <c r="BU285" i="13"/>
  <c r="AK286" i="13"/>
  <c r="BI286" i="13"/>
  <c r="Y286" i="13"/>
  <c r="AW286" i="13"/>
  <c r="BU286" i="13"/>
  <c r="AK287" i="13"/>
  <c r="BI287" i="13"/>
  <c r="Y287" i="13"/>
  <c r="AW287" i="13"/>
  <c r="BU287" i="13"/>
  <c r="AK288" i="13"/>
  <c r="BI288" i="13"/>
  <c r="Y288" i="13"/>
  <c r="AW288" i="13"/>
  <c r="BU288" i="13"/>
  <c r="AW289" i="13"/>
  <c r="BI289" i="13"/>
  <c r="Y289" i="13"/>
  <c r="BU289" i="13"/>
  <c r="AK289" i="13"/>
  <c r="Y290" i="13"/>
  <c r="AW290" i="13"/>
  <c r="AK290" i="13"/>
  <c r="BU290" i="13"/>
  <c r="BI290" i="13"/>
  <c r="BI291" i="13"/>
  <c r="AW291" i="13"/>
  <c r="BU291" i="13"/>
  <c r="AK291" i="13"/>
  <c r="Y291" i="13"/>
  <c r="Y292" i="13"/>
  <c r="AW292" i="13"/>
  <c r="BU292" i="13"/>
  <c r="AK292" i="13"/>
  <c r="BI292" i="13"/>
  <c r="AK293" i="13"/>
  <c r="BI293" i="13"/>
  <c r="Y293" i="13"/>
  <c r="AW293" i="13"/>
  <c r="BU293" i="13"/>
  <c r="AK294" i="13"/>
  <c r="BI294" i="13"/>
  <c r="AW294" i="13"/>
  <c r="Y294" i="13"/>
  <c r="BU294" i="13"/>
  <c r="AK295" i="13"/>
  <c r="BI295" i="13"/>
  <c r="Y295" i="13"/>
  <c r="AW295" i="13"/>
  <c r="BU295" i="13"/>
  <c r="AK296" i="13"/>
  <c r="BI296" i="13"/>
  <c r="Y296" i="13"/>
  <c r="AW296" i="13"/>
  <c r="BU296" i="13"/>
  <c r="AK297" i="13"/>
  <c r="BI297" i="13"/>
  <c r="Y297" i="13"/>
  <c r="AW297" i="13"/>
  <c r="BU297" i="13"/>
  <c r="AK298" i="13"/>
  <c r="BI298" i="13"/>
  <c r="Y298" i="13"/>
  <c r="AW298" i="13"/>
  <c r="BU298" i="13"/>
  <c r="AK299" i="13"/>
  <c r="BI299" i="13"/>
  <c r="Y299" i="13"/>
  <c r="AW299" i="13"/>
  <c r="BU299" i="13"/>
  <c r="AK300" i="13"/>
  <c r="BI300" i="13"/>
  <c r="Y300" i="13"/>
  <c r="AW300" i="13"/>
  <c r="BU300" i="13"/>
  <c r="AK301" i="13"/>
  <c r="BI301" i="13"/>
  <c r="Y301" i="13"/>
  <c r="AW301" i="13"/>
  <c r="BU301" i="13"/>
  <c r="AK302" i="13"/>
  <c r="BI302" i="13"/>
  <c r="Y302" i="13"/>
  <c r="AW302" i="13"/>
  <c r="BU302" i="13"/>
  <c r="AK303" i="13"/>
  <c r="BI303" i="13"/>
  <c r="Y303" i="13"/>
  <c r="AW303" i="13"/>
  <c r="BU303" i="13"/>
  <c r="AK304" i="13"/>
  <c r="BI304" i="13"/>
  <c r="Y304" i="13"/>
  <c r="AW304" i="13"/>
  <c r="BU304" i="13"/>
  <c r="AK305" i="13"/>
  <c r="BI305" i="13"/>
  <c r="Y305" i="13"/>
  <c r="AW305" i="13"/>
  <c r="BU305" i="13"/>
  <c r="AK306" i="13"/>
  <c r="BI306" i="13"/>
  <c r="Y306" i="13"/>
  <c r="AW306" i="13"/>
  <c r="BU306" i="13"/>
  <c r="AK307" i="13"/>
  <c r="BI307" i="13"/>
  <c r="Y307" i="13"/>
  <c r="AW307" i="13"/>
  <c r="BU307" i="13"/>
  <c r="AK308" i="13"/>
  <c r="BI308" i="13"/>
  <c r="Y308" i="13"/>
  <c r="AW308" i="13"/>
  <c r="BU308" i="13"/>
  <c r="AK309" i="13"/>
  <c r="BI309" i="13"/>
  <c r="Y309" i="13"/>
  <c r="AW309" i="13"/>
  <c r="BU309" i="13"/>
  <c r="AK310" i="13"/>
  <c r="BI310" i="13"/>
  <c r="Y310" i="13"/>
  <c r="AW310" i="13"/>
  <c r="BU310" i="13"/>
  <c r="AK311" i="13"/>
  <c r="BI311" i="13"/>
  <c r="Y311" i="13"/>
  <c r="AW311" i="13"/>
  <c r="BU311" i="13"/>
  <c r="AK312" i="13"/>
  <c r="BI312" i="13"/>
  <c r="BU312" i="13"/>
  <c r="AW312" i="13"/>
  <c r="Y312" i="13"/>
  <c r="AK313" i="13"/>
  <c r="BI313" i="13"/>
  <c r="Y313" i="13"/>
  <c r="AW313" i="13"/>
  <c r="BU313" i="13"/>
  <c r="AW314" i="13"/>
  <c r="AK314" i="13"/>
  <c r="BI314" i="13"/>
  <c r="Y314" i="13"/>
  <c r="BU314" i="13"/>
  <c r="AK315" i="13"/>
  <c r="BI315" i="13"/>
  <c r="Y315" i="13"/>
  <c r="AW315" i="13"/>
  <c r="BU315" i="13"/>
  <c r="AK316" i="13"/>
  <c r="BI316" i="13"/>
  <c r="Y316" i="13"/>
  <c r="AW316" i="13"/>
  <c r="BU316" i="13"/>
  <c r="AK317" i="13"/>
  <c r="BI317" i="13"/>
  <c r="Y317" i="13"/>
  <c r="AW317" i="13"/>
  <c r="BU317" i="13"/>
  <c r="AK318" i="13"/>
  <c r="BI318" i="13"/>
  <c r="Y318" i="13"/>
  <c r="BU318" i="13"/>
  <c r="AW318" i="13"/>
  <c r="AK319" i="13"/>
  <c r="BI319" i="13"/>
  <c r="Y319" i="13"/>
  <c r="AW319" i="13"/>
  <c r="BU319" i="13"/>
  <c r="AK320" i="13"/>
  <c r="BI320" i="13"/>
  <c r="Y320" i="13"/>
  <c r="AW320" i="13"/>
  <c r="BU320" i="13"/>
  <c r="AK321" i="13"/>
  <c r="BI321" i="13"/>
  <c r="AW321" i="13"/>
  <c r="Y321" i="13"/>
  <c r="BU321" i="13"/>
  <c r="AK322" i="13"/>
  <c r="BI322" i="13"/>
  <c r="Y322" i="13"/>
  <c r="AW322" i="13"/>
  <c r="BU322" i="13"/>
  <c r="AK323" i="13"/>
  <c r="BI323" i="13"/>
  <c r="Y323" i="13"/>
  <c r="AW323" i="13"/>
  <c r="BU323" i="13"/>
  <c r="AK324" i="13"/>
  <c r="BI324" i="13"/>
  <c r="Y324" i="13"/>
  <c r="AW324" i="13"/>
  <c r="BU324" i="13"/>
  <c r="AK325" i="13"/>
  <c r="BI325" i="13"/>
  <c r="Y325" i="13"/>
  <c r="AW325" i="13"/>
  <c r="BU325" i="13"/>
  <c r="AK326" i="13"/>
  <c r="BI326" i="13"/>
  <c r="Y326" i="13"/>
  <c r="AW326" i="13"/>
  <c r="BU326" i="13"/>
  <c r="AK327" i="13"/>
  <c r="BI327" i="13"/>
  <c r="Y327" i="13"/>
  <c r="AW327" i="13"/>
  <c r="BU327" i="13"/>
  <c r="AK328" i="13"/>
  <c r="BI328" i="13"/>
  <c r="Y328" i="13"/>
  <c r="AW328" i="13"/>
  <c r="BU328" i="13"/>
  <c r="AK329" i="13"/>
  <c r="BI329" i="13"/>
  <c r="Y329" i="13"/>
  <c r="AW329" i="13"/>
  <c r="BU329" i="13"/>
  <c r="AW330" i="13"/>
  <c r="BI330" i="13"/>
  <c r="AK330" i="13"/>
  <c r="Y330" i="13"/>
  <c r="BU330" i="13"/>
  <c r="AK331" i="13"/>
  <c r="BI331" i="13"/>
  <c r="Y331" i="13"/>
  <c r="AW331" i="13"/>
  <c r="BU331" i="13"/>
  <c r="AK332" i="13"/>
  <c r="BI332" i="13"/>
  <c r="Y332" i="13"/>
  <c r="AW332" i="13"/>
  <c r="BU332" i="13"/>
  <c r="BU333" i="13"/>
  <c r="AK333" i="13"/>
  <c r="BI333" i="13"/>
  <c r="Y333" i="13"/>
  <c r="AW333" i="13"/>
  <c r="AW334" i="13"/>
  <c r="BU334" i="13"/>
  <c r="Y334" i="13"/>
  <c r="BI334" i="13"/>
  <c r="AK334" i="13"/>
  <c r="AW335" i="13"/>
  <c r="Y335" i="13"/>
  <c r="BI335" i="13"/>
  <c r="BU335" i="13"/>
  <c r="AK335" i="13"/>
  <c r="G5" i="13"/>
  <c r="H5" i="13" s="1"/>
  <c r="G6" i="7"/>
  <c r="H6" i="7" s="1"/>
  <c r="I5" i="13" l="1" a="1"/>
  <c r="I5" i="13" s="1"/>
  <c r="K5" i="13" s="1"/>
  <c r="J5" i="13"/>
  <c r="L4" i="13"/>
  <c r="M4" i="7"/>
  <c r="N4" i="7"/>
  <c r="I6" i="7" a="1"/>
  <c r="I6" i="7" s="1"/>
  <c r="K6" i="7" s="1"/>
  <c r="J6" i="7"/>
  <c r="L5" i="7"/>
  <c r="B12" i="12"/>
  <c r="AW3" i="12" s="1"/>
  <c r="BV3" i="12"/>
  <c r="BJ3" i="12"/>
  <c r="AX3" i="12"/>
  <c r="AL3" i="12"/>
  <c r="Z3" i="12"/>
  <c r="BV3" i="13"/>
  <c r="BJ3" i="13"/>
  <c r="AX3" i="13"/>
  <c r="AL3" i="13"/>
  <c r="Z3" i="13"/>
  <c r="G6" i="13"/>
  <c r="H6" i="13" s="1"/>
  <c r="N3" i="12"/>
  <c r="G7" i="7"/>
  <c r="H7" i="7" s="1"/>
  <c r="AK280" i="12" l="1"/>
  <c r="I6" i="13" a="1"/>
  <c r="I6" i="13" s="1"/>
  <c r="K6" i="13" s="1"/>
  <c r="J6" i="13"/>
  <c r="L5" i="13"/>
  <c r="AK258" i="12"/>
  <c r="AK241" i="12"/>
  <c r="AK302" i="12"/>
  <c r="AK326" i="12"/>
  <c r="AK314" i="12"/>
  <c r="AK182" i="12"/>
  <c r="AK327" i="12"/>
  <c r="AK315" i="12"/>
  <c r="AK303" i="12"/>
  <c r="AK281" i="12"/>
  <c r="AK259" i="12"/>
  <c r="AK242" i="12"/>
  <c r="AK185" i="12"/>
  <c r="AK98" i="12"/>
  <c r="AK12" i="12"/>
  <c r="AK295" i="12"/>
  <c r="Y317" i="12"/>
  <c r="AK294" i="12"/>
  <c r="Y308" i="12"/>
  <c r="AK293" i="12"/>
  <c r="AK232" i="12"/>
  <c r="AK309" i="12"/>
  <c r="Y68" i="12"/>
  <c r="AK332" i="12"/>
  <c r="AK320" i="12"/>
  <c r="AK308" i="12"/>
  <c r="AK291" i="12"/>
  <c r="AK269" i="12"/>
  <c r="AK247" i="12"/>
  <c r="AK228" i="12"/>
  <c r="AK137" i="12"/>
  <c r="AK50" i="12"/>
  <c r="Y11" i="12"/>
  <c r="AK96" i="12"/>
  <c r="AK313" i="12"/>
  <c r="AK257" i="12"/>
  <c r="AK180" i="12"/>
  <c r="AK312" i="12"/>
  <c r="AK173" i="12"/>
  <c r="AK335" i="12"/>
  <c r="AK255" i="12"/>
  <c r="AK334" i="12"/>
  <c r="AK77" i="12"/>
  <c r="AK333" i="12"/>
  <c r="AK292" i="12"/>
  <c r="AK230" i="12"/>
  <c r="AK331" i="12"/>
  <c r="AK319" i="12"/>
  <c r="AK307" i="12"/>
  <c r="AK290" i="12"/>
  <c r="AK268" i="12"/>
  <c r="AK246" i="12"/>
  <c r="AK221" i="12"/>
  <c r="AK134" i="12"/>
  <c r="AK48" i="12"/>
  <c r="Y222" i="12"/>
  <c r="AK325" i="12"/>
  <c r="AK279" i="12"/>
  <c r="AK89" i="12"/>
  <c r="AK278" i="12"/>
  <c r="AK234" i="12"/>
  <c r="AK323" i="12"/>
  <c r="AK233" i="12"/>
  <c r="Y164" i="12"/>
  <c r="AK253" i="12"/>
  <c r="M3" i="12"/>
  <c r="AK330" i="12"/>
  <c r="AK318" i="12"/>
  <c r="AK306" i="12"/>
  <c r="AK289" i="12"/>
  <c r="AK267" i="12"/>
  <c r="AK245" i="12"/>
  <c r="AK197" i="12"/>
  <c r="AK132" i="12"/>
  <c r="AK41" i="12"/>
  <c r="AK311" i="12"/>
  <c r="AK149" i="12"/>
  <c r="AK322" i="12"/>
  <c r="AK271" i="12"/>
  <c r="AK254" i="12"/>
  <c r="AK53" i="12"/>
  <c r="AK329" i="12"/>
  <c r="AK317" i="12"/>
  <c r="AK305" i="12"/>
  <c r="AK283" i="12"/>
  <c r="AK266" i="12"/>
  <c r="AK244" i="12"/>
  <c r="AK194" i="12"/>
  <c r="AK125" i="12"/>
  <c r="AK38" i="12"/>
  <c r="AK301" i="12"/>
  <c r="AK235" i="12"/>
  <c r="Y78" i="12"/>
  <c r="AK324" i="12"/>
  <c r="AK256" i="12"/>
  <c r="AK86" i="12"/>
  <c r="AK277" i="12"/>
  <c r="AK84" i="12"/>
  <c r="AK310" i="12"/>
  <c r="AK146" i="12"/>
  <c r="AK321" i="12"/>
  <c r="AK270" i="12"/>
  <c r="AK144" i="12"/>
  <c r="AK328" i="12"/>
  <c r="AK316" i="12"/>
  <c r="AK304" i="12"/>
  <c r="AK282" i="12"/>
  <c r="AK265" i="12"/>
  <c r="AK243" i="12"/>
  <c r="AK192" i="12"/>
  <c r="AK101" i="12"/>
  <c r="AK30" i="12"/>
  <c r="AK300" i="12"/>
  <c r="AK288" i="12"/>
  <c r="AK276" i="12"/>
  <c r="AK264" i="12"/>
  <c r="AK252" i="12"/>
  <c r="AK240" i="12"/>
  <c r="AK218" i="12"/>
  <c r="AK170" i="12"/>
  <c r="AK122" i="12"/>
  <c r="AK74" i="12"/>
  <c r="AK4" i="12"/>
  <c r="AW88" i="12"/>
  <c r="AK299" i="12"/>
  <c r="AK287" i="12"/>
  <c r="AK275" i="12"/>
  <c r="AK263" i="12"/>
  <c r="AK251" i="12"/>
  <c r="AK239" i="12"/>
  <c r="AK216" i="12"/>
  <c r="AK168" i="12"/>
  <c r="AK120" i="12"/>
  <c r="AK72" i="12"/>
  <c r="Y88" i="12"/>
  <c r="AK298" i="12"/>
  <c r="AK286" i="12"/>
  <c r="AK274" i="12"/>
  <c r="AK262" i="12"/>
  <c r="AK250" i="12"/>
  <c r="AK238" i="12"/>
  <c r="AK209" i="12"/>
  <c r="AK161" i="12"/>
  <c r="AK113" i="12"/>
  <c r="AK65" i="12"/>
  <c r="Y312" i="12"/>
  <c r="AK297" i="12"/>
  <c r="AK285" i="12"/>
  <c r="AK273" i="12"/>
  <c r="AK261" i="12"/>
  <c r="AK249" i="12"/>
  <c r="AK237" i="12"/>
  <c r="AK206" i="12"/>
  <c r="AK158" i="12"/>
  <c r="AK110" i="12"/>
  <c r="AK62" i="12"/>
  <c r="Y319" i="12"/>
  <c r="AK296" i="12"/>
  <c r="AK284" i="12"/>
  <c r="AK272" i="12"/>
  <c r="AK260" i="12"/>
  <c r="AK248" i="12"/>
  <c r="AK236" i="12"/>
  <c r="AK204" i="12"/>
  <c r="AK156" i="12"/>
  <c r="AK108" i="12"/>
  <c r="AK60" i="12"/>
  <c r="Y223" i="12"/>
  <c r="L6" i="7"/>
  <c r="M6" i="7" s="1"/>
  <c r="J7" i="7"/>
  <c r="I7" i="7" a="1"/>
  <c r="I7" i="7" s="1"/>
  <c r="K7" i="7" s="1"/>
  <c r="N5" i="7"/>
  <c r="M5" i="7"/>
  <c r="AK229" i="12"/>
  <c r="AK217" i="12"/>
  <c r="AK205" i="12"/>
  <c r="AK193" i="12"/>
  <c r="AK181" i="12"/>
  <c r="AK169" i="12"/>
  <c r="AK157" i="12"/>
  <c r="AK145" i="12"/>
  <c r="AK133" i="12"/>
  <c r="AK121" i="12"/>
  <c r="AK109" i="12"/>
  <c r="AK97" i="12"/>
  <c r="AK85" i="12"/>
  <c r="AK73" i="12"/>
  <c r="AK61" i="12"/>
  <c r="AK49" i="12"/>
  <c r="AK36" i="12"/>
  <c r="Y96" i="12"/>
  <c r="Y271" i="12"/>
  <c r="Y30" i="12"/>
  <c r="Y116" i="12"/>
  <c r="AW321" i="12"/>
  <c r="AK227" i="12"/>
  <c r="AK215" i="12"/>
  <c r="AK203" i="12"/>
  <c r="AK191" i="12"/>
  <c r="AK179" i="12"/>
  <c r="AK167" i="12"/>
  <c r="AK155" i="12"/>
  <c r="AK143" i="12"/>
  <c r="AK131" i="12"/>
  <c r="AK119" i="12"/>
  <c r="AK107" i="12"/>
  <c r="AK95" i="12"/>
  <c r="AK83" i="12"/>
  <c r="AK71" i="12"/>
  <c r="AK59" i="12"/>
  <c r="AK47" i="12"/>
  <c r="AK29" i="12"/>
  <c r="Y24" i="12"/>
  <c r="Y175" i="12"/>
  <c r="Y269" i="12"/>
  <c r="Y20" i="12"/>
  <c r="AW175" i="12"/>
  <c r="AK226" i="12"/>
  <c r="AK214" i="12"/>
  <c r="AK202" i="12"/>
  <c r="AK190" i="12"/>
  <c r="AK178" i="12"/>
  <c r="AK166" i="12"/>
  <c r="AK154" i="12"/>
  <c r="AK142" i="12"/>
  <c r="AK130" i="12"/>
  <c r="AK118" i="12"/>
  <c r="AK106" i="12"/>
  <c r="AK94" i="12"/>
  <c r="AK82" i="12"/>
  <c r="AK70" i="12"/>
  <c r="AK58" i="12"/>
  <c r="AK46" i="12"/>
  <c r="AK28" i="12"/>
  <c r="Y3" i="12"/>
  <c r="Y127" i="12"/>
  <c r="Y221" i="12"/>
  <c r="Y291" i="12"/>
  <c r="AW262" i="12"/>
  <c r="AK225" i="12"/>
  <c r="AK213" i="12"/>
  <c r="AK201" i="12"/>
  <c r="AK189" i="12"/>
  <c r="AK177" i="12"/>
  <c r="AK165" i="12"/>
  <c r="AK153" i="12"/>
  <c r="AK141" i="12"/>
  <c r="AK129" i="12"/>
  <c r="AK117" i="12"/>
  <c r="AK105" i="12"/>
  <c r="AK93" i="12"/>
  <c r="AK81" i="12"/>
  <c r="AK69" i="12"/>
  <c r="AK57" i="12"/>
  <c r="AK45" i="12"/>
  <c r="AK24" i="12"/>
  <c r="Y80" i="12"/>
  <c r="Y79" i="12"/>
  <c r="Y173" i="12"/>
  <c r="Y227" i="12"/>
  <c r="AW245" i="12"/>
  <c r="AK224" i="12"/>
  <c r="AK212" i="12"/>
  <c r="AK200" i="12"/>
  <c r="AK188" i="12"/>
  <c r="AK176" i="12"/>
  <c r="AK164" i="12"/>
  <c r="AK152" i="12"/>
  <c r="AK140" i="12"/>
  <c r="AK128" i="12"/>
  <c r="AK116" i="12"/>
  <c r="AK104" i="12"/>
  <c r="AK92" i="12"/>
  <c r="AK80" i="12"/>
  <c r="AK68" i="12"/>
  <c r="AK56" i="12"/>
  <c r="AK44" i="12"/>
  <c r="AK18" i="12"/>
  <c r="Y72" i="12"/>
  <c r="Y31" i="12"/>
  <c r="Y125" i="12"/>
  <c r="Y155" i="12"/>
  <c r="AW258" i="12"/>
  <c r="AK223" i="12"/>
  <c r="AK211" i="12"/>
  <c r="AK199" i="12"/>
  <c r="AK187" i="12"/>
  <c r="AK175" i="12"/>
  <c r="AK163" i="12"/>
  <c r="AK151" i="12"/>
  <c r="AK139" i="12"/>
  <c r="AK127" i="12"/>
  <c r="AK115" i="12"/>
  <c r="AK103" i="12"/>
  <c r="AK91" i="12"/>
  <c r="AK79" i="12"/>
  <c r="AK67" i="12"/>
  <c r="AK55" i="12"/>
  <c r="AK43" i="12"/>
  <c r="AK17" i="12"/>
  <c r="Y320" i="12"/>
  <c r="Y318" i="12"/>
  <c r="Y77" i="12"/>
  <c r="Y75" i="12"/>
  <c r="AK222" i="12"/>
  <c r="AK210" i="12"/>
  <c r="AK198" i="12"/>
  <c r="AK186" i="12"/>
  <c r="AK174" i="12"/>
  <c r="AK162" i="12"/>
  <c r="AK150" i="12"/>
  <c r="AK138" i="12"/>
  <c r="AK126" i="12"/>
  <c r="AK114" i="12"/>
  <c r="AK102" i="12"/>
  <c r="AK90" i="12"/>
  <c r="AK78" i="12"/>
  <c r="AK66" i="12"/>
  <c r="AK54" i="12"/>
  <c r="AK42" i="12"/>
  <c r="AK16" i="12"/>
  <c r="Y256" i="12"/>
  <c r="Y270" i="12"/>
  <c r="Y29" i="12"/>
  <c r="Y290" i="12"/>
  <c r="Y186" i="12"/>
  <c r="AK220" i="12"/>
  <c r="AK208" i="12"/>
  <c r="AK196" i="12"/>
  <c r="AK184" i="12"/>
  <c r="AK172" i="12"/>
  <c r="AK160" i="12"/>
  <c r="AK148" i="12"/>
  <c r="AK136" i="12"/>
  <c r="AK124" i="12"/>
  <c r="AK112" i="12"/>
  <c r="AK100" i="12"/>
  <c r="AK88" i="12"/>
  <c r="AK76" i="12"/>
  <c r="AK64" i="12"/>
  <c r="AK52" i="12"/>
  <c r="AK40" i="12"/>
  <c r="AK6" i="12"/>
  <c r="Y304" i="12"/>
  <c r="Y174" i="12"/>
  <c r="Y260" i="12"/>
  <c r="Y329" i="12"/>
  <c r="AK231" i="12"/>
  <c r="AK219" i="12"/>
  <c r="AK207" i="12"/>
  <c r="AK195" i="12"/>
  <c r="AK183" i="12"/>
  <c r="AK171" i="12"/>
  <c r="AK159" i="12"/>
  <c r="AK147" i="12"/>
  <c r="AK135" i="12"/>
  <c r="AK123" i="12"/>
  <c r="AK111" i="12"/>
  <c r="AK99" i="12"/>
  <c r="AK87" i="12"/>
  <c r="AK75" i="12"/>
  <c r="AK63" i="12"/>
  <c r="AK51" i="12"/>
  <c r="AK39" i="12"/>
  <c r="AK5" i="12"/>
  <c r="Y232" i="12"/>
  <c r="Y126" i="12"/>
  <c r="Y212" i="12"/>
  <c r="Y137" i="12"/>
  <c r="Y240" i="12"/>
  <c r="Y311" i="12"/>
  <c r="Y215" i="12"/>
  <c r="Y119" i="12"/>
  <c r="Y23" i="12"/>
  <c r="Y262" i="12"/>
  <c r="Y166" i="12"/>
  <c r="Y70" i="12"/>
  <c r="Y309" i="12"/>
  <c r="Y213" i="12"/>
  <c r="Y117" i="12"/>
  <c r="Y21" i="12"/>
  <c r="Y252" i="12"/>
  <c r="Y156" i="12"/>
  <c r="Y60" i="12"/>
  <c r="Y275" i="12"/>
  <c r="Y147" i="12"/>
  <c r="Y282" i="12"/>
  <c r="Y321" i="12"/>
  <c r="AW97" i="12"/>
  <c r="AW8" i="12"/>
  <c r="AW182" i="12"/>
  <c r="BI328" i="12"/>
  <c r="Y176" i="12"/>
  <c r="Y303" i="12"/>
  <c r="Y207" i="12"/>
  <c r="Y111" i="12"/>
  <c r="Y15" i="12"/>
  <c r="Y254" i="12"/>
  <c r="Y158" i="12"/>
  <c r="Y62" i="12"/>
  <c r="Y301" i="12"/>
  <c r="Y205" i="12"/>
  <c r="Y109" i="12"/>
  <c r="Y13" i="12"/>
  <c r="Y244" i="12"/>
  <c r="Y148" i="12"/>
  <c r="Y52" i="12"/>
  <c r="Y267" i="12"/>
  <c r="Y131" i="12"/>
  <c r="Y258" i="12"/>
  <c r="Y249" i="12"/>
  <c r="BI289" i="12"/>
  <c r="BI217" i="12"/>
  <c r="AW166" i="12"/>
  <c r="BI200" i="12"/>
  <c r="AK27" i="12"/>
  <c r="AK15" i="12"/>
  <c r="AK3" i="12"/>
  <c r="Y272" i="12"/>
  <c r="Y192" i="12"/>
  <c r="Y112" i="12"/>
  <c r="Y295" i="12"/>
  <c r="Y199" i="12"/>
  <c r="Y103" i="12"/>
  <c r="AW121" i="12"/>
  <c r="Y246" i="12"/>
  <c r="Y150" i="12"/>
  <c r="Y54" i="12"/>
  <c r="Y293" i="12"/>
  <c r="Y197" i="12"/>
  <c r="Y101" i="12"/>
  <c r="Y332" i="12"/>
  <c r="Y236" i="12"/>
  <c r="Y140" i="12"/>
  <c r="Y44" i="12"/>
  <c r="Y259" i="12"/>
  <c r="Y123" i="12"/>
  <c r="Y210" i="12"/>
  <c r="Y233" i="12"/>
  <c r="AW209" i="12"/>
  <c r="AW287" i="12"/>
  <c r="AW86" i="12"/>
  <c r="BI135" i="12"/>
  <c r="AK26" i="12"/>
  <c r="AK14" i="12"/>
  <c r="Y224" i="12"/>
  <c r="Y208" i="12"/>
  <c r="Y128" i="12"/>
  <c r="Y48" i="12"/>
  <c r="Y287" i="12"/>
  <c r="Y191" i="12"/>
  <c r="Y95" i="12"/>
  <c r="Y334" i="12"/>
  <c r="Y238" i="12"/>
  <c r="Y142" i="12"/>
  <c r="Y46" i="12"/>
  <c r="Y285" i="12"/>
  <c r="Y189" i="12"/>
  <c r="Y93" i="12"/>
  <c r="Y324" i="12"/>
  <c r="Y228" i="12"/>
  <c r="Y132" i="12"/>
  <c r="Y36" i="12"/>
  <c r="Y251" i="12"/>
  <c r="Y115" i="12"/>
  <c r="Y202" i="12"/>
  <c r="Y225" i="12"/>
  <c r="AW81" i="12"/>
  <c r="AW271" i="12"/>
  <c r="AW70" i="12"/>
  <c r="BU276" i="12"/>
  <c r="AK37" i="12"/>
  <c r="AK25" i="12"/>
  <c r="AK13" i="12"/>
  <c r="Y160" i="12"/>
  <c r="Y144" i="12"/>
  <c r="Y64" i="12"/>
  <c r="Y296" i="12"/>
  <c r="Y279" i="12"/>
  <c r="Y183" i="12"/>
  <c r="Y87" i="12"/>
  <c r="Y326" i="12"/>
  <c r="Y230" i="12"/>
  <c r="Y134" i="12"/>
  <c r="Y38" i="12"/>
  <c r="Y277" i="12"/>
  <c r="Y181" i="12"/>
  <c r="Y85" i="12"/>
  <c r="Y316" i="12"/>
  <c r="Y220" i="12"/>
  <c r="Y124" i="12"/>
  <c r="Y28" i="12"/>
  <c r="Y243" i="12"/>
  <c r="Y83" i="12"/>
  <c r="Y194" i="12"/>
  <c r="Y153" i="12"/>
  <c r="BI97" i="12"/>
  <c r="AW191" i="12"/>
  <c r="AW269" i="12"/>
  <c r="BI269" i="12"/>
  <c r="BI260" i="12"/>
  <c r="AK35" i="12"/>
  <c r="AK23" i="12"/>
  <c r="AK11" i="12"/>
  <c r="Y32" i="12"/>
  <c r="Y16" i="12"/>
  <c r="Y248" i="12"/>
  <c r="Y168" i="12"/>
  <c r="Y263" i="12"/>
  <c r="Y167" i="12"/>
  <c r="Y71" i="12"/>
  <c r="Y310" i="12"/>
  <c r="Y214" i="12"/>
  <c r="Y118" i="12"/>
  <c r="Y22" i="12"/>
  <c r="Y261" i="12"/>
  <c r="Y165" i="12"/>
  <c r="Y69" i="12"/>
  <c r="Y300" i="12"/>
  <c r="Y204" i="12"/>
  <c r="Y108" i="12"/>
  <c r="Y5" i="12"/>
  <c r="Y219" i="12"/>
  <c r="Y67" i="12"/>
  <c r="Y162" i="12"/>
  <c r="Y129" i="12"/>
  <c r="AW296" i="12"/>
  <c r="AW95" i="12"/>
  <c r="AW53" i="12"/>
  <c r="AK34" i="12"/>
  <c r="AK22" i="12"/>
  <c r="AK10" i="12"/>
  <c r="Y288" i="12"/>
  <c r="Y328" i="12"/>
  <c r="Y184" i="12"/>
  <c r="Y104" i="12"/>
  <c r="Y255" i="12"/>
  <c r="Y159" i="12"/>
  <c r="Y63" i="12"/>
  <c r="Y302" i="12"/>
  <c r="Y206" i="12"/>
  <c r="Y110" i="12"/>
  <c r="Y14" i="12"/>
  <c r="Y253" i="12"/>
  <c r="Y157" i="12"/>
  <c r="Y61" i="12"/>
  <c r="Y292" i="12"/>
  <c r="Y196" i="12"/>
  <c r="Y100" i="12"/>
  <c r="Y323" i="12"/>
  <c r="Y211" i="12"/>
  <c r="Y59" i="12"/>
  <c r="Y114" i="12"/>
  <c r="Y57" i="12"/>
  <c r="AW280" i="12"/>
  <c r="AW79" i="12"/>
  <c r="BI193" i="12"/>
  <c r="AK33" i="12"/>
  <c r="AK21" i="12"/>
  <c r="AK9" i="12"/>
  <c r="Y280" i="12"/>
  <c r="Y264" i="12"/>
  <c r="Y120" i="12"/>
  <c r="Y40" i="12"/>
  <c r="Y247" i="12"/>
  <c r="Y151" i="12"/>
  <c r="Y55" i="12"/>
  <c r="Y294" i="12"/>
  <c r="Y198" i="12"/>
  <c r="Y102" i="12"/>
  <c r="AW57" i="12"/>
  <c r="Y245" i="12"/>
  <c r="Y149" i="12"/>
  <c r="Y53" i="12"/>
  <c r="Y284" i="12"/>
  <c r="Y188" i="12"/>
  <c r="Y92" i="12"/>
  <c r="Y315" i="12"/>
  <c r="Y179" i="12"/>
  <c r="Y35" i="12"/>
  <c r="Y98" i="12"/>
  <c r="Y41" i="12"/>
  <c r="AW200" i="12"/>
  <c r="BI273" i="12"/>
  <c r="AW148" i="12"/>
  <c r="AK32" i="12"/>
  <c r="AK20" i="12"/>
  <c r="AK8" i="12"/>
  <c r="Y216" i="12"/>
  <c r="Y200" i="12"/>
  <c r="Y56" i="12"/>
  <c r="Y335" i="12"/>
  <c r="Y239" i="12"/>
  <c r="Y143" i="12"/>
  <c r="Y47" i="12"/>
  <c r="Y286" i="12"/>
  <c r="Y190" i="12"/>
  <c r="Y94" i="12"/>
  <c r="Y333" i="12"/>
  <c r="Y237" i="12"/>
  <c r="Y141" i="12"/>
  <c r="Y45" i="12"/>
  <c r="Y276" i="12"/>
  <c r="Y180" i="12"/>
  <c r="Y84" i="12"/>
  <c r="Y307" i="12"/>
  <c r="Y171" i="12"/>
  <c r="Y306" i="12"/>
  <c r="Y90" i="12"/>
  <c r="Y33" i="12"/>
  <c r="AW184" i="12"/>
  <c r="BI145" i="12"/>
  <c r="AW76" i="12"/>
  <c r="AK31" i="12"/>
  <c r="AK19" i="12"/>
  <c r="AK7" i="12"/>
  <c r="Y152" i="12"/>
  <c r="Y136" i="12"/>
  <c r="AW185" i="12"/>
  <c r="Y327" i="12"/>
  <c r="Y231" i="12"/>
  <c r="Y135" i="12"/>
  <c r="Y39" i="12"/>
  <c r="Y278" i="12"/>
  <c r="Y182" i="12"/>
  <c r="Y86" i="12"/>
  <c r="Y325" i="12"/>
  <c r="Y229" i="12"/>
  <c r="Y133" i="12"/>
  <c r="Y37" i="12"/>
  <c r="Y268" i="12"/>
  <c r="Y172" i="12"/>
  <c r="Y76" i="12"/>
  <c r="Y299" i="12"/>
  <c r="Y163" i="12"/>
  <c r="Y298" i="12"/>
  <c r="Y18" i="12"/>
  <c r="AW113" i="12"/>
  <c r="AW104" i="12"/>
  <c r="AW278" i="12"/>
  <c r="AW330" i="12"/>
  <c r="AW243" i="12"/>
  <c r="AW171" i="12"/>
  <c r="Y106" i="12"/>
  <c r="AW313" i="12"/>
  <c r="Y241" i="12"/>
  <c r="Y145" i="12"/>
  <c r="Y49" i="12"/>
  <c r="AW49" i="12"/>
  <c r="AW33" i="12"/>
  <c r="AW145" i="12"/>
  <c r="Y6" i="12"/>
  <c r="AW288" i="12"/>
  <c r="AW192" i="12"/>
  <c r="AW96" i="12"/>
  <c r="BI281" i="12"/>
  <c r="AW279" i="12"/>
  <c r="AW183" i="12"/>
  <c r="AW87" i="12"/>
  <c r="BI209" i="12"/>
  <c r="AW270" i="12"/>
  <c r="AW174" i="12"/>
  <c r="AW78" i="12"/>
  <c r="AW261" i="12"/>
  <c r="BI321" i="12"/>
  <c r="AW92" i="12"/>
  <c r="AW187" i="12"/>
  <c r="AW274" i="12"/>
  <c r="BI232" i="12"/>
  <c r="BI31" i="12"/>
  <c r="BU4" i="12"/>
  <c r="AW297" i="12"/>
  <c r="Y9" i="12"/>
  <c r="AW17" i="12"/>
  <c r="AW257" i="12"/>
  <c r="AW272" i="12"/>
  <c r="AW176" i="12"/>
  <c r="AW80" i="12"/>
  <c r="BI153" i="12"/>
  <c r="AW263" i="12"/>
  <c r="AW167" i="12"/>
  <c r="AW71" i="12"/>
  <c r="BI81" i="12"/>
  <c r="AW254" i="12"/>
  <c r="AW158" i="12"/>
  <c r="AW62" i="12"/>
  <c r="AW189" i="12"/>
  <c r="BI129" i="12"/>
  <c r="AW68" i="12"/>
  <c r="AW163" i="12"/>
  <c r="AW250" i="12"/>
  <c r="BI176" i="12"/>
  <c r="BU84" i="12"/>
  <c r="BI132" i="12"/>
  <c r="Y51" i="12"/>
  <c r="Y274" i="12"/>
  <c r="Y178" i="12"/>
  <c r="Y82" i="12"/>
  <c r="Y313" i="12"/>
  <c r="Y217" i="12"/>
  <c r="Y121" i="12"/>
  <c r="Y25" i="12"/>
  <c r="AW233" i="12"/>
  <c r="AW281" i="12"/>
  <c r="BI161" i="12"/>
  <c r="AW193" i="12"/>
  <c r="AW264" i="12"/>
  <c r="AW168" i="12"/>
  <c r="AW72" i="12"/>
  <c r="BI89" i="12"/>
  <c r="AW255" i="12"/>
  <c r="AW159" i="12"/>
  <c r="AW63" i="12"/>
  <c r="BI17" i="12"/>
  <c r="AW246" i="12"/>
  <c r="AW150" i="12"/>
  <c r="AW46" i="12"/>
  <c r="AW181" i="12"/>
  <c r="BU228" i="12"/>
  <c r="AW52" i="12"/>
  <c r="AW147" i="12"/>
  <c r="AW234" i="12"/>
  <c r="BI144" i="12"/>
  <c r="BI318" i="12"/>
  <c r="BI28" i="12"/>
  <c r="Y331" i="12"/>
  <c r="Y235" i="12"/>
  <c r="Y139" i="12"/>
  <c r="Y43" i="12"/>
  <c r="Y266" i="12"/>
  <c r="Y170" i="12"/>
  <c r="Y74" i="12"/>
  <c r="Y305" i="12"/>
  <c r="Y209" i="12"/>
  <c r="Y113" i="12"/>
  <c r="Y17" i="12"/>
  <c r="AW169" i="12"/>
  <c r="AW217" i="12"/>
  <c r="Y7" i="12"/>
  <c r="AW129" i="12"/>
  <c r="AW256" i="12"/>
  <c r="AW160" i="12"/>
  <c r="AW64" i="12"/>
  <c r="BI25" i="12"/>
  <c r="AW247" i="12"/>
  <c r="AW151" i="12"/>
  <c r="AW55" i="12"/>
  <c r="AW334" i="12"/>
  <c r="AW238" i="12"/>
  <c r="AW142" i="12"/>
  <c r="BI265" i="12"/>
  <c r="AW173" i="12"/>
  <c r="AW284" i="12"/>
  <c r="BI313" i="12"/>
  <c r="AW91" i="12"/>
  <c r="AW162" i="12"/>
  <c r="BI40" i="12"/>
  <c r="BI214" i="12"/>
  <c r="BI314" i="12"/>
  <c r="Y66" i="12"/>
  <c r="Y297" i="12"/>
  <c r="Y201" i="12"/>
  <c r="Y105" i="12"/>
  <c r="AW249" i="12"/>
  <c r="AW105" i="12"/>
  <c r="AW153" i="12"/>
  <c r="AW329" i="12"/>
  <c r="AW65" i="12"/>
  <c r="AW248" i="12"/>
  <c r="AW152" i="12"/>
  <c r="AW56" i="12"/>
  <c r="AW335" i="12"/>
  <c r="AW239" i="12"/>
  <c r="AW143" i="12"/>
  <c r="AW47" i="12"/>
  <c r="AW326" i="12"/>
  <c r="AW230" i="12"/>
  <c r="AW134" i="12"/>
  <c r="BI201" i="12"/>
  <c r="AW165" i="12"/>
  <c r="AW268" i="12"/>
  <c r="BI185" i="12"/>
  <c r="AW75" i="12"/>
  <c r="AW146" i="12"/>
  <c r="BI8" i="12"/>
  <c r="BI182" i="12"/>
  <c r="BU51" i="12"/>
  <c r="Y27" i="12"/>
  <c r="Y250" i="12"/>
  <c r="Y154" i="12"/>
  <c r="Y58" i="12"/>
  <c r="Y289" i="12"/>
  <c r="Y193" i="12"/>
  <c r="Y97" i="12"/>
  <c r="Y12" i="12"/>
  <c r="AW41" i="12"/>
  <c r="AW89" i="12"/>
  <c r="AW265" i="12"/>
  <c r="BI33" i="12"/>
  <c r="AW240" i="12"/>
  <c r="AW144" i="12"/>
  <c r="AW48" i="12"/>
  <c r="AW327" i="12"/>
  <c r="AW231" i="12"/>
  <c r="AW135" i="12"/>
  <c r="AW39" i="12"/>
  <c r="AW318" i="12"/>
  <c r="AW222" i="12"/>
  <c r="AW126" i="12"/>
  <c r="BI137" i="12"/>
  <c r="AW149" i="12"/>
  <c r="AW260" i="12"/>
  <c r="BI121" i="12"/>
  <c r="AW67" i="12"/>
  <c r="AW138" i="12"/>
  <c r="BU156" i="12"/>
  <c r="BI158" i="12"/>
  <c r="BU66" i="12"/>
  <c r="Y19" i="12"/>
  <c r="Y242" i="12"/>
  <c r="Y146" i="12"/>
  <c r="Y50" i="12"/>
  <c r="Y281" i="12"/>
  <c r="Y185" i="12"/>
  <c r="Y89" i="12"/>
  <c r="Y4" i="12"/>
  <c r="Y10" i="12"/>
  <c r="AW25" i="12"/>
  <c r="AW201" i="12"/>
  <c r="AW328" i="12"/>
  <c r="AW232" i="12"/>
  <c r="AW136" i="12"/>
  <c r="AW40" i="12"/>
  <c r="AW319" i="12"/>
  <c r="AW223" i="12"/>
  <c r="AW127" i="12"/>
  <c r="AW31" i="12"/>
  <c r="AW310" i="12"/>
  <c r="AW214" i="12"/>
  <c r="AW118" i="12"/>
  <c r="BI73" i="12"/>
  <c r="AW93" i="12"/>
  <c r="AW244" i="12"/>
  <c r="BU164" i="12"/>
  <c r="AW51" i="12"/>
  <c r="AW122" i="12"/>
  <c r="BI327" i="12"/>
  <c r="BI126" i="12"/>
  <c r="Y203" i="12"/>
  <c r="Y107" i="12"/>
  <c r="Y330" i="12"/>
  <c r="Y234" i="12"/>
  <c r="Y138" i="12"/>
  <c r="Y42" i="12"/>
  <c r="Y273" i="12"/>
  <c r="Y177" i="12"/>
  <c r="Y81" i="12"/>
  <c r="AW305" i="12"/>
  <c r="AW289" i="12"/>
  <c r="BI225" i="12"/>
  <c r="AW137" i="12"/>
  <c r="AW320" i="12"/>
  <c r="AW224" i="12"/>
  <c r="AW128" i="12"/>
  <c r="AW32" i="12"/>
  <c r="AW311" i="12"/>
  <c r="AW215" i="12"/>
  <c r="AW119" i="12"/>
  <c r="AW23" i="12"/>
  <c r="AW302" i="12"/>
  <c r="AW206" i="12"/>
  <c r="AW110" i="12"/>
  <c r="BU292" i="12"/>
  <c r="AW85" i="12"/>
  <c r="AW188" i="12"/>
  <c r="AW283" i="12"/>
  <c r="BI241" i="12"/>
  <c r="AW26" i="12"/>
  <c r="BI223" i="12"/>
  <c r="BU332" i="12"/>
  <c r="Y195" i="12"/>
  <c r="Y99" i="12"/>
  <c r="Y322" i="12"/>
  <c r="Y226" i="12"/>
  <c r="Y130" i="12"/>
  <c r="Y34" i="12"/>
  <c r="Y265" i="12"/>
  <c r="Y169" i="12"/>
  <c r="Y73" i="12"/>
  <c r="AW241" i="12"/>
  <c r="AW225" i="12"/>
  <c r="Y8" i="12"/>
  <c r="AW73" i="12"/>
  <c r="AW312" i="12"/>
  <c r="AW216" i="12"/>
  <c r="AW120" i="12"/>
  <c r="AW24" i="12"/>
  <c r="AW303" i="12"/>
  <c r="AW207" i="12"/>
  <c r="AW111" i="12"/>
  <c r="AW15" i="12"/>
  <c r="AW294" i="12"/>
  <c r="AW198" i="12"/>
  <c r="AW102" i="12"/>
  <c r="AW285" i="12"/>
  <c r="AW77" i="12"/>
  <c r="AW172" i="12"/>
  <c r="AW267" i="12"/>
  <c r="BI113" i="12"/>
  <c r="BI169" i="12"/>
  <c r="BI191" i="12"/>
  <c r="BI325" i="12"/>
  <c r="Y283" i="12"/>
  <c r="Y187" i="12"/>
  <c r="Y91" i="12"/>
  <c r="Y314" i="12"/>
  <c r="Y218" i="12"/>
  <c r="Y122" i="12"/>
  <c r="Y26" i="12"/>
  <c r="Y257" i="12"/>
  <c r="Y161" i="12"/>
  <c r="Y65" i="12"/>
  <c r="AW177" i="12"/>
  <c r="AW161" i="12"/>
  <c r="AW273" i="12"/>
  <c r="AW9" i="12"/>
  <c r="AW304" i="12"/>
  <c r="AW208" i="12"/>
  <c r="AW112" i="12"/>
  <c r="AW16" i="12"/>
  <c r="AW295" i="12"/>
  <c r="AW199" i="12"/>
  <c r="AW103" i="12"/>
  <c r="AW7" i="12"/>
  <c r="AW286" i="12"/>
  <c r="AW190" i="12"/>
  <c r="AW94" i="12"/>
  <c r="AW277" i="12"/>
  <c r="AW69" i="12"/>
  <c r="AW164" i="12"/>
  <c r="AW259" i="12"/>
  <c r="BI49" i="12"/>
  <c r="BI41" i="12"/>
  <c r="BI167" i="12"/>
  <c r="BI301" i="12"/>
  <c r="BI257" i="12"/>
  <c r="AW276" i="12"/>
  <c r="AW180" i="12"/>
  <c r="AW84" i="12"/>
  <c r="BI249" i="12"/>
  <c r="AW275" i="12"/>
  <c r="AW179" i="12"/>
  <c r="AW83" i="12"/>
  <c r="BI177" i="12"/>
  <c r="AW266" i="12"/>
  <c r="AW154" i="12"/>
  <c r="AW10" i="12"/>
  <c r="BI224" i="12"/>
  <c r="BI32" i="12"/>
  <c r="BI215" i="12"/>
  <c r="BI23" i="12"/>
  <c r="BI206" i="12"/>
  <c r="BU268" i="12"/>
  <c r="BI324" i="12"/>
  <c r="BI194" i="12"/>
  <c r="AW54" i="12"/>
  <c r="BI9" i="12"/>
  <c r="AW253" i="12"/>
  <c r="AW157" i="12"/>
  <c r="AW61" i="12"/>
  <c r="BI65" i="12"/>
  <c r="AW252" i="12"/>
  <c r="AW156" i="12"/>
  <c r="AW60" i="12"/>
  <c r="BI57" i="12"/>
  <c r="AW251" i="12"/>
  <c r="AW155" i="12"/>
  <c r="AW59" i="12"/>
  <c r="BU100" i="12"/>
  <c r="AW242" i="12"/>
  <c r="AW130" i="12"/>
  <c r="BI3" i="12"/>
  <c r="BI160" i="12"/>
  <c r="BU28" i="12"/>
  <c r="BI151" i="12"/>
  <c r="BI334" i="12"/>
  <c r="BI142" i="12"/>
  <c r="BI285" i="12"/>
  <c r="BI84" i="12"/>
  <c r="BU216" i="12"/>
  <c r="BU152" i="12"/>
  <c r="AW38" i="12"/>
  <c r="AW333" i="12"/>
  <c r="AW237" i="12"/>
  <c r="AW141" i="12"/>
  <c r="AW45" i="12"/>
  <c r="AW332" i="12"/>
  <c r="AW236" i="12"/>
  <c r="AW140" i="12"/>
  <c r="AW44" i="12"/>
  <c r="AW331" i="12"/>
  <c r="AW235" i="12"/>
  <c r="AW139" i="12"/>
  <c r="AW43" i="12"/>
  <c r="AW322" i="12"/>
  <c r="AW226" i="12"/>
  <c r="AW106" i="12"/>
  <c r="BI320" i="12"/>
  <c r="BI136" i="12"/>
  <c r="BI319" i="12"/>
  <c r="BI127" i="12"/>
  <c r="BI310" i="12"/>
  <c r="BI118" i="12"/>
  <c r="BI237" i="12"/>
  <c r="BI20" i="12"/>
  <c r="BU16" i="12"/>
  <c r="AW30" i="12"/>
  <c r="AW325" i="12"/>
  <c r="AW229" i="12"/>
  <c r="AW133" i="12"/>
  <c r="AW37" i="12"/>
  <c r="AW324" i="12"/>
  <c r="AW228" i="12"/>
  <c r="AW132" i="12"/>
  <c r="AW36" i="12"/>
  <c r="AW323" i="12"/>
  <c r="AW227" i="12"/>
  <c r="AW131" i="12"/>
  <c r="AW35" i="12"/>
  <c r="AW314" i="12"/>
  <c r="AW218" i="12"/>
  <c r="AW82" i="12"/>
  <c r="BI312" i="12"/>
  <c r="BI128" i="12"/>
  <c r="BI311" i="12"/>
  <c r="BI119" i="12"/>
  <c r="BI302" i="12"/>
  <c r="BI110" i="12"/>
  <c r="BI229" i="12"/>
  <c r="BI4" i="12"/>
  <c r="BU310" i="12"/>
  <c r="AW22" i="12"/>
  <c r="AW317" i="12"/>
  <c r="AW221" i="12"/>
  <c r="AW125" i="12"/>
  <c r="AW29" i="12"/>
  <c r="AW316" i="12"/>
  <c r="AW220" i="12"/>
  <c r="AW124" i="12"/>
  <c r="AW28" i="12"/>
  <c r="AW315" i="12"/>
  <c r="AW219" i="12"/>
  <c r="AW123" i="12"/>
  <c r="AW27" i="12"/>
  <c r="AW306" i="12"/>
  <c r="AW210" i="12"/>
  <c r="AW66" i="12"/>
  <c r="BI296" i="12"/>
  <c r="BI104" i="12"/>
  <c r="BI287" i="12"/>
  <c r="BI95" i="12"/>
  <c r="BI278" i="12"/>
  <c r="BI86" i="12"/>
  <c r="BI197" i="12"/>
  <c r="BI251" i="12"/>
  <c r="AW14" i="12"/>
  <c r="AW309" i="12"/>
  <c r="AW213" i="12"/>
  <c r="AW117" i="12"/>
  <c r="AW21" i="12"/>
  <c r="AW308" i="12"/>
  <c r="AW212" i="12"/>
  <c r="AW116" i="12"/>
  <c r="AW20" i="12"/>
  <c r="AW307" i="12"/>
  <c r="AW211" i="12"/>
  <c r="AW115" i="12"/>
  <c r="AW19" i="12"/>
  <c r="AW298" i="12"/>
  <c r="AW202" i="12"/>
  <c r="AW50" i="12"/>
  <c r="BI272" i="12"/>
  <c r="BI80" i="12"/>
  <c r="BI263" i="12"/>
  <c r="BI71" i="12"/>
  <c r="BI254" i="12"/>
  <c r="BI38" i="12"/>
  <c r="BI133" i="12"/>
  <c r="BI139" i="12"/>
  <c r="AW6" i="12"/>
  <c r="AW301" i="12"/>
  <c r="AW205" i="12"/>
  <c r="AW109" i="12"/>
  <c r="AW13" i="12"/>
  <c r="AW300" i="12"/>
  <c r="AW204" i="12"/>
  <c r="AW108" i="12"/>
  <c r="AW12" i="12"/>
  <c r="AW299" i="12"/>
  <c r="AW203" i="12"/>
  <c r="AW107" i="12"/>
  <c r="AW11" i="12"/>
  <c r="AW290" i="12"/>
  <c r="AW194" i="12"/>
  <c r="AW42" i="12"/>
  <c r="BI256" i="12"/>
  <c r="BI64" i="12"/>
  <c r="BI247" i="12"/>
  <c r="BI55" i="12"/>
  <c r="BI238" i="12"/>
  <c r="BI22" i="12"/>
  <c r="BI21" i="12"/>
  <c r="BI83" i="12"/>
  <c r="BI329" i="12"/>
  <c r="AW293" i="12"/>
  <c r="AW197" i="12"/>
  <c r="AW101" i="12"/>
  <c r="AW5" i="12"/>
  <c r="AW292" i="12"/>
  <c r="AW196" i="12"/>
  <c r="AW100" i="12"/>
  <c r="AW4" i="12"/>
  <c r="AW291" i="12"/>
  <c r="AW195" i="12"/>
  <c r="AW99" i="12"/>
  <c r="BI305" i="12"/>
  <c r="AW282" i="12"/>
  <c r="AW178" i="12"/>
  <c r="AW34" i="12"/>
  <c r="BI240" i="12"/>
  <c r="BI48" i="12"/>
  <c r="BI231" i="12"/>
  <c r="BI39" i="12"/>
  <c r="BI222" i="12"/>
  <c r="BI6" i="12"/>
  <c r="BU68" i="12"/>
  <c r="BU244" i="12"/>
  <c r="BI322" i="12"/>
  <c r="AW58" i="12"/>
  <c r="BU36" i="12"/>
  <c r="BI248" i="12"/>
  <c r="BI152" i="12"/>
  <c r="BI56" i="12"/>
  <c r="BI335" i="12"/>
  <c r="BI239" i="12"/>
  <c r="BI143" i="12"/>
  <c r="BI47" i="12"/>
  <c r="BI326" i="12"/>
  <c r="BI230" i="12"/>
  <c r="BI134" i="12"/>
  <c r="BI14" i="12"/>
  <c r="BI277" i="12"/>
  <c r="BI5" i="12"/>
  <c r="BI68" i="12"/>
  <c r="BI11" i="12"/>
  <c r="BU329" i="12"/>
  <c r="BI216" i="12"/>
  <c r="BI120" i="12"/>
  <c r="BI24" i="12"/>
  <c r="BI303" i="12"/>
  <c r="BI207" i="12"/>
  <c r="BI111" i="12"/>
  <c r="BI15" i="12"/>
  <c r="BI294" i="12"/>
  <c r="BI198" i="12"/>
  <c r="BI102" i="12"/>
  <c r="BU204" i="12"/>
  <c r="BI221" i="12"/>
  <c r="BI284" i="12"/>
  <c r="BU60" i="12"/>
  <c r="BI250" i="12"/>
  <c r="BU295" i="12"/>
  <c r="AW114" i="12"/>
  <c r="AW18" i="12"/>
  <c r="BI304" i="12"/>
  <c r="BI208" i="12"/>
  <c r="BI112" i="12"/>
  <c r="BI16" i="12"/>
  <c r="BI295" i="12"/>
  <c r="BI199" i="12"/>
  <c r="BI103" i="12"/>
  <c r="BI7" i="12"/>
  <c r="BI286" i="12"/>
  <c r="BI190" i="12"/>
  <c r="BI94" i="12"/>
  <c r="BI333" i="12"/>
  <c r="BI213" i="12"/>
  <c r="BI276" i="12"/>
  <c r="BI267" i="12"/>
  <c r="BI234" i="12"/>
  <c r="BU39" i="12"/>
  <c r="AW98" i="12"/>
  <c r="BI297" i="12"/>
  <c r="BI288" i="12"/>
  <c r="BI192" i="12"/>
  <c r="BI96" i="12"/>
  <c r="BU284" i="12"/>
  <c r="BI279" i="12"/>
  <c r="BI183" i="12"/>
  <c r="BI87" i="12"/>
  <c r="BU212" i="12"/>
  <c r="BI270" i="12"/>
  <c r="BI174" i="12"/>
  <c r="BI78" i="12"/>
  <c r="BI317" i="12"/>
  <c r="BI157" i="12"/>
  <c r="BI220" i="12"/>
  <c r="BI211" i="12"/>
  <c r="BU251" i="12"/>
  <c r="AW186" i="12"/>
  <c r="AW90" i="12"/>
  <c r="BI233" i="12"/>
  <c r="BI280" i="12"/>
  <c r="BI184" i="12"/>
  <c r="BI88" i="12"/>
  <c r="BU220" i="12"/>
  <c r="BI271" i="12"/>
  <c r="BI175" i="12"/>
  <c r="BI79" i="12"/>
  <c r="BU148" i="12"/>
  <c r="BI262" i="12"/>
  <c r="BI166" i="12"/>
  <c r="BI46" i="12"/>
  <c r="BI309" i="12"/>
  <c r="BI149" i="12"/>
  <c r="BI148" i="12"/>
  <c r="BI203" i="12"/>
  <c r="BU187" i="12"/>
  <c r="AW170" i="12"/>
  <c r="AW74" i="12"/>
  <c r="BI105" i="12"/>
  <c r="BI264" i="12"/>
  <c r="BI168" i="12"/>
  <c r="BI72" i="12"/>
  <c r="BU92" i="12"/>
  <c r="BI255" i="12"/>
  <c r="BI159" i="12"/>
  <c r="BI63" i="12"/>
  <c r="BU20" i="12"/>
  <c r="BI246" i="12"/>
  <c r="BI150" i="12"/>
  <c r="BI30" i="12"/>
  <c r="BI293" i="12"/>
  <c r="BI93" i="12"/>
  <c r="BI92" i="12"/>
  <c r="BI123" i="12"/>
  <c r="BU322" i="12"/>
  <c r="BI187" i="12"/>
  <c r="BI298" i="12"/>
  <c r="BU258" i="12"/>
  <c r="BU231" i="12"/>
  <c r="BI147" i="12"/>
  <c r="BI258" i="12"/>
  <c r="BU122" i="12"/>
  <c r="BU95" i="12"/>
  <c r="BU193" i="12"/>
  <c r="BI70" i="12"/>
  <c r="BU140" i="12"/>
  <c r="BI261" i="12"/>
  <c r="BI85" i="12"/>
  <c r="BI212" i="12"/>
  <c r="BI331" i="12"/>
  <c r="BI75" i="12"/>
  <c r="BI138" i="12"/>
  <c r="BU137" i="12"/>
  <c r="BI62" i="12"/>
  <c r="BU76" i="12"/>
  <c r="BI253" i="12"/>
  <c r="BI69" i="12"/>
  <c r="BI196" i="12"/>
  <c r="BI315" i="12"/>
  <c r="BI59" i="12"/>
  <c r="BI74" i="12"/>
  <c r="BU73" i="12"/>
  <c r="BI54" i="12"/>
  <c r="BU12" i="12"/>
  <c r="BI245" i="12"/>
  <c r="BI29" i="12"/>
  <c r="BI156" i="12"/>
  <c r="BI275" i="12"/>
  <c r="BI19" i="12"/>
  <c r="BU307" i="12"/>
  <c r="BU272" i="12"/>
  <c r="BU174" i="12"/>
  <c r="BU118" i="12"/>
  <c r="BU54" i="12"/>
  <c r="BI205" i="12"/>
  <c r="BI141" i="12"/>
  <c r="BI77" i="12"/>
  <c r="BI13" i="12"/>
  <c r="BI332" i="12"/>
  <c r="BI268" i="12"/>
  <c r="BI204" i="12"/>
  <c r="BI140" i="12"/>
  <c r="BI76" i="12"/>
  <c r="BI12" i="12"/>
  <c r="BI323" i="12"/>
  <c r="BI259" i="12"/>
  <c r="BI195" i="12"/>
  <c r="BI131" i="12"/>
  <c r="BI67" i="12"/>
  <c r="BU308" i="12"/>
  <c r="BI306" i="12"/>
  <c r="BI242" i="12"/>
  <c r="BI130" i="12"/>
  <c r="BU243" i="12"/>
  <c r="BU314" i="12"/>
  <c r="BU58" i="12"/>
  <c r="BU129" i="12"/>
  <c r="BU208" i="12"/>
  <c r="BU287" i="12"/>
  <c r="BU31" i="12"/>
  <c r="BU110" i="12"/>
  <c r="BI189" i="12"/>
  <c r="BI125" i="12"/>
  <c r="BI61" i="12"/>
  <c r="BU324" i="12"/>
  <c r="BI316" i="12"/>
  <c r="BI252" i="12"/>
  <c r="BI188" i="12"/>
  <c r="BI124" i="12"/>
  <c r="BI60" i="12"/>
  <c r="BU316" i="12"/>
  <c r="BI307" i="12"/>
  <c r="BI243" i="12"/>
  <c r="BI179" i="12"/>
  <c r="BI115" i="12"/>
  <c r="BI51" i="12"/>
  <c r="BU180" i="12"/>
  <c r="BI290" i="12"/>
  <c r="BI226" i="12"/>
  <c r="BI66" i="12"/>
  <c r="BU179" i="12"/>
  <c r="BU250" i="12"/>
  <c r="BU321" i="12"/>
  <c r="BU65" i="12"/>
  <c r="BU144" i="12"/>
  <c r="BU223" i="12"/>
  <c r="BU302" i="12"/>
  <c r="BU46" i="12"/>
  <c r="BI181" i="12"/>
  <c r="BI117" i="12"/>
  <c r="BI53" i="12"/>
  <c r="BU260" i="12"/>
  <c r="BI308" i="12"/>
  <c r="BI244" i="12"/>
  <c r="BI180" i="12"/>
  <c r="BI116" i="12"/>
  <c r="BI52" i="12"/>
  <c r="BU252" i="12"/>
  <c r="BI299" i="12"/>
  <c r="BI235" i="12"/>
  <c r="BI171" i="12"/>
  <c r="BI107" i="12"/>
  <c r="BI43" i="12"/>
  <c r="BU116" i="12"/>
  <c r="BI282" i="12"/>
  <c r="BI218" i="12"/>
  <c r="BI10" i="12"/>
  <c r="BU123" i="12"/>
  <c r="BU194" i="12"/>
  <c r="BU265" i="12"/>
  <c r="BU9" i="12"/>
  <c r="BU88" i="12"/>
  <c r="BU167" i="12"/>
  <c r="BU246" i="12"/>
  <c r="BU325" i="12"/>
  <c r="BI173" i="12"/>
  <c r="BI109" i="12"/>
  <c r="BI45" i="12"/>
  <c r="BU196" i="12"/>
  <c r="BI300" i="12"/>
  <c r="BI236" i="12"/>
  <c r="BI172" i="12"/>
  <c r="BI108" i="12"/>
  <c r="BI44" i="12"/>
  <c r="BU188" i="12"/>
  <c r="BI291" i="12"/>
  <c r="BI227" i="12"/>
  <c r="BI163" i="12"/>
  <c r="BI99" i="12"/>
  <c r="BI35" i="12"/>
  <c r="BU52" i="12"/>
  <c r="BI274" i="12"/>
  <c r="BI210" i="12"/>
  <c r="BU300" i="12"/>
  <c r="BU115" i="12"/>
  <c r="BU186" i="12"/>
  <c r="BU257" i="12"/>
  <c r="BU3" i="12"/>
  <c r="BU80" i="12"/>
  <c r="BU159" i="12"/>
  <c r="BU238" i="12"/>
  <c r="BU317" i="12"/>
  <c r="BI165" i="12"/>
  <c r="BI101" i="12"/>
  <c r="BI37" i="12"/>
  <c r="BU132" i="12"/>
  <c r="BI292" i="12"/>
  <c r="BI228" i="12"/>
  <c r="BI164" i="12"/>
  <c r="BI100" i="12"/>
  <c r="BI36" i="12"/>
  <c r="BU124" i="12"/>
  <c r="BI283" i="12"/>
  <c r="BI219" i="12"/>
  <c r="BI155" i="12"/>
  <c r="BI91" i="12"/>
  <c r="BI27" i="12"/>
  <c r="BI330" i="12"/>
  <c r="BI266" i="12"/>
  <c r="BI202" i="12"/>
  <c r="BU315" i="12"/>
  <c r="BU59" i="12"/>
  <c r="BU130" i="12"/>
  <c r="BU201" i="12"/>
  <c r="BU280" i="12"/>
  <c r="BU24" i="12"/>
  <c r="BU103" i="12"/>
  <c r="BU182" i="12"/>
  <c r="BU261" i="12"/>
  <c r="BI186" i="12"/>
  <c r="BI122" i="12"/>
  <c r="BI58" i="12"/>
  <c r="BU236" i="12"/>
  <c r="BU299" i="12"/>
  <c r="BU235" i="12"/>
  <c r="BU171" i="12"/>
  <c r="BU107" i="12"/>
  <c r="BU43" i="12"/>
  <c r="BU306" i="12"/>
  <c r="BU242" i="12"/>
  <c r="BU178" i="12"/>
  <c r="BU114" i="12"/>
  <c r="BU50" i="12"/>
  <c r="BU313" i="12"/>
  <c r="BU249" i="12"/>
  <c r="BU185" i="12"/>
  <c r="BU121" i="12"/>
  <c r="BU57" i="12"/>
  <c r="BU328" i="12"/>
  <c r="BU264" i="12"/>
  <c r="BU200" i="12"/>
  <c r="BU136" i="12"/>
  <c r="BU72" i="12"/>
  <c r="BU8" i="12"/>
  <c r="BU279" i="12"/>
  <c r="BU215" i="12"/>
  <c r="BU151" i="12"/>
  <c r="BU87" i="12"/>
  <c r="BU23" i="12"/>
  <c r="BU294" i="12"/>
  <c r="BU230" i="12"/>
  <c r="BU166" i="12"/>
  <c r="BU102" i="12"/>
  <c r="BU38" i="12"/>
  <c r="BU309" i="12"/>
  <c r="BI178" i="12"/>
  <c r="BI114" i="12"/>
  <c r="BI50" i="12"/>
  <c r="BU172" i="12"/>
  <c r="BU291" i="12"/>
  <c r="BU227" i="12"/>
  <c r="BU163" i="12"/>
  <c r="BU99" i="12"/>
  <c r="BU35" i="12"/>
  <c r="BU298" i="12"/>
  <c r="BU234" i="12"/>
  <c r="BU170" i="12"/>
  <c r="BU106" i="12"/>
  <c r="BU42" i="12"/>
  <c r="BU305" i="12"/>
  <c r="BU241" i="12"/>
  <c r="BU177" i="12"/>
  <c r="BU113" i="12"/>
  <c r="BU49" i="12"/>
  <c r="BU320" i="12"/>
  <c r="BU256" i="12"/>
  <c r="BU192" i="12"/>
  <c r="BU128" i="12"/>
  <c r="BU64" i="12"/>
  <c r="BU335" i="12"/>
  <c r="BU271" i="12"/>
  <c r="BU207" i="12"/>
  <c r="BU143" i="12"/>
  <c r="BU79" i="12"/>
  <c r="BU15" i="12"/>
  <c r="BU286" i="12"/>
  <c r="BU222" i="12"/>
  <c r="BU158" i="12"/>
  <c r="BU94" i="12"/>
  <c r="BU30" i="12"/>
  <c r="BU301" i="12"/>
  <c r="BI170" i="12"/>
  <c r="BI106" i="12"/>
  <c r="BI42" i="12"/>
  <c r="BU108" i="12"/>
  <c r="BU283" i="12"/>
  <c r="BU219" i="12"/>
  <c r="BU155" i="12"/>
  <c r="BU91" i="12"/>
  <c r="BU27" i="12"/>
  <c r="BU290" i="12"/>
  <c r="BU226" i="12"/>
  <c r="BU162" i="12"/>
  <c r="BU98" i="12"/>
  <c r="BU34" i="12"/>
  <c r="BU297" i="12"/>
  <c r="BU233" i="12"/>
  <c r="BU169" i="12"/>
  <c r="BU105" i="12"/>
  <c r="BU41" i="12"/>
  <c r="BU312" i="12"/>
  <c r="BU248" i="12"/>
  <c r="BU184" i="12"/>
  <c r="BU120" i="12"/>
  <c r="BU56" i="12"/>
  <c r="BU327" i="12"/>
  <c r="BU263" i="12"/>
  <c r="BU199" i="12"/>
  <c r="BU135" i="12"/>
  <c r="BU71" i="12"/>
  <c r="BU7" i="12"/>
  <c r="BU278" i="12"/>
  <c r="BU214" i="12"/>
  <c r="BU150" i="12"/>
  <c r="BU86" i="12"/>
  <c r="BU22" i="12"/>
  <c r="BU293" i="12"/>
  <c r="BI162" i="12"/>
  <c r="BI98" i="12"/>
  <c r="BI34" i="12"/>
  <c r="BU44" i="12"/>
  <c r="BU275" i="12"/>
  <c r="BU211" i="12"/>
  <c r="BU147" i="12"/>
  <c r="BU83" i="12"/>
  <c r="BU19" i="12"/>
  <c r="BU282" i="12"/>
  <c r="BU218" i="12"/>
  <c r="BU154" i="12"/>
  <c r="BU90" i="12"/>
  <c r="BU26" i="12"/>
  <c r="BU289" i="12"/>
  <c r="BU225" i="12"/>
  <c r="BU161" i="12"/>
  <c r="BU97" i="12"/>
  <c r="BU33" i="12"/>
  <c r="BU304" i="12"/>
  <c r="BU240" i="12"/>
  <c r="BU176" i="12"/>
  <c r="BU112" i="12"/>
  <c r="BU48" i="12"/>
  <c r="BU319" i="12"/>
  <c r="BU255" i="12"/>
  <c r="BU191" i="12"/>
  <c r="BU127" i="12"/>
  <c r="BU63" i="12"/>
  <c r="BU334" i="12"/>
  <c r="BU270" i="12"/>
  <c r="BU206" i="12"/>
  <c r="BU142" i="12"/>
  <c r="BU78" i="12"/>
  <c r="BU14" i="12"/>
  <c r="BU285" i="12"/>
  <c r="BI154" i="12"/>
  <c r="BI90" i="12"/>
  <c r="BI26" i="12"/>
  <c r="BU331" i="12"/>
  <c r="BU267" i="12"/>
  <c r="BU203" i="12"/>
  <c r="BU139" i="12"/>
  <c r="BU75" i="12"/>
  <c r="BU11" i="12"/>
  <c r="BU274" i="12"/>
  <c r="BU210" i="12"/>
  <c r="BU146" i="12"/>
  <c r="BU82" i="12"/>
  <c r="BU18" i="12"/>
  <c r="BU281" i="12"/>
  <c r="BU217" i="12"/>
  <c r="BU153" i="12"/>
  <c r="BU89" i="12"/>
  <c r="BU25" i="12"/>
  <c r="BU296" i="12"/>
  <c r="BU232" i="12"/>
  <c r="BU168" i="12"/>
  <c r="BU104" i="12"/>
  <c r="BU40" i="12"/>
  <c r="BU311" i="12"/>
  <c r="BU247" i="12"/>
  <c r="BU183" i="12"/>
  <c r="BU119" i="12"/>
  <c r="BU55" i="12"/>
  <c r="BU326" i="12"/>
  <c r="BU262" i="12"/>
  <c r="BU198" i="12"/>
  <c r="BU134" i="12"/>
  <c r="BU70" i="12"/>
  <c r="BU6" i="12"/>
  <c r="BU277" i="12"/>
  <c r="BI146" i="12"/>
  <c r="BI82" i="12"/>
  <c r="BI18" i="12"/>
  <c r="BU323" i="12"/>
  <c r="BU259" i="12"/>
  <c r="BU195" i="12"/>
  <c r="BU131" i="12"/>
  <c r="BU67" i="12"/>
  <c r="BU330" i="12"/>
  <c r="BU266" i="12"/>
  <c r="BU202" i="12"/>
  <c r="BU138" i="12"/>
  <c r="BU74" i="12"/>
  <c r="BU10" i="12"/>
  <c r="BU273" i="12"/>
  <c r="BU209" i="12"/>
  <c r="BU145" i="12"/>
  <c r="BU81" i="12"/>
  <c r="BU17" i="12"/>
  <c r="BU288" i="12"/>
  <c r="BU224" i="12"/>
  <c r="BU160" i="12"/>
  <c r="BU96" i="12"/>
  <c r="BU32" i="12"/>
  <c r="BU303" i="12"/>
  <c r="BU239" i="12"/>
  <c r="BU175" i="12"/>
  <c r="BU111" i="12"/>
  <c r="BU47" i="12"/>
  <c r="BU318" i="12"/>
  <c r="BU254" i="12"/>
  <c r="BU190" i="12"/>
  <c r="BU126" i="12"/>
  <c r="BU62" i="12"/>
  <c r="BU333" i="12"/>
  <c r="BU269" i="12"/>
  <c r="BU253" i="12"/>
  <c r="BU245" i="12"/>
  <c r="BU229" i="12"/>
  <c r="BU237" i="12"/>
  <c r="BU221" i="12"/>
  <c r="BU213" i="12"/>
  <c r="BU205" i="12"/>
  <c r="BU197" i="12"/>
  <c r="BU189" i="12"/>
  <c r="BU173" i="12"/>
  <c r="BU165" i="12"/>
  <c r="BU157" i="12"/>
  <c r="BU149" i="12"/>
  <c r="BU141" i="12"/>
  <c r="BU125" i="12"/>
  <c r="BU101" i="12"/>
  <c r="BU109" i="12"/>
  <c r="BU93" i="12"/>
  <c r="BU85" i="12"/>
  <c r="BU61" i="12"/>
  <c r="BU45" i="12"/>
  <c r="BU37" i="12"/>
  <c r="BU29" i="12"/>
  <c r="BU21" i="12"/>
  <c r="BU77" i="12"/>
  <c r="BU13" i="12"/>
  <c r="BU133" i="12"/>
  <c r="BU69" i="12"/>
  <c r="BU5" i="12"/>
  <c r="BU181" i="12"/>
  <c r="BU117" i="12"/>
  <c r="BU53" i="12"/>
  <c r="N4" i="12"/>
  <c r="AL4" i="12"/>
  <c r="AX4" i="12"/>
  <c r="BV4" i="12"/>
  <c r="BJ4" i="12"/>
  <c r="Z4" i="12"/>
  <c r="M4" i="13"/>
  <c r="BV4" i="13"/>
  <c r="BJ4" i="13"/>
  <c r="AX4" i="13"/>
  <c r="AL4" i="13"/>
  <c r="Z4" i="13"/>
  <c r="N4" i="13"/>
  <c r="G7" i="13"/>
  <c r="M4" i="12"/>
  <c r="G7" i="12"/>
  <c r="H7" i="12" s="1"/>
  <c r="G8" i="7"/>
  <c r="H8" i="7" s="1"/>
  <c r="L6" i="13" l="1"/>
  <c r="I7" i="12" a="1"/>
  <c r="I7" i="12" s="1"/>
  <c r="K7" i="12" s="1"/>
  <c r="J7" i="12"/>
  <c r="H7" i="13"/>
  <c r="N6" i="7"/>
  <c r="I8" i="7" a="1"/>
  <c r="I8" i="7" s="1"/>
  <c r="K8" i="7" s="1"/>
  <c r="J8" i="7"/>
  <c r="L7" i="7"/>
  <c r="B20" i="12"/>
  <c r="N5" i="12"/>
  <c r="BV5" i="12"/>
  <c r="BJ5" i="12"/>
  <c r="AL5" i="12"/>
  <c r="Z5" i="12"/>
  <c r="AX5" i="12"/>
  <c r="M5" i="13"/>
  <c r="BV5" i="13"/>
  <c r="BJ5" i="13"/>
  <c r="AX5" i="13"/>
  <c r="AL5" i="13"/>
  <c r="Z5" i="13"/>
  <c r="N5" i="13"/>
  <c r="G8" i="13"/>
  <c r="H8" i="13" s="1"/>
  <c r="M5" i="12"/>
  <c r="G8" i="12"/>
  <c r="H8" i="12" s="1"/>
  <c r="G9" i="7"/>
  <c r="H9" i="7" s="1"/>
  <c r="I7" i="13" l="1" a="1"/>
  <c r="I7" i="13" s="1"/>
  <c r="K7" i="13" s="1"/>
  <c r="J7" i="13"/>
  <c r="L7" i="12"/>
  <c r="I8" i="13" a="1"/>
  <c r="I8" i="13" s="1"/>
  <c r="K8" i="13" s="1"/>
  <c r="J8" i="13"/>
  <c r="I8" i="12" a="1"/>
  <c r="I8" i="12" s="1"/>
  <c r="J8" i="12"/>
  <c r="L8" i="7"/>
  <c r="M8" i="7" s="1"/>
  <c r="I9" i="7" a="1"/>
  <c r="I9" i="7" s="1"/>
  <c r="K9" i="7" s="1"/>
  <c r="J9" i="7"/>
  <c r="N7" i="7"/>
  <c r="M7" i="7"/>
  <c r="BV6" i="12"/>
  <c r="BJ6" i="12"/>
  <c r="AL6" i="12"/>
  <c r="AX6" i="12"/>
  <c r="Z6" i="12"/>
  <c r="BV6" i="13"/>
  <c r="BJ6" i="13"/>
  <c r="AX6" i="13"/>
  <c r="AL6" i="13"/>
  <c r="Z6" i="13"/>
  <c r="M6" i="12"/>
  <c r="N6" i="12"/>
  <c r="N6" i="13"/>
  <c r="M6" i="13"/>
  <c r="G9" i="13"/>
  <c r="G9" i="12"/>
  <c r="H9" i="12" s="1"/>
  <c r="G10" i="7"/>
  <c r="H10" i="7" s="1"/>
  <c r="L8" i="13" l="1"/>
  <c r="K8" i="12"/>
  <c r="L8" i="12" s="1"/>
  <c r="H9" i="13"/>
  <c r="I9" i="12" a="1"/>
  <c r="I9" i="12" s="1"/>
  <c r="K9" i="12" s="1"/>
  <c r="J9" i="12"/>
  <c r="L7" i="13"/>
  <c r="AL7" i="13" s="1"/>
  <c r="N8" i="7"/>
  <c r="L9" i="7"/>
  <c r="M9" i="7" s="1"/>
  <c r="J10" i="7"/>
  <c r="I10" i="7" a="1"/>
  <c r="I10" i="7" s="1"/>
  <c r="K10" i="7" s="1"/>
  <c r="AL7" i="12"/>
  <c r="AX7" i="12"/>
  <c r="BV7" i="12"/>
  <c r="BJ7" i="12"/>
  <c r="Z7" i="12"/>
  <c r="N7" i="12"/>
  <c r="M7" i="12"/>
  <c r="G10" i="13"/>
  <c r="G10" i="12"/>
  <c r="H10" i="12" s="1"/>
  <c r="G11" i="7"/>
  <c r="H11" i="7" s="1"/>
  <c r="AX7" i="13" l="1"/>
  <c r="BV7" i="13"/>
  <c r="BJ7" i="13"/>
  <c r="N7" i="13"/>
  <c r="M7" i="13"/>
  <c r="Z7" i="13"/>
  <c r="N9" i="7"/>
  <c r="H10" i="13"/>
  <c r="I9" i="13" a="1"/>
  <c r="I9" i="13" s="1"/>
  <c r="K9" i="13" s="1"/>
  <c r="J9" i="13"/>
  <c r="L9" i="12"/>
  <c r="I10" i="12" a="1"/>
  <c r="I10" i="12" s="1"/>
  <c r="K10" i="12" s="1"/>
  <c r="J10" i="12"/>
  <c r="J11" i="7"/>
  <c r="I11" i="7" a="1"/>
  <c r="I11" i="7" s="1"/>
  <c r="K11" i="7" s="1"/>
  <c r="L10" i="7"/>
  <c r="BV8" i="12"/>
  <c r="BJ8" i="12"/>
  <c r="AX8" i="12"/>
  <c r="AL8" i="12"/>
  <c r="Z8" i="12"/>
  <c r="BV8" i="13"/>
  <c r="BJ8" i="13"/>
  <c r="AX8" i="13"/>
  <c r="AL8" i="13"/>
  <c r="Z8" i="13"/>
  <c r="M8" i="13"/>
  <c r="N8" i="12"/>
  <c r="N8" i="13"/>
  <c r="G11" i="13"/>
  <c r="H11" i="13" s="1"/>
  <c r="M8" i="12"/>
  <c r="G11" i="12"/>
  <c r="H11" i="12" s="1"/>
  <c r="G12" i="7"/>
  <c r="H12" i="7" s="1"/>
  <c r="L9" i="13" l="1"/>
  <c r="I11" i="12" a="1"/>
  <c r="I11" i="12" s="1"/>
  <c r="K11" i="12" s="1"/>
  <c r="J11" i="12"/>
  <c r="L10" i="12"/>
  <c r="J11" i="13"/>
  <c r="I11" i="13" a="1"/>
  <c r="I11" i="13" s="1"/>
  <c r="K11" i="13" s="1"/>
  <c r="I10" i="13" a="1"/>
  <c r="I10" i="13" s="1"/>
  <c r="K10" i="13" s="1"/>
  <c r="J10" i="13"/>
  <c r="N10" i="7"/>
  <c r="M10" i="7"/>
  <c r="I12" i="7" a="1"/>
  <c r="I12" i="7" s="1"/>
  <c r="K12" i="7" s="1"/>
  <c r="J12" i="7"/>
  <c r="L11" i="7"/>
  <c r="BV9" i="12"/>
  <c r="AX9" i="12"/>
  <c r="AL9" i="12"/>
  <c r="Z9" i="12"/>
  <c r="BJ9" i="12"/>
  <c r="BJ9" i="13"/>
  <c r="BV9" i="13"/>
  <c r="AX9" i="13"/>
  <c r="AL9" i="13"/>
  <c r="Z9" i="13"/>
  <c r="M9" i="13"/>
  <c r="N9" i="13"/>
  <c r="N9" i="12"/>
  <c r="G12" i="13"/>
  <c r="H12" i="13" s="1"/>
  <c r="G12" i="12"/>
  <c r="H12" i="12" s="1"/>
  <c r="M9" i="12"/>
  <c r="G13" i="7"/>
  <c r="H13" i="7" s="1"/>
  <c r="I12" i="13" l="1" a="1"/>
  <c r="I12" i="13" s="1"/>
  <c r="K12" i="13" s="1"/>
  <c r="J12" i="13"/>
  <c r="L10" i="13"/>
  <c r="AL10" i="13" s="1"/>
  <c r="L11" i="12"/>
  <c r="I12" i="12" a="1"/>
  <c r="I12" i="12" s="1"/>
  <c r="K12" i="12" s="1"/>
  <c r="J12" i="12"/>
  <c r="L11" i="13"/>
  <c r="L12" i="7"/>
  <c r="M12" i="7" s="1"/>
  <c r="J13" i="7"/>
  <c r="I13" i="7" a="1"/>
  <c r="I13" i="7" s="1"/>
  <c r="K13" i="7" s="1"/>
  <c r="N11" i="7"/>
  <c r="M11" i="7"/>
  <c r="BJ10" i="12"/>
  <c r="BV10" i="12"/>
  <c r="AL10" i="12"/>
  <c r="Z10" i="12"/>
  <c r="AX10" i="12"/>
  <c r="BV10" i="13"/>
  <c r="BJ10" i="13"/>
  <c r="AX10" i="13"/>
  <c r="N10" i="12"/>
  <c r="G13" i="13"/>
  <c r="H13" i="13" s="1"/>
  <c r="M10" i="12"/>
  <c r="G13" i="12"/>
  <c r="H13" i="12" s="1"/>
  <c r="G14" i="7"/>
  <c r="H14" i="7" s="1"/>
  <c r="N10" i="13" l="1"/>
  <c r="M10" i="13"/>
  <c r="Z10" i="13"/>
  <c r="L12" i="12"/>
  <c r="I13" i="12" a="1"/>
  <c r="I13" i="12" s="1"/>
  <c r="K13" i="12" s="1"/>
  <c r="J13" i="12"/>
  <c r="I13" i="13" a="1"/>
  <c r="I13" i="13" s="1"/>
  <c r="K13" i="13" s="1"/>
  <c r="J13" i="13"/>
  <c r="L13" i="7"/>
  <c r="M13" i="7" s="1"/>
  <c r="L12" i="13"/>
  <c r="N12" i="7"/>
  <c r="J14" i="7"/>
  <c r="I14" i="7" a="1"/>
  <c r="I14" i="7" s="1"/>
  <c r="K14" i="7" s="1"/>
  <c r="BJ11" i="12"/>
  <c r="BV11" i="12"/>
  <c r="AL11" i="12"/>
  <c r="Z11" i="12"/>
  <c r="AX11" i="12"/>
  <c r="BV11" i="13"/>
  <c r="BJ11" i="13"/>
  <c r="AX11" i="13"/>
  <c r="AL11" i="13"/>
  <c r="Z11" i="13"/>
  <c r="N11" i="12"/>
  <c r="M11" i="13"/>
  <c r="N11" i="13"/>
  <c r="G14" i="13"/>
  <c r="H14" i="13" s="1"/>
  <c r="M11" i="12"/>
  <c r="G14" i="12"/>
  <c r="H14" i="12" s="1"/>
  <c r="G15" i="7"/>
  <c r="H15" i="7" s="1"/>
  <c r="N13" i="7" l="1"/>
  <c r="I14" i="13" a="1"/>
  <c r="I14" i="13" s="1"/>
  <c r="K14" i="13" s="1"/>
  <c r="J14" i="13"/>
  <c r="L13" i="13"/>
  <c r="I14" i="12" a="1"/>
  <c r="I14" i="12" s="1"/>
  <c r="K14" i="12" s="1"/>
  <c r="J14" i="12"/>
  <c r="L13" i="12"/>
  <c r="I15" i="7" a="1"/>
  <c r="I15" i="7" s="1"/>
  <c r="K15" i="7" s="1"/>
  <c r="J15" i="7"/>
  <c r="L14" i="7"/>
  <c r="AL12" i="12"/>
  <c r="AX12" i="12"/>
  <c r="BV12" i="12"/>
  <c r="BJ12" i="12"/>
  <c r="Z12" i="12"/>
  <c r="N12" i="13"/>
  <c r="BV12" i="13"/>
  <c r="BJ12" i="13"/>
  <c r="AX12" i="13"/>
  <c r="Z12" i="13"/>
  <c r="AL12" i="13"/>
  <c r="M12" i="13"/>
  <c r="G15" i="13"/>
  <c r="H15" i="13" s="1"/>
  <c r="N12" i="12"/>
  <c r="M12" i="12"/>
  <c r="G15" i="12"/>
  <c r="H15" i="12" s="1"/>
  <c r="G16" i="7"/>
  <c r="H16" i="7" s="1"/>
  <c r="I15" i="13" l="1" a="1"/>
  <c r="I15" i="13" s="1"/>
  <c r="K15" i="13" s="1"/>
  <c r="J15" i="13"/>
  <c r="I15" i="12" a="1"/>
  <c r="I15" i="12" s="1"/>
  <c r="K15" i="12" s="1"/>
  <c r="J15" i="12"/>
  <c r="L14" i="12"/>
  <c r="L14" i="13"/>
  <c r="J16" i="7"/>
  <c r="I16" i="7" a="1"/>
  <c r="I16" i="7" s="1"/>
  <c r="K16" i="7" s="1"/>
  <c r="L16" i="7" s="1"/>
  <c r="M14" i="7"/>
  <c r="N14" i="7"/>
  <c r="L15" i="7"/>
  <c r="BJ13" i="12"/>
  <c r="AL13" i="12"/>
  <c r="AX13" i="12"/>
  <c r="BV13" i="12"/>
  <c r="Z13" i="12"/>
  <c r="N13" i="13"/>
  <c r="BV13" i="13"/>
  <c r="BJ13" i="13"/>
  <c r="AX13" i="13"/>
  <c r="AL13" i="13"/>
  <c r="Z13" i="13"/>
  <c r="M13" i="13"/>
  <c r="G16" i="13"/>
  <c r="H16" i="13" s="1"/>
  <c r="M13" i="12"/>
  <c r="N13" i="12"/>
  <c r="G16" i="12"/>
  <c r="H16" i="12" s="1"/>
  <c r="G17" i="7"/>
  <c r="H17" i="7" s="1"/>
  <c r="I16" i="13" l="1" a="1"/>
  <c r="I16" i="13" s="1"/>
  <c r="K16" i="13" s="1"/>
  <c r="J16" i="13"/>
  <c r="L15" i="12"/>
  <c r="I16" i="12" a="1"/>
  <c r="I16" i="12" s="1"/>
  <c r="K16" i="12" s="1"/>
  <c r="J16" i="12"/>
  <c r="L15" i="13"/>
  <c r="M16" i="7"/>
  <c r="N16" i="7"/>
  <c r="J17" i="7"/>
  <c r="I17" i="7" a="1"/>
  <c r="I17" i="7" s="1"/>
  <c r="K17" i="7" s="1"/>
  <c r="M15" i="7"/>
  <c r="N15" i="7"/>
  <c r="BV14" i="12"/>
  <c r="BJ14" i="12"/>
  <c r="AX14" i="12"/>
  <c r="Z14" i="12"/>
  <c r="AL14" i="12"/>
  <c r="N14" i="13"/>
  <c r="BV14" i="13"/>
  <c r="BJ14" i="13"/>
  <c r="AX14" i="13"/>
  <c r="AL14" i="13"/>
  <c r="Z14" i="13"/>
  <c r="M14" i="13"/>
  <c r="G17" i="13"/>
  <c r="H17" i="13" s="1"/>
  <c r="N14" i="12"/>
  <c r="M14" i="12"/>
  <c r="G17" i="12"/>
  <c r="H17" i="12" s="1"/>
  <c r="G18" i="7"/>
  <c r="H18" i="7" s="1"/>
  <c r="L17" i="7" l="1"/>
  <c r="L16" i="13"/>
  <c r="I17" i="13" a="1"/>
  <c r="I17" i="13" s="1"/>
  <c r="K17" i="13" s="1"/>
  <c r="J17" i="13"/>
  <c r="L16" i="12"/>
  <c r="I17" i="12" a="1"/>
  <c r="I17" i="12" s="1"/>
  <c r="K17" i="12" s="1"/>
  <c r="J17" i="12"/>
  <c r="I18" i="7" a="1"/>
  <c r="I18" i="7" s="1"/>
  <c r="K18" i="7" s="1"/>
  <c r="J18" i="7"/>
  <c r="M17" i="7"/>
  <c r="N17" i="7"/>
  <c r="AL15" i="12"/>
  <c r="AX15" i="12"/>
  <c r="BJ15" i="12"/>
  <c r="BV15" i="12"/>
  <c r="Z15" i="12"/>
  <c r="N15" i="13"/>
  <c r="BV15" i="13"/>
  <c r="BJ15" i="13"/>
  <c r="AX15" i="13"/>
  <c r="AL15" i="13"/>
  <c r="Z15" i="13"/>
  <c r="M15" i="13"/>
  <c r="G18" i="13"/>
  <c r="H18" i="13" s="1"/>
  <c r="N15" i="12"/>
  <c r="M15" i="12"/>
  <c r="G18" i="12"/>
  <c r="H18" i="12" s="1"/>
  <c r="G19" i="7"/>
  <c r="H19" i="7" s="1"/>
  <c r="J18" i="13" l="1"/>
  <c r="I18" i="13" a="1"/>
  <c r="I18" i="13" s="1"/>
  <c r="K18" i="13" s="1"/>
  <c r="L17" i="12"/>
  <c r="L17" i="13"/>
  <c r="I18" i="12" a="1"/>
  <c r="I18" i="12" s="1"/>
  <c r="K18" i="12" s="1"/>
  <c r="J18" i="12"/>
  <c r="L18" i="7"/>
  <c r="N18" i="7" s="1"/>
  <c r="I19" i="7" a="1"/>
  <c r="I19" i="7" s="1"/>
  <c r="K19" i="7" s="1"/>
  <c r="J19" i="7"/>
  <c r="BV16" i="12"/>
  <c r="BJ16" i="12"/>
  <c r="AX16" i="12"/>
  <c r="AL16" i="12"/>
  <c r="Z16" i="12"/>
  <c r="N16" i="13"/>
  <c r="BV16" i="13"/>
  <c r="BJ16" i="13"/>
  <c r="AX16" i="13"/>
  <c r="AL16" i="13"/>
  <c r="Z16" i="13"/>
  <c r="M16" i="13"/>
  <c r="G19" i="13"/>
  <c r="H19" i="13" s="1"/>
  <c r="M16" i="12"/>
  <c r="N16" i="12"/>
  <c r="G19" i="12"/>
  <c r="H19" i="12" s="1"/>
  <c r="G20" i="7"/>
  <c r="H20" i="7" s="1"/>
  <c r="I19" i="12" l="1" a="1"/>
  <c r="I19" i="12" s="1"/>
  <c r="K19" i="12" s="1"/>
  <c r="J19" i="12"/>
  <c r="L18" i="12"/>
  <c r="I19" i="13" a="1"/>
  <c r="I19" i="13" s="1"/>
  <c r="K19" i="13" s="1"/>
  <c r="J19" i="13"/>
  <c r="L18" i="13"/>
  <c r="M18" i="7"/>
  <c r="I20" i="7" a="1"/>
  <c r="I20" i="7" s="1"/>
  <c r="K20" i="7" s="1"/>
  <c r="J20" i="7"/>
  <c r="L19" i="7"/>
  <c r="BJ17" i="12"/>
  <c r="AX17" i="12"/>
  <c r="AL17" i="12"/>
  <c r="BV17" i="12"/>
  <c r="Z17" i="12"/>
  <c r="N17" i="13"/>
  <c r="BV17" i="13"/>
  <c r="BJ17" i="13"/>
  <c r="AX17" i="13"/>
  <c r="AL17" i="13"/>
  <c r="Z17" i="13"/>
  <c r="M17" i="13"/>
  <c r="G20" i="13"/>
  <c r="H20" i="13" s="1"/>
  <c r="N17" i="12"/>
  <c r="M17" i="12"/>
  <c r="G20" i="12"/>
  <c r="H20" i="12" s="1"/>
  <c r="G21" i="7"/>
  <c r="H21" i="7" s="1"/>
  <c r="I20" i="13" l="1" a="1"/>
  <c r="I20" i="13" s="1"/>
  <c r="K20" i="13" s="1"/>
  <c r="J20" i="13"/>
  <c r="L19" i="13"/>
  <c r="J20" i="12"/>
  <c r="I20" i="12" a="1"/>
  <c r="I20" i="12" s="1"/>
  <c r="K20" i="12" s="1"/>
  <c r="L19" i="12"/>
  <c r="M19" i="7"/>
  <c r="N19" i="7"/>
  <c r="L20" i="7"/>
  <c r="I21" i="7" a="1"/>
  <c r="I21" i="7" s="1"/>
  <c r="K21" i="7" s="1"/>
  <c r="J21" i="7"/>
  <c r="BV18" i="12"/>
  <c r="AL18" i="12"/>
  <c r="BJ18" i="12"/>
  <c r="AX18" i="12"/>
  <c r="Z18" i="12"/>
  <c r="BJ18" i="13"/>
  <c r="BV18" i="13"/>
  <c r="AX18" i="13"/>
  <c r="AL18" i="13"/>
  <c r="Z18" i="13"/>
  <c r="M18" i="13"/>
  <c r="N18" i="13"/>
  <c r="G21" i="13"/>
  <c r="H21" i="13" s="1"/>
  <c r="N18" i="12"/>
  <c r="M18" i="12"/>
  <c r="G21" i="12"/>
  <c r="H21" i="12" s="1"/>
  <c r="G22" i="7"/>
  <c r="H22" i="7" s="1"/>
  <c r="L20" i="12" l="1"/>
  <c r="I21" i="13" a="1"/>
  <c r="I21" i="13" s="1"/>
  <c r="K21" i="13" s="1"/>
  <c r="J21" i="13"/>
  <c r="J21" i="12"/>
  <c r="I21" i="12" a="1"/>
  <c r="I21" i="12" s="1"/>
  <c r="K21" i="12" s="1"/>
  <c r="L20" i="13"/>
  <c r="L21" i="7"/>
  <c r="I22" i="7" a="1"/>
  <c r="I22" i="7" s="1"/>
  <c r="K22" i="7" s="1"/>
  <c r="J22" i="7"/>
  <c r="M20" i="7"/>
  <c r="N20" i="7"/>
  <c r="BV19" i="12"/>
  <c r="AX19" i="12"/>
  <c r="BJ19" i="12"/>
  <c r="AL19" i="12"/>
  <c r="Z19" i="12"/>
  <c r="BV19" i="13"/>
  <c r="AX19" i="13"/>
  <c r="BJ19" i="13"/>
  <c r="Z19" i="13"/>
  <c r="AL19" i="13"/>
  <c r="M19" i="13"/>
  <c r="N19" i="13"/>
  <c r="G22" i="13"/>
  <c r="H22" i="13" s="1"/>
  <c r="M19" i="12"/>
  <c r="N19" i="12"/>
  <c r="G22" i="12"/>
  <c r="H22" i="12" s="1"/>
  <c r="G23" i="7"/>
  <c r="H23" i="7" s="1"/>
  <c r="I22" i="13" l="1" a="1"/>
  <c r="I22" i="13" s="1"/>
  <c r="K22" i="13" s="1"/>
  <c r="J22" i="13"/>
  <c r="I22" i="12" a="1"/>
  <c r="I22" i="12" s="1"/>
  <c r="K22" i="12" s="1"/>
  <c r="J22" i="12"/>
  <c r="L21" i="12"/>
  <c r="L21" i="13"/>
  <c r="L22" i="7"/>
  <c r="M22" i="7" s="1"/>
  <c r="I23" i="7" a="1"/>
  <c r="I23" i="7" s="1"/>
  <c r="K23" i="7" s="1"/>
  <c r="J23" i="7"/>
  <c r="M21" i="7"/>
  <c r="N21" i="7"/>
  <c r="AX20" i="12"/>
  <c r="BJ20" i="12"/>
  <c r="BV20" i="12"/>
  <c r="AL20" i="12"/>
  <c r="Z20" i="12"/>
  <c r="BV20" i="13"/>
  <c r="BJ20" i="13"/>
  <c r="AX20" i="13"/>
  <c r="AL20" i="13"/>
  <c r="Z20" i="13"/>
  <c r="M20" i="13"/>
  <c r="N20" i="13"/>
  <c r="G23" i="13"/>
  <c r="H23" i="13" s="1"/>
  <c r="N20" i="12"/>
  <c r="M20" i="12"/>
  <c r="G23" i="12"/>
  <c r="H23" i="12" s="1"/>
  <c r="G24" i="7"/>
  <c r="H24" i="7" s="1"/>
  <c r="J23" i="13" l="1"/>
  <c r="I23" i="13" a="1"/>
  <c r="I23" i="13" s="1"/>
  <c r="K23" i="13" s="1"/>
  <c r="L22" i="12"/>
  <c r="I23" i="12" a="1"/>
  <c r="I23" i="12" s="1"/>
  <c r="K23" i="12" s="1"/>
  <c r="J23" i="12"/>
  <c r="L22" i="13"/>
  <c r="N22" i="7"/>
  <c r="I24" i="7" a="1"/>
  <c r="I24" i="7" s="1"/>
  <c r="K24" i="7" s="1"/>
  <c r="J24" i="7"/>
  <c r="L23" i="7"/>
  <c r="AL21" i="12"/>
  <c r="AX21" i="12"/>
  <c r="BV21" i="12"/>
  <c r="BJ21" i="12"/>
  <c r="Z21" i="12"/>
  <c r="BV21" i="13"/>
  <c r="BJ21" i="13"/>
  <c r="AX21" i="13"/>
  <c r="AL21" i="13"/>
  <c r="Z21" i="13"/>
  <c r="M21" i="13"/>
  <c r="N21" i="13"/>
  <c r="G24" i="13"/>
  <c r="H24" i="13" s="1"/>
  <c r="N21" i="12"/>
  <c r="M21" i="12"/>
  <c r="G24" i="12"/>
  <c r="H24" i="12" s="1"/>
  <c r="G25" i="7"/>
  <c r="H25" i="7" s="1"/>
  <c r="L23" i="12" l="1"/>
  <c r="I24" i="13" a="1"/>
  <c r="I24" i="13" s="1"/>
  <c r="K24" i="13" s="1"/>
  <c r="J24" i="13"/>
  <c r="I24" i="12" a="1"/>
  <c r="I24" i="12" s="1"/>
  <c r="K24" i="12" s="1"/>
  <c r="J24" i="12"/>
  <c r="L23" i="13"/>
  <c r="M23" i="7"/>
  <c r="N23" i="7"/>
  <c r="J25" i="7"/>
  <c r="I25" i="7" a="1"/>
  <c r="I25" i="7" s="1"/>
  <c r="K25" i="7" s="1"/>
  <c r="L24" i="7"/>
  <c r="BV22" i="12"/>
  <c r="BJ22" i="12"/>
  <c r="AL22" i="12"/>
  <c r="AX22" i="12"/>
  <c r="Z22" i="12"/>
  <c r="BV22" i="13"/>
  <c r="BJ22" i="13"/>
  <c r="AX22" i="13"/>
  <c r="AL22" i="13"/>
  <c r="Z22" i="13"/>
  <c r="M22" i="13"/>
  <c r="N22" i="13"/>
  <c r="G25" i="13"/>
  <c r="H25" i="13" s="1"/>
  <c r="M22" i="12"/>
  <c r="N22" i="12"/>
  <c r="G25" i="12"/>
  <c r="H25" i="12" s="1"/>
  <c r="G26" i="7"/>
  <c r="H26" i="7" s="1"/>
  <c r="L24" i="12" l="1"/>
  <c r="L25" i="7"/>
  <c r="M25" i="7" s="1"/>
  <c r="I25" i="13" a="1"/>
  <c r="I25" i="13" s="1"/>
  <c r="K25" i="13" s="1"/>
  <c r="J25" i="13"/>
  <c r="I25" i="12" a="1"/>
  <c r="I25" i="12" s="1"/>
  <c r="K25" i="12" s="1"/>
  <c r="J25" i="12"/>
  <c r="L24" i="13"/>
  <c r="N25" i="7"/>
  <c r="J26" i="7"/>
  <c r="I26" i="7" a="1"/>
  <c r="I26" i="7" s="1"/>
  <c r="K26" i="7" s="1"/>
  <c r="M24" i="7"/>
  <c r="N24" i="7"/>
  <c r="BV23" i="12"/>
  <c r="AL23" i="12"/>
  <c r="AX23" i="12"/>
  <c r="Z23" i="12"/>
  <c r="BJ23" i="12"/>
  <c r="BV23" i="13"/>
  <c r="BJ23" i="13"/>
  <c r="AX23" i="13"/>
  <c r="AL23" i="13"/>
  <c r="Z23" i="13"/>
  <c r="M23" i="13"/>
  <c r="N23" i="13"/>
  <c r="G26" i="13"/>
  <c r="H26" i="13" s="1"/>
  <c r="N23" i="12"/>
  <c r="M23" i="12"/>
  <c r="G26" i="12"/>
  <c r="H26" i="12" s="1"/>
  <c r="G27" i="7"/>
  <c r="H27" i="7" s="1"/>
  <c r="I26" i="13" l="1" a="1"/>
  <c r="I26" i="13" s="1"/>
  <c r="K26" i="13" s="1"/>
  <c r="J26" i="13"/>
  <c r="L25" i="12"/>
  <c r="I26" i="12" a="1"/>
  <c r="I26" i="12" s="1"/>
  <c r="K26" i="12" s="1"/>
  <c r="J26" i="12"/>
  <c r="L25" i="13"/>
  <c r="J27" i="7"/>
  <c r="I27" i="7" a="1"/>
  <c r="I27" i="7" s="1"/>
  <c r="K27" i="7" s="1"/>
  <c r="L26" i="7"/>
  <c r="BV24" i="12"/>
  <c r="BJ24" i="12"/>
  <c r="AX24" i="12"/>
  <c r="Z24" i="12"/>
  <c r="AL24" i="12"/>
  <c r="BV24" i="13"/>
  <c r="BJ24" i="13"/>
  <c r="AX24" i="13"/>
  <c r="AL24" i="13"/>
  <c r="Z24" i="13"/>
  <c r="M24" i="13"/>
  <c r="N24" i="13"/>
  <c r="G27" i="13"/>
  <c r="H27" i="13" s="1"/>
  <c r="N24" i="12"/>
  <c r="M24" i="12"/>
  <c r="G27" i="12"/>
  <c r="H27" i="12" s="1"/>
  <c r="G28" i="7"/>
  <c r="H28" i="7" s="1"/>
  <c r="L26" i="12" l="1"/>
  <c r="J27" i="12"/>
  <c r="I27" i="12" a="1"/>
  <c r="I27" i="12" s="1"/>
  <c r="K27" i="12" s="1"/>
  <c r="I27" i="13" a="1"/>
  <c r="I27" i="13" s="1"/>
  <c r="K27" i="13" s="1"/>
  <c r="J27" i="13"/>
  <c r="L26" i="13"/>
  <c r="I28" i="7" a="1"/>
  <c r="I28" i="7" s="1"/>
  <c r="K28" i="7" s="1"/>
  <c r="J28" i="7"/>
  <c r="M26" i="7"/>
  <c r="N26" i="7"/>
  <c r="L27" i="7"/>
  <c r="BV25" i="12"/>
  <c r="BJ25" i="12"/>
  <c r="AX25" i="12"/>
  <c r="AL25" i="12"/>
  <c r="Z25" i="12"/>
  <c r="BJ25" i="13"/>
  <c r="BV25" i="13"/>
  <c r="AX25" i="13"/>
  <c r="AL25" i="13"/>
  <c r="Z25" i="13"/>
  <c r="M25" i="13"/>
  <c r="N25" i="13"/>
  <c r="G28" i="13"/>
  <c r="H28" i="13" s="1"/>
  <c r="M25" i="12"/>
  <c r="N25" i="12"/>
  <c r="G28" i="12"/>
  <c r="H28" i="12" s="1"/>
  <c r="G29" i="7"/>
  <c r="H29" i="7" s="1"/>
  <c r="L27" i="13" l="1"/>
  <c r="J28" i="12"/>
  <c r="I28" i="12" a="1"/>
  <c r="I28" i="12" s="1"/>
  <c r="K28" i="12" s="1"/>
  <c r="L27" i="12"/>
  <c r="I28" i="13" a="1"/>
  <c r="I28" i="13" s="1"/>
  <c r="K28" i="13" s="1"/>
  <c r="J28" i="13"/>
  <c r="L28" i="7"/>
  <c r="J29" i="7"/>
  <c r="I29" i="7" a="1"/>
  <c r="I29" i="7" s="1"/>
  <c r="K29" i="7" s="1"/>
  <c r="N27" i="7"/>
  <c r="M27" i="7"/>
  <c r="AL26" i="12"/>
  <c r="BV26" i="12"/>
  <c r="BJ26" i="12"/>
  <c r="AX26" i="12"/>
  <c r="Z26" i="12"/>
  <c r="BV26" i="13"/>
  <c r="BJ26" i="13"/>
  <c r="AX26" i="13"/>
  <c r="AL26" i="13"/>
  <c r="Z26" i="13"/>
  <c r="M26" i="13"/>
  <c r="N26" i="13"/>
  <c r="G29" i="13"/>
  <c r="H29" i="13" s="1"/>
  <c r="N26" i="12"/>
  <c r="M26" i="12"/>
  <c r="G29" i="12"/>
  <c r="H29" i="12" s="1"/>
  <c r="G30" i="7"/>
  <c r="H30" i="7" s="1"/>
  <c r="L28" i="13" l="1"/>
  <c r="J29" i="13"/>
  <c r="I29" i="13" a="1"/>
  <c r="I29" i="13" s="1"/>
  <c r="K29" i="13" s="1"/>
  <c r="I29" i="12" a="1"/>
  <c r="I29" i="12" s="1"/>
  <c r="K29" i="12" s="1"/>
  <c r="J29" i="12"/>
  <c r="L28" i="12"/>
  <c r="L29" i="7"/>
  <c r="M29" i="7" s="1"/>
  <c r="M28" i="7"/>
  <c r="N28" i="7"/>
  <c r="I30" i="7" a="1"/>
  <c r="I30" i="7" s="1"/>
  <c r="K30" i="7" s="1"/>
  <c r="J30" i="7"/>
  <c r="BV27" i="12"/>
  <c r="AX27" i="12"/>
  <c r="AL27" i="12"/>
  <c r="BJ27" i="12"/>
  <c r="Z27" i="12"/>
  <c r="BV27" i="13"/>
  <c r="BJ27" i="13"/>
  <c r="AX27" i="13"/>
  <c r="AL27" i="13"/>
  <c r="Z27" i="13"/>
  <c r="M27" i="13"/>
  <c r="N27" i="13"/>
  <c r="G30" i="13"/>
  <c r="H30" i="13" s="1"/>
  <c r="N27" i="12"/>
  <c r="M27" i="12"/>
  <c r="G30" i="12"/>
  <c r="H30" i="12" s="1"/>
  <c r="G31" i="7"/>
  <c r="H31" i="7" s="1"/>
  <c r="L29" i="12" l="1"/>
  <c r="J30" i="13"/>
  <c r="I30" i="13" a="1"/>
  <c r="I30" i="13" s="1"/>
  <c r="K30" i="13" s="1"/>
  <c r="I30" i="12" a="1"/>
  <c r="I30" i="12" s="1"/>
  <c r="K30" i="12" s="1"/>
  <c r="J30" i="12"/>
  <c r="L29" i="13"/>
  <c r="N29" i="7"/>
  <c r="J31" i="7"/>
  <c r="I31" i="7" a="1"/>
  <c r="I31" i="7" s="1"/>
  <c r="K31" i="7" s="1"/>
  <c r="L30" i="7"/>
  <c r="BV28" i="12"/>
  <c r="AL28" i="12"/>
  <c r="AX28" i="12"/>
  <c r="Z28" i="12"/>
  <c r="BJ28" i="12"/>
  <c r="BV28" i="13"/>
  <c r="BJ28" i="13"/>
  <c r="AX28" i="13"/>
  <c r="AL28" i="13"/>
  <c r="Z28" i="13"/>
  <c r="M28" i="13"/>
  <c r="N28" i="13"/>
  <c r="G31" i="13"/>
  <c r="H31" i="13" s="1"/>
  <c r="M28" i="12"/>
  <c r="N28" i="12"/>
  <c r="G31" i="12"/>
  <c r="H31" i="12" s="1"/>
  <c r="G32" i="7"/>
  <c r="H32" i="7" s="1"/>
  <c r="L30" i="12" l="1"/>
  <c r="I31" i="13" a="1"/>
  <c r="I31" i="13" s="1"/>
  <c r="K31" i="13" s="1"/>
  <c r="J31" i="13"/>
  <c r="L30" i="13"/>
  <c r="J31" i="12"/>
  <c r="I31" i="12" a="1"/>
  <c r="I31" i="12" s="1"/>
  <c r="K31" i="12" s="1"/>
  <c r="I32" i="7" a="1"/>
  <c r="I32" i="7" s="1"/>
  <c r="K32" i="7" s="1"/>
  <c r="J32" i="7"/>
  <c r="M30" i="7"/>
  <c r="N30" i="7"/>
  <c r="L31" i="7"/>
  <c r="AL29" i="12"/>
  <c r="BV29" i="12"/>
  <c r="AX29" i="12"/>
  <c r="BJ29" i="12"/>
  <c r="Z29" i="12"/>
  <c r="BV29" i="13"/>
  <c r="BJ29" i="13"/>
  <c r="AX29" i="13"/>
  <c r="AL29" i="13"/>
  <c r="Z29" i="13"/>
  <c r="M29" i="13"/>
  <c r="N29" i="13"/>
  <c r="G32" i="13"/>
  <c r="H32" i="13" s="1"/>
  <c r="N29" i="12"/>
  <c r="M29" i="12"/>
  <c r="G32" i="12"/>
  <c r="H32" i="12" s="1"/>
  <c r="G33" i="7"/>
  <c r="H33" i="7" s="1"/>
  <c r="L32" i="7" l="1"/>
  <c r="M32" i="7" s="1"/>
  <c r="L31" i="13"/>
  <c r="I32" i="13" a="1"/>
  <c r="I32" i="13" s="1"/>
  <c r="K32" i="13" s="1"/>
  <c r="J32" i="13"/>
  <c r="L31" i="12"/>
  <c r="J32" i="12"/>
  <c r="I32" i="12" a="1"/>
  <c r="I32" i="12" s="1"/>
  <c r="K32" i="12" s="1"/>
  <c r="I33" i="7" a="1"/>
  <c r="I33" i="7" s="1"/>
  <c r="K33" i="7" s="1"/>
  <c r="J33" i="7"/>
  <c r="N31" i="7"/>
  <c r="M31" i="7"/>
  <c r="BJ30" i="12"/>
  <c r="BV30" i="12"/>
  <c r="AL30" i="12"/>
  <c r="AX30" i="12"/>
  <c r="Z30" i="12"/>
  <c r="BV30" i="13"/>
  <c r="BJ30" i="13"/>
  <c r="AX30" i="13"/>
  <c r="AL30" i="13"/>
  <c r="Z30" i="13"/>
  <c r="M30" i="13"/>
  <c r="N30" i="13"/>
  <c r="G33" i="13"/>
  <c r="H33" i="13" s="1"/>
  <c r="N30" i="12"/>
  <c r="M30" i="12"/>
  <c r="G33" i="12"/>
  <c r="H33" i="12" s="1"/>
  <c r="G34" i="7"/>
  <c r="H34" i="7" s="1"/>
  <c r="N32" i="7" l="1"/>
  <c r="L32" i="12"/>
  <c r="I33" i="13" a="1"/>
  <c r="I33" i="13" s="1"/>
  <c r="K33" i="13" s="1"/>
  <c r="J33" i="13"/>
  <c r="J33" i="12"/>
  <c r="I33" i="12" a="1"/>
  <c r="I33" i="12" s="1"/>
  <c r="K33" i="12" s="1"/>
  <c r="L32" i="13"/>
  <c r="I34" i="7" a="1"/>
  <c r="I34" i="7" s="1"/>
  <c r="K34" i="7" s="1"/>
  <c r="J34" i="7"/>
  <c r="L33" i="7"/>
  <c r="BJ31" i="12"/>
  <c r="AL31" i="12"/>
  <c r="AX31" i="12"/>
  <c r="Z31" i="12"/>
  <c r="BV31" i="12"/>
  <c r="BV31" i="13"/>
  <c r="BJ31" i="13"/>
  <c r="AL31" i="13"/>
  <c r="AX31" i="13"/>
  <c r="Z31" i="13"/>
  <c r="M31" i="13"/>
  <c r="N31" i="13"/>
  <c r="G34" i="13"/>
  <c r="H34" i="13" s="1"/>
  <c r="M31" i="12"/>
  <c r="N31" i="12"/>
  <c r="G34" i="12"/>
  <c r="H34" i="12" s="1"/>
  <c r="G35" i="7"/>
  <c r="H35" i="7" s="1"/>
  <c r="L33" i="13" l="1"/>
  <c r="I34" i="13" a="1"/>
  <c r="I34" i="13" s="1"/>
  <c r="K34" i="13" s="1"/>
  <c r="J34" i="13"/>
  <c r="L34" i="13" s="1"/>
  <c r="L33" i="12"/>
  <c r="I34" i="12" a="1"/>
  <c r="I34" i="12" s="1"/>
  <c r="K34" i="12" s="1"/>
  <c r="J34" i="12"/>
  <c r="I35" i="7" a="1"/>
  <c r="I35" i="7" s="1"/>
  <c r="K35" i="7" s="1"/>
  <c r="J35" i="7"/>
  <c r="M33" i="7"/>
  <c r="N33" i="7"/>
  <c r="L34" i="7"/>
  <c r="BV32" i="12"/>
  <c r="AX32" i="12"/>
  <c r="BJ32" i="12"/>
  <c r="AL32" i="12"/>
  <c r="Z32" i="12"/>
  <c r="BV32" i="13"/>
  <c r="AX32" i="13"/>
  <c r="AL32" i="13"/>
  <c r="BJ32" i="13"/>
  <c r="Z32" i="13"/>
  <c r="M32" i="13"/>
  <c r="N32" i="13"/>
  <c r="G35" i="13"/>
  <c r="H35" i="13" s="1"/>
  <c r="N32" i="12"/>
  <c r="M32" i="12"/>
  <c r="G35" i="12"/>
  <c r="H35" i="12" s="1"/>
  <c r="G36" i="7"/>
  <c r="H36" i="7" s="1"/>
  <c r="L34" i="12" l="1"/>
  <c r="I35" i="13" a="1"/>
  <c r="I35" i="13" s="1"/>
  <c r="K35" i="13" s="1"/>
  <c r="J35" i="13"/>
  <c r="I35" i="12" a="1"/>
  <c r="I35" i="12" s="1"/>
  <c r="K35" i="12" s="1"/>
  <c r="J35" i="12"/>
  <c r="L35" i="7"/>
  <c r="M35" i="7" s="1"/>
  <c r="I36" i="7" a="1"/>
  <c r="I36" i="7" s="1"/>
  <c r="K36" i="7" s="1"/>
  <c r="J36" i="7"/>
  <c r="M34" i="7"/>
  <c r="N34" i="7"/>
  <c r="BJ33" i="12"/>
  <c r="BV33" i="12"/>
  <c r="AX33" i="12"/>
  <c r="AL33" i="12"/>
  <c r="Z33" i="12"/>
  <c r="BV33" i="13"/>
  <c r="BJ33" i="13"/>
  <c r="AX33" i="13"/>
  <c r="AL33" i="13"/>
  <c r="Z33" i="13"/>
  <c r="M33" i="13"/>
  <c r="N33" i="13"/>
  <c r="G36" i="13"/>
  <c r="H36" i="13" s="1"/>
  <c r="N33" i="12"/>
  <c r="M33" i="12"/>
  <c r="G36" i="12"/>
  <c r="H36" i="12" s="1"/>
  <c r="G37" i="7"/>
  <c r="H37" i="7" s="1"/>
  <c r="L35" i="12" l="1"/>
  <c r="J36" i="13"/>
  <c r="I36" i="13" a="1"/>
  <c r="I36" i="13" s="1"/>
  <c r="K36" i="13" s="1"/>
  <c r="L35" i="13"/>
  <c r="I36" i="12" a="1"/>
  <c r="I36" i="12" s="1"/>
  <c r="K36" i="12" s="1"/>
  <c r="J36" i="12"/>
  <c r="L36" i="12" s="1"/>
  <c r="N35" i="7"/>
  <c r="L36" i="7"/>
  <c r="N36" i="7" s="1"/>
  <c r="J37" i="7"/>
  <c r="I37" i="7" a="1"/>
  <c r="I37" i="7" s="1"/>
  <c r="K37" i="7" s="1"/>
  <c r="AL34" i="12"/>
  <c r="BV34" i="12"/>
  <c r="Z34" i="12"/>
  <c r="AX34" i="12"/>
  <c r="BJ34" i="12"/>
  <c r="BV34" i="13"/>
  <c r="BJ34" i="13"/>
  <c r="AX34" i="13"/>
  <c r="AL34" i="13"/>
  <c r="Z34" i="13"/>
  <c r="M34" i="13"/>
  <c r="N34" i="13"/>
  <c r="G37" i="13"/>
  <c r="H37" i="13" s="1"/>
  <c r="M34" i="12"/>
  <c r="N34" i="12"/>
  <c r="G37" i="12"/>
  <c r="H37" i="12" s="1"/>
  <c r="G38" i="7"/>
  <c r="H38" i="7" s="1"/>
  <c r="L37" i="7" l="1"/>
  <c r="M37" i="7" s="1"/>
  <c r="I37" i="13" a="1"/>
  <c r="I37" i="13" s="1"/>
  <c r="K37" i="13" s="1"/>
  <c r="J37" i="13"/>
  <c r="L37" i="13" s="1"/>
  <c r="L36" i="13"/>
  <c r="I37" i="12" a="1"/>
  <c r="I37" i="12" s="1"/>
  <c r="K37" i="12" s="1"/>
  <c r="J37" i="12"/>
  <c r="M36" i="7"/>
  <c r="J38" i="7"/>
  <c r="I38" i="7" a="1"/>
  <c r="I38" i="7" s="1"/>
  <c r="K38" i="7" s="1"/>
  <c r="BV35" i="12"/>
  <c r="AX35" i="12"/>
  <c r="AL35" i="12"/>
  <c r="BJ35" i="12"/>
  <c r="Z35" i="12"/>
  <c r="BV35" i="13"/>
  <c r="BJ35" i="13"/>
  <c r="AX35" i="13"/>
  <c r="Z35" i="13"/>
  <c r="AL35" i="13"/>
  <c r="M35" i="13"/>
  <c r="N35" i="13"/>
  <c r="G38" i="13"/>
  <c r="H38" i="13" s="1"/>
  <c r="N35" i="12"/>
  <c r="M35" i="12"/>
  <c r="G38" i="12"/>
  <c r="H38" i="12" s="1"/>
  <c r="G39" i="7"/>
  <c r="H39" i="7" s="1"/>
  <c r="L37" i="12" l="1"/>
  <c r="N37" i="7"/>
  <c r="I38" i="13" a="1"/>
  <c r="I38" i="13" s="1"/>
  <c r="K38" i="13" s="1"/>
  <c r="J38" i="13"/>
  <c r="L38" i="13" s="1"/>
  <c r="I38" i="12" a="1"/>
  <c r="I38" i="12" s="1"/>
  <c r="K38" i="12" s="1"/>
  <c r="J38" i="12"/>
  <c r="I39" i="7" a="1"/>
  <c r="I39" i="7" s="1"/>
  <c r="K39" i="7" s="1"/>
  <c r="J39" i="7"/>
  <c r="L38" i="7"/>
  <c r="BV36" i="12"/>
  <c r="AX36" i="12"/>
  <c r="BJ36" i="12"/>
  <c r="Z36" i="12"/>
  <c r="AL36" i="12"/>
  <c r="BV36" i="13"/>
  <c r="BJ36" i="13"/>
  <c r="AX36" i="13"/>
  <c r="AL36" i="13"/>
  <c r="Z36" i="13"/>
  <c r="M36" i="13"/>
  <c r="N36" i="13"/>
  <c r="G39" i="13"/>
  <c r="H39" i="13" s="1"/>
  <c r="N36" i="12"/>
  <c r="M36" i="12"/>
  <c r="G39" i="12"/>
  <c r="H39" i="12" s="1"/>
  <c r="G40" i="7"/>
  <c r="H40" i="7" s="1"/>
  <c r="L38" i="12" l="1"/>
  <c r="J39" i="12"/>
  <c r="I39" i="12" a="1"/>
  <c r="I39" i="12" s="1"/>
  <c r="K39" i="12" s="1"/>
  <c r="I39" i="13" a="1"/>
  <c r="I39" i="13" s="1"/>
  <c r="K39" i="13" s="1"/>
  <c r="J39" i="13"/>
  <c r="L39" i="13" s="1"/>
  <c r="L39" i="7"/>
  <c r="M39" i="7" s="1"/>
  <c r="I40" i="7" a="1"/>
  <c r="I40" i="7" s="1"/>
  <c r="K40" i="7" s="1"/>
  <c r="J40" i="7"/>
  <c r="N38" i="7"/>
  <c r="M38" i="7"/>
  <c r="AX37" i="12"/>
  <c r="BV37" i="12"/>
  <c r="AL37" i="12"/>
  <c r="BJ37" i="12"/>
  <c r="Z37" i="12"/>
  <c r="BV37" i="13"/>
  <c r="BJ37" i="13"/>
  <c r="AX37" i="13"/>
  <c r="AL37" i="13"/>
  <c r="Z37" i="13"/>
  <c r="M37" i="13"/>
  <c r="N37" i="13"/>
  <c r="G40" i="13"/>
  <c r="H40" i="13" s="1"/>
  <c r="M37" i="12"/>
  <c r="N37" i="12"/>
  <c r="G40" i="12"/>
  <c r="H40" i="12" s="1"/>
  <c r="G41" i="7"/>
  <c r="H41" i="7" s="1"/>
  <c r="N39" i="7" l="1"/>
  <c r="J40" i="12"/>
  <c r="I40" i="12" a="1"/>
  <c r="I40" i="12" s="1"/>
  <c r="K40" i="12" s="1"/>
  <c r="L39" i="12"/>
  <c r="I40" i="13" a="1"/>
  <c r="I40" i="13" s="1"/>
  <c r="K40" i="13" s="1"/>
  <c r="J40" i="13"/>
  <c r="L40" i="13" s="1"/>
  <c r="L40" i="7"/>
  <c r="M40" i="7" s="1"/>
  <c r="I41" i="7" a="1"/>
  <c r="I41" i="7" s="1"/>
  <c r="K41" i="7" s="1"/>
  <c r="J41" i="7"/>
  <c r="BJ38" i="12"/>
  <c r="BV38" i="12"/>
  <c r="AL38" i="12"/>
  <c r="AX38" i="12"/>
  <c r="Z38" i="12"/>
  <c r="BV38" i="13"/>
  <c r="BJ38" i="13"/>
  <c r="AX38" i="13"/>
  <c r="AL38" i="13"/>
  <c r="Z38" i="13"/>
  <c r="M38" i="13"/>
  <c r="N38" i="13"/>
  <c r="G41" i="13"/>
  <c r="H41" i="13" s="1"/>
  <c r="N38" i="12"/>
  <c r="M38" i="12"/>
  <c r="G41" i="12"/>
  <c r="H41" i="12" s="1"/>
  <c r="G42" i="7"/>
  <c r="H42" i="7" s="1"/>
  <c r="I41" i="12" l="1" a="1"/>
  <c r="I41" i="12" s="1"/>
  <c r="K41" i="12" s="1"/>
  <c r="J41" i="12"/>
  <c r="N40" i="7"/>
  <c r="L40" i="12"/>
  <c r="J41" i="13"/>
  <c r="I41" i="13" a="1"/>
  <c r="I41" i="13" s="1"/>
  <c r="K41" i="13" s="1"/>
  <c r="I42" i="7" a="1"/>
  <c r="I42" i="7" s="1"/>
  <c r="K42" i="7" s="1"/>
  <c r="J42" i="7"/>
  <c r="L41" i="7"/>
  <c r="BJ39" i="12"/>
  <c r="BV39" i="12"/>
  <c r="AL39" i="12"/>
  <c r="Z39" i="12"/>
  <c r="AX39" i="12"/>
  <c r="BV39" i="13"/>
  <c r="BJ39" i="13"/>
  <c r="AX39" i="13"/>
  <c r="AL39" i="13"/>
  <c r="Z39" i="13"/>
  <c r="M39" i="13"/>
  <c r="N39" i="13"/>
  <c r="G42" i="13"/>
  <c r="H42" i="13" s="1"/>
  <c r="N39" i="12"/>
  <c r="M39" i="12"/>
  <c r="G42" i="12"/>
  <c r="H42" i="12" s="1"/>
  <c r="G43" i="7"/>
  <c r="H43" i="7" s="1"/>
  <c r="L41" i="12" l="1"/>
  <c r="I42" i="13" a="1"/>
  <c r="I42" i="13" s="1"/>
  <c r="K42" i="13" s="1"/>
  <c r="J42" i="13"/>
  <c r="L41" i="13"/>
  <c r="I42" i="12" a="1"/>
  <c r="I42" i="12" s="1"/>
  <c r="K42" i="12" s="1"/>
  <c r="J42" i="12"/>
  <c r="L42" i="7"/>
  <c r="N42" i="7" s="1"/>
  <c r="J43" i="7"/>
  <c r="I43" i="7" a="1"/>
  <c r="I43" i="7" s="1"/>
  <c r="K43" i="7" s="1"/>
  <c r="N41" i="7"/>
  <c r="M41" i="7"/>
  <c r="AX40" i="12"/>
  <c r="BV40" i="12"/>
  <c r="BJ40" i="12"/>
  <c r="Z40" i="12"/>
  <c r="AL40" i="12"/>
  <c r="BV40" i="13"/>
  <c r="BJ40" i="13"/>
  <c r="AX40" i="13"/>
  <c r="AL40" i="13"/>
  <c r="Z40" i="13"/>
  <c r="M40" i="13"/>
  <c r="N40" i="13"/>
  <c r="G43" i="13"/>
  <c r="H43" i="13" s="1"/>
  <c r="M40" i="12"/>
  <c r="N40" i="12"/>
  <c r="G43" i="12"/>
  <c r="H43" i="12" s="1"/>
  <c r="G44" i="7"/>
  <c r="H44" i="7" s="1"/>
  <c r="L42" i="13" l="1"/>
  <c r="L42" i="12"/>
  <c r="M42" i="7"/>
  <c r="I43" i="13" a="1"/>
  <c r="I43" i="13" s="1"/>
  <c r="K43" i="13" s="1"/>
  <c r="J43" i="13"/>
  <c r="L43" i="13" s="1"/>
  <c r="J43" i="12"/>
  <c r="I43" i="12" a="1"/>
  <c r="I43" i="12" s="1"/>
  <c r="K43" i="12" s="1"/>
  <c r="J44" i="7"/>
  <c r="I44" i="7" a="1"/>
  <c r="I44" i="7" s="1"/>
  <c r="K44" i="7" s="1"/>
  <c r="L43" i="7"/>
  <c r="BJ41" i="12"/>
  <c r="AX41" i="12"/>
  <c r="AL41" i="12"/>
  <c r="BV41" i="12"/>
  <c r="Z41" i="12"/>
  <c r="BV41" i="13"/>
  <c r="BJ41" i="13"/>
  <c r="AX41" i="13"/>
  <c r="AL41" i="13"/>
  <c r="Z41" i="13"/>
  <c r="M41" i="13"/>
  <c r="N41" i="13"/>
  <c r="G44" i="13"/>
  <c r="H44" i="13" s="1"/>
  <c r="N41" i="12"/>
  <c r="M41" i="12"/>
  <c r="G44" i="12"/>
  <c r="H44" i="12" s="1"/>
  <c r="G45" i="7"/>
  <c r="H45" i="7" s="1"/>
  <c r="I44" i="13" l="1" a="1"/>
  <c r="I44" i="13" s="1"/>
  <c r="K44" i="13" s="1"/>
  <c r="J44" i="13"/>
  <c r="L43" i="12"/>
  <c r="J44" i="12"/>
  <c r="I44" i="12" a="1"/>
  <c r="I44" i="12" s="1"/>
  <c r="K44" i="12" s="1"/>
  <c r="I45" i="7" a="1"/>
  <c r="I45" i="7" s="1"/>
  <c r="K45" i="7" s="1"/>
  <c r="J45" i="7"/>
  <c r="M43" i="7"/>
  <c r="N43" i="7"/>
  <c r="L44" i="7"/>
  <c r="BJ42" i="12"/>
  <c r="BV42" i="12"/>
  <c r="AX42" i="12"/>
  <c r="Z42" i="12"/>
  <c r="AL42" i="12"/>
  <c r="BV42" i="13"/>
  <c r="BJ42" i="13"/>
  <c r="AX42" i="13"/>
  <c r="AL42" i="13"/>
  <c r="Z42" i="13"/>
  <c r="M42" i="13"/>
  <c r="N42" i="13"/>
  <c r="G45" i="13"/>
  <c r="H45" i="13" s="1"/>
  <c r="N42" i="12"/>
  <c r="M42" i="12"/>
  <c r="G45" i="12"/>
  <c r="H45" i="12" s="1"/>
  <c r="G46" i="7"/>
  <c r="H46" i="7" s="1"/>
  <c r="L44" i="13" l="1"/>
  <c r="I45" i="13" a="1"/>
  <c r="I45" i="13" s="1"/>
  <c r="K45" i="13" s="1"/>
  <c r="J45" i="13"/>
  <c r="L45" i="13" s="1"/>
  <c r="L44" i="12"/>
  <c r="J45" i="12"/>
  <c r="I45" i="12" a="1"/>
  <c r="I45" i="12" s="1"/>
  <c r="K45" i="12" s="1"/>
  <c r="I46" i="7" a="1"/>
  <c r="I46" i="7" s="1"/>
  <c r="K46" i="7" s="1"/>
  <c r="J46" i="7"/>
  <c r="N44" i="7"/>
  <c r="M44" i="7"/>
  <c r="L45" i="7"/>
  <c r="AX43" i="12"/>
  <c r="BV43" i="12"/>
  <c r="AL43" i="12"/>
  <c r="BJ43" i="12"/>
  <c r="Z43" i="12"/>
  <c r="BV43" i="13"/>
  <c r="BJ43" i="13"/>
  <c r="AX43" i="13"/>
  <c r="Z43" i="13"/>
  <c r="AL43" i="13"/>
  <c r="M43" i="13"/>
  <c r="N43" i="13"/>
  <c r="G46" i="13"/>
  <c r="H46" i="13" s="1"/>
  <c r="M43" i="12"/>
  <c r="N43" i="12"/>
  <c r="G46" i="12"/>
  <c r="H46" i="12" s="1"/>
  <c r="G47" i="7"/>
  <c r="H47" i="7" s="1"/>
  <c r="I46" i="13" l="1" a="1"/>
  <c r="I46" i="13" s="1"/>
  <c r="K46" i="13" s="1"/>
  <c r="J46" i="13"/>
  <c r="L45" i="12"/>
  <c r="I46" i="12" a="1"/>
  <c r="I46" i="12" s="1"/>
  <c r="K46" i="12" s="1"/>
  <c r="J46" i="12"/>
  <c r="I47" i="7" a="1"/>
  <c r="I47" i="7" s="1"/>
  <c r="K47" i="7" s="1"/>
  <c r="J47" i="7"/>
  <c r="M45" i="7"/>
  <c r="N45" i="7"/>
  <c r="L46" i="7"/>
  <c r="BV44" i="12"/>
  <c r="BJ44" i="12"/>
  <c r="AL44" i="12"/>
  <c r="Z44" i="12"/>
  <c r="AX44" i="12"/>
  <c r="BV44" i="13"/>
  <c r="BJ44" i="13"/>
  <c r="AX44" i="13"/>
  <c r="AL44" i="13"/>
  <c r="Z44" i="13"/>
  <c r="M44" i="13"/>
  <c r="N44" i="13"/>
  <c r="G47" i="13"/>
  <c r="H47" i="13" s="1"/>
  <c r="N44" i="12"/>
  <c r="M44" i="12"/>
  <c r="G47" i="12"/>
  <c r="H47" i="12" s="1"/>
  <c r="G48" i="7"/>
  <c r="H48" i="7" s="1"/>
  <c r="L46" i="12" l="1"/>
  <c r="L46" i="13"/>
  <c r="I47" i="12" a="1"/>
  <c r="I47" i="12" s="1"/>
  <c r="K47" i="12" s="1"/>
  <c r="J47" i="12"/>
  <c r="J47" i="13"/>
  <c r="I47" i="13" a="1"/>
  <c r="I47" i="13" s="1"/>
  <c r="K47" i="13" s="1"/>
  <c r="J48" i="7"/>
  <c r="I48" i="7" a="1"/>
  <c r="I48" i="7" s="1"/>
  <c r="K48" i="7" s="1"/>
  <c r="M46" i="7"/>
  <c r="N46" i="7"/>
  <c r="L47" i="7"/>
  <c r="AX45" i="12"/>
  <c r="BJ45" i="12"/>
  <c r="BV45" i="12"/>
  <c r="AL45" i="12"/>
  <c r="Z45" i="12"/>
  <c r="BV45" i="13"/>
  <c r="BJ45" i="13"/>
  <c r="AX45" i="13"/>
  <c r="AL45" i="13"/>
  <c r="Z45" i="13"/>
  <c r="M45" i="13"/>
  <c r="N45" i="13"/>
  <c r="G48" i="13"/>
  <c r="H48" i="13" s="1"/>
  <c r="G48" i="12"/>
  <c r="H48" i="12" s="1"/>
  <c r="N45" i="12"/>
  <c r="M45" i="12"/>
  <c r="G49" i="7"/>
  <c r="H49" i="7" s="1"/>
  <c r="L47" i="12" l="1"/>
  <c r="I48" i="12" a="1"/>
  <c r="I48" i="12" s="1"/>
  <c r="K48" i="12" s="1"/>
  <c r="J48" i="12"/>
  <c r="J48" i="13"/>
  <c r="I48" i="13" a="1"/>
  <c r="I48" i="13" s="1"/>
  <c r="K48" i="13" s="1"/>
  <c r="L47" i="13"/>
  <c r="J49" i="7"/>
  <c r="I49" i="7" a="1"/>
  <c r="I49" i="7" s="1"/>
  <c r="K49" i="7" s="1"/>
  <c r="M47" i="7"/>
  <c r="N47" i="7"/>
  <c r="L48" i="7"/>
  <c r="BV46" i="12"/>
  <c r="AL46" i="12"/>
  <c r="AX46" i="12"/>
  <c r="BJ46" i="12"/>
  <c r="Z46" i="12"/>
  <c r="BV46" i="13"/>
  <c r="BJ46" i="13"/>
  <c r="AX46" i="13"/>
  <c r="AL46" i="13"/>
  <c r="Z46" i="13"/>
  <c r="M46" i="13"/>
  <c r="N46" i="13"/>
  <c r="G49" i="13"/>
  <c r="H49" i="13" s="1"/>
  <c r="M46" i="12"/>
  <c r="N46" i="12"/>
  <c r="G49" i="12"/>
  <c r="H49" i="12" s="1"/>
  <c r="G50" i="7"/>
  <c r="H50" i="7" s="1"/>
  <c r="L48" i="12" l="1"/>
  <c r="I49" i="13" a="1"/>
  <c r="I49" i="13" s="1"/>
  <c r="K49" i="13" s="1"/>
  <c r="J49" i="13"/>
  <c r="I49" i="12" a="1"/>
  <c r="I49" i="12" s="1"/>
  <c r="K49" i="12" s="1"/>
  <c r="J49" i="12"/>
  <c r="L48" i="13"/>
  <c r="J50" i="7"/>
  <c r="I50" i="7" a="1"/>
  <c r="I50" i="7" s="1"/>
  <c r="K50" i="7" s="1"/>
  <c r="M48" i="7"/>
  <c r="N48" i="7"/>
  <c r="L49" i="7"/>
  <c r="BV47" i="12"/>
  <c r="BJ47" i="12"/>
  <c r="AL47" i="12"/>
  <c r="AX47" i="12"/>
  <c r="Z47" i="12"/>
  <c r="BV47" i="13"/>
  <c r="BJ47" i="13"/>
  <c r="AL47" i="13"/>
  <c r="AX47" i="13"/>
  <c r="Z47" i="13"/>
  <c r="M47" i="13"/>
  <c r="N47" i="13"/>
  <c r="G50" i="13"/>
  <c r="H50" i="13" s="1"/>
  <c r="N47" i="12"/>
  <c r="M47" i="12"/>
  <c r="G50" i="12"/>
  <c r="H50" i="12" s="1"/>
  <c r="G51" i="7"/>
  <c r="H51" i="7" s="1"/>
  <c r="L49" i="13" l="1"/>
  <c r="I50" i="13" a="1"/>
  <c r="I50" i="13" s="1"/>
  <c r="K50" i="13" s="1"/>
  <c r="J50" i="13"/>
  <c r="L49" i="12"/>
  <c r="I50" i="12" a="1"/>
  <c r="I50" i="12" s="1"/>
  <c r="K50" i="12" s="1"/>
  <c r="J50" i="12"/>
  <c r="I51" i="7" a="1"/>
  <c r="I51" i="7" s="1"/>
  <c r="K51" i="7" s="1"/>
  <c r="J51" i="7"/>
  <c r="N49" i="7"/>
  <c r="M49" i="7"/>
  <c r="L50" i="7"/>
  <c r="BV48" i="12"/>
  <c r="AX48" i="12"/>
  <c r="BJ48" i="12"/>
  <c r="AL48" i="12"/>
  <c r="Z48" i="12"/>
  <c r="BV48" i="13"/>
  <c r="AX48" i="13"/>
  <c r="BJ48" i="13"/>
  <c r="AL48" i="13"/>
  <c r="Z48" i="13"/>
  <c r="M48" i="13"/>
  <c r="N48" i="13"/>
  <c r="G51" i="13"/>
  <c r="H51" i="13" s="1"/>
  <c r="N48" i="12"/>
  <c r="M48" i="12"/>
  <c r="G51" i="12"/>
  <c r="H51" i="12" s="1"/>
  <c r="G52" i="7"/>
  <c r="H52" i="7" s="1"/>
  <c r="L50" i="12" l="1"/>
  <c r="L50" i="13"/>
  <c r="I51" i="13" a="1"/>
  <c r="I51" i="13" s="1"/>
  <c r="K51" i="13" s="1"/>
  <c r="J51" i="13"/>
  <c r="J51" i="12"/>
  <c r="I51" i="12" a="1"/>
  <c r="I51" i="12" s="1"/>
  <c r="K51" i="12" s="1"/>
  <c r="I52" i="7" a="1"/>
  <c r="I52" i="7" s="1"/>
  <c r="K52" i="7" s="1"/>
  <c r="J52" i="7"/>
  <c r="M50" i="7"/>
  <c r="N50" i="7"/>
  <c r="L51" i="7"/>
  <c r="BJ49" i="12"/>
  <c r="AX49" i="12"/>
  <c r="AL49" i="12"/>
  <c r="BV49" i="12"/>
  <c r="Z49" i="12"/>
  <c r="BV49" i="13"/>
  <c r="BJ49" i="13"/>
  <c r="AX49" i="13"/>
  <c r="AL49" i="13"/>
  <c r="Z49" i="13"/>
  <c r="M49" i="13"/>
  <c r="N49" i="13"/>
  <c r="G52" i="13"/>
  <c r="H52" i="13" s="1"/>
  <c r="M49" i="12"/>
  <c r="N49" i="12"/>
  <c r="G52" i="12"/>
  <c r="H52" i="12" s="1"/>
  <c r="G53" i="7"/>
  <c r="H53" i="7" s="1"/>
  <c r="I52" i="13" l="1" a="1"/>
  <c r="I52" i="13" s="1"/>
  <c r="K52" i="13" s="1"/>
  <c r="J52" i="13"/>
  <c r="L51" i="12"/>
  <c r="J52" i="12"/>
  <c r="I52" i="12" a="1"/>
  <c r="I52" i="12" s="1"/>
  <c r="K52" i="12" s="1"/>
  <c r="L51" i="13"/>
  <c r="I53" i="7" a="1"/>
  <c r="I53" i="7" s="1"/>
  <c r="K53" i="7" s="1"/>
  <c r="J53" i="7"/>
  <c r="L52" i="7"/>
  <c r="M51" i="7"/>
  <c r="N51" i="7"/>
  <c r="BV50" i="12"/>
  <c r="BJ50" i="12"/>
  <c r="AX50" i="12"/>
  <c r="AL50" i="12"/>
  <c r="Z50" i="12"/>
  <c r="BV50" i="13"/>
  <c r="BJ50" i="13"/>
  <c r="AX50" i="13"/>
  <c r="AL50" i="13"/>
  <c r="Z50" i="13"/>
  <c r="M50" i="13"/>
  <c r="N50" i="13"/>
  <c r="G53" i="13"/>
  <c r="H53" i="13" s="1"/>
  <c r="N50" i="12"/>
  <c r="M50" i="12"/>
  <c r="G53" i="12"/>
  <c r="H53" i="12" s="1"/>
  <c r="G54" i="7"/>
  <c r="H54" i="7" s="1"/>
  <c r="L52" i="13" l="1"/>
  <c r="L52" i="12"/>
  <c r="J53" i="13"/>
  <c r="I53" i="13" a="1"/>
  <c r="I53" i="13" s="1"/>
  <c r="K53" i="13" s="1"/>
  <c r="I53" i="12" a="1"/>
  <c r="I53" i="12" s="1"/>
  <c r="K53" i="12" s="1"/>
  <c r="J53" i="12"/>
  <c r="M52" i="7"/>
  <c r="N52" i="7"/>
  <c r="I54" i="7" a="1"/>
  <c r="I54" i="7" s="1"/>
  <c r="K54" i="7" s="1"/>
  <c r="J54" i="7"/>
  <c r="L53" i="7"/>
  <c r="AX51" i="12"/>
  <c r="AL51" i="12"/>
  <c r="BV51" i="12"/>
  <c r="BJ51" i="12"/>
  <c r="Z51" i="12"/>
  <c r="BV51" i="13"/>
  <c r="BJ51" i="13"/>
  <c r="AX51" i="13"/>
  <c r="AL51" i="13"/>
  <c r="Z51" i="13"/>
  <c r="M51" i="13"/>
  <c r="N51" i="13"/>
  <c r="G54" i="13"/>
  <c r="H54" i="13" s="1"/>
  <c r="N51" i="12"/>
  <c r="M51" i="12"/>
  <c r="G54" i="12"/>
  <c r="H54" i="12" s="1"/>
  <c r="G55" i="7"/>
  <c r="H55" i="7" s="1"/>
  <c r="L54" i="7" l="1"/>
  <c r="L53" i="12"/>
  <c r="J54" i="13"/>
  <c r="I54" i="13" a="1"/>
  <c r="I54" i="13" s="1"/>
  <c r="K54" i="13" s="1"/>
  <c r="I54" i="12" a="1"/>
  <c r="I54" i="12" s="1"/>
  <c r="K54" i="12" s="1"/>
  <c r="J54" i="12"/>
  <c r="L53" i="13"/>
  <c r="M54" i="7"/>
  <c r="N54" i="7"/>
  <c r="J55" i="7"/>
  <c r="I55" i="7" a="1"/>
  <c r="I55" i="7" s="1"/>
  <c r="K55" i="7" s="1"/>
  <c r="N53" i="7"/>
  <c r="M53" i="7"/>
  <c r="BV52" i="12"/>
  <c r="AL52" i="12"/>
  <c r="BJ52" i="12"/>
  <c r="AX52" i="12"/>
  <c r="Z52" i="12"/>
  <c r="BV52" i="13"/>
  <c r="BJ52" i="13"/>
  <c r="AL52" i="13"/>
  <c r="AX52" i="13"/>
  <c r="Z52" i="13"/>
  <c r="M52" i="13"/>
  <c r="N52" i="13"/>
  <c r="G55" i="13"/>
  <c r="H55" i="13" s="1"/>
  <c r="M52" i="12"/>
  <c r="N52" i="12"/>
  <c r="G55" i="12"/>
  <c r="H55" i="12" s="1"/>
  <c r="G56" i="7"/>
  <c r="H56" i="7" s="1"/>
  <c r="L54" i="12" l="1"/>
  <c r="I55" i="13" a="1"/>
  <c r="I55" i="13" s="1"/>
  <c r="K55" i="13" s="1"/>
  <c r="J55" i="13"/>
  <c r="J55" i="12"/>
  <c r="I55" i="12" a="1"/>
  <c r="I55" i="12" s="1"/>
  <c r="K55" i="12" s="1"/>
  <c r="L54" i="13"/>
  <c r="J56" i="7"/>
  <c r="I56" i="7" a="1"/>
  <c r="I56" i="7" s="1"/>
  <c r="K56" i="7" s="1"/>
  <c r="L55" i="7"/>
  <c r="BJ53" i="12"/>
  <c r="BV53" i="12"/>
  <c r="AX53" i="12"/>
  <c r="Z53" i="12"/>
  <c r="AL53" i="12"/>
  <c r="BV53" i="13"/>
  <c r="BJ53" i="13"/>
  <c r="AX53" i="13"/>
  <c r="AL53" i="13"/>
  <c r="Z53" i="13"/>
  <c r="M53" i="13"/>
  <c r="N53" i="13"/>
  <c r="G56" i="13"/>
  <c r="H56" i="13" s="1"/>
  <c r="N53" i="12"/>
  <c r="M53" i="12"/>
  <c r="G56" i="12"/>
  <c r="H56" i="12" s="1"/>
  <c r="G57" i="7"/>
  <c r="H57" i="7" s="1"/>
  <c r="L55" i="13" l="1"/>
  <c r="I56" i="12" a="1"/>
  <c r="I56" i="12" s="1"/>
  <c r="K56" i="12" s="1"/>
  <c r="J56" i="12"/>
  <c r="I56" i="13" a="1"/>
  <c r="I56" i="13" s="1"/>
  <c r="K56" i="13" s="1"/>
  <c r="J56" i="13"/>
  <c r="L55" i="12"/>
  <c r="I57" i="7" a="1"/>
  <c r="I57" i="7" s="1"/>
  <c r="K57" i="7" s="1"/>
  <c r="J57" i="7"/>
  <c r="M55" i="7"/>
  <c r="N55" i="7"/>
  <c r="L56" i="7"/>
  <c r="BV54" i="12"/>
  <c r="AL54" i="12"/>
  <c r="AX54" i="12"/>
  <c r="BJ54" i="12"/>
  <c r="Z54" i="12"/>
  <c r="BV54" i="13"/>
  <c r="BJ54" i="13"/>
  <c r="AX54" i="13"/>
  <c r="AL54" i="13"/>
  <c r="Z54" i="13"/>
  <c r="M54" i="13"/>
  <c r="N54" i="13"/>
  <c r="G57" i="13"/>
  <c r="H57" i="13" s="1"/>
  <c r="N54" i="12"/>
  <c r="M54" i="12"/>
  <c r="G57" i="12"/>
  <c r="H57" i="12" s="1"/>
  <c r="G58" i="7"/>
  <c r="H58" i="7" s="1"/>
  <c r="L56" i="13" l="1"/>
  <c r="I57" i="13" a="1"/>
  <c r="I57" i="13" s="1"/>
  <c r="K57" i="13" s="1"/>
  <c r="J57" i="13"/>
  <c r="J57" i="12"/>
  <c r="I57" i="12" a="1"/>
  <c r="I57" i="12" s="1"/>
  <c r="K57" i="12" s="1"/>
  <c r="L56" i="12"/>
  <c r="M56" i="7"/>
  <c r="N56" i="7"/>
  <c r="I58" i="7" a="1"/>
  <c r="I58" i="7" s="1"/>
  <c r="K58" i="7" s="1"/>
  <c r="J58" i="7"/>
  <c r="L57" i="7"/>
  <c r="BV55" i="12"/>
  <c r="BJ55" i="12"/>
  <c r="AL55" i="12"/>
  <c r="AX55" i="12"/>
  <c r="Z55" i="12"/>
  <c r="BV55" i="13"/>
  <c r="BJ55" i="13"/>
  <c r="AX55" i="13"/>
  <c r="AL55" i="13"/>
  <c r="Z55" i="13"/>
  <c r="M55" i="13"/>
  <c r="N55" i="13"/>
  <c r="G58" i="13"/>
  <c r="H58" i="13" s="1"/>
  <c r="M55" i="12"/>
  <c r="N55" i="12"/>
  <c r="G58" i="12"/>
  <c r="H58" i="12" s="1"/>
  <c r="G59" i="7"/>
  <c r="H59" i="7" s="1"/>
  <c r="L57" i="13" l="1"/>
  <c r="I58" i="13" a="1"/>
  <c r="I58" i="13" s="1"/>
  <c r="K58" i="13" s="1"/>
  <c r="J58" i="13"/>
  <c r="L58" i="13" s="1"/>
  <c r="L57" i="12"/>
  <c r="I58" i="12" a="1"/>
  <c r="I58" i="12" s="1"/>
  <c r="K58" i="12" s="1"/>
  <c r="J58" i="12"/>
  <c r="N57" i="7"/>
  <c r="M57" i="7"/>
  <c r="L58" i="7"/>
  <c r="J59" i="7"/>
  <c r="I59" i="7" a="1"/>
  <c r="I59" i="7" s="1"/>
  <c r="K59" i="7" s="1"/>
  <c r="BJ56" i="12"/>
  <c r="AX56" i="12"/>
  <c r="Z56" i="12"/>
  <c r="AL56" i="12"/>
  <c r="BV56" i="12"/>
  <c r="BV56" i="13"/>
  <c r="BJ56" i="13"/>
  <c r="AX56" i="13"/>
  <c r="AL56" i="13"/>
  <c r="Z56" i="13"/>
  <c r="M56" i="13"/>
  <c r="N56" i="13"/>
  <c r="G59" i="13"/>
  <c r="H59" i="13" s="1"/>
  <c r="N56" i="12"/>
  <c r="M56" i="12"/>
  <c r="G59" i="12"/>
  <c r="H59" i="12" s="1"/>
  <c r="G60" i="7"/>
  <c r="H60" i="7" s="1"/>
  <c r="L58" i="12" l="1"/>
  <c r="I59" i="13" a="1"/>
  <c r="I59" i="13" s="1"/>
  <c r="K59" i="13" s="1"/>
  <c r="J59" i="13"/>
  <c r="I59" i="12" a="1"/>
  <c r="I59" i="12" s="1"/>
  <c r="K59" i="12" s="1"/>
  <c r="J59" i="12"/>
  <c r="I60" i="7" a="1"/>
  <c r="I60" i="7" s="1"/>
  <c r="K60" i="7" s="1"/>
  <c r="J60" i="7"/>
  <c r="L59" i="7"/>
  <c r="M58" i="7"/>
  <c r="N58" i="7"/>
  <c r="BV57" i="12"/>
  <c r="AX57" i="12"/>
  <c r="AL57" i="12"/>
  <c r="BJ57" i="12"/>
  <c r="Z57" i="12"/>
  <c r="BV57" i="13"/>
  <c r="BJ57" i="13"/>
  <c r="AX57" i="13"/>
  <c r="AL57" i="13"/>
  <c r="Z57" i="13"/>
  <c r="M57" i="13"/>
  <c r="N57" i="13"/>
  <c r="G60" i="13"/>
  <c r="H60" i="13" s="1"/>
  <c r="N57" i="12"/>
  <c r="M57" i="12"/>
  <c r="G60" i="12"/>
  <c r="H60" i="12" s="1"/>
  <c r="G61" i="7"/>
  <c r="H61" i="7" s="1"/>
  <c r="L59" i="12" l="1"/>
  <c r="L60" i="7"/>
  <c r="N60" i="7" s="1"/>
  <c r="J60" i="13"/>
  <c r="I60" i="13" a="1"/>
  <c r="I60" i="13" s="1"/>
  <c r="K60" i="13" s="1"/>
  <c r="L59" i="13"/>
  <c r="I60" i="12" a="1"/>
  <c r="I60" i="12" s="1"/>
  <c r="K60" i="12" s="1"/>
  <c r="J60" i="12"/>
  <c r="L60" i="12" s="1"/>
  <c r="J61" i="7"/>
  <c r="I61" i="7" a="1"/>
  <c r="I61" i="7" s="1"/>
  <c r="K61" i="7" s="1"/>
  <c r="M59" i="7"/>
  <c r="N59" i="7"/>
  <c r="BJ58" i="12"/>
  <c r="AX58" i="12"/>
  <c r="Z58" i="12"/>
  <c r="BV58" i="12"/>
  <c r="AL58" i="12"/>
  <c r="M58" i="13"/>
  <c r="BV58" i="13"/>
  <c r="BJ58" i="13"/>
  <c r="AX58" i="13"/>
  <c r="AL58" i="13"/>
  <c r="Z58" i="13"/>
  <c r="N58" i="13"/>
  <c r="G61" i="13"/>
  <c r="H61" i="13" s="1"/>
  <c r="M58" i="12"/>
  <c r="N58" i="12"/>
  <c r="G61" i="12"/>
  <c r="H61" i="12" s="1"/>
  <c r="G62" i="7"/>
  <c r="H62" i="7" s="1"/>
  <c r="L61" i="7" l="1"/>
  <c r="M60" i="7"/>
  <c r="I61" i="12" a="1"/>
  <c r="I61" i="12" s="1"/>
  <c r="K61" i="12" s="1"/>
  <c r="J61" i="12"/>
  <c r="L60" i="13"/>
  <c r="I61" i="13" a="1"/>
  <c r="I61" i="13" s="1"/>
  <c r="K61" i="13" s="1"/>
  <c r="J61" i="13"/>
  <c r="N61" i="7"/>
  <c r="M61" i="7"/>
  <c r="I62" i="7" a="1"/>
  <c r="I62" i="7" s="1"/>
  <c r="K62" i="7" s="1"/>
  <c r="J62" i="7"/>
  <c r="AL59" i="12"/>
  <c r="BJ59" i="12"/>
  <c r="BV59" i="12"/>
  <c r="AX59" i="12"/>
  <c r="Z59" i="12"/>
  <c r="M59" i="13"/>
  <c r="BV59" i="13"/>
  <c r="BJ59" i="13"/>
  <c r="AX59" i="13"/>
  <c r="Z59" i="13"/>
  <c r="AL59" i="13"/>
  <c r="N59" i="13"/>
  <c r="G62" i="13"/>
  <c r="H62" i="13" s="1"/>
  <c r="N59" i="12"/>
  <c r="M59" i="12"/>
  <c r="G62" i="12"/>
  <c r="H62" i="12" s="1"/>
  <c r="G63" i="7"/>
  <c r="H63" i="7" s="1"/>
  <c r="L61" i="13" l="1"/>
  <c r="L61" i="12"/>
  <c r="I62" i="12" a="1"/>
  <c r="I62" i="12" s="1"/>
  <c r="K62" i="12" s="1"/>
  <c r="J62" i="12"/>
  <c r="I62" i="13" a="1"/>
  <c r="I62" i="13" s="1"/>
  <c r="K62" i="13" s="1"/>
  <c r="J62" i="13"/>
  <c r="J63" i="7"/>
  <c r="I63" i="7" a="1"/>
  <c r="I63" i="7" s="1"/>
  <c r="K63" i="7" s="1"/>
  <c r="L62" i="7"/>
  <c r="BJ60" i="12"/>
  <c r="BV60" i="12"/>
  <c r="AL60" i="12"/>
  <c r="AX60" i="12"/>
  <c r="Z60" i="12"/>
  <c r="M60" i="13"/>
  <c r="BV60" i="13"/>
  <c r="BJ60" i="13"/>
  <c r="AX60" i="13"/>
  <c r="AL60" i="13"/>
  <c r="Z60" i="13"/>
  <c r="N60" i="13"/>
  <c r="G63" i="13"/>
  <c r="H63" i="13" s="1"/>
  <c r="G63" i="12"/>
  <c r="H63" i="12" s="1"/>
  <c r="N60" i="12"/>
  <c r="M60" i="12"/>
  <c r="G64" i="7"/>
  <c r="H64" i="7" s="1"/>
  <c r="L62" i="13" l="1"/>
  <c r="L62" i="12"/>
  <c r="I63" i="13" a="1"/>
  <c r="I63" i="13" s="1"/>
  <c r="K63" i="13" s="1"/>
  <c r="J63" i="13"/>
  <c r="J63" i="12"/>
  <c r="I63" i="12" a="1"/>
  <c r="I63" i="12" s="1"/>
  <c r="K63" i="12" s="1"/>
  <c r="I64" i="7" a="1"/>
  <c r="I64" i="7" s="1"/>
  <c r="K64" i="7" s="1"/>
  <c r="J64" i="7"/>
  <c r="N62" i="7"/>
  <c r="M62" i="7"/>
  <c r="L63" i="7"/>
  <c r="BJ61" i="12"/>
  <c r="AL61" i="12"/>
  <c r="AX61" i="12"/>
  <c r="BV61" i="12"/>
  <c r="Z61" i="12"/>
  <c r="M61" i="13"/>
  <c r="BV61" i="13"/>
  <c r="BJ61" i="13"/>
  <c r="AX61" i="13"/>
  <c r="AL61" i="13"/>
  <c r="Z61" i="13"/>
  <c r="N61" i="13"/>
  <c r="G64" i="13"/>
  <c r="H64" i="13" s="1"/>
  <c r="N61" i="12"/>
  <c r="M61" i="12"/>
  <c r="G64" i="12"/>
  <c r="H64" i="12" s="1"/>
  <c r="G65" i="7"/>
  <c r="H65" i="7" s="1"/>
  <c r="L63" i="13" l="1"/>
  <c r="I64" i="12" a="1"/>
  <c r="I64" i="12" s="1"/>
  <c r="K64" i="12" s="1"/>
  <c r="J64" i="12"/>
  <c r="I64" i="13" a="1"/>
  <c r="I64" i="13" s="1"/>
  <c r="K64" i="13" s="1"/>
  <c r="J64" i="13"/>
  <c r="L63" i="12"/>
  <c r="L64" i="7"/>
  <c r="N64" i="7" s="1"/>
  <c r="M63" i="7"/>
  <c r="N63" i="7"/>
  <c r="I65" i="7" a="1"/>
  <c r="I65" i="7" s="1"/>
  <c r="K65" i="7" s="1"/>
  <c r="J65" i="7"/>
  <c r="BV62" i="12"/>
  <c r="AX62" i="12"/>
  <c r="AL62" i="12"/>
  <c r="BJ62" i="12"/>
  <c r="Z62" i="12"/>
  <c r="M62" i="13"/>
  <c r="BV62" i="13"/>
  <c r="BJ62" i="13"/>
  <c r="AX62" i="13"/>
  <c r="AL62" i="13"/>
  <c r="Z62" i="13"/>
  <c r="N62" i="13"/>
  <c r="G65" i="13"/>
  <c r="H65" i="13" s="1"/>
  <c r="N62" i="12"/>
  <c r="M62" i="12"/>
  <c r="G65" i="12"/>
  <c r="H65" i="12" s="1"/>
  <c r="G66" i="7"/>
  <c r="H66" i="7" s="1"/>
  <c r="L64" i="13" l="1"/>
  <c r="M64" i="7"/>
  <c r="I65" i="13" a="1"/>
  <c r="I65" i="13" s="1"/>
  <c r="K65" i="13" s="1"/>
  <c r="J65" i="13"/>
  <c r="L64" i="12"/>
  <c r="I65" i="12" a="1"/>
  <c r="I65" i="12" s="1"/>
  <c r="K65" i="12" s="1"/>
  <c r="J65" i="12"/>
  <c r="L65" i="12" s="1"/>
  <c r="L65" i="7"/>
  <c r="N65" i="7" s="1"/>
  <c r="I66" i="7" a="1"/>
  <c r="I66" i="7" s="1"/>
  <c r="K66" i="7" s="1"/>
  <c r="J66" i="7"/>
  <c r="BJ63" i="12"/>
  <c r="BV63" i="12"/>
  <c r="AL63" i="12"/>
  <c r="AX63" i="12"/>
  <c r="Z63" i="12"/>
  <c r="M63" i="13"/>
  <c r="BV63" i="13"/>
  <c r="BJ63" i="13"/>
  <c r="AL63" i="13"/>
  <c r="AX63" i="13"/>
  <c r="Z63" i="13"/>
  <c r="N63" i="13"/>
  <c r="G66" i="13"/>
  <c r="H66" i="13" s="1"/>
  <c r="N63" i="12"/>
  <c r="M63" i="12"/>
  <c r="G66" i="12"/>
  <c r="H66" i="12" s="1"/>
  <c r="G67" i="7"/>
  <c r="H67" i="7" s="1"/>
  <c r="M65" i="7" l="1"/>
  <c r="I66" i="13" a="1"/>
  <c r="I66" i="13" s="1"/>
  <c r="K66" i="13" s="1"/>
  <c r="J66" i="13"/>
  <c r="I66" i="12" a="1"/>
  <c r="I66" i="12" s="1"/>
  <c r="K66" i="12" s="1"/>
  <c r="J66" i="12"/>
  <c r="L65" i="13"/>
  <c r="L66" i="7"/>
  <c r="M66" i="7" s="1"/>
  <c r="J67" i="7"/>
  <c r="I67" i="7" a="1"/>
  <c r="I67" i="7" s="1"/>
  <c r="K67" i="7" s="1"/>
  <c r="AL64" i="12"/>
  <c r="BJ64" i="12"/>
  <c r="BV64" i="12"/>
  <c r="AX64" i="12"/>
  <c r="Z64" i="12"/>
  <c r="M64" i="13"/>
  <c r="BV64" i="13"/>
  <c r="AX64" i="13"/>
  <c r="BJ64" i="13"/>
  <c r="AL64" i="13"/>
  <c r="Z64" i="13"/>
  <c r="N64" i="13"/>
  <c r="G67" i="13"/>
  <c r="H67" i="13" s="1"/>
  <c r="N64" i="12"/>
  <c r="M64" i="12"/>
  <c r="G67" i="12"/>
  <c r="H67" i="12" s="1"/>
  <c r="G68" i="7"/>
  <c r="H68" i="7" s="1"/>
  <c r="L66" i="12" l="1"/>
  <c r="L66" i="13"/>
  <c r="N66" i="7"/>
  <c r="I67" i="13" a="1"/>
  <c r="I67" i="13" s="1"/>
  <c r="K67" i="13" s="1"/>
  <c r="J67" i="13"/>
  <c r="I67" i="12" a="1"/>
  <c r="I67" i="12" s="1"/>
  <c r="K67" i="12" s="1"/>
  <c r="J67" i="12"/>
  <c r="J68" i="7"/>
  <c r="I68" i="7" a="1"/>
  <c r="I68" i="7" s="1"/>
  <c r="K68" i="7" s="1"/>
  <c r="L67" i="7"/>
  <c r="BV65" i="12"/>
  <c r="AX65" i="12"/>
  <c r="AL65" i="12"/>
  <c r="BJ65" i="12"/>
  <c r="Z65" i="12"/>
  <c r="M65" i="13"/>
  <c r="BV65" i="13"/>
  <c r="BJ65" i="13"/>
  <c r="AX65" i="13"/>
  <c r="AL65" i="13"/>
  <c r="Z65" i="13"/>
  <c r="N65" i="13"/>
  <c r="G68" i="13"/>
  <c r="H68" i="13" s="1"/>
  <c r="N65" i="12"/>
  <c r="M65" i="12"/>
  <c r="G68" i="12"/>
  <c r="H68" i="12" s="1"/>
  <c r="G69" i="7"/>
  <c r="H69" i="7" s="1"/>
  <c r="L68" i="7" l="1"/>
  <c r="L67" i="13"/>
  <c r="J68" i="12"/>
  <c r="I68" i="12" a="1"/>
  <c r="I68" i="12" s="1"/>
  <c r="K68" i="12" s="1"/>
  <c r="I68" i="13" a="1"/>
  <c r="I68" i="13" s="1"/>
  <c r="K68" i="13" s="1"/>
  <c r="J68" i="13"/>
  <c r="L68" i="13" s="1"/>
  <c r="L67" i="12"/>
  <c r="M67" i="7"/>
  <c r="N67" i="7"/>
  <c r="N68" i="7"/>
  <c r="M68" i="7"/>
  <c r="I69" i="7" a="1"/>
  <c r="I69" i="7" s="1"/>
  <c r="K69" i="7" s="1"/>
  <c r="J69" i="7"/>
  <c r="BJ66" i="12"/>
  <c r="Z66" i="12"/>
  <c r="AX66" i="12"/>
  <c r="BV66" i="12"/>
  <c r="AL66" i="12"/>
  <c r="M66" i="13"/>
  <c r="BV66" i="13"/>
  <c r="BJ66" i="13"/>
  <c r="AX66" i="13"/>
  <c r="AL66" i="13"/>
  <c r="Z66" i="13"/>
  <c r="N66" i="13"/>
  <c r="G69" i="13"/>
  <c r="H69" i="13" s="1"/>
  <c r="N66" i="12"/>
  <c r="M66" i="12"/>
  <c r="G69" i="12"/>
  <c r="H69" i="12" s="1"/>
  <c r="G70" i="7"/>
  <c r="H70" i="7" s="1"/>
  <c r="J69" i="12" l="1"/>
  <c r="I69" i="12" a="1"/>
  <c r="I69" i="12" s="1"/>
  <c r="K69" i="12" s="1"/>
  <c r="L68" i="12"/>
  <c r="I69" i="13" a="1"/>
  <c r="I69" i="13" s="1"/>
  <c r="K69" i="13" s="1"/>
  <c r="J69" i="13"/>
  <c r="L69" i="7"/>
  <c r="N69" i="7" s="1"/>
  <c r="J70" i="7"/>
  <c r="I70" i="7" a="1"/>
  <c r="I70" i="7" s="1"/>
  <c r="K70" i="7" s="1"/>
  <c r="BV67" i="12"/>
  <c r="BJ67" i="12"/>
  <c r="AX67" i="12"/>
  <c r="AL67" i="12"/>
  <c r="Z67" i="12"/>
  <c r="M67" i="13"/>
  <c r="BV67" i="13"/>
  <c r="BJ67" i="13"/>
  <c r="AX67" i="13"/>
  <c r="AL67" i="13"/>
  <c r="Z67" i="13"/>
  <c r="N67" i="13"/>
  <c r="G70" i="13"/>
  <c r="H70" i="13" s="1"/>
  <c r="N67" i="12"/>
  <c r="M67" i="12"/>
  <c r="G70" i="12"/>
  <c r="H70" i="12" s="1"/>
  <c r="G71" i="7"/>
  <c r="H71" i="7" s="1"/>
  <c r="L69" i="13" l="1"/>
  <c r="M69" i="7"/>
  <c r="I70" i="13" a="1"/>
  <c r="I70" i="13" s="1"/>
  <c r="K70" i="13" s="1"/>
  <c r="J70" i="13"/>
  <c r="L69" i="12"/>
  <c r="I70" i="12" a="1"/>
  <c r="I70" i="12" s="1"/>
  <c r="K70" i="12" s="1"/>
  <c r="J70" i="12"/>
  <c r="L70" i="12" s="1"/>
  <c r="L70" i="7"/>
  <c r="I71" i="7" a="1"/>
  <c r="I71" i="7" s="1"/>
  <c r="K71" i="7" s="1"/>
  <c r="J71" i="7"/>
  <c r="BV68" i="12"/>
  <c r="AL68" i="12"/>
  <c r="AX68" i="12"/>
  <c r="Z68" i="12"/>
  <c r="BJ68" i="12"/>
  <c r="M68" i="13"/>
  <c r="BV68" i="13"/>
  <c r="BJ68" i="13"/>
  <c r="AX68" i="13"/>
  <c r="AL68" i="13"/>
  <c r="Z68" i="13"/>
  <c r="N68" i="13"/>
  <c r="G71" i="13"/>
  <c r="H71" i="13" s="1"/>
  <c r="G71" i="12"/>
  <c r="H71" i="12" s="1"/>
  <c r="N68" i="12"/>
  <c r="M68" i="12"/>
  <c r="G72" i="7"/>
  <c r="H72" i="7" s="1"/>
  <c r="L70" i="13" l="1"/>
  <c r="I71" i="12" a="1"/>
  <c r="I71" i="12" s="1"/>
  <c r="K71" i="12" s="1"/>
  <c r="J71" i="12"/>
  <c r="J71" i="13"/>
  <c r="I71" i="13" a="1"/>
  <c r="I71" i="13" s="1"/>
  <c r="K71" i="13" s="1"/>
  <c r="L71" i="7"/>
  <c r="N71" i="7" s="1"/>
  <c r="I72" i="7" a="1"/>
  <c r="I72" i="7" s="1"/>
  <c r="K72" i="7" s="1"/>
  <c r="J72" i="7"/>
  <c r="N70" i="7"/>
  <c r="M70" i="7"/>
  <c r="BJ69" i="12"/>
  <c r="AL69" i="12"/>
  <c r="BV69" i="12"/>
  <c r="Z69" i="12"/>
  <c r="AX69" i="12"/>
  <c r="M69" i="13"/>
  <c r="BV69" i="13"/>
  <c r="BJ69" i="13"/>
  <c r="AX69" i="13"/>
  <c r="AL69" i="13"/>
  <c r="Z69" i="13"/>
  <c r="N69" i="13"/>
  <c r="G72" i="13"/>
  <c r="H72" i="13" s="1"/>
  <c r="N69" i="12"/>
  <c r="M69" i="12"/>
  <c r="G72" i="12"/>
  <c r="H72" i="12" s="1"/>
  <c r="G73" i="7"/>
  <c r="H73" i="7" s="1"/>
  <c r="L71" i="12" l="1"/>
  <c r="M71" i="7"/>
  <c r="L71" i="13"/>
  <c r="I72" i="12" a="1"/>
  <c r="I72" i="12" s="1"/>
  <c r="K72" i="12" s="1"/>
  <c r="J72" i="12"/>
  <c r="J72" i="13"/>
  <c r="I72" i="13" a="1"/>
  <c r="I72" i="13" s="1"/>
  <c r="K72" i="13" s="1"/>
  <c r="L72" i="7"/>
  <c r="N72" i="7" s="1"/>
  <c r="J73" i="7"/>
  <c r="I73" i="7" a="1"/>
  <c r="I73" i="7" s="1"/>
  <c r="K73" i="7" s="1"/>
  <c r="BV70" i="12"/>
  <c r="BJ70" i="12"/>
  <c r="AL70" i="12"/>
  <c r="AX70" i="12"/>
  <c r="Z70" i="12"/>
  <c r="M70" i="13"/>
  <c r="BV70" i="13"/>
  <c r="BJ70" i="13"/>
  <c r="AX70" i="13"/>
  <c r="AL70" i="13"/>
  <c r="Z70" i="13"/>
  <c r="N70" i="13"/>
  <c r="G73" i="13"/>
  <c r="H73" i="13" s="1"/>
  <c r="N70" i="12"/>
  <c r="M70" i="12"/>
  <c r="G73" i="12"/>
  <c r="H73" i="12" s="1"/>
  <c r="G74" i="7"/>
  <c r="H74" i="7" s="1"/>
  <c r="L72" i="12" l="1"/>
  <c r="M72" i="7"/>
  <c r="I73" i="13" a="1"/>
  <c r="I73" i="13" s="1"/>
  <c r="K73" i="13" s="1"/>
  <c r="J73" i="13"/>
  <c r="L73" i="13" s="1"/>
  <c r="L72" i="13"/>
  <c r="I73" i="12" a="1"/>
  <c r="I73" i="12" s="1"/>
  <c r="K73" i="12" s="1"/>
  <c r="J73" i="12"/>
  <c r="L73" i="7"/>
  <c r="M73" i="7" s="1"/>
  <c r="I74" i="7" a="1"/>
  <c r="I74" i="7" s="1"/>
  <c r="K74" i="7" s="1"/>
  <c r="J74" i="7"/>
  <c r="AL71" i="12"/>
  <c r="AX71" i="12"/>
  <c r="BV71" i="12"/>
  <c r="BJ71" i="12"/>
  <c r="Z71" i="12"/>
  <c r="M71" i="13"/>
  <c r="BV71" i="13"/>
  <c r="BJ71" i="13"/>
  <c r="AX71" i="13"/>
  <c r="AL71" i="13"/>
  <c r="Z71" i="13"/>
  <c r="N71" i="13"/>
  <c r="G74" i="13"/>
  <c r="H74" i="13" s="1"/>
  <c r="N71" i="12"/>
  <c r="M71" i="12"/>
  <c r="G74" i="12"/>
  <c r="H74" i="12" s="1"/>
  <c r="G75" i="7"/>
  <c r="H75" i="7" s="1"/>
  <c r="L73" i="12" l="1"/>
  <c r="N73" i="7"/>
  <c r="I74" i="13" a="1"/>
  <c r="I74" i="13" s="1"/>
  <c r="K74" i="13" s="1"/>
  <c r="J74" i="13"/>
  <c r="I74" i="12" a="1"/>
  <c r="I74" i="12" s="1"/>
  <c r="K74" i="12" s="1"/>
  <c r="J74" i="12"/>
  <c r="L74" i="7"/>
  <c r="I75" i="7" a="1"/>
  <c r="I75" i="7" s="1"/>
  <c r="K75" i="7" s="1"/>
  <c r="J75" i="7"/>
  <c r="BJ72" i="12"/>
  <c r="AL72" i="12"/>
  <c r="AX72" i="12"/>
  <c r="BV72" i="12"/>
  <c r="Z72" i="12"/>
  <c r="M72" i="13"/>
  <c r="BV72" i="13"/>
  <c r="BJ72" i="13"/>
  <c r="AX72" i="13"/>
  <c r="AL72" i="13"/>
  <c r="Z72" i="13"/>
  <c r="G75" i="13"/>
  <c r="H75" i="13" s="1"/>
  <c r="N72" i="13"/>
  <c r="N72" i="12"/>
  <c r="M72" i="12"/>
  <c r="G75" i="12"/>
  <c r="H75" i="12" s="1"/>
  <c r="G76" i="7"/>
  <c r="H76" i="7" s="1"/>
  <c r="L74" i="12" l="1"/>
  <c r="L74" i="13"/>
  <c r="I75" i="12" a="1"/>
  <c r="I75" i="12" s="1"/>
  <c r="K75" i="12" s="1"/>
  <c r="J75" i="12"/>
  <c r="I75" i="13" a="1"/>
  <c r="I75" i="13" s="1"/>
  <c r="K75" i="13" s="1"/>
  <c r="J75" i="13"/>
  <c r="L75" i="7"/>
  <c r="M75" i="7" s="1"/>
  <c r="I76" i="7" a="1"/>
  <c r="I76" i="7" s="1"/>
  <c r="K76" i="7" s="1"/>
  <c r="J76" i="7"/>
  <c r="M74" i="7"/>
  <c r="N74" i="7"/>
  <c r="BV73" i="12"/>
  <c r="AX73" i="12"/>
  <c r="BJ73" i="12"/>
  <c r="AL73" i="12"/>
  <c r="Z73" i="12"/>
  <c r="M73" i="13"/>
  <c r="BV73" i="13"/>
  <c r="BJ73" i="13"/>
  <c r="AX73" i="13"/>
  <c r="AL73" i="13"/>
  <c r="Z73" i="13"/>
  <c r="N73" i="13"/>
  <c r="G76" i="13"/>
  <c r="H76" i="13" s="1"/>
  <c r="G76" i="12"/>
  <c r="H76" i="12" s="1"/>
  <c r="N73" i="12"/>
  <c r="M73" i="12"/>
  <c r="G77" i="7"/>
  <c r="H77" i="7" s="1"/>
  <c r="L75" i="13" l="1"/>
  <c r="N75" i="7"/>
  <c r="L75" i="12"/>
  <c r="I76" i="12" a="1"/>
  <c r="I76" i="12" s="1"/>
  <c r="K76" i="12" s="1"/>
  <c r="J76" i="12"/>
  <c r="I76" i="13" a="1"/>
  <c r="I76" i="13" s="1"/>
  <c r="K76" i="13" s="1"/>
  <c r="J76" i="13"/>
  <c r="L76" i="7"/>
  <c r="N76" i="7" s="1"/>
  <c r="I77" i="7" a="1"/>
  <c r="I77" i="7" s="1"/>
  <c r="K77" i="7" s="1"/>
  <c r="J77" i="7"/>
  <c r="BJ74" i="12"/>
  <c r="Z74" i="12"/>
  <c r="AL74" i="12"/>
  <c r="BV74" i="12"/>
  <c r="AX74" i="12"/>
  <c r="M74" i="13"/>
  <c r="BV74" i="13"/>
  <c r="BJ74" i="13"/>
  <c r="AX74" i="13"/>
  <c r="AL74" i="13"/>
  <c r="Z74" i="13"/>
  <c r="G77" i="13"/>
  <c r="H77" i="13" s="1"/>
  <c r="N74" i="13"/>
  <c r="N74" i="12"/>
  <c r="M74" i="12"/>
  <c r="G77" i="12"/>
  <c r="H77" i="12" s="1"/>
  <c r="G78" i="7"/>
  <c r="H78" i="7" s="1"/>
  <c r="L76" i="13" l="1"/>
  <c r="L76" i="12"/>
  <c r="I77" i="12" a="1"/>
  <c r="I77" i="12" s="1"/>
  <c r="K77" i="12" s="1"/>
  <c r="J77" i="12"/>
  <c r="M76" i="7"/>
  <c r="I77" i="13" a="1"/>
  <c r="I77" i="13" s="1"/>
  <c r="K77" i="13" s="1"/>
  <c r="J77" i="13"/>
  <c r="L77" i="7"/>
  <c r="M77" i="7" s="1"/>
  <c r="J78" i="7"/>
  <c r="I78" i="7" a="1"/>
  <c r="I78" i="7" s="1"/>
  <c r="K78" i="7" s="1"/>
  <c r="BJ75" i="12"/>
  <c r="AL75" i="12"/>
  <c r="BV75" i="12"/>
  <c r="AX75" i="12"/>
  <c r="Z75" i="12"/>
  <c r="M75" i="13"/>
  <c r="BV75" i="13"/>
  <c r="BJ75" i="13"/>
  <c r="AX75" i="13"/>
  <c r="AL75" i="13"/>
  <c r="Z75" i="13"/>
  <c r="N75" i="13"/>
  <c r="G78" i="13"/>
  <c r="H78" i="13" s="1"/>
  <c r="N75" i="12"/>
  <c r="M75" i="12"/>
  <c r="G78" i="12"/>
  <c r="H78" i="12" s="1"/>
  <c r="G79" i="7"/>
  <c r="H79" i="7" s="1"/>
  <c r="L77" i="13" l="1"/>
  <c r="L77" i="12"/>
  <c r="L78" i="7"/>
  <c r="N78" i="7" s="1"/>
  <c r="N77" i="7"/>
  <c r="J78" i="13"/>
  <c r="I78" i="13" a="1"/>
  <c r="I78" i="13" s="1"/>
  <c r="K78" i="13" s="1"/>
  <c r="I78" i="12" a="1"/>
  <c r="I78" i="12" s="1"/>
  <c r="K78" i="12" s="1"/>
  <c r="J78" i="12"/>
  <c r="I79" i="7" a="1"/>
  <c r="I79" i="7" s="1"/>
  <c r="K79" i="7" s="1"/>
  <c r="J79" i="7"/>
  <c r="BV76" i="12"/>
  <c r="AL76" i="12"/>
  <c r="AX76" i="12"/>
  <c r="Z76" i="12"/>
  <c r="BJ76" i="12"/>
  <c r="M76" i="13"/>
  <c r="BV76" i="13"/>
  <c r="BJ76" i="13"/>
  <c r="AX76" i="13"/>
  <c r="AL76" i="13"/>
  <c r="Z76" i="13"/>
  <c r="N76" i="13"/>
  <c r="G79" i="13"/>
  <c r="H79" i="13" s="1"/>
  <c r="N76" i="12"/>
  <c r="M76" i="12"/>
  <c r="G79" i="12"/>
  <c r="H79" i="12" s="1"/>
  <c r="G80" i="7"/>
  <c r="H80" i="7" s="1"/>
  <c r="M78" i="7" l="1"/>
  <c r="L78" i="12"/>
  <c r="I79" i="13" a="1"/>
  <c r="I79" i="13" s="1"/>
  <c r="K79" i="13" s="1"/>
  <c r="J79" i="13"/>
  <c r="I79" i="12" a="1"/>
  <c r="I79" i="12" s="1"/>
  <c r="K79" i="12" s="1"/>
  <c r="J79" i="12"/>
  <c r="L78" i="13"/>
  <c r="J80" i="7"/>
  <c r="I80" i="7" a="1"/>
  <c r="I80" i="7" s="1"/>
  <c r="K80" i="7" s="1"/>
  <c r="L79" i="7"/>
  <c r="BJ77" i="12"/>
  <c r="AL77" i="12"/>
  <c r="BV77" i="12"/>
  <c r="AX77" i="12"/>
  <c r="Z77" i="12"/>
  <c r="M77" i="13"/>
  <c r="BV77" i="13"/>
  <c r="BJ77" i="13"/>
  <c r="AX77" i="13"/>
  <c r="AL77" i="13"/>
  <c r="Z77" i="13"/>
  <c r="G80" i="13"/>
  <c r="H80" i="13" s="1"/>
  <c r="N77" i="13"/>
  <c r="N77" i="12"/>
  <c r="M77" i="12"/>
  <c r="G80" i="12"/>
  <c r="H80" i="12" s="1"/>
  <c r="G81" i="7"/>
  <c r="H81" i="7" s="1"/>
  <c r="L79" i="13" l="1"/>
  <c r="I80" i="12" a="1"/>
  <c r="I80" i="12" s="1"/>
  <c r="K80" i="12" s="1"/>
  <c r="J80" i="12"/>
  <c r="I80" i="13" a="1"/>
  <c r="I80" i="13" s="1"/>
  <c r="K80" i="13" s="1"/>
  <c r="J80" i="13"/>
  <c r="L79" i="12"/>
  <c r="L80" i="7"/>
  <c r="M80" i="7" s="1"/>
  <c r="N79" i="7"/>
  <c r="M79" i="7"/>
  <c r="I81" i="7" a="1"/>
  <c r="I81" i="7" s="1"/>
  <c r="K81" i="7" s="1"/>
  <c r="J81" i="7"/>
  <c r="BV78" i="12"/>
  <c r="BJ78" i="12"/>
  <c r="AX78" i="12"/>
  <c r="AL78" i="12"/>
  <c r="Z78" i="12"/>
  <c r="M78" i="13"/>
  <c r="BV78" i="13"/>
  <c r="BJ78" i="13"/>
  <c r="AX78" i="13"/>
  <c r="AL78" i="13"/>
  <c r="Z78" i="13"/>
  <c r="N78" i="13"/>
  <c r="G81" i="13"/>
  <c r="H81" i="13" s="1"/>
  <c r="N78" i="12"/>
  <c r="M78" i="12"/>
  <c r="G81" i="12"/>
  <c r="H81" i="12" s="1"/>
  <c r="G82" i="7"/>
  <c r="H82" i="7" s="1"/>
  <c r="N80" i="7" l="1"/>
  <c r="L80" i="13"/>
  <c r="L80" i="12"/>
  <c r="I81" i="13" a="1"/>
  <c r="I81" i="13" s="1"/>
  <c r="K81" i="13" s="1"/>
  <c r="J81" i="13"/>
  <c r="J81" i="12"/>
  <c r="I81" i="12" a="1"/>
  <c r="I81" i="12" s="1"/>
  <c r="K81" i="12" s="1"/>
  <c r="L81" i="7"/>
  <c r="M81" i="7" s="1"/>
  <c r="J82" i="7"/>
  <c r="I82" i="7" a="1"/>
  <c r="I82" i="7" s="1"/>
  <c r="K82" i="7" s="1"/>
  <c r="BV79" i="12"/>
  <c r="AL79" i="12"/>
  <c r="AX79" i="12"/>
  <c r="BJ79" i="12"/>
  <c r="Z79" i="12"/>
  <c r="M79" i="13"/>
  <c r="BV79" i="13"/>
  <c r="BJ79" i="13"/>
  <c r="AX79" i="13"/>
  <c r="AL79" i="13"/>
  <c r="Z79" i="13"/>
  <c r="N79" i="13"/>
  <c r="G82" i="13"/>
  <c r="H82" i="13" s="1"/>
  <c r="N79" i="12"/>
  <c r="M79" i="12"/>
  <c r="G82" i="12"/>
  <c r="H82" i="12" s="1"/>
  <c r="G83" i="7"/>
  <c r="H83" i="7" s="1"/>
  <c r="L81" i="13" l="1"/>
  <c r="N81" i="7"/>
  <c r="I82" i="12" a="1"/>
  <c r="I82" i="12" s="1"/>
  <c r="K82" i="12" s="1"/>
  <c r="J82" i="12"/>
  <c r="L81" i="12"/>
  <c r="I82" i="13" a="1"/>
  <c r="I82" i="13" s="1"/>
  <c r="K82" i="13" s="1"/>
  <c r="J82" i="13"/>
  <c r="I83" i="7" a="1"/>
  <c r="I83" i="7" s="1"/>
  <c r="K83" i="7" s="1"/>
  <c r="J83" i="7"/>
  <c r="L82" i="7"/>
  <c r="BV80" i="12"/>
  <c r="BJ80" i="12"/>
  <c r="AX80" i="12"/>
  <c r="AL80" i="12"/>
  <c r="Z80" i="12"/>
  <c r="M80" i="13"/>
  <c r="AX80" i="13"/>
  <c r="BV80" i="13"/>
  <c r="BJ80" i="13"/>
  <c r="AL80" i="13"/>
  <c r="Z80" i="13"/>
  <c r="G83" i="13"/>
  <c r="H83" i="13" s="1"/>
  <c r="N80" i="13"/>
  <c r="N80" i="12"/>
  <c r="M80" i="12"/>
  <c r="G83" i="12"/>
  <c r="H83" i="12" s="1"/>
  <c r="G84" i="7"/>
  <c r="H84" i="7" s="1"/>
  <c r="L82" i="13" l="1"/>
  <c r="L82" i="12"/>
  <c r="J83" i="13"/>
  <c r="I83" i="13" a="1"/>
  <c r="I83" i="13" s="1"/>
  <c r="K83" i="13" s="1"/>
  <c r="J83" i="12"/>
  <c r="I83" i="12" a="1"/>
  <c r="I83" i="12" s="1"/>
  <c r="K83" i="12" s="1"/>
  <c r="L83" i="7"/>
  <c r="M83" i="7" s="1"/>
  <c r="I84" i="7" a="1"/>
  <c r="I84" i="7" s="1"/>
  <c r="K84" i="7" s="1"/>
  <c r="J84" i="7"/>
  <c r="M82" i="7"/>
  <c r="N82" i="7"/>
  <c r="BV81" i="12"/>
  <c r="BJ81" i="12"/>
  <c r="Z81" i="12"/>
  <c r="AX81" i="12"/>
  <c r="AL81" i="12"/>
  <c r="M81" i="13"/>
  <c r="BV81" i="13"/>
  <c r="BJ81" i="13"/>
  <c r="AX81" i="13"/>
  <c r="AL81" i="13"/>
  <c r="Z81" i="13"/>
  <c r="N81" i="13"/>
  <c r="G84" i="13"/>
  <c r="H84" i="13" s="1"/>
  <c r="N81" i="12"/>
  <c r="M81" i="12"/>
  <c r="G84" i="12"/>
  <c r="H84" i="12" s="1"/>
  <c r="G85" i="7"/>
  <c r="H85" i="7" s="1"/>
  <c r="N83" i="7" l="1"/>
  <c r="L83" i="12"/>
  <c r="I84" i="12" a="1"/>
  <c r="I84" i="12" s="1"/>
  <c r="K84" i="12" s="1"/>
  <c r="J84" i="12"/>
  <c r="L83" i="13"/>
  <c r="I84" i="13" a="1"/>
  <c r="I84" i="13" s="1"/>
  <c r="K84" i="13" s="1"/>
  <c r="J84" i="13"/>
  <c r="L84" i="7"/>
  <c r="N84" i="7" s="1"/>
  <c r="J85" i="7"/>
  <c r="I85" i="7" a="1"/>
  <c r="I85" i="7" s="1"/>
  <c r="K85" i="7" s="1"/>
  <c r="L85" i="7" s="1"/>
  <c r="AL82" i="12"/>
  <c r="BJ82" i="12"/>
  <c r="Z82" i="12"/>
  <c r="AX82" i="12"/>
  <c r="BV82" i="12"/>
  <c r="M82" i="13"/>
  <c r="BV82" i="13"/>
  <c r="BJ82" i="13"/>
  <c r="AX82" i="13"/>
  <c r="AL82" i="13"/>
  <c r="Z82" i="13"/>
  <c r="N82" i="13"/>
  <c r="G85" i="13"/>
  <c r="H85" i="13" s="1"/>
  <c r="G85" i="12"/>
  <c r="H85" i="12" s="1"/>
  <c r="M82" i="12"/>
  <c r="N82" i="12"/>
  <c r="G86" i="7"/>
  <c r="H86" i="7" s="1"/>
  <c r="L84" i="13" l="1"/>
  <c r="M84" i="7"/>
  <c r="L84" i="12"/>
  <c r="I85" i="12" a="1"/>
  <c r="I85" i="12" s="1"/>
  <c r="K85" i="12" s="1"/>
  <c r="J85" i="12"/>
  <c r="I85" i="13" a="1"/>
  <c r="I85" i="13" s="1"/>
  <c r="K85" i="13" s="1"/>
  <c r="J85" i="13"/>
  <c r="N85" i="7"/>
  <c r="M85" i="7"/>
  <c r="J86" i="7"/>
  <c r="I86" i="7" a="1"/>
  <c r="I86" i="7" s="1"/>
  <c r="K86" i="7" s="1"/>
  <c r="BV83" i="12"/>
  <c r="AX83" i="12"/>
  <c r="BJ83" i="12"/>
  <c r="Z83" i="12"/>
  <c r="AL83" i="12"/>
  <c r="M83" i="13"/>
  <c r="BV83" i="13"/>
  <c r="BJ83" i="13"/>
  <c r="AX83" i="13"/>
  <c r="Z83" i="13"/>
  <c r="AL83" i="13"/>
  <c r="N83" i="13"/>
  <c r="G86" i="13"/>
  <c r="H86" i="13" s="1"/>
  <c r="N83" i="12"/>
  <c r="M83" i="12"/>
  <c r="G86" i="12"/>
  <c r="H86" i="12" s="1"/>
  <c r="G87" i="7"/>
  <c r="H87" i="7" s="1"/>
  <c r="L85" i="12" l="1"/>
  <c r="L85" i="13"/>
  <c r="I86" i="13" a="1"/>
  <c r="I86" i="13" s="1"/>
  <c r="K86" i="13" s="1"/>
  <c r="J86" i="13"/>
  <c r="I86" i="12" a="1"/>
  <c r="I86" i="12" s="1"/>
  <c r="K86" i="12" s="1"/>
  <c r="J86" i="12"/>
  <c r="L86" i="7"/>
  <c r="I87" i="7" a="1"/>
  <c r="I87" i="7" s="1"/>
  <c r="K87" i="7" s="1"/>
  <c r="J87" i="7"/>
  <c r="BV84" i="12"/>
  <c r="AX84" i="12"/>
  <c r="BJ84" i="12"/>
  <c r="AL84" i="12"/>
  <c r="Z84" i="12"/>
  <c r="M84" i="13"/>
  <c r="BV84" i="13"/>
  <c r="BJ84" i="13"/>
  <c r="AX84" i="13"/>
  <c r="Z84" i="13"/>
  <c r="AL84" i="13"/>
  <c r="N84" i="13"/>
  <c r="G87" i="13"/>
  <c r="H87" i="13" s="1"/>
  <c r="N84" i="12"/>
  <c r="M84" i="12"/>
  <c r="G87" i="12"/>
  <c r="H87" i="12" s="1"/>
  <c r="G88" i="7"/>
  <c r="H88" i="7" s="1"/>
  <c r="L86" i="13" l="1"/>
  <c r="I87" i="12" a="1"/>
  <c r="I87" i="12" s="1"/>
  <c r="K87" i="12" s="1"/>
  <c r="J87" i="12"/>
  <c r="I87" i="13" a="1"/>
  <c r="I87" i="13" s="1"/>
  <c r="K87" i="13" s="1"/>
  <c r="J87" i="13"/>
  <c r="L86" i="12"/>
  <c r="L87" i="7"/>
  <c r="M87" i="7" s="1"/>
  <c r="I88" i="7" a="1"/>
  <c r="I88" i="7" s="1"/>
  <c r="K88" i="7" s="1"/>
  <c r="J88" i="7"/>
  <c r="M86" i="7"/>
  <c r="N86" i="7"/>
  <c r="AL85" i="12"/>
  <c r="BV85" i="12"/>
  <c r="AX85" i="12"/>
  <c r="BJ85" i="12"/>
  <c r="Z85" i="12"/>
  <c r="M85" i="13"/>
  <c r="BV85" i="13"/>
  <c r="BJ85" i="13"/>
  <c r="AX85" i="13"/>
  <c r="AL85" i="13"/>
  <c r="Z85" i="13"/>
  <c r="N85" i="13"/>
  <c r="G88" i="13"/>
  <c r="H88" i="13" s="1"/>
  <c r="N85" i="12"/>
  <c r="M85" i="12"/>
  <c r="G88" i="12"/>
  <c r="H88" i="12" s="1"/>
  <c r="G89" i="7"/>
  <c r="H89" i="7" s="1"/>
  <c r="L87" i="12" l="1"/>
  <c r="J88" i="12"/>
  <c r="I88" i="12" a="1"/>
  <c r="I88" i="12" s="1"/>
  <c r="K88" i="12" s="1"/>
  <c r="L87" i="13"/>
  <c r="N87" i="7"/>
  <c r="I88" i="13" a="1"/>
  <c r="I88" i="13" s="1"/>
  <c r="K88" i="13" s="1"/>
  <c r="J88" i="13"/>
  <c r="L88" i="7"/>
  <c r="M88" i="7" s="1"/>
  <c r="I89" i="7" a="1"/>
  <c r="I89" i="7" s="1"/>
  <c r="K89" i="7" s="1"/>
  <c r="J89" i="7"/>
  <c r="BV86" i="12"/>
  <c r="BJ86" i="12"/>
  <c r="AL86" i="12"/>
  <c r="AX86" i="12"/>
  <c r="Z86" i="12"/>
  <c r="M86" i="13"/>
  <c r="BV86" i="13"/>
  <c r="BJ86" i="13"/>
  <c r="AX86" i="13"/>
  <c r="AL86" i="13"/>
  <c r="Z86" i="13"/>
  <c r="G89" i="13"/>
  <c r="H89" i="13" s="1"/>
  <c r="N86" i="13"/>
  <c r="N86" i="12"/>
  <c r="M86" i="12"/>
  <c r="G89" i="12"/>
  <c r="H89" i="12" s="1"/>
  <c r="G90" i="7"/>
  <c r="H90" i="7" s="1"/>
  <c r="L88" i="13" l="1"/>
  <c r="I89" i="13" a="1"/>
  <c r="I89" i="13" s="1"/>
  <c r="K89" i="13" s="1"/>
  <c r="J89" i="13"/>
  <c r="I89" i="12" a="1"/>
  <c r="I89" i="12" s="1"/>
  <c r="K89" i="12" s="1"/>
  <c r="J89" i="12"/>
  <c r="N88" i="7"/>
  <c r="L88" i="12"/>
  <c r="L89" i="7"/>
  <c r="M89" i="7" s="1"/>
  <c r="I90" i="7" a="1"/>
  <c r="I90" i="7" s="1"/>
  <c r="K90" i="7" s="1"/>
  <c r="J90" i="7"/>
  <c r="BV87" i="12"/>
  <c r="AL87" i="12"/>
  <c r="AX87" i="12"/>
  <c r="BJ87" i="12"/>
  <c r="Z87" i="12"/>
  <c r="M87" i="13"/>
  <c r="BV87" i="13"/>
  <c r="BJ87" i="13"/>
  <c r="AX87" i="13"/>
  <c r="AL87" i="13"/>
  <c r="Z87" i="13"/>
  <c r="N87" i="13"/>
  <c r="G90" i="13"/>
  <c r="H90" i="13" s="1"/>
  <c r="N87" i="12"/>
  <c r="M87" i="12"/>
  <c r="G90" i="12"/>
  <c r="H90" i="12" s="1"/>
  <c r="G91" i="7"/>
  <c r="H91" i="7" s="1"/>
  <c r="N89" i="7" l="1"/>
  <c r="J90" i="13"/>
  <c r="I90" i="13" a="1"/>
  <c r="I90" i="13" s="1"/>
  <c r="K90" i="13" s="1"/>
  <c r="L89" i="12"/>
  <c r="I90" i="12" a="1"/>
  <c r="I90" i="12" s="1"/>
  <c r="K90" i="12" s="1"/>
  <c r="J90" i="12"/>
  <c r="L90" i="12" s="1"/>
  <c r="L89" i="13"/>
  <c r="L90" i="7"/>
  <c r="N90" i="7" s="1"/>
  <c r="J91" i="7"/>
  <c r="I91" i="7" a="1"/>
  <c r="I91" i="7" s="1"/>
  <c r="K91" i="7" s="1"/>
  <c r="BJ88" i="12"/>
  <c r="BV88" i="12"/>
  <c r="AX88" i="12"/>
  <c r="Z88" i="12"/>
  <c r="AL88" i="12"/>
  <c r="M88" i="13"/>
  <c r="BV88" i="13"/>
  <c r="BJ88" i="13"/>
  <c r="AX88" i="13"/>
  <c r="AL88" i="13"/>
  <c r="Z88" i="13"/>
  <c r="N88" i="13"/>
  <c r="G91" i="13"/>
  <c r="H91" i="13" s="1"/>
  <c r="N88" i="12"/>
  <c r="M88" i="12"/>
  <c r="G91" i="12"/>
  <c r="H91" i="12" s="1"/>
  <c r="G92" i="7"/>
  <c r="H92" i="7" s="1"/>
  <c r="J91" i="12" l="1"/>
  <c r="I91" i="12" a="1"/>
  <c r="I91" i="12" s="1"/>
  <c r="K91" i="12" s="1"/>
  <c r="I91" i="13" a="1"/>
  <c r="I91" i="13" s="1"/>
  <c r="K91" i="13" s="1"/>
  <c r="J91" i="13"/>
  <c r="L91" i="13" s="1"/>
  <c r="L90" i="13"/>
  <c r="M90" i="7"/>
  <c r="J92" i="7"/>
  <c r="I92" i="7" a="1"/>
  <c r="I92" i="7" s="1"/>
  <c r="K92" i="7" s="1"/>
  <c r="L91" i="7"/>
  <c r="BJ89" i="12"/>
  <c r="Z89" i="12"/>
  <c r="BV89" i="12"/>
  <c r="AX89" i="12"/>
  <c r="AL89" i="12"/>
  <c r="M89" i="13"/>
  <c r="BV89" i="13"/>
  <c r="BJ89" i="13"/>
  <c r="AX89" i="13"/>
  <c r="AL89" i="13"/>
  <c r="Z89" i="13"/>
  <c r="N89" i="13"/>
  <c r="G92" i="13"/>
  <c r="H92" i="13" s="1"/>
  <c r="N89" i="12"/>
  <c r="M89" i="12"/>
  <c r="G92" i="12"/>
  <c r="H92" i="12" s="1"/>
  <c r="G93" i="7"/>
  <c r="H93" i="7" s="1"/>
  <c r="I92" i="13" l="1" a="1"/>
  <c r="I92" i="13" s="1"/>
  <c r="K92" i="13" s="1"/>
  <c r="J92" i="13"/>
  <c r="L91" i="12"/>
  <c r="J92" i="12"/>
  <c r="I92" i="12" a="1"/>
  <c r="I92" i="12" s="1"/>
  <c r="K92" i="12" s="1"/>
  <c r="I93" i="7" a="1"/>
  <c r="I93" i="7" s="1"/>
  <c r="K93" i="7" s="1"/>
  <c r="J93" i="7"/>
  <c r="N91" i="7"/>
  <c r="M91" i="7"/>
  <c r="L92" i="7"/>
  <c r="AL90" i="12"/>
  <c r="BV90" i="12"/>
  <c r="BJ90" i="12"/>
  <c r="Z90" i="12"/>
  <c r="AX90" i="12"/>
  <c r="M90" i="13"/>
  <c r="BV90" i="13"/>
  <c r="BJ90" i="13"/>
  <c r="AX90" i="13"/>
  <c r="AL90" i="13"/>
  <c r="Z90" i="13"/>
  <c r="N90" i="13"/>
  <c r="G93" i="13"/>
  <c r="H93" i="13" s="1"/>
  <c r="N90" i="12"/>
  <c r="M90" i="12"/>
  <c r="G93" i="12"/>
  <c r="H93" i="12" s="1"/>
  <c r="G94" i="7"/>
  <c r="H94" i="7" s="1"/>
  <c r="L92" i="13" l="1"/>
  <c r="L92" i="12"/>
  <c r="I93" i="13" a="1"/>
  <c r="I93" i="13" s="1"/>
  <c r="K93" i="13" s="1"/>
  <c r="J93" i="13"/>
  <c r="J93" i="12"/>
  <c r="I93" i="12" a="1"/>
  <c r="I93" i="12" s="1"/>
  <c r="K93" i="12" s="1"/>
  <c r="L93" i="7"/>
  <c r="M93" i="7" s="1"/>
  <c r="J94" i="7"/>
  <c r="I94" i="7" a="1"/>
  <c r="I94" i="7" s="1"/>
  <c r="K94" i="7" s="1"/>
  <c r="N92" i="7"/>
  <c r="M92" i="7"/>
  <c r="BV91" i="12"/>
  <c r="AX91" i="12"/>
  <c r="AL91" i="12"/>
  <c r="BJ91" i="12"/>
  <c r="Z91" i="12"/>
  <c r="M91" i="13"/>
  <c r="BV91" i="13"/>
  <c r="BJ91" i="13"/>
  <c r="AX91" i="13"/>
  <c r="AL91" i="13"/>
  <c r="Z91" i="13"/>
  <c r="N91" i="13"/>
  <c r="G94" i="13"/>
  <c r="H94" i="13" s="1"/>
  <c r="N91" i="12"/>
  <c r="M91" i="12"/>
  <c r="G94" i="12"/>
  <c r="H94" i="12" s="1"/>
  <c r="G95" i="7"/>
  <c r="H95" i="7" s="1"/>
  <c r="L93" i="13" l="1"/>
  <c r="L93" i="12"/>
  <c r="N93" i="7"/>
  <c r="I94" i="12" a="1"/>
  <c r="I94" i="12" s="1"/>
  <c r="K94" i="12" s="1"/>
  <c r="J94" i="12"/>
  <c r="I94" i="13" a="1"/>
  <c r="I94" i="13" s="1"/>
  <c r="K94" i="13" s="1"/>
  <c r="J94" i="13"/>
  <c r="L94" i="7"/>
  <c r="I95" i="7" a="1"/>
  <c r="I95" i="7" s="1"/>
  <c r="K95" i="7" s="1"/>
  <c r="J95" i="7"/>
  <c r="BV92" i="12"/>
  <c r="BJ92" i="12"/>
  <c r="AL92" i="12"/>
  <c r="AX92" i="12"/>
  <c r="Z92" i="12"/>
  <c r="M92" i="13"/>
  <c r="BV92" i="13"/>
  <c r="BJ92" i="13"/>
  <c r="AX92" i="13"/>
  <c r="AL92" i="13"/>
  <c r="Z92" i="13"/>
  <c r="N92" i="13"/>
  <c r="G95" i="13"/>
  <c r="H95" i="13" s="1"/>
  <c r="N92" i="12"/>
  <c r="M92" i="12"/>
  <c r="G95" i="12"/>
  <c r="H95" i="12" s="1"/>
  <c r="G96" i="7"/>
  <c r="H96" i="7" s="1"/>
  <c r="L94" i="13" l="1"/>
  <c r="J95" i="12"/>
  <c r="I95" i="12" a="1"/>
  <c r="I95" i="12" s="1"/>
  <c r="K95" i="12" s="1"/>
  <c r="J95" i="13"/>
  <c r="I95" i="13" a="1"/>
  <c r="I95" i="13" s="1"/>
  <c r="K95" i="13" s="1"/>
  <c r="L94" i="12"/>
  <c r="L95" i="7"/>
  <c r="I96" i="7" a="1"/>
  <c r="I96" i="7" s="1"/>
  <c r="K96" i="7" s="1"/>
  <c r="J96" i="7"/>
  <c r="N94" i="7"/>
  <c r="M94" i="7"/>
  <c r="AL93" i="12"/>
  <c r="BV93" i="12"/>
  <c r="AX93" i="12"/>
  <c r="BJ93" i="12"/>
  <c r="Z93" i="12"/>
  <c r="M93" i="13"/>
  <c r="BV93" i="13"/>
  <c r="BJ93" i="13"/>
  <c r="AX93" i="13"/>
  <c r="AL93" i="13"/>
  <c r="Z93" i="13"/>
  <c r="G96" i="13"/>
  <c r="H96" i="13" s="1"/>
  <c r="N93" i="13"/>
  <c r="N93" i="12"/>
  <c r="M93" i="12"/>
  <c r="G96" i="12"/>
  <c r="H96" i="12" s="1"/>
  <c r="G97" i="7"/>
  <c r="H97" i="7" s="1"/>
  <c r="L95" i="13" l="1"/>
  <c r="J96" i="13"/>
  <c r="I96" i="13" a="1"/>
  <c r="I96" i="13" s="1"/>
  <c r="K96" i="13" s="1"/>
  <c r="I96" i="12" a="1"/>
  <c r="I96" i="12" s="1"/>
  <c r="K96" i="12" s="1"/>
  <c r="J96" i="12"/>
  <c r="L95" i="12"/>
  <c r="L96" i="7"/>
  <c r="M96" i="7" s="1"/>
  <c r="J97" i="7"/>
  <c r="I97" i="7" a="1"/>
  <c r="I97" i="7" s="1"/>
  <c r="K97" i="7" s="1"/>
  <c r="M95" i="7"/>
  <c r="N95" i="7"/>
  <c r="BV94" i="12"/>
  <c r="BJ94" i="12"/>
  <c r="AL94" i="12"/>
  <c r="AX94" i="12"/>
  <c r="Z94" i="12"/>
  <c r="M94" i="13"/>
  <c r="BV94" i="13"/>
  <c r="BJ94" i="13"/>
  <c r="AX94" i="13"/>
  <c r="AL94" i="13"/>
  <c r="Z94" i="13"/>
  <c r="N94" i="13"/>
  <c r="G97" i="13"/>
  <c r="H97" i="13" s="1"/>
  <c r="N94" i="12"/>
  <c r="M94" i="12"/>
  <c r="G97" i="12"/>
  <c r="H97" i="12" s="1"/>
  <c r="G98" i="7"/>
  <c r="H98" i="7" s="1"/>
  <c r="L96" i="12" l="1"/>
  <c r="I97" i="13" a="1"/>
  <c r="I97" i="13" s="1"/>
  <c r="K97" i="13" s="1"/>
  <c r="J97" i="13"/>
  <c r="L97" i="13" s="1"/>
  <c r="I97" i="12" a="1"/>
  <c r="I97" i="12" s="1"/>
  <c r="K97" i="12" s="1"/>
  <c r="J97" i="12"/>
  <c r="L96" i="13"/>
  <c r="N96" i="7"/>
  <c r="I98" i="7" a="1"/>
  <c r="I98" i="7" s="1"/>
  <c r="K98" i="7" s="1"/>
  <c r="J98" i="7"/>
  <c r="L97" i="7"/>
  <c r="BV95" i="12"/>
  <c r="BJ95" i="12"/>
  <c r="AL95" i="12"/>
  <c r="AX95" i="12"/>
  <c r="Z95" i="12"/>
  <c r="M95" i="13"/>
  <c r="BV95" i="13"/>
  <c r="BJ95" i="13"/>
  <c r="AL95" i="13"/>
  <c r="AX95" i="13"/>
  <c r="Z95" i="13"/>
  <c r="N95" i="13"/>
  <c r="G98" i="13"/>
  <c r="H98" i="13" s="1"/>
  <c r="N95" i="12"/>
  <c r="M95" i="12"/>
  <c r="G98" i="12"/>
  <c r="H98" i="12" s="1"/>
  <c r="G99" i="7"/>
  <c r="H99" i="7" s="1"/>
  <c r="L97" i="12" l="1"/>
  <c r="I98" i="13" a="1"/>
  <c r="I98" i="13" s="1"/>
  <c r="K98" i="13" s="1"/>
  <c r="J98" i="13"/>
  <c r="I98" i="12" a="1"/>
  <c r="I98" i="12" s="1"/>
  <c r="K98" i="12" s="1"/>
  <c r="J98" i="12"/>
  <c r="L98" i="7"/>
  <c r="M98" i="7" s="1"/>
  <c r="M97" i="7"/>
  <c r="N97" i="7"/>
  <c r="I99" i="7" a="1"/>
  <c r="I99" i="7" s="1"/>
  <c r="K99" i="7" s="1"/>
  <c r="J99" i="7"/>
  <c r="AX96" i="12"/>
  <c r="BV96" i="12"/>
  <c r="BJ96" i="12"/>
  <c r="Z96" i="12"/>
  <c r="AL96" i="12"/>
  <c r="M96" i="13"/>
  <c r="BV96" i="13"/>
  <c r="BJ96" i="13"/>
  <c r="AX96" i="13"/>
  <c r="AL96" i="13"/>
  <c r="Z96" i="13"/>
  <c r="N96" i="13"/>
  <c r="G99" i="13"/>
  <c r="H99" i="13" s="1"/>
  <c r="N96" i="12"/>
  <c r="M96" i="12"/>
  <c r="G99" i="12"/>
  <c r="H99" i="12" s="1"/>
  <c r="G100" i="7"/>
  <c r="H100" i="7" s="1"/>
  <c r="L98" i="12" l="1"/>
  <c r="L98" i="13"/>
  <c r="N98" i="7"/>
  <c r="I99" i="13" a="1"/>
  <c r="I99" i="13" s="1"/>
  <c r="K99" i="13" s="1"/>
  <c r="J99" i="13"/>
  <c r="I99" i="12" a="1"/>
  <c r="I99" i="12" s="1"/>
  <c r="K99" i="12" s="1"/>
  <c r="J99" i="12"/>
  <c r="L99" i="7"/>
  <c r="M99" i="7" s="1"/>
  <c r="I100" i="7" a="1"/>
  <c r="I100" i="7" s="1"/>
  <c r="K100" i="7" s="1"/>
  <c r="J100" i="7"/>
  <c r="BV97" i="12"/>
  <c r="BJ97" i="12"/>
  <c r="Z97" i="12"/>
  <c r="AX97" i="12"/>
  <c r="AL97" i="12"/>
  <c r="M97" i="13"/>
  <c r="BV97" i="13"/>
  <c r="BJ97" i="13"/>
  <c r="AX97" i="13"/>
  <c r="AL97" i="13"/>
  <c r="Z97" i="13"/>
  <c r="N97" i="13"/>
  <c r="G100" i="13"/>
  <c r="M97" i="12"/>
  <c r="N97" i="12"/>
  <c r="G100" i="12"/>
  <c r="H100" i="12" s="1"/>
  <c r="G101" i="7"/>
  <c r="H101" i="7" s="1"/>
  <c r="N99" i="7" l="1"/>
  <c r="H100" i="13"/>
  <c r="B20" i="13"/>
  <c r="B18" i="13"/>
  <c r="B19" i="13"/>
  <c r="B21" i="13"/>
  <c r="B22" i="13"/>
  <c r="L99" i="12"/>
  <c r="I100" i="12" a="1"/>
  <c r="I100" i="12" s="1"/>
  <c r="K100" i="12" s="1"/>
  <c r="J100" i="12"/>
  <c r="L100" i="12"/>
  <c r="L99" i="13"/>
  <c r="L100" i="7"/>
  <c r="N100" i="7" s="1"/>
  <c r="I101" i="7" a="1"/>
  <c r="I101" i="7" s="1"/>
  <c r="K101" i="7" s="1"/>
  <c r="J101" i="7"/>
  <c r="B21" i="12"/>
  <c r="L16" i="6" s="1"/>
  <c r="B22" i="12"/>
  <c r="L19" i="6" s="1"/>
  <c r="B19" i="12"/>
  <c r="L10" i="6" s="1"/>
  <c r="B18" i="12"/>
  <c r="L7" i="6" s="1"/>
  <c r="L13" i="6"/>
  <c r="BV98" i="12"/>
  <c r="AL98" i="12"/>
  <c r="Z98" i="12"/>
  <c r="BJ98" i="12"/>
  <c r="AX98" i="12"/>
  <c r="M98" i="13"/>
  <c r="BV98" i="13"/>
  <c r="BJ98" i="13"/>
  <c r="AX98" i="13"/>
  <c r="AL98" i="13"/>
  <c r="Z98" i="13"/>
  <c r="N98" i="13"/>
  <c r="G101" i="13"/>
  <c r="H101" i="13" s="1"/>
  <c r="N98" i="12"/>
  <c r="M98" i="12"/>
  <c r="G101" i="12"/>
  <c r="H101" i="12" s="1"/>
  <c r="G102" i="7"/>
  <c r="H102" i="7" s="1"/>
  <c r="M100" i="7" l="1"/>
  <c r="I101" i="13" a="1"/>
  <c r="I101" i="13" s="1"/>
  <c r="K101" i="13" s="1"/>
  <c r="J101" i="13"/>
  <c r="I101" i="12" a="1"/>
  <c r="I101" i="12" s="1"/>
  <c r="K101" i="12" s="1"/>
  <c r="J101" i="12"/>
  <c r="I100" i="13" a="1"/>
  <c r="I100" i="13" s="1"/>
  <c r="K100" i="13" s="1"/>
  <c r="J100" i="13"/>
  <c r="L101" i="7"/>
  <c r="N101" i="7" s="1"/>
  <c r="I102" i="7" a="1"/>
  <c r="I102" i="7" s="1"/>
  <c r="K102" i="7" s="1"/>
  <c r="J102" i="7"/>
  <c r="BV99" i="12"/>
  <c r="AX99" i="12"/>
  <c r="AL99" i="12"/>
  <c r="BJ99" i="12"/>
  <c r="Z99" i="12"/>
  <c r="M99" i="13"/>
  <c r="BV99" i="13"/>
  <c r="BJ99" i="13"/>
  <c r="AX99" i="13"/>
  <c r="Z99" i="13"/>
  <c r="AL99" i="13"/>
  <c r="L18" i="6"/>
  <c r="L20" i="6" s="1"/>
  <c r="L12" i="6"/>
  <c r="L14" i="6" s="1"/>
  <c r="L15" i="6"/>
  <c r="L17" i="6" s="1"/>
  <c r="L9" i="6"/>
  <c r="L11" i="6" s="1"/>
  <c r="L6" i="6"/>
  <c r="L8" i="6" s="1"/>
  <c r="M25" i="6" s="1"/>
  <c r="N99" i="13"/>
  <c r="G102" i="13"/>
  <c r="H102" i="13" s="1"/>
  <c r="N99" i="12"/>
  <c r="M99" i="12"/>
  <c r="G102" i="12"/>
  <c r="H102" i="12" s="1"/>
  <c r="B11" i="7"/>
  <c r="G4" i="6" s="1"/>
  <c r="G103" i="7"/>
  <c r="H103" i="7" s="1"/>
  <c r="L101" i="12" l="1"/>
  <c r="L101" i="13"/>
  <c r="L100" i="13"/>
  <c r="Z100" i="13" s="1"/>
  <c r="M101" i="7"/>
  <c r="I102" i="12" a="1"/>
  <c r="I102" i="12" s="1"/>
  <c r="K102" i="12" s="1"/>
  <c r="J102" i="12"/>
  <c r="J102" i="13"/>
  <c r="I102" i="13" a="1"/>
  <c r="I102" i="13" s="1"/>
  <c r="K102" i="13" s="1"/>
  <c r="L102" i="7"/>
  <c r="N102" i="7" s="1"/>
  <c r="J103" i="7"/>
  <c r="I103" i="7" a="1"/>
  <c r="I103" i="7" s="1"/>
  <c r="K103" i="7" s="1"/>
  <c r="N25" i="6"/>
  <c r="N37" i="6"/>
  <c r="M26" i="6"/>
  <c r="M28" i="6"/>
  <c r="M27" i="6"/>
  <c r="M30" i="6"/>
  <c r="M29" i="6"/>
  <c r="BV100" i="12"/>
  <c r="BJ100" i="12"/>
  <c r="AX100" i="12"/>
  <c r="Z100" i="12"/>
  <c r="AL100" i="12"/>
  <c r="M100" i="13"/>
  <c r="B17" i="13" s="1"/>
  <c r="BV100" i="13"/>
  <c r="BJ100" i="13"/>
  <c r="AX100" i="13"/>
  <c r="AL100" i="13"/>
  <c r="N100" i="13"/>
  <c r="G103" i="13"/>
  <c r="H103" i="13" s="1"/>
  <c r="N100" i="12"/>
  <c r="M100" i="12"/>
  <c r="B17" i="12" s="1"/>
  <c r="L4" i="6" s="1"/>
  <c r="G103" i="12"/>
  <c r="H103" i="12" s="1"/>
  <c r="G104" i="7"/>
  <c r="H104" i="7" s="1"/>
  <c r="L102" i="12" l="1"/>
  <c r="L102" i="13"/>
  <c r="J103" i="12"/>
  <c r="I103" i="12" a="1"/>
  <c r="I103" i="12" s="1"/>
  <c r="K103" i="12" s="1"/>
  <c r="I103" i="13" a="1"/>
  <c r="I103" i="13" s="1"/>
  <c r="K103" i="13" s="1"/>
  <c r="J103" i="13"/>
  <c r="M102" i="7"/>
  <c r="I104" i="7" a="1"/>
  <c r="I104" i="7" s="1"/>
  <c r="K104" i="7" s="1"/>
  <c r="J104" i="7"/>
  <c r="L103" i="7"/>
  <c r="N30" i="6"/>
  <c r="N42" i="6"/>
  <c r="N29" i="6"/>
  <c r="N41" i="6"/>
  <c r="N27" i="6"/>
  <c r="N39" i="6"/>
  <c r="N28" i="6"/>
  <c r="N40" i="6"/>
  <c r="N26" i="6"/>
  <c r="N38" i="6"/>
  <c r="L3" i="6"/>
  <c r="L5" i="6" s="1"/>
  <c r="M24" i="6" s="1"/>
  <c r="N24" i="6" s="1"/>
  <c r="AX101" i="12"/>
  <c r="BV101" i="12"/>
  <c r="AL101" i="12"/>
  <c r="Z101" i="12"/>
  <c r="BJ101" i="12"/>
  <c r="M101" i="13"/>
  <c r="BV101" i="13"/>
  <c r="BJ101" i="13"/>
  <c r="AX101" i="13"/>
  <c r="AL101" i="13"/>
  <c r="Z101" i="13"/>
  <c r="G104" i="13"/>
  <c r="H104" i="13" s="1"/>
  <c r="N101" i="13"/>
  <c r="N101" i="12"/>
  <c r="M101" i="12"/>
  <c r="G104" i="12"/>
  <c r="H104" i="12" s="1"/>
  <c r="G105" i="7"/>
  <c r="H105" i="7" s="1"/>
  <c r="I104" i="13" l="1" a="1"/>
  <c r="I104" i="13" s="1"/>
  <c r="K104" i="13" s="1"/>
  <c r="J104" i="13"/>
  <c r="L103" i="13"/>
  <c r="L103" i="12"/>
  <c r="J104" i="12"/>
  <c r="I104" i="12" a="1"/>
  <c r="I104" i="12" s="1"/>
  <c r="K104" i="12" s="1"/>
  <c r="L104" i="7"/>
  <c r="N104" i="7" s="1"/>
  <c r="I105" i="7" a="1"/>
  <c r="I105" i="7" s="1"/>
  <c r="K105" i="7" s="1"/>
  <c r="J105" i="7"/>
  <c r="N103" i="7"/>
  <c r="M103" i="7"/>
  <c r="N36" i="6"/>
  <c r="BJ102" i="12"/>
  <c r="AL102" i="12"/>
  <c r="AX102" i="12"/>
  <c r="BV102" i="12"/>
  <c r="Z102" i="12"/>
  <c r="M102" i="13"/>
  <c r="BV102" i="13"/>
  <c r="BJ102" i="13"/>
  <c r="AX102" i="13"/>
  <c r="AL102" i="13"/>
  <c r="Z102" i="13"/>
  <c r="N102" i="13"/>
  <c r="G105" i="13"/>
  <c r="H105" i="13" s="1"/>
  <c r="N102" i="12"/>
  <c r="M102" i="12"/>
  <c r="G105" i="12"/>
  <c r="H105" i="12" s="1"/>
  <c r="G106" i="7"/>
  <c r="H106" i="7" s="1"/>
  <c r="L104" i="13" l="1"/>
  <c r="L105" i="7"/>
  <c r="M105" i="7" s="1"/>
  <c r="L104" i="12"/>
  <c r="I105" i="12" a="1"/>
  <c r="I105" i="12" s="1"/>
  <c r="K105" i="12" s="1"/>
  <c r="J105" i="12"/>
  <c r="L105" i="12" s="1"/>
  <c r="I105" i="13" a="1"/>
  <c r="I105" i="13" s="1"/>
  <c r="K105" i="13" s="1"/>
  <c r="J105" i="13"/>
  <c r="M104" i="7"/>
  <c r="J106" i="7"/>
  <c r="I106" i="7" a="1"/>
  <c r="I106" i="7" s="1"/>
  <c r="K106" i="7" s="1"/>
  <c r="BJ103" i="12"/>
  <c r="AL103" i="12"/>
  <c r="BV103" i="12"/>
  <c r="AX103" i="12"/>
  <c r="Z103" i="12"/>
  <c r="M103" i="13"/>
  <c r="BV103" i="13"/>
  <c r="BJ103" i="13"/>
  <c r="AX103" i="13"/>
  <c r="AL103" i="13"/>
  <c r="Z103" i="13"/>
  <c r="N103" i="13"/>
  <c r="G106" i="13"/>
  <c r="H106" i="13" s="1"/>
  <c r="N103" i="12"/>
  <c r="M103" i="12"/>
  <c r="G106" i="12"/>
  <c r="H106" i="12" s="1"/>
  <c r="G107" i="7"/>
  <c r="H107" i="7" s="1"/>
  <c r="L105" i="13" l="1"/>
  <c r="N105" i="7"/>
  <c r="I106" i="13" a="1"/>
  <c r="I106" i="13" s="1"/>
  <c r="K106" i="13" s="1"/>
  <c r="J106" i="13"/>
  <c r="I106" i="12" a="1"/>
  <c r="I106" i="12" s="1"/>
  <c r="K106" i="12" s="1"/>
  <c r="J106" i="12"/>
  <c r="L106" i="12" s="1"/>
  <c r="L106" i="7"/>
  <c r="J107" i="7"/>
  <c r="I107" i="7" a="1"/>
  <c r="I107" i="7" s="1"/>
  <c r="K107" i="7" s="1"/>
  <c r="AX104" i="12"/>
  <c r="BV104" i="12"/>
  <c r="BJ104" i="12"/>
  <c r="Z104" i="12"/>
  <c r="AL104" i="12"/>
  <c r="M104" i="13"/>
  <c r="BV104" i="13"/>
  <c r="BJ104" i="13"/>
  <c r="AX104" i="13"/>
  <c r="AL104" i="13"/>
  <c r="Z104" i="13"/>
  <c r="N104" i="13"/>
  <c r="G107" i="13"/>
  <c r="H107" i="13" s="1"/>
  <c r="N104" i="12"/>
  <c r="M104" i="12"/>
  <c r="G107" i="12"/>
  <c r="H107" i="12" s="1"/>
  <c r="G108" i="7"/>
  <c r="H108" i="7" s="1"/>
  <c r="L106" i="13" l="1"/>
  <c r="L107" i="7"/>
  <c r="M107" i="7" s="1"/>
  <c r="J107" i="12"/>
  <c r="I107" i="12" a="1"/>
  <c r="I107" i="12" s="1"/>
  <c r="K107" i="12" s="1"/>
  <c r="I107" i="13" a="1"/>
  <c r="I107" i="13" s="1"/>
  <c r="K107" i="13" s="1"/>
  <c r="J107" i="13"/>
  <c r="J108" i="7"/>
  <c r="I108" i="7" a="1"/>
  <c r="I108" i="7" s="1"/>
  <c r="K108" i="7" s="1"/>
  <c r="N106" i="7"/>
  <c r="M106" i="7"/>
  <c r="BV105" i="12"/>
  <c r="BJ105" i="12"/>
  <c r="Z105" i="12"/>
  <c r="AX105" i="12"/>
  <c r="AL105" i="12"/>
  <c r="M105" i="13"/>
  <c r="BV105" i="13"/>
  <c r="BJ105" i="13"/>
  <c r="AX105" i="13"/>
  <c r="Z105" i="13"/>
  <c r="AL105" i="13"/>
  <c r="N105" i="13"/>
  <c r="G108" i="13"/>
  <c r="H108" i="13" s="1"/>
  <c r="M105" i="12"/>
  <c r="N105" i="12"/>
  <c r="G108" i="12"/>
  <c r="H108" i="12" s="1"/>
  <c r="G109" i="7"/>
  <c r="H109" i="7" s="1"/>
  <c r="N107" i="7" l="1"/>
  <c r="L108" i="7"/>
  <c r="M108" i="7" s="1"/>
  <c r="L107" i="13"/>
  <c r="I108" i="12" a="1"/>
  <c r="I108" i="12" s="1"/>
  <c r="K108" i="12" s="1"/>
  <c r="J108" i="12"/>
  <c r="L107" i="12"/>
  <c r="J108" i="13"/>
  <c r="I108" i="13" a="1"/>
  <c r="I108" i="13" s="1"/>
  <c r="K108" i="13" s="1"/>
  <c r="J109" i="7"/>
  <c r="I109" i="7" a="1"/>
  <c r="I109" i="7" s="1"/>
  <c r="K109" i="7" s="1"/>
  <c r="BV106" i="12"/>
  <c r="BJ106" i="12"/>
  <c r="Z106" i="12"/>
  <c r="AX106" i="12"/>
  <c r="AL106" i="12"/>
  <c r="M106" i="13"/>
  <c r="BV106" i="13"/>
  <c r="BJ106" i="13"/>
  <c r="AX106" i="13"/>
  <c r="AL106" i="13"/>
  <c r="Z106" i="13"/>
  <c r="N106" i="13"/>
  <c r="G109" i="13"/>
  <c r="H109" i="13" s="1"/>
  <c r="M106" i="12"/>
  <c r="N106" i="12"/>
  <c r="G109" i="12"/>
  <c r="H109" i="12" s="1"/>
  <c r="G110" i="7"/>
  <c r="H110" i="7" s="1"/>
  <c r="L108" i="12" l="1"/>
  <c r="N108" i="7"/>
  <c r="I109" i="13" a="1"/>
  <c r="I109" i="13" s="1"/>
  <c r="K109" i="13" s="1"/>
  <c r="J109" i="13"/>
  <c r="L108" i="13"/>
  <c r="I109" i="12" a="1"/>
  <c r="I109" i="12" s="1"/>
  <c r="K109" i="12" s="1"/>
  <c r="J109" i="12"/>
  <c r="J110" i="7"/>
  <c r="I110" i="7" a="1"/>
  <c r="I110" i="7" s="1"/>
  <c r="K110" i="7" s="1"/>
  <c r="L109" i="7"/>
  <c r="BV107" i="12"/>
  <c r="AX107" i="12"/>
  <c r="AL107" i="12"/>
  <c r="BJ107" i="12"/>
  <c r="Z107" i="12"/>
  <c r="M107" i="13"/>
  <c r="BV107" i="13"/>
  <c r="BJ107" i="13"/>
  <c r="AX107" i="13"/>
  <c r="Z107" i="13"/>
  <c r="AL107" i="13"/>
  <c r="N107" i="13"/>
  <c r="G110" i="13"/>
  <c r="H110" i="13" s="1"/>
  <c r="N107" i="12"/>
  <c r="M107" i="12"/>
  <c r="G110" i="12"/>
  <c r="H110" i="12" s="1"/>
  <c r="G111" i="7"/>
  <c r="H111" i="7" s="1"/>
  <c r="L109" i="13" l="1"/>
  <c r="L109" i="12"/>
  <c r="I110" i="12" a="1"/>
  <c r="I110" i="12" s="1"/>
  <c r="K110" i="12" s="1"/>
  <c r="J110" i="12"/>
  <c r="I110" i="13" a="1"/>
  <c r="I110" i="13" s="1"/>
  <c r="K110" i="13" s="1"/>
  <c r="J110" i="13"/>
  <c r="I111" i="7" a="1"/>
  <c r="I111" i="7" s="1"/>
  <c r="K111" i="7" s="1"/>
  <c r="J111" i="7"/>
  <c r="L110" i="7"/>
  <c r="N109" i="7"/>
  <c r="M109" i="7"/>
  <c r="BV108" i="12"/>
  <c r="BJ108" i="12"/>
  <c r="AL108" i="12"/>
  <c r="AX108" i="12"/>
  <c r="Z108" i="12"/>
  <c r="M108" i="13"/>
  <c r="BV108" i="13"/>
  <c r="BJ108" i="13"/>
  <c r="AX108" i="13"/>
  <c r="Z108" i="13"/>
  <c r="AL108" i="13"/>
  <c r="N108" i="13"/>
  <c r="G111" i="13"/>
  <c r="H111" i="13" s="1"/>
  <c r="M108" i="12"/>
  <c r="N108" i="12"/>
  <c r="G111" i="12"/>
  <c r="H111" i="12" s="1"/>
  <c r="G112" i="7"/>
  <c r="H112" i="7" s="1"/>
  <c r="L110" i="12" l="1"/>
  <c r="L110" i="13"/>
  <c r="I111" i="13" a="1"/>
  <c r="I111" i="13" s="1"/>
  <c r="K111" i="13" s="1"/>
  <c r="J111" i="13"/>
  <c r="I111" i="12" a="1"/>
  <c r="I111" i="12" s="1"/>
  <c r="K111" i="12" s="1"/>
  <c r="J111" i="12"/>
  <c r="L111" i="7"/>
  <c r="N111" i="7" s="1"/>
  <c r="I112" i="7" a="1"/>
  <c r="I112" i="7" s="1"/>
  <c r="K112" i="7" s="1"/>
  <c r="J112" i="7"/>
  <c r="N110" i="7"/>
  <c r="M110" i="7"/>
  <c r="BV109" i="12"/>
  <c r="AX109" i="12"/>
  <c r="BJ109" i="12"/>
  <c r="AL109" i="12"/>
  <c r="Z109" i="12"/>
  <c r="M109" i="13"/>
  <c r="BV109" i="13"/>
  <c r="BJ109" i="13"/>
  <c r="AX109" i="13"/>
  <c r="AL109" i="13"/>
  <c r="Z109" i="13"/>
  <c r="N109" i="13"/>
  <c r="G112" i="13"/>
  <c r="H112" i="13" s="1"/>
  <c r="N109" i="12"/>
  <c r="M109" i="12"/>
  <c r="G112" i="12"/>
  <c r="H112" i="12" s="1"/>
  <c r="G113" i="7"/>
  <c r="H113" i="7" s="1"/>
  <c r="L111" i="13" l="1"/>
  <c r="I112" i="13" a="1"/>
  <c r="I112" i="13" s="1"/>
  <c r="K112" i="13" s="1"/>
  <c r="J112" i="13"/>
  <c r="L111" i="12"/>
  <c r="J112" i="12"/>
  <c r="I112" i="12" a="1"/>
  <c r="I112" i="12" s="1"/>
  <c r="K112" i="12" s="1"/>
  <c r="M111" i="7"/>
  <c r="L112" i="7"/>
  <c r="N112" i="7" s="1"/>
  <c r="J113" i="7"/>
  <c r="I113" i="7" a="1"/>
  <c r="I113" i="7" s="1"/>
  <c r="K113" i="7" s="1"/>
  <c r="BV110" i="12"/>
  <c r="AL110" i="12"/>
  <c r="AX110" i="12"/>
  <c r="BJ110" i="12"/>
  <c r="Z110" i="12"/>
  <c r="M110" i="13"/>
  <c r="BV110" i="13"/>
  <c r="BJ110" i="13"/>
  <c r="AX110" i="13"/>
  <c r="AL110" i="13"/>
  <c r="Z110" i="13"/>
  <c r="N110" i="13"/>
  <c r="G113" i="13"/>
  <c r="H113" i="13" s="1"/>
  <c r="N110" i="12"/>
  <c r="M110" i="12"/>
  <c r="G113" i="12"/>
  <c r="H113" i="12" s="1"/>
  <c r="G114" i="7"/>
  <c r="H114" i="7" s="1"/>
  <c r="L112" i="13" l="1"/>
  <c r="L113" i="7"/>
  <c r="L112" i="12"/>
  <c r="I113" i="12" a="1"/>
  <c r="I113" i="12" s="1"/>
  <c r="K113" i="12" s="1"/>
  <c r="J113" i="12"/>
  <c r="M112" i="7"/>
  <c r="I113" i="13" a="1"/>
  <c r="I113" i="13" s="1"/>
  <c r="K113" i="13" s="1"/>
  <c r="J113" i="13"/>
  <c r="L113" i="13" s="1"/>
  <c r="I114" i="7" a="1"/>
  <c r="I114" i="7" s="1"/>
  <c r="K114" i="7" s="1"/>
  <c r="J114" i="7"/>
  <c r="N113" i="7"/>
  <c r="M113" i="7"/>
  <c r="BJ111" i="12"/>
  <c r="BV111" i="12"/>
  <c r="AL111" i="12"/>
  <c r="AX111" i="12"/>
  <c r="Z111" i="12"/>
  <c r="M111" i="13"/>
  <c r="BV111" i="13"/>
  <c r="BJ111" i="13"/>
  <c r="AL111" i="13"/>
  <c r="AX111" i="13"/>
  <c r="Z111" i="13"/>
  <c r="N111" i="13"/>
  <c r="G114" i="13"/>
  <c r="H114" i="13" s="1"/>
  <c r="M111" i="12"/>
  <c r="N111" i="12"/>
  <c r="G114" i="12"/>
  <c r="H114" i="12" s="1"/>
  <c r="G115" i="7"/>
  <c r="H115" i="7" s="1"/>
  <c r="L113" i="12" l="1"/>
  <c r="I114" i="13" a="1"/>
  <c r="I114" i="13" s="1"/>
  <c r="K114" i="13" s="1"/>
  <c r="J114" i="13"/>
  <c r="I114" i="12" a="1"/>
  <c r="I114" i="12" s="1"/>
  <c r="K114" i="12" s="1"/>
  <c r="J114" i="12"/>
  <c r="L114" i="7"/>
  <c r="N114" i="7" s="1"/>
  <c r="J115" i="7"/>
  <c r="I115" i="7" a="1"/>
  <c r="I115" i="7" s="1"/>
  <c r="K115" i="7" s="1"/>
  <c r="BV112" i="12"/>
  <c r="AX112" i="12"/>
  <c r="AL112" i="12"/>
  <c r="BJ112" i="12"/>
  <c r="Z112" i="12"/>
  <c r="M112" i="13"/>
  <c r="BV112" i="13"/>
  <c r="AX112" i="13"/>
  <c r="BJ112" i="13"/>
  <c r="AL112" i="13"/>
  <c r="Z112" i="13"/>
  <c r="N112" i="13"/>
  <c r="G115" i="13"/>
  <c r="H115" i="13" s="1"/>
  <c r="N112" i="12"/>
  <c r="M112" i="12"/>
  <c r="G115" i="12"/>
  <c r="H115" i="12" s="1"/>
  <c r="G116" i="7"/>
  <c r="H116" i="7" s="1"/>
  <c r="L114" i="12" l="1"/>
  <c r="L114" i="13"/>
  <c r="M114" i="7"/>
  <c r="J115" i="12"/>
  <c r="I115" i="12" a="1"/>
  <c r="I115" i="12" s="1"/>
  <c r="K115" i="12" s="1"/>
  <c r="J115" i="13"/>
  <c r="I115" i="13" a="1"/>
  <c r="I115" i="13" s="1"/>
  <c r="K115" i="13" s="1"/>
  <c r="L115" i="7"/>
  <c r="J116" i="7"/>
  <c r="I116" i="7" a="1"/>
  <c r="I116" i="7" s="1"/>
  <c r="K116" i="7" s="1"/>
  <c r="BV113" i="12"/>
  <c r="BJ113" i="12"/>
  <c r="Z113" i="12"/>
  <c r="AX113" i="12"/>
  <c r="AL113" i="12"/>
  <c r="M113" i="13"/>
  <c r="BV113" i="13"/>
  <c r="BJ113" i="13"/>
  <c r="AX113" i="13"/>
  <c r="AL113" i="13"/>
  <c r="Z113" i="13"/>
  <c r="N113" i="13"/>
  <c r="G116" i="13"/>
  <c r="H116" i="13" s="1"/>
  <c r="N113" i="12"/>
  <c r="M113" i="12"/>
  <c r="G116" i="12"/>
  <c r="H116" i="12" s="1"/>
  <c r="G117" i="7"/>
  <c r="H117" i="7" s="1"/>
  <c r="I116" i="13" l="1" a="1"/>
  <c r="I116" i="13" s="1"/>
  <c r="K116" i="13" s="1"/>
  <c r="J116" i="13"/>
  <c r="L115" i="13"/>
  <c r="L115" i="12"/>
  <c r="J116" i="12"/>
  <c r="I116" i="12" a="1"/>
  <c r="I116" i="12" s="1"/>
  <c r="K116" i="12" s="1"/>
  <c r="I117" i="7" a="1"/>
  <c r="I117" i="7" s="1"/>
  <c r="K117" i="7" s="1"/>
  <c r="J117" i="7"/>
  <c r="L116" i="7"/>
  <c r="M115" i="7"/>
  <c r="N115" i="7"/>
  <c r="BV114" i="12"/>
  <c r="AX114" i="12"/>
  <c r="BJ114" i="12"/>
  <c r="Z114" i="12"/>
  <c r="AL114" i="12"/>
  <c r="M114" i="13"/>
  <c r="BV114" i="13"/>
  <c r="BJ114" i="13"/>
  <c r="AX114" i="13"/>
  <c r="AL114" i="13"/>
  <c r="Z114" i="13"/>
  <c r="N114" i="13"/>
  <c r="G117" i="13"/>
  <c r="H117" i="13" s="1"/>
  <c r="M114" i="12"/>
  <c r="N114" i="12"/>
  <c r="G117" i="12"/>
  <c r="H117" i="12" s="1"/>
  <c r="G118" i="7"/>
  <c r="H118" i="7" s="1"/>
  <c r="L116" i="13" l="1"/>
  <c r="L116" i="12"/>
  <c r="I117" i="13" a="1"/>
  <c r="I117" i="13" s="1"/>
  <c r="K117" i="13" s="1"/>
  <c r="J117" i="13"/>
  <c r="I117" i="12" a="1"/>
  <c r="I117" i="12" s="1"/>
  <c r="K117" i="12" s="1"/>
  <c r="J117" i="12"/>
  <c r="L117" i="7"/>
  <c r="N117" i="7" s="1"/>
  <c r="J118" i="7"/>
  <c r="I118" i="7" a="1"/>
  <c r="I118" i="7" s="1"/>
  <c r="K118" i="7" s="1"/>
  <c r="M116" i="7"/>
  <c r="N116" i="7"/>
  <c r="AX115" i="12"/>
  <c r="AL115" i="12"/>
  <c r="BV115" i="12"/>
  <c r="BJ115" i="12"/>
  <c r="Z115" i="12"/>
  <c r="M115" i="13"/>
  <c r="BV115" i="13"/>
  <c r="AX115" i="13"/>
  <c r="BJ115" i="13"/>
  <c r="AL115" i="13"/>
  <c r="Z115" i="13"/>
  <c r="N115" i="13"/>
  <c r="G118" i="13"/>
  <c r="H118" i="13" s="1"/>
  <c r="M115" i="12"/>
  <c r="N115" i="12"/>
  <c r="G118" i="12"/>
  <c r="H118" i="12" s="1"/>
  <c r="G119" i="7"/>
  <c r="H119" i="7" s="1"/>
  <c r="L117" i="13" l="1"/>
  <c r="L117" i="12"/>
  <c r="M117" i="7"/>
  <c r="I118" i="12" a="1"/>
  <c r="I118" i="12" s="1"/>
  <c r="K118" i="12" s="1"/>
  <c r="J118" i="12"/>
  <c r="I118" i="13" a="1"/>
  <c r="I118" i="13" s="1"/>
  <c r="K118" i="13" s="1"/>
  <c r="J118" i="13"/>
  <c r="I119" i="7" a="1"/>
  <c r="I119" i="7" s="1"/>
  <c r="K119" i="7" s="1"/>
  <c r="J119" i="7"/>
  <c r="L118" i="7"/>
  <c r="BV116" i="12"/>
  <c r="BJ116" i="12"/>
  <c r="AL116" i="12"/>
  <c r="AX116" i="12"/>
  <c r="Z116" i="12"/>
  <c r="M116" i="13"/>
  <c r="BV116" i="13"/>
  <c r="BJ116" i="13"/>
  <c r="AL116" i="13"/>
  <c r="Z116" i="13"/>
  <c r="AX116" i="13"/>
  <c r="G119" i="13"/>
  <c r="H119" i="13" s="1"/>
  <c r="N116" i="13"/>
  <c r="N116" i="12"/>
  <c r="M116" i="12"/>
  <c r="G119" i="12"/>
  <c r="H119" i="12" s="1"/>
  <c r="G120" i="7"/>
  <c r="H120" i="7" s="1"/>
  <c r="L118" i="13" l="1"/>
  <c r="L118" i="12"/>
  <c r="I119" i="12" a="1"/>
  <c r="I119" i="12" s="1"/>
  <c r="K119" i="12" s="1"/>
  <c r="J119" i="12"/>
  <c r="L119" i="12" s="1"/>
  <c r="I119" i="13" a="1"/>
  <c r="I119" i="13" s="1"/>
  <c r="K119" i="13" s="1"/>
  <c r="J119" i="13"/>
  <c r="L119" i="7"/>
  <c r="N119" i="7" s="1"/>
  <c r="J120" i="7"/>
  <c r="I120" i="7" a="1"/>
  <c r="I120" i="7" s="1"/>
  <c r="K120" i="7" s="1"/>
  <c r="M118" i="7"/>
  <c r="N118" i="7"/>
  <c r="BV117" i="12"/>
  <c r="BJ117" i="12"/>
  <c r="AX117" i="12"/>
  <c r="AL117" i="12"/>
  <c r="Z117" i="12"/>
  <c r="M117" i="13"/>
  <c r="BV117" i="13"/>
  <c r="BJ117" i="13"/>
  <c r="AX117" i="13"/>
  <c r="AL117" i="13"/>
  <c r="Z117" i="13"/>
  <c r="N117" i="13"/>
  <c r="G120" i="13"/>
  <c r="H120" i="13" s="1"/>
  <c r="M117" i="12"/>
  <c r="N117" i="12"/>
  <c r="G120" i="12"/>
  <c r="H120" i="12" s="1"/>
  <c r="G121" i="7"/>
  <c r="H121" i="7" s="1"/>
  <c r="I120" i="13" l="1" a="1"/>
  <c r="I120" i="13" s="1"/>
  <c r="K120" i="13" s="1"/>
  <c r="J120" i="13"/>
  <c r="L119" i="13"/>
  <c r="I120" i="12" a="1"/>
  <c r="I120" i="12" s="1"/>
  <c r="K120" i="12" s="1"/>
  <c r="J120" i="12"/>
  <c r="L120" i="12" s="1"/>
  <c r="M119" i="7"/>
  <c r="J121" i="7"/>
  <c r="I121" i="7" a="1"/>
  <c r="I121" i="7" s="1"/>
  <c r="K121" i="7" s="1"/>
  <c r="L120" i="7"/>
  <c r="BV118" i="12"/>
  <c r="AL118" i="12"/>
  <c r="AX118" i="12"/>
  <c r="BJ118" i="12"/>
  <c r="Z118" i="12"/>
  <c r="M118" i="13"/>
  <c r="BV118" i="13"/>
  <c r="BJ118" i="13"/>
  <c r="AX118" i="13"/>
  <c r="AL118" i="13"/>
  <c r="Z118" i="13"/>
  <c r="N118" i="13"/>
  <c r="G121" i="13"/>
  <c r="H121" i="13" s="1"/>
  <c r="N118" i="12"/>
  <c r="M118" i="12"/>
  <c r="G121" i="12"/>
  <c r="H121" i="12" s="1"/>
  <c r="G122" i="7"/>
  <c r="H122" i="7" s="1"/>
  <c r="I121" i="13" l="1" a="1"/>
  <c r="I121" i="13" s="1"/>
  <c r="K121" i="13" s="1"/>
  <c r="J121" i="13"/>
  <c r="I121" i="12" a="1"/>
  <c r="I121" i="12" s="1"/>
  <c r="K121" i="12" s="1"/>
  <c r="J121" i="12"/>
  <c r="L120" i="13"/>
  <c r="J122" i="7"/>
  <c r="I122" i="7" a="1"/>
  <c r="I122" i="7" s="1"/>
  <c r="K122" i="7" s="1"/>
  <c r="L121" i="7"/>
  <c r="N120" i="7"/>
  <c r="M120" i="7"/>
  <c r="BV119" i="12"/>
  <c r="BJ119" i="12"/>
  <c r="AL119" i="12"/>
  <c r="AX119" i="12"/>
  <c r="Z119" i="12"/>
  <c r="M119" i="13"/>
  <c r="BV119" i="13"/>
  <c r="BJ119" i="13"/>
  <c r="AX119" i="13"/>
  <c r="AL119" i="13"/>
  <c r="Z119" i="13"/>
  <c r="N119" i="13"/>
  <c r="G122" i="13"/>
  <c r="H122" i="13" s="1"/>
  <c r="N119" i="12"/>
  <c r="M119" i="12"/>
  <c r="G122" i="12"/>
  <c r="H122" i="12" s="1"/>
  <c r="G123" i="7"/>
  <c r="H123" i="7" s="1"/>
  <c r="L121" i="12" l="1"/>
  <c r="L121" i="13"/>
  <c r="I122" i="13" a="1"/>
  <c r="I122" i="13" s="1"/>
  <c r="K122" i="13" s="1"/>
  <c r="J122" i="13"/>
  <c r="I122" i="12" a="1"/>
  <c r="I122" i="12" s="1"/>
  <c r="K122" i="12" s="1"/>
  <c r="J122" i="12"/>
  <c r="L122" i="12" s="1"/>
  <c r="I123" i="7" a="1"/>
  <c r="I123" i="7" s="1"/>
  <c r="K123" i="7" s="1"/>
  <c r="J123" i="7"/>
  <c r="L122" i="7"/>
  <c r="M121" i="7"/>
  <c r="N121" i="7"/>
  <c r="BV120" i="12"/>
  <c r="Z120" i="12"/>
  <c r="BJ120" i="12"/>
  <c r="AX120" i="12"/>
  <c r="AL120" i="12"/>
  <c r="M120" i="13"/>
  <c r="BV120" i="13"/>
  <c r="BJ120" i="13"/>
  <c r="AX120" i="13"/>
  <c r="AL120" i="13"/>
  <c r="Z120" i="13"/>
  <c r="N120" i="13"/>
  <c r="G123" i="13"/>
  <c r="H123" i="13" s="1"/>
  <c r="M120" i="12"/>
  <c r="N120" i="12"/>
  <c r="G123" i="12"/>
  <c r="H123" i="12" s="1"/>
  <c r="G124" i="7"/>
  <c r="H124" i="7" s="1"/>
  <c r="L122" i="13" l="1"/>
  <c r="J123" i="12"/>
  <c r="I123" i="12" a="1"/>
  <c r="I123" i="12" s="1"/>
  <c r="K123" i="12" s="1"/>
  <c r="I123" i="13" a="1"/>
  <c r="I123" i="13" s="1"/>
  <c r="K123" i="13" s="1"/>
  <c r="J123" i="13"/>
  <c r="L123" i="7"/>
  <c r="N123" i="7" s="1"/>
  <c r="I124" i="7" a="1"/>
  <c r="I124" i="7" s="1"/>
  <c r="K124" i="7" s="1"/>
  <c r="J124" i="7"/>
  <c r="M122" i="7"/>
  <c r="N122" i="7"/>
  <c r="BV121" i="12"/>
  <c r="AX121" i="12"/>
  <c r="AL121" i="12"/>
  <c r="BJ121" i="12"/>
  <c r="Z121" i="12"/>
  <c r="M121" i="13"/>
  <c r="BV121" i="13"/>
  <c r="BJ121" i="13"/>
  <c r="AX121" i="13"/>
  <c r="Z121" i="13"/>
  <c r="AL121" i="13"/>
  <c r="N121" i="13"/>
  <c r="G124" i="13"/>
  <c r="H124" i="13" s="1"/>
  <c r="N121" i="12"/>
  <c r="M121" i="12"/>
  <c r="G124" i="12"/>
  <c r="H124" i="12" s="1"/>
  <c r="G125" i="7"/>
  <c r="H125" i="7" s="1"/>
  <c r="L123" i="13" l="1"/>
  <c r="L123" i="12"/>
  <c r="I124" i="13" a="1"/>
  <c r="I124" i="13" s="1"/>
  <c r="K124" i="13" s="1"/>
  <c r="J124" i="13"/>
  <c r="I124" i="12" a="1"/>
  <c r="I124" i="12" s="1"/>
  <c r="K124" i="12" s="1"/>
  <c r="J124" i="12"/>
  <c r="M123" i="7"/>
  <c r="L124" i="7"/>
  <c r="N124" i="7" s="1"/>
  <c r="I125" i="7" a="1"/>
  <c r="I125" i="7" s="1"/>
  <c r="K125" i="7" s="1"/>
  <c r="J125" i="7"/>
  <c r="BV122" i="12"/>
  <c r="BJ122" i="12"/>
  <c r="Z122" i="12"/>
  <c r="AL122" i="12"/>
  <c r="AX122" i="12"/>
  <c r="M122" i="13"/>
  <c r="BV122" i="13"/>
  <c r="BJ122" i="13"/>
  <c r="AX122" i="13"/>
  <c r="AL122" i="13"/>
  <c r="Z122" i="13"/>
  <c r="G125" i="13"/>
  <c r="H125" i="13" s="1"/>
  <c r="N122" i="13"/>
  <c r="N122" i="12"/>
  <c r="M122" i="12"/>
  <c r="G125" i="12"/>
  <c r="H125" i="12" s="1"/>
  <c r="G126" i="7"/>
  <c r="H126" i="7" s="1"/>
  <c r="L124" i="13" l="1"/>
  <c r="I125" i="13" a="1"/>
  <c r="I125" i="13" s="1"/>
  <c r="K125" i="13" s="1"/>
  <c r="J125" i="13"/>
  <c r="L124" i="12"/>
  <c r="I125" i="12" a="1"/>
  <c r="I125" i="12" s="1"/>
  <c r="K125" i="12" s="1"/>
  <c r="J125" i="12"/>
  <c r="M124" i="7"/>
  <c r="L125" i="7"/>
  <c r="M125" i="7" s="1"/>
  <c r="I126" i="7" a="1"/>
  <c r="I126" i="7" s="1"/>
  <c r="K126" i="7" s="1"/>
  <c r="J126" i="7"/>
  <c r="AL123" i="12"/>
  <c r="BV123" i="12"/>
  <c r="BJ123" i="12"/>
  <c r="Z123" i="12"/>
  <c r="AX123" i="12"/>
  <c r="M123" i="13"/>
  <c r="BV123" i="13"/>
  <c r="BJ123" i="13"/>
  <c r="AX123" i="13"/>
  <c r="Z123" i="13"/>
  <c r="AL123" i="13"/>
  <c r="N123" i="13"/>
  <c r="G126" i="13"/>
  <c r="H126" i="13" s="1"/>
  <c r="M123" i="12"/>
  <c r="N123" i="12"/>
  <c r="G126" i="12"/>
  <c r="H126" i="12" s="1"/>
  <c r="G127" i="7"/>
  <c r="H127" i="7" s="1"/>
  <c r="L125" i="13" l="1"/>
  <c r="L125" i="12"/>
  <c r="I126" i="12" a="1"/>
  <c r="I126" i="12" s="1"/>
  <c r="K126" i="12" s="1"/>
  <c r="J126" i="12"/>
  <c r="I126" i="13" a="1"/>
  <c r="I126" i="13" s="1"/>
  <c r="K126" i="13" s="1"/>
  <c r="J126" i="13"/>
  <c r="L126" i="13" s="1"/>
  <c r="N125" i="7"/>
  <c r="L126" i="7"/>
  <c r="J127" i="7"/>
  <c r="I127" i="7" a="1"/>
  <c r="I127" i="7" s="1"/>
  <c r="K127" i="7" s="1"/>
  <c r="BV124" i="12"/>
  <c r="AL124" i="12"/>
  <c r="AX124" i="12"/>
  <c r="BJ124" i="12"/>
  <c r="Z124" i="12"/>
  <c r="M124" i="13"/>
  <c r="BV124" i="13"/>
  <c r="BJ124" i="13"/>
  <c r="AX124" i="13"/>
  <c r="Z124" i="13"/>
  <c r="AL124" i="13"/>
  <c r="N124" i="13"/>
  <c r="G127" i="13"/>
  <c r="H127" i="13" s="1"/>
  <c r="M124" i="12"/>
  <c r="N124" i="12"/>
  <c r="G127" i="12"/>
  <c r="H127" i="12" s="1"/>
  <c r="G128" i="7"/>
  <c r="H128" i="7" s="1"/>
  <c r="L126" i="12" l="1"/>
  <c r="J127" i="13"/>
  <c r="I127" i="13" a="1"/>
  <c r="I127" i="13" s="1"/>
  <c r="K127" i="13" s="1"/>
  <c r="J127" i="12"/>
  <c r="I127" i="12" a="1"/>
  <c r="I127" i="12" s="1"/>
  <c r="K127" i="12" s="1"/>
  <c r="J128" i="7"/>
  <c r="I128" i="7" a="1"/>
  <c r="I128" i="7" s="1"/>
  <c r="K128" i="7" s="1"/>
  <c r="L127" i="7"/>
  <c r="M126" i="7"/>
  <c r="N126" i="7"/>
  <c r="BV125" i="12"/>
  <c r="BJ125" i="12"/>
  <c r="AL125" i="12"/>
  <c r="AX125" i="12"/>
  <c r="Z125" i="12"/>
  <c r="M125" i="13"/>
  <c r="BV125" i="13"/>
  <c r="BJ125" i="13"/>
  <c r="AX125" i="13"/>
  <c r="AL125" i="13"/>
  <c r="Z125" i="13"/>
  <c r="N125" i="13"/>
  <c r="G128" i="13"/>
  <c r="H128" i="13" s="1"/>
  <c r="N125" i="12"/>
  <c r="M125" i="12"/>
  <c r="G128" i="12"/>
  <c r="H128" i="12" s="1"/>
  <c r="G129" i="7"/>
  <c r="H129" i="7" s="1"/>
  <c r="L127" i="12" l="1"/>
  <c r="I128" i="13" a="1"/>
  <c r="I128" i="13" s="1"/>
  <c r="K128" i="13" s="1"/>
  <c r="J128" i="13"/>
  <c r="I128" i="12" a="1"/>
  <c r="I128" i="12" s="1"/>
  <c r="K128" i="12" s="1"/>
  <c r="J128" i="12"/>
  <c r="L127" i="13"/>
  <c r="I129" i="7" a="1"/>
  <c r="I129" i="7" s="1"/>
  <c r="K129" i="7" s="1"/>
  <c r="J129" i="7"/>
  <c r="L128" i="7"/>
  <c r="M127" i="7"/>
  <c r="N127" i="7"/>
  <c r="BV126" i="12"/>
  <c r="AX126" i="12"/>
  <c r="AL126" i="12"/>
  <c r="BJ126" i="12"/>
  <c r="Z126" i="12"/>
  <c r="M126" i="13"/>
  <c r="BV126" i="13"/>
  <c r="BJ126" i="13"/>
  <c r="AX126" i="13"/>
  <c r="AL126" i="13"/>
  <c r="Z126" i="13"/>
  <c r="N126" i="13"/>
  <c r="G129" i="13"/>
  <c r="H129" i="13" s="1"/>
  <c r="M126" i="12"/>
  <c r="N126" i="12"/>
  <c r="G129" i="12"/>
  <c r="H129" i="12" s="1"/>
  <c r="G130" i="7"/>
  <c r="H130" i="7" s="1"/>
  <c r="L128" i="13" l="1"/>
  <c r="I129" i="13" a="1"/>
  <c r="I129" i="13" s="1"/>
  <c r="K129" i="13" s="1"/>
  <c r="J129" i="13"/>
  <c r="L128" i="12"/>
  <c r="I129" i="12" a="1"/>
  <c r="I129" i="12" s="1"/>
  <c r="K129" i="12" s="1"/>
  <c r="J129" i="12"/>
  <c r="L129" i="7"/>
  <c r="N129" i="7" s="1"/>
  <c r="I130" i="7" a="1"/>
  <c r="I130" i="7" s="1"/>
  <c r="K130" i="7" s="1"/>
  <c r="J130" i="7"/>
  <c r="M128" i="7"/>
  <c r="N128" i="7"/>
  <c r="BJ127" i="12"/>
  <c r="AL127" i="12"/>
  <c r="AX127" i="12"/>
  <c r="BV127" i="12"/>
  <c r="Z127" i="12"/>
  <c r="M127" i="13"/>
  <c r="BV127" i="13"/>
  <c r="BJ127" i="13"/>
  <c r="AL127" i="13"/>
  <c r="AX127" i="13"/>
  <c r="Z127" i="13"/>
  <c r="G130" i="13"/>
  <c r="H130" i="13" s="1"/>
  <c r="N127" i="13"/>
  <c r="N127" i="12"/>
  <c r="M127" i="12"/>
  <c r="G130" i="12"/>
  <c r="H130" i="12" s="1"/>
  <c r="G131" i="7"/>
  <c r="H131" i="7" s="1"/>
  <c r="L129" i="13" l="1"/>
  <c r="L129" i="12"/>
  <c r="M129" i="7"/>
  <c r="I130" i="13" a="1"/>
  <c r="I130" i="13" s="1"/>
  <c r="K130" i="13" s="1"/>
  <c r="J130" i="13"/>
  <c r="L130" i="13" s="1"/>
  <c r="I130" i="12" a="1"/>
  <c r="I130" i="12" s="1"/>
  <c r="K130" i="12" s="1"/>
  <c r="J130" i="12"/>
  <c r="L130" i="7"/>
  <c r="M130" i="7" s="1"/>
  <c r="I131" i="7" a="1"/>
  <c r="I131" i="7" s="1"/>
  <c r="K131" i="7" s="1"/>
  <c r="J131" i="7"/>
  <c r="BV128" i="12"/>
  <c r="Z128" i="12"/>
  <c r="BJ128" i="12"/>
  <c r="AL128" i="12"/>
  <c r="AX128" i="12"/>
  <c r="M128" i="13"/>
  <c r="BV128" i="13"/>
  <c r="AX128" i="13"/>
  <c r="BJ128" i="13"/>
  <c r="AL128" i="13"/>
  <c r="Z128" i="13"/>
  <c r="N128" i="13"/>
  <c r="G131" i="13"/>
  <c r="H131" i="13" s="1"/>
  <c r="M128" i="12"/>
  <c r="N128" i="12"/>
  <c r="G131" i="12"/>
  <c r="H131" i="12" s="1"/>
  <c r="G132" i="7"/>
  <c r="H132" i="7" s="1"/>
  <c r="L130" i="12" l="1"/>
  <c r="N130" i="7"/>
  <c r="J131" i="13"/>
  <c r="I131" i="13" a="1"/>
  <c r="I131" i="13" s="1"/>
  <c r="K131" i="13" s="1"/>
  <c r="J131" i="12"/>
  <c r="I131" i="12" a="1"/>
  <c r="I131" i="12" s="1"/>
  <c r="K131" i="12" s="1"/>
  <c r="L131" i="7"/>
  <c r="M131" i="7" s="1"/>
  <c r="I132" i="7" a="1"/>
  <c r="I132" i="7" s="1"/>
  <c r="K132" i="7" s="1"/>
  <c r="J132" i="7"/>
  <c r="BV129" i="12"/>
  <c r="AX129" i="12"/>
  <c r="AL129" i="12"/>
  <c r="BJ129" i="12"/>
  <c r="Z129" i="12"/>
  <c r="M129" i="13"/>
  <c r="BV129" i="13"/>
  <c r="BJ129" i="13"/>
  <c r="AX129" i="13"/>
  <c r="AL129" i="13"/>
  <c r="Z129" i="13"/>
  <c r="N129" i="13"/>
  <c r="G132" i="13"/>
  <c r="H132" i="13" s="1"/>
  <c r="M129" i="12"/>
  <c r="N129" i="12"/>
  <c r="G132" i="12"/>
  <c r="H132" i="12" s="1"/>
  <c r="G133" i="7"/>
  <c r="H133" i="7" s="1"/>
  <c r="N131" i="7" l="1"/>
  <c r="I132" i="13" a="1"/>
  <c r="I132" i="13" s="1"/>
  <c r="K132" i="13" s="1"/>
  <c r="J132" i="13"/>
  <c r="L131" i="12"/>
  <c r="I132" i="12" a="1"/>
  <c r="I132" i="12" s="1"/>
  <c r="K132" i="12" s="1"/>
  <c r="J132" i="12"/>
  <c r="L132" i="12" s="1"/>
  <c r="L131" i="13"/>
  <c r="L132" i="7"/>
  <c r="M132" i="7" s="1"/>
  <c r="J133" i="7"/>
  <c r="I133" i="7" a="1"/>
  <c r="I133" i="7" s="1"/>
  <c r="K133" i="7" s="1"/>
  <c r="BV130" i="12"/>
  <c r="BJ130" i="12"/>
  <c r="AX130" i="12"/>
  <c r="Z130" i="12"/>
  <c r="AL130" i="12"/>
  <c r="M130" i="13"/>
  <c r="BV130" i="13"/>
  <c r="BJ130" i="13"/>
  <c r="AX130" i="13"/>
  <c r="AL130" i="13"/>
  <c r="Z130" i="13"/>
  <c r="N130" i="13"/>
  <c r="G133" i="13"/>
  <c r="H133" i="13" s="1"/>
  <c r="N130" i="12"/>
  <c r="M130" i="12"/>
  <c r="G133" i="12"/>
  <c r="H133" i="12" s="1"/>
  <c r="G134" i="7"/>
  <c r="H134" i="7" s="1"/>
  <c r="I133" i="13" l="1" a="1"/>
  <c r="I133" i="13" s="1"/>
  <c r="K133" i="13" s="1"/>
  <c r="J133" i="13"/>
  <c r="I133" i="12" a="1"/>
  <c r="I133" i="12" s="1"/>
  <c r="K133" i="12" s="1"/>
  <c r="J133" i="12"/>
  <c r="N132" i="7"/>
  <c r="L132" i="13"/>
  <c r="J134" i="7"/>
  <c r="I134" i="7" a="1"/>
  <c r="I134" i="7" s="1"/>
  <c r="K134" i="7" s="1"/>
  <c r="L133" i="7"/>
  <c r="BV131" i="12"/>
  <c r="BJ131" i="12"/>
  <c r="AX131" i="12"/>
  <c r="AL131" i="12"/>
  <c r="Z131" i="12"/>
  <c r="M131" i="13"/>
  <c r="BV131" i="13"/>
  <c r="BJ131" i="13"/>
  <c r="AX131" i="13"/>
  <c r="AL131" i="13"/>
  <c r="Z131" i="13"/>
  <c r="N131" i="13"/>
  <c r="G134" i="13"/>
  <c r="H134" i="13" s="1"/>
  <c r="N131" i="12"/>
  <c r="M131" i="12"/>
  <c r="G134" i="12"/>
  <c r="H134" i="12" s="1"/>
  <c r="G135" i="7"/>
  <c r="H135" i="7" s="1"/>
  <c r="L133" i="13" l="1"/>
  <c r="I134" i="13" a="1"/>
  <c r="I134" i="13" s="1"/>
  <c r="K134" i="13" s="1"/>
  <c r="J134" i="13"/>
  <c r="L133" i="12"/>
  <c r="I134" i="12" a="1"/>
  <c r="I134" i="12" s="1"/>
  <c r="K134" i="12" s="1"/>
  <c r="J134" i="12"/>
  <c r="I135" i="7" a="1"/>
  <c r="I135" i="7" s="1"/>
  <c r="K135" i="7" s="1"/>
  <c r="J135" i="7"/>
  <c r="N133" i="7"/>
  <c r="M133" i="7"/>
  <c r="L134" i="7"/>
  <c r="AL132" i="12"/>
  <c r="AX132" i="12"/>
  <c r="BJ132" i="12"/>
  <c r="BV132" i="12"/>
  <c r="Z132" i="12"/>
  <c r="M132" i="13"/>
  <c r="BV132" i="13"/>
  <c r="BJ132" i="13"/>
  <c r="AX132" i="13"/>
  <c r="Z132" i="13"/>
  <c r="AL132" i="13"/>
  <c r="N132" i="13"/>
  <c r="G135" i="13"/>
  <c r="H135" i="13" s="1"/>
  <c r="M132" i="12"/>
  <c r="N132" i="12"/>
  <c r="G135" i="12"/>
  <c r="H135" i="12" s="1"/>
  <c r="G136" i="7"/>
  <c r="H136" i="7" s="1"/>
  <c r="L134" i="13" l="1"/>
  <c r="L134" i="12"/>
  <c r="I135" i="13" a="1"/>
  <c r="I135" i="13" s="1"/>
  <c r="K135" i="13" s="1"/>
  <c r="J135" i="13"/>
  <c r="L135" i="13" s="1"/>
  <c r="I135" i="12" a="1"/>
  <c r="I135" i="12" s="1"/>
  <c r="K135" i="12" s="1"/>
  <c r="J135" i="12"/>
  <c r="L135" i="7"/>
  <c r="M135" i="7" s="1"/>
  <c r="M134" i="7"/>
  <c r="N134" i="7"/>
  <c r="I136" i="7" a="1"/>
  <c r="I136" i="7" s="1"/>
  <c r="K136" i="7" s="1"/>
  <c r="J136" i="7"/>
  <c r="BV133" i="12"/>
  <c r="BJ133" i="12"/>
  <c r="AL133" i="12"/>
  <c r="AX133" i="12"/>
  <c r="Z133" i="12"/>
  <c r="M133" i="13"/>
  <c r="BV133" i="13"/>
  <c r="BJ133" i="13"/>
  <c r="AX133" i="13"/>
  <c r="AL133" i="13"/>
  <c r="Z133" i="13"/>
  <c r="N133" i="13"/>
  <c r="G136" i="13"/>
  <c r="H136" i="13" s="1"/>
  <c r="M133" i="12"/>
  <c r="N133" i="12"/>
  <c r="G136" i="12"/>
  <c r="H136" i="12" s="1"/>
  <c r="G137" i="7"/>
  <c r="H137" i="7" s="1"/>
  <c r="N135" i="7" l="1"/>
  <c r="L135" i="12"/>
  <c r="I136" i="12" a="1"/>
  <c r="I136" i="12" s="1"/>
  <c r="K136" i="12" s="1"/>
  <c r="J136" i="12"/>
  <c r="I136" i="13" a="1"/>
  <c r="I136" i="13" s="1"/>
  <c r="K136" i="13" s="1"/>
  <c r="J136" i="13"/>
  <c r="L136" i="7"/>
  <c r="N136" i="7" s="1"/>
  <c r="J137" i="7"/>
  <c r="I137" i="7" a="1"/>
  <c r="I137" i="7" s="1"/>
  <c r="K137" i="7" s="1"/>
  <c r="BV134" i="12"/>
  <c r="BJ134" i="12"/>
  <c r="AL134" i="12"/>
  <c r="AX134" i="12"/>
  <c r="Z134" i="12"/>
  <c r="M134" i="13"/>
  <c r="BJ134" i="13"/>
  <c r="BV134" i="13"/>
  <c r="AX134" i="13"/>
  <c r="AL134" i="13"/>
  <c r="Z134" i="13"/>
  <c r="G137" i="13"/>
  <c r="H137" i="13" s="1"/>
  <c r="N134" i="13"/>
  <c r="N134" i="12"/>
  <c r="M134" i="12"/>
  <c r="G137" i="12"/>
  <c r="H137" i="12" s="1"/>
  <c r="G138" i="7"/>
  <c r="H138" i="7" s="1"/>
  <c r="L136" i="13" l="1"/>
  <c r="L136" i="12"/>
  <c r="I137" i="12" a="1"/>
  <c r="I137" i="12" s="1"/>
  <c r="K137" i="12" s="1"/>
  <c r="J137" i="12"/>
  <c r="M136" i="7"/>
  <c r="I137" i="13" a="1"/>
  <c r="I137" i="13" s="1"/>
  <c r="K137" i="13" s="1"/>
  <c r="J137" i="13"/>
  <c r="L137" i="7"/>
  <c r="J138" i="7"/>
  <c r="I138" i="7" a="1"/>
  <c r="I138" i="7" s="1"/>
  <c r="K138" i="7" s="1"/>
  <c r="AL135" i="12"/>
  <c r="AX135" i="12"/>
  <c r="BV135" i="12"/>
  <c r="BJ135" i="12"/>
  <c r="Z135" i="12"/>
  <c r="M135" i="13"/>
  <c r="BV135" i="13"/>
  <c r="BJ135" i="13"/>
  <c r="AX135" i="13"/>
  <c r="AL135" i="13"/>
  <c r="Z135" i="13"/>
  <c r="G138" i="13"/>
  <c r="H138" i="13" s="1"/>
  <c r="N135" i="13"/>
  <c r="N135" i="12"/>
  <c r="M135" i="12"/>
  <c r="G138" i="12"/>
  <c r="H138" i="12" s="1"/>
  <c r="G139" i="7"/>
  <c r="H139" i="7" s="1"/>
  <c r="L137" i="13" l="1"/>
  <c r="J138" i="13"/>
  <c r="I138" i="13" a="1"/>
  <c r="I138" i="13" s="1"/>
  <c r="K138" i="13" s="1"/>
  <c r="I138" i="12" a="1"/>
  <c r="I138" i="12" s="1"/>
  <c r="K138" i="12" s="1"/>
  <c r="J138" i="12"/>
  <c r="L137" i="12"/>
  <c r="L138" i="7"/>
  <c r="N138" i="7" s="1"/>
  <c r="J139" i="7"/>
  <c r="I139" i="7" a="1"/>
  <c r="I139" i="7" s="1"/>
  <c r="K139" i="7" s="1"/>
  <c r="N137" i="7"/>
  <c r="M137" i="7"/>
  <c r="BV136" i="12"/>
  <c r="Z136" i="12"/>
  <c r="BJ136" i="12"/>
  <c r="AL136" i="12"/>
  <c r="AX136" i="12"/>
  <c r="M136" i="13"/>
  <c r="BV136" i="13"/>
  <c r="BJ136" i="13"/>
  <c r="AX136" i="13"/>
  <c r="AL136" i="13"/>
  <c r="Z136" i="13"/>
  <c r="N136" i="13"/>
  <c r="G139" i="13"/>
  <c r="H139" i="13" s="1"/>
  <c r="N136" i="12"/>
  <c r="M136" i="12"/>
  <c r="G139" i="12"/>
  <c r="H139" i="12" s="1"/>
  <c r="G140" i="7"/>
  <c r="H140" i="7" s="1"/>
  <c r="L138" i="12" l="1"/>
  <c r="M138" i="7"/>
  <c r="I139" i="12" a="1"/>
  <c r="I139" i="12" s="1"/>
  <c r="K139" i="12" s="1"/>
  <c r="J139" i="12"/>
  <c r="J139" i="13"/>
  <c r="I139" i="13" a="1"/>
  <c r="I139" i="13" s="1"/>
  <c r="K139" i="13" s="1"/>
  <c r="L138" i="13"/>
  <c r="L139" i="7"/>
  <c r="J140" i="7"/>
  <c r="I140" i="7" a="1"/>
  <c r="I140" i="7" s="1"/>
  <c r="K140" i="7" s="1"/>
  <c r="BV137" i="12"/>
  <c r="AX137" i="12"/>
  <c r="BJ137" i="12"/>
  <c r="Z137" i="12"/>
  <c r="AL137" i="12"/>
  <c r="M137" i="13"/>
  <c r="BV137" i="13"/>
  <c r="BJ137" i="13"/>
  <c r="AX137" i="13"/>
  <c r="AL137" i="13"/>
  <c r="Z137" i="13"/>
  <c r="N137" i="13"/>
  <c r="G140" i="13"/>
  <c r="H140" i="13" s="1"/>
  <c r="N137" i="12"/>
  <c r="M137" i="12"/>
  <c r="G140" i="12"/>
  <c r="H140" i="12" s="1"/>
  <c r="G141" i="7"/>
  <c r="H141" i="7" s="1"/>
  <c r="I140" i="13" l="1" a="1"/>
  <c r="I140" i="13" s="1"/>
  <c r="K140" i="13" s="1"/>
  <c r="J140" i="13"/>
  <c r="L139" i="13"/>
  <c r="L139" i="12"/>
  <c r="J140" i="12"/>
  <c r="I140" i="12" a="1"/>
  <c r="I140" i="12" s="1"/>
  <c r="K140" i="12" s="1"/>
  <c r="J141" i="7"/>
  <c r="I141" i="7" a="1"/>
  <c r="I141" i="7" s="1"/>
  <c r="K141" i="7" s="1"/>
  <c r="L141" i="7" s="1"/>
  <c r="L140" i="7"/>
  <c r="M139" i="7"/>
  <c r="N139" i="7"/>
  <c r="BV138" i="12"/>
  <c r="BJ138" i="12"/>
  <c r="Z138" i="12"/>
  <c r="AL138" i="12"/>
  <c r="AX138" i="12"/>
  <c r="M138" i="13"/>
  <c r="BV138" i="13"/>
  <c r="BJ138" i="13"/>
  <c r="AX138" i="13"/>
  <c r="AL138" i="13"/>
  <c r="Z138" i="13"/>
  <c r="N138" i="13"/>
  <c r="G141" i="13"/>
  <c r="H141" i="13" s="1"/>
  <c r="N138" i="12"/>
  <c r="M138" i="12"/>
  <c r="G141" i="12"/>
  <c r="H141" i="12" s="1"/>
  <c r="G142" i="7"/>
  <c r="H142" i="7" s="1"/>
  <c r="L140" i="13" l="1"/>
  <c r="I141" i="13" a="1"/>
  <c r="I141" i="13" s="1"/>
  <c r="K141" i="13" s="1"/>
  <c r="J141" i="13"/>
  <c r="L140" i="12"/>
  <c r="I141" i="12" a="1"/>
  <c r="I141" i="12" s="1"/>
  <c r="K141" i="12" s="1"/>
  <c r="J141" i="12"/>
  <c r="M140" i="7"/>
  <c r="N140" i="7"/>
  <c r="N141" i="7"/>
  <c r="M141" i="7"/>
  <c r="J142" i="7"/>
  <c r="I142" i="7" a="1"/>
  <c r="I142" i="7" s="1"/>
  <c r="K142" i="7" s="1"/>
  <c r="BV139" i="12"/>
  <c r="BJ139" i="12"/>
  <c r="AL139" i="12"/>
  <c r="AX139" i="12"/>
  <c r="Z139" i="12"/>
  <c r="M139" i="13"/>
  <c r="BV139" i="13"/>
  <c r="BJ139" i="13"/>
  <c r="AX139" i="13"/>
  <c r="AL139" i="13"/>
  <c r="Z139" i="13"/>
  <c r="N139" i="13"/>
  <c r="G142" i="13"/>
  <c r="H142" i="13" s="1"/>
  <c r="N139" i="12"/>
  <c r="M139" i="12"/>
  <c r="G142" i="12"/>
  <c r="H142" i="12" s="1"/>
  <c r="G143" i="7"/>
  <c r="H143" i="7" s="1"/>
  <c r="L141" i="12" l="1"/>
  <c r="L141" i="13"/>
  <c r="I142" i="13" a="1"/>
  <c r="I142" i="13" s="1"/>
  <c r="K142" i="13" s="1"/>
  <c r="J142" i="13"/>
  <c r="I142" i="12" a="1"/>
  <c r="I142" i="12" s="1"/>
  <c r="K142" i="12" s="1"/>
  <c r="J142" i="12"/>
  <c r="L142" i="7"/>
  <c r="N142" i="7" s="1"/>
  <c r="J143" i="7"/>
  <c r="I143" i="7" a="1"/>
  <c r="I143" i="7" s="1"/>
  <c r="K143" i="7" s="1"/>
  <c r="BV140" i="12"/>
  <c r="AL140" i="12"/>
  <c r="AX140" i="12"/>
  <c r="BJ140" i="12"/>
  <c r="Z140" i="12"/>
  <c r="M140" i="13"/>
  <c r="BV140" i="13"/>
  <c r="BJ140" i="13"/>
  <c r="AX140" i="13"/>
  <c r="Z140" i="13"/>
  <c r="AL140" i="13"/>
  <c r="N140" i="13"/>
  <c r="G143" i="13"/>
  <c r="H143" i="13" s="1"/>
  <c r="M140" i="12"/>
  <c r="N140" i="12"/>
  <c r="G143" i="12"/>
  <c r="H143" i="12" s="1"/>
  <c r="G144" i="7"/>
  <c r="H144" i="7" s="1"/>
  <c r="L142" i="12" l="1"/>
  <c r="L142" i="13"/>
  <c r="M142" i="7"/>
  <c r="I143" i="13" a="1"/>
  <c r="I143" i="13" s="1"/>
  <c r="K143" i="13" s="1"/>
  <c r="J143" i="13"/>
  <c r="I143" i="12" a="1"/>
  <c r="I143" i="12" s="1"/>
  <c r="K143" i="12" s="1"/>
  <c r="J143" i="12"/>
  <c r="J144" i="7"/>
  <c r="I144" i="7" a="1"/>
  <c r="I144" i="7" s="1"/>
  <c r="K144" i="7" s="1"/>
  <c r="L143" i="7"/>
  <c r="BV141" i="12"/>
  <c r="BJ141" i="12"/>
  <c r="AL141" i="12"/>
  <c r="AX141" i="12"/>
  <c r="Z141" i="12"/>
  <c r="M141" i="13"/>
  <c r="BV141" i="13"/>
  <c r="BJ141" i="13"/>
  <c r="AX141" i="13"/>
  <c r="AL141" i="13"/>
  <c r="Z141" i="13"/>
  <c r="N141" i="13"/>
  <c r="G144" i="13"/>
  <c r="H144" i="13" s="1"/>
  <c r="N141" i="12"/>
  <c r="M141" i="12"/>
  <c r="G144" i="12"/>
  <c r="H144" i="12" s="1"/>
  <c r="G145" i="7"/>
  <c r="H145" i="7" s="1"/>
  <c r="L143" i="12" l="1"/>
  <c r="I144" i="12" a="1"/>
  <c r="I144" i="12" s="1"/>
  <c r="K144" i="12" s="1"/>
  <c r="J144" i="12"/>
  <c r="L144" i="12" s="1"/>
  <c r="J144" i="13"/>
  <c r="I144" i="13" a="1"/>
  <c r="I144" i="13" s="1"/>
  <c r="K144" i="13" s="1"/>
  <c r="L143" i="13"/>
  <c r="I145" i="7" a="1"/>
  <c r="I145" i="7" s="1"/>
  <c r="K145" i="7" s="1"/>
  <c r="J145" i="7"/>
  <c r="L144" i="7"/>
  <c r="N143" i="7"/>
  <c r="M143" i="7"/>
  <c r="BV142" i="12"/>
  <c r="BJ142" i="12"/>
  <c r="AX142" i="12"/>
  <c r="AL142" i="12"/>
  <c r="Z142" i="12"/>
  <c r="M142" i="13"/>
  <c r="BV142" i="13"/>
  <c r="BJ142" i="13"/>
  <c r="AX142" i="13"/>
  <c r="AL142" i="13"/>
  <c r="Z142" i="13"/>
  <c r="G145" i="13"/>
  <c r="H145" i="13" s="1"/>
  <c r="N142" i="13"/>
  <c r="N142" i="12"/>
  <c r="M142" i="12"/>
  <c r="G145" i="12"/>
  <c r="H145" i="12" s="1"/>
  <c r="G146" i="7"/>
  <c r="H146" i="7" s="1"/>
  <c r="I145" i="13" l="1" a="1"/>
  <c r="I145" i="13" s="1"/>
  <c r="K145" i="13" s="1"/>
  <c r="J145" i="13"/>
  <c r="L144" i="13"/>
  <c r="I145" i="12" a="1"/>
  <c r="I145" i="12" s="1"/>
  <c r="K145" i="12" s="1"/>
  <c r="J145" i="12"/>
  <c r="L145" i="12" s="1"/>
  <c r="L145" i="7"/>
  <c r="N145" i="7" s="1"/>
  <c r="J146" i="7"/>
  <c r="I146" i="7" a="1"/>
  <c r="I146" i="7" s="1"/>
  <c r="K146" i="7" s="1"/>
  <c r="N144" i="7"/>
  <c r="M144" i="7"/>
  <c r="BV143" i="12"/>
  <c r="AL143" i="12"/>
  <c r="AX143" i="12"/>
  <c r="BJ143" i="12"/>
  <c r="Z143" i="12"/>
  <c r="M143" i="13"/>
  <c r="BV143" i="13"/>
  <c r="BJ143" i="13"/>
  <c r="AX143" i="13"/>
  <c r="AL143" i="13"/>
  <c r="Z143" i="13"/>
  <c r="G146" i="13"/>
  <c r="H146" i="13" s="1"/>
  <c r="N143" i="13"/>
  <c r="N143" i="12"/>
  <c r="M143" i="12"/>
  <c r="G146" i="12"/>
  <c r="H146" i="12" s="1"/>
  <c r="G147" i="7"/>
  <c r="H147" i="7" s="1"/>
  <c r="L145" i="13" l="1"/>
  <c r="I146" i="12" a="1"/>
  <c r="I146" i="12" s="1"/>
  <c r="K146" i="12" s="1"/>
  <c r="J146" i="12"/>
  <c r="M145" i="7"/>
  <c r="I146" i="13" a="1"/>
  <c r="I146" i="13" s="1"/>
  <c r="K146" i="13" s="1"/>
  <c r="J146" i="13"/>
  <c r="I147" i="7" a="1"/>
  <c r="I147" i="7" s="1"/>
  <c r="K147" i="7" s="1"/>
  <c r="J147" i="7"/>
  <c r="L146" i="7"/>
  <c r="Z144" i="12"/>
  <c r="BJ144" i="12"/>
  <c r="BV144" i="12"/>
  <c r="AX144" i="12"/>
  <c r="AL144" i="12"/>
  <c r="M144" i="13"/>
  <c r="BV144" i="13"/>
  <c r="BJ144" i="13"/>
  <c r="AX144" i="13"/>
  <c r="AL144" i="13"/>
  <c r="Z144" i="13"/>
  <c r="N144" i="13"/>
  <c r="G147" i="13"/>
  <c r="H147" i="13" s="1"/>
  <c r="N144" i="12"/>
  <c r="M144" i="12"/>
  <c r="G147" i="12"/>
  <c r="H147" i="12" s="1"/>
  <c r="G148" i="7"/>
  <c r="H148" i="7" s="1"/>
  <c r="L146" i="13" l="1"/>
  <c r="L146" i="12"/>
  <c r="I147" i="13" a="1"/>
  <c r="I147" i="13" s="1"/>
  <c r="K147" i="13" s="1"/>
  <c r="J147" i="13"/>
  <c r="I147" i="12" a="1"/>
  <c r="I147" i="12" s="1"/>
  <c r="K147" i="12" s="1"/>
  <c r="J147" i="12"/>
  <c r="L147" i="7"/>
  <c r="N147" i="7" s="1"/>
  <c r="I148" i="7" a="1"/>
  <c r="I148" i="7" s="1"/>
  <c r="K148" i="7" s="1"/>
  <c r="J148" i="7"/>
  <c r="M146" i="7"/>
  <c r="N146" i="7"/>
  <c r="BV145" i="12"/>
  <c r="BJ145" i="12"/>
  <c r="Z145" i="12"/>
  <c r="AX145" i="12"/>
  <c r="AL145" i="12"/>
  <c r="M145" i="13"/>
  <c r="BV145" i="13"/>
  <c r="BJ145" i="13"/>
  <c r="AX145" i="13"/>
  <c r="AL145" i="13"/>
  <c r="Z145" i="13"/>
  <c r="N145" i="13"/>
  <c r="G148" i="13"/>
  <c r="H148" i="13" s="1"/>
  <c r="N145" i="12"/>
  <c r="M145" i="12"/>
  <c r="G148" i="12"/>
  <c r="H148" i="12" s="1"/>
  <c r="G149" i="7"/>
  <c r="H149" i="7" s="1"/>
  <c r="L147" i="13" l="1"/>
  <c r="M147" i="7"/>
  <c r="L147" i="12"/>
  <c r="I148" i="13" a="1"/>
  <c r="I148" i="13" s="1"/>
  <c r="K148" i="13" s="1"/>
  <c r="J148" i="13"/>
  <c r="L148" i="13" s="1"/>
  <c r="J148" i="12"/>
  <c r="I148" i="12" a="1"/>
  <c r="I148" i="12" s="1"/>
  <c r="K148" i="12" s="1"/>
  <c r="L148" i="7"/>
  <c r="N148" i="7" s="1"/>
  <c r="I149" i="7" a="1"/>
  <c r="I149" i="7" s="1"/>
  <c r="K149" i="7" s="1"/>
  <c r="J149" i="7"/>
  <c r="BV146" i="12"/>
  <c r="AL146" i="12"/>
  <c r="BJ146" i="12"/>
  <c r="Z146" i="12"/>
  <c r="AX146" i="12"/>
  <c r="M146" i="13"/>
  <c r="BV146" i="13"/>
  <c r="BJ146" i="13"/>
  <c r="AX146" i="13"/>
  <c r="AL146" i="13"/>
  <c r="Z146" i="13"/>
  <c r="N146" i="13"/>
  <c r="G149" i="13"/>
  <c r="H149" i="13" s="1"/>
  <c r="N146" i="12"/>
  <c r="M146" i="12"/>
  <c r="G149" i="12"/>
  <c r="H149" i="12" s="1"/>
  <c r="G150" i="7"/>
  <c r="H150" i="7" s="1"/>
  <c r="L148" i="12" l="1"/>
  <c r="I149" i="13" a="1"/>
  <c r="I149" i="13" s="1"/>
  <c r="K149" i="13" s="1"/>
  <c r="J149" i="13"/>
  <c r="I149" i="12" a="1"/>
  <c r="I149" i="12" s="1"/>
  <c r="K149" i="12" s="1"/>
  <c r="J149" i="12"/>
  <c r="L149" i="12" s="1"/>
  <c r="M148" i="7"/>
  <c r="L149" i="7"/>
  <c r="M149" i="7" s="1"/>
  <c r="I150" i="7" a="1"/>
  <c r="I150" i="7" s="1"/>
  <c r="K150" i="7" s="1"/>
  <c r="J150" i="7"/>
  <c r="BV147" i="12"/>
  <c r="AX147" i="12"/>
  <c r="BJ147" i="12"/>
  <c r="Z147" i="12"/>
  <c r="AL147" i="12"/>
  <c r="M147" i="13"/>
  <c r="BV147" i="13"/>
  <c r="BJ147" i="13"/>
  <c r="AX147" i="13"/>
  <c r="Z147" i="13"/>
  <c r="AL147" i="13"/>
  <c r="N147" i="13"/>
  <c r="G150" i="13"/>
  <c r="H150" i="13" s="1"/>
  <c r="N147" i="12"/>
  <c r="M147" i="12"/>
  <c r="G150" i="12"/>
  <c r="H150" i="12" s="1"/>
  <c r="G151" i="7"/>
  <c r="H151" i="7" s="1"/>
  <c r="L149" i="13" l="1"/>
  <c r="N149" i="7"/>
  <c r="I150" i="13" a="1"/>
  <c r="I150" i="13" s="1"/>
  <c r="K150" i="13" s="1"/>
  <c r="J150" i="13"/>
  <c r="I150" i="12" a="1"/>
  <c r="I150" i="12" s="1"/>
  <c r="K150" i="12" s="1"/>
  <c r="J150" i="12"/>
  <c r="L150" i="12" s="1"/>
  <c r="L150" i="7"/>
  <c r="N150" i="7" s="1"/>
  <c r="J151" i="7"/>
  <c r="I151" i="7" a="1"/>
  <c r="I151" i="7" s="1"/>
  <c r="K151" i="7" s="1"/>
  <c r="BV148" i="12"/>
  <c r="BJ148" i="12"/>
  <c r="AX148" i="12"/>
  <c r="AL148" i="12"/>
  <c r="Z148" i="12"/>
  <c r="M148" i="13"/>
  <c r="BV148" i="13"/>
  <c r="BJ148" i="13"/>
  <c r="AX148" i="13"/>
  <c r="Z148" i="13"/>
  <c r="AL148" i="13"/>
  <c r="N148" i="13"/>
  <c r="G151" i="13"/>
  <c r="H151" i="13" s="1"/>
  <c r="G151" i="12"/>
  <c r="H151" i="12" s="1"/>
  <c r="N148" i="12"/>
  <c r="M148" i="12"/>
  <c r="G152" i="7"/>
  <c r="H152" i="7" s="1"/>
  <c r="J151" i="12" l="1"/>
  <c r="I151" i="12" a="1"/>
  <c r="I151" i="12" s="1"/>
  <c r="K151" i="12" s="1"/>
  <c r="J151" i="13"/>
  <c r="I151" i="13" a="1"/>
  <c r="I151" i="13" s="1"/>
  <c r="K151" i="13" s="1"/>
  <c r="L150" i="13"/>
  <c r="M150" i="7"/>
  <c r="J152" i="7"/>
  <c r="I152" i="7" a="1"/>
  <c r="I152" i="7" s="1"/>
  <c r="K152" i="7" s="1"/>
  <c r="L152" i="7" s="1"/>
  <c r="L151" i="7"/>
  <c r="BV149" i="12"/>
  <c r="AL149" i="12"/>
  <c r="AX149" i="12"/>
  <c r="BJ149" i="12"/>
  <c r="Z149" i="12"/>
  <c r="M149" i="13"/>
  <c r="BV149" i="13"/>
  <c r="BJ149" i="13"/>
  <c r="AX149" i="13"/>
  <c r="AL149" i="13"/>
  <c r="Z149" i="13"/>
  <c r="N149" i="13"/>
  <c r="G152" i="13"/>
  <c r="H152" i="13" s="1"/>
  <c r="G152" i="12"/>
  <c r="H152" i="12" s="1"/>
  <c r="N149" i="12"/>
  <c r="M149" i="12"/>
  <c r="G153" i="7"/>
  <c r="H153" i="7" s="1"/>
  <c r="I152" i="13" l="1" a="1"/>
  <c r="I152" i="13" s="1"/>
  <c r="K152" i="13" s="1"/>
  <c r="J152" i="13"/>
  <c r="L151" i="13"/>
  <c r="L151" i="12"/>
  <c r="J152" i="12"/>
  <c r="I152" i="12" a="1"/>
  <c r="I152" i="12" s="1"/>
  <c r="K152" i="12" s="1"/>
  <c r="N151" i="7"/>
  <c r="M151" i="7"/>
  <c r="M152" i="7"/>
  <c r="N152" i="7"/>
  <c r="J153" i="7"/>
  <c r="I153" i="7" a="1"/>
  <c r="I153" i="7" s="1"/>
  <c r="K153" i="7" s="1"/>
  <c r="BV150" i="12"/>
  <c r="BJ150" i="12"/>
  <c r="AL150" i="12"/>
  <c r="Z150" i="12"/>
  <c r="AX150" i="12"/>
  <c r="M150" i="13"/>
  <c r="BV150" i="13"/>
  <c r="BJ150" i="13"/>
  <c r="AX150" i="13"/>
  <c r="AL150" i="13"/>
  <c r="Z150" i="13"/>
  <c r="N150" i="13"/>
  <c r="G153" i="13"/>
  <c r="H153" i="13" s="1"/>
  <c r="N150" i="12"/>
  <c r="M150" i="12"/>
  <c r="G153" i="12"/>
  <c r="H153" i="12" s="1"/>
  <c r="G154" i="7"/>
  <c r="H154" i="7" s="1"/>
  <c r="L152" i="13" l="1"/>
  <c r="I153" i="13" a="1"/>
  <c r="I153" i="13" s="1"/>
  <c r="K153" i="13" s="1"/>
  <c r="J153" i="13"/>
  <c r="L152" i="12"/>
  <c r="I153" i="12" a="1"/>
  <c r="I153" i="12" s="1"/>
  <c r="K153" i="12" s="1"/>
  <c r="J153" i="12"/>
  <c r="L153" i="12" s="1"/>
  <c r="J154" i="7"/>
  <c r="I154" i="7" a="1"/>
  <c r="I154" i="7" s="1"/>
  <c r="K154" i="7" s="1"/>
  <c r="L153" i="7"/>
  <c r="BV151" i="12"/>
  <c r="AL151" i="12"/>
  <c r="AX151" i="12"/>
  <c r="BJ151" i="12"/>
  <c r="Z151" i="12"/>
  <c r="M151" i="13"/>
  <c r="BV151" i="13"/>
  <c r="BJ151" i="13"/>
  <c r="AX151" i="13"/>
  <c r="AL151" i="13"/>
  <c r="Z151" i="13"/>
  <c r="N151" i="13"/>
  <c r="G154" i="13"/>
  <c r="H154" i="13" s="1"/>
  <c r="N151" i="12"/>
  <c r="M151" i="12"/>
  <c r="G154" i="12"/>
  <c r="H154" i="12" s="1"/>
  <c r="G155" i="7"/>
  <c r="H155" i="7" s="1"/>
  <c r="L154" i="7" l="1"/>
  <c r="L153" i="13"/>
  <c r="I154" i="12" a="1"/>
  <c r="I154" i="12" s="1"/>
  <c r="K154" i="12" s="1"/>
  <c r="J154" i="12"/>
  <c r="I154" i="13" a="1"/>
  <c r="I154" i="13" s="1"/>
  <c r="K154" i="13" s="1"/>
  <c r="J154" i="13"/>
  <c r="N153" i="7"/>
  <c r="M153" i="7"/>
  <c r="M154" i="7"/>
  <c r="N154" i="7"/>
  <c r="I155" i="7" a="1"/>
  <c r="I155" i="7" s="1"/>
  <c r="K155" i="7" s="1"/>
  <c r="J155" i="7"/>
  <c r="BJ152" i="12"/>
  <c r="BV152" i="12"/>
  <c r="AX152" i="12"/>
  <c r="AL152" i="12"/>
  <c r="Z152" i="12"/>
  <c r="M152" i="13"/>
  <c r="BV152" i="13"/>
  <c r="BJ152" i="13"/>
  <c r="AX152" i="13"/>
  <c r="AL152" i="13"/>
  <c r="Z152" i="13"/>
  <c r="N152" i="13"/>
  <c r="G155" i="13"/>
  <c r="H155" i="13" s="1"/>
  <c r="N152" i="12"/>
  <c r="M152" i="12"/>
  <c r="G155" i="12"/>
  <c r="H155" i="12" s="1"/>
  <c r="G156" i="7"/>
  <c r="H156" i="7" s="1"/>
  <c r="L154" i="13" l="1"/>
  <c r="I155" i="12" a="1"/>
  <c r="I155" i="12" s="1"/>
  <c r="K155" i="12" s="1"/>
  <c r="J155" i="12"/>
  <c r="J155" i="13"/>
  <c r="I155" i="13" a="1"/>
  <c r="I155" i="13" s="1"/>
  <c r="K155" i="13" s="1"/>
  <c r="L154" i="12"/>
  <c r="I156" i="7" a="1"/>
  <c r="I156" i="7" s="1"/>
  <c r="K156" i="7" s="1"/>
  <c r="J156" i="7"/>
  <c r="L155" i="7"/>
  <c r="BV153" i="12"/>
  <c r="BJ153" i="12"/>
  <c r="Z153" i="12"/>
  <c r="AX153" i="12"/>
  <c r="AL153" i="12"/>
  <c r="M153" i="13"/>
  <c r="BV153" i="13"/>
  <c r="BJ153" i="13"/>
  <c r="AX153" i="13"/>
  <c r="AL153" i="13"/>
  <c r="Z153" i="13"/>
  <c r="N153" i="13"/>
  <c r="G156" i="13"/>
  <c r="H156" i="13" s="1"/>
  <c r="N153" i="12"/>
  <c r="M153" i="12"/>
  <c r="G156" i="12"/>
  <c r="H156" i="12" s="1"/>
  <c r="G157" i="7"/>
  <c r="H157" i="7" s="1"/>
  <c r="J156" i="13" l="1"/>
  <c r="I156" i="13" a="1"/>
  <c r="I156" i="13" s="1"/>
  <c r="K156" i="13" s="1"/>
  <c r="L155" i="13"/>
  <c r="L155" i="12"/>
  <c r="I156" i="12" a="1"/>
  <c r="I156" i="12" s="1"/>
  <c r="K156" i="12" s="1"/>
  <c r="J156" i="12"/>
  <c r="L156" i="7"/>
  <c r="N156" i="7" s="1"/>
  <c r="I157" i="7" a="1"/>
  <c r="I157" i="7" s="1"/>
  <c r="K157" i="7" s="1"/>
  <c r="J157" i="7"/>
  <c r="M155" i="7"/>
  <c r="N155" i="7"/>
  <c r="BV154" i="12"/>
  <c r="AL154" i="12"/>
  <c r="BJ154" i="12"/>
  <c r="Z154" i="12"/>
  <c r="AX154" i="12"/>
  <c r="M154" i="13"/>
  <c r="BV154" i="13"/>
  <c r="BJ154" i="13"/>
  <c r="AX154" i="13"/>
  <c r="AL154" i="13"/>
  <c r="Z154" i="13"/>
  <c r="G157" i="13"/>
  <c r="H157" i="13" s="1"/>
  <c r="N154" i="13"/>
  <c r="N154" i="12"/>
  <c r="M154" i="12"/>
  <c r="G157" i="12"/>
  <c r="H157" i="12" s="1"/>
  <c r="G158" i="7"/>
  <c r="H158" i="7" s="1"/>
  <c r="I157" i="13" l="1" a="1"/>
  <c r="I157" i="13" s="1"/>
  <c r="K157" i="13" s="1"/>
  <c r="J157" i="13"/>
  <c r="L156" i="12"/>
  <c r="I157" i="12" a="1"/>
  <c r="I157" i="12" s="1"/>
  <c r="K157" i="12" s="1"/>
  <c r="J157" i="12"/>
  <c r="L156" i="13"/>
  <c r="M156" i="7"/>
  <c r="L157" i="7"/>
  <c r="M157" i="7" s="1"/>
  <c r="J158" i="7"/>
  <c r="I158" i="7" a="1"/>
  <c r="I158" i="7" s="1"/>
  <c r="K158" i="7" s="1"/>
  <c r="BV155" i="12"/>
  <c r="AX155" i="12"/>
  <c r="AL155" i="12"/>
  <c r="BJ155" i="12"/>
  <c r="Z155" i="12"/>
  <c r="M155" i="13"/>
  <c r="BV155" i="13"/>
  <c r="BJ155" i="13"/>
  <c r="AX155" i="13"/>
  <c r="AL155" i="13"/>
  <c r="Z155" i="13"/>
  <c r="N155" i="13"/>
  <c r="G158" i="13"/>
  <c r="H158" i="13" s="1"/>
  <c r="N155" i="12"/>
  <c r="M155" i="12"/>
  <c r="G158" i="12"/>
  <c r="H158" i="12" s="1"/>
  <c r="G159" i="7"/>
  <c r="H159" i="7" s="1"/>
  <c r="L157" i="12" l="1"/>
  <c r="L157" i="13"/>
  <c r="I158" i="13" a="1"/>
  <c r="I158" i="13" s="1"/>
  <c r="K158" i="13" s="1"/>
  <c r="J158" i="13"/>
  <c r="I158" i="12" a="1"/>
  <c r="I158" i="12" s="1"/>
  <c r="K158" i="12" s="1"/>
  <c r="J158" i="12"/>
  <c r="L158" i="12" s="1"/>
  <c r="N157" i="7"/>
  <c r="J159" i="7"/>
  <c r="I159" i="7" a="1"/>
  <c r="I159" i="7" s="1"/>
  <c r="K159" i="7" s="1"/>
  <c r="L158" i="7"/>
  <c r="BV156" i="12"/>
  <c r="BJ156" i="12"/>
  <c r="AL156" i="12"/>
  <c r="AX156" i="12"/>
  <c r="Z156" i="12"/>
  <c r="M156" i="13"/>
  <c r="BJ156" i="13"/>
  <c r="BV156" i="13"/>
  <c r="AX156" i="13"/>
  <c r="AL156" i="13"/>
  <c r="Z156" i="13"/>
  <c r="N156" i="13"/>
  <c r="G159" i="13"/>
  <c r="H159" i="13" s="1"/>
  <c r="N156" i="12"/>
  <c r="M156" i="12"/>
  <c r="G159" i="12"/>
  <c r="H159" i="12" s="1"/>
  <c r="G160" i="7"/>
  <c r="H160" i="7" s="1"/>
  <c r="L158" i="13" l="1"/>
  <c r="I159" i="12" a="1"/>
  <c r="I159" i="12" s="1"/>
  <c r="K159" i="12" s="1"/>
  <c r="J159" i="12"/>
  <c r="I159" i="13" a="1"/>
  <c r="I159" i="13" s="1"/>
  <c r="K159" i="13" s="1"/>
  <c r="J159" i="13"/>
  <c r="M158" i="7"/>
  <c r="N158" i="7"/>
  <c r="I160" i="7" a="1"/>
  <c r="I160" i="7" s="1"/>
  <c r="K160" i="7" s="1"/>
  <c r="J160" i="7"/>
  <c r="L159" i="7"/>
  <c r="AL157" i="12"/>
  <c r="AX157" i="12"/>
  <c r="BJ157" i="12"/>
  <c r="BV157" i="12"/>
  <c r="Z157" i="12"/>
  <c r="M157" i="13"/>
  <c r="BV157" i="13"/>
  <c r="BJ157" i="13"/>
  <c r="AX157" i="13"/>
  <c r="AL157" i="13"/>
  <c r="Z157" i="13"/>
  <c r="N157" i="13"/>
  <c r="G160" i="13"/>
  <c r="H160" i="13" s="1"/>
  <c r="N157" i="12"/>
  <c r="M157" i="12"/>
  <c r="G160" i="12"/>
  <c r="H160" i="12" s="1"/>
  <c r="G161" i="7"/>
  <c r="H161" i="7" s="1"/>
  <c r="L159" i="12" l="1"/>
  <c r="L159" i="13"/>
  <c r="I160" i="13" a="1"/>
  <c r="I160" i="13" s="1"/>
  <c r="K160" i="13" s="1"/>
  <c r="J160" i="13"/>
  <c r="J160" i="12"/>
  <c r="I160" i="12" a="1"/>
  <c r="I160" i="12" s="1"/>
  <c r="K160" i="12" s="1"/>
  <c r="J161" i="7"/>
  <c r="I161" i="7" a="1"/>
  <c r="I161" i="7" s="1"/>
  <c r="K161" i="7" s="1"/>
  <c r="M159" i="7"/>
  <c r="N159" i="7"/>
  <c r="L160" i="7"/>
  <c r="BJ158" i="12"/>
  <c r="AL158" i="12"/>
  <c r="AX158" i="12"/>
  <c r="BV158" i="12"/>
  <c r="Z158" i="12"/>
  <c r="M158" i="13"/>
  <c r="BJ158" i="13"/>
  <c r="BV158" i="13"/>
  <c r="AX158" i="13"/>
  <c r="AL158" i="13"/>
  <c r="Z158" i="13"/>
  <c r="N158" i="13"/>
  <c r="G161" i="13"/>
  <c r="H161" i="13" s="1"/>
  <c r="N158" i="12"/>
  <c r="M158" i="12"/>
  <c r="G161" i="12"/>
  <c r="H161" i="12" s="1"/>
  <c r="G162" i="7"/>
  <c r="H162" i="7" s="1"/>
  <c r="L160" i="13" l="1"/>
  <c r="L160" i="12"/>
  <c r="I161" i="12" a="1"/>
  <c r="I161" i="12" s="1"/>
  <c r="K161" i="12" s="1"/>
  <c r="J161" i="12"/>
  <c r="I161" i="13" a="1"/>
  <c r="I161" i="13" s="1"/>
  <c r="K161" i="13" s="1"/>
  <c r="J161" i="13"/>
  <c r="J162" i="7"/>
  <c r="I162" i="7" a="1"/>
  <c r="I162" i="7" s="1"/>
  <c r="K162" i="7" s="1"/>
  <c r="L162" i="7" s="1"/>
  <c r="N160" i="7"/>
  <c r="M160" i="7"/>
  <c r="L161" i="7"/>
  <c r="BJ159" i="12"/>
  <c r="AL159" i="12"/>
  <c r="AX159" i="12"/>
  <c r="BV159" i="12"/>
  <c r="Z159" i="12"/>
  <c r="M159" i="13"/>
  <c r="BV159" i="13"/>
  <c r="BJ159" i="13"/>
  <c r="AL159" i="13"/>
  <c r="AX159" i="13"/>
  <c r="Z159" i="13"/>
  <c r="N159" i="13"/>
  <c r="G162" i="13"/>
  <c r="H162" i="13" s="1"/>
  <c r="N159" i="12"/>
  <c r="M159" i="12"/>
  <c r="G162" i="12"/>
  <c r="H162" i="12" s="1"/>
  <c r="G163" i="7"/>
  <c r="H163" i="7" s="1"/>
  <c r="L161" i="12" l="1"/>
  <c r="L161" i="13"/>
  <c r="I162" i="13" a="1"/>
  <c r="I162" i="13" s="1"/>
  <c r="K162" i="13" s="1"/>
  <c r="J162" i="13"/>
  <c r="I162" i="12" a="1"/>
  <c r="I162" i="12" s="1"/>
  <c r="K162" i="12" s="1"/>
  <c r="J162" i="12"/>
  <c r="N161" i="7"/>
  <c r="M161" i="7"/>
  <c r="N162" i="7"/>
  <c r="M162" i="7"/>
  <c r="I163" i="7" a="1"/>
  <c r="I163" i="7" s="1"/>
  <c r="K163" i="7" s="1"/>
  <c r="J163" i="7"/>
  <c r="BV160" i="12"/>
  <c r="AX160" i="12"/>
  <c r="Z160" i="12"/>
  <c r="BJ160" i="12"/>
  <c r="AL160" i="12"/>
  <c r="M160" i="13"/>
  <c r="BV160" i="13"/>
  <c r="BJ160" i="13"/>
  <c r="AX160" i="13"/>
  <c r="AL160" i="13"/>
  <c r="Z160" i="13"/>
  <c r="N160" i="13"/>
  <c r="G163" i="13"/>
  <c r="H163" i="13" s="1"/>
  <c r="N160" i="12"/>
  <c r="M160" i="12"/>
  <c r="G163" i="12"/>
  <c r="H163" i="12" s="1"/>
  <c r="G164" i="7"/>
  <c r="H164" i="7" s="1"/>
  <c r="I163" i="13" l="1" a="1"/>
  <c r="I163" i="13" s="1"/>
  <c r="K163" i="13" s="1"/>
  <c r="J163" i="13"/>
  <c r="L162" i="12"/>
  <c r="J163" i="12"/>
  <c r="I163" i="12" a="1"/>
  <c r="I163" i="12" s="1"/>
  <c r="K163" i="12" s="1"/>
  <c r="L162" i="13"/>
  <c r="J164" i="7"/>
  <c r="I164" i="7" a="1"/>
  <c r="I164" i="7" s="1"/>
  <c r="K164" i="7" s="1"/>
  <c r="L163" i="7"/>
  <c r="BJ161" i="12"/>
  <c r="Z161" i="12"/>
  <c r="AX161" i="12"/>
  <c r="AL161" i="12"/>
  <c r="BV161" i="12"/>
  <c r="M161" i="13"/>
  <c r="BV161" i="13"/>
  <c r="BJ161" i="13"/>
  <c r="AX161" i="13"/>
  <c r="AL161" i="13"/>
  <c r="Z161" i="13"/>
  <c r="N161" i="13"/>
  <c r="G164" i="13"/>
  <c r="H164" i="13" s="1"/>
  <c r="N161" i="12"/>
  <c r="M161" i="12"/>
  <c r="G164" i="12"/>
  <c r="H164" i="12" s="1"/>
  <c r="G165" i="7"/>
  <c r="H165" i="7" s="1"/>
  <c r="L163" i="13" l="1"/>
  <c r="I164" i="13" a="1"/>
  <c r="I164" i="13" s="1"/>
  <c r="K164" i="13" s="1"/>
  <c r="J164" i="13"/>
  <c r="L164" i="13" s="1"/>
  <c r="L163" i="12"/>
  <c r="J164" i="12"/>
  <c r="I164" i="12" a="1"/>
  <c r="I164" i="12" s="1"/>
  <c r="K164" i="12" s="1"/>
  <c r="I165" i="7" a="1"/>
  <c r="I165" i="7" s="1"/>
  <c r="K165" i="7" s="1"/>
  <c r="J165" i="7"/>
  <c r="M163" i="7"/>
  <c r="N163" i="7"/>
  <c r="L164" i="7"/>
  <c r="BV162" i="12"/>
  <c r="AL162" i="12"/>
  <c r="AX162" i="12"/>
  <c r="Z162" i="12"/>
  <c r="BJ162" i="12"/>
  <c r="M162" i="13"/>
  <c r="BV162" i="13"/>
  <c r="BJ162" i="13"/>
  <c r="AX162" i="13"/>
  <c r="AL162" i="13"/>
  <c r="Z162" i="13"/>
  <c r="N162" i="13"/>
  <c r="G165" i="13"/>
  <c r="H165" i="13" s="1"/>
  <c r="N162" i="12"/>
  <c r="M162" i="12"/>
  <c r="G165" i="12"/>
  <c r="H165" i="12" s="1"/>
  <c r="G166" i="7"/>
  <c r="H166" i="7" s="1"/>
  <c r="L164" i="12" l="1"/>
  <c r="I165" i="13" a="1"/>
  <c r="I165" i="13" s="1"/>
  <c r="K165" i="13" s="1"/>
  <c r="J165" i="13"/>
  <c r="I165" i="12" a="1"/>
  <c r="I165" i="12" s="1"/>
  <c r="K165" i="12" s="1"/>
  <c r="J165" i="12"/>
  <c r="J166" i="7"/>
  <c r="I166" i="7" a="1"/>
  <c r="I166" i="7" s="1"/>
  <c r="K166" i="7" s="1"/>
  <c r="N164" i="7"/>
  <c r="M164" i="7"/>
  <c r="L165" i="7"/>
  <c r="BV163" i="12"/>
  <c r="AX163" i="12"/>
  <c r="AL163" i="12"/>
  <c r="BJ163" i="12"/>
  <c r="Z163" i="12"/>
  <c r="M163" i="13"/>
  <c r="BV163" i="13"/>
  <c r="BJ163" i="13"/>
  <c r="AX163" i="13"/>
  <c r="Z163" i="13"/>
  <c r="AL163" i="13"/>
  <c r="N163" i="13"/>
  <c r="G166" i="13"/>
  <c r="H166" i="13" s="1"/>
  <c r="N163" i="12"/>
  <c r="M163" i="12"/>
  <c r="G166" i="12"/>
  <c r="H166" i="12" s="1"/>
  <c r="G167" i="7"/>
  <c r="H167" i="7" s="1"/>
  <c r="L165" i="13" l="1"/>
  <c r="L165" i="12"/>
  <c r="I166" i="12" a="1"/>
  <c r="I166" i="12" s="1"/>
  <c r="K166" i="12" s="1"/>
  <c r="J166" i="12"/>
  <c r="I166" i="13" a="1"/>
  <c r="I166" i="13" s="1"/>
  <c r="K166" i="13" s="1"/>
  <c r="J166" i="13"/>
  <c r="I167" i="7" a="1"/>
  <c r="I167" i="7" s="1"/>
  <c r="K167" i="7" s="1"/>
  <c r="J167" i="7"/>
  <c r="M165" i="7"/>
  <c r="N165" i="7"/>
  <c r="L166" i="7"/>
  <c r="BV164" i="12"/>
  <c r="AX164" i="12"/>
  <c r="Z164" i="12"/>
  <c r="AL164" i="12"/>
  <c r="BJ164" i="12"/>
  <c r="M164" i="13"/>
  <c r="BV164" i="13"/>
  <c r="BJ164" i="13"/>
  <c r="AX164" i="13"/>
  <c r="Z164" i="13"/>
  <c r="AL164" i="13"/>
  <c r="N164" i="13"/>
  <c r="G167" i="13"/>
  <c r="H167" i="13" s="1"/>
  <c r="N164" i="12"/>
  <c r="M164" i="12"/>
  <c r="G167" i="12"/>
  <c r="H167" i="12" s="1"/>
  <c r="G168" i="7"/>
  <c r="H168" i="7" s="1"/>
  <c r="L166" i="13" l="1"/>
  <c r="I167" i="12" a="1"/>
  <c r="I167" i="12" s="1"/>
  <c r="K167" i="12" s="1"/>
  <c r="J167" i="12"/>
  <c r="L166" i="12"/>
  <c r="J167" i="13"/>
  <c r="I167" i="13" a="1"/>
  <c r="I167" i="13" s="1"/>
  <c r="K167" i="13" s="1"/>
  <c r="I168" i="7" a="1"/>
  <c r="I168" i="7" s="1"/>
  <c r="K168" i="7" s="1"/>
  <c r="J168" i="7"/>
  <c r="N166" i="7"/>
  <c r="M166" i="7"/>
  <c r="L167" i="7"/>
  <c r="BV165" i="12"/>
  <c r="AX165" i="12"/>
  <c r="AL165" i="12"/>
  <c r="BJ165" i="12"/>
  <c r="Z165" i="12"/>
  <c r="M165" i="13"/>
  <c r="BV165" i="13"/>
  <c r="BJ165" i="13"/>
  <c r="AX165" i="13"/>
  <c r="AL165" i="13"/>
  <c r="Z165" i="13"/>
  <c r="G168" i="13"/>
  <c r="H168" i="13" s="1"/>
  <c r="N165" i="13"/>
  <c r="N165" i="12"/>
  <c r="M165" i="12"/>
  <c r="G168" i="12"/>
  <c r="H168" i="12" s="1"/>
  <c r="G169" i="7"/>
  <c r="H169" i="7" s="1"/>
  <c r="L167" i="13" l="1"/>
  <c r="J168" i="13"/>
  <c r="I168" i="13" a="1"/>
  <c r="I168" i="13" s="1"/>
  <c r="K168" i="13" s="1"/>
  <c r="I168" i="12" a="1"/>
  <c r="I168" i="12" s="1"/>
  <c r="K168" i="12" s="1"/>
  <c r="J168" i="12"/>
  <c r="L167" i="12"/>
  <c r="L168" i="7"/>
  <c r="M168" i="7" s="1"/>
  <c r="M167" i="7"/>
  <c r="N167" i="7"/>
  <c r="I169" i="7" a="1"/>
  <c r="I169" i="7" s="1"/>
  <c r="K169" i="7" s="1"/>
  <c r="J169" i="7"/>
  <c r="BJ166" i="12"/>
  <c r="AL166" i="12"/>
  <c r="AX166" i="12"/>
  <c r="Z166" i="12"/>
  <c r="BV166" i="12"/>
  <c r="M166" i="13"/>
  <c r="BV166" i="13"/>
  <c r="BJ166" i="13"/>
  <c r="AX166" i="13"/>
  <c r="AL166" i="13"/>
  <c r="Z166" i="13"/>
  <c r="N166" i="13"/>
  <c r="G169" i="13"/>
  <c r="H169" i="13" s="1"/>
  <c r="N166" i="12"/>
  <c r="M166" i="12"/>
  <c r="G169" i="12"/>
  <c r="H169" i="12" s="1"/>
  <c r="G170" i="7"/>
  <c r="H170" i="7" s="1"/>
  <c r="L168" i="13" l="1"/>
  <c r="I169" i="12" a="1"/>
  <c r="I169" i="12" s="1"/>
  <c r="K169" i="12" s="1"/>
  <c r="J169" i="12"/>
  <c r="N168" i="7"/>
  <c r="L168" i="12"/>
  <c r="I169" i="13" a="1"/>
  <c r="I169" i="13" s="1"/>
  <c r="K169" i="13" s="1"/>
  <c r="J169" i="13"/>
  <c r="I170" i="7" a="1"/>
  <c r="I170" i="7" s="1"/>
  <c r="K170" i="7" s="1"/>
  <c r="J170" i="7"/>
  <c r="L169" i="7"/>
  <c r="BV167" i="12"/>
  <c r="BJ167" i="12"/>
  <c r="AL167" i="12"/>
  <c r="AX167" i="12"/>
  <c r="Z167" i="12"/>
  <c r="M167" i="13"/>
  <c r="BV167" i="13"/>
  <c r="BJ167" i="13"/>
  <c r="AX167" i="13"/>
  <c r="AL167" i="13"/>
  <c r="Z167" i="13"/>
  <c r="N167" i="13"/>
  <c r="G170" i="13"/>
  <c r="H170" i="13" s="1"/>
  <c r="N167" i="12"/>
  <c r="M167" i="12"/>
  <c r="G170" i="12"/>
  <c r="H170" i="12" s="1"/>
  <c r="G171" i="7"/>
  <c r="H171" i="7" s="1"/>
  <c r="L169" i="13" l="1"/>
  <c r="L169" i="12"/>
  <c r="I170" i="13" a="1"/>
  <c r="I170" i="13" s="1"/>
  <c r="K170" i="13" s="1"/>
  <c r="J170" i="13"/>
  <c r="I170" i="12" a="1"/>
  <c r="I170" i="12" s="1"/>
  <c r="K170" i="12" s="1"/>
  <c r="J170" i="12"/>
  <c r="L170" i="7"/>
  <c r="N170" i="7" s="1"/>
  <c r="I171" i="7" a="1"/>
  <c r="I171" i="7" s="1"/>
  <c r="K171" i="7" s="1"/>
  <c r="J171" i="7"/>
  <c r="M169" i="7"/>
  <c r="N169" i="7"/>
  <c r="AX168" i="12"/>
  <c r="BJ168" i="12"/>
  <c r="BV168" i="12"/>
  <c r="Z168" i="12"/>
  <c r="AL168" i="12"/>
  <c r="M168" i="13"/>
  <c r="BV168" i="13"/>
  <c r="BJ168" i="13"/>
  <c r="AX168" i="13"/>
  <c r="AL168" i="13"/>
  <c r="Z168" i="13"/>
  <c r="N168" i="13"/>
  <c r="G171" i="13"/>
  <c r="H171" i="13" s="1"/>
  <c r="N168" i="12"/>
  <c r="M168" i="12"/>
  <c r="G171" i="12"/>
  <c r="H171" i="12" s="1"/>
  <c r="G172" i="7"/>
  <c r="H172" i="7" s="1"/>
  <c r="L170" i="13" l="1"/>
  <c r="L170" i="12"/>
  <c r="I171" i="13" a="1"/>
  <c r="I171" i="13" s="1"/>
  <c r="K171" i="13" s="1"/>
  <c r="J171" i="13"/>
  <c r="I171" i="12" a="1"/>
  <c r="I171" i="12" s="1"/>
  <c r="K171" i="12" s="1"/>
  <c r="J171" i="12"/>
  <c r="M170" i="7"/>
  <c r="J172" i="7"/>
  <c r="I172" i="7" a="1"/>
  <c r="I172" i="7" s="1"/>
  <c r="K172" i="7" s="1"/>
  <c r="L171" i="7"/>
  <c r="BV169" i="12"/>
  <c r="BJ169" i="12"/>
  <c r="Z169" i="12"/>
  <c r="AX169" i="12"/>
  <c r="AL169" i="12"/>
  <c r="M169" i="13"/>
  <c r="BV169" i="13"/>
  <c r="BJ169" i="13"/>
  <c r="AX169" i="13"/>
  <c r="Z169" i="13"/>
  <c r="AL169" i="13"/>
  <c r="N169" i="13"/>
  <c r="G172" i="13"/>
  <c r="H172" i="13" s="1"/>
  <c r="N169" i="12"/>
  <c r="M169" i="12"/>
  <c r="G172" i="12"/>
  <c r="H172" i="12" s="1"/>
  <c r="G173" i="7"/>
  <c r="H173" i="7" s="1"/>
  <c r="L171" i="12" l="1"/>
  <c r="L171" i="13"/>
  <c r="I172" i="13" a="1"/>
  <c r="I172" i="13" s="1"/>
  <c r="K172" i="13" s="1"/>
  <c r="J172" i="13"/>
  <c r="J172" i="12"/>
  <c r="I172" i="12" a="1"/>
  <c r="I172" i="12" s="1"/>
  <c r="K172" i="12" s="1"/>
  <c r="N171" i="7"/>
  <c r="M171" i="7"/>
  <c r="L172" i="7"/>
  <c r="J173" i="7"/>
  <c r="I173" i="7" a="1"/>
  <c r="I173" i="7" s="1"/>
  <c r="K173" i="7" s="1"/>
  <c r="BV170" i="12"/>
  <c r="BJ170" i="12"/>
  <c r="Z170" i="12"/>
  <c r="AL170" i="12"/>
  <c r="AX170" i="12"/>
  <c r="M170" i="13"/>
  <c r="BV170" i="13"/>
  <c r="BJ170" i="13"/>
  <c r="AX170" i="13"/>
  <c r="AL170" i="13"/>
  <c r="Z170" i="13"/>
  <c r="N170" i="13"/>
  <c r="G173" i="13"/>
  <c r="H173" i="13" s="1"/>
  <c r="N170" i="12"/>
  <c r="M170" i="12"/>
  <c r="G173" i="12"/>
  <c r="H173" i="12" s="1"/>
  <c r="G174" i="7"/>
  <c r="H174" i="7" s="1"/>
  <c r="L172" i="13" l="1"/>
  <c r="I173" i="12" a="1"/>
  <c r="I173" i="12" s="1"/>
  <c r="K173" i="12" s="1"/>
  <c r="J173" i="12"/>
  <c r="L173" i="12" s="1"/>
  <c r="L172" i="12"/>
  <c r="I173" i="13" a="1"/>
  <c r="I173" i="13" s="1"/>
  <c r="K173" i="13" s="1"/>
  <c r="J173" i="13"/>
  <c r="L173" i="13" s="1"/>
  <c r="I174" i="7" a="1"/>
  <c r="I174" i="7" s="1"/>
  <c r="K174" i="7" s="1"/>
  <c r="J174" i="7"/>
  <c r="L173" i="7"/>
  <c r="M172" i="7"/>
  <c r="N172" i="7"/>
  <c r="BV171" i="12"/>
  <c r="AX171" i="12"/>
  <c r="AL171" i="12"/>
  <c r="BJ171" i="12"/>
  <c r="Z171" i="12"/>
  <c r="M171" i="13"/>
  <c r="BV171" i="13"/>
  <c r="BJ171" i="13"/>
  <c r="AX171" i="13"/>
  <c r="Z171" i="13"/>
  <c r="AL171" i="13"/>
  <c r="N171" i="13"/>
  <c r="G174" i="13"/>
  <c r="H174" i="13" s="1"/>
  <c r="N171" i="12"/>
  <c r="M171" i="12"/>
  <c r="G174" i="12"/>
  <c r="H174" i="12" s="1"/>
  <c r="G175" i="7"/>
  <c r="H175" i="7" s="1"/>
  <c r="J174" i="13" l="1"/>
  <c r="I174" i="13" a="1"/>
  <c r="I174" i="13" s="1"/>
  <c r="K174" i="13" s="1"/>
  <c r="I174" i="12" a="1"/>
  <c r="I174" i="12" s="1"/>
  <c r="K174" i="12" s="1"/>
  <c r="J174" i="12"/>
  <c r="L174" i="7"/>
  <c r="N174" i="7" s="1"/>
  <c r="J175" i="7"/>
  <c r="I175" i="7" a="1"/>
  <c r="I175" i="7" s="1"/>
  <c r="K175" i="7" s="1"/>
  <c r="M173" i="7"/>
  <c r="N173" i="7"/>
  <c r="BV172" i="12"/>
  <c r="BJ172" i="12"/>
  <c r="AL172" i="12"/>
  <c r="AX172" i="12"/>
  <c r="Z172" i="12"/>
  <c r="M172" i="13"/>
  <c r="BV172" i="13"/>
  <c r="BJ172" i="13"/>
  <c r="AX172" i="13"/>
  <c r="Z172" i="13"/>
  <c r="AL172" i="13"/>
  <c r="N172" i="13"/>
  <c r="G175" i="13"/>
  <c r="H175" i="13" s="1"/>
  <c r="N172" i="12"/>
  <c r="M172" i="12"/>
  <c r="G175" i="12"/>
  <c r="H175" i="12" s="1"/>
  <c r="G176" i="7"/>
  <c r="H176" i="7" s="1"/>
  <c r="L174" i="12" l="1"/>
  <c r="I175" i="12" a="1"/>
  <c r="I175" i="12" s="1"/>
  <c r="K175" i="12" s="1"/>
  <c r="J175" i="12"/>
  <c r="M174" i="7"/>
  <c r="L174" i="13"/>
  <c r="I175" i="13" a="1"/>
  <c r="I175" i="13" s="1"/>
  <c r="K175" i="13" s="1"/>
  <c r="J175" i="13"/>
  <c r="I176" i="7" a="1"/>
  <c r="I176" i="7" s="1"/>
  <c r="K176" i="7" s="1"/>
  <c r="J176" i="7"/>
  <c r="L175" i="7"/>
  <c r="BV173" i="12"/>
  <c r="AX173" i="12"/>
  <c r="AL173" i="12"/>
  <c r="BJ173" i="12"/>
  <c r="Z173" i="12"/>
  <c r="M173" i="13"/>
  <c r="BV173" i="13"/>
  <c r="BJ173" i="13"/>
  <c r="AX173" i="13"/>
  <c r="AL173" i="13"/>
  <c r="Z173" i="13"/>
  <c r="N173" i="13"/>
  <c r="G176" i="13"/>
  <c r="H176" i="13" s="1"/>
  <c r="N173" i="12"/>
  <c r="M173" i="12"/>
  <c r="G176" i="12"/>
  <c r="H176" i="12" s="1"/>
  <c r="G177" i="7"/>
  <c r="H177" i="7" s="1"/>
  <c r="L175" i="13" l="1"/>
  <c r="L175" i="12"/>
  <c r="J176" i="12"/>
  <c r="I176" i="12" a="1"/>
  <c r="I176" i="12" s="1"/>
  <c r="K176" i="12" s="1"/>
  <c r="I176" i="13" a="1"/>
  <c r="I176" i="13" s="1"/>
  <c r="K176" i="13" s="1"/>
  <c r="J176" i="13"/>
  <c r="I177" i="7" a="1"/>
  <c r="I177" i="7" s="1"/>
  <c r="K177" i="7" s="1"/>
  <c r="J177" i="7"/>
  <c r="M175" i="7"/>
  <c r="N175" i="7"/>
  <c r="L176" i="7"/>
  <c r="BV174" i="12"/>
  <c r="AL174" i="12"/>
  <c r="AX174" i="12"/>
  <c r="BJ174" i="12"/>
  <c r="Z174" i="12"/>
  <c r="M174" i="13"/>
  <c r="BV174" i="13"/>
  <c r="BJ174" i="13"/>
  <c r="AX174" i="13"/>
  <c r="AL174" i="13"/>
  <c r="Z174" i="13"/>
  <c r="N174" i="13"/>
  <c r="G177" i="13"/>
  <c r="H177" i="13" s="1"/>
  <c r="N174" i="12"/>
  <c r="M174" i="12"/>
  <c r="G177" i="12"/>
  <c r="H177" i="12" s="1"/>
  <c r="G178" i="7"/>
  <c r="H178" i="7" s="1"/>
  <c r="L176" i="13" l="1"/>
  <c r="L177" i="7"/>
  <c r="L176" i="12"/>
  <c r="I177" i="13" a="1"/>
  <c r="I177" i="13" s="1"/>
  <c r="K177" i="13" s="1"/>
  <c r="J177" i="13"/>
  <c r="I177" i="12" a="1"/>
  <c r="I177" i="12" s="1"/>
  <c r="K177" i="12" s="1"/>
  <c r="J177" i="12"/>
  <c r="N176" i="7"/>
  <c r="M176" i="7"/>
  <c r="I178" i="7" a="1"/>
  <c r="I178" i="7" s="1"/>
  <c r="K178" i="7" s="1"/>
  <c r="J178" i="7"/>
  <c r="M177" i="7"/>
  <c r="N177" i="7"/>
  <c r="BV175" i="12"/>
  <c r="AL175" i="12"/>
  <c r="AX175" i="12"/>
  <c r="BJ175" i="12"/>
  <c r="Z175" i="12"/>
  <c r="M175" i="13"/>
  <c r="BV175" i="13"/>
  <c r="BJ175" i="13"/>
  <c r="AL175" i="13"/>
  <c r="AX175" i="13"/>
  <c r="Z175" i="13"/>
  <c r="N175" i="13"/>
  <c r="G178" i="13"/>
  <c r="H178" i="13" s="1"/>
  <c r="N175" i="12"/>
  <c r="M175" i="12"/>
  <c r="G178" i="12"/>
  <c r="H178" i="12" s="1"/>
  <c r="G179" i="7"/>
  <c r="H179" i="7" s="1"/>
  <c r="L177" i="13" l="1"/>
  <c r="I178" i="13" a="1"/>
  <c r="I178" i="13" s="1"/>
  <c r="K178" i="13" s="1"/>
  <c r="J178" i="13"/>
  <c r="L177" i="12"/>
  <c r="I178" i="12" a="1"/>
  <c r="I178" i="12" s="1"/>
  <c r="K178" i="12" s="1"/>
  <c r="J178" i="12"/>
  <c r="L178" i="7"/>
  <c r="M178" i="7" s="1"/>
  <c r="I179" i="7" a="1"/>
  <c r="I179" i="7" s="1"/>
  <c r="K179" i="7" s="1"/>
  <c r="J179" i="7"/>
  <c r="BJ176" i="12"/>
  <c r="Z176" i="12"/>
  <c r="BV176" i="12"/>
  <c r="AX176" i="12"/>
  <c r="AL176" i="12"/>
  <c r="M176" i="13"/>
  <c r="BV176" i="13"/>
  <c r="BJ176" i="13"/>
  <c r="AX176" i="13"/>
  <c r="AL176" i="13"/>
  <c r="Z176" i="13"/>
  <c r="N176" i="13"/>
  <c r="G179" i="13"/>
  <c r="H179" i="13" s="1"/>
  <c r="N176" i="12"/>
  <c r="M176" i="12"/>
  <c r="G179" i="12"/>
  <c r="H179" i="12" s="1"/>
  <c r="G180" i="7"/>
  <c r="H180" i="7" s="1"/>
  <c r="L178" i="13" l="1"/>
  <c r="N178" i="7"/>
  <c r="J179" i="13"/>
  <c r="I179" i="13" a="1"/>
  <c r="I179" i="13" s="1"/>
  <c r="K179" i="13" s="1"/>
  <c r="L178" i="12"/>
  <c r="J179" i="12"/>
  <c r="I179" i="12" a="1"/>
  <c r="I179" i="12" s="1"/>
  <c r="K179" i="12" s="1"/>
  <c r="L179" i="7"/>
  <c r="M179" i="7" s="1"/>
  <c r="I180" i="7" a="1"/>
  <c r="I180" i="7" s="1"/>
  <c r="K180" i="7" s="1"/>
  <c r="J180" i="7"/>
  <c r="BV177" i="12"/>
  <c r="Z177" i="12"/>
  <c r="BJ177" i="12"/>
  <c r="AX177" i="12"/>
  <c r="AL177" i="12"/>
  <c r="M177" i="13"/>
  <c r="BJ177" i="13"/>
  <c r="BV177" i="13"/>
  <c r="AX177" i="13"/>
  <c r="AL177" i="13"/>
  <c r="Z177" i="13"/>
  <c r="N177" i="13"/>
  <c r="G180" i="13"/>
  <c r="H180" i="13" s="1"/>
  <c r="N177" i="12"/>
  <c r="M177" i="12"/>
  <c r="G180" i="12"/>
  <c r="H180" i="12" s="1"/>
  <c r="G181" i="7"/>
  <c r="H181" i="7" s="1"/>
  <c r="L179" i="12" l="1"/>
  <c r="J180" i="13"/>
  <c r="I180" i="13" a="1"/>
  <c r="I180" i="13" s="1"/>
  <c r="K180" i="13" s="1"/>
  <c r="I180" i="12" a="1"/>
  <c r="I180" i="12" s="1"/>
  <c r="K180" i="12" s="1"/>
  <c r="J180" i="12"/>
  <c r="N179" i="7"/>
  <c r="L179" i="13"/>
  <c r="L180" i="7"/>
  <c r="M180" i="7" s="1"/>
  <c r="I181" i="7" a="1"/>
  <c r="I181" i="7" s="1"/>
  <c r="K181" i="7" s="1"/>
  <c r="J181" i="7"/>
  <c r="AX178" i="12"/>
  <c r="Z178" i="12"/>
  <c r="AL178" i="12"/>
  <c r="BV178" i="12"/>
  <c r="BJ178" i="12"/>
  <c r="M178" i="13"/>
  <c r="BV178" i="13"/>
  <c r="BJ178" i="13"/>
  <c r="AX178" i="13"/>
  <c r="AL178" i="13"/>
  <c r="Z178" i="13"/>
  <c r="G181" i="13"/>
  <c r="H181" i="13" s="1"/>
  <c r="N178" i="13"/>
  <c r="N178" i="12"/>
  <c r="M178" i="12"/>
  <c r="G181" i="12"/>
  <c r="H181" i="12" s="1"/>
  <c r="G182" i="7"/>
  <c r="H182" i="7" s="1"/>
  <c r="I181" i="13" l="1" a="1"/>
  <c r="I181" i="13" s="1"/>
  <c r="K181" i="13" s="1"/>
  <c r="J181" i="13"/>
  <c r="L181" i="13" s="1"/>
  <c r="L180" i="12"/>
  <c r="L180" i="13"/>
  <c r="I181" i="12" a="1"/>
  <c r="I181" i="12" s="1"/>
  <c r="K181" i="12" s="1"/>
  <c r="J181" i="12"/>
  <c r="N180" i="7"/>
  <c r="L181" i="7"/>
  <c r="N181" i="7" s="1"/>
  <c r="I182" i="7" a="1"/>
  <c r="I182" i="7" s="1"/>
  <c r="K182" i="7" s="1"/>
  <c r="J182" i="7"/>
  <c r="BV179" i="12"/>
  <c r="AX179" i="12"/>
  <c r="AL179" i="12"/>
  <c r="BJ179" i="12"/>
  <c r="Z179" i="12"/>
  <c r="M179" i="13"/>
  <c r="BV179" i="13"/>
  <c r="BJ179" i="13"/>
  <c r="AX179" i="13"/>
  <c r="AL179" i="13"/>
  <c r="Z179" i="13"/>
  <c r="N179" i="13"/>
  <c r="G182" i="13"/>
  <c r="H182" i="13" s="1"/>
  <c r="N179" i="12"/>
  <c r="M179" i="12"/>
  <c r="G182" i="12"/>
  <c r="H182" i="12" s="1"/>
  <c r="G183" i="7"/>
  <c r="H183" i="7" s="1"/>
  <c r="I182" i="13" l="1" a="1"/>
  <c r="I182" i="13" s="1"/>
  <c r="K182" i="13" s="1"/>
  <c r="J182" i="13"/>
  <c r="L181" i="12"/>
  <c r="M181" i="7"/>
  <c r="I182" i="12" a="1"/>
  <c r="I182" i="12" s="1"/>
  <c r="K182" i="12" s="1"/>
  <c r="J182" i="12"/>
  <c r="L182" i="7"/>
  <c r="N182" i="7" s="1"/>
  <c r="I183" i="7" a="1"/>
  <c r="I183" i="7" s="1"/>
  <c r="K183" i="7" s="1"/>
  <c r="J183" i="7"/>
  <c r="BV180" i="12"/>
  <c r="BJ180" i="12"/>
  <c r="AL180" i="12"/>
  <c r="AX180" i="12"/>
  <c r="Z180" i="12"/>
  <c r="M180" i="13"/>
  <c r="BV180" i="13"/>
  <c r="BJ180" i="13"/>
  <c r="AL180" i="13"/>
  <c r="AX180" i="13"/>
  <c r="Z180" i="13"/>
  <c r="N180" i="13"/>
  <c r="G183" i="13"/>
  <c r="H183" i="13" s="1"/>
  <c r="N180" i="12"/>
  <c r="M180" i="12"/>
  <c r="G183" i="12"/>
  <c r="H183" i="12" s="1"/>
  <c r="G184" i="7"/>
  <c r="H184" i="7" s="1"/>
  <c r="L182" i="12" l="1"/>
  <c r="L182" i="13"/>
  <c r="M182" i="7"/>
  <c r="I183" i="13" a="1"/>
  <c r="I183" i="13" s="1"/>
  <c r="K183" i="13" s="1"/>
  <c r="J183" i="13"/>
  <c r="I183" i="12" a="1"/>
  <c r="I183" i="12" s="1"/>
  <c r="K183" i="12" s="1"/>
  <c r="J183" i="12"/>
  <c r="J184" i="7"/>
  <c r="I184" i="7" a="1"/>
  <c r="I184" i="7" s="1"/>
  <c r="K184" i="7" s="1"/>
  <c r="L183" i="7"/>
  <c r="BV181" i="12"/>
  <c r="BJ181" i="12"/>
  <c r="AX181" i="12"/>
  <c r="AL181" i="12"/>
  <c r="Z181" i="12"/>
  <c r="M181" i="13"/>
  <c r="BV181" i="13"/>
  <c r="BJ181" i="13"/>
  <c r="AX181" i="13"/>
  <c r="AL181" i="13"/>
  <c r="Z181" i="13"/>
  <c r="G184" i="13"/>
  <c r="H184" i="13" s="1"/>
  <c r="N181" i="13"/>
  <c r="N181" i="12"/>
  <c r="M181" i="12"/>
  <c r="G184" i="12"/>
  <c r="H184" i="12" s="1"/>
  <c r="G185" i="7"/>
  <c r="H185" i="7" s="1"/>
  <c r="L183" i="13" l="1"/>
  <c r="L184" i="7"/>
  <c r="L183" i="12"/>
  <c r="I184" i="12" a="1"/>
  <c r="I184" i="12" s="1"/>
  <c r="K184" i="12" s="1"/>
  <c r="J184" i="12"/>
  <c r="I184" i="13" a="1"/>
  <c r="I184" i="13" s="1"/>
  <c r="K184" i="13" s="1"/>
  <c r="J184" i="13"/>
  <c r="J185" i="7"/>
  <c r="I185" i="7" a="1"/>
  <c r="I185" i="7" s="1"/>
  <c r="K185" i="7" s="1"/>
  <c r="M183" i="7"/>
  <c r="N183" i="7"/>
  <c r="M184" i="7"/>
  <c r="N184" i="7"/>
  <c r="BV182" i="12"/>
  <c r="AL182" i="12"/>
  <c r="AX182" i="12"/>
  <c r="BJ182" i="12"/>
  <c r="Z182" i="12"/>
  <c r="M182" i="13"/>
  <c r="BV182" i="13"/>
  <c r="BJ182" i="13"/>
  <c r="AX182" i="13"/>
  <c r="AL182" i="13"/>
  <c r="Z182" i="13"/>
  <c r="N182" i="13"/>
  <c r="G185" i="13"/>
  <c r="H185" i="13" s="1"/>
  <c r="N182" i="12"/>
  <c r="M182" i="12"/>
  <c r="G185" i="12"/>
  <c r="H185" i="12" s="1"/>
  <c r="G186" i="7"/>
  <c r="H186" i="7" s="1"/>
  <c r="L184" i="13" l="1"/>
  <c r="L185" i="7"/>
  <c r="M185" i="7" s="1"/>
  <c r="I185" i="13" a="1"/>
  <c r="I185" i="13" s="1"/>
  <c r="K185" i="13" s="1"/>
  <c r="J185" i="13"/>
  <c r="I185" i="12" a="1"/>
  <c r="I185" i="12" s="1"/>
  <c r="K185" i="12" s="1"/>
  <c r="J185" i="12"/>
  <c r="L184" i="12"/>
  <c r="I186" i="7" a="1"/>
  <c r="I186" i="7" s="1"/>
  <c r="K186" i="7" s="1"/>
  <c r="J186" i="7"/>
  <c r="N185" i="7"/>
  <c r="BJ183" i="12"/>
  <c r="AL183" i="12"/>
  <c r="AX183" i="12"/>
  <c r="BV183" i="12"/>
  <c r="Z183" i="12"/>
  <c r="M183" i="13"/>
  <c r="BV183" i="13"/>
  <c r="BJ183" i="13"/>
  <c r="AX183" i="13"/>
  <c r="AL183" i="13"/>
  <c r="Z183" i="13"/>
  <c r="N183" i="13"/>
  <c r="G186" i="13"/>
  <c r="H186" i="13" s="1"/>
  <c r="N183" i="12"/>
  <c r="M183" i="12"/>
  <c r="G186" i="12"/>
  <c r="H186" i="12" s="1"/>
  <c r="G187" i="7"/>
  <c r="H187" i="7" s="1"/>
  <c r="L185" i="13" l="1"/>
  <c r="J186" i="13"/>
  <c r="I186" i="13" a="1"/>
  <c r="I186" i="13" s="1"/>
  <c r="K186" i="13" s="1"/>
  <c r="I186" i="12" a="1"/>
  <c r="I186" i="12" s="1"/>
  <c r="K186" i="12" s="1"/>
  <c r="J186" i="12"/>
  <c r="L185" i="12"/>
  <c r="L186" i="7"/>
  <c r="M186" i="7" s="1"/>
  <c r="I187" i="7" a="1"/>
  <c r="I187" i="7" s="1"/>
  <c r="K187" i="7" s="1"/>
  <c r="J187" i="7"/>
  <c r="BV184" i="12"/>
  <c r="Z184" i="12"/>
  <c r="AX184" i="12"/>
  <c r="BJ184" i="12"/>
  <c r="AL184" i="12"/>
  <c r="M184" i="13"/>
  <c r="BV184" i="13"/>
  <c r="BJ184" i="13"/>
  <c r="AX184" i="13"/>
  <c r="AL184" i="13"/>
  <c r="Z184" i="13"/>
  <c r="N184" i="13"/>
  <c r="G187" i="13"/>
  <c r="H187" i="13" s="1"/>
  <c r="N184" i="12"/>
  <c r="M184" i="12"/>
  <c r="G187" i="12"/>
  <c r="H187" i="12" s="1"/>
  <c r="G188" i="7"/>
  <c r="H188" i="7" s="1"/>
  <c r="L186" i="12" l="1"/>
  <c r="N186" i="7"/>
  <c r="I187" i="13" a="1"/>
  <c r="I187" i="13" s="1"/>
  <c r="K187" i="13" s="1"/>
  <c r="J187" i="13"/>
  <c r="J187" i="12"/>
  <c r="I187" i="12" a="1"/>
  <c r="I187" i="12" s="1"/>
  <c r="K187" i="12" s="1"/>
  <c r="L186" i="13"/>
  <c r="L187" i="7"/>
  <c r="N187" i="7" s="1"/>
  <c r="I188" i="7" a="1"/>
  <c r="I188" i="7" s="1"/>
  <c r="K188" i="7" s="1"/>
  <c r="J188" i="7"/>
  <c r="BV185" i="12"/>
  <c r="BJ185" i="12"/>
  <c r="AX185" i="12"/>
  <c r="AL185" i="12"/>
  <c r="Z185" i="12"/>
  <c r="M185" i="13"/>
  <c r="BV185" i="13"/>
  <c r="BJ185" i="13"/>
  <c r="AX185" i="13"/>
  <c r="Z185" i="13"/>
  <c r="AL185" i="13"/>
  <c r="N185" i="13"/>
  <c r="G188" i="13"/>
  <c r="H188" i="13" s="1"/>
  <c r="N185" i="12"/>
  <c r="M185" i="12"/>
  <c r="G188" i="12"/>
  <c r="H188" i="12" s="1"/>
  <c r="G189" i="7"/>
  <c r="H189" i="7" s="1"/>
  <c r="L187" i="13" l="1"/>
  <c r="M187" i="7"/>
  <c r="I188" i="13" a="1"/>
  <c r="I188" i="13" s="1"/>
  <c r="K188" i="13" s="1"/>
  <c r="J188" i="13"/>
  <c r="J188" i="12"/>
  <c r="I188" i="12" a="1"/>
  <c r="I188" i="12" s="1"/>
  <c r="K188" i="12" s="1"/>
  <c r="L187" i="12"/>
  <c r="I189" i="7" a="1"/>
  <c r="I189" i="7" s="1"/>
  <c r="K189" i="7" s="1"/>
  <c r="J189" i="7"/>
  <c r="L188" i="7"/>
  <c r="BV186" i="12"/>
  <c r="BJ186" i="12"/>
  <c r="Z186" i="12"/>
  <c r="AX186" i="12"/>
  <c r="AL186" i="12"/>
  <c r="M186" i="13"/>
  <c r="BV186" i="13"/>
  <c r="BJ186" i="13"/>
  <c r="AX186" i="13"/>
  <c r="AL186" i="13"/>
  <c r="Z186" i="13"/>
  <c r="N186" i="13"/>
  <c r="G189" i="13"/>
  <c r="H189" i="13" s="1"/>
  <c r="N186" i="12"/>
  <c r="M186" i="12"/>
  <c r="G189" i="12"/>
  <c r="H189" i="12" s="1"/>
  <c r="G190" i="7"/>
  <c r="H190" i="7" s="1"/>
  <c r="I189" i="13" l="1" a="1"/>
  <c r="I189" i="13" s="1"/>
  <c r="K189" i="13" s="1"/>
  <c r="J189" i="13"/>
  <c r="I189" i="12" a="1"/>
  <c r="I189" i="12" s="1"/>
  <c r="K189" i="12" s="1"/>
  <c r="J189" i="12"/>
  <c r="L188" i="12"/>
  <c r="L188" i="13"/>
  <c r="L189" i="7"/>
  <c r="M189" i="7" s="1"/>
  <c r="J190" i="7"/>
  <c r="I190" i="7" a="1"/>
  <c r="I190" i="7" s="1"/>
  <c r="K190" i="7" s="1"/>
  <c r="N188" i="7"/>
  <c r="M188" i="7"/>
  <c r="AL187" i="12"/>
  <c r="BV187" i="12"/>
  <c r="AX187" i="12"/>
  <c r="Z187" i="12"/>
  <c r="BJ187" i="12"/>
  <c r="M187" i="13"/>
  <c r="BV187" i="13"/>
  <c r="BJ187" i="13"/>
  <c r="AX187" i="13"/>
  <c r="Z187" i="13"/>
  <c r="AL187" i="13"/>
  <c r="N187" i="13"/>
  <c r="G190" i="13"/>
  <c r="H190" i="13" s="1"/>
  <c r="N187" i="12"/>
  <c r="M187" i="12"/>
  <c r="G190" i="12"/>
  <c r="H190" i="12" s="1"/>
  <c r="G191" i="7"/>
  <c r="H191" i="7" s="1"/>
  <c r="L189" i="13" l="1"/>
  <c r="L189" i="12"/>
  <c r="I190" i="13" a="1"/>
  <c r="I190" i="13" s="1"/>
  <c r="K190" i="13" s="1"/>
  <c r="J190" i="13"/>
  <c r="I190" i="12" a="1"/>
  <c r="I190" i="12" s="1"/>
  <c r="K190" i="12" s="1"/>
  <c r="J190" i="12"/>
  <c r="N189" i="7"/>
  <c r="I191" i="7" a="1"/>
  <c r="I191" i="7" s="1"/>
  <c r="K191" i="7" s="1"/>
  <c r="J191" i="7"/>
  <c r="L190" i="7"/>
  <c r="BJ188" i="12"/>
  <c r="AL188" i="12"/>
  <c r="AX188" i="12"/>
  <c r="BV188" i="12"/>
  <c r="Z188" i="12"/>
  <c r="M188" i="13"/>
  <c r="BV188" i="13"/>
  <c r="BJ188" i="13"/>
  <c r="AX188" i="13"/>
  <c r="Z188" i="13"/>
  <c r="AL188" i="13"/>
  <c r="N188" i="13"/>
  <c r="G191" i="13"/>
  <c r="H191" i="13" s="1"/>
  <c r="N188" i="12"/>
  <c r="M188" i="12"/>
  <c r="G191" i="12"/>
  <c r="H191" i="12" s="1"/>
  <c r="G192" i="7"/>
  <c r="H192" i="7" s="1"/>
  <c r="L190" i="12" l="1"/>
  <c r="L190" i="13"/>
  <c r="J191" i="12"/>
  <c r="I191" i="12" a="1"/>
  <c r="I191" i="12" s="1"/>
  <c r="K191" i="12" s="1"/>
  <c r="J191" i="13"/>
  <c r="I191" i="13" a="1"/>
  <c r="I191" i="13" s="1"/>
  <c r="K191" i="13" s="1"/>
  <c r="L191" i="7"/>
  <c r="M191" i="7" s="1"/>
  <c r="I192" i="7" a="1"/>
  <c r="I192" i="7" s="1"/>
  <c r="K192" i="7" s="1"/>
  <c r="J192" i="7"/>
  <c r="N190" i="7"/>
  <c r="M190" i="7"/>
  <c r="BV189" i="12"/>
  <c r="BJ189" i="12"/>
  <c r="AL189" i="12"/>
  <c r="AX189" i="12"/>
  <c r="Z189" i="12"/>
  <c r="M189" i="13"/>
  <c r="BV189" i="13"/>
  <c r="BJ189" i="13"/>
  <c r="AX189" i="13"/>
  <c r="AL189" i="13"/>
  <c r="Z189" i="13"/>
  <c r="G192" i="13"/>
  <c r="H192" i="13" s="1"/>
  <c r="N189" i="13"/>
  <c r="N189" i="12"/>
  <c r="M189" i="12"/>
  <c r="G192" i="12"/>
  <c r="H192" i="12" s="1"/>
  <c r="G193" i="7"/>
  <c r="H193" i="7" s="1"/>
  <c r="L191" i="13" l="1"/>
  <c r="L191" i="12"/>
  <c r="I192" i="12" a="1"/>
  <c r="I192" i="12" s="1"/>
  <c r="K192" i="12" s="1"/>
  <c r="J192" i="12"/>
  <c r="N191" i="7"/>
  <c r="J192" i="13"/>
  <c r="I192" i="13" a="1"/>
  <c r="I192" i="13" s="1"/>
  <c r="K192" i="13" s="1"/>
  <c r="L192" i="7"/>
  <c r="N192" i="7" s="1"/>
  <c r="I193" i="7" a="1"/>
  <c r="I193" i="7" s="1"/>
  <c r="K193" i="7" s="1"/>
  <c r="J193" i="7"/>
  <c r="BV190" i="12"/>
  <c r="AX190" i="12"/>
  <c r="BJ190" i="12"/>
  <c r="AL190" i="12"/>
  <c r="Z190" i="12"/>
  <c r="M190" i="13"/>
  <c r="BV190" i="13"/>
  <c r="BJ190" i="13"/>
  <c r="AX190" i="13"/>
  <c r="AL190" i="13"/>
  <c r="Z190" i="13"/>
  <c r="N190" i="13"/>
  <c r="G193" i="13"/>
  <c r="H193" i="13" s="1"/>
  <c r="N190" i="12"/>
  <c r="M190" i="12"/>
  <c r="G193" i="12"/>
  <c r="H193" i="12" s="1"/>
  <c r="G194" i="7"/>
  <c r="H194" i="7" s="1"/>
  <c r="L192" i="12" l="1"/>
  <c r="M192" i="7"/>
  <c r="I193" i="12" a="1"/>
  <c r="I193" i="12" s="1"/>
  <c r="K193" i="12" s="1"/>
  <c r="J193" i="12"/>
  <c r="L192" i="13"/>
  <c r="I193" i="13" a="1"/>
  <c r="I193" i="13" s="1"/>
  <c r="K193" i="13" s="1"/>
  <c r="J193" i="13"/>
  <c r="L193" i="13" s="1"/>
  <c r="L193" i="7"/>
  <c r="N193" i="7" s="1"/>
  <c r="I194" i="7" a="1"/>
  <c r="I194" i="7" s="1"/>
  <c r="K194" i="7" s="1"/>
  <c r="J194" i="7"/>
  <c r="BJ191" i="12"/>
  <c r="AL191" i="12"/>
  <c r="AX191" i="12"/>
  <c r="BV191" i="12"/>
  <c r="Z191" i="12"/>
  <c r="M191" i="13"/>
  <c r="BV191" i="13"/>
  <c r="BJ191" i="13"/>
  <c r="AL191" i="13"/>
  <c r="AX191" i="13"/>
  <c r="Z191" i="13"/>
  <c r="N191" i="13"/>
  <c r="G194" i="13"/>
  <c r="H194" i="13" s="1"/>
  <c r="N191" i="12"/>
  <c r="M191" i="12"/>
  <c r="G194" i="12"/>
  <c r="H194" i="12" s="1"/>
  <c r="G195" i="7"/>
  <c r="H195" i="7" s="1"/>
  <c r="I194" i="13" l="1" a="1"/>
  <c r="I194" i="13" s="1"/>
  <c r="K194" i="13" s="1"/>
  <c r="J194" i="13"/>
  <c r="L194" i="13" s="1"/>
  <c r="I194" i="12" a="1"/>
  <c r="I194" i="12" s="1"/>
  <c r="K194" i="12" s="1"/>
  <c r="J194" i="12"/>
  <c r="L193" i="12"/>
  <c r="M193" i="7"/>
  <c r="L194" i="7"/>
  <c r="N194" i="7" s="1"/>
  <c r="I195" i="7" a="1"/>
  <c r="I195" i="7" s="1"/>
  <c r="K195" i="7" s="1"/>
  <c r="J195" i="7"/>
  <c r="Z192" i="12"/>
  <c r="BJ192" i="12"/>
  <c r="AL192" i="12"/>
  <c r="BV192" i="12"/>
  <c r="AX192" i="12"/>
  <c r="M192" i="13"/>
  <c r="BV192" i="13"/>
  <c r="BJ192" i="13"/>
  <c r="AX192" i="13"/>
  <c r="AL192" i="13"/>
  <c r="Z192" i="13"/>
  <c r="N192" i="13"/>
  <c r="G195" i="13"/>
  <c r="H195" i="13" s="1"/>
  <c r="N192" i="12"/>
  <c r="M192" i="12"/>
  <c r="G195" i="12"/>
  <c r="H195" i="12" s="1"/>
  <c r="G196" i="7"/>
  <c r="H196" i="7" s="1"/>
  <c r="L194" i="12" l="1"/>
  <c r="I195" i="13" a="1"/>
  <c r="I195" i="13" s="1"/>
  <c r="K195" i="13" s="1"/>
  <c r="J195" i="13"/>
  <c r="L195" i="13" s="1"/>
  <c r="J195" i="12"/>
  <c r="I195" i="12" a="1"/>
  <c r="I195" i="12" s="1"/>
  <c r="K195" i="12" s="1"/>
  <c r="M194" i="7"/>
  <c r="L195" i="7"/>
  <c r="N195" i="7" s="1"/>
  <c r="I196" i="7" a="1"/>
  <c r="I196" i="7" s="1"/>
  <c r="K196" i="7" s="1"/>
  <c r="J196" i="7"/>
  <c r="BV193" i="12"/>
  <c r="AX193" i="12"/>
  <c r="AL193" i="12"/>
  <c r="Z193" i="12"/>
  <c r="BJ193" i="12"/>
  <c r="M193" i="13"/>
  <c r="BV193" i="13"/>
  <c r="BJ193" i="13"/>
  <c r="AX193" i="13"/>
  <c r="AL193" i="13"/>
  <c r="Z193" i="13"/>
  <c r="N193" i="13"/>
  <c r="G196" i="13"/>
  <c r="H196" i="13" s="1"/>
  <c r="N193" i="12"/>
  <c r="M193" i="12"/>
  <c r="G196" i="12"/>
  <c r="H196" i="12" s="1"/>
  <c r="G197" i="7"/>
  <c r="H197" i="7" s="1"/>
  <c r="I196" i="13" l="1" a="1"/>
  <c r="I196" i="13" s="1"/>
  <c r="K196" i="13" s="1"/>
  <c r="J196" i="13"/>
  <c r="L196" i="13" s="1"/>
  <c r="L195" i="12"/>
  <c r="J196" i="12"/>
  <c r="I196" i="12" a="1"/>
  <c r="I196" i="12" s="1"/>
  <c r="K196" i="12" s="1"/>
  <c r="M195" i="7"/>
  <c r="L196" i="7"/>
  <c r="N196" i="7" s="1"/>
  <c r="I197" i="7" a="1"/>
  <c r="I197" i="7" s="1"/>
  <c r="K197" i="7" s="1"/>
  <c r="J197" i="7"/>
  <c r="BV194" i="12"/>
  <c r="AX194" i="12"/>
  <c r="Z194" i="12"/>
  <c r="BJ194" i="12"/>
  <c r="AL194" i="12"/>
  <c r="M194" i="13"/>
  <c r="BV194" i="13"/>
  <c r="BJ194" i="13"/>
  <c r="AX194" i="13"/>
  <c r="AL194" i="13"/>
  <c r="Z194" i="13"/>
  <c r="N194" i="13"/>
  <c r="G197" i="13"/>
  <c r="H197" i="13" s="1"/>
  <c r="M194" i="12"/>
  <c r="N194" i="12"/>
  <c r="G197" i="12"/>
  <c r="H197" i="12" s="1"/>
  <c r="G198" i="7"/>
  <c r="H198" i="7" s="1"/>
  <c r="I197" i="13" l="1" a="1"/>
  <c r="I197" i="13" s="1"/>
  <c r="K197" i="13" s="1"/>
  <c r="J197" i="13"/>
  <c r="L196" i="12"/>
  <c r="I197" i="12" a="1"/>
  <c r="I197" i="12" s="1"/>
  <c r="K197" i="12" s="1"/>
  <c r="J197" i="12"/>
  <c r="M196" i="7"/>
  <c r="L197" i="7"/>
  <c r="M197" i="7" s="1"/>
  <c r="J198" i="7"/>
  <c r="I198" i="7" a="1"/>
  <c r="I198" i="7" s="1"/>
  <c r="K198" i="7" s="1"/>
  <c r="BV195" i="12"/>
  <c r="BJ195" i="12"/>
  <c r="AX195" i="12"/>
  <c r="AL195" i="12"/>
  <c r="Z195" i="12"/>
  <c r="M195" i="13"/>
  <c r="BV195" i="13"/>
  <c r="BJ195" i="13"/>
  <c r="AX195" i="13"/>
  <c r="AL195" i="13"/>
  <c r="Z195" i="13"/>
  <c r="N195" i="13"/>
  <c r="G198" i="13"/>
  <c r="H198" i="13" s="1"/>
  <c r="N195" i="12"/>
  <c r="M195" i="12"/>
  <c r="G198" i="12"/>
  <c r="H198" i="12" s="1"/>
  <c r="G199" i="7"/>
  <c r="H199" i="7" s="1"/>
  <c r="L197" i="13" l="1"/>
  <c r="I198" i="13" a="1"/>
  <c r="I198" i="13" s="1"/>
  <c r="K198" i="13" s="1"/>
  <c r="J198" i="13"/>
  <c r="L198" i="13" s="1"/>
  <c r="I198" i="12" a="1"/>
  <c r="I198" i="12" s="1"/>
  <c r="K198" i="12" s="1"/>
  <c r="J198" i="12"/>
  <c r="L198" i="12" s="1"/>
  <c r="L197" i="12"/>
  <c r="N197" i="7"/>
  <c r="J199" i="7"/>
  <c r="I199" i="7" a="1"/>
  <c r="I199" i="7" s="1"/>
  <c r="K199" i="7" s="1"/>
  <c r="L198" i="7"/>
  <c r="AL196" i="12"/>
  <c r="AX196" i="12"/>
  <c r="BJ196" i="12"/>
  <c r="Z196" i="12"/>
  <c r="BV196" i="12"/>
  <c r="M196" i="13"/>
  <c r="BV196" i="13"/>
  <c r="BJ196" i="13"/>
  <c r="AX196" i="13"/>
  <c r="AL196" i="13"/>
  <c r="Z196" i="13"/>
  <c r="N196" i="13"/>
  <c r="G199" i="13"/>
  <c r="H199" i="13" s="1"/>
  <c r="N196" i="12"/>
  <c r="M196" i="12"/>
  <c r="G199" i="12"/>
  <c r="H199" i="12" s="1"/>
  <c r="G200" i="7"/>
  <c r="H200" i="7" s="1"/>
  <c r="I199" i="13" l="1" a="1"/>
  <c r="I199" i="13" s="1"/>
  <c r="K199" i="13" s="1"/>
  <c r="J199" i="13"/>
  <c r="L199" i="13" s="1"/>
  <c r="I199" i="12" a="1"/>
  <c r="I199" i="12" s="1"/>
  <c r="K199" i="12" s="1"/>
  <c r="J199" i="12"/>
  <c r="I200" i="7" a="1"/>
  <c r="I200" i="7" s="1"/>
  <c r="K200" i="7" s="1"/>
  <c r="J200" i="7"/>
  <c r="L199" i="7"/>
  <c r="M198" i="7"/>
  <c r="N198" i="7"/>
  <c r="BV197" i="12"/>
  <c r="BJ197" i="12"/>
  <c r="AL197" i="12"/>
  <c r="AX197" i="12"/>
  <c r="Z197" i="12"/>
  <c r="M197" i="13"/>
  <c r="BV197" i="13"/>
  <c r="BJ197" i="13"/>
  <c r="AX197" i="13"/>
  <c r="AL197" i="13"/>
  <c r="Z197" i="13"/>
  <c r="N197" i="13"/>
  <c r="G200" i="13"/>
  <c r="H200" i="13" s="1"/>
  <c r="N197" i="12"/>
  <c r="M197" i="12"/>
  <c r="G200" i="12"/>
  <c r="H200" i="12" s="1"/>
  <c r="G201" i="7"/>
  <c r="H201" i="7" s="1"/>
  <c r="J200" i="12" l="1"/>
  <c r="I200" i="12" a="1"/>
  <c r="I200" i="12" s="1"/>
  <c r="K200" i="12" s="1"/>
  <c r="L199" i="12"/>
  <c r="I200" i="13" a="1"/>
  <c r="I200" i="13" s="1"/>
  <c r="K200" i="13" s="1"/>
  <c r="J200" i="13"/>
  <c r="L200" i="7"/>
  <c r="N200" i="7" s="1"/>
  <c r="J201" i="7"/>
  <c r="I201" i="7" a="1"/>
  <c r="I201" i="7" s="1"/>
  <c r="K201" i="7" s="1"/>
  <c r="M199" i="7"/>
  <c r="N199" i="7"/>
  <c r="BV198" i="12"/>
  <c r="AL198" i="12"/>
  <c r="AX198" i="12"/>
  <c r="BJ198" i="12"/>
  <c r="Z198" i="12"/>
  <c r="M198" i="13"/>
  <c r="BV198" i="13"/>
  <c r="BJ198" i="13"/>
  <c r="AX198" i="13"/>
  <c r="AL198" i="13"/>
  <c r="Z198" i="13"/>
  <c r="N198" i="13"/>
  <c r="G201" i="13"/>
  <c r="H201" i="13" s="1"/>
  <c r="N198" i="12"/>
  <c r="M198" i="12"/>
  <c r="G201" i="12"/>
  <c r="H201" i="12" s="1"/>
  <c r="G202" i="7"/>
  <c r="H202" i="7" s="1"/>
  <c r="L200" i="13" l="1"/>
  <c r="I201" i="13" a="1"/>
  <c r="I201" i="13" s="1"/>
  <c r="K201" i="13" s="1"/>
  <c r="J201" i="13"/>
  <c r="I201" i="12" a="1"/>
  <c r="I201" i="12" s="1"/>
  <c r="K201" i="12" s="1"/>
  <c r="J201" i="12"/>
  <c r="L200" i="12"/>
  <c r="M200" i="7"/>
  <c r="L201" i="7"/>
  <c r="M201" i="7" s="1"/>
  <c r="I202" i="7" a="1"/>
  <c r="I202" i="7" s="1"/>
  <c r="K202" i="7" s="1"/>
  <c r="J202" i="7"/>
  <c r="BJ199" i="12"/>
  <c r="AL199" i="12"/>
  <c r="AX199" i="12"/>
  <c r="BV199" i="12"/>
  <c r="Z199" i="12"/>
  <c r="M199" i="13"/>
  <c r="BV199" i="13"/>
  <c r="BJ199" i="13"/>
  <c r="AX199" i="13"/>
  <c r="AL199" i="13"/>
  <c r="Z199" i="13"/>
  <c r="N199" i="13"/>
  <c r="G202" i="13"/>
  <c r="H202" i="13" s="1"/>
  <c r="N199" i="12"/>
  <c r="M199" i="12"/>
  <c r="G202" i="12"/>
  <c r="H202" i="12" s="1"/>
  <c r="G203" i="7"/>
  <c r="H203" i="7" s="1"/>
  <c r="L201" i="13" l="1"/>
  <c r="L201" i="12"/>
  <c r="I202" i="13" a="1"/>
  <c r="I202" i="13" s="1"/>
  <c r="K202" i="13" s="1"/>
  <c r="J202" i="13"/>
  <c r="I202" i="12" a="1"/>
  <c r="I202" i="12" s="1"/>
  <c r="K202" i="12" s="1"/>
  <c r="J202" i="12"/>
  <c r="N201" i="7"/>
  <c r="L202" i="7"/>
  <c r="M202" i="7" s="1"/>
  <c r="J203" i="7"/>
  <c r="I203" i="7" a="1"/>
  <c r="I203" i="7" s="1"/>
  <c r="K203" i="7" s="1"/>
  <c r="AL200" i="12"/>
  <c r="Z200" i="12"/>
  <c r="BJ200" i="12"/>
  <c r="AX200" i="12"/>
  <c r="BV200" i="12"/>
  <c r="M200" i="13"/>
  <c r="BV200" i="13"/>
  <c r="BJ200" i="13"/>
  <c r="AX200" i="13"/>
  <c r="AL200" i="13"/>
  <c r="Z200" i="13"/>
  <c r="N200" i="13"/>
  <c r="G203" i="13"/>
  <c r="H203" i="13" s="1"/>
  <c r="N200" i="12"/>
  <c r="M200" i="12"/>
  <c r="G203" i="12"/>
  <c r="H203" i="12" s="1"/>
  <c r="G204" i="7"/>
  <c r="H204" i="7" s="1"/>
  <c r="N202" i="7" l="1"/>
  <c r="J203" i="13"/>
  <c r="I203" i="13" a="1"/>
  <c r="I203" i="13" s="1"/>
  <c r="K203" i="13" s="1"/>
  <c r="I203" i="12" a="1"/>
  <c r="I203" i="12" s="1"/>
  <c r="K203" i="12" s="1"/>
  <c r="J203" i="12"/>
  <c r="L202" i="12"/>
  <c r="L202" i="13"/>
  <c r="L203" i="7"/>
  <c r="J204" i="7"/>
  <c r="I204" i="7" a="1"/>
  <c r="I204" i="7" s="1"/>
  <c r="K204" i="7" s="1"/>
  <c r="L204" i="7" s="1"/>
  <c r="BV201" i="12"/>
  <c r="BJ201" i="12"/>
  <c r="AX201" i="12"/>
  <c r="Z201" i="12"/>
  <c r="AL201" i="12"/>
  <c r="M201" i="13"/>
  <c r="BV201" i="13"/>
  <c r="BJ201" i="13"/>
  <c r="AX201" i="13"/>
  <c r="AL201" i="13"/>
  <c r="Z201" i="13"/>
  <c r="N201" i="13"/>
  <c r="G204" i="13"/>
  <c r="H204" i="13" s="1"/>
  <c r="N201" i="12"/>
  <c r="M201" i="12"/>
  <c r="G204" i="12"/>
  <c r="H204" i="12" s="1"/>
  <c r="G205" i="7"/>
  <c r="H205" i="7" s="1"/>
  <c r="L203" i="12" l="1"/>
  <c r="J204" i="13"/>
  <c r="I204" i="13" a="1"/>
  <c r="I204" i="13" s="1"/>
  <c r="K204" i="13" s="1"/>
  <c r="I204" i="12" a="1"/>
  <c r="I204" i="12" s="1"/>
  <c r="K204" i="12" s="1"/>
  <c r="J204" i="12"/>
  <c r="L203" i="13"/>
  <c r="I205" i="7" a="1"/>
  <c r="I205" i="7" s="1"/>
  <c r="K205" i="7" s="1"/>
  <c r="J205" i="7"/>
  <c r="M204" i="7"/>
  <c r="N204" i="7"/>
  <c r="M203" i="7"/>
  <c r="N203" i="7"/>
  <c r="BV202" i="12"/>
  <c r="Z202" i="12"/>
  <c r="BJ202" i="12"/>
  <c r="AL202" i="12"/>
  <c r="AX202" i="12"/>
  <c r="M202" i="13"/>
  <c r="BV202" i="13"/>
  <c r="BJ202" i="13"/>
  <c r="AX202" i="13"/>
  <c r="AL202" i="13"/>
  <c r="Z202" i="13"/>
  <c r="N202" i="13"/>
  <c r="G205" i="13"/>
  <c r="H205" i="13" s="1"/>
  <c r="N202" i="12"/>
  <c r="M202" i="12"/>
  <c r="G205" i="12"/>
  <c r="H205" i="12" s="1"/>
  <c r="G206" i="7"/>
  <c r="H206" i="7" s="1"/>
  <c r="L204" i="12" l="1"/>
  <c r="I205" i="12" a="1"/>
  <c r="I205" i="12" s="1"/>
  <c r="K205" i="12" s="1"/>
  <c r="J205" i="12"/>
  <c r="L204" i="13"/>
  <c r="I205" i="13" a="1"/>
  <c r="I205" i="13" s="1"/>
  <c r="K205" i="13" s="1"/>
  <c r="J205" i="13"/>
  <c r="L205" i="13" s="1"/>
  <c r="L205" i="7"/>
  <c r="N205" i="7" s="1"/>
  <c r="J206" i="7"/>
  <c r="I206" i="7" a="1"/>
  <c r="I206" i="7" s="1"/>
  <c r="K206" i="7" s="1"/>
  <c r="BV203" i="12"/>
  <c r="BJ203" i="12"/>
  <c r="AL203" i="12"/>
  <c r="Z203" i="12"/>
  <c r="AX203" i="12"/>
  <c r="M203" i="13"/>
  <c r="BV203" i="13"/>
  <c r="BJ203" i="13"/>
  <c r="AX203" i="13"/>
  <c r="AL203" i="13"/>
  <c r="Z203" i="13"/>
  <c r="N203" i="13"/>
  <c r="G206" i="13"/>
  <c r="H206" i="13" s="1"/>
  <c r="N203" i="12"/>
  <c r="M203" i="12"/>
  <c r="G206" i="12"/>
  <c r="H206" i="12" s="1"/>
  <c r="G207" i="7"/>
  <c r="H207" i="7" s="1"/>
  <c r="L206" i="7" l="1"/>
  <c r="N206" i="7" s="1"/>
  <c r="I206" i="12" a="1"/>
  <c r="I206" i="12" s="1"/>
  <c r="K206" i="12" s="1"/>
  <c r="J206" i="12"/>
  <c r="I206" i="13" a="1"/>
  <c r="I206" i="13" s="1"/>
  <c r="K206" i="13" s="1"/>
  <c r="J206" i="13"/>
  <c r="L206" i="13" s="1"/>
  <c r="L205" i="12"/>
  <c r="M205" i="7"/>
  <c r="J207" i="7"/>
  <c r="I207" i="7" a="1"/>
  <c r="I207" i="7" s="1"/>
  <c r="K207" i="7" s="1"/>
  <c r="BV204" i="12"/>
  <c r="AL204" i="12"/>
  <c r="AX204" i="12"/>
  <c r="BJ204" i="12"/>
  <c r="Z204" i="12"/>
  <c r="M204" i="13"/>
  <c r="BV204" i="13"/>
  <c r="BJ204" i="13"/>
  <c r="AX204" i="13"/>
  <c r="Z204" i="13"/>
  <c r="AL204" i="13"/>
  <c r="G207" i="13"/>
  <c r="H207" i="13" s="1"/>
  <c r="N204" i="13"/>
  <c r="N204" i="12"/>
  <c r="M204" i="12"/>
  <c r="G207" i="12"/>
  <c r="H207" i="12" s="1"/>
  <c r="G208" i="7"/>
  <c r="H208" i="7" s="1"/>
  <c r="L206" i="12" l="1"/>
  <c r="M206" i="7"/>
  <c r="I207" i="13" a="1"/>
  <c r="I207" i="13" s="1"/>
  <c r="K207" i="13" s="1"/>
  <c r="J207" i="13"/>
  <c r="I207" i="12" a="1"/>
  <c r="I207" i="12" s="1"/>
  <c r="K207" i="12" s="1"/>
  <c r="J207" i="12"/>
  <c r="I208" i="7" a="1"/>
  <c r="I208" i="7" s="1"/>
  <c r="K208" i="7" s="1"/>
  <c r="J208" i="7"/>
  <c r="L207" i="7"/>
  <c r="BV205" i="12"/>
  <c r="BJ205" i="12"/>
  <c r="AL205" i="12"/>
  <c r="AX205" i="12"/>
  <c r="Z205" i="12"/>
  <c r="M205" i="13"/>
  <c r="BV205" i="13"/>
  <c r="BJ205" i="13"/>
  <c r="AX205" i="13"/>
  <c r="AL205" i="13"/>
  <c r="Z205" i="13"/>
  <c r="N205" i="13"/>
  <c r="G208" i="13"/>
  <c r="H208" i="13" s="1"/>
  <c r="N205" i="12"/>
  <c r="M205" i="12"/>
  <c r="G208" i="12"/>
  <c r="H208" i="12" s="1"/>
  <c r="G209" i="7"/>
  <c r="H209" i="7" s="1"/>
  <c r="L207" i="13" l="1"/>
  <c r="L207" i="12"/>
  <c r="J208" i="12"/>
  <c r="I208" i="12" a="1"/>
  <c r="I208" i="12" s="1"/>
  <c r="K208" i="12" s="1"/>
  <c r="I208" i="13" a="1"/>
  <c r="I208" i="13" s="1"/>
  <c r="K208" i="13" s="1"/>
  <c r="J208" i="13"/>
  <c r="L208" i="13" s="1"/>
  <c r="L208" i="7"/>
  <c r="M208" i="7" s="1"/>
  <c r="M207" i="7"/>
  <c r="N207" i="7"/>
  <c r="J209" i="7"/>
  <c r="I209" i="7" a="1"/>
  <c r="I209" i="7" s="1"/>
  <c r="K209" i="7" s="1"/>
  <c r="BV206" i="12"/>
  <c r="BJ206" i="12"/>
  <c r="AX206" i="12"/>
  <c r="AL206" i="12"/>
  <c r="Z206" i="12"/>
  <c r="M206" i="13"/>
  <c r="BV206" i="13"/>
  <c r="BJ206" i="13"/>
  <c r="AX206" i="13"/>
  <c r="AL206" i="13"/>
  <c r="Z206" i="13"/>
  <c r="N206" i="13"/>
  <c r="G209" i="13"/>
  <c r="H209" i="13" s="1"/>
  <c r="N206" i="12"/>
  <c r="M206" i="12"/>
  <c r="G209" i="12"/>
  <c r="H209" i="12" s="1"/>
  <c r="G210" i="7"/>
  <c r="H210" i="7" s="1"/>
  <c r="L209" i="7" l="1"/>
  <c r="M209" i="7" s="1"/>
  <c r="I209" i="13" a="1"/>
  <c r="I209" i="13" s="1"/>
  <c r="K209" i="13" s="1"/>
  <c r="J209" i="13"/>
  <c r="L209" i="13" s="1"/>
  <c r="L208" i="12"/>
  <c r="I209" i="12" a="1"/>
  <c r="I209" i="12" s="1"/>
  <c r="K209" i="12" s="1"/>
  <c r="J209" i="12"/>
  <c r="L209" i="12" s="1"/>
  <c r="N208" i="7"/>
  <c r="I210" i="7" a="1"/>
  <c r="I210" i="7" s="1"/>
  <c r="K210" i="7" s="1"/>
  <c r="J210" i="7"/>
  <c r="BV207" i="12"/>
  <c r="AL207" i="12"/>
  <c r="AX207" i="12"/>
  <c r="BJ207" i="12"/>
  <c r="Z207" i="12"/>
  <c r="M207" i="13"/>
  <c r="BV207" i="13"/>
  <c r="BJ207" i="13"/>
  <c r="AX207" i="13"/>
  <c r="AL207" i="13"/>
  <c r="Z207" i="13"/>
  <c r="N207" i="13"/>
  <c r="G210" i="13"/>
  <c r="H210" i="13" s="1"/>
  <c r="N207" i="12"/>
  <c r="M207" i="12"/>
  <c r="G210" i="12"/>
  <c r="H210" i="12" s="1"/>
  <c r="G211" i="7"/>
  <c r="H211" i="7" s="1"/>
  <c r="N209" i="7" l="1"/>
  <c r="I210" i="13" a="1"/>
  <c r="I210" i="13" s="1"/>
  <c r="K210" i="13" s="1"/>
  <c r="J210" i="13"/>
  <c r="I210" i="12" a="1"/>
  <c r="I210" i="12" s="1"/>
  <c r="K210" i="12" s="1"/>
  <c r="J210" i="12"/>
  <c r="L210" i="7"/>
  <c r="M210" i="7" s="1"/>
  <c r="I211" i="7" a="1"/>
  <c r="I211" i="7" s="1"/>
  <c r="K211" i="7" s="1"/>
  <c r="J211" i="7"/>
  <c r="Z208" i="12"/>
  <c r="BV208" i="12"/>
  <c r="BJ208" i="12"/>
  <c r="AX208" i="12"/>
  <c r="AL208" i="12"/>
  <c r="M208" i="13"/>
  <c r="BV208" i="13"/>
  <c r="BJ208" i="13"/>
  <c r="AX208" i="13"/>
  <c r="AL208" i="13"/>
  <c r="Z208" i="13"/>
  <c r="N208" i="13"/>
  <c r="G211" i="13"/>
  <c r="H211" i="13" s="1"/>
  <c r="N208" i="12"/>
  <c r="M208" i="12"/>
  <c r="G211" i="12"/>
  <c r="H211" i="12" s="1"/>
  <c r="G212" i="7"/>
  <c r="H212" i="7" s="1"/>
  <c r="L210" i="12" l="1"/>
  <c r="J211" i="12"/>
  <c r="I211" i="12" a="1"/>
  <c r="I211" i="12" s="1"/>
  <c r="K211" i="12" s="1"/>
  <c r="I211" i="13" a="1"/>
  <c r="I211" i="13" s="1"/>
  <c r="K211" i="13" s="1"/>
  <c r="J211" i="13"/>
  <c r="L210" i="13"/>
  <c r="N210" i="7"/>
  <c r="L211" i="7"/>
  <c r="N211" i="7" s="1"/>
  <c r="J212" i="7"/>
  <c r="I212" i="7" a="1"/>
  <c r="I212" i="7" s="1"/>
  <c r="K212" i="7" s="1"/>
  <c r="L212" i="7" s="1"/>
  <c r="BV209" i="12"/>
  <c r="Z209" i="12"/>
  <c r="AX209" i="12"/>
  <c r="AL209" i="12"/>
  <c r="BJ209" i="12"/>
  <c r="M209" i="13"/>
  <c r="BV209" i="13"/>
  <c r="BJ209" i="13"/>
  <c r="AX209" i="13"/>
  <c r="AL209" i="13"/>
  <c r="Z209" i="13"/>
  <c r="N209" i="13"/>
  <c r="G212" i="13"/>
  <c r="H212" i="13" s="1"/>
  <c r="M209" i="12"/>
  <c r="N209" i="12"/>
  <c r="G212" i="12"/>
  <c r="H212" i="12" s="1"/>
  <c r="G213" i="7"/>
  <c r="H213" i="7" s="1"/>
  <c r="L211" i="13" l="1"/>
  <c r="I212" i="13" a="1"/>
  <c r="I212" i="13" s="1"/>
  <c r="K212" i="13" s="1"/>
  <c r="J212" i="13"/>
  <c r="J212" i="12"/>
  <c r="I212" i="12" a="1"/>
  <c r="I212" i="12" s="1"/>
  <c r="K212" i="12" s="1"/>
  <c r="M211" i="7"/>
  <c r="L211" i="12"/>
  <c r="J213" i="7"/>
  <c r="I213" i="7" a="1"/>
  <c r="I213" i="7" s="1"/>
  <c r="K213" i="7" s="1"/>
  <c r="M212" i="7"/>
  <c r="N212" i="7"/>
  <c r="BV210" i="12"/>
  <c r="BJ210" i="12"/>
  <c r="AL210" i="12"/>
  <c r="AX210" i="12"/>
  <c r="Z210" i="12"/>
  <c r="M210" i="13"/>
  <c r="BV210" i="13"/>
  <c r="BJ210" i="13"/>
  <c r="AX210" i="13"/>
  <c r="AL210" i="13"/>
  <c r="Z210" i="13"/>
  <c r="N210" i="13"/>
  <c r="G213" i="13"/>
  <c r="H213" i="13" s="1"/>
  <c r="N210" i="12"/>
  <c r="M210" i="12"/>
  <c r="G213" i="12"/>
  <c r="H213" i="12" s="1"/>
  <c r="G214" i="7"/>
  <c r="H214" i="7" s="1"/>
  <c r="L212" i="13" l="1"/>
  <c r="I213" i="13" a="1"/>
  <c r="I213" i="13" s="1"/>
  <c r="K213" i="13" s="1"/>
  <c r="J213" i="13"/>
  <c r="L212" i="12"/>
  <c r="I213" i="12" a="1"/>
  <c r="I213" i="12" s="1"/>
  <c r="K213" i="12" s="1"/>
  <c r="J213" i="12"/>
  <c r="J214" i="7"/>
  <c r="I214" i="7" a="1"/>
  <c r="I214" i="7" s="1"/>
  <c r="K214" i="7" s="1"/>
  <c r="L213" i="7"/>
  <c r="BV211" i="12"/>
  <c r="BJ211" i="12"/>
  <c r="AX211" i="12"/>
  <c r="Z211" i="12"/>
  <c r="AL211" i="12"/>
  <c r="M211" i="13"/>
  <c r="BV211" i="13"/>
  <c r="BJ211" i="13"/>
  <c r="AX211" i="13"/>
  <c r="Z211" i="13"/>
  <c r="AL211" i="13"/>
  <c r="N211" i="13"/>
  <c r="G214" i="13"/>
  <c r="H214" i="13" s="1"/>
  <c r="M211" i="12"/>
  <c r="N211" i="12"/>
  <c r="G214" i="12"/>
  <c r="H214" i="12" s="1"/>
  <c r="G215" i="7"/>
  <c r="H215" i="7" s="1"/>
  <c r="L213" i="12" l="1"/>
  <c r="L213" i="13"/>
  <c r="I214" i="12" a="1"/>
  <c r="I214" i="12" s="1"/>
  <c r="K214" i="12" s="1"/>
  <c r="J214" i="12"/>
  <c r="I214" i="13" a="1"/>
  <c r="I214" i="13" s="1"/>
  <c r="K214" i="13" s="1"/>
  <c r="J214" i="13"/>
  <c r="I215" i="7" a="1"/>
  <c r="I215" i="7" s="1"/>
  <c r="K215" i="7" s="1"/>
  <c r="J215" i="7"/>
  <c r="L214" i="7"/>
  <c r="N213" i="7"/>
  <c r="M213" i="7"/>
  <c r="BV212" i="12"/>
  <c r="AX212" i="12"/>
  <c r="AL212" i="12"/>
  <c r="BJ212" i="12"/>
  <c r="Z212" i="12"/>
  <c r="M212" i="13"/>
  <c r="BV212" i="13"/>
  <c r="BJ212" i="13"/>
  <c r="AX212" i="13"/>
  <c r="Z212" i="13"/>
  <c r="AL212" i="13"/>
  <c r="N212" i="13"/>
  <c r="G215" i="13"/>
  <c r="H215" i="13" s="1"/>
  <c r="N212" i="12"/>
  <c r="M212" i="12"/>
  <c r="G215" i="12"/>
  <c r="H215" i="12" s="1"/>
  <c r="G216" i="7"/>
  <c r="H216" i="7" s="1"/>
  <c r="L214" i="12" l="1"/>
  <c r="L214" i="13"/>
  <c r="J215" i="13"/>
  <c r="I215" i="13" a="1"/>
  <c r="I215" i="13" s="1"/>
  <c r="K215" i="13" s="1"/>
  <c r="I215" i="12" a="1"/>
  <c r="I215" i="12" s="1"/>
  <c r="K215" i="12" s="1"/>
  <c r="J215" i="12"/>
  <c r="L215" i="7"/>
  <c r="M215" i="7" s="1"/>
  <c r="I216" i="7" a="1"/>
  <c r="I216" i="7" s="1"/>
  <c r="K216" i="7" s="1"/>
  <c r="J216" i="7"/>
  <c r="N214" i="7"/>
  <c r="M214" i="7"/>
  <c r="BJ213" i="12"/>
  <c r="AL213" i="12"/>
  <c r="AX213" i="12"/>
  <c r="BV213" i="12"/>
  <c r="Z213" i="12"/>
  <c r="M213" i="13"/>
  <c r="BV213" i="13"/>
  <c r="BJ213" i="13"/>
  <c r="AX213" i="13"/>
  <c r="AL213" i="13"/>
  <c r="Z213" i="13"/>
  <c r="N213" i="13"/>
  <c r="G216" i="13"/>
  <c r="H216" i="13" s="1"/>
  <c r="N213" i="12"/>
  <c r="M213" i="12"/>
  <c r="G216" i="12"/>
  <c r="H216" i="12" s="1"/>
  <c r="G217" i="7"/>
  <c r="H217" i="7" s="1"/>
  <c r="J216" i="13" l="1"/>
  <c r="I216" i="13" a="1"/>
  <c r="I216" i="13" s="1"/>
  <c r="K216" i="13" s="1"/>
  <c r="L215" i="12"/>
  <c r="L215" i="13"/>
  <c r="I216" i="12" a="1"/>
  <c r="I216" i="12" s="1"/>
  <c r="K216" i="12" s="1"/>
  <c r="J216" i="12"/>
  <c r="L216" i="7"/>
  <c r="M216" i="7" s="1"/>
  <c r="N215" i="7"/>
  <c r="I217" i="7" a="1"/>
  <c r="I217" i="7" s="1"/>
  <c r="K217" i="7" s="1"/>
  <c r="J217" i="7"/>
  <c r="BV214" i="12"/>
  <c r="BJ214" i="12"/>
  <c r="AL214" i="12"/>
  <c r="Z214" i="12"/>
  <c r="AX214" i="12"/>
  <c r="M214" i="13"/>
  <c r="BV214" i="13"/>
  <c r="BJ214" i="13"/>
  <c r="AX214" i="13"/>
  <c r="AL214" i="13"/>
  <c r="Z214" i="13"/>
  <c r="G217" i="13"/>
  <c r="H217" i="13" s="1"/>
  <c r="N214" i="13"/>
  <c r="N214" i="12"/>
  <c r="M214" i="12"/>
  <c r="G217" i="12"/>
  <c r="H217" i="12" s="1"/>
  <c r="G218" i="7"/>
  <c r="H218" i="7" s="1"/>
  <c r="L216" i="12" l="1"/>
  <c r="I217" i="12" a="1"/>
  <c r="I217" i="12" s="1"/>
  <c r="K217" i="12" s="1"/>
  <c r="J217" i="12"/>
  <c r="N216" i="7"/>
  <c r="L216" i="13"/>
  <c r="I217" i="13" a="1"/>
  <c r="I217" i="13" s="1"/>
  <c r="K217" i="13" s="1"/>
  <c r="J217" i="13"/>
  <c r="L217" i="7"/>
  <c r="N217" i="7" s="1"/>
  <c r="I218" i="7" a="1"/>
  <c r="I218" i="7" s="1"/>
  <c r="K218" i="7" s="1"/>
  <c r="J218" i="7"/>
  <c r="BJ215" i="12"/>
  <c r="BV215" i="12"/>
  <c r="AL215" i="12"/>
  <c r="AX215" i="12"/>
  <c r="Z215" i="12"/>
  <c r="M215" i="13"/>
  <c r="BV215" i="13"/>
  <c r="BJ215" i="13"/>
  <c r="AX215" i="13"/>
  <c r="AL215" i="13"/>
  <c r="Z215" i="13"/>
  <c r="N215" i="13"/>
  <c r="G218" i="13"/>
  <c r="H218" i="13" s="1"/>
  <c r="N215" i="12"/>
  <c r="M215" i="12"/>
  <c r="G218" i="12"/>
  <c r="H218" i="12" s="1"/>
  <c r="G219" i="7"/>
  <c r="H219" i="7" s="1"/>
  <c r="L217" i="13" l="1"/>
  <c r="L217" i="12"/>
  <c r="M217" i="7"/>
  <c r="I218" i="13" a="1"/>
  <c r="I218" i="13" s="1"/>
  <c r="K218" i="13" s="1"/>
  <c r="J218" i="13"/>
  <c r="I218" i="12" a="1"/>
  <c r="I218" i="12" s="1"/>
  <c r="K218" i="12" s="1"/>
  <c r="J218" i="12"/>
  <c r="L218" i="7"/>
  <c r="N218" i="7" s="1"/>
  <c r="J219" i="7"/>
  <c r="I219" i="7" a="1"/>
  <c r="I219" i="7" s="1"/>
  <c r="K219" i="7" s="1"/>
  <c r="L219" i="7" s="1"/>
  <c r="BV216" i="12"/>
  <c r="BJ216" i="12"/>
  <c r="AX216" i="12"/>
  <c r="Z216" i="12"/>
  <c r="AL216" i="12"/>
  <c r="M216" i="13"/>
  <c r="BV216" i="13"/>
  <c r="BJ216" i="13"/>
  <c r="AX216" i="13"/>
  <c r="AL216" i="13"/>
  <c r="Z216" i="13"/>
  <c r="N216" i="13"/>
  <c r="G219" i="13"/>
  <c r="H219" i="13" s="1"/>
  <c r="M216" i="12"/>
  <c r="N216" i="12"/>
  <c r="G219" i="12"/>
  <c r="H219" i="12" s="1"/>
  <c r="G220" i="7"/>
  <c r="H220" i="7" s="1"/>
  <c r="L218" i="12" l="1"/>
  <c r="L218" i="13"/>
  <c r="I219" i="13" a="1"/>
  <c r="I219" i="13" s="1"/>
  <c r="K219" i="13" s="1"/>
  <c r="J219" i="13"/>
  <c r="L219" i="13" s="1"/>
  <c r="I219" i="12" a="1"/>
  <c r="I219" i="12" s="1"/>
  <c r="K219" i="12" s="1"/>
  <c r="J219" i="12"/>
  <c r="L219" i="12" s="1"/>
  <c r="M218" i="7"/>
  <c r="I220" i="7" a="1"/>
  <c r="I220" i="7" s="1"/>
  <c r="K220" i="7" s="1"/>
  <c r="J220" i="7"/>
  <c r="M219" i="7"/>
  <c r="N219" i="7"/>
  <c r="Z217" i="12"/>
  <c r="BJ217" i="12"/>
  <c r="BV217" i="12"/>
  <c r="AX217" i="12"/>
  <c r="AL217" i="12"/>
  <c r="M217" i="13"/>
  <c r="BV217" i="13"/>
  <c r="BJ217" i="13"/>
  <c r="AX217" i="13"/>
  <c r="AL217" i="13"/>
  <c r="Z217" i="13"/>
  <c r="G220" i="13"/>
  <c r="H220" i="13" s="1"/>
  <c r="N217" i="13"/>
  <c r="N217" i="12"/>
  <c r="M217" i="12"/>
  <c r="G220" i="12"/>
  <c r="H220" i="12" s="1"/>
  <c r="G221" i="7"/>
  <c r="H221" i="7" s="1"/>
  <c r="I220" i="13" l="1" a="1"/>
  <c r="I220" i="13" s="1"/>
  <c r="K220" i="13" s="1"/>
  <c r="J220" i="13"/>
  <c r="J220" i="12"/>
  <c r="I220" i="12" a="1"/>
  <c r="I220" i="12" s="1"/>
  <c r="K220" i="12" s="1"/>
  <c r="L220" i="7"/>
  <c r="M220" i="7" s="1"/>
  <c r="J221" i="7"/>
  <c r="I221" i="7" a="1"/>
  <c r="I221" i="7" s="1"/>
  <c r="K221" i="7" s="1"/>
  <c r="BV218" i="12"/>
  <c r="AL218" i="12"/>
  <c r="BJ218" i="12"/>
  <c r="Z218" i="12"/>
  <c r="AX218" i="12"/>
  <c r="M218" i="13"/>
  <c r="BV218" i="13"/>
  <c r="AX218" i="13"/>
  <c r="BJ218" i="13"/>
  <c r="AL218" i="13"/>
  <c r="Z218" i="13"/>
  <c r="G221" i="13"/>
  <c r="H221" i="13" s="1"/>
  <c r="N218" i="13"/>
  <c r="M218" i="12"/>
  <c r="N218" i="12"/>
  <c r="G221" i="12"/>
  <c r="H221" i="12" s="1"/>
  <c r="G222" i="7"/>
  <c r="H222" i="7" s="1"/>
  <c r="L220" i="13" l="1"/>
  <c r="N220" i="7"/>
  <c r="I221" i="12" a="1"/>
  <c r="I221" i="12" s="1"/>
  <c r="K221" i="12" s="1"/>
  <c r="J221" i="12"/>
  <c r="I221" i="13" a="1"/>
  <c r="I221" i="13" s="1"/>
  <c r="K221" i="13" s="1"/>
  <c r="J221" i="13"/>
  <c r="L220" i="12"/>
  <c r="L221" i="7"/>
  <c r="J222" i="7"/>
  <c r="I222" i="7" a="1"/>
  <c r="I222" i="7" s="1"/>
  <c r="K222" i="7" s="1"/>
  <c r="BV219" i="12"/>
  <c r="BJ219" i="12"/>
  <c r="AX219" i="12"/>
  <c r="AL219" i="12"/>
  <c r="Z219" i="12"/>
  <c r="M219" i="13"/>
  <c r="BV219" i="13"/>
  <c r="BJ219" i="13"/>
  <c r="AX219" i="13"/>
  <c r="AL219" i="13"/>
  <c r="Z219" i="13"/>
  <c r="N219" i="13"/>
  <c r="G222" i="13"/>
  <c r="H222" i="13" s="1"/>
  <c r="N219" i="12"/>
  <c r="M219" i="12"/>
  <c r="G222" i="12"/>
  <c r="H222" i="12" s="1"/>
  <c r="G223" i="7"/>
  <c r="H223" i="7" s="1"/>
  <c r="L221" i="13" l="1"/>
  <c r="L221" i="12"/>
  <c r="L222" i="7"/>
  <c r="M222" i="7" s="1"/>
  <c r="I222" i="12" a="1"/>
  <c r="I222" i="12" s="1"/>
  <c r="K222" i="12" s="1"/>
  <c r="J222" i="12"/>
  <c r="J222" i="13"/>
  <c r="I222" i="13" a="1"/>
  <c r="I222" i="13" s="1"/>
  <c r="K222" i="13" s="1"/>
  <c r="J223" i="7"/>
  <c r="I223" i="7" a="1"/>
  <c r="I223" i="7" s="1"/>
  <c r="K223" i="7" s="1"/>
  <c r="M221" i="7"/>
  <c r="N221" i="7"/>
  <c r="BV220" i="12"/>
  <c r="BJ220" i="12"/>
  <c r="AL220" i="12"/>
  <c r="AX220" i="12"/>
  <c r="Z220" i="12"/>
  <c r="M220" i="13"/>
  <c r="BV220" i="13"/>
  <c r="BJ220" i="13"/>
  <c r="AX220" i="13"/>
  <c r="AL220" i="13"/>
  <c r="Z220" i="13"/>
  <c r="N220" i="13"/>
  <c r="G223" i="13"/>
  <c r="H223" i="13" s="1"/>
  <c r="N220" i="12"/>
  <c r="M220" i="12"/>
  <c r="G223" i="12"/>
  <c r="H223" i="12" s="1"/>
  <c r="G224" i="7"/>
  <c r="H224" i="7" s="1"/>
  <c r="L222" i="12" l="1"/>
  <c r="N222" i="7"/>
  <c r="L222" i="13"/>
  <c r="J223" i="12"/>
  <c r="I223" i="12" a="1"/>
  <c r="I223" i="12" s="1"/>
  <c r="K223" i="12" s="1"/>
  <c r="I223" i="13" a="1"/>
  <c r="I223" i="13" s="1"/>
  <c r="K223" i="13" s="1"/>
  <c r="J223" i="13"/>
  <c r="I224" i="7" a="1"/>
  <c r="I224" i="7" s="1"/>
  <c r="K224" i="7" s="1"/>
  <c r="J224" i="7"/>
  <c r="L223" i="7"/>
  <c r="AL221" i="12"/>
  <c r="AX221" i="12"/>
  <c r="BJ221" i="12"/>
  <c r="BV221" i="12"/>
  <c r="Z221" i="12"/>
  <c r="M221" i="13"/>
  <c r="BV221" i="13"/>
  <c r="BJ221" i="13"/>
  <c r="AX221" i="13"/>
  <c r="AL221" i="13"/>
  <c r="Z221" i="13"/>
  <c r="N221" i="13"/>
  <c r="G224" i="13"/>
  <c r="H224" i="13" s="1"/>
  <c r="N221" i="12"/>
  <c r="M221" i="12"/>
  <c r="G224" i="12"/>
  <c r="H224" i="12" s="1"/>
  <c r="G225" i="7"/>
  <c r="H225" i="7" s="1"/>
  <c r="L223" i="13" l="1"/>
  <c r="L223" i="12"/>
  <c r="I224" i="13" a="1"/>
  <c r="I224" i="13" s="1"/>
  <c r="K224" i="13" s="1"/>
  <c r="J224" i="13"/>
  <c r="L224" i="13" s="1"/>
  <c r="I224" i="12" a="1"/>
  <c r="I224" i="12" s="1"/>
  <c r="K224" i="12" s="1"/>
  <c r="J224" i="12"/>
  <c r="L224" i="7"/>
  <c r="N224" i="7" s="1"/>
  <c r="J225" i="7"/>
  <c r="I225" i="7" a="1"/>
  <c r="I225" i="7" s="1"/>
  <c r="K225" i="7" s="1"/>
  <c r="M223" i="7"/>
  <c r="N223" i="7"/>
  <c r="BJ222" i="12"/>
  <c r="AL222" i="12"/>
  <c r="BV222" i="12"/>
  <c r="AX222" i="12"/>
  <c r="Z222" i="12"/>
  <c r="M222" i="13"/>
  <c r="BV222" i="13"/>
  <c r="BJ222" i="13"/>
  <c r="AX222" i="13"/>
  <c r="AL222" i="13"/>
  <c r="Z222" i="13"/>
  <c r="N222" i="13"/>
  <c r="G225" i="13"/>
  <c r="H225" i="13" s="1"/>
  <c r="N222" i="12"/>
  <c r="M222" i="12"/>
  <c r="G225" i="12"/>
  <c r="H225" i="12" s="1"/>
  <c r="G226" i="7"/>
  <c r="H226" i="7" s="1"/>
  <c r="M224" i="7" l="1"/>
  <c r="I225" i="13" a="1"/>
  <c r="I225" i="13" s="1"/>
  <c r="K225" i="13" s="1"/>
  <c r="J225" i="13"/>
  <c r="L224" i="12"/>
  <c r="I225" i="12" a="1"/>
  <c r="I225" i="12" s="1"/>
  <c r="K225" i="12" s="1"/>
  <c r="J225" i="12"/>
  <c r="J226" i="7"/>
  <c r="I226" i="7" a="1"/>
  <c r="I226" i="7" s="1"/>
  <c r="K226" i="7" s="1"/>
  <c r="L225" i="7"/>
  <c r="BV223" i="12"/>
  <c r="AL223" i="12"/>
  <c r="AX223" i="12"/>
  <c r="BJ223" i="12"/>
  <c r="Z223" i="12"/>
  <c r="M223" i="13"/>
  <c r="BV223" i="13"/>
  <c r="BJ223" i="13"/>
  <c r="AX223" i="13"/>
  <c r="AL223" i="13"/>
  <c r="Z223" i="13"/>
  <c r="G226" i="13"/>
  <c r="H226" i="13" s="1"/>
  <c r="N223" i="13"/>
  <c r="N223" i="12"/>
  <c r="M223" i="12"/>
  <c r="G226" i="12"/>
  <c r="H226" i="12" s="1"/>
  <c r="G227" i="7"/>
  <c r="H227" i="7" s="1"/>
  <c r="L225" i="12" l="1"/>
  <c r="L225" i="13"/>
  <c r="I226" i="13" a="1"/>
  <c r="I226" i="13" s="1"/>
  <c r="K226" i="13" s="1"/>
  <c r="J226" i="13"/>
  <c r="I226" i="12" a="1"/>
  <c r="I226" i="12" s="1"/>
  <c r="K226" i="12" s="1"/>
  <c r="J226" i="12"/>
  <c r="L226" i="7"/>
  <c r="I227" i="7" a="1"/>
  <c r="I227" i="7" s="1"/>
  <c r="K227" i="7" s="1"/>
  <c r="J227" i="7"/>
  <c r="N225" i="7"/>
  <c r="M225" i="7"/>
  <c r="BJ224" i="12"/>
  <c r="AX224" i="12"/>
  <c r="BV224" i="12"/>
  <c r="Z224" i="12"/>
  <c r="AL224" i="12"/>
  <c r="M224" i="13"/>
  <c r="BV224" i="13"/>
  <c r="BJ224" i="13"/>
  <c r="AX224" i="13"/>
  <c r="AL224" i="13"/>
  <c r="Z224" i="13"/>
  <c r="N224" i="13"/>
  <c r="G227" i="13"/>
  <c r="H227" i="13" s="1"/>
  <c r="N224" i="12"/>
  <c r="M224" i="12"/>
  <c r="G227" i="12"/>
  <c r="H227" i="12" s="1"/>
  <c r="G228" i="7"/>
  <c r="H228" i="7" s="1"/>
  <c r="L226" i="13" l="1"/>
  <c r="J227" i="13"/>
  <c r="I227" i="13" a="1"/>
  <c r="I227" i="13" s="1"/>
  <c r="K227" i="13" s="1"/>
  <c r="L226" i="12"/>
  <c r="J227" i="12"/>
  <c r="I227" i="12" a="1"/>
  <c r="I227" i="12" s="1"/>
  <c r="K227" i="12" s="1"/>
  <c r="L227" i="7"/>
  <c r="M227" i="7" s="1"/>
  <c r="I228" i="7" a="1"/>
  <c r="I228" i="7" s="1"/>
  <c r="K228" i="7" s="1"/>
  <c r="J228" i="7"/>
  <c r="M226" i="7"/>
  <c r="N226" i="7"/>
  <c r="Z225" i="12"/>
  <c r="BJ225" i="12"/>
  <c r="AX225" i="12"/>
  <c r="AL225" i="12"/>
  <c r="BV225" i="12"/>
  <c r="M225" i="13"/>
  <c r="BV225" i="13"/>
  <c r="BJ225" i="13"/>
  <c r="AX225" i="13"/>
  <c r="AL225" i="13"/>
  <c r="Z225" i="13"/>
  <c r="N225" i="13"/>
  <c r="G228" i="13"/>
  <c r="H228" i="13" s="1"/>
  <c r="M225" i="12"/>
  <c r="N225" i="12"/>
  <c r="G228" i="12"/>
  <c r="H228" i="12" s="1"/>
  <c r="G229" i="7"/>
  <c r="H229" i="7" s="1"/>
  <c r="L227" i="12" l="1"/>
  <c r="I228" i="13" a="1"/>
  <c r="I228" i="13" s="1"/>
  <c r="K228" i="13" s="1"/>
  <c r="J228" i="13"/>
  <c r="I228" i="12" a="1"/>
  <c r="I228" i="12" s="1"/>
  <c r="K228" i="12" s="1"/>
  <c r="J228" i="12"/>
  <c r="N227" i="7"/>
  <c r="L227" i="13"/>
  <c r="L228" i="7"/>
  <c r="N228" i="7" s="1"/>
  <c r="I229" i="7" a="1"/>
  <c r="I229" i="7" s="1"/>
  <c r="K229" i="7" s="1"/>
  <c r="J229" i="7"/>
  <c r="BV226" i="12"/>
  <c r="AL226" i="12"/>
  <c r="BJ226" i="12"/>
  <c r="AX226" i="12"/>
  <c r="Z226" i="12"/>
  <c r="M226" i="13"/>
  <c r="BV226" i="13"/>
  <c r="BJ226" i="13"/>
  <c r="AX226" i="13"/>
  <c r="AL226" i="13"/>
  <c r="Z226" i="13"/>
  <c r="N226" i="13"/>
  <c r="G229" i="13"/>
  <c r="H229" i="13" s="1"/>
  <c r="N226" i="12"/>
  <c r="M226" i="12"/>
  <c r="G229" i="12"/>
  <c r="H229" i="12" s="1"/>
  <c r="G230" i="7"/>
  <c r="H230" i="7" s="1"/>
  <c r="M228" i="7" l="1"/>
  <c r="L228" i="12"/>
  <c r="L228" i="13"/>
  <c r="I229" i="12" a="1"/>
  <c r="I229" i="12" s="1"/>
  <c r="K229" i="12" s="1"/>
  <c r="J229" i="12"/>
  <c r="I229" i="13" a="1"/>
  <c r="I229" i="13" s="1"/>
  <c r="K229" i="13" s="1"/>
  <c r="J229" i="13"/>
  <c r="L229" i="7"/>
  <c r="M229" i="7" s="1"/>
  <c r="J230" i="7"/>
  <c r="I230" i="7" a="1"/>
  <c r="I230" i="7" s="1"/>
  <c r="K230" i="7" s="1"/>
  <c r="BV227" i="12"/>
  <c r="BJ227" i="12"/>
  <c r="AX227" i="12"/>
  <c r="AL227" i="12"/>
  <c r="Z227" i="12"/>
  <c r="M227" i="13"/>
  <c r="BV227" i="13"/>
  <c r="BJ227" i="13"/>
  <c r="AX227" i="13"/>
  <c r="Z227" i="13"/>
  <c r="AL227" i="13"/>
  <c r="N227" i="13"/>
  <c r="G230" i="13"/>
  <c r="H230" i="13" s="1"/>
  <c r="M227" i="12"/>
  <c r="N227" i="12"/>
  <c r="G230" i="12"/>
  <c r="H230" i="12" s="1"/>
  <c r="G231" i="7"/>
  <c r="H231" i="7" s="1"/>
  <c r="L229" i="12" l="1"/>
  <c r="L229" i="13"/>
  <c r="I230" i="13" a="1"/>
  <c r="I230" i="13" s="1"/>
  <c r="K230" i="13" s="1"/>
  <c r="J230" i="13"/>
  <c r="L230" i="13" s="1"/>
  <c r="I230" i="12" a="1"/>
  <c r="I230" i="12" s="1"/>
  <c r="K230" i="12" s="1"/>
  <c r="J230" i="12"/>
  <c r="N229" i="7"/>
  <c r="I231" i="7" a="1"/>
  <c r="I231" i="7" s="1"/>
  <c r="K231" i="7" s="1"/>
  <c r="J231" i="7"/>
  <c r="L230" i="7"/>
  <c r="BV228" i="12"/>
  <c r="BJ228" i="12"/>
  <c r="AX228" i="12"/>
  <c r="Z228" i="12"/>
  <c r="AL228" i="12"/>
  <c r="M228" i="13"/>
  <c r="BV228" i="13"/>
  <c r="BJ228" i="13"/>
  <c r="AX228" i="13"/>
  <c r="Z228" i="13"/>
  <c r="AL228" i="13"/>
  <c r="N228" i="13"/>
  <c r="G231" i="13"/>
  <c r="H231" i="13" s="1"/>
  <c r="N228" i="12"/>
  <c r="M228" i="12"/>
  <c r="G231" i="12"/>
  <c r="H231" i="12" s="1"/>
  <c r="G232" i="7"/>
  <c r="H232" i="7" s="1"/>
  <c r="L230" i="12" l="1"/>
  <c r="I231" i="13" a="1"/>
  <c r="I231" i="13" s="1"/>
  <c r="K231" i="13" s="1"/>
  <c r="J231" i="13"/>
  <c r="I231" i="12" a="1"/>
  <c r="I231" i="12" s="1"/>
  <c r="K231" i="12" s="1"/>
  <c r="J231" i="12"/>
  <c r="L231" i="12" s="1"/>
  <c r="L231" i="7"/>
  <c r="M231" i="7" s="1"/>
  <c r="M230" i="7"/>
  <c r="N230" i="7"/>
  <c r="I232" i="7" a="1"/>
  <c r="I232" i="7" s="1"/>
  <c r="K232" i="7" s="1"/>
  <c r="J232" i="7"/>
  <c r="BV229" i="12"/>
  <c r="AX229" i="12"/>
  <c r="BJ229" i="12"/>
  <c r="AL229" i="12"/>
  <c r="Z229" i="12"/>
  <c r="M229" i="13"/>
  <c r="BV229" i="13"/>
  <c r="BJ229" i="13"/>
  <c r="AL229" i="13"/>
  <c r="AX229" i="13"/>
  <c r="Z229" i="13"/>
  <c r="N229" i="13"/>
  <c r="G232" i="13"/>
  <c r="H232" i="13" s="1"/>
  <c r="M229" i="12"/>
  <c r="N229" i="12"/>
  <c r="G232" i="12"/>
  <c r="H232" i="12" s="1"/>
  <c r="G233" i="7"/>
  <c r="H233" i="7" s="1"/>
  <c r="L231" i="13" l="1"/>
  <c r="I232" i="13" a="1"/>
  <c r="I232" i="13" s="1"/>
  <c r="K232" i="13" s="1"/>
  <c r="J232" i="13"/>
  <c r="J232" i="12"/>
  <c r="I232" i="12" a="1"/>
  <c r="I232" i="12" s="1"/>
  <c r="K232" i="12" s="1"/>
  <c r="L232" i="7"/>
  <c r="M232" i="7" s="1"/>
  <c r="N231" i="7"/>
  <c r="I233" i="7" a="1"/>
  <c r="I233" i="7" s="1"/>
  <c r="K233" i="7" s="1"/>
  <c r="J233" i="7"/>
  <c r="BJ230" i="12"/>
  <c r="AL230" i="12"/>
  <c r="BV230" i="12"/>
  <c r="AX230" i="12"/>
  <c r="Z230" i="12"/>
  <c r="M230" i="13"/>
  <c r="BJ230" i="13"/>
  <c r="BV230" i="13"/>
  <c r="AX230" i="13"/>
  <c r="AL230" i="13"/>
  <c r="Z230" i="13"/>
  <c r="N230" i="13"/>
  <c r="G233" i="13"/>
  <c r="H233" i="13" s="1"/>
  <c r="N230" i="12"/>
  <c r="M230" i="12"/>
  <c r="G233" i="12"/>
  <c r="H233" i="12" s="1"/>
  <c r="G234" i="7"/>
  <c r="H234" i="7" s="1"/>
  <c r="L232" i="13" l="1"/>
  <c r="N232" i="7"/>
  <c r="I233" i="13" a="1"/>
  <c r="I233" i="13" s="1"/>
  <c r="K233" i="13" s="1"/>
  <c r="J233" i="13"/>
  <c r="L233" i="13" s="1"/>
  <c r="L232" i="12"/>
  <c r="I233" i="12" a="1"/>
  <c r="I233" i="12" s="1"/>
  <c r="K233" i="12" s="1"/>
  <c r="J233" i="12"/>
  <c r="L233" i="7"/>
  <c r="M233" i="7" s="1"/>
  <c r="I234" i="7" a="1"/>
  <c r="I234" i="7" s="1"/>
  <c r="K234" i="7" s="1"/>
  <c r="J234" i="7"/>
  <c r="BV231" i="12"/>
  <c r="BJ231" i="12"/>
  <c r="AX231" i="12"/>
  <c r="AL231" i="12"/>
  <c r="Z231" i="12"/>
  <c r="M231" i="13"/>
  <c r="BV231" i="13"/>
  <c r="BJ231" i="13"/>
  <c r="AX231" i="13"/>
  <c r="AL231" i="13"/>
  <c r="Z231" i="13"/>
  <c r="G234" i="13"/>
  <c r="H234" i="13" s="1"/>
  <c r="N231" i="13"/>
  <c r="N231" i="12"/>
  <c r="M231" i="12"/>
  <c r="G234" i="12"/>
  <c r="H234" i="12" s="1"/>
  <c r="G235" i="7"/>
  <c r="H235" i="7" s="1"/>
  <c r="L233" i="12" l="1"/>
  <c r="I234" i="12" a="1"/>
  <c r="I234" i="12" s="1"/>
  <c r="K234" i="12" s="1"/>
  <c r="J234" i="12"/>
  <c r="I234" i="13" a="1"/>
  <c r="I234" i="13" s="1"/>
  <c r="K234" i="13" s="1"/>
  <c r="J234" i="13"/>
  <c r="N233" i="7"/>
  <c r="J235" i="7"/>
  <c r="I235" i="7" a="1"/>
  <c r="I235" i="7" s="1"/>
  <c r="K235" i="7" s="1"/>
  <c r="L234" i="7"/>
  <c r="AX232" i="12"/>
  <c r="BJ232" i="12"/>
  <c r="Z232" i="12"/>
  <c r="BV232" i="12"/>
  <c r="AL232" i="12"/>
  <c r="M232" i="13"/>
  <c r="BJ232" i="13"/>
  <c r="BV232" i="13"/>
  <c r="AX232" i="13"/>
  <c r="AL232" i="13"/>
  <c r="Z232" i="13"/>
  <c r="G235" i="13"/>
  <c r="H235" i="13" s="1"/>
  <c r="N232" i="13"/>
  <c r="N232" i="12"/>
  <c r="M232" i="12"/>
  <c r="G235" i="12"/>
  <c r="H235" i="12" s="1"/>
  <c r="G236" i="7"/>
  <c r="H236" i="7" s="1"/>
  <c r="L234" i="12" l="1"/>
  <c r="I235" i="13" a="1"/>
  <c r="I235" i="13" s="1"/>
  <c r="K235" i="13" s="1"/>
  <c r="J235" i="13"/>
  <c r="L234" i="13"/>
  <c r="J235" i="12"/>
  <c r="I235" i="12" a="1"/>
  <c r="I235" i="12" s="1"/>
  <c r="K235" i="12" s="1"/>
  <c r="I236" i="7" a="1"/>
  <c r="I236" i="7" s="1"/>
  <c r="K236" i="7" s="1"/>
  <c r="J236" i="7"/>
  <c r="L235" i="7"/>
  <c r="M234" i="7"/>
  <c r="N234" i="7"/>
  <c r="BV233" i="12"/>
  <c r="Z233" i="12"/>
  <c r="BJ233" i="12"/>
  <c r="AX233" i="12"/>
  <c r="AL233" i="12"/>
  <c r="M233" i="13"/>
  <c r="BV233" i="13"/>
  <c r="BJ233" i="13"/>
  <c r="AX233" i="13"/>
  <c r="AL233" i="13"/>
  <c r="Z233" i="13"/>
  <c r="N233" i="13"/>
  <c r="G236" i="13"/>
  <c r="H236" i="13" s="1"/>
  <c r="N233" i="12"/>
  <c r="M233" i="12"/>
  <c r="G236" i="12"/>
  <c r="H236" i="12" s="1"/>
  <c r="G237" i="7"/>
  <c r="H237" i="7" s="1"/>
  <c r="L235" i="13" l="1"/>
  <c r="L235" i="12"/>
  <c r="J236" i="12"/>
  <c r="I236" i="12" a="1"/>
  <c r="I236" i="12" s="1"/>
  <c r="K236" i="12" s="1"/>
  <c r="I236" i="13" a="1"/>
  <c r="I236" i="13" s="1"/>
  <c r="K236" i="13" s="1"/>
  <c r="J236" i="13"/>
  <c r="L236" i="13" s="1"/>
  <c r="L236" i="7"/>
  <c r="M236" i="7" s="1"/>
  <c r="N235" i="7"/>
  <c r="M235" i="7"/>
  <c r="J237" i="7"/>
  <c r="I237" i="7" a="1"/>
  <c r="I237" i="7" s="1"/>
  <c r="K237" i="7" s="1"/>
  <c r="BJ234" i="12"/>
  <c r="Z234" i="12"/>
  <c r="BV234" i="12"/>
  <c r="AL234" i="12"/>
  <c r="AX234" i="12"/>
  <c r="M234" i="13"/>
  <c r="BV234" i="13"/>
  <c r="BJ234" i="13"/>
  <c r="AX234" i="13"/>
  <c r="AL234" i="13"/>
  <c r="Z234" i="13"/>
  <c r="N234" i="13"/>
  <c r="G237" i="13"/>
  <c r="H237" i="13" s="1"/>
  <c r="M234" i="12"/>
  <c r="N234" i="12"/>
  <c r="G237" i="12"/>
  <c r="H237" i="12" s="1"/>
  <c r="G238" i="7"/>
  <c r="H238" i="7" s="1"/>
  <c r="L236" i="12" l="1"/>
  <c r="J237" i="12"/>
  <c r="I237" i="12" a="1"/>
  <c r="I237" i="12" s="1"/>
  <c r="K237" i="12" s="1"/>
  <c r="N236" i="7"/>
  <c r="I237" i="13" a="1"/>
  <c r="I237" i="13" s="1"/>
  <c r="K237" i="13" s="1"/>
  <c r="J237" i="13"/>
  <c r="L237" i="13" s="1"/>
  <c r="I238" i="7" a="1"/>
  <c r="I238" i="7" s="1"/>
  <c r="K238" i="7" s="1"/>
  <c r="J238" i="7"/>
  <c r="L237" i="7"/>
  <c r="BV235" i="12"/>
  <c r="AX235" i="12"/>
  <c r="AL235" i="12"/>
  <c r="BJ235" i="12"/>
  <c r="Z235" i="12"/>
  <c r="M235" i="13"/>
  <c r="BV235" i="13"/>
  <c r="BJ235" i="13"/>
  <c r="AX235" i="13"/>
  <c r="Z235" i="13"/>
  <c r="AL235" i="13"/>
  <c r="N235" i="13"/>
  <c r="G238" i="13"/>
  <c r="H238" i="13" s="1"/>
  <c r="N235" i="12"/>
  <c r="M235" i="12"/>
  <c r="G238" i="12"/>
  <c r="H238" i="12" s="1"/>
  <c r="G239" i="7"/>
  <c r="H239" i="7" s="1"/>
  <c r="I238" i="13" l="1" a="1"/>
  <c r="I238" i="13" s="1"/>
  <c r="K238" i="13" s="1"/>
  <c r="J238" i="13"/>
  <c r="L237" i="12"/>
  <c r="I238" i="12" a="1"/>
  <c r="I238" i="12" s="1"/>
  <c r="K238" i="12" s="1"/>
  <c r="J238" i="12"/>
  <c r="L238" i="7"/>
  <c r="N238" i="7" s="1"/>
  <c r="J239" i="7"/>
  <c r="I239" i="7" a="1"/>
  <c r="I239" i="7" s="1"/>
  <c r="K239" i="7" s="1"/>
  <c r="N237" i="7"/>
  <c r="M237" i="7"/>
  <c r="BV236" i="12"/>
  <c r="BJ236" i="12"/>
  <c r="AL236" i="12"/>
  <c r="AX236" i="12"/>
  <c r="Z236" i="12"/>
  <c r="M236" i="13"/>
  <c r="BV236" i="13"/>
  <c r="BJ236" i="13"/>
  <c r="AX236" i="13"/>
  <c r="Z236" i="13"/>
  <c r="AL236" i="13"/>
  <c r="N236" i="13"/>
  <c r="G239" i="13"/>
  <c r="H239" i="13" s="1"/>
  <c r="M236" i="12"/>
  <c r="N236" i="12"/>
  <c r="G239" i="12"/>
  <c r="H239" i="12" s="1"/>
  <c r="G240" i="7"/>
  <c r="H240" i="7" s="1"/>
  <c r="L238" i="13" l="1"/>
  <c r="L238" i="12"/>
  <c r="I239" i="13" a="1"/>
  <c r="I239" i="13" s="1"/>
  <c r="K239" i="13" s="1"/>
  <c r="J239" i="13"/>
  <c r="I239" i="12" a="1"/>
  <c r="I239" i="12" s="1"/>
  <c r="K239" i="12" s="1"/>
  <c r="J239" i="12"/>
  <c r="M238" i="7"/>
  <c r="I240" i="7" a="1"/>
  <c r="I240" i="7" s="1"/>
  <c r="K240" i="7" s="1"/>
  <c r="J240" i="7"/>
  <c r="L239" i="7"/>
  <c r="BV237" i="12"/>
  <c r="AX237" i="12"/>
  <c r="AL237" i="12"/>
  <c r="Z237" i="12"/>
  <c r="BJ237" i="12"/>
  <c r="M237" i="13"/>
  <c r="BV237" i="13"/>
  <c r="BJ237" i="13"/>
  <c r="AX237" i="13"/>
  <c r="AL237" i="13"/>
  <c r="Z237" i="13"/>
  <c r="N237" i="13"/>
  <c r="G240" i="13"/>
  <c r="H240" i="13" s="1"/>
  <c r="N237" i="12"/>
  <c r="M237" i="12"/>
  <c r="G240" i="12"/>
  <c r="H240" i="12" s="1"/>
  <c r="G241" i="7"/>
  <c r="H241" i="7" s="1"/>
  <c r="L239" i="12" l="1"/>
  <c r="J240" i="13"/>
  <c r="I240" i="13" a="1"/>
  <c r="I240" i="13" s="1"/>
  <c r="K240" i="13" s="1"/>
  <c r="L239" i="13"/>
  <c r="I240" i="12" a="1"/>
  <c r="I240" i="12" s="1"/>
  <c r="K240" i="12" s="1"/>
  <c r="J240" i="12"/>
  <c r="L240" i="7"/>
  <c r="M240" i="7" s="1"/>
  <c r="J241" i="7"/>
  <c r="I241" i="7" a="1"/>
  <c r="I241" i="7" s="1"/>
  <c r="K241" i="7" s="1"/>
  <c r="M239" i="7"/>
  <c r="N239" i="7"/>
  <c r="BV238" i="12"/>
  <c r="BJ238" i="12"/>
  <c r="AL238" i="12"/>
  <c r="AX238" i="12"/>
  <c r="Z238" i="12"/>
  <c r="M238" i="13"/>
  <c r="BV238" i="13"/>
  <c r="BJ238" i="13"/>
  <c r="AX238" i="13"/>
  <c r="AL238" i="13"/>
  <c r="Z238" i="13"/>
  <c r="G241" i="13"/>
  <c r="H241" i="13" s="1"/>
  <c r="N238" i="13"/>
  <c r="M238" i="12"/>
  <c r="N238" i="12"/>
  <c r="G241" i="12"/>
  <c r="H241" i="12" s="1"/>
  <c r="G242" i="7"/>
  <c r="H242" i="7" s="1"/>
  <c r="L241" i="7" l="1"/>
  <c r="I241" i="13" a="1"/>
  <c r="I241" i="13" s="1"/>
  <c r="K241" i="13" s="1"/>
  <c r="J241" i="13"/>
  <c r="L241" i="13" s="1"/>
  <c r="L240" i="12"/>
  <c r="N240" i="7"/>
  <c r="I241" i="12" a="1"/>
  <c r="I241" i="12" s="1"/>
  <c r="K241" i="12" s="1"/>
  <c r="J241" i="12"/>
  <c r="L240" i="13"/>
  <c r="N241" i="7"/>
  <c r="M241" i="7"/>
  <c r="J242" i="7"/>
  <c r="I242" i="7" a="1"/>
  <c r="I242" i="7" s="1"/>
  <c r="K242" i="7" s="1"/>
  <c r="BV239" i="12"/>
  <c r="BJ239" i="12"/>
  <c r="AL239" i="12"/>
  <c r="AX239" i="12"/>
  <c r="Z239" i="12"/>
  <c r="M239" i="13"/>
  <c r="BV239" i="13"/>
  <c r="BJ239" i="13"/>
  <c r="AX239" i="13"/>
  <c r="AL239" i="13"/>
  <c r="Z239" i="13"/>
  <c r="N239" i="13"/>
  <c r="G242" i="13"/>
  <c r="H242" i="13" s="1"/>
  <c r="M239" i="12"/>
  <c r="N239" i="12"/>
  <c r="G242" i="12"/>
  <c r="H242" i="12" s="1"/>
  <c r="G243" i="7"/>
  <c r="H243" i="7" s="1"/>
  <c r="L241" i="12" l="1"/>
  <c r="I242" i="13" a="1"/>
  <c r="I242" i="13" s="1"/>
  <c r="K242" i="13" s="1"/>
  <c r="J242" i="13"/>
  <c r="I242" i="12" a="1"/>
  <c r="I242" i="12" s="1"/>
  <c r="K242" i="12" s="1"/>
  <c r="J242" i="12"/>
  <c r="L242" i="7"/>
  <c r="N242" i="7" s="1"/>
  <c r="I243" i="7" a="1"/>
  <c r="I243" i="7" s="1"/>
  <c r="K243" i="7" s="1"/>
  <c r="J243" i="7"/>
  <c r="BV240" i="12"/>
  <c r="Z240" i="12"/>
  <c r="BJ240" i="12"/>
  <c r="AX240" i="12"/>
  <c r="AL240" i="12"/>
  <c r="M240" i="13"/>
  <c r="BV240" i="13"/>
  <c r="BJ240" i="13"/>
  <c r="AX240" i="13"/>
  <c r="AL240" i="13"/>
  <c r="Z240" i="13"/>
  <c r="N240" i="13"/>
  <c r="G243" i="13"/>
  <c r="H243" i="13" s="1"/>
  <c r="N240" i="12"/>
  <c r="M240" i="12"/>
  <c r="G243" i="12"/>
  <c r="H243" i="12" s="1"/>
  <c r="G244" i="7"/>
  <c r="H244" i="7" s="1"/>
  <c r="L242" i="13" l="1"/>
  <c r="M242" i="7"/>
  <c r="I243" i="12" a="1"/>
  <c r="I243" i="12" s="1"/>
  <c r="K243" i="12" s="1"/>
  <c r="J243" i="12"/>
  <c r="I243" i="13" a="1"/>
  <c r="I243" i="13" s="1"/>
  <c r="K243" i="13" s="1"/>
  <c r="J243" i="13"/>
  <c r="L242" i="12"/>
  <c r="L243" i="7"/>
  <c r="N243" i="7" s="1"/>
  <c r="I244" i="7" a="1"/>
  <c r="I244" i="7" s="1"/>
  <c r="K244" i="7" s="1"/>
  <c r="J244" i="7"/>
  <c r="BV241" i="12"/>
  <c r="Z241" i="12"/>
  <c r="BJ241" i="12"/>
  <c r="AX241" i="12"/>
  <c r="AL241" i="12"/>
  <c r="M241" i="13"/>
  <c r="BV241" i="13"/>
  <c r="BJ241" i="13"/>
  <c r="AX241" i="13"/>
  <c r="AL241" i="13"/>
  <c r="Z241" i="13"/>
  <c r="N241" i="13"/>
  <c r="G244" i="13"/>
  <c r="H244" i="13" s="1"/>
  <c r="N241" i="12"/>
  <c r="M241" i="12"/>
  <c r="G244" i="12"/>
  <c r="H244" i="12" s="1"/>
  <c r="G245" i="7"/>
  <c r="H245" i="7" s="1"/>
  <c r="L243" i="13" l="1"/>
  <c r="I244" i="13" a="1"/>
  <c r="I244" i="13" s="1"/>
  <c r="K244" i="13" s="1"/>
  <c r="J244" i="13"/>
  <c r="L244" i="13" s="1"/>
  <c r="L243" i="12"/>
  <c r="J244" i="12"/>
  <c r="I244" i="12" a="1"/>
  <c r="I244" i="12" s="1"/>
  <c r="K244" i="12" s="1"/>
  <c r="L244" i="7"/>
  <c r="N244" i="7" s="1"/>
  <c r="M243" i="7"/>
  <c r="I245" i="7" a="1"/>
  <c r="I245" i="7" s="1"/>
  <c r="K245" i="7" s="1"/>
  <c r="J245" i="7"/>
  <c r="AX242" i="12"/>
  <c r="Z242" i="12"/>
  <c r="BJ242" i="12"/>
  <c r="AL242" i="12"/>
  <c r="BV242" i="12"/>
  <c r="M242" i="13"/>
  <c r="BV242" i="13"/>
  <c r="BJ242" i="13"/>
  <c r="AX242" i="13"/>
  <c r="AL242" i="13"/>
  <c r="Z242" i="13"/>
  <c r="N242" i="13"/>
  <c r="G245" i="13"/>
  <c r="H245" i="13" s="1"/>
  <c r="M242" i="12"/>
  <c r="N242" i="12"/>
  <c r="G245" i="12"/>
  <c r="H245" i="12" s="1"/>
  <c r="G246" i="7"/>
  <c r="H246" i="7" s="1"/>
  <c r="I245" i="13" l="1" a="1"/>
  <c r="I245" i="13" s="1"/>
  <c r="K245" i="13" s="1"/>
  <c r="J245" i="13"/>
  <c r="L244" i="12"/>
  <c r="I245" i="12" a="1"/>
  <c r="I245" i="12" s="1"/>
  <c r="K245" i="12" s="1"/>
  <c r="J245" i="12"/>
  <c r="M244" i="7"/>
  <c r="L245" i="7"/>
  <c r="M245" i="7" s="1"/>
  <c r="I246" i="7" a="1"/>
  <c r="I246" i="7" s="1"/>
  <c r="K246" i="7" s="1"/>
  <c r="J246" i="7"/>
  <c r="AX243" i="12"/>
  <c r="AL243" i="12"/>
  <c r="BV243" i="12"/>
  <c r="BJ243" i="12"/>
  <c r="Z243" i="12"/>
  <c r="M243" i="13"/>
  <c r="BV243" i="13"/>
  <c r="BJ243" i="13"/>
  <c r="AX243" i="13"/>
  <c r="AL243" i="13"/>
  <c r="Z243" i="13"/>
  <c r="N243" i="13"/>
  <c r="G246" i="13"/>
  <c r="H246" i="13" s="1"/>
  <c r="N243" i="12"/>
  <c r="M243" i="12"/>
  <c r="G246" i="12"/>
  <c r="H246" i="12" s="1"/>
  <c r="G247" i="7"/>
  <c r="H247" i="7" s="1"/>
  <c r="L245" i="12" l="1"/>
  <c r="L245" i="13"/>
  <c r="I246" i="12" a="1"/>
  <c r="I246" i="12" s="1"/>
  <c r="K246" i="12" s="1"/>
  <c r="J246" i="12"/>
  <c r="I246" i="13" a="1"/>
  <c r="I246" i="13" s="1"/>
  <c r="K246" i="13" s="1"/>
  <c r="J246" i="13"/>
  <c r="N245" i="7"/>
  <c r="L246" i="7"/>
  <c r="N246" i="7" s="1"/>
  <c r="J247" i="7"/>
  <c r="I247" i="7" a="1"/>
  <c r="I247" i="7" s="1"/>
  <c r="K247" i="7" s="1"/>
  <c r="BV244" i="12"/>
  <c r="BJ244" i="12"/>
  <c r="AL244" i="12"/>
  <c r="AX244" i="12"/>
  <c r="Z244" i="12"/>
  <c r="M244" i="13"/>
  <c r="BV244" i="13"/>
  <c r="BJ244" i="13"/>
  <c r="AX244" i="13"/>
  <c r="AL244" i="13"/>
  <c r="Z244" i="13"/>
  <c r="N244" i="13"/>
  <c r="G247" i="13"/>
  <c r="H247" i="13" s="1"/>
  <c r="N244" i="12"/>
  <c r="M244" i="12"/>
  <c r="G247" i="12"/>
  <c r="H247" i="12" s="1"/>
  <c r="G248" i="7"/>
  <c r="H248" i="7" s="1"/>
  <c r="L246" i="12" l="1"/>
  <c r="L247" i="7"/>
  <c r="M247" i="7" s="1"/>
  <c r="M246" i="7"/>
  <c r="I247" i="13" a="1"/>
  <c r="I247" i="13" s="1"/>
  <c r="K247" i="13" s="1"/>
  <c r="J247" i="13"/>
  <c r="J247" i="12"/>
  <c r="I247" i="12" a="1"/>
  <c r="I247" i="12" s="1"/>
  <c r="K247" i="12" s="1"/>
  <c r="L246" i="13"/>
  <c r="I248" i="7" a="1"/>
  <c r="I248" i="7" s="1"/>
  <c r="K248" i="7" s="1"/>
  <c r="J248" i="7"/>
  <c r="N247" i="7"/>
  <c r="BV245" i="12"/>
  <c r="BJ245" i="12"/>
  <c r="AL245" i="12"/>
  <c r="Z245" i="12"/>
  <c r="AX245" i="12"/>
  <c r="M245" i="13"/>
  <c r="BV245" i="13"/>
  <c r="BJ245" i="13"/>
  <c r="AX245" i="13"/>
  <c r="AL245" i="13"/>
  <c r="Z245" i="13"/>
  <c r="N245" i="13"/>
  <c r="G248" i="13"/>
  <c r="H248" i="13" s="1"/>
  <c r="M245" i="12"/>
  <c r="N245" i="12"/>
  <c r="G248" i="12"/>
  <c r="H248" i="12" s="1"/>
  <c r="G249" i="7"/>
  <c r="H249" i="7" s="1"/>
  <c r="L247" i="13" l="1"/>
  <c r="J248" i="12"/>
  <c r="I248" i="12" a="1"/>
  <c r="I248" i="12" s="1"/>
  <c r="K248" i="12" s="1"/>
  <c r="I248" i="13" a="1"/>
  <c r="I248" i="13" s="1"/>
  <c r="K248" i="13" s="1"/>
  <c r="J248" i="13"/>
  <c r="L247" i="12"/>
  <c r="L248" i="7"/>
  <c r="N248" i="7" s="1"/>
  <c r="I249" i="7" a="1"/>
  <c r="I249" i="7" s="1"/>
  <c r="K249" i="7" s="1"/>
  <c r="J249" i="7"/>
  <c r="BV246" i="12"/>
  <c r="AL246" i="12"/>
  <c r="BJ246" i="12"/>
  <c r="AX246" i="12"/>
  <c r="Z246" i="12"/>
  <c r="M246" i="13"/>
  <c r="BV246" i="13"/>
  <c r="BJ246" i="13"/>
  <c r="AX246" i="13"/>
  <c r="AL246" i="13"/>
  <c r="Z246" i="13"/>
  <c r="G249" i="13"/>
  <c r="H249" i="13" s="1"/>
  <c r="N246" i="13"/>
  <c r="N246" i="12"/>
  <c r="M246" i="12"/>
  <c r="G249" i="12"/>
  <c r="H249" i="12" s="1"/>
  <c r="G250" i="7"/>
  <c r="H250" i="7" s="1"/>
  <c r="L248" i="13" l="1"/>
  <c r="M248" i="7"/>
  <c r="I249" i="13" a="1"/>
  <c r="I249" i="13" s="1"/>
  <c r="K249" i="13" s="1"/>
  <c r="J249" i="13"/>
  <c r="I249" i="12" a="1"/>
  <c r="I249" i="12" s="1"/>
  <c r="K249" i="12" s="1"/>
  <c r="J249" i="12"/>
  <c r="L248" i="12"/>
  <c r="L249" i="7"/>
  <c r="M249" i="7" s="1"/>
  <c r="I250" i="7" a="1"/>
  <c r="I250" i="7" s="1"/>
  <c r="K250" i="7" s="1"/>
  <c r="J250" i="7"/>
  <c r="BJ247" i="12"/>
  <c r="AL247" i="12"/>
  <c r="AX247" i="12"/>
  <c r="BV247" i="12"/>
  <c r="Z247" i="12"/>
  <c r="M247" i="13"/>
  <c r="BV247" i="13"/>
  <c r="BJ247" i="13"/>
  <c r="AX247" i="13"/>
  <c r="AL247" i="13"/>
  <c r="Z247" i="13"/>
  <c r="N247" i="13"/>
  <c r="G250" i="13"/>
  <c r="H250" i="13" s="1"/>
  <c r="M247" i="12"/>
  <c r="N247" i="12"/>
  <c r="G250" i="12"/>
  <c r="H250" i="12" s="1"/>
  <c r="G251" i="7"/>
  <c r="H251" i="7" s="1"/>
  <c r="L249" i="13" l="1"/>
  <c r="N249" i="7"/>
  <c r="I250" i="13" a="1"/>
  <c r="I250" i="13" s="1"/>
  <c r="K250" i="13" s="1"/>
  <c r="J250" i="13"/>
  <c r="L249" i="12"/>
  <c r="I250" i="12" a="1"/>
  <c r="I250" i="12" s="1"/>
  <c r="K250" i="12" s="1"/>
  <c r="J250" i="12"/>
  <c r="L250" i="7"/>
  <c r="M250" i="7" s="1"/>
  <c r="I251" i="7" a="1"/>
  <c r="I251" i="7" s="1"/>
  <c r="K251" i="7" s="1"/>
  <c r="J251" i="7"/>
  <c r="Z248" i="12"/>
  <c r="BV248" i="12"/>
  <c r="AX248" i="12"/>
  <c r="AL248" i="12"/>
  <c r="BJ248" i="12"/>
  <c r="M248" i="13"/>
  <c r="BV248" i="13"/>
  <c r="BJ248" i="13"/>
  <c r="AX248" i="13"/>
  <c r="AL248" i="13"/>
  <c r="Z248" i="13"/>
  <c r="N248" i="13"/>
  <c r="G251" i="13"/>
  <c r="H251" i="13" s="1"/>
  <c r="N248" i="12"/>
  <c r="M248" i="12"/>
  <c r="G251" i="12"/>
  <c r="H251" i="12" s="1"/>
  <c r="G252" i="7"/>
  <c r="H252" i="7" s="1"/>
  <c r="L250" i="12" l="1"/>
  <c r="L250" i="13"/>
  <c r="J251" i="12"/>
  <c r="I251" i="12" a="1"/>
  <c r="I251" i="12" s="1"/>
  <c r="K251" i="12" s="1"/>
  <c r="J251" i="13"/>
  <c r="I251" i="13" a="1"/>
  <c r="I251" i="13" s="1"/>
  <c r="K251" i="13" s="1"/>
  <c r="L251" i="7"/>
  <c r="N251" i="7" s="1"/>
  <c r="N250" i="7"/>
  <c r="I252" i="7" a="1"/>
  <c r="I252" i="7" s="1"/>
  <c r="K252" i="7" s="1"/>
  <c r="J252" i="7"/>
  <c r="BV249" i="12"/>
  <c r="BJ249" i="12"/>
  <c r="AL249" i="12"/>
  <c r="AX249" i="12"/>
  <c r="Z249" i="12"/>
  <c r="M249" i="13"/>
  <c r="BV249" i="13"/>
  <c r="BJ249" i="13"/>
  <c r="AX249" i="13"/>
  <c r="AL249" i="13"/>
  <c r="Z249" i="13"/>
  <c r="N249" i="13"/>
  <c r="G252" i="13"/>
  <c r="H252" i="13" s="1"/>
  <c r="N249" i="12"/>
  <c r="M249" i="12"/>
  <c r="G252" i="12"/>
  <c r="H252" i="12" s="1"/>
  <c r="G253" i="7"/>
  <c r="H253" i="7" s="1"/>
  <c r="J252" i="13" l="1"/>
  <c r="I252" i="13" a="1"/>
  <c r="I252" i="13" s="1"/>
  <c r="K252" i="13" s="1"/>
  <c r="I252" i="12" a="1"/>
  <c r="I252" i="12" s="1"/>
  <c r="K252" i="12" s="1"/>
  <c r="J252" i="12"/>
  <c r="L251" i="13"/>
  <c r="L251" i="12"/>
  <c r="M251" i="7"/>
  <c r="L252" i="7"/>
  <c r="M252" i="7" s="1"/>
  <c r="J253" i="7"/>
  <c r="I253" i="7" a="1"/>
  <c r="I253" i="7" s="1"/>
  <c r="K253" i="7" s="1"/>
  <c r="BV250" i="12"/>
  <c r="Z250" i="12"/>
  <c r="BJ250" i="12"/>
  <c r="AX250" i="12"/>
  <c r="AL250" i="12"/>
  <c r="M250" i="13"/>
  <c r="BV250" i="13"/>
  <c r="BJ250" i="13"/>
  <c r="AX250" i="13"/>
  <c r="AL250" i="13"/>
  <c r="Z250" i="13"/>
  <c r="N250" i="13"/>
  <c r="G253" i="13"/>
  <c r="H253" i="13" s="1"/>
  <c r="N250" i="12"/>
  <c r="M250" i="12"/>
  <c r="G253" i="12"/>
  <c r="H253" i="12" s="1"/>
  <c r="G254" i="7"/>
  <c r="H254" i="7" s="1"/>
  <c r="L252" i="12" l="1"/>
  <c r="N252" i="7"/>
  <c r="I253" i="13" a="1"/>
  <c r="I253" i="13" s="1"/>
  <c r="K253" i="13" s="1"/>
  <c r="J253" i="13"/>
  <c r="L253" i="13" s="1"/>
  <c r="I253" i="12" a="1"/>
  <c r="I253" i="12" s="1"/>
  <c r="K253" i="12" s="1"/>
  <c r="J253" i="12"/>
  <c r="L252" i="13"/>
  <c r="J254" i="7"/>
  <c r="I254" i="7" a="1"/>
  <c r="I254" i="7" s="1"/>
  <c r="K254" i="7" s="1"/>
  <c r="L253" i="7"/>
  <c r="AX251" i="12"/>
  <c r="AL251" i="12"/>
  <c r="BV251" i="12"/>
  <c r="BJ251" i="12"/>
  <c r="Z251" i="12"/>
  <c r="M251" i="13"/>
  <c r="BV251" i="13"/>
  <c r="BJ251" i="13"/>
  <c r="AX251" i="13"/>
  <c r="AL251" i="13"/>
  <c r="Z251" i="13"/>
  <c r="N251" i="13"/>
  <c r="G254" i="13"/>
  <c r="H254" i="13" s="1"/>
  <c r="N251" i="12"/>
  <c r="M251" i="12"/>
  <c r="G254" i="12"/>
  <c r="H254" i="12" s="1"/>
  <c r="G255" i="7"/>
  <c r="H255" i="7" s="1"/>
  <c r="L253" i="12" l="1"/>
  <c r="I254" i="12" a="1"/>
  <c r="I254" i="12" s="1"/>
  <c r="K254" i="12" s="1"/>
  <c r="J254" i="12"/>
  <c r="I254" i="13" a="1"/>
  <c r="I254" i="13" s="1"/>
  <c r="K254" i="13" s="1"/>
  <c r="J254" i="13"/>
  <c r="I255" i="7" a="1"/>
  <c r="I255" i="7" s="1"/>
  <c r="K255" i="7" s="1"/>
  <c r="J255" i="7"/>
  <c r="L254" i="7"/>
  <c r="M253" i="7"/>
  <c r="N253" i="7"/>
  <c r="BJ252" i="12"/>
  <c r="AL252" i="12"/>
  <c r="AX252" i="12"/>
  <c r="BV252" i="12"/>
  <c r="Z252" i="12"/>
  <c r="M252" i="13"/>
  <c r="BV252" i="13"/>
  <c r="BJ252" i="13"/>
  <c r="Z252" i="13"/>
  <c r="AL252" i="13"/>
  <c r="AX252" i="13"/>
  <c r="N252" i="13"/>
  <c r="G255" i="13"/>
  <c r="H255" i="13" s="1"/>
  <c r="N252" i="12"/>
  <c r="M252" i="12"/>
  <c r="G255" i="12"/>
  <c r="H255" i="12" s="1"/>
  <c r="G256" i="7"/>
  <c r="H256" i="7" s="1"/>
  <c r="L254" i="13" l="1"/>
  <c r="I255" i="13" a="1"/>
  <c r="I255" i="13" s="1"/>
  <c r="K255" i="13" s="1"/>
  <c r="J255" i="13"/>
  <c r="L254" i="12"/>
  <c r="J255" i="12"/>
  <c r="I255" i="12" a="1"/>
  <c r="I255" i="12" s="1"/>
  <c r="K255" i="12" s="1"/>
  <c r="L255" i="7"/>
  <c r="N255" i="7" s="1"/>
  <c r="J256" i="7"/>
  <c r="I256" i="7" a="1"/>
  <c r="I256" i="7" s="1"/>
  <c r="K256" i="7" s="1"/>
  <c r="N254" i="7"/>
  <c r="M254" i="7"/>
  <c r="BV253" i="12"/>
  <c r="BJ253" i="12"/>
  <c r="AX253" i="12"/>
  <c r="AL253" i="12"/>
  <c r="Z253" i="12"/>
  <c r="M253" i="13"/>
  <c r="BV253" i="13"/>
  <c r="BJ253" i="13"/>
  <c r="AX253" i="13"/>
  <c r="Z253" i="13"/>
  <c r="AL253" i="13"/>
  <c r="N253" i="13"/>
  <c r="G256" i="13"/>
  <c r="H256" i="13" s="1"/>
  <c r="N253" i="12"/>
  <c r="M253" i="12"/>
  <c r="G256" i="12"/>
  <c r="H256" i="12" s="1"/>
  <c r="G257" i="7"/>
  <c r="H257" i="7" s="1"/>
  <c r="L255" i="13" l="1"/>
  <c r="I256" i="13" a="1"/>
  <c r="I256" i="13" s="1"/>
  <c r="K256" i="13" s="1"/>
  <c r="J256" i="13"/>
  <c r="L255" i="12"/>
  <c r="J256" i="12"/>
  <c r="I256" i="12" a="1"/>
  <c r="I256" i="12" s="1"/>
  <c r="K256" i="12" s="1"/>
  <c r="M255" i="7"/>
  <c r="I257" i="7" a="1"/>
  <c r="I257" i="7" s="1"/>
  <c r="K257" i="7" s="1"/>
  <c r="J257" i="7"/>
  <c r="L256" i="7"/>
  <c r="BV254" i="12"/>
  <c r="AX254" i="12"/>
  <c r="BJ254" i="12"/>
  <c r="AL254" i="12"/>
  <c r="Z254" i="12"/>
  <c r="M254" i="13"/>
  <c r="BV254" i="13"/>
  <c r="BJ254" i="13"/>
  <c r="AX254" i="13"/>
  <c r="AL254" i="13"/>
  <c r="Z254" i="13"/>
  <c r="G257" i="13"/>
  <c r="H257" i="13" s="1"/>
  <c r="N254" i="13"/>
  <c r="N254" i="12"/>
  <c r="M254" i="12"/>
  <c r="G257" i="12"/>
  <c r="H257" i="12" s="1"/>
  <c r="G258" i="7"/>
  <c r="H258" i="7" s="1"/>
  <c r="L256" i="13" l="1"/>
  <c r="I257" i="13" a="1"/>
  <c r="I257" i="13" s="1"/>
  <c r="K257" i="13" s="1"/>
  <c r="J257" i="13"/>
  <c r="L257" i="13" s="1"/>
  <c r="L256" i="12"/>
  <c r="I257" i="12" a="1"/>
  <c r="I257" i="12" s="1"/>
  <c r="K257" i="12" s="1"/>
  <c r="J257" i="12"/>
  <c r="L257" i="7"/>
  <c r="M257" i="7" s="1"/>
  <c r="I258" i="7" a="1"/>
  <c r="I258" i="7" s="1"/>
  <c r="K258" i="7" s="1"/>
  <c r="J258" i="7"/>
  <c r="N256" i="7"/>
  <c r="M256" i="7"/>
  <c r="BJ255" i="12"/>
  <c r="BV255" i="12"/>
  <c r="AL255" i="12"/>
  <c r="AX255" i="12"/>
  <c r="Z255" i="12"/>
  <c r="M255" i="13"/>
  <c r="BJ255" i="13"/>
  <c r="BV255" i="13"/>
  <c r="AX255" i="13"/>
  <c r="AL255" i="13"/>
  <c r="Z255" i="13"/>
  <c r="N255" i="13"/>
  <c r="G258" i="13"/>
  <c r="H258" i="13" s="1"/>
  <c r="N255" i="12"/>
  <c r="M255" i="12"/>
  <c r="G258" i="12"/>
  <c r="H258" i="12" s="1"/>
  <c r="G259" i="7"/>
  <c r="H259" i="7" s="1"/>
  <c r="L257" i="12" l="1"/>
  <c r="N257" i="7"/>
  <c r="J258" i="13"/>
  <c r="I258" i="13" a="1"/>
  <c r="I258" i="13" s="1"/>
  <c r="K258" i="13" s="1"/>
  <c r="I258" i="12" a="1"/>
  <c r="I258" i="12" s="1"/>
  <c r="K258" i="12" s="1"/>
  <c r="J258" i="12"/>
  <c r="L258" i="7"/>
  <c r="M258" i="7" s="1"/>
  <c r="J259" i="7"/>
  <c r="I259" i="7" a="1"/>
  <c r="I259" i="7" s="1"/>
  <c r="K259" i="7" s="1"/>
  <c r="Z256" i="12"/>
  <c r="BJ256" i="12"/>
  <c r="AX256" i="12"/>
  <c r="AL256" i="12"/>
  <c r="BV256" i="12"/>
  <c r="M256" i="13"/>
  <c r="BV256" i="13"/>
  <c r="BJ256" i="13"/>
  <c r="AX256" i="13"/>
  <c r="AL256" i="13"/>
  <c r="Z256" i="13"/>
  <c r="N256" i="13"/>
  <c r="G259" i="13"/>
  <c r="H259" i="13" s="1"/>
  <c r="G259" i="12"/>
  <c r="H259" i="12" s="1"/>
  <c r="N256" i="12"/>
  <c r="M256" i="12"/>
  <c r="G260" i="7"/>
  <c r="H260" i="7" s="1"/>
  <c r="L258" i="12" l="1"/>
  <c r="N258" i="7"/>
  <c r="I259" i="13" a="1"/>
  <c r="I259" i="13" s="1"/>
  <c r="K259" i="13" s="1"/>
  <c r="J259" i="13"/>
  <c r="J259" i="12"/>
  <c r="I259" i="12" a="1"/>
  <c r="I259" i="12" s="1"/>
  <c r="K259" i="12" s="1"/>
  <c r="L258" i="13"/>
  <c r="J260" i="7"/>
  <c r="I260" i="7" a="1"/>
  <c r="I260" i="7" s="1"/>
  <c r="K260" i="7" s="1"/>
  <c r="L259" i="7"/>
  <c r="BV257" i="12"/>
  <c r="AL257" i="12"/>
  <c r="AX257" i="12"/>
  <c r="Z257" i="12"/>
  <c r="BJ257" i="12"/>
  <c r="M257" i="13"/>
  <c r="BJ257" i="13"/>
  <c r="BV257" i="13"/>
  <c r="AX257" i="13"/>
  <c r="AL257" i="13"/>
  <c r="Z257" i="13"/>
  <c r="N257" i="13"/>
  <c r="G260" i="13"/>
  <c r="H260" i="13" s="1"/>
  <c r="N257" i="12"/>
  <c r="M257" i="12"/>
  <c r="G260" i="12"/>
  <c r="H260" i="12" s="1"/>
  <c r="G261" i="7"/>
  <c r="H261" i="7" s="1"/>
  <c r="L259" i="13" l="1"/>
  <c r="I260" i="13" a="1"/>
  <c r="I260" i="13" s="1"/>
  <c r="K260" i="13" s="1"/>
  <c r="J260" i="13"/>
  <c r="L259" i="12"/>
  <c r="J260" i="12"/>
  <c r="I260" i="12" a="1"/>
  <c r="I260" i="12" s="1"/>
  <c r="K260" i="12" s="1"/>
  <c r="J261" i="7"/>
  <c r="I261" i="7" a="1"/>
  <c r="I261" i="7" s="1"/>
  <c r="K261" i="7" s="1"/>
  <c r="L260" i="7"/>
  <c r="M259" i="7"/>
  <c r="N259" i="7"/>
  <c r="BV258" i="12"/>
  <c r="Z258" i="12"/>
  <c r="BJ258" i="12"/>
  <c r="AX258" i="12"/>
  <c r="AL258" i="12"/>
  <c r="M258" i="13"/>
  <c r="BV258" i="13"/>
  <c r="BJ258" i="13"/>
  <c r="AL258" i="13"/>
  <c r="AX258" i="13"/>
  <c r="Z258" i="13"/>
  <c r="N258" i="13"/>
  <c r="G261" i="13"/>
  <c r="H261" i="13" s="1"/>
  <c r="N258" i="12"/>
  <c r="M258" i="12"/>
  <c r="G261" i="12"/>
  <c r="H261" i="12" s="1"/>
  <c r="G262" i="7"/>
  <c r="H262" i="7" s="1"/>
  <c r="L260" i="13" l="1"/>
  <c r="I261" i="13" a="1"/>
  <c r="I261" i="13" s="1"/>
  <c r="K261" i="13" s="1"/>
  <c r="J261" i="13"/>
  <c r="L260" i="12"/>
  <c r="I261" i="12" a="1"/>
  <c r="I261" i="12" s="1"/>
  <c r="K261" i="12" s="1"/>
  <c r="J261" i="12"/>
  <c r="I262" i="7" a="1"/>
  <c r="I262" i="7" s="1"/>
  <c r="K262" i="7" s="1"/>
  <c r="J262" i="7"/>
  <c r="L261" i="7"/>
  <c r="M260" i="7"/>
  <c r="N260" i="7"/>
  <c r="BV259" i="12"/>
  <c r="BJ259" i="12"/>
  <c r="AX259" i="12"/>
  <c r="AL259" i="12"/>
  <c r="Z259" i="12"/>
  <c r="M259" i="13"/>
  <c r="BV259" i="13"/>
  <c r="AX259" i="13"/>
  <c r="BJ259" i="13"/>
  <c r="Z259" i="13"/>
  <c r="AL259" i="13"/>
  <c r="N259" i="13"/>
  <c r="G262" i="13"/>
  <c r="H262" i="13" s="1"/>
  <c r="G262" i="12"/>
  <c r="H262" i="12" s="1"/>
  <c r="N259" i="12"/>
  <c r="M259" i="12"/>
  <c r="G263" i="7"/>
  <c r="H263" i="7" s="1"/>
  <c r="L261" i="13" l="1"/>
  <c r="L261" i="12"/>
  <c r="I262" i="13" a="1"/>
  <c r="I262" i="13" s="1"/>
  <c r="K262" i="13" s="1"/>
  <c r="J262" i="13"/>
  <c r="I262" i="12" a="1"/>
  <c r="I262" i="12" s="1"/>
  <c r="K262" i="12" s="1"/>
  <c r="J262" i="12"/>
  <c r="L262" i="7"/>
  <c r="M262" i="7" s="1"/>
  <c r="N261" i="7"/>
  <c r="M261" i="7"/>
  <c r="J263" i="7"/>
  <c r="I263" i="7" a="1"/>
  <c r="I263" i="7" s="1"/>
  <c r="K263" i="7" s="1"/>
  <c r="AL260" i="12"/>
  <c r="AX260" i="12"/>
  <c r="BV260" i="12"/>
  <c r="BJ260" i="12"/>
  <c r="Z260" i="12"/>
  <c r="M260" i="13"/>
  <c r="BV260" i="13"/>
  <c r="BJ260" i="13"/>
  <c r="AX260" i="13"/>
  <c r="AL260" i="13"/>
  <c r="Z260" i="13"/>
  <c r="N260" i="13"/>
  <c r="G263" i="13"/>
  <c r="H263" i="13" s="1"/>
  <c r="N260" i="12"/>
  <c r="M260" i="12"/>
  <c r="G263" i="12"/>
  <c r="H263" i="12" s="1"/>
  <c r="G264" i="7"/>
  <c r="H264" i="7" s="1"/>
  <c r="L262" i="12" l="1"/>
  <c r="L262" i="13"/>
  <c r="J263" i="13"/>
  <c r="I263" i="13" a="1"/>
  <c r="I263" i="13" s="1"/>
  <c r="I263" i="12" a="1"/>
  <c r="I263" i="12" s="1"/>
  <c r="K263" i="12" s="1"/>
  <c r="J263" i="12"/>
  <c r="L263" i="12" s="1"/>
  <c r="N262" i="7"/>
  <c r="J264" i="7"/>
  <c r="I264" i="7" a="1"/>
  <c r="I264" i="7" s="1"/>
  <c r="K264" i="7" s="1"/>
  <c r="L263" i="7"/>
  <c r="BV261" i="12"/>
  <c r="BJ261" i="12"/>
  <c r="AX261" i="12"/>
  <c r="AL261" i="12"/>
  <c r="Z261" i="12"/>
  <c r="M261" i="13"/>
  <c r="BV261" i="13"/>
  <c r="BJ261" i="13"/>
  <c r="AX261" i="13"/>
  <c r="Z261" i="13"/>
  <c r="AL261" i="13"/>
  <c r="G264" i="13"/>
  <c r="H264" i="13" s="1"/>
  <c r="N261" i="13"/>
  <c r="N261" i="12"/>
  <c r="M261" i="12"/>
  <c r="G264" i="12"/>
  <c r="H264" i="12" s="1"/>
  <c r="G265" i="7"/>
  <c r="H265" i="7" s="1"/>
  <c r="I264" i="12" l="1" a="1"/>
  <c r="I264" i="12" s="1"/>
  <c r="K264" i="12" s="1"/>
  <c r="J264" i="12"/>
  <c r="J264" i="13"/>
  <c r="I264" i="13" a="1"/>
  <c r="I264" i="13" s="1"/>
  <c r="K264" i="13" s="1"/>
  <c r="L263" i="13"/>
  <c r="K263" i="13"/>
  <c r="I265" i="7" a="1"/>
  <c r="I265" i="7" s="1"/>
  <c r="K265" i="7" s="1"/>
  <c r="J265" i="7"/>
  <c r="L264" i="7"/>
  <c r="N263" i="7"/>
  <c r="M263" i="7"/>
  <c r="BV262" i="12"/>
  <c r="AX262" i="12"/>
  <c r="AL262" i="12"/>
  <c r="BJ262" i="12"/>
  <c r="Z262" i="12"/>
  <c r="M262" i="13"/>
  <c r="BV262" i="13"/>
  <c r="BJ262" i="13"/>
  <c r="AX262" i="13"/>
  <c r="AL262" i="13"/>
  <c r="Z262" i="13"/>
  <c r="N262" i="13"/>
  <c r="G265" i="13"/>
  <c r="H265" i="13" s="1"/>
  <c r="N262" i="12"/>
  <c r="M262" i="12"/>
  <c r="G265" i="12"/>
  <c r="H265" i="12" s="1"/>
  <c r="G266" i="7"/>
  <c r="H266" i="7" s="1"/>
  <c r="L264" i="12" l="1"/>
  <c r="I265" i="13" a="1"/>
  <c r="I265" i="13" s="1"/>
  <c r="K265" i="13" s="1"/>
  <c r="J265" i="13"/>
  <c r="L264" i="13"/>
  <c r="I265" i="12" a="1"/>
  <c r="I265" i="12" s="1"/>
  <c r="K265" i="12" s="1"/>
  <c r="J265" i="12"/>
  <c r="L265" i="12" s="1"/>
  <c r="L265" i="7"/>
  <c r="M265" i="7" s="1"/>
  <c r="I266" i="7" a="1"/>
  <c r="I266" i="7" s="1"/>
  <c r="K266" i="7" s="1"/>
  <c r="J266" i="7"/>
  <c r="M264" i="7"/>
  <c r="N264" i="7"/>
  <c r="BV263" i="12"/>
  <c r="BJ263" i="12"/>
  <c r="AL263" i="12"/>
  <c r="AX263" i="12"/>
  <c r="Z263" i="12"/>
  <c r="M263" i="13"/>
  <c r="BV263" i="13"/>
  <c r="BJ263" i="13"/>
  <c r="AX263" i="13"/>
  <c r="AL263" i="13"/>
  <c r="Z263" i="13"/>
  <c r="N263" i="13"/>
  <c r="G266" i="13"/>
  <c r="H266" i="13" s="1"/>
  <c r="N263" i="12"/>
  <c r="M263" i="12"/>
  <c r="G266" i="12"/>
  <c r="H266" i="12" s="1"/>
  <c r="G267" i="7"/>
  <c r="H267" i="7" s="1"/>
  <c r="L265" i="13" l="1"/>
  <c r="N265" i="7"/>
  <c r="I266" i="12" a="1"/>
  <c r="I266" i="12" s="1"/>
  <c r="K266" i="12" s="1"/>
  <c r="J266" i="12"/>
  <c r="L266" i="12" s="1"/>
  <c r="I266" i="13" a="1"/>
  <c r="I266" i="13" s="1"/>
  <c r="K266" i="13" s="1"/>
  <c r="J266" i="13"/>
  <c r="L266" i="13" s="1"/>
  <c r="L266" i="7"/>
  <c r="N266" i="7" s="1"/>
  <c r="I267" i="7" a="1"/>
  <c r="I267" i="7" s="1"/>
  <c r="K267" i="7" s="1"/>
  <c r="J267" i="7"/>
  <c r="AL264" i="12"/>
  <c r="Z264" i="12"/>
  <c r="BJ264" i="12"/>
  <c r="BV264" i="12"/>
  <c r="AX264" i="12"/>
  <c r="M264" i="13"/>
  <c r="BV264" i="13"/>
  <c r="BJ264" i="13"/>
  <c r="AX264" i="13"/>
  <c r="AL264" i="13"/>
  <c r="Z264" i="13"/>
  <c r="N264" i="13"/>
  <c r="G267" i="13"/>
  <c r="H267" i="13" s="1"/>
  <c r="N264" i="12"/>
  <c r="M264" i="12"/>
  <c r="G267" i="12"/>
  <c r="H267" i="12" s="1"/>
  <c r="G268" i="7"/>
  <c r="H268" i="7" s="1"/>
  <c r="M266" i="7" l="1"/>
  <c r="I267" i="13" a="1"/>
  <c r="I267" i="13" s="1"/>
  <c r="K267" i="13" s="1"/>
  <c r="J267" i="13"/>
  <c r="J267" i="12"/>
  <c r="I267" i="12" a="1"/>
  <c r="I267" i="12" s="1"/>
  <c r="K267" i="12" s="1"/>
  <c r="L267" i="7"/>
  <c r="M267" i="7" s="1"/>
  <c r="I268" i="7" a="1"/>
  <c r="I268" i="7" s="1"/>
  <c r="K268" i="7" s="1"/>
  <c r="J268" i="7"/>
  <c r="BV265" i="12"/>
  <c r="AX265" i="12"/>
  <c r="BJ265" i="12"/>
  <c r="AL265" i="12"/>
  <c r="Z265" i="12"/>
  <c r="M265" i="13"/>
  <c r="BV265" i="13"/>
  <c r="BJ265" i="13"/>
  <c r="AX265" i="13"/>
  <c r="AL265" i="13"/>
  <c r="Z265" i="13"/>
  <c r="N265" i="13"/>
  <c r="G268" i="13"/>
  <c r="H268" i="13" s="1"/>
  <c r="M265" i="12"/>
  <c r="N265" i="12"/>
  <c r="G268" i="12"/>
  <c r="H268" i="12" s="1"/>
  <c r="G269" i="7"/>
  <c r="H269" i="7" s="1"/>
  <c r="L267" i="13" l="1"/>
  <c r="N267" i="7"/>
  <c r="I268" i="13" a="1"/>
  <c r="I268" i="13" s="1"/>
  <c r="K268" i="13" s="1"/>
  <c r="J268" i="13"/>
  <c r="L267" i="12"/>
  <c r="I268" i="12" a="1"/>
  <c r="I268" i="12" s="1"/>
  <c r="K268" i="12" s="1"/>
  <c r="J268" i="12"/>
  <c r="L268" i="7"/>
  <c r="M268" i="7" s="1"/>
  <c r="I269" i="7" a="1"/>
  <c r="I269" i="7" s="1"/>
  <c r="K269" i="7" s="1"/>
  <c r="J269" i="7"/>
  <c r="BV266" i="12"/>
  <c r="Z266" i="12"/>
  <c r="BJ266" i="12"/>
  <c r="AX266" i="12"/>
  <c r="AL266" i="12"/>
  <c r="M266" i="13"/>
  <c r="BV266" i="13"/>
  <c r="BJ266" i="13"/>
  <c r="AX266" i="13"/>
  <c r="AL266" i="13"/>
  <c r="Z266" i="13"/>
  <c r="N266" i="13"/>
  <c r="G269" i="13"/>
  <c r="H269" i="13" s="1"/>
  <c r="N266" i="12"/>
  <c r="M266" i="12"/>
  <c r="G269" i="12"/>
  <c r="H269" i="12" s="1"/>
  <c r="G270" i="7"/>
  <c r="H270" i="7" s="1"/>
  <c r="L268" i="13" l="1"/>
  <c r="N268" i="7"/>
  <c r="L268" i="12"/>
  <c r="I269" i="13" a="1"/>
  <c r="I269" i="13" s="1"/>
  <c r="K269" i="13" s="1"/>
  <c r="J269" i="13"/>
  <c r="L269" i="13" s="1"/>
  <c r="I269" i="12" a="1"/>
  <c r="I269" i="12" s="1"/>
  <c r="K269" i="12" s="1"/>
  <c r="J269" i="12"/>
  <c r="L269" i="7"/>
  <c r="N269" i="7" s="1"/>
  <c r="I270" i="7" a="1"/>
  <c r="I270" i="7" s="1"/>
  <c r="K270" i="7" s="1"/>
  <c r="J270" i="7"/>
  <c r="BV267" i="12"/>
  <c r="BJ267" i="12"/>
  <c r="AX267" i="12"/>
  <c r="AL267" i="12"/>
  <c r="Z267" i="12"/>
  <c r="M267" i="13"/>
  <c r="BV267" i="13"/>
  <c r="BJ267" i="13"/>
  <c r="AX267" i="13"/>
  <c r="AL267" i="13"/>
  <c r="Z267" i="13"/>
  <c r="N267" i="13"/>
  <c r="G270" i="13"/>
  <c r="H270" i="13" s="1"/>
  <c r="N267" i="12"/>
  <c r="M267" i="12"/>
  <c r="G270" i="12"/>
  <c r="H270" i="12" s="1"/>
  <c r="G271" i="7"/>
  <c r="H271" i="7" s="1"/>
  <c r="M269" i="7" l="1"/>
  <c r="J270" i="13"/>
  <c r="I270" i="13" a="1"/>
  <c r="I270" i="13" s="1"/>
  <c r="K270" i="13" s="1"/>
  <c r="L269" i="12"/>
  <c r="I270" i="12" a="1"/>
  <c r="I270" i="12" s="1"/>
  <c r="K270" i="12" s="1"/>
  <c r="J270" i="12"/>
  <c r="L270" i="7"/>
  <c r="N270" i="7" s="1"/>
  <c r="I271" i="7" a="1"/>
  <c r="I271" i="7" s="1"/>
  <c r="K271" i="7" s="1"/>
  <c r="J271" i="7"/>
  <c r="BV268" i="12"/>
  <c r="AL268" i="12"/>
  <c r="AX268" i="12"/>
  <c r="BJ268" i="12"/>
  <c r="Z268" i="12"/>
  <c r="M268" i="13"/>
  <c r="BV268" i="13"/>
  <c r="BJ268" i="13"/>
  <c r="AX268" i="13"/>
  <c r="AL268" i="13"/>
  <c r="Z268" i="13"/>
  <c r="N268" i="13"/>
  <c r="G271" i="13"/>
  <c r="H271" i="13" s="1"/>
  <c r="N268" i="12"/>
  <c r="M268" i="12"/>
  <c r="G271" i="12"/>
  <c r="H271" i="12" s="1"/>
  <c r="G272" i="7"/>
  <c r="H272" i="7" s="1"/>
  <c r="L270" i="12" l="1"/>
  <c r="J271" i="12"/>
  <c r="I271" i="12" a="1"/>
  <c r="I271" i="12" s="1"/>
  <c r="K271" i="12" s="1"/>
  <c r="I271" i="13" a="1"/>
  <c r="I271" i="13" s="1"/>
  <c r="K271" i="13" s="1"/>
  <c r="J271" i="13"/>
  <c r="L270" i="13"/>
  <c r="M270" i="7"/>
  <c r="J272" i="7"/>
  <c r="I272" i="7" a="1"/>
  <c r="I272" i="7" s="1"/>
  <c r="K272" i="7" s="1"/>
  <c r="L271" i="7"/>
  <c r="BV269" i="12"/>
  <c r="BJ269" i="12"/>
  <c r="AX269" i="12"/>
  <c r="AL269" i="12"/>
  <c r="Z269" i="12"/>
  <c r="M269" i="13"/>
  <c r="BV269" i="13"/>
  <c r="BJ269" i="13"/>
  <c r="AX269" i="13"/>
  <c r="AL269" i="13"/>
  <c r="Z269" i="13"/>
  <c r="N269" i="13"/>
  <c r="G272" i="13"/>
  <c r="H272" i="13" s="1"/>
  <c r="N269" i="12"/>
  <c r="M269" i="12"/>
  <c r="G272" i="12"/>
  <c r="H272" i="12" s="1"/>
  <c r="G273" i="7"/>
  <c r="H273" i="7" s="1"/>
  <c r="L271" i="13" l="1"/>
  <c r="L271" i="12"/>
  <c r="I272" i="13" a="1"/>
  <c r="I272" i="13" s="1"/>
  <c r="K272" i="13" s="1"/>
  <c r="J272" i="13"/>
  <c r="I272" i="12" a="1"/>
  <c r="I272" i="12" s="1"/>
  <c r="K272" i="12" s="1"/>
  <c r="J272" i="12"/>
  <c r="M271" i="7"/>
  <c r="N271" i="7"/>
  <c r="I273" i="7" a="1"/>
  <c r="I273" i="7" s="1"/>
  <c r="K273" i="7" s="1"/>
  <c r="J273" i="7"/>
  <c r="L272" i="7"/>
  <c r="BV270" i="12"/>
  <c r="BJ270" i="12"/>
  <c r="AX270" i="12"/>
  <c r="Z270" i="12"/>
  <c r="AL270" i="12"/>
  <c r="M270" i="13"/>
  <c r="BV270" i="13"/>
  <c r="BJ270" i="13"/>
  <c r="AX270" i="13"/>
  <c r="AL270" i="13"/>
  <c r="Z270" i="13"/>
  <c r="N270" i="13"/>
  <c r="G273" i="13"/>
  <c r="H273" i="13" s="1"/>
  <c r="N270" i="12"/>
  <c r="M270" i="12"/>
  <c r="G273" i="12"/>
  <c r="H273" i="12" s="1"/>
  <c r="G274" i="7"/>
  <c r="H274" i="7" s="1"/>
  <c r="L272" i="13" l="1"/>
  <c r="I273" i="13" a="1"/>
  <c r="I273" i="13" s="1"/>
  <c r="K273" i="13" s="1"/>
  <c r="J273" i="13"/>
  <c r="L272" i="12"/>
  <c r="J273" i="12"/>
  <c r="I273" i="12" a="1"/>
  <c r="I273" i="12" s="1"/>
  <c r="K273" i="12" s="1"/>
  <c r="L273" i="7"/>
  <c r="M273" i="7" s="1"/>
  <c r="I274" i="7" a="1"/>
  <c r="I274" i="7" s="1"/>
  <c r="K274" i="7" s="1"/>
  <c r="J274" i="7"/>
  <c r="N272" i="7"/>
  <c r="M272" i="7"/>
  <c r="BV271" i="12"/>
  <c r="AL271" i="12"/>
  <c r="AX271" i="12"/>
  <c r="BJ271" i="12"/>
  <c r="Z271" i="12"/>
  <c r="M271" i="13"/>
  <c r="BV271" i="13"/>
  <c r="BJ271" i="13"/>
  <c r="AX271" i="13"/>
  <c r="AL271" i="13"/>
  <c r="Z271" i="13"/>
  <c r="G274" i="13"/>
  <c r="H274" i="13" s="1"/>
  <c r="N271" i="13"/>
  <c r="N271" i="12"/>
  <c r="M271" i="12"/>
  <c r="G274" i="12"/>
  <c r="H274" i="12" s="1"/>
  <c r="G275" i="7"/>
  <c r="H275" i="7" s="1"/>
  <c r="L273" i="13" l="1"/>
  <c r="L273" i="12"/>
  <c r="I274" i="13" a="1"/>
  <c r="I274" i="13" s="1"/>
  <c r="K274" i="13" s="1"/>
  <c r="J274" i="13"/>
  <c r="L274" i="13" s="1"/>
  <c r="I274" i="12" a="1"/>
  <c r="I274" i="12" s="1"/>
  <c r="K274" i="12" s="1"/>
  <c r="J274" i="12"/>
  <c r="N273" i="7"/>
  <c r="L274" i="7"/>
  <c r="N274" i="7" s="1"/>
  <c r="I275" i="7" a="1"/>
  <c r="I275" i="7" s="1"/>
  <c r="K275" i="7" s="1"/>
  <c r="J275" i="7"/>
  <c r="Z272" i="12"/>
  <c r="BJ272" i="12"/>
  <c r="AL272" i="12"/>
  <c r="AX272" i="12"/>
  <c r="BV272" i="12"/>
  <c r="M272" i="13"/>
  <c r="BV272" i="13"/>
  <c r="BJ272" i="13"/>
  <c r="AX272" i="13"/>
  <c r="Z272" i="13"/>
  <c r="AL272" i="13"/>
  <c r="N272" i="13"/>
  <c r="G275" i="13"/>
  <c r="H275" i="13" s="1"/>
  <c r="N272" i="12"/>
  <c r="M272" i="12"/>
  <c r="G275" i="12"/>
  <c r="H275" i="12" s="1"/>
  <c r="G276" i="7"/>
  <c r="H276" i="7" s="1"/>
  <c r="M274" i="7" l="1"/>
  <c r="J275" i="13"/>
  <c r="I275" i="13" a="1"/>
  <c r="I275" i="13" s="1"/>
  <c r="K275" i="13" s="1"/>
  <c r="L274" i="12"/>
  <c r="J275" i="12"/>
  <c r="I275" i="12" a="1"/>
  <c r="I275" i="12" s="1"/>
  <c r="K275" i="12" s="1"/>
  <c r="L275" i="7"/>
  <c r="N275" i="7" s="1"/>
  <c r="I276" i="7" a="1"/>
  <c r="I276" i="7" s="1"/>
  <c r="K276" i="7" s="1"/>
  <c r="J276" i="7"/>
  <c r="BV273" i="12"/>
  <c r="Z273" i="12"/>
  <c r="AL273" i="12"/>
  <c r="AX273" i="12"/>
  <c r="BJ273" i="12"/>
  <c r="M273" i="13"/>
  <c r="BV273" i="13"/>
  <c r="BJ273" i="13"/>
  <c r="AX273" i="13"/>
  <c r="AL273" i="13"/>
  <c r="Z273" i="13"/>
  <c r="N273" i="13"/>
  <c r="G276" i="13"/>
  <c r="H276" i="13" s="1"/>
  <c r="N273" i="12"/>
  <c r="M273" i="12"/>
  <c r="G276" i="12"/>
  <c r="H276" i="12" s="1"/>
  <c r="G277" i="7"/>
  <c r="H277" i="7" s="1"/>
  <c r="J276" i="13" l="1"/>
  <c r="I276" i="13" a="1"/>
  <c r="I276" i="13" s="1"/>
  <c r="K276" i="13" s="1"/>
  <c r="L275" i="12"/>
  <c r="M275" i="7"/>
  <c r="I276" i="12" a="1"/>
  <c r="I276" i="12" s="1"/>
  <c r="K276" i="12" s="1"/>
  <c r="J276" i="12"/>
  <c r="L275" i="13"/>
  <c r="L276" i="7"/>
  <c r="N276" i="7" s="1"/>
  <c r="I277" i="7" a="1"/>
  <c r="I277" i="7" s="1"/>
  <c r="K277" i="7" s="1"/>
  <c r="J277" i="7"/>
  <c r="BV274" i="12"/>
  <c r="AX274" i="12"/>
  <c r="AL274" i="12"/>
  <c r="BJ274" i="12"/>
  <c r="Z274" i="12"/>
  <c r="M274" i="13"/>
  <c r="BV274" i="13"/>
  <c r="BJ274" i="13"/>
  <c r="AL274" i="13"/>
  <c r="AX274" i="13"/>
  <c r="Z274" i="13"/>
  <c r="N274" i="13"/>
  <c r="G277" i="13"/>
  <c r="H277" i="13" s="1"/>
  <c r="N274" i="12"/>
  <c r="M274" i="12"/>
  <c r="G277" i="12"/>
  <c r="H277" i="12" s="1"/>
  <c r="G278" i="7"/>
  <c r="H278" i="7" s="1"/>
  <c r="L276" i="12" l="1"/>
  <c r="I277" i="12" a="1"/>
  <c r="I277" i="12" s="1"/>
  <c r="K277" i="12" s="1"/>
  <c r="J277" i="12"/>
  <c r="L277" i="12" s="1"/>
  <c r="M276" i="7"/>
  <c r="I277" i="13" a="1"/>
  <c r="I277" i="13" s="1"/>
  <c r="K277" i="13" s="1"/>
  <c r="J277" i="13"/>
  <c r="L276" i="13"/>
  <c r="L277" i="7"/>
  <c r="N277" i="7" s="1"/>
  <c r="I278" i="7" a="1"/>
  <c r="I278" i="7" s="1"/>
  <c r="K278" i="7" s="1"/>
  <c r="J278" i="7"/>
  <c r="BV275" i="12"/>
  <c r="BJ275" i="12"/>
  <c r="AL275" i="12"/>
  <c r="Z275" i="12"/>
  <c r="AX275" i="12"/>
  <c r="M275" i="13"/>
  <c r="BV275" i="13"/>
  <c r="BJ275" i="13"/>
  <c r="AX275" i="13"/>
  <c r="AL275" i="13"/>
  <c r="Z275" i="13"/>
  <c r="N275" i="13"/>
  <c r="G278" i="13"/>
  <c r="H278" i="13" s="1"/>
  <c r="N275" i="12"/>
  <c r="M275" i="12"/>
  <c r="G278" i="12"/>
  <c r="H278" i="12" s="1"/>
  <c r="G279" i="7"/>
  <c r="H279" i="7" s="1"/>
  <c r="L277" i="13" l="1"/>
  <c r="M277" i="7"/>
  <c r="I278" i="13" a="1"/>
  <c r="I278" i="13" s="1"/>
  <c r="K278" i="13" s="1"/>
  <c r="J278" i="13"/>
  <c r="I278" i="12" a="1"/>
  <c r="I278" i="12" s="1"/>
  <c r="K278" i="12" s="1"/>
  <c r="J278" i="12"/>
  <c r="L278" i="12" s="1"/>
  <c r="L278" i="7"/>
  <c r="N278" i="7" s="1"/>
  <c r="I279" i="7" a="1"/>
  <c r="I279" i="7" s="1"/>
  <c r="K279" i="7" s="1"/>
  <c r="J279" i="7"/>
  <c r="BV276" i="12"/>
  <c r="AX276" i="12"/>
  <c r="AL276" i="12"/>
  <c r="BJ276" i="12"/>
  <c r="Z276" i="12"/>
  <c r="M276" i="13"/>
  <c r="BV276" i="13"/>
  <c r="BJ276" i="13"/>
  <c r="AX276" i="13"/>
  <c r="AL276" i="13"/>
  <c r="Z276" i="13"/>
  <c r="N276" i="13"/>
  <c r="G279" i="13"/>
  <c r="H279" i="13" s="1"/>
  <c r="N276" i="12"/>
  <c r="M276" i="12"/>
  <c r="G279" i="12"/>
  <c r="H279" i="12" s="1"/>
  <c r="G280" i="7"/>
  <c r="H280" i="7" s="1"/>
  <c r="L278" i="13" l="1"/>
  <c r="I279" i="13" a="1"/>
  <c r="I279" i="13" s="1"/>
  <c r="K279" i="13" s="1"/>
  <c r="J279" i="13"/>
  <c r="I279" i="12" a="1"/>
  <c r="I279" i="12" s="1"/>
  <c r="K279" i="12" s="1"/>
  <c r="J279" i="12"/>
  <c r="M278" i="7"/>
  <c r="I280" i="7" a="1"/>
  <c r="I280" i="7" s="1"/>
  <c r="K280" i="7" s="1"/>
  <c r="J280" i="7"/>
  <c r="L279" i="7"/>
  <c r="BJ277" i="12"/>
  <c r="AX277" i="12"/>
  <c r="AL277" i="12"/>
  <c r="BV277" i="12"/>
  <c r="Z277" i="12"/>
  <c r="M277" i="13"/>
  <c r="BV277" i="13"/>
  <c r="BJ277" i="13"/>
  <c r="AX277" i="13"/>
  <c r="Z277" i="13"/>
  <c r="AL277" i="13"/>
  <c r="N277" i="13"/>
  <c r="G280" i="13"/>
  <c r="H280" i="13" s="1"/>
  <c r="N277" i="12"/>
  <c r="M277" i="12"/>
  <c r="G280" i="12"/>
  <c r="H280" i="12" s="1"/>
  <c r="G281" i="7"/>
  <c r="H281" i="7" s="1"/>
  <c r="L279" i="12" l="1"/>
  <c r="I280" i="13" a="1"/>
  <c r="I280" i="13" s="1"/>
  <c r="K280" i="13" s="1"/>
  <c r="J280" i="13"/>
  <c r="L280" i="13" s="1"/>
  <c r="J280" i="12"/>
  <c r="I280" i="12" a="1"/>
  <c r="I280" i="12" s="1"/>
  <c r="K280" i="12" s="1"/>
  <c r="L279" i="13"/>
  <c r="L280" i="7"/>
  <c r="M280" i="7" s="1"/>
  <c r="I281" i="7" a="1"/>
  <c r="I281" i="7" s="1"/>
  <c r="K281" i="7" s="1"/>
  <c r="J281" i="7"/>
  <c r="N279" i="7"/>
  <c r="M279" i="7"/>
  <c r="BV278" i="12"/>
  <c r="AX278" i="12"/>
  <c r="BJ278" i="12"/>
  <c r="AL278" i="12"/>
  <c r="Z278" i="12"/>
  <c r="M278" i="13"/>
  <c r="BV278" i="13"/>
  <c r="BJ278" i="13"/>
  <c r="AX278" i="13"/>
  <c r="AL278" i="13"/>
  <c r="Z278" i="13"/>
  <c r="G281" i="13"/>
  <c r="H281" i="13" s="1"/>
  <c r="N278" i="13"/>
  <c r="N278" i="12"/>
  <c r="M278" i="12"/>
  <c r="G281" i="12"/>
  <c r="H281" i="12" s="1"/>
  <c r="G282" i="7"/>
  <c r="H282" i="7" s="1"/>
  <c r="I281" i="12" l="1" a="1"/>
  <c r="I281" i="12" s="1"/>
  <c r="K281" i="12" s="1"/>
  <c r="J281" i="12"/>
  <c r="N280" i="7"/>
  <c r="L280" i="12"/>
  <c r="I281" i="13" a="1"/>
  <c r="I281" i="13" s="1"/>
  <c r="K281" i="13" s="1"/>
  <c r="J281" i="13"/>
  <c r="L281" i="13" s="1"/>
  <c r="I282" i="7" a="1"/>
  <c r="I282" i="7" s="1"/>
  <c r="K282" i="7" s="1"/>
  <c r="J282" i="7"/>
  <c r="L281" i="7"/>
  <c r="AX279" i="12"/>
  <c r="BV279" i="12"/>
  <c r="BJ279" i="12"/>
  <c r="AL279" i="12"/>
  <c r="Z279" i="12"/>
  <c r="M279" i="13"/>
  <c r="BV279" i="13"/>
  <c r="BJ279" i="13"/>
  <c r="AX279" i="13"/>
  <c r="AL279" i="13"/>
  <c r="Z279" i="13"/>
  <c r="N279" i="13"/>
  <c r="G282" i="13"/>
  <c r="H282" i="13" s="1"/>
  <c r="N279" i="12"/>
  <c r="M279" i="12"/>
  <c r="G282" i="12"/>
  <c r="H282" i="12" s="1"/>
  <c r="G283" i="7"/>
  <c r="H283" i="7" s="1"/>
  <c r="L281" i="12" l="1"/>
  <c r="J282" i="13"/>
  <c r="I282" i="13" a="1"/>
  <c r="I282" i="13" s="1"/>
  <c r="K282" i="13" s="1"/>
  <c r="I282" i="12" a="1"/>
  <c r="I282" i="12" s="1"/>
  <c r="K282" i="12" s="1"/>
  <c r="J282" i="12"/>
  <c r="L282" i="7"/>
  <c r="M282" i="7" s="1"/>
  <c r="M281" i="7"/>
  <c r="N281" i="7"/>
  <c r="J283" i="7"/>
  <c r="I283" i="7" a="1"/>
  <c r="I283" i="7" s="1"/>
  <c r="K283" i="7" s="1"/>
  <c r="BJ280" i="12"/>
  <c r="AX280" i="12"/>
  <c r="BV280" i="12"/>
  <c r="AL280" i="12"/>
  <c r="Z280" i="12"/>
  <c r="M280" i="13"/>
  <c r="BJ280" i="13"/>
  <c r="BV280" i="13"/>
  <c r="AX280" i="13"/>
  <c r="Z280" i="13"/>
  <c r="AL280" i="13"/>
  <c r="N280" i="13"/>
  <c r="G283" i="13"/>
  <c r="H283" i="13" s="1"/>
  <c r="N280" i="12"/>
  <c r="M280" i="12"/>
  <c r="G283" i="12"/>
  <c r="H283" i="12" s="1"/>
  <c r="G284" i="7"/>
  <c r="H284" i="7" s="1"/>
  <c r="N282" i="7" l="1"/>
  <c r="L282" i="12"/>
  <c r="I283" i="12" a="1"/>
  <c r="I283" i="12" s="1"/>
  <c r="K283" i="12" s="1"/>
  <c r="J283" i="12"/>
  <c r="L282" i="13"/>
  <c r="I283" i="13" a="1"/>
  <c r="I283" i="13" s="1"/>
  <c r="K283" i="13" s="1"/>
  <c r="J283" i="13"/>
  <c r="L283" i="13" s="1"/>
  <c r="I284" i="7" a="1"/>
  <c r="I284" i="7" s="1"/>
  <c r="K284" i="7" s="1"/>
  <c r="J284" i="7"/>
  <c r="L283" i="7"/>
  <c r="Z281" i="12"/>
  <c r="BV281" i="12"/>
  <c r="BJ281" i="12"/>
  <c r="AX281" i="12"/>
  <c r="AL281" i="12"/>
  <c r="M281" i="13"/>
  <c r="BV281" i="13"/>
  <c r="BJ281" i="13"/>
  <c r="AX281" i="13"/>
  <c r="AL281" i="13"/>
  <c r="Z281" i="13"/>
  <c r="N281" i="13"/>
  <c r="G284" i="13"/>
  <c r="H284" i="13" s="1"/>
  <c r="N281" i="12"/>
  <c r="M281" i="12"/>
  <c r="G284" i="12"/>
  <c r="H284" i="12" s="1"/>
  <c r="G285" i="7"/>
  <c r="H285" i="7" s="1"/>
  <c r="I284" i="13" l="1" a="1"/>
  <c r="I284" i="13" s="1"/>
  <c r="K284" i="13" s="1"/>
  <c r="J284" i="13"/>
  <c r="L283" i="12"/>
  <c r="J284" i="12"/>
  <c r="I284" i="12" a="1"/>
  <c r="I284" i="12" s="1"/>
  <c r="K284" i="12" s="1"/>
  <c r="L284" i="7"/>
  <c r="M284" i="7" s="1"/>
  <c r="J285" i="7"/>
  <c r="I285" i="7" a="1"/>
  <c r="I285" i="7" s="1"/>
  <c r="K285" i="7" s="1"/>
  <c r="N283" i="7"/>
  <c r="M283" i="7"/>
  <c r="BV282" i="12"/>
  <c r="AX282" i="12"/>
  <c r="AL282" i="12"/>
  <c r="BJ282" i="12"/>
  <c r="Z282" i="12"/>
  <c r="M282" i="13"/>
  <c r="BV282" i="13"/>
  <c r="BJ282" i="13"/>
  <c r="AX282" i="13"/>
  <c r="AL282" i="13"/>
  <c r="Z282" i="13"/>
  <c r="N282" i="13"/>
  <c r="G285" i="13"/>
  <c r="H285" i="13" s="1"/>
  <c r="N282" i="12"/>
  <c r="M282" i="12"/>
  <c r="G285" i="12"/>
  <c r="H285" i="12" s="1"/>
  <c r="G286" i="7"/>
  <c r="H286" i="7" s="1"/>
  <c r="L284" i="13" l="1"/>
  <c r="N284" i="7"/>
  <c r="L284" i="12"/>
  <c r="I285" i="13" a="1"/>
  <c r="I285" i="13" s="1"/>
  <c r="K285" i="13" s="1"/>
  <c r="J285" i="13"/>
  <c r="L285" i="13" s="1"/>
  <c r="J285" i="12"/>
  <c r="I285" i="12" a="1"/>
  <c r="I285" i="12" s="1"/>
  <c r="K285" i="12" s="1"/>
  <c r="L285" i="7"/>
  <c r="I286" i="7" a="1"/>
  <c r="I286" i="7" s="1"/>
  <c r="K286" i="7" s="1"/>
  <c r="J286" i="7"/>
  <c r="BV283" i="12"/>
  <c r="BJ283" i="12"/>
  <c r="AX283" i="12"/>
  <c r="AL283" i="12"/>
  <c r="Z283" i="12"/>
  <c r="M283" i="13"/>
  <c r="BV283" i="13"/>
  <c r="BJ283" i="13"/>
  <c r="AX283" i="13"/>
  <c r="AL283" i="13"/>
  <c r="Z283" i="13"/>
  <c r="N283" i="13"/>
  <c r="G286" i="13"/>
  <c r="H286" i="13" s="1"/>
  <c r="N283" i="12"/>
  <c r="M283" i="12"/>
  <c r="G286" i="12"/>
  <c r="H286" i="12" s="1"/>
  <c r="G287" i="7"/>
  <c r="H287" i="7" s="1"/>
  <c r="L285" i="12" l="1"/>
  <c r="I286" i="13" a="1"/>
  <c r="I286" i="13" s="1"/>
  <c r="K286" i="13" s="1"/>
  <c r="J286" i="13"/>
  <c r="L286" i="13" s="1"/>
  <c r="I286" i="12" a="1"/>
  <c r="I286" i="12" s="1"/>
  <c r="K286" i="12" s="1"/>
  <c r="J286" i="12"/>
  <c r="L286" i="7"/>
  <c r="N286" i="7" s="1"/>
  <c r="I287" i="7" a="1"/>
  <c r="I287" i="7" s="1"/>
  <c r="K287" i="7" s="1"/>
  <c r="J287" i="7"/>
  <c r="M285" i="7"/>
  <c r="N285" i="7"/>
  <c r="BV284" i="12"/>
  <c r="BJ284" i="12"/>
  <c r="AL284" i="12"/>
  <c r="AX284" i="12"/>
  <c r="Z284" i="12"/>
  <c r="M284" i="13"/>
  <c r="BV284" i="13"/>
  <c r="BJ284" i="13"/>
  <c r="AX284" i="13"/>
  <c r="AL284" i="13"/>
  <c r="Z284" i="13"/>
  <c r="N284" i="13"/>
  <c r="G287" i="13"/>
  <c r="H287" i="13" s="1"/>
  <c r="N284" i="12"/>
  <c r="M284" i="12"/>
  <c r="G287" i="12"/>
  <c r="H287" i="12" s="1"/>
  <c r="G288" i="7"/>
  <c r="H288" i="7" s="1"/>
  <c r="M286" i="7" l="1"/>
  <c r="L287" i="7"/>
  <c r="I287" i="13" a="1"/>
  <c r="I287" i="13" s="1"/>
  <c r="K287" i="13" s="1"/>
  <c r="J287" i="13"/>
  <c r="L286" i="12"/>
  <c r="J287" i="12"/>
  <c r="I287" i="12" a="1"/>
  <c r="I287" i="12" s="1"/>
  <c r="K287" i="12" s="1"/>
  <c r="I288" i="7" a="1"/>
  <c r="I288" i="7" s="1"/>
  <c r="K288" i="7" s="1"/>
  <c r="J288" i="7"/>
  <c r="M287" i="7"/>
  <c r="N287" i="7"/>
  <c r="AX285" i="12"/>
  <c r="AL285" i="12"/>
  <c r="BV285" i="12"/>
  <c r="BJ285" i="12"/>
  <c r="Z285" i="12"/>
  <c r="M285" i="13"/>
  <c r="BV285" i="13"/>
  <c r="BJ285" i="13"/>
  <c r="AX285" i="13"/>
  <c r="AL285" i="13"/>
  <c r="Z285" i="13"/>
  <c r="N285" i="13"/>
  <c r="G288" i="13"/>
  <c r="H288" i="13" s="1"/>
  <c r="N285" i="12"/>
  <c r="M285" i="12"/>
  <c r="G288" i="12"/>
  <c r="H288" i="12" s="1"/>
  <c r="G289" i="7"/>
  <c r="H289" i="7" s="1"/>
  <c r="L287" i="12" l="1"/>
  <c r="J288" i="13"/>
  <c r="I288" i="13" a="1"/>
  <c r="I288" i="13" s="1"/>
  <c r="K288" i="13" s="1"/>
  <c r="I288" i="12" a="1"/>
  <c r="I288" i="12" s="1"/>
  <c r="K288" i="12" s="1"/>
  <c r="J288" i="12"/>
  <c r="L287" i="13"/>
  <c r="L288" i="7"/>
  <c r="M288" i="7" s="1"/>
  <c r="I289" i="7" a="1"/>
  <c r="I289" i="7" s="1"/>
  <c r="K289" i="7" s="1"/>
  <c r="J289" i="7"/>
  <c r="BV286" i="12"/>
  <c r="BJ286" i="12"/>
  <c r="AL286" i="12"/>
  <c r="AX286" i="12"/>
  <c r="Z286" i="12"/>
  <c r="M286" i="13"/>
  <c r="BV286" i="13"/>
  <c r="BJ286" i="13"/>
  <c r="AX286" i="13"/>
  <c r="AL286" i="13"/>
  <c r="Z286" i="13"/>
  <c r="G289" i="13"/>
  <c r="H289" i="13" s="1"/>
  <c r="N286" i="13"/>
  <c r="N286" i="12"/>
  <c r="M286" i="12"/>
  <c r="G289" i="12"/>
  <c r="H289" i="12" s="1"/>
  <c r="G290" i="7"/>
  <c r="H290" i="7" s="1"/>
  <c r="L288" i="12" l="1"/>
  <c r="I289" i="13" a="1"/>
  <c r="I289" i="13" s="1"/>
  <c r="K289" i="13" s="1"/>
  <c r="J289" i="13"/>
  <c r="I289" i="12" a="1"/>
  <c r="I289" i="12" s="1"/>
  <c r="K289" i="12" s="1"/>
  <c r="J289" i="12"/>
  <c r="L288" i="13"/>
  <c r="N288" i="7"/>
  <c r="L289" i="7"/>
  <c r="M289" i="7" s="1"/>
  <c r="I290" i="7" a="1"/>
  <c r="I290" i="7" s="1"/>
  <c r="K290" i="7" s="1"/>
  <c r="J290" i="7"/>
  <c r="AX287" i="12"/>
  <c r="BV287" i="12"/>
  <c r="AL287" i="12"/>
  <c r="BJ287" i="12"/>
  <c r="Z287" i="12"/>
  <c r="M287" i="13"/>
  <c r="BV287" i="13"/>
  <c r="BJ287" i="13"/>
  <c r="AX287" i="13"/>
  <c r="AL287" i="13"/>
  <c r="Z287" i="13"/>
  <c r="N287" i="13"/>
  <c r="G290" i="13"/>
  <c r="H290" i="13" s="1"/>
  <c r="N287" i="12"/>
  <c r="M287" i="12"/>
  <c r="G290" i="12"/>
  <c r="H290" i="12" s="1"/>
  <c r="G291" i="7"/>
  <c r="H291" i="7" s="1"/>
  <c r="L289" i="12" l="1"/>
  <c r="N289" i="7"/>
  <c r="I290" i="13" a="1"/>
  <c r="I290" i="13" s="1"/>
  <c r="K290" i="13" s="1"/>
  <c r="J290" i="13"/>
  <c r="I290" i="12" a="1"/>
  <c r="I290" i="12" s="1"/>
  <c r="K290" i="12" s="1"/>
  <c r="J290" i="12"/>
  <c r="L289" i="13"/>
  <c r="L290" i="7"/>
  <c r="M290" i="7" s="1"/>
  <c r="I291" i="7" a="1"/>
  <c r="I291" i="7" s="1"/>
  <c r="K291" i="7" s="1"/>
  <c r="J291" i="7"/>
  <c r="BJ288" i="12"/>
  <c r="AX288" i="12"/>
  <c r="BV288" i="12"/>
  <c r="Z288" i="12"/>
  <c r="AL288" i="12"/>
  <c r="M288" i="13"/>
  <c r="BV288" i="13"/>
  <c r="BJ288" i="13"/>
  <c r="AX288" i="13"/>
  <c r="AL288" i="13"/>
  <c r="Z288" i="13"/>
  <c r="N288" i="13"/>
  <c r="G291" i="13"/>
  <c r="H291" i="13" s="1"/>
  <c r="N288" i="12"/>
  <c r="M288" i="12"/>
  <c r="G291" i="12"/>
  <c r="H291" i="12" s="1"/>
  <c r="G292" i="7"/>
  <c r="H292" i="7" s="1"/>
  <c r="L290" i="13" l="1"/>
  <c r="L290" i="12"/>
  <c r="N290" i="7"/>
  <c r="I291" i="13" a="1"/>
  <c r="I291" i="13" s="1"/>
  <c r="K291" i="13" s="1"/>
  <c r="J291" i="13"/>
  <c r="I291" i="12" a="1"/>
  <c r="I291" i="12" s="1"/>
  <c r="K291" i="12" s="1"/>
  <c r="J291" i="12"/>
  <c r="L291" i="7"/>
  <c r="M291" i="7" s="1"/>
  <c r="I292" i="7" a="1"/>
  <c r="I292" i="7" s="1"/>
  <c r="K292" i="7" s="1"/>
  <c r="J292" i="7"/>
  <c r="Z289" i="12"/>
  <c r="BV289" i="12"/>
  <c r="BJ289" i="12"/>
  <c r="AL289" i="12"/>
  <c r="AX289" i="12"/>
  <c r="M289" i="13"/>
  <c r="BV289" i="13"/>
  <c r="BJ289" i="13"/>
  <c r="AX289" i="13"/>
  <c r="AL289" i="13"/>
  <c r="Z289" i="13"/>
  <c r="N289" i="13"/>
  <c r="G292" i="13"/>
  <c r="H292" i="13" s="1"/>
  <c r="N289" i="12"/>
  <c r="M289" i="12"/>
  <c r="G292" i="12"/>
  <c r="H292" i="12" s="1"/>
  <c r="G293" i="7"/>
  <c r="H293" i="7" s="1"/>
  <c r="L291" i="13" l="1"/>
  <c r="N291" i="7"/>
  <c r="I292" i="13" a="1"/>
  <c r="I292" i="13" s="1"/>
  <c r="K292" i="13" s="1"/>
  <c r="J292" i="13"/>
  <c r="L291" i="12"/>
  <c r="J292" i="12"/>
  <c r="I292" i="12" a="1"/>
  <c r="I292" i="12" s="1"/>
  <c r="K292" i="12" s="1"/>
  <c r="L292" i="7"/>
  <c r="M292" i="7" s="1"/>
  <c r="I293" i="7" a="1"/>
  <c r="I293" i="7" s="1"/>
  <c r="K293" i="7" s="1"/>
  <c r="J293" i="7"/>
  <c r="BV290" i="12"/>
  <c r="AX290" i="12"/>
  <c r="AL290" i="12"/>
  <c r="Z290" i="12"/>
  <c r="BJ290" i="12"/>
  <c r="M290" i="13"/>
  <c r="BV290" i="13"/>
  <c r="BJ290" i="13"/>
  <c r="AX290" i="13"/>
  <c r="AL290" i="13"/>
  <c r="Z290" i="13"/>
  <c r="G293" i="13"/>
  <c r="H293" i="13" s="1"/>
  <c r="N290" i="13"/>
  <c r="N290" i="12"/>
  <c r="M290" i="12"/>
  <c r="G293" i="12"/>
  <c r="H293" i="12" s="1"/>
  <c r="G294" i="7"/>
  <c r="H294" i="7" s="1"/>
  <c r="L292" i="13" l="1"/>
  <c r="N292" i="7"/>
  <c r="J293" i="13"/>
  <c r="I293" i="13" a="1"/>
  <c r="I293" i="13" s="1"/>
  <c r="K293" i="13" s="1"/>
  <c r="L292" i="12"/>
  <c r="I293" i="12" a="1"/>
  <c r="I293" i="12" s="1"/>
  <c r="K293" i="12" s="1"/>
  <c r="J293" i="12"/>
  <c r="L293" i="7"/>
  <c r="M293" i="7" s="1"/>
  <c r="I294" i="7" a="1"/>
  <c r="I294" i="7" s="1"/>
  <c r="K294" i="7" s="1"/>
  <c r="J294" i="7"/>
  <c r="BV291" i="12"/>
  <c r="BJ291" i="12"/>
  <c r="AX291" i="12"/>
  <c r="AL291" i="12"/>
  <c r="Z291" i="12"/>
  <c r="M291" i="13"/>
  <c r="BV291" i="13"/>
  <c r="BJ291" i="13"/>
  <c r="AX291" i="13"/>
  <c r="AL291" i="13"/>
  <c r="Z291" i="13"/>
  <c r="N291" i="13"/>
  <c r="G294" i="13"/>
  <c r="H294" i="13" s="1"/>
  <c r="N291" i="12"/>
  <c r="M291" i="12"/>
  <c r="G294" i="12"/>
  <c r="H294" i="12" s="1"/>
  <c r="G295" i="7"/>
  <c r="H295" i="7" s="1"/>
  <c r="L293" i="12" l="1"/>
  <c r="I294" i="12" a="1"/>
  <c r="I294" i="12" s="1"/>
  <c r="K294" i="12" s="1"/>
  <c r="J294" i="12"/>
  <c r="L294" i="12" s="1"/>
  <c r="J294" i="13"/>
  <c r="I294" i="13" a="1"/>
  <c r="I294" i="13" s="1"/>
  <c r="K294" i="13" s="1"/>
  <c r="L293" i="13"/>
  <c r="N293" i="7"/>
  <c r="L294" i="7"/>
  <c r="N294" i="7" s="1"/>
  <c r="I295" i="7" a="1"/>
  <c r="I295" i="7" s="1"/>
  <c r="K295" i="7" s="1"/>
  <c r="J295" i="7"/>
  <c r="BV292" i="12"/>
  <c r="BJ292" i="12"/>
  <c r="AX292" i="12"/>
  <c r="Z292" i="12"/>
  <c r="AL292" i="12"/>
  <c r="M292" i="13"/>
  <c r="BV292" i="13"/>
  <c r="BJ292" i="13"/>
  <c r="AX292" i="13"/>
  <c r="AL292" i="13"/>
  <c r="Z292" i="13"/>
  <c r="G295" i="13"/>
  <c r="H295" i="13" s="1"/>
  <c r="N292" i="13"/>
  <c r="N292" i="12"/>
  <c r="M292" i="12"/>
  <c r="G295" i="12"/>
  <c r="H295" i="12" s="1"/>
  <c r="G296" i="7"/>
  <c r="H296" i="7" s="1"/>
  <c r="M294" i="7" l="1"/>
  <c r="L294" i="13"/>
  <c r="J295" i="12"/>
  <c r="I295" i="12" a="1"/>
  <c r="I295" i="12" s="1"/>
  <c r="K295" i="12" s="1"/>
  <c r="I295" i="13" a="1"/>
  <c r="I295" i="13" s="1"/>
  <c r="K295" i="13" s="1"/>
  <c r="J295" i="13"/>
  <c r="L295" i="13" s="1"/>
  <c r="L295" i="7"/>
  <c r="M295" i="7" s="1"/>
  <c r="I296" i="7" a="1"/>
  <c r="I296" i="7" s="1"/>
  <c r="K296" i="7" s="1"/>
  <c r="J296" i="7"/>
  <c r="BV293" i="12"/>
  <c r="BJ293" i="12"/>
  <c r="AX293" i="12"/>
  <c r="AL293" i="12"/>
  <c r="Z293" i="12"/>
  <c r="M293" i="13"/>
  <c r="BV293" i="13"/>
  <c r="BJ293" i="13"/>
  <c r="AX293" i="13"/>
  <c r="AL293" i="13"/>
  <c r="Z293" i="13"/>
  <c r="N293" i="13"/>
  <c r="G296" i="13"/>
  <c r="H296" i="13" s="1"/>
  <c r="N293" i="12"/>
  <c r="M293" i="12"/>
  <c r="G296" i="12"/>
  <c r="H296" i="12" s="1"/>
  <c r="G297" i="7"/>
  <c r="H297" i="7" s="1"/>
  <c r="I296" i="13" l="1" a="1"/>
  <c r="I296" i="13" s="1"/>
  <c r="K296" i="13" s="1"/>
  <c r="J296" i="13"/>
  <c r="L296" i="13" s="1"/>
  <c r="L295" i="12"/>
  <c r="J296" i="12"/>
  <c r="I296" i="12" a="1"/>
  <c r="I296" i="12" s="1"/>
  <c r="K296" i="12" s="1"/>
  <c r="N295" i="7"/>
  <c r="L296" i="7"/>
  <c r="N296" i="7" s="1"/>
  <c r="I297" i="7" a="1"/>
  <c r="I297" i="7" s="1"/>
  <c r="K297" i="7" s="1"/>
  <c r="J297" i="7"/>
  <c r="BV294" i="12"/>
  <c r="BJ294" i="12"/>
  <c r="AL294" i="12"/>
  <c r="Z294" i="12"/>
  <c r="AX294" i="12"/>
  <c r="M294" i="13"/>
  <c r="BV294" i="13"/>
  <c r="BJ294" i="13"/>
  <c r="AX294" i="13"/>
  <c r="AL294" i="13"/>
  <c r="Z294" i="13"/>
  <c r="N294" i="13"/>
  <c r="G297" i="13"/>
  <c r="H297" i="13" s="1"/>
  <c r="N294" i="12"/>
  <c r="M294" i="12"/>
  <c r="G297" i="12"/>
  <c r="H297" i="12" s="1"/>
  <c r="G298" i="7"/>
  <c r="H298" i="7" s="1"/>
  <c r="I297" i="13" l="1" a="1"/>
  <c r="I297" i="13" s="1"/>
  <c r="K297" i="13" s="1"/>
  <c r="J297" i="13"/>
  <c r="L297" i="13" s="1"/>
  <c r="L296" i="12"/>
  <c r="I297" i="12" a="1"/>
  <c r="I297" i="12" s="1"/>
  <c r="K297" i="12" s="1"/>
  <c r="J297" i="12"/>
  <c r="M296" i="7"/>
  <c r="L297" i="7"/>
  <c r="M297" i="7" s="1"/>
  <c r="I298" i="7" a="1"/>
  <c r="I298" i="7" s="1"/>
  <c r="K298" i="7" s="1"/>
  <c r="J298" i="7"/>
  <c r="BJ295" i="12"/>
  <c r="BV295" i="12"/>
  <c r="AX295" i="12"/>
  <c r="AL295" i="12"/>
  <c r="Z295" i="12"/>
  <c r="M295" i="13"/>
  <c r="BV295" i="13"/>
  <c r="BJ295" i="13"/>
  <c r="AX295" i="13"/>
  <c r="AL295" i="13"/>
  <c r="Z295" i="13"/>
  <c r="N295" i="13"/>
  <c r="G298" i="13"/>
  <c r="H298" i="13" s="1"/>
  <c r="N295" i="12"/>
  <c r="M295" i="12"/>
  <c r="G298" i="12"/>
  <c r="H298" i="12" s="1"/>
  <c r="G299" i="7"/>
  <c r="H299" i="7" s="1"/>
  <c r="L297" i="12" l="1"/>
  <c r="J298" i="13"/>
  <c r="I298" i="13" a="1"/>
  <c r="I298" i="13" s="1"/>
  <c r="K298" i="13" s="1"/>
  <c r="I298" i="12" a="1"/>
  <c r="I298" i="12" s="1"/>
  <c r="K298" i="12" s="1"/>
  <c r="J298" i="12"/>
  <c r="N297" i="7"/>
  <c r="L298" i="7"/>
  <c r="M298" i="7" s="1"/>
  <c r="I299" i="7" a="1"/>
  <c r="I299" i="7" s="1"/>
  <c r="K299" i="7" s="1"/>
  <c r="J299" i="7"/>
  <c r="AX296" i="12"/>
  <c r="BV296" i="12"/>
  <c r="BJ296" i="12"/>
  <c r="Z296" i="12"/>
  <c r="AL296" i="12"/>
  <c r="M296" i="13"/>
  <c r="BV296" i="13"/>
  <c r="BJ296" i="13"/>
  <c r="AX296" i="13"/>
  <c r="AL296" i="13"/>
  <c r="Z296" i="13"/>
  <c r="N296" i="13"/>
  <c r="G299" i="13"/>
  <c r="H299" i="13" s="1"/>
  <c r="N296" i="12"/>
  <c r="M296" i="12"/>
  <c r="G299" i="12"/>
  <c r="H299" i="12" s="1"/>
  <c r="G300" i="7"/>
  <c r="H300" i="7" s="1"/>
  <c r="N298" i="7" l="1"/>
  <c r="J299" i="13"/>
  <c r="I299" i="13" a="1"/>
  <c r="I299" i="13" s="1"/>
  <c r="K299" i="13" s="1"/>
  <c r="L298" i="12"/>
  <c r="J299" i="12"/>
  <c r="I299" i="12" a="1"/>
  <c r="I299" i="12" s="1"/>
  <c r="K299" i="12" s="1"/>
  <c r="L298" i="13"/>
  <c r="L299" i="7"/>
  <c r="N299" i="7" s="1"/>
  <c r="I300" i="7" a="1"/>
  <c r="I300" i="7" s="1"/>
  <c r="K300" i="7" s="1"/>
  <c r="J300" i="7"/>
  <c r="BV297" i="12"/>
  <c r="Z297" i="12"/>
  <c r="BJ297" i="12"/>
  <c r="AL297" i="12"/>
  <c r="AX297" i="12"/>
  <c r="M297" i="13"/>
  <c r="BV297" i="13"/>
  <c r="BJ297" i="13"/>
  <c r="AX297" i="13"/>
  <c r="AL297" i="13"/>
  <c r="Z297" i="13"/>
  <c r="N297" i="13"/>
  <c r="G300" i="13"/>
  <c r="H300" i="13" s="1"/>
  <c r="N297" i="12"/>
  <c r="M297" i="12"/>
  <c r="G300" i="12"/>
  <c r="H300" i="12" s="1"/>
  <c r="G301" i="7"/>
  <c r="H301" i="7" s="1"/>
  <c r="L299" i="12" l="1"/>
  <c r="I300" i="13" a="1"/>
  <c r="I300" i="13" s="1"/>
  <c r="K300" i="13" s="1"/>
  <c r="J300" i="13"/>
  <c r="L300" i="13" s="1"/>
  <c r="M299" i="7"/>
  <c r="I300" i="12" a="1"/>
  <c r="I300" i="12" s="1"/>
  <c r="K300" i="12" s="1"/>
  <c r="J300" i="12"/>
  <c r="L300" i="12" s="1"/>
  <c r="L299" i="13"/>
  <c r="L300" i="7"/>
  <c r="M300" i="7" s="1"/>
  <c r="J301" i="7"/>
  <c r="I301" i="7" a="1"/>
  <c r="I301" i="7" s="1"/>
  <c r="K301" i="7" s="1"/>
  <c r="BJ298" i="12"/>
  <c r="BV298" i="12"/>
  <c r="Z298" i="12"/>
  <c r="AX298" i="12"/>
  <c r="AL298" i="12"/>
  <c r="M298" i="13"/>
  <c r="BV298" i="13"/>
  <c r="BJ298" i="13"/>
  <c r="AX298" i="13"/>
  <c r="AL298" i="13"/>
  <c r="Z298" i="13"/>
  <c r="N298" i="13"/>
  <c r="G301" i="13"/>
  <c r="H301" i="13" s="1"/>
  <c r="N298" i="12"/>
  <c r="M298" i="12"/>
  <c r="G301" i="12"/>
  <c r="H301" i="12" s="1"/>
  <c r="G302" i="7"/>
  <c r="H302" i="7" s="1"/>
  <c r="I301" i="13" l="1" a="1"/>
  <c r="I301" i="13" s="1"/>
  <c r="K301" i="13" s="1"/>
  <c r="J301" i="13"/>
  <c r="I301" i="12" a="1"/>
  <c r="I301" i="12" s="1"/>
  <c r="K301" i="12" s="1"/>
  <c r="J301" i="12"/>
  <c r="N300" i="7"/>
  <c r="I302" i="7" a="1"/>
  <c r="I302" i="7" s="1"/>
  <c r="K302" i="7" s="1"/>
  <c r="J302" i="7"/>
  <c r="L301" i="7"/>
  <c r="BV299" i="12"/>
  <c r="AX299" i="12"/>
  <c r="AL299" i="12"/>
  <c r="BJ299" i="12"/>
  <c r="Z299" i="12"/>
  <c r="M299" i="13"/>
  <c r="BV299" i="13"/>
  <c r="BJ299" i="13"/>
  <c r="AX299" i="13"/>
  <c r="Z299" i="13"/>
  <c r="AL299" i="13"/>
  <c r="N299" i="13"/>
  <c r="G302" i="13"/>
  <c r="H302" i="13" s="1"/>
  <c r="N299" i="12"/>
  <c r="M299" i="12"/>
  <c r="G302" i="12"/>
  <c r="H302" i="12" s="1"/>
  <c r="G303" i="7"/>
  <c r="H303" i="7" s="1"/>
  <c r="L301" i="13" l="1"/>
  <c r="L301" i="12"/>
  <c r="I302" i="13" a="1"/>
  <c r="I302" i="13" s="1"/>
  <c r="K302" i="13" s="1"/>
  <c r="J302" i="13"/>
  <c r="I302" i="12" a="1"/>
  <c r="I302" i="12" s="1"/>
  <c r="K302" i="12" s="1"/>
  <c r="J302" i="12"/>
  <c r="L302" i="7"/>
  <c r="N302" i="7" s="1"/>
  <c r="I303" i="7" a="1"/>
  <c r="I303" i="7" s="1"/>
  <c r="K303" i="7" s="1"/>
  <c r="J303" i="7"/>
  <c r="M301" i="7"/>
  <c r="N301" i="7"/>
  <c r="BV300" i="12"/>
  <c r="BJ300" i="12"/>
  <c r="AL300" i="12"/>
  <c r="AX300" i="12"/>
  <c r="Z300" i="12"/>
  <c r="M300" i="13"/>
  <c r="BV300" i="13"/>
  <c r="BJ300" i="13"/>
  <c r="AX300" i="13"/>
  <c r="AL300" i="13"/>
  <c r="Z300" i="13"/>
  <c r="N300" i="13"/>
  <c r="G303" i="13"/>
  <c r="H303" i="13" s="1"/>
  <c r="N300" i="12"/>
  <c r="M300" i="12"/>
  <c r="G303" i="12"/>
  <c r="H303" i="12" s="1"/>
  <c r="G304" i="7"/>
  <c r="H304" i="7" s="1"/>
  <c r="L302" i="12" l="1"/>
  <c r="L302" i="13"/>
  <c r="M302" i="7"/>
  <c r="I303" i="13" a="1"/>
  <c r="I303" i="13" s="1"/>
  <c r="K303" i="13" s="1"/>
  <c r="J303" i="13"/>
  <c r="I303" i="12" a="1"/>
  <c r="I303" i="12" s="1"/>
  <c r="K303" i="12" s="1"/>
  <c r="J303" i="12"/>
  <c r="L303" i="12" s="1"/>
  <c r="L303" i="7"/>
  <c r="M303" i="7" s="1"/>
  <c r="I304" i="7" a="1"/>
  <c r="I304" i="7" s="1"/>
  <c r="K304" i="7" s="1"/>
  <c r="J304" i="7"/>
  <c r="BV301" i="12"/>
  <c r="AX301" i="12"/>
  <c r="AL301" i="12"/>
  <c r="BJ301" i="12"/>
  <c r="Z301" i="12"/>
  <c r="M301" i="13"/>
  <c r="BV301" i="13"/>
  <c r="BJ301" i="13"/>
  <c r="AX301" i="13"/>
  <c r="AL301" i="13"/>
  <c r="Z301" i="13"/>
  <c r="N301" i="13"/>
  <c r="G304" i="13"/>
  <c r="H304" i="13" s="1"/>
  <c r="N301" i="12"/>
  <c r="M301" i="12"/>
  <c r="G304" i="12"/>
  <c r="H304" i="12" s="1"/>
  <c r="G305" i="7"/>
  <c r="H305" i="7" s="1"/>
  <c r="L303" i="13" l="1"/>
  <c r="N303" i="7"/>
  <c r="I304" i="13" a="1"/>
  <c r="I304" i="13" s="1"/>
  <c r="K304" i="13" s="1"/>
  <c r="J304" i="13"/>
  <c r="J304" i="12"/>
  <c r="I304" i="12" a="1"/>
  <c r="I304" i="12" s="1"/>
  <c r="K304" i="12" s="1"/>
  <c r="L304" i="7"/>
  <c r="M304" i="7" s="1"/>
  <c r="I305" i="7" a="1"/>
  <c r="I305" i="7" s="1"/>
  <c r="K305" i="7" s="1"/>
  <c r="J305" i="7"/>
  <c r="BV302" i="12"/>
  <c r="BJ302" i="12"/>
  <c r="AL302" i="12"/>
  <c r="AX302" i="12"/>
  <c r="Z302" i="12"/>
  <c r="M302" i="13"/>
  <c r="BV302" i="13"/>
  <c r="BJ302" i="13"/>
  <c r="AX302" i="13"/>
  <c r="AL302" i="13"/>
  <c r="Z302" i="13"/>
  <c r="N302" i="13"/>
  <c r="G305" i="13"/>
  <c r="H305" i="13" s="1"/>
  <c r="N302" i="12"/>
  <c r="M302" i="12"/>
  <c r="G305" i="12"/>
  <c r="H305" i="12" s="1"/>
  <c r="G306" i="7"/>
  <c r="H306" i="7" s="1"/>
  <c r="L304" i="13" l="1"/>
  <c r="N304" i="7"/>
  <c r="J305" i="13"/>
  <c r="I305" i="13" a="1"/>
  <c r="I305" i="13" s="1"/>
  <c r="K305" i="13" s="1"/>
  <c r="L304" i="12"/>
  <c r="I305" i="12" a="1"/>
  <c r="I305" i="12" s="1"/>
  <c r="K305" i="12" s="1"/>
  <c r="J305" i="12"/>
  <c r="L305" i="12" s="1"/>
  <c r="L305" i="7"/>
  <c r="N305" i="7" s="1"/>
  <c r="I306" i="7" a="1"/>
  <c r="I306" i="7" s="1"/>
  <c r="K306" i="7" s="1"/>
  <c r="J306" i="7"/>
  <c r="BV303" i="12"/>
  <c r="BJ303" i="12"/>
  <c r="AL303" i="12"/>
  <c r="AX303" i="12"/>
  <c r="Z303" i="12"/>
  <c r="M303" i="13"/>
  <c r="BV303" i="13"/>
  <c r="BJ303" i="13"/>
  <c r="AX303" i="13"/>
  <c r="AL303" i="13"/>
  <c r="Z303" i="13"/>
  <c r="N303" i="13"/>
  <c r="G306" i="13"/>
  <c r="H306" i="13" s="1"/>
  <c r="N303" i="12"/>
  <c r="M303" i="12"/>
  <c r="G306" i="12"/>
  <c r="H306" i="12" s="1"/>
  <c r="G307" i="7"/>
  <c r="H307" i="7" s="1"/>
  <c r="I306" i="12" l="1" a="1"/>
  <c r="I306" i="12" s="1"/>
  <c r="K306" i="12" s="1"/>
  <c r="J306" i="12"/>
  <c r="I306" i="13" a="1"/>
  <c r="I306" i="13" s="1"/>
  <c r="K306" i="13" s="1"/>
  <c r="J306" i="13"/>
  <c r="L306" i="13" s="1"/>
  <c r="L305" i="13"/>
  <c r="M305" i="7"/>
  <c r="I307" i="7" a="1"/>
  <c r="I307" i="7" s="1"/>
  <c r="K307" i="7" s="1"/>
  <c r="J307" i="7"/>
  <c r="L306" i="7"/>
  <c r="AX304" i="12"/>
  <c r="Z304" i="12"/>
  <c r="BJ304" i="12"/>
  <c r="BV304" i="12"/>
  <c r="AL304" i="12"/>
  <c r="M304" i="13"/>
  <c r="BV304" i="13"/>
  <c r="BJ304" i="13"/>
  <c r="AX304" i="13"/>
  <c r="AL304" i="13"/>
  <c r="Z304" i="13"/>
  <c r="N304" i="13"/>
  <c r="G307" i="13"/>
  <c r="H307" i="13" s="1"/>
  <c r="G307" i="12"/>
  <c r="H307" i="12" s="1"/>
  <c r="N304" i="12"/>
  <c r="M304" i="12"/>
  <c r="G308" i="7"/>
  <c r="H308" i="7" s="1"/>
  <c r="L306" i="12" l="1"/>
  <c r="I307" i="13" a="1"/>
  <c r="I307" i="13" s="1"/>
  <c r="K307" i="13" s="1"/>
  <c r="J307" i="13"/>
  <c r="L307" i="13" s="1"/>
  <c r="I307" i="12" a="1"/>
  <c r="I307" i="12" s="1"/>
  <c r="K307" i="12" s="1"/>
  <c r="J307" i="12"/>
  <c r="L307" i="7"/>
  <c r="N307" i="7" s="1"/>
  <c r="J308" i="7"/>
  <c r="I308" i="7" a="1"/>
  <c r="I308" i="7" s="1"/>
  <c r="K308" i="7" s="1"/>
  <c r="M306" i="7"/>
  <c r="N306" i="7"/>
  <c r="BV305" i="12"/>
  <c r="Z305" i="12"/>
  <c r="BJ305" i="12"/>
  <c r="AL305" i="12"/>
  <c r="AX305" i="12"/>
  <c r="M305" i="13"/>
  <c r="BJ305" i="13"/>
  <c r="BV305" i="13"/>
  <c r="AX305" i="13"/>
  <c r="AL305" i="13"/>
  <c r="Z305" i="13"/>
  <c r="N305" i="13"/>
  <c r="G308" i="13"/>
  <c r="H308" i="13" s="1"/>
  <c r="N305" i="12"/>
  <c r="M305" i="12"/>
  <c r="G308" i="12"/>
  <c r="H308" i="12" s="1"/>
  <c r="G309" i="7"/>
  <c r="H309" i="7" s="1"/>
  <c r="M307" i="7" l="1"/>
  <c r="L307" i="12"/>
  <c r="I308" i="13" a="1"/>
  <c r="I308" i="13" s="1"/>
  <c r="K308" i="13" s="1"/>
  <c r="J308" i="13"/>
  <c r="J308" i="12"/>
  <c r="I308" i="12" a="1"/>
  <c r="I308" i="12" s="1"/>
  <c r="K308" i="12" s="1"/>
  <c r="I309" i="7" a="1"/>
  <c r="I309" i="7" s="1"/>
  <c r="K309" i="7" s="1"/>
  <c r="J309" i="7"/>
  <c r="L308" i="7"/>
  <c r="BV306" i="12"/>
  <c r="BJ306" i="12"/>
  <c r="Z306" i="12"/>
  <c r="AX306" i="12"/>
  <c r="AL306" i="12"/>
  <c r="M306" i="13"/>
  <c r="BV306" i="13"/>
  <c r="BJ306" i="13"/>
  <c r="AX306" i="13"/>
  <c r="AL306" i="13"/>
  <c r="Z306" i="13"/>
  <c r="N306" i="13"/>
  <c r="G309" i="13"/>
  <c r="H309" i="13" s="1"/>
  <c r="N306" i="12"/>
  <c r="M306" i="12"/>
  <c r="G309" i="12"/>
  <c r="H309" i="12" s="1"/>
  <c r="G310" i="7"/>
  <c r="H310" i="7" s="1"/>
  <c r="L308" i="13" l="1"/>
  <c r="L308" i="12"/>
  <c r="I309" i="13" a="1"/>
  <c r="I309" i="13" s="1"/>
  <c r="K309" i="13" s="1"/>
  <c r="J309" i="13"/>
  <c r="L309" i="13" s="1"/>
  <c r="J309" i="12"/>
  <c r="I309" i="12" a="1"/>
  <c r="I309" i="12" s="1"/>
  <c r="K309" i="12" s="1"/>
  <c r="L309" i="7"/>
  <c r="N309" i="7" s="1"/>
  <c r="J310" i="7"/>
  <c r="I310" i="7" a="1"/>
  <c r="I310" i="7" s="1"/>
  <c r="K310" i="7" s="1"/>
  <c r="N308" i="7"/>
  <c r="M308" i="7"/>
  <c r="AX307" i="12"/>
  <c r="AL307" i="12"/>
  <c r="BV307" i="12"/>
  <c r="BJ307" i="12"/>
  <c r="Z307" i="12"/>
  <c r="M307" i="13"/>
  <c r="BV307" i="13"/>
  <c r="BJ307" i="13"/>
  <c r="AX307" i="13"/>
  <c r="Z307" i="13"/>
  <c r="AL307" i="13"/>
  <c r="G310" i="13"/>
  <c r="H310" i="13" s="1"/>
  <c r="N307" i="13"/>
  <c r="N307" i="12"/>
  <c r="M307" i="12"/>
  <c r="G310" i="12"/>
  <c r="H310" i="12" s="1"/>
  <c r="G311" i="7"/>
  <c r="H311" i="7" s="1"/>
  <c r="L309" i="12" l="1"/>
  <c r="I310" i="13" a="1"/>
  <c r="I310" i="13" s="1"/>
  <c r="K310" i="13" s="1"/>
  <c r="J310" i="13"/>
  <c r="I310" i="12" a="1"/>
  <c r="I310" i="12" s="1"/>
  <c r="K310" i="12" s="1"/>
  <c r="J310" i="12"/>
  <c r="M309" i="7"/>
  <c r="I311" i="7" a="1"/>
  <c r="I311" i="7" s="1"/>
  <c r="K311" i="7" s="1"/>
  <c r="J311" i="7"/>
  <c r="L310" i="7"/>
  <c r="BV308" i="12"/>
  <c r="BJ308" i="12"/>
  <c r="AL308" i="12"/>
  <c r="AX308" i="12"/>
  <c r="Z308" i="12"/>
  <c r="M308" i="13"/>
  <c r="BV308" i="13"/>
  <c r="BJ308" i="13"/>
  <c r="AX308" i="13"/>
  <c r="Z308" i="13"/>
  <c r="AL308" i="13"/>
  <c r="N308" i="13"/>
  <c r="G311" i="13"/>
  <c r="H311" i="13" s="1"/>
  <c r="N308" i="12"/>
  <c r="M308" i="12"/>
  <c r="G311" i="12"/>
  <c r="H311" i="12" s="1"/>
  <c r="G312" i="7"/>
  <c r="H312" i="7" s="1"/>
  <c r="L310" i="13" l="1"/>
  <c r="L310" i="12"/>
  <c r="J311" i="13"/>
  <c r="I311" i="13" a="1"/>
  <c r="I311" i="13" s="1"/>
  <c r="K311" i="13" s="1"/>
  <c r="I311" i="12" a="1"/>
  <c r="I311" i="12" s="1"/>
  <c r="K311" i="12" s="1"/>
  <c r="J311" i="12"/>
  <c r="L311" i="12" s="1"/>
  <c r="L311" i="7"/>
  <c r="M311" i="7" s="1"/>
  <c r="I312" i="7" a="1"/>
  <c r="I312" i="7" s="1"/>
  <c r="K312" i="7" s="1"/>
  <c r="J312" i="7"/>
  <c r="M310" i="7"/>
  <c r="N310" i="7"/>
  <c r="BV309" i="12"/>
  <c r="BJ309" i="12"/>
  <c r="AL309" i="12"/>
  <c r="AX309" i="12"/>
  <c r="Z309" i="12"/>
  <c r="M309" i="13"/>
  <c r="BV309" i="13"/>
  <c r="BJ309" i="13"/>
  <c r="AX309" i="13"/>
  <c r="AL309" i="13"/>
  <c r="Z309" i="13"/>
  <c r="N309" i="13"/>
  <c r="G312" i="13"/>
  <c r="H312" i="13" s="1"/>
  <c r="N309" i="12"/>
  <c r="M309" i="12"/>
  <c r="G312" i="12"/>
  <c r="H312" i="12" s="1"/>
  <c r="G313" i="7"/>
  <c r="H313" i="7" s="1"/>
  <c r="N311" i="7" l="1"/>
  <c r="I312" i="12" a="1"/>
  <c r="I312" i="12" s="1"/>
  <c r="K312" i="12" s="1"/>
  <c r="J312" i="12"/>
  <c r="L312" i="12" s="1"/>
  <c r="L311" i="13"/>
  <c r="J312" i="13"/>
  <c r="I312" i="13" a="1"/>
  <c r="I312" i="13" s="1"/>
  <c r="K312" i="13" s="1"/>
  <c r="L312" i="7"/>
  <c r="N312" i="7" s="1"/>
  <c r="I313" i="7" a="1"/>
  <c r="I313" i="7" s="1"/>
  <c r="K313" i="7" s="1"/>
  <c r="J313" i="7"/>
  <c r="BV310" i="12"/>
  <c r="AL310" i="12"/>
  <c r="AX310" i="12"/>
  <c r="BJ310" i="12"/>
  <c r="Z310" i="12"/>
  <c r="M310" i="13"/>
  <c r="BV310" i="13"/>
  <c r="BJ310" i="13"/>
  <c r="AX310" i="13"/>
  <c r="AL310" i="13"/>
  <c r="Z310" i="13"/>
  <c r="N310" i="13"/>
  <c r="G313" i="13"/>
  <c r="H313" i="13" s="1"/>
  <c r="N310" i="12"/>
  <c r="M310" i="12"/>
  <c r="G313" i="12"/>
  <c r="H313" i="12" s="1"/>
  <c r="G314" i="7"/>
  <c r="H314" i="7" s="1"/>
  <c r="L312" i="13" l="1"/>
  <c r="M312" i="7"/>
  <c r="I313" i="13" a="1"/>
  <c r="I313" i="13" s="1"/>
  <c r="K313" i="13" s="1"/>
  <c r="J313" i="13"/>
  <c r="I313" i="12" a="1"/>
  <c r="I313" i="12" s="1"/>
  <c r="K313" i="12" s="1"/>
  <c r="J313" i="12"/>
  <c r="L313" i="7"/>
  <c r="N313" i="7" s="1"/>
  <c r="J314" i="7"/>
  <c r="I314" i="7" a="1"/>
  <c r="I314" i="7" s="1"/>
  <c r="K314" i="7" s="1"/>
  <c r="BJ311" i="12"/>
  <c r="BV311" i="12"/>
  <c r="AL311" i="12"/>
  <c r="Z311" i="12"/>
  <c r="AX311" i="12"/>
  <c r="M311" i="13"/>
  <c r="BV311" i="13"/>
  <c r="BJ311" i="13"/>
  <c r="AX311" i="13"/>
  <c r="AL311" i="13"/>
  <c r="Z311" i="13"/>
  <c r="N311" i="13"/>
  <c r="G314" i="13"/>
  <c r="H314" i="13" s="1"/>
  <c r="N311" i="12"/>
  <c r="M311" i="12"/>
  <c r="G314" i="12"/>
  <c r="H314" i="12" s="1"/>
  <c r="G315" i="7"/>
  <c r="H315" i="7" s="1"/>
  <c r="L313" i="13" l="1"/>
  <c r="M313" i="7"/>
  <c r="I314" i="12" a="1"/>
  <c r="I314" i="12" s="1"/>
  <c r="K314" i="12" s="1"/>
  <c r="J314" i="12"/>
  <c r="I314" i="13" a="1"/>
  <c r="I314" i="13" s="1"/>
  <c r="K314" i="13" s="1"/>
  <c r="J314" i="13"/>
  <c r="L313" i="12"/>
  <c r="I315" i="7" a="1"/>
  <c r="I315" i="7" s="1"/>
  <c r="K315" i="7" s="1"/>
  <c r="J315" i="7"/>
  <c r="L314" i="7"/>
  <c r="Z312" i="12"/>
  <c r="AX312" i="12"/>
  <c r="AL312" i="12"/>
  <c r="BJ312" i="12"/>
  <c r="BV312" i="12"/>
  <c r="M312" i="13"/>
  <c r="BV312" i="13"/>
  <c r="BJ312" i="13"/>
  <c r="AX312" i="13"/>
  <c r="AL312" i="13"/>
  <c r="Z312" i="13"/>
  <c r="N312" i="13"/>
  <c r="G315" i="13"/>
  <c r="H315" i="13" s="1"/>
  <c r="N312" i="12"/>
  <c r="M312" i="12"/>
  <c r="G315" i="12"/>
  <c r="H315" i="12" s="1"/>
  <c r="G316" i="7"/>
  <c r="H316" i="7" s="1"/>
  <c r="L314" i="12" l="1"/>
  <c r="I315" i="13" a="1"/>
  <c r="I315" i="13" s="1"/>
  <c r="K315" i="13" s="1"/>
  <c r="J315" i="13"/>
  <c r="L315" i="13" s="1"/>
  <c r="L314" i="13"/>
  <c r="I315" i="12" a="1"/>
  <c r="I315" i="12" s="1"/>
  <c r="K315" i="12" s="1"/>
  <c r="J315" i="12"/>
  <c r="L315" i="7"/>
  <c r="N315" i="7" s="1"/>
  <c r="I316" i="7" a="1"/>
  <c r="I316" i="7" s="1"/>
  <c r="K316" i="7" s="1"/>
  <c r="J316" i="7"/>
  <c r="N314" i="7"/>
  <c r="M314" i="7"/>
  <c r="BV313" i="12"/>
  <c r="BJ313" i="12"/>
  <c r="AL313" i="12"/>
  <c r="AX313" i="12"/>
  <c r="Z313" i="12"/>
  <c r="M313" i="13"/>
  <c r="BV313" i="13"/>
  <c r="BJ313" i="13"/>
  <c r="AX313" i="13"/>
  <c r="AL313" i="13"/>
  <c r="Z313" i="13"/>
  <c r="N313" i="13"/>
  <c r="G316" i="13"/>
  <c r="H316" i="13" s="1"/>
  <c r="N313" i="12"/>
  <c r="M313" i="12"/>
  <c r="G316" i="12"/>
  <c r="H316" i="12" s="1"/>
  <c r="G317" i="7"/>
  <c r="H317" i="7" s="1"/>
  <c r="L315" i="12" l="1"/>
  <c r="M315" i="7"/>
  <c r="J316" i="12"/>
  <c r="I316" i="12" a="1"/>
  <c r="I316" i="12" s="1"/>
  <c r="K316" i="12" s="1"/>
  <c r="I316" i="13" a="1"/>
  <c r="I316" i="13" s="1"/>
  <c r="K316" i="13" s="1"/>
  <c r="J316" i="13"/>
  <c r="L316" i="13" s="1"/>
  <c r="L316" i="7"/>
  <c r="N316" i="7" s="1"/>
  <c r="J317" i="7"/>
  <c r="I317" i="7" a="1"/>
  <c r="I317" i="7" s="1"/>
  <c r="K317" i="7" s="1"/>
  <c r="BV314" i="12"/>
  <c r="Z314" i="12"/>
  <c r="BJ314" i="12"/>
  <c r="AX314" i="12"/>
  <c r="AL314" i="12"/>
  <c r="M314" i="13"/>
  <c r="BV314" i="13"/>
  <c r="BJ314" i="13"/>
  <c r="AX314" i="13"/>
  <c r="AL314" i="13"/>
  <c r="Z314" i="13"/>
  <c r="N314" i="13"/>
  <c r="G317" i="13"/>
  <c r="H317" i="13" s="1"/>
  <c r="N314" i="12"/>
  <c r="M314" i="12"/>
  <c r="G317" i="12"/>
  <c r="H317" i="12" s="1"/>
  <c r="G318" i="7"/>
  <c r="H318" i="7" s="1"/>
  <c r="M316" i="7" l="1"/>
  <c r="L316" i="12"/>
  <c r="I317" i="13" a="1"/>
  <c r="I317" i="13" s="1"/>
  <c r="K317" i="13" s="1"/>
  <c r="J317" i="13"/>
  <c r="L317" i="13" s="1"/>
  <c r="I317" i="12" a="1"/>
  <c r="I317" i="12" s="1"/>
  <c r="K317" i="12" s="1"/>
  <c r="J317" i="12"/>
  <c r="I318" i="7" a="1"/>
  <c r="I318" i="7" s="1"/>
  <c r="K318" i="7" s="1"/>
  <c r="J318" i="7"/>
  <c r="L317" i="7"/>
  <c r="AX315" i="12"/>
  <c r="AL315" i="12"/>
  <c r="BV315" i="12"/>
  <c r="Z315" i="12"/>
  <c r="BJ315" i="12"/>
  <c r="M315" i="13"/>
  <c r="BV315" i="13"/>
  <c r="BJ315" i="13"/>
  <c r="AX315" i="13"/>
  <c r="AL315" i="13"/>
  <c r="Z315" i="13"/>
  <c r="N315" i="13"/>
  <c r="G318" i="13"/>
  <c r="H318" i="13" s="1"/>
  <c r="N315" i="12"/>
  <c r="M315" i="12"/>
  <c r="G318" i="12"/>
  <c r="H318" i="12" s="1"/>
  <c r="G319" i="7"/>
  <c r="H319" i="7" s="1"/>
  <c r="L317" i="12" l="1"/>
  <c r="I318" i="12" a="1"/>
  <c r="I318" i="12" s="1"/>
  <c r="K318" i="12" s="1"/>
  <c r="J318" i="12"/>
  <c r="L318" i="12" s="1"/>
  <c r="I318" i="13" a="1"/>
  <c r="I318" i="13" s="1"/>
  <c r="K318" i="13" s="1"/>
  <c r="J318" i="13"/>
  <c r="L318" i="13" s="1"/>
  <c r="L318" i="7"/>
  <c r="N318" i="7" s="1"/>
  <c r="N317" i="7"/>
  <c r="M317" i="7"/>
  <c r="J319" i="7"/>
  <c r="I319" i="7" a="1"/>
  <c r="I319" i="7" s="1"/>
  <c r="K319" i="7" s="1"/>
  <c r="BJ316" i="12"/>
  <c r="BV316" i="12"/>
  <c r="AL316" i="12"/>
  <c r="AX316" i="12"/>
  <c r="Z316" i="12"/>
  <c r="M316" i="13"/>
  <c r="BV316" i="13"/>
  <c r="BJ316" i="13"/>
  <c r="AX316" i="13"/>
  <c r="AL316" i="13"/>
  <c r="Z316" i="13"/>
  <c r="N316" i="13"/>
  <c r="G319" i="13"/>
  <c r="H319" i="13" s="1"/>
  <c r="N316" i="12"/>
  <c r="M316" i="12"/>
  <c r="G319" i="12"/>
  <c r="H319" i="12" s="1"/>
  <c r="G320" i="7"/>
  <c r="H320" i="7" s="1"/>
  <c r="M318" i="7" l="1"/>
  <c r="J319" i="12"/>
  <c r="I319" i="12" a="1"/>
  <c r="I319" i="12" s="1"/>
  <c r="K319" i="12" s="1"/>
  <c r="I319" i="13" a="1"/>
  <c r="I319" i="13" s="1"/>
  <c r="K319" i="13" s="1"/>
  <c r="J319" i="13"/>
  <c r="L319" i="13" s="1"/>
  <c r="I320" i="7" a="1"/>
  <c r="I320" i="7" s="1"/>
  <c r="K320" i="7" s="1"/>
  <c r="J320" i="7"/>
  <c r="L319" i="7"/>
  <c r="BV317" i="12"/>
  <c r="BJ317" i="12"/>
  <c r="AX317" i="12"/>
  <c r="AL317" i="12"/>
  <c r="Z317" i="12"/>
  <c r="M317" i="13"/>
  <c r="BV317" i="13"/>
  <c r="BJ317" i="13"/>
  <c r="AX317" i="13"/>
  <c r="AL317" i="13"/>
  <c r="Z317" i="13"/>
  <c r="N317" i="13"/>
  <c r="G320" i="13"/>
  <c r="H320" i="13" s="1"/>
  <c r="N317" i="12"/>
  <c r="M317" i="12"/>
  <c r="G320" i="12"/>
  <c r="H320" i="12" s="1"/>
  <c r="G321" i="7"/>
  <c r="H321" i="7" s="1"/>
  <c r="J320" i="12" l="1"/>
  <c r="I320" i="12" a="1"/>
  <c r="I320" i="12" s="1"/>
  <c r="K320" i="12" s="1"/>
  <c r="I320" i="13" a="1"/>
  <c r="I320" i="13" s="1"/>
  <c r="K320" i="13" s="1"/>
  <c r="J320" i="13"/>
  <c r="L319" i="12"/>
  <c r="L320" i="7"/>
  <c r="M320" i="7" s="1"/>
  <c r="I321" i="7" a="1"/>
  <c r="I321" i="7" s="1"/>
  <c r="K321" i="7" s="1"/>
  <c r="J321" i="7"/>
  <c r="N319" i="7"/>
  <c r="M319" i="7"/>
  <c r="BV318" i="12"/>
  <c r="AX318" i="12"/>
  <c r="BJ318" i="12"/>
  <c r="AL318" i="12"/>
  <c r="Z318" i="12"/>
  <c r="M318" i="13"/>
  <c r="BV318" i="13"/>
  <c r="BJ318" i="13"/>
  <c r="AX318" i="13"/>
  <c r="AL318" i="13"/>
  <c r="Z318" i="13"/>
  <c r="N318" i="13"/>
  <c r="G321" i="13"/>
  <c r="H321" i="13" s="1"/>
  <c r="N318" i="12"/>
  <c r="M318" i="12"/>
  <c r="G321" i="12"/>
  <c r="H321" i="12" s="1"/>
  <c r="G322" i="7"/>
  <c r="H322" i="7" s="1"/>
  <c r="L320" i="13" l="1"/>
  <c r="N320" i="7"/>
  <c r="J321" i="12"/>
  <c r="I321" i="12" a="1"/>
  <c r="I321" i="12" s="1"/>
  <c r="K321" i="12" s="1"/>
  <c r="L320" i="12"/>
  <c r="I321" i="13" a="1"/>
  <c r="I321" i="13" s="1"/>
  <c r="K321" i="13" s="1"/>
  <c r="J321" i="13"/>
  <c r="L321" i="7"/>
  <c r="N321" i="7" s="1"/>
  <c r="I322" i="7" a="1"/>
  <c r="I322" i="7" s="1"/>
  <c r="K322" i="7" s="1"/>
  <c r="J322" i="7"/>
  <c r="BV319" i="12"/>
  <c r="BJ319" i="12"/>
  <c r="AL319" i="12"/>
  <c r="AX319" i="12"/>
  <c r="Z319" i="12"/>
  <c r="M319" i="13"/>
  <c r="BV319" i="13"/>
  <c r="BJ319" i="13"/>
  <c r="AX319" i="13"/>
  <c r="AL319" i="13"/>
  <c r="Z319" i="13"/>
  <c r="N319" i="13"/>
  <c r="G322" i="13"/>
  <c r="H322" i="13" s="1"/>
  <c r="N319" i="12"/>
  <c r="M319" i="12"/>
  <c r="G322" i="12"/>
  <c r="H322" i="12" s="1"/>
  <c r="G323" i="7"/>
  <c r="H323" i="7" s="1"/>
  <c r="L321" i="13" l="1"/>
  <c r="M321" i="7"/>
  <c r="I322" i="13" a="1"/>
  <c r="I322" i="13" s="1"/>
  <c r="K322" i="13" s="1"/>
  <c r="J322" i="13"/>
  <c r="I322" i="12" a="1"/>
  <c r="I322" i="12" s="1"/>
  <c r="K322" i="12" s="1"/>
  <c r="J322" i="12"/>
  <c r="L322" i="12" s="1"/>
  <c r="L321" i="12"/>
  <c r="L322" i="7"/>
  <c r="M322" i="7" s="1"/>
  <c r="J323" i="7"/>
  <c r="I323" i="7" a="1"/>
  <c r="I323" i="7" s="1"/>
  <c r="K323" i="7" s="1"/>
  <c r="Z320" i="12"/>
  <c r="BV320" i="12"/>
  <c r="BJ320" i="12"/>
  <c r="AL320" i="12"/>
  <c r="AX320" i="12"/>
  <c r="M320" i="13"/>
  <c r="BV320" i="13"/>
  <c r="BJ320" i="13"/>
  <c r="AX320" i="13"/>
  <c r="AL320" i="13"/>
  <c r="Z320" i="13"/>
  <c r="N320" i="13"/>
  <c r="G323" i="13"/>
  <c r="H323" i="13" s="1"/>
  <c r="N320" i="12"/>
  <c r="M320" i="12"/>
  <c r="G323" i="12"/>
  <c r="H323" i="12" s="1"/>
  <c r="G324" i="7"/>
  <c r="H324" i="7" s="1"/>
  <c r="L322" i="13" l="1"/>
  <c r="N322" i="7"/>
  <c r="I323" i="13" a="1"/>
  <c r="I323" i="13" s="1"/>
  <c r="K323" i="13" s="1"/>
  <c r="J323" i="13"/>
  <c r="I323" i="12" a="1"/>
  <c r="I323" i="12" s="1"/>
  <c r="K323" i="12" s="1"/>
  <c r="J323" i="12"/>
  <c r="L323" i="7"/>
  <c r="I324" i="7" a="1"/>
  <c r="I324" i="7" s="1"/>
  <c r="K324" i="7" s="1"/>
  <c r="J324" i="7"/>
  <c r="BV321" i="12"/>
  <c r="AL321" i="12"/>
  <c r="AX321" i="12"/>
  <c r="Z321" i="12"/>
  <c r="BJ321" i="12"/>
  <c r="M321" i="13"/>
  <c r="BV321" i="13"/>
  <c r="BJ321" i="13"/>
  <c r="AX321" i="13"/>
  <c r="AL321" i="13"/>
  <c r="Z321" i="13"/>
  <c r="N321" i="13"/>
  <c r="G324" i="13"/>
  <c r="H324" i="13" s="1"/>
  <c r="N321" i="12"/>
  <c r="M321" i="12"/>
  <c r="G324" i="12"/>
  <c r="H324" i="12" s="1"/>
  <c r="G325" i="7"/>
  <c r="H325" i="7" s="1"/>
  <c r="L323" i="12" l="1"/>
  <c r="I324" i="12" a="1"/>
  <c r="I324" i="12" s="1"/>
  <c r="K324" i="12" s="1"/>
  <c r="J324" i="12"/>
  <c r="L324" i="12" s="1"/>
  <c r="I324" i="13" a="1"/>
  <c r="I324" i="13" s="1"/>
  <c r="K324" i="13" s="1"/>
  <c r="J324" i="13"/>
  <c r="L324" i="13" s="1"/>
  <c r="L323" i="13"/>
  <c r="I325" i="7" a="1"/>
  <c r="I325" i="7" s="1"/>
  <c r="K325" i="7" s="1"/>
  <c r="J325" i="7"/>
  <c r="L324" i="7"/>
  <c r="M323" i="7"/>
  <c r="N323" i="7"/>
  <c r="BV322" i="12"/>
  <c r="BJ322" i="12"/>
  <c r="Z322" i="12"/>
  <c r="AX322" i="12"/>
  <c r="AL322" i="12"/>
  <c r="M322" i="13"/>
  <c r="BV322" i="13"/>
  <c r="BJ322" i="13"/>
  <c r="AX322" i="13"/>
  <c r="AL322" i="13"/>
  <c r="Z322" i="13"/>
  <c r="N322" i="13"/>
  <c r="G325" i="13"/>
  <c r="H325" i="13" s="1"/>
  <c r="N322" i="12"/>
  <c r="M322" i="12"/>
  <c r="G325" i="12"/>
  <c r="H325" i="12" s="1"/>
  <c r="G326" i="7"/>
  <c r="H326" i="7" s="1"/>
  <c r="I325" i="13" l="1" a="1"/>
  <c r="I325" i="13" s="1"/>
  <c r="K325" i="13" s="1"/>
  <c r="J325" i="13"/>
  <c r="I325" i="12" a="1"/>
  <c r="I325" i="12" s="1"/>
  <c r="K325" i="12" s="1"/>
  <c r="J325" i="12"/>
  <c r="L325" i="12" s="1"/>
  <c r="L325" i="7"/>
  <c r="N325" i="7" s="1"/>
  <c r="I326" i="7" a="1"/>
  <c r="I326" i="7" s="1"/>
  <c r="K326" i="7" s="1"/>
  <c r="J326" i="7"/>
  <c r="N324" i="7"/>
  <c r="M324" i="7"/>
  <c r="BV323" i="12"/>
  <c r="BJ323" i="12"/>
  <c r="AX323" i="12"/>
  <c r="AL323" i="12"/>
  <c r="Z323" i="12"/>
  <c r="M323" i="13"/>
  <c r="BV323" i="13"/>
  <c r="BJ323" i="13"/>
  <c r="AX323" i="13"/>
  <c r="AL323" i="13"/>
  <c r="Z323" i="13"/>
  <c r="N323" i="13"/>
  <c r="G326" i="13"/>
  <c r="H326" i="13" s="1"/>
  <c r="N323" i="12"/>
  <c r="M323" i="12"/>
  <c r="G326" i="12"/>
  <c r="H326" i="12" s="1"/>
  <c r="G327" i="7"/>
  <c r="H327" i="7" s="1"/>
  <c r="L325" i="13" l="1"/>
  <c r="L326" i="7"/>
  <c r="N326" i="7" s="1"/>
  <c r="M325" i="7"/>
  <c r="I326" i="13" a="1"/>
  <c r="I326" i="13" s="1"/>
  <c r="K326" i="13" s="1"/>
  <c r="J326" i="13"/>
  <c r="I326" i="12" a="1"/>
  <c r="I326" i="12" s="1"/>
  <c r="K326" i="12" s="1"/>
  <c r="J326" i="12"/>
  <c r="J327" i="7"/>
  <c r="I327" i="7" a="1"/>
  <c r="I327" i="7" s="1"/>
  <c r="K327" i="7" s="1"/>
  <c r="BV324" i="12"/>
  <c r="AL324" i="12"/>
  <c r="AX324" i="12"/>
  <c r="BJ324" i="12"/>
  <c r="Z324" i="12"/>
  <c r="M324" i="13"/>
  <c r="BV324" i="13"/>
  <c r="BJ324" i="13"/>
  <c r="AX324" i="13"/>
  <c r="Z324" i="13"/>
  <c r="AL324" i="13"/>
  <c r="N324" i="13"/>
  <c r="G327" i="13"/>
  <c r="H327" i="13" s="1"/>
  <c r="N324" i="12"/>
  <c r="M324" i="12"/>
  <c r="G327" i="12"/>
  <c r="H327" i="12" s="1"/>
  <c r="G328" i="7"/>
  <c r="H328" i="7" s="1"/>
  <c r="L326" i="12" l="1"/>
  <c r="L326" i="13"/>
  <c r="M326" i="7"/>
  <c r="I327" i="12" a="1"/>
  <c r="I327" i="12" s="1"/>
  <c r="K327" i="12" s="1"/>
  <c r="J327" i="12"/>
  <c r="L327" i="12" s="1"/>
  <c r="I327" i="13" a="1"/>
  <c r="I327" i="13" s="1"/>
  <c r="K327" i="13" s="1"/>
  <c r="J327" i="13"/>
  <c r="L327" i="13" s="1"/>
  <c r="L327" i="7"/>
  <c r="J328" i="7"/>
  <c r="I328" i="7" a="1"/>
  <c r="I328" i="7" s="1"/>
  <c r="K328" i="7" s="1"/>
  <c r="BV325" i="12"/>
  <c r="BJ325" i="12"/>
  <c r="AX325" i="12"/>
  <c r="AL325" i="12"/>
  <c r="Z325" i="12"/>
  <c r="M325" i="13"/>
  <c r="BV325" i="13"/>
  <c r="BJ325" i="13"/>
  <c r="AX325" i="13"/>
  <c r="AL325" i="13"/>
  <c r="Z325" i="13"/>
  <c r="N325" i="13"/>
  <c r="G328" i="13"/>
  <c r="H328" i="13" s="1"/>
  <c r="N325" i="12"/>
  <c r="M325" i="12"/>
  <c r="G328" i="12"/>
  <c r="H328" i="12" s="1"/>
  <c r="G329" i="7"/>
  <c r="H329" i="7" s="1"/>
  <c r="I328" i="13" l="1" a="1"/>
  <c r="I328" i="13" s="1"/>
  <c r="K328" i="13" s="1"/>
  <c r="J328" i="13"/>
  <c r="J328" i="12"/>
  <c r="I328" i="12" a="1"/>
  <c r="I328" i="12" s="1"/>
  <c r="K328" i="12" s="1"/>
  <c r="J329" i="7"/>
  <c r="I329" i="7" a="1"/>
  <c r="I329" i="7" s="1"/>
  <c r="K329" i="7" s="1"/>
  <c r="L328" i="7"/>
  <c r="N327" i="7"/>
  <c r="M327" i="7"/>
  <c r="BV326" i="12"/>
  <c r="AX326" i="12"/>
  <c r="AL326" i="12"/>
  <c r="BJ326" i="12"/>
  <c r="Z326" i="12"/>
  <c r="M326" i="13"/>
  <c r="BV326" i="13"/>
  <c r="BJ326" i="13"/>
  <c r="AX326" i="13"/>
  <c r="AL326" i="13"/>
  <c r="Z326" i="13"/>
  <c r="N326" i="13"/>
  <c r="G329" i="13"/>
  <c r="H329" i="13" s="1"/>
  <c r="N326" i="12"/>
  <c r="M326" i="12"/>
  <c r="G329" i="12"/>
  <c r="H329" i="12" s="1"/>
  <c r="G330" i="7"/>
  <c r="H330" i="7" s="1"/>
  <c r="L328" i="13" l="1"/>
  <c r="L328" i="12"/>
  <c r="J329" i="13"/>
  <c r="I329" i="13" a="1"/>
  <c r="I329" i="13" s="1"/>
  <c r="K329" i="13" s="1"/>
  <c r="I329" i="12" a="1"/>
  <c r="I329" i="12" s="1"/>
  <c r="K329" i="12" s="1"/>
  <c r="J329" i="12"/>
  <c r="L329" i="7"/>
  <c r="I330" i="7" a="1"/>
  <c r="I330" i="7" s="1"/>
  <c r="K330" i="7" s="1"/>
  <c r="J330" i="7"/>
  <c r="M328" i="7"/>
  <c r="N328" i="7"/>
  <c r="BJ327" i="12"/>
  <c r="AL327" i="12"/>
  <c r="AX327" i="12"/>
  <c r="BV327" i="12"/>
  <c r="Z327" i="12"/>
  <c r="M327" i="13"/>
  <c r="BV327" i="13"/>
  <c r="BJ327" i="13"/>
  <c r="AX327" i="13"/>
  <c r="AL327" i="13"/>
  <c r="Z327" i="13"/>
  <c r="N327" i="13"/>
  <c r="G330" i="13"/>
  <c r="H330" i="13" s="1"/>
  <c r="N327" i="12"/>
  <c r="M327" i="12"/>
  <c r="G330" i="12"/>
  <c r="H330" i="12" s="1"/>
  <c r="G331" i="7"/>
  <c r="H331" i="7" s="1"/>
  <c r="L329" i="12" l="1"/>
  <c r="I330" i="13" a="1"/>
  <c r="I330" i="13" s="1"/>
  <c r="K330" i="13" s="1"/>
  <c r="J330" i="13"/>
  <c r="L329" i="13"/>
  <c r="I330" i="12" a="1"/>
  <c r="I330" i="12" s="1"/>
  <c r="K330" i="12" s="1"/>
  <c r="J330" i="12"/>
  <c r="L330" i="7"/>
  <c r="N330" i="7" s="1"/>
  <c r="I331" i="7" a="1"/>
  <c r="I331" i="7" s="1"/>
  <c r="K331" i="7" s="1"/>
  <c r="J331" i="7"/>
  <c r="M329" i="7"/>
  <c r="N329" i="7"/>
  <c r="Z328" i="12"/>
  <c r="BV328" i="12"/>
  <c r="BJ328" i="12"/>
  <c r="AX328" i="12"/>
  <c r="AL328" i="12"/>
  <c r="M328" i="13"/>
  <c r="BV328" i="13"/>
  <c r="BJ328" i="13"/>
  <c r="AX328" i="13"/>
  <c r="AL328" i="13"/>
  <c r="Z328" i="13"/>
  <c r="N328" i="13"/>
  <c r="G331" i="13"/>
  <c r="H331" i="13" s="1"/>
  <c r="N328" i="12"/>
  <c r="M328" i="12"/>
  <c r="G331" i="12"/>
  <c r="H331" i="12" s="1"/>
  <c r="G332" i="7"/>
  <c r="H332" i="7" s="1"/>
  <c r="L330" i="13" l="1"/>
  <c r="M330" i="7"/>
  <c r="L330" i="12"/>
  <c r="J331" i="12"/>
  <c r="I331" i="12" a="1"/>
  <c r="I331" i="12" s="1"/>
  <c r="K331" i="12" s="1"/>
  <c r="I331" i="13" a="1"/>
  <c r="I331" i="13" s="1"/>
  <c r="K331" i="13" s="1"/>
  <c r="J331" i="13"/>
  <c r="L331" i="7"/>
  <c r="M331" i="7" s="1"/>
  <c r="I332" i="7" a="1"/>
  <c r="I332" i="7" s="1"/>
  <c r="K332" i="7" s="1"/>
  <c r="J332" i="7"/>
  <c r="BJ329" i="12"/>
  <c r="BV329" i="12"/>
  <c r="AX329" i="12"/>
  <c r="AL329" i="12"/>
  <c r="Z329" i="12"/>
  <c r="M329" i="13"/>
  <c r="BV329" i="13"/>
  <c r="BJ329" i="13"/>
  <c r="AX329" i="13"/>
  <c r="AL329" i="13"/>
  <c r="Z329" i="13"/>
  <c r="N329" i="13"/>
  <c r="G332" i="13"/>
  <c r="H332" i="13" s="1"/>
  <c r="N329" i="12"/>
  <c r="M329" i="12"/>
  <c r="G332" i="12"/>
  <c r="H332" i="12" s="1"/>
  <c r="G333" i="7"/>
  <c r="H333" i="7" s="1"/>
  <c r="L331" i="13" l="1"/>
  <c r="L331" i="12"/>
  <c r="I332" i="13" a="1"/>
  <c r="I332" i="13" s="1"/>
  <c r="K332" i="13" s="1"/>
  <c r="J332" i="13"/>
  <c r="J332" i="12"/>
  <c r="I332" i="12" a="1"/>
  <c r="I332" i="12" s="1"/>
  <c r="K332" i="12" s="1"/>
  <c r="N331" i="7"/>
  <c r="I333" i="7" a="1"/>
  <c r="I333" i="7" s="1"/>
  <c r="K333" i="7" s="1"/>
  <c r="J333" i="7"/>
  <c r="L332" i="7"/>
  <c r="BV330" i="12"/>
  <c r="Z330" i="12"/>
  <c r="BJ330" i="12"/>
  <c r="AX330" i="12"/>
  <c r="AL330" i="12"/>
  <c r="M330" i="13"/>
  <c r="BV330" i="13"/>
  <c r="BJ330" i="13"/>
  <c r="AX330" i="13"/>
  <c r="AL330" i="13"/>
  <c r="Z330" i="13"/>
  <c r="N330" i="13"/>
  <c r="G333" i="13"/>
  <c r="H333" i="13" s="1"/>
  <c r="N330" i="12"/>
  <c r="M330" i="12"/>
  <c r="G333" i="12"/>
  <c r="H333" i="12" s="1"/>
  <c r="G334" i="7"/>
  <c r="H334" i="7" s="1"/>
  <c r="L332" i="12" l="1"/>
  <c r="L332" i="13"/>
  <c r="I333" i="13" a="1"/>
  <c r="I333" i="13" s="1"/>
  <c r="K333" i="13" s="1"/>
  <c r="J333" i="13"/>
  <c r="L333" i="13" s="1"/>
  <c r="I333" i="12" a="1"/>
  <c r="I333" i="12" s="1"/>
  <c r="K333" i="12" s="1"/>
  <c r="J333" i="12"/>
  <c r="L333" i="7"/>
  <c r="M333" i="7" s="1"/>
  <c r="N332" i="7"/>
  <c r="M332" i="7"/>
  <c r="J334" i="7"/>
  <c r="I334" i="7" a="1"/>
  <c r="I334" i="7" s="1"/>
  <c r="K334" i="7" s="1"/>
  <c r="BV331" i="12"/>
  <c r="BJ331" i="12"/>
  <c r="AX331" i="12"/>
  <c r="AL331" i="12"/>
  <c r="Z331" i="12"/>
  <c r="M331" i="13"/>
  <c r="BV331" i="13"/>
  <c r="BJ331" i="13"/>
  <c r="AX331" i="13"/>
  <c r="AL331" i="13"/>
  <c r="Z331" i="13"/>
  <c r="N331" i="13"/>
  <c r="G334" i="13"/>
  <c r="H334" i="13" s="1"/>
  <c r="N331" i="12"/>
  <c r="M331" i="12"/>
  <c r="G334" i="12"/>
  <c r="H334" i="12" s="1"/>
  <c r="G335" i="7"/>
  <c r="H335" i="7" s="1"/>
  <c r="N333" i="7" l="1"/>
  <c r="J334" i="13"/>
  <c r="I334" i="13" a="1"/>
  <c r="I334" i="13" s="1"/>
  <c r="K334" i="13" s="1"/>
  <c r="L333" i="12"/>
  <c r="I334" i="12" a="1"/>
  <c r="I334" i="12" s="1"/>
  <c r="K334" i="12" s="1"/>
  <c r="J334" i="12"/>
  <c r="I335" i="7" a="1"/>
  <c r="I335" i="7" s="1"/>
  <c r="K335" i="7" s="1"/>
  <c r="J335" i="7"/>
  <c r="L334" i="7"/>
  <c r="BV332" i="12"/>
  <c r="AL332" i="12"/>
  <c r="AX332" i="12"/>
  <c r="BJ332" i="12"/>
  <c r="Z332" i="12"/>
  <c r="M332" i="13"/>
  <c r="BV332" i="13"/>
  <c r="BJ332" i="13"/>
  <c r="AX332" i="13"/>
  <c r="AL332" i="13"/>
  <c r="Z332" i="13"/>
  <c r="N332" i="13"/>
  <c r="G335" i="13"/>
  <c r="H335" i="13" s="1"/>
  <c r="N332" i="12"/>
  <c r="M332" i="12"/>
  <c r="G335" i="12"/>
  <c r="H335" i="12" s="1"/>
  <c r="L334" i="12" l="1"/>
  <c r="I335" i="13" a="1"/>
  <c r="I335" i="13" s="1"/>
  <c r="K335" i="13" s="1"/>
  <c r="J335" i="13"/>
  <c r="L334" i="13"/>
  <c r="I335" i="12" a="1"/>
  <c r="I335" i="12" s="1"/>
  <c r="K335" i="12" s="1"/>
  <c r="J335" i="12"/>
  <c r="L335" i="12" s="1"/>
  <c r="L335" i="7"/>
  <c r="M335" i="7" s="1"/>
  <c r="M334" i="7"/>
  <c r="N334" i="7"/>
  <c r="BV333" i="12"/>
  <c r="BJ333" i="12"/>
  <c r="AX333" i="12"/>
  <c r="AL333" i="12"/>
  <c r="Z333" i="12"/>
  <c r="M333" i="13"/>
  <c r="BV333" i="13"/>
  <c r="BJ333" i="13"/>
  <c r="AX333" i="13"/>
  <c r="AL333" i="13"/>
  <c r="Z333" i="13"/>
  <c r="N333" i="13"/>
  <c r="N333" i="12"/>
  <c r="M333" i="12"/>
  <c r="L335" i="13" l="1"/>
  <c r="N335" i="7"/>
  <c r="BV334" i="12"/>
  <c r="BJ334" i="12"/>
  <c r="AX334" i="12"/>
  <c r="Z334" i="12"/>
  <c r="AL334" i="12"/>
  <c r="M334" i="13"/>
  <c r="BJ334" i="13"/>
  <c r="BV334" i="13"/>
  <c r="AX334" i="13"/>
  <c r="AL334" i="13"/>
  <c r="Z334" i="13"/>
  <c r="N334" i="13"/>
  <c r="N334" i="12"/>
  <c r="M334" i="12"/>
  <c r="AL335" i="12" l="1"/>
  <c r="BV335" i="12"/>
  <c r="AX335" i="12"/>
  <c r="BJ335" i="12"/>
  <c r="Z335" i="12"/>
  <c r="M335" i="13"/>
  <c r="BV335" i="13"/>
  <c r="BJ335" i="13"/>
  <c r="AX335" i="13"/>
  <c r="AL335" i="13"/>
  <c r="Z335" i="13"/>
  <c r="N335" i="13"/>
  <c r="N335" i="12"/>
  <c r="M335" i="12"/>
  <c r="N217" i="1" l="1"/>
  <c r="N297" i="1"/>
  <c r="N292" i="1"/>
  <c r="N97" i="1"/>
  <c r="N218" i="1"/>
  <c r="N205" i="1"/>
  <c r="N259" i="1"/>
  <c r="N246" i="1"/>
  <c r="N272" i="1"/>
  <c r="N298" i="1"/>
  <c r="N9" i="1"/>
  <c r="N93" i="1"/>
  <c r="N215" i="1"/>
  <c r="N169" i="1"/>
  <c r="N128" i="1"/>
  <c r="N180" i="1"/>
  <c r="N66" i="1"/>
  <c r="N281" i="1"/>
  <c r="N69" i="1"/>
  <c r="N62" i="1"/>
  <c r="N133" i="1"/>
  <c r="N65" i="1"/>
  <c r="N275" i="1"/>
  <c r="N161" i="1"/>
  <c r="N332" i="1"/>
  <c r="N296" i="1"/>
  <c r="N247" i="1"/>
  <c r="N282" i="1"/>
  <c r="N303" i="1"/>
  <c r="N312" i="1"/>
  <c r="N261" i="1"/>
  <c r="N334" i="1"/>
  <c r="N153" i="1"/>
  <c r="N288" i="1"/>
  <c r="N274" i="1"/>
  <c r="N190" i="1"/>
  <c r="N271" i="1"/>
  <c r="N245" i="1"/>
  <c r="N175" i="1"/>
  <c r="N236" i="1"/>
  <c r="N321" i="1"/>
  <c r="N285" i="1"/>
  <c r="N229" i="1"/>
  <c r="N184" i="1"/>
  <c r="N232" i="1"/>
  <c r="N311" i="1"/>
  <c r="N165" i="1"/>
  <c r="N173" i="1"/>
  <c r="N193" i="1"/>
  <c r="N178" i="1"/>
  <c r="N182" i="1"/>
  <c r="N213" i="1"/>
  <c r="N87" i="1"/>
  <c r="N179" i="1"/>
  <c r="N71" i="1"/>
  <c r="N172" i="1"/>
  <c r="N253" i="1"/>
  <c r="N143" i="1"/>
  <c r="N83" i="1"/>
  <c r="N76" i="1"/>
  <c r="N6" i="1"/>
  <c r="N181" i="1"/>
  <c r="N90" i="1"/>
  <c r="N52" i="1"/>
  <c r="N157" i="1"/>
  <c r="N101" i="1"/>
  <c r="N100" i="1"/>
  <c r="N63" i="1"/>
  <c r="N70" i="1"/>
  <c r="N110" i="1"/>
  <c r="N109" i="1"/>
  <c r="N107" i="1"/>
  <c r="N91" i="1"/>
  <c r="N12" i="1"/>
  <c r="N19" i="1"/>
  <c r="N155" i="1" l="1"/>
  <c r="N72" i="1"/>
  <c r="N233" i="1"/>
  <c r="N145" i="1"/>
  <c r="N94" i="1"/>
  <c r="N64" i="1"/>
  <c r="N114" i="1"/>
  <c r="N142" i="1"/>
  <c r="N237" i="1"/>
  <c r="N258" i="1"/>
  <c r="B13" i="1"/>
  <c r="G6" i="6" s="1"/>
  <c r="G8" i="6" s="1"/>
  <c r="G25" i="6" s="1"/>
  <c r="L37" i="6" s="1"/>
  <c r="N78" i="1"/>
  <c r="N185" i="1"/>
  <c r="N84" i="1"/>
  <c r="N149" i="1"/>
  <c r="N283" i="1"/>
  <c r="N25" i="1"/>
  <c r="N73" i="1"/>
  <c r="N43" i="1"/>
  <c r="N195" i="1"/>
  <c r="N54" i="1"/>
  <c r="N188" i="1"/>
  <c r="N248" i="1"/>
  <c r="N291" i="1"/>
  <c r="N318" i="1"/>
  <c r="N316" i="1"/>
  <c r="N198" i="1"/>
  <c r="N326" i="1"/>
  <c r="N81" i="1"/>
  <c r="N276" i="1"/>
  <c r="N299" i="1"/>
  <c r="N15" i="1"/>
  <c r="N199" i="1"/>
  <c r="N324" i="1"/>
  <c r="N230" i="1"/>
  <c r="N125" i="1"/>
  <c r="N74" i="1"/>
  <c r="N160" i="1"/>
  <c r="N34" i="1"/>
  <c r="N105" i="1"/>
  <c r="B14" i="1"/>
  <c r="G9" i="6" s="1"/>
  <c r="G11" i="6" s="1"/>
  <c r="G26" i="6" s="1"/>
  <c r="L38" i="6" s="1"/>
  <c r="N51" i="1"/>
  <c r="N30" i="1"/>
  <c r="N329" i="1"/>
  <c r="N18" i="1"/>
  <c r="N267" i="1"/>
  <c r="N231" i="1"/>
  <c r="N192" i="1"/>
  <c r="N225" i="1"/>
  <c r="N80" i="1"/>
  <c r="N255" i="1"/>
  <c r="B16" i="1"/>
  <c r="G15" i="6" s="1"/>
  <c r="G17" i="6" s="1"/>
  <c r="G28" i="6" s="1"/>
  <c r="H28" i="6" s="1"/>
  <c r="G40" i="6" s="1"/>
  <c r="W12" i="15" s="1"/>
  <c r="W8" i="15" s="1"/>
  <c r="N197" i="1"/>
  <c r="B17" i="1"/>
  <c r="G18" i="6" s="1"/>
  <c r="G20" i="6" s="1"/>
  <c r="G30" i="6" s="1"/>
  <c r="L42" i="6" s="1"/>
  <c r="N37" i="1"/>
  <c r="N176" i="1"/>
  <c r="N305" i="1"/>
  <c r="N209" i="1"/>
  <c r="N286" i="1"/>
  <c r="N325" i="1"/>
  <c r="N302" i="1"/>
  <c r="N148" i="1"/>
  <c r="N4" i="1"/>
  <c r="B15" i="1"/>
  <c r="G12" i="6" s="1"/>
  <c r="G14" i="6" s="1"/>
  <c r="G27" i="6" s="1"/>
  <c r="N307" i="1"/>
  <c r="N279" i="1"/>
  <c r="N16" i="1"/>
  <c r="N21" i="1"/>
  <c r="N304" i="1"/>
  <c r="N96" i="1"/>
  <c r="N234" i="1"/>
  <c r="N150" i="1"/>
  <c r="N327" i="1"/>
  <c r="N228" i="1"/>
  <c r="N115" i="1"/>
  <c r="N242" i="1"/>
  <c r="N301" i="1"/>
  <c r="N140" i="1"/>
  <c r="N211" i="1"/>
  <c r="N216" i="1"/>
  <c r="N11" i="1"/>
  <c r="N132" i="1"/>
  <c r="N23" i="1"/>
  <c r="N10" i="1"/>
  <c r="N85" i="1"/>
  <c r="N177" i="1"/>
  <c r="N31" i="1"/>
  <c r="N206" i="1"/>
  <c r="N166" i="1"/>
  <c r="N141" i="1"/>
  <c r="N167" i="1"/>
  <c r="N277" i="1"/>
  <c r="N191" i="1"/>
  <c r="N219" i="1"/>
  <c r="N60" i="1"/>
  <c r="N152" i="1"/>
  <c r="N306" i="1"/>
  <c r="N48" i="1"/>
  <c r="N108" i="1"/>
  <c r="N98" i="1"/>
  <c r="N201" i="1"/>
  <c r="N39" i="1"/>
  <c r="N187" i="1"/>
  <c r="N20" i="1"/>
  <c r="N77" i="1"/>
  <c r="N200" i="1"/>
  <c r="N294" i="1"/>
  <c r="N335" i="1"/>
  <c r="N35" i="1"/>
  <c r="N22" i="1"/>
  <c r="N92" i="1"/>
  <c r="N38" i="1"/>
  <c r="N50" i="1"/>
  <c r="N139" i="1"/>
  <c r="N273" i="1"/>
  <c r="N254" i="1"/>
  <c r="N42" i="1"/>
  <c r="N144" i="1"/>
  <c r="N264" i="1"/>
  <c r="N323" i="1"/>
  <c r="N36" i="1"/>
  <c r="N122" i="1"/>
  <c r="N116" i="1"/>
  <c r="N220" i="1"/>
  <c r="N163" i="1"/>
  <c r="N111" i="1"/>
  <c r="N265" i="1"/>
  <c r="N61" i="1"/>
  <c r="N24" i="1"/>
  <c r="N224" i="1"/>
  <c r="N120" i="1"/>
  <c r="N268" i="1"/>
  <c r="N26" i="1"/>
  <c r="N40" i="1"/>
  <c r="N88" i="1"/>
  <c r="N137" i="1"/>
  <c r="N89" i="1"/>
  <c r="N95" i="1"/>
  <c r="N103" i="1"/>
  <c r="N130" i="1"/>
  <c r="N262" i="1"/>
  <c r="N226" i="1"/>
  <c r="N290" i="1"/>
  <c r="N328" i="1"/>
  <c r="N308" i="1"/>
  <c r="N41" i="1"/>
  <c r="N27" i="1"/>
  <c r="N146" i="1"/>
  <c r="N112" i="1"/>
  <c r="N239" i="1"/>
  <c r="N280" i="1"/>
  <c r="N266" i="1"/>
  <c r="N278" i="1"/>
  <c r="N313" i="1"/>
  <c r="N227" i="1"/>
  <c r="N214" i="1"/>
  <c r="N47" i="1"/>
  <c r="N7" i="1"/>
  <c r="N75" i="1"/>
  <c r="N33" i="1"/>
  <c r="N46" i="1"/>
  <c r="N162" i="1"/>
  <c r="N113" i="1"/>
  <c r="N123" i="1"/>
  <c r="N317" i="1"/>
  <c r="N287" i="1"/>
  <c r="N156" i="1"/>
  <c r="N235" i="1"/>
  <c r="N147" i="1"/>
  <c r="N251" i="1"/>
  <c r="N28" i="1"/>
  <c r="N17" i="1"/>
  <c r="N29" i="1"/>
  <c r="N99" i="1"/>
  <c r="N186" i="1"/>
  <c r="N55" i="1"/>
  <c r="N119" i="1"/>
  <c r="N102" i="1"/>
  <c r="N118" i="1"/>
  <c r="N117" i="1"/>
  <c r="N135" i="1"/>
  <c r="N151" i="1"/>
  <c r="N293" i="1"/>
  <c r="N154" i="1"/>
  <c r="N309" i="1"/>
  <c r="N295" i="1"/>
  <c r="N164" i="1"/>
  <c r="N333" i="1"/>
  <c r="N171" i="1"/>
  <c r="N244" i="1"/>
  <c r="N284" i="1"/>
  <c r="N104" i="1"/>
  <c r="N124" i="1"/>
  <c r="N131" i="1"/>
  <c r="N53" i="1"/>
  <c r="N58" i="1"/>
  <c r="N310" i="1"/>
  <c r="N249" i="1"/>
  <c r="N269" i="1"/>
  <c r="N314" i="1"/>
  <c r="N210" i="1"/>
  <c r="N174" i="1"/>
  <c r="N240" i="1"/>
  <c r="N289" i="1"/>
  <c r="N5" i="1"/>
  <c r="N68" i="1"/>
  <c r="N14" i="1"/>
  <c r="N82" i="1"/>
  <c r="N106" i="1"/>
  <c r="N127" i="1"/>
  <c r="N189" i="1"/>
  <c r="N126" i="1"/>
  <c r="N159" i="1"/>
  <c r="N315" i="1"/>
  <c r="N256" i="1"/>
  <c r="N263" i="1"/>
  <c r="N330" i="1"/>
  <c r="N129" i="1"/>
  <c r="N212" i="1"/>
  <c r="N13" i="1"/>
  <c r="N79" i="1"/>
  <c r="N56" i="1"/>
  <c r="N134" i="1"/>
  <c r="N207" i="1"/>
  <c r="N183" i="1"/>
  <c r="N221" i="1"/>
  <c r="N252" i="1"/>
  <c r="N320" i="1"/>
  <c r="N243" i="1"/>
  <c r="N300" i="1"/>
  <c r="N86" i="1"/>
  <c r="N44" i="1"/>
  <c r="N57" i="1"/>
  <c r="N59" i="1"/>
  <c r="N170" i="1"/>
  <c r="N138" i="1"/>
  <c r="N196" i="1"/>
  <c r="N322" i="1"/>
  <c r="N331" i="1"/>
  <c r="N223" i="1"/>
  <c r="N194" i="1"/>
  <c r="N319" i="1"/>
  <c r="N250" i="1"/>
  <c r="N32" i="1"/>
  <c r="N45" i="1"/>
  <c r="N8" i="1"/>
  <c r="N257" i="1"/>
  <c r="N136" i="1"/>
  <c r="N49" i="1"/>
  <c r="N121" i="1"/>
  <c r="N67" i="1"/>
  <c r="N204" i="1"/>
  <c r="N222" i="1"/>
  <c r="N168" i="1"/>
  <c r="N238" i="1"/>
  <c r="N202" i="1"/>
  <c r="N241" i="1"/>
  <c r="N158" i="1"/>
  <c r="N208" i="1"/>
  <c r="N260" i="1"/>
  <c r="N270" i="1"/>
  <c r="N203" i="1"/>
  <c r="H30" i="6" l="1"/>
  <c r="H26" i="6"/>
  <c r="G38" i="6" s="1"/>
  <c r="M12" i="15" s="1"/>
  <c r="M8" i="15" s="1"/>
  <c r="L40" i="6"/>
  <c r="G29" i="6"/>
  <c r="B12" i="1"/>
  <c r="H25" i="6"/>
  <c r="G37" i="6" s="1"/>
  <c r="H12" i="15" s="1"/>
  <c r="H8" i="15" s="1"/>
  <c r="H9" i="15" s="1"/>
  <c r="H27" i="6"/>
  <c r="G39" i="6" s="1"/>
  <c r="R12" i="15" s="1"/>
  <c r="R8" i="15" s="1"/>
  <c r="L39" i="6"/>
  <c r="W9" i="15"/>
  <c r="Y8" i="15" a="1"/>
  <c r="Y8" i="15" s="1"/>
  <c r="X8" i="15" a="1"/>
  <c r="X8" i="15" s="1"/>
  <c r="G3" i="6" l="1"/>
  <c r="G5" i="6" s="1"/>
  <c r="G24" i="6" s="1"/>
  <c r="H24" i="6" s="1"/>
  <c r="G36" i="6" s="1"/>
  <c r="C24" i="15" s="1"/>
  <c r="N8" i="15" a="1"/>
  <c r="N8" i="15" s="1"/>
  <c r="M9" i="15"/>
  <c r="O8" i="15" a="1"/>
  <c r="O8" i="15" s="1"/>
  <c r="H29" i="6"/>
  <c r="G41" i="6" s="1"/>
  <c r="AB12" i="15" s="1"/>
  <c r="AB8" i="15" s="1"/>
  <c r="L41" i="6"/>
  <c r="I8" i="15" a="1"/>
  <c r="I8" i="15" s="1"/>
  <c r="J8" i="15" a="1"/>
  <c r="J8" i="15" s="1"/>
  <c r="R9" i="15"/>
  <c r="T8" i="15" a="1"/>
  <c r="T8" i="15" s="1"/>
  <c r="S8" i="15" a="1"/>
  <c r="S8" i="15" s="1"/>
  <c r="I9" i="15" a="1"/>
  <c r="I9" i="15" s="1"/>
  <c r="J9" i="15" a="1"/>
  <c r="J9" i="15" s="1"/>
  <c r="X9" i="15" a="1"/>
  <c r="X9" i="15" s="1"/>
  <c r="W11" i="15" s="1"/>
  <c r="Y9" i="15" a="1"/>
  <c r="Y9" i="15" s="1"/>
  <c r="L36" i="6" l="1"/>
  <c r="H11" i="15"/>
  <c r="H13" i="15" s="1"/>
  <c r="H37" i="6" s="1"/>
  <c r="W13" i="15"/>
  <c r="H40" i="6" s="1"/>
  <c r="N9" i="15" a="1"/>
  <c r="N9" i="15" s="1"/>
  <c r="M11" i="15" s="1"/>
  <c r="O9" i="15" a="1"/>
  <c r="O9" i="15" s="1"/>
  <c r="AB9" i="15"/>
  <c r="AD8" i="15" a="1"/>
  <c r="AD8" i="15" s="1"/>
  <c r="AC8" i="15" a="1"/>
  <c r="AC8" i="15" s="1"/>
  <c r="C12" i="15"/>
  <c r="C8" i="15" s="1"/>
  <c r="D8" i="15" s="1" a="1"/>
  <c r="D8" i="15" s="1"/>
  <c r="T9" i="15" a="1"/>
  <c r="T9" i="15" s="1"/>
  <c r="S9" i="15" a="1"/>
  <c r="S9" i="15" s="1"/>
  <c r="R11" i="15" s="1"/>
  <c r="C23" i="15"/>
  <c r="C25" i="15" s="1"/>
  <c r="H43" i="6" s="1"/>
  <c r="R13" i="15" l="1"/>
  <c r="H39" i="6" s="1"/>
  <c r="M13" i="15"/>
  <c r="H38" i="6" s="1"/>
  <c r="C9" i="15"/>
  <c r="AD9" i="15" a="1"/>
  <c r="AD9" i="15" s="1"/>
  <c r="AC9" i="15" a="1"/>
  <c r="AC9" i="15" s="1"/>
  <c r="AB11" i="15" s="1"/>
  <c r="E8" i="15" a="1"/>
  <c r="E8" i="15" s="1"/>
  <c r="AB13" i="15" l="1"/>
  <c r="H41" i="6" s="1"/>
  <c r="D9" i="15" a="1"/>
  <c r="D9" i="15" s="1"/>
  <c r="C11" i="15" s="1"/>
  <c r="E9" i="15" a="1"/>
  <c r="E9" i="15" s="1"/>
  <c r="C13" i="15" l="1"/>
  <c r="D13" i="15" s="1"/>
  <c r="H36" i="6" l="1"/>
  <c r="H4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<sst xmlns="http://schemas.openxmlformats.org/spreadsheetml/2006/main" count="643" uniqueCount="114">
  <si>
    <t>Input værdier:</t>
  </si>
  <si>
    <t>AKTUEL BYGNING</t>
  </si>
  <si>
    <t>REFERENCE BYGNING</t>
  </si>
  <si>
    <t>Start year</t>
  </si>
  <si>
    <t>Drift i aktuelle bygning</t>
  </si>
  <si>
    <t>B6</t>
  </si>
  <si>
    <t>Referenceværdi for drift</t>
  </si>
  <si>
    <t>Fra DGNB 2020 manulen</t>
  </si>
  <si>
    <t>Duration</t>
  </si>
  <si>
    <t>GWP</t>
  </si>
  <si>
    <t>Utility 1 (El)</t>
  </si>
  <si>
    <t>kg CO2-ækv</t>
  </si>
  <si>
    <t>Building type</t>
  </si>
  <si>
    <t>Utility 2 (Fjernvarme)</t>
  </si>
  <si>
    <t>gross area</t>
  </si>
  <si>
    <t>Sum</t>
  </si>
  <si>
    <t>heated floor area</t>
  </si>
  <si>
    <t>POCP</t>
  </si>
  <si>
    <t>kg C2H4-ækv</t>
  </si>
  <si>
    <t>electricity usage</t>
  </si>
  <si>
    <t>heating usage</t>
  </si>
  <si>
    <t>electricity production</t>
  </si>
  <si>
    <t>AP</t>
  </si>
  <si>
    <t>kg So2-ækv</t>
  </si>
  <si>
    <t>electricity supplement</t>
  </si>
  <si>
    <t>heating supplement</t>
  </si>
  <si>
    <t>EP</t>
  </si>
  <si>
    <t>PO43--ækv</t>
  </si>
  <si>
    <t>Gældende for version</t>
  </si>
  <si>
    <t>ADPf</t>
  </si>
  <si>
    <t>MJ</t>
  </si>
  <si>
    <t>Petot</t>
  </si>
  <si>
    <t>Aktuelle bygning</t>
  </si>
  <si>
    <t>Bygningsdele</t>
  </si>
  <si>
    <t>Drift</t>
  </si>
  <si>
    <t>Total</t>
  </si>
  <si>
    <t>Reference</t>
  </si>
  <si>
    <t>A1-3, B4, C3-4</t>
  </si>
  <si>
    <t>A1-3, B4, B6, C3-4</t>
  </si>
  <si>
    <t>per m2 år</t>
  </si>
  <si>
    <t>kWh</t>
  </si>
  <si>
    <t>Pointberegning</t>
  </si>
  <si>
    <t>Ratio</t>
  </si>
  <si>
    <t>DGNB score</t>
  </si>
  <si>
    <t>Aktuel bygning</t>
  </si>
  <si>
    <t>Reference bygning</t>
  </si>
  <si>
    <t>A1-3, B4, B6, 
C3-4</t>
  </si>
  <si>
    <t>%</t>
  </si>
  <si>
    <t>Point Score</t>
  </si>
  <si>
    <t>Klimabonus</t>
  </si>
  <si>
    <t>APDf</t>
  </si>
  <si>
    <t>Datapoints</t>
  </si>
  <si>
    <t>DPMx</t>
  </si>
  <si>
    <t>DP1x</t>
  </si>
  <si>
    <t>DP2x</t>
  </si>
  <si>
    <t>DP1y</t>
  </si>
  <si>
    <t>DP2y</t>
  </si>
  <si>
    <t>DPMy</t>
  </si>
  <si>
    <t>OperationResult</t>
  </si>
  <si>
    <t>ProductionResult</t>
  </si>
  <si>
    <t>type</t>
  </si>
  <si>
    <t>Electricity</t>
  </si>
  <si>
    <t>consumption</t>
  </si>
  <si>
    <t>kWh/m2/år</t>
  </si>
  <si>
    <t>production</t>
  </si>
  <si>
    <t>con_multiplier</t>
  </si>
  <si>
    <t>kWh/år</t>
  </si>
  <si>
    <t>prd_multiplier</t>
  </si>
  <si>
    <t>Heating</t>
  </si>
  <si>
    <t>usage</t>
  </si>
  <si>
    <t>supplement</t>
  </si>
  <si>
    <t>ref_electricity_usage</t>
  </si>
  <si>
    <t>electricity_supplement_facotr</t>
  </si>
  <si>
    <t>electricity_usage</t>
  </si>
  <si>
    <t>ref_heat_usage</t>
  </si>
  <si>
    <t>heat_supplement_facotr</t>
  </si>
  <si>
    <t>heat_usage</t>
  </si>
  <si>
    <t>supplement factor</t>
  </si>
  <si>
    <t>Building types</t>
  </si>
  <si>
    <t>electricity</t>
  </si>
  <si>
    <t>heating</t>
  </si>
  <si>
    <t>Hospital</t>
  </si>
  <si>
    <t>Hotel</t>
  </si>
  <si>
    <t>utility type</t>
  </si>
  <si>
    <t>low</t>
  </si>
  <si>
    <t>mid</t>
  </si>
  <si>
    <t>high</t>
  </si>
  <si>
    <t>l_high</t>
  </si>
  <si>
    <t>l_low</t>
  </si>
  <si>
    <t>frac</t>
  </si>
  <si>
    <t>Point</t>
  </si>
  <si>
    <t>Bonus</t>
  </si>
  <si>
    <t>El</t>
  </si>
  <si>
    <t>Year</t>
  </si>
  <si>
    <t>PENR</t>
  </si>
  <si>
    <t>PER</t>
  </si>
  <si>
    <t>Gas</t>
  </si>
  <si>
    <t>utility</t>
  </si>
  <si>
    <t>heating utility</t>
  </si>
  <si>
    <t>electricity utility</t>
  </si>
  <si>
    <t>utility column</t>
  </si>
  <si>
    <t>Kontor</t>
  </si>
  <si>
    <t>Skole / institution</t>
  </si>
  <si>
    <t>Bolig-parcelhus</t>
  </si>
  <si>
    <t>Bolig-etagebyggeri</t>
  </si>
  <si>
    <t>Bolig-rækkehus</t>
  </si>
  <si>
    <t>Butik</t>
  </si>
  <si>
    <t>Logistik</t>
  </si>
  <si>
    <t>Produktion</t>
  </si>
  <si>
    <t>Andet</t>
  </si>
  <si>
    <t>5.1.0.14 og 5.2.1.0 + DGNB</t>
  </si>
  <si>
    <t>El projection</t>
  </si>
  <si>
    <t>Heating projection</t>
  </si>
  <si>
    <t>Gas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</si>
</sst>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/>
      <top/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5" fillId="5" borderId="0" applyNumberFormat="0" applyBorder="0" applyAlignment="0" applyProtection="0"/>
    <xf numFmtId="9" fontId="1" fillId="0" borderId="0" applyFont="0" applyFill="0" applyBorder="0" applyAlignment="0" applyProtection="0"/>
    <xf numFmtId="0" fontId="4" fillId="4" borderId="0" applyNumberFormat="0" applyBorder="0" applyAlignment="0" applyProtection="0"/>
    <xf numFmtId="0" fontId="1" fillId="6" borderId="4" applyNumberFormat="0" applyFont="0" applyAlignment="0" applyProtection="0"/>
    <xf numFmtId="0" fontId="8" fillId="3" borderId="18" applyNumberFormat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</cellStyleXfs>
  <cellXfs count="100">
    <xf numFmtId="0" fontId="0" fillId="0" borderId="0" xfId="0"/>
    <xf numFmtId="0" fontId="2" fillId="2" borderId="1" xfId="1"/>
    <xf numFmtId="0" fontId="3" fillId="3" borderId="1" xfId="2"/>
    <xf numFmtId="0" fontId="5" fillId="5" borderId="0" xfId="3"/>
    <xf numFmtId="0" fontId="5" fillId="5" borderId="1" xfId="3" applyBorder="1"/>
    <xf numFmtId="0" fontId="2" fillId="2" borderId="1" xfId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0" fontId="3" fillId="3" borderId="1" xfId="2" applyAlignment="1">
      <alignment horizontal="center"/>
    </xf>
    <xf numFmtId="0" fontId="6" fillId="0" borderId="0" xfId="0" applyFont="1"/>
    <xf numFmtId="10" fontId="5" fillId="5" borderId="1" xfId="3" applyNumberFormat="1" applyBorder="1"/>
    <xf numFmtId="0" fontId="3" fillId="3" borderId="5" xfId="2" applyBorder="1"/>
    <xf numFmtId="0" fontId="0" fillId="0" borderId="2" xfId="0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2" fillId="6" borderId="4" xfId="6" applyFont="1" applyAlignment="1">
      <alignment horizontal="center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wrapText="1"/>
    </xf>
    <xf numFmtId="0" fontId="7" fillId="0" borderId="0" xfId="0" applyFont="1"/>
    <xf numFmtId="0" fontId="0" fillId="0" borderId="10" xfId="0" applyBorder="1"/>
    <xf numFmtId="0" fontId="0" fillId="0" borderId="11" xfId="0" applyBorder="1"/>
    <xf numFmtId="9" fontId="0" fillId="0" borderId="11" xfId="4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64" fontId="3" fillId="3" borderId="1" xfId="2" applyNumberFormat="1" applyAlignment="1">
      <alignment horizontal="center"/>
    </xf>
    <xf numFmtId="11" fontId="2" fillId="2" borderId="1" xfId="1" applyNumberFormat="1"/>
    <xf numFmtId="0" fontId="8" fillId="3" borderId="18" xfId="7"/>
    <xf numFmtId="0" fontId="6" fillId="0" borderId="0" xfId="0" applyFont="1" applyAlignment="1">
      <alignment horizontal="center"/>
    </xf>
    <xf numFmtId="0" fontId="3" fillId="3" borderId="7" xfId="2" applyBorder="1" applyAlignment="1">
      <alignment horizontal="center"/>
    </xf>
    <xf numFmtId="0" fontId="2" fillId="6" borderId="19" xfId="6" applyFont="1" applyBorder="1" applyAlignment="1">
      <alignment horizontal="center"/>
    </xf>
    <xf numFmtId="11" fontId="0" fillId="0" borderId="0" xfId="0" applyNumberFormat="1"/>
    <xf numFmtId="11" fontId="8" fillId="3" borderId="18" xfId="7" applyNumberFormat="1"/>
    <xf numFmtId="2" fontId="3" fillId="3" borderId="5" xfId="2" applyNumberFormat="1" applyBorder="1"/>
    <xf numFmtId="2" fontId="3" fillId="3" borderId="1" xfId="2" applyNumberFormat="1"/>
    <xf numFmtId="2" fontId="3" fillId="3" borderId="7" xfId="2" applyNumberFormat="1" applyBorder="1"/>
    <xf numFmtId="0" fontId="9" fillId="0" borderId="0" xfId="0" applyFont="1"/>
    <xf numFmtId="0" fontId="0" fillId="0" borderId="22" xfId="0" applyBorder="1"/>
    <xf numFmtId="0" fontId="0" fillId="0" borderId="23" xfId="0" applyBorder="1"/>
    <xf numFmtId="0" fontId="3" fillId="3" borderId="24" xfId="2" applyBorder="1"/>
    <xf numFmtId="0" fontId="0" fillId="0" borderId="25" xfId="0" applyBorder="1"/>
    <xf numFmtId="0" fontId="4" fillId="4" borderId="2" xfId="5" applyBorder="1"/>
    <xf numFmtId="0" fontId="0" fillId="0" borderId="26" xfId="0" applyBorder="1"/>
    <xf numFmtId="10" fontId="1" fillId="8" borderId="0" xfId="9" applyNumberFormat="1" applyAlignment="1">
      <alignment horizontal="center"/>
    </xf>
    <xf numFmtId="10" fontId="1" fillId="8" borderId="2" xfId="9" applyNumberFormat="1" applyBorder="1" applyAlignment="1">
      <alignment horizontal="center"/>
    </xf>
    <xf numFmtId="2" fontId="1" fillId="7" borderId="0" xfId="8" applyNumberFormat="1"/>
    <xf numFmtId="2" fontId="1" fillId="7" borderId="2" xfId="8" applyNumberFormat="1" applyBorder="1"/>
    <xf numFmtId="0" fontId="0" fillId="11" borderId="0" xfId="0" applyFill="1"/>
    <xf numFmtId="0" fontId="6" fillId="11" borderId="0" xfId="0" applyFont="1" applyFill="1" applyAlignment="1">
      <alignment horizontal="right"/>
    </xf>
    <xf numFmtId="2" fontId="3" fillId="3" borderId="1" xfId="2" applyNumberFormat="1" applyAlignment="1">
      <alignment horizontal="center"/>
    </xf>
    <xf numFmtId="10" fontId="0" fillId="0" borderId="0" xfId="0" applyNumberFormat="1"/>
    <xf numFmtId="2" fontId="7" fillId="0" borderId="0" xfId="0" applyNumberFormat="1" applyFont="1"/>
    <xf numFmtId="2" fontId="8" fillId="3" borderId="18" xfId="7" applyNumberFormat="1"/>
    <xf numFmtId="2" fontId="0" fillId="0" borderId="0" xfId="0" applyNumberFormat="1"/>
    <xf numFmtId="10" fontId="0" fillId="0" borderId="0" xfId="4" applyNumberFormat="1" applyFont="1"/>
    <xf numFmtId="0" fontId="6" fillId="0" borderId="0" xfId="0" applyFont="1" applyAlignment="1">
      <alignment horizontal="left"/>
    </xf>
    <xf numFmtId="2" fontId="11" fillId="0" borderId="0" xfId="0" applyNumberFormat="1" applyFont="1"/>
    <xf numFmtId="2" fontId="6" fillId="0" borderId="2" xfId="0" quotePrefix="1" applyNumberFormat="1" applyFont="1" applyBorder="1"/>
    <xf numFmtId="0" fontId="6" fillId="12" borderId="2" xfId="0" applyFont="1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6" fillId="13" borderId="2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164" fontId="0" fillId="12" borderId="27" xfId="0" applyNumberFormat="1" applyFill="1" applyBorder="1" applyAlignment="1">
      <alignment horizontal="center"/>
    </xf>
    <xf numFmtId="164" fontId="0" fillId="13" borderId="27" xfId="0" applyNumberFormat="1" applyFill="1" applyBorder="1" applyAlignment="1">
      <alignment horizontal="center"/>
    </xf>
    <xf numFmtId="164" fontId="0" fillId="12" borderId="0" xfId="0" applyNumberFormat="1" applyFill="1" applyAlignment="1">
      <alignment horizontal="center"/>
    </xf>
    <xf numFmtId="164" fontId="0" fillId="13" borderId="0" xfId="0" applyNumberFormat="1" applyFill="1" applyAlignment="1">
      <alignment horizontal="center"/>
    </xf>
    <xf numFmtId="164" fontId="0" fillId="12" borderId="2" xfId="0" applyNumberFormat="1" applyFill="1" applyBorder="1" applyAlignment="1">
      <alignment horizontal="center"/>
    </xf>
    <xf numFmtId="164" fontId="0" fillId="13" borderId="2" xfId="0" applyNumberFormat="1" applyFill="1" applyBorder="1" applyAlignment="1">
      <alignment horizontal="center"/>
    </xf>
    <xf numFmtId="0" fontId="1" fillId="14" borderId="0" xfId="10"/>
    <xf numFmtId="0" fontId="1" fillId="14" borderId="0" xfId="10" applyAlignment="1">
      <alignment horizontal="right"/>
    </xf>
    <xf numFmtId="0" fontId="1" fillId="14" borderId="2" xfId="10" applyBorder="1" applyAlignment="1">
      <alignment horizontal="right"/>
    </xf>
    <xf numFmtId="0" fontId="1" fillId="14" borderId="0" xfId="10" applyBorder="1" applyAlignment="1">
      <alignment horizontal="right"/>
    </xf>
    <xf numFmtId="0" fontId="2" fillId="2" borderId="1" xfId="1" applyNumberFormat="1"/>
    <xf numFmtId="0" fontId="5" fillId="5" borderId="0" xfId="3" applyAlignment="1">
      <alignment horizontal="right"/>
    </xf>
    <xf numFmtId="2" fontId="2" fillId="2" borderId="1" xfId="1" applyNumberFormat="1"/>
    <xf numFmtId="0" fontId="3" fillId="15" borderId="1" xfId="2" applyFill="1"/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6" fillId="12" borderId="2" xfId="0" applyFont="1" applyFill="1" applyBorder="1" applyAlignment="1">
      <alignment horizontal="center"/>
    </xf>
    <xf numFmtId="0" fontId="6" fillId="13" borderId="2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9" fillId="9" borderId="0" xfId="0" applyFont="1" applyFill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1" applyFill="1" applyBorder="1" applyAlignment="1">
      <alignment horizontal="center"/>
    </xf>
    <xf numFmtId="0" fontId="2" fillId="0" borderId="2" xfId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1" xfId="0" applyFont="1" applyBorder="1" applyAlignment="1">
      <alignment horizontal="center"/>
    </xf>
  </cellXfs>
  <cellStyles count="11">
    <cellStyle name="20% - Accent4" xfId="8" builtinId="42"/>
    <cellStyle name="20% - Accent6" xfId="9" builtinId="50"/>
    <cellStyle name="60% - Accent2" xfId="10" builtinId="36"/>
    <cellStyle name="Calculation" xfId="2" builtinId="22"/>
    <cellStyle name="Good" xfId="5" builtinId="26"/>
    <cellStyle name="Input" xfId="1" builtinId="20"/>
    <cellStyle name="Neutral" xfId="3" builtinId="28"/>
    <cellStyle name="Normal" xfId="0" builtinId="0"/>
    <cellStyle name="Note" xfId="6" builtinId="10"/>
    <cellStyle name="Output" xfId="7" builtinId="21"/>
    <cellStyle name="Percent" xfId="4" builtinId="5"/>
  </cellStyles>
  <dxfs count="8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theme="7" tint="0.59996337778862885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151279</xdr:colOff>
      <xdr:row>22</xdr:row>
      <xdr:rowOff>90208</xdr:rowOff>
    </xdr:from>
    <xdr:to>
      <xdr:col>3</xdr:col>
      <xdr:colOff>327771</xdr:colOff>
      <xdr:row>25</xdr:row>
      <xdr:rowOff>33058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185397" y="4281208"/>
          <a:ext cx="781609" cy="514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da-DK" sz="1100"/>
            <a:t>Hentet fra projektet</a:t>
          </a:r>
        </a:p>
      </xdr:txBody>
    </xdr:sp>
    <xdr:clientData/>
  </xdr:twoCellAnchor>
  <xdr:twoCellAnchor>
    <xdr:from>
      <xdr:col>3</xdr:col>
      <xdr:colOff>327771</xdr:colOff>
      <xdr:row>23</xdr:row>
      <xdr:rowOff>156883</xdr:rowOff>
    </xdr:from>
    <xdr:to>
      <xdr:col>4</xdr:col>
      <xdr:colOff>593912</xdr:colOff>
      <xdr:row>27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stCxn id="9" idx="3"/>
        </xdr:cNvCxnSpPr>
      </xdr:nvCxnSpPr>
      <xdr:spPr>
        <a:xfrm>
          <a:off x="4967006" y="4538383"/>
          <a:ext cx="871259" cy="6051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228601</xdr:colOff>
      <xdr:row>21</xdr:row>
      <xdr:rowOff>0</xdr:rowOff>
    </xdr:from>
    <xdr:to>
      <xdr:col>23</xdr:col>
      <xdr:colOff>416027</xdr:colOff>
      <xdr:row>27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399516F-201F-40B2-A755-369EC8B2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97376" y="4000500"/>
          <a:ext cx="5505738" cy="1152525"/>
        </a:xfrm>
        <a:prstGeom prst="rect">
          <a:avLst/>
        </a:prstGeom>
      </xdr:spPr>
    </xdr:pic>
    <xdr:clientData/>
  </xdr:twoCellAnchor>
  <xdr:twoCellAnchor editAs="oneCell">
    <xdr:from>
      <xdr:col>15</xdr:col>
      <xdr:colOff>323850</xdr:colOff>
      <xdr:row>2</xdr:row>
      <xdr:rowOff>95250</xdr:rowOff>
    </xdr:from>
    <xdr:to>
      <xdr:col>25</xdr:col>
      <xdr:colOff>422435</xdr:colOff>
      <xdr:row>19</xdr:row>
      <xdr:rowOff>47625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B622330-111B-4B87-A1D4-CE05C060C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26000" y="476250"/>
          <a:ext cx="6636097" cy="3190875"/>
        </a:xfrm>
        <a:prstGeom prst="rect">
          <a:avLst/>
        </a:prstGeom>
      </xdr:spPr>
    </xdr:pic>
    <xdr:clientData/>
  </xdr:twoCellAnchor>
  <xdr:twoCellAnchor editAs="oneCell">
    <xdr:from>
      <xdr:col>15</xdr:col>
      <xdr:colOff>333376</xdr:colOff>
      <xdr:row>27</xdr:row>
      <xdr:rowOff>104775</xdr:rowOff>
    </xdr:from>
    <xdr:to>
      <xdr:col>23</xdr:col>
      <xdr:colOff>558614</xdr:colOff>
      <xdr:row>36</xdr:row>
      <xdr:rowOff>169505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8095F60-1572-4AF7-91C7-0D646102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02151" y="5438775"/>
          <a:ext cx="5543550" cy="1969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GridLines="0" tabSelected="1" zoomScaleNormal="100" workbookViewId="0">
      <selection activeCell="C39" sqref="C39"/>
    </sheetView>
  </sheetViews>
  <sheetFormatPr defaultRowHeight="15" x14ac:dyDescent="0.25"/>
  <cols>
    <col min="1" max="1" width="22.140625" bestFit="1" customWidth="1"/>
    <col min="2" max="2" width="38.28515625" bestFit="1" customWidth="1"/>
    <col min="5" max="6" width="21.5703125" bestFit="1" customWidth="1"/>
    <col min="7" max="7" width="13.5703125" bestFit="1" customWidth="1"/>
    <col min="8" max="8" width="16.28515625" bestFit="1" customWidth="1"/>
    <col min="9" max="9" width="18.7109375" bestFit="1" customWidth="1"/>
    <col min="10" max="10" width="23" bestFit="1" customWidth="1"/>
    <col min="11" max="14" width="17.42578125" customWidth="1"/>
    <col min="15" max="15" width="17.85546875" bestFit="1" customWidth="1"/>
    <col min="16" max="16" width="11.42578125" customWidth="1"/>
    <col min="17" max="17" width="13.5703125" customWidth="1"/>
    <col min="18" max="19" width="9.140625" customWidth="1"/>
  </cols>
  <sheetData>
    <row r="1" spans="1:27" x14ac:dyDescent="0.25">
      <c r="B1" s="10" t="s">
        <v>0</v>
      </c>
      <c r="E1" s="90" t="s">
        <v>1</v>
      </c>
      <c r="F1" s="90"/>
      <c r="G1" s="90"/>
      <c r="H1" s="90"/>
      <c r="J1" s="89" t="s">
        <v>2</v>
      </c>
      <c r="K1" s="89"/>
      <c r="L1" s="89"/>
      <c r="M1" s="89"/>
      <c r="N1" s="43"/>
      <c r="P1" s="43"/>
    </row>
    <row r="2" spans="1:27" x14ac:dyDescent="0.25">
      <c r="A2" t="s">
        <v>3</v>
      </c>
      <c r="B2" s="1">
        <v>2018</v>
      </c>
      <c r="E2" s="14" t="s">
        <v>4</v>
      </c>
      <c r="F2" s="13"/>
      <c r="G2" s="15" t="s">
        <v>5</v>
      </c>
      <c r="H2" s="13"/>
      <c r="J2" s="14" t="s">
        <v>6</v>
      </c>
      <c r="K2" s="14"/>
      <c r="L2" s="15" t="s">
        <v>5</v>
      </c>
      <c r="M2" s="13"/>
      <c r="P2" t="s">
        <v>7</v>
      </c>
    </row>
    <row r="3" spans="1:27" x14ac:dyDescent="0.25">
      <c r="A3" t="s">
        <v>8</v>
      </c>
      <c r="B3" s="1">
        <v>50</v>
      </c>
      <c r="E3" s="85" t="s">
        <v>9</v>
      </c>
      <c r="F3" t="s">
        <v>10</v>
      </c>
      <c r="G3" s="40">
        <f>'OperationUtility1 (El)'!B12</f>
        <v>11290.568200000014</v>
      </c>
      <c r="H3" s="91" t="s">
        <v>11</v>
      </c>
      <c r="J3" s="85" t="s">
        <v>9</v>
      </c>
      <c r="K3" t="s">
        <v>10</v>
      </c>
      <c r="L3" s="40">
        <f>'ReferenceUtil1 (El)'!B17</f>
        <v>3886.6359999999904</v>
      </c>
      <c r="M3" s="91" t="s">
        <v>11</v>
      </c>
      <c r="P3" s="23"/>
      <c r="Q3" s="24"/>
      <c r="R3" s="24"/>
      <c r="S3" s="24"/>
      <c r="T3" s="24"/>
      <c r="U3" s="25"/>
      <c r="V3" s="24"/>
      <c r="W3" s="24"/>
      <c r="X3" s="24"/>
      <c r="Y3" s="24"/>
      <c r="Z3" s="24"/>
      <c r="AA3" s="26"/>
    </row>
    <row r="4" spans="1:27" x14ac:dyDescent="0.25">
      <c r="A4" t="s">
        <v>12</v>
      </c>
      <c r="B4" s="5" t="s">
        <v>103</v>
      </c>
      <c r="E4" s="85"/>
      <c r="F4" t="s">
        <v>13</v>
      </c>
      <c r="G4" s="41">
        <f>'OperationUtility2 (Fjernvarme)'!B11</f>
        <v>46711.267200000002</v>
      </c>
      <c r="H4" s="92"/>
      <c r="J4" s="85"/>
      <c r="K4" t="s">
        <v>13</v>
      </c>
      <c r="L4" s="41">
        <f>'ReferenceUtil2 (Fjernvarme)'!B17</f>
        <v>20243.340000000004</v>
      </c>
      <c r="M4" s="92"/>
      <c r="P4" s="27"/>
      <c r="AA4" s="28"/>
    </row>
    <row r="5" spans="1:27" x14ac:dyDescent="0.25">
      <c r="A5" t="s">
        <v>14</v>
      </c>
      <c r="B5" s="1">
        <v>184</v>
      </c>
      <c r="E5" s="86"/>
      <c r="F5" s="13" t="s">
        <v>15</v>
      </c>
      <c r="G5" s="42">
        <f>G4+G3</f>
        <v>58001.835400000018</v>
      </c>
      <c r="H5" s="93"/>
      <c r="J5" s="86"/>
      <c r="K5" s="13" t="s">
        <v>15</v>
      </c>
      <c r="L5" s="42">
        <f>L3+L4</f>
        <v>24129.975999999995</v>
      </c>
      <c r="M5" s="93"/>
      <c r="P5" s="27"/>
      <c r="AA5" s="28"/>
    </row>
    <row r="6" spans="1:27" x14ac:dyDescent="0.25">
      <c r="A6" t="s">
        <v>16</v>
      </c>
      <c r="B6" s="1">
        <v>179</v>
      </c>
      <c r="E6" s="85" t="s">
        <v>17</v>
      </c>
      <c r="F6" t="s">
        <v>10</v>
      </c>
      <c r="G6" s="40">
        <f>'OperationUtility1 (El)'!B13</f>
        <v>5.3634844000000044</v>
      </c>
      <c r="H6" s="83" t="s">
        <v>18</v>
      </c>
      <c r="J6" s="85" t="s">
        <v>17</v>
      </c>
      <c r="K6" t="s">
        <v>10</v>
      </c>
      <c r="L6" s="40">
        <f>'ReferenceUtil1 (El)'!B18</f>
        <v>1.8463120000000004</v>
      </c>
      <c r="M6" s="83" t="s">
        <v>18</v>
      </c>
      <c r="P6" s="27"/>
      <c r="AA6" s="28"/>
    </row>
    <row r="7" spans="1:27" x14ac:dyDescent="0.25">
      <c r="A7" t="s">
        <v>19</v>
      </c>
      <c r="B7" s="1">
        <v>17.3</v>
      </c>
      <c r="E7" s="85"/>
      <c r="F7" t="s">
        <v>13</v>
      </c>
      <c r="G7" s="41">
        <f>'OperationUtility2 (Fjernvarme)'!B12</f>
        <v>28.460570400000037</v>
      </c>
      <c r="H7" s="83"/>
      <c r="J7" s="85"/>
      <c r="K7" t="s">
        <v>13</v>
      </c>
      <c r="L7" s="41">
        <f>'ReferenceUtil2 (Fjernvarme)'!B18</f>
        <v>12.334004999999994</v>
      </c>
      <c r="M7" s="83"/>
      <c r="P7" s="27"/>
      <c r="AA7" s="28"/>
    </row>
    <row r="8" spans="1:27" x14ac:dyDescent="0.25">
      <c r="A8" t="s">
        <v>20</v>
      </c>
      <c r="B8" s="1">
        <v>68</v>
      </c>
      <c r="E8" s="86"/>
      <c r="F8" s="13" t="s">
        <v>15</v>
      </c>
      <c r="G8" s="42">
        <f>G7+G6</f>
        <v>33.824054800000042</v>
      </c>
      <c r="H8" s="84"/>
      <c r="J8" s="86"/>
      <c r="K8" s="13" t="s">
        <v>15</v>
      </c>
      <c r="L8" s="42">
        <f>L6+L7</f>
        <v>14.180316999999995</v>
      </c>
      <c r="M8" s="84"/>
      <c r="P8" s="27"/>
      <c r="AA8" s="28"/>
    </row>
    <row r="9" spans="1:27" x14ac:dyDescent="0.25">
      <c r="A9" t="s">
        <v>21</v>
      </c>
      <c r="B9" s="1">
        <v>0</v>
      </c>
      <c r="E9" s="85" t="s">
        <v>22</v>
      </c>
      <c r="F9" t="s">
        <v>10</v>
      </c>
      <c r="G9" s="40">
        <f>'OperationUtility1 (El)'!B14</f>
        <v>51.807790999999987</v>
      </c>
      <c r="H9" s="83" t="s">
        <v>23</v>
      </c>
      <c r="J9" s="85" t="s">
        <v>22</v>
      </c>
      <c r="K9" t="s">
        <v>10</v>
      </c>
      <c r="L9" s="40">
        <f>'ReferenceUtil1 (El)'!B19</f>
        <v>17.834180000000007</v>
      </c>
      <c r="M9" s="83" t="s">
        <v>23</v>
      </c>
      <c r="P9" s="27"/>
      <c r="AA9" s="28"/>
    </row>
    <row r="10" spans="1:27" x14ac:dyDescent="0.25">
      <c r="A10" t="s">
        <v>24</v>
      </c>
      <c r="B10" s="1">
        <v>0</v>
      </c>
      <c r="E10" s="85"/>
      <c r="F10" t="s">
        <v>13</v>
      </c>
      <c r="G10" s="41">
        <f>'OperationUtility2 (Fjernvarme)'!B13</f>
        <v>283.29112799999973</v>
      </c>
      <c r="H10" s="83"/>
      <c r="J10" s="85"/>
      <c r="K10" t="s">
        <v>13</v>
      </c>
      <c r="L10" s="41">
        <f>'ReferenceUtil2 (Fjernvarme)'!B19</f>
        <v>122.77035000000015</v>
      </c>
      <c r="M10" s="83"/>
      <c r="P10" s="27"/>
      <c r="AA10" s="28"/>
    </row>
    <row r="11" spans="1:27" x14ac:dyDescent="0.25">
      <c r="A11" t="s">
        <v>25</v>
      </c>
      <c r="B11" s="1">
        <v>0</v>
      </c>
      <c r="E11" s="86"/>
      <c r="F11" s="13" t="s">
        <v>15</v>
      </c>
      <c r="G11" s="42">
        <f>G10+G9</f>
        <v>335.09891899999974</v>
      </c>
      <c r="H11" s="84"/>
      <c r="J11" s="86"/>
      <c r="K11" s="13" t="s">
        <v>15</v>
      </c>
      <c r="L11" s="42">
        <f>L9+L10</f>
        <v>140.60453000000015</v>
      </c>
      <c r="M11" s="84"/>
      <c r="P11" s="27"/>
      <c r="AA11" s="28"/>
    </row>
    <row r="12" spans="1:27" x14ac:dyDescent="0.25">
      <c r="A12" t="s">
        <v>99</v>
      </c>
      <c r="B12" s="5" t="s">
        <v>111</v>
      </c>
      <c r="E12" s="85" t="s">
        <v>26</v>
      </c>
      <c r="F12" t="s">
        <v>10</v>
      </c>
      <c r="G12" s="40">
        <f>'OperationUtility1 (El)'!B15</f>
        <v>11.487208650000024</v>
      </c>
      <c r="H12" s="83" t="s">
        <v>27</v>
      </c>
      <c r="J12" s="85" t="s">
        <v>26</v>
      </c>
      <c r="K12" t="s">
        <v>10</v>
      </c>
      <c r="L12" s="40">
        <f>'ReferenceUtil1 (El)'!B20</f>
        <v>3.9543269999999962</v>
      </c>
      <c r="M12" s="83" t="s">
        <v>27</v>
      </c>
      <c r="P12" s="27"/>
      <c r="AA12" s="28"/>
    </row>
    <row r="13" spans="1:27" x14ac:dyDescent="0.25">
      <c r="A13" t="s">
        <v>98</v>
      </c>
      <c r="B13" s="5" t="s">
        <v>112</v>
      </c>
      <c r="E13" s="85"/>
      <c r="F13" t="s">
        <v>13</v>
      </c>
      <c r="G13" s="41">
        <f>'OperationUtility2 (Fjernvarme)'!B14</f>
        <v>59.89962919999995</v>
      </c>
      <c r="H13" s="83"/>
      <c r="J13" s="85"/>
      <c r="K13" t="s">
        <v>13</v>
      </c>
      <c r="L13" s="41">
        <f>'ReferenceUtil2 (Fjernvarme)'!B20</f>
        <v>25.958802499999987</v>
      </c>
      <c r="M13" s="83"/>
      <c r="P13" s="27"/>
      <c r="AA13" s="28"/>
    </row>
    <row r="14" spans="1:27" x14ac:dyDescent="0.25">
      <c r="E14" s="86"/>
      <c r="F14" s="13" t="s">
        <v>15</v>
      </c>
      <c r="G14" s="42">
        <f>G13+G12</f>
        <v>71.386837849999978</v>
      </c>
      <c r="H14" s="84"/>
      <c r="J14" s="86"/>
      <c r="K14" s="13" t="s">
        <v>15</v>
      </c>
      <c r="L14" s="42">
        <f>L12+L13</f>
        <v>29.913129499999982</v>
      </c>
      <c r="M14" s="84"/>
      <c r="P14" s="27"/>
      <c r="AA14" s="28"/>
    </row>
    <row r="15" spans="1:27" x14ac:dyDescent="0.25">
      <c r="A15" s="54" t="s">
        <v>28</v>
      </c>
      <c r="B15" s="55" t="s">
        <v>110</v>
      </c>
      <c r="E15" s="85" t="s">
        <v>29</v>
      </c>
      <c r="F15" t="s">
        <v>10</v>
      </c>
      <c r="G15" s="40">
        <f>'OperationUtility1 (El)'!B16</f>
        <v>115630.77799999982</v>
      </c>
      <c r="H15" s="83" t="s">
        <v>30</v>
      </c>
      <c r="J15" s="85" t="s">
        <v>29</v>
      </c>
      <c r="K15" t="s">
        <v>10</v>
      </c>
      <c r="L15" s="40">
        <f>'ReferenceUtil1 (El)'!B21</f>
        <v>39804.440000000061</v>
      </c>
      <c r="M15" s="83" t="s">
        <v>30</v>
      </c>
      <c r="P15" s="27"/>
      <c r="AA15" s="28"/>
    </row>
    <row r="16" spans="1:27" x14ac:dyDescent="0.25">
      <c r="E16" s="85"/>
      <c r="F16" t="s">
        <v>13</v>
      </c>
      <c r="G16" s="41">
        <f>'OperationUtility2 (Fjernvarme)'!B15</f>
        <v>445203.07200000051</v>
      </c>
      <c r="H16" s="83"/>
      <c r="J16" s="85"/>
      <c r="K16" t="s">
        <v>13</v>
      </c>
      <c r="L16" s="41">
        <f>'ReferenceUtil2 (Fjernvarme)'!B21</f>
        <v>192938.39999999997</v>
      </c>
      <c r="M16" s="83"/>
      <c r="P16" s="27"/>
      <c r="AA16" s="28"/>
    </row>
    <row r="17" spans="1:27" x14ac:dyDescent="0.25">
      <c r="E17" s="86"/>
      <c r="F17" s="13" t="s">
        <v>15</v>
      </c>
      <c r="G17" s="42">
        <f>G16+G15</f>
        <v>560833.85000000033</v>
      </c>
      <c r="H17" s="84"/>
      <c r="J17" s="86"/>
      <c r="K17" s="13" t="s">
        <v>15</v>
      </c>
      <c r="L17" s="42">
        <f>L15+L16</f>
        <v>232742.84000000003</v>
      </c>
      <c r="M17" s="84"/>
      <c r="P17" s="27"/>
      <c r="AA17" s="28"/>
    </row>
    <row r="18" spans="1:27" x14ac:dyDescent="0.25">
      <c r="E18" s="85" t="s">
        <v>31</v>
      </c>
      <c r="F18" t="s">
        <v>10</v>
      </c>
      <c r="G18" s="40">
        <f>'OperationUtility1 (El)'!B17</f>
        <v>1045647.2054999989</v>
      </c>
      <c r="H18" s="83" t="s">
        <v>30</v>
      </c>
      <c r="J18" s="85" t="s">
        <v>31</v>
      </c>
      <c r="K18" t="s">
        <v>10</v>
      </c>
      <c r="L18" s="40">
        <f>'ReferenceUtil1 (El)'!B22</f>
        <v>359950.89000000042</v>
      </c>
      <c r="M18" s="83" t="s">
        <v>30</v>
      </c>
      <c r="P18" s="27"/>
      <c r="AA18" s="28"/>
    </row>
    <row r="19" spans="1:27" x14ac:dyDescent="0.25">
      <c r="E19" s="85"/>
      <c r="F19" t="s">
        <v>13</v>
      </c>
      <c r="G19" s="41">
        <f>'OperationUtility2 (Fjernvarme)'!B16</f>
        <v>2844328.6160000018</v>
      </c>
      <c r="H19" s="83"/>
      <c r="J19" s="85"/>
      <c r="K19" t="s">
        <v>13</v>
      </c>
      <c r="L19" s="41">
        <f>'ReferenceUtil2 (Fjernvarme)'!B22</f>
        <v>1232651.4499999988</v>
      </c>
      <c r="M19" s="83"/>
      <c r="P19" s="27"/>
      <c r="AA19" s="28"/>
    </row>
    <row r="20" spans="1:27" x14ac:dyDescent="0.25">
      <c r="E20" s="86"/>
      <c r="F20" s="13" t="s">
        <v>15</v>
      </c>
      <c r="G20" s="42">
        <f>G19+G18</f>
        <v>3889975.8215000005</v>
      </c>
      <c r="H20" s="84"/>
      <c r="J20" s="86"/>
      <c r="K20" s="13" t="s">
        <v>15</v>
      </c>
      <c r="L20" s="42">
        <f>L18+L19</f>
        <v>1592602.3399999992</v>
      </c>
      <c r="M20" s="84"/>
      <c r="P20" s="27"/>
      <c r="AA20" s="28"/>
    </row>
    <row r="21" spans="1:27" x14ac:dyDescent="0.25">
      <c r="P21" s="27"/>
      <c r="AA21" s="28"/>
    </row>
    <row r="22" spans="1:27" x14ac:dyDescent="0.25">
      <c r="E22" s="15" t="s">
        <v>32</v>
      </c>
      <c r="F22" s="15" t="s">
        <v>33</v>
      </c>
      <c r="G22" s="15" t="s">
        <v>34</v>
      </c>
      <c r="H22" s="15" t="s">
        <v>35</v>
      </c>
      <c r="J22" s="15" t="s">
        <v>36</v>
      </c>
      <c r="K22" s="15" t="s">
        <v>36</v>
      </c>
      <c r="L22" s="15" t="s">
        <v>33</v>
      </c>
      <c r="M22" s="15" t="s">
        <v>34</v>
      </c>
      <c r="N22" s="15" t="s">
        <v>35</v>
      </c>
      <c r="P22" s="27"/>
      <c r="AA22" s="28"/>
    </row>
    <row r="23" spans="1:27" x14ac:dyDescent="0.25">
      <c r="E23" s="8"/>
      <c r="F23" s="8" t="s">
        <v>37</v>
      </c>
      <c r="G23" s="8" t="s">
        <v>5</v>
      </c>
      <c r="H23" s="6" t="s">
        <v>38</v>
      </c>
      <c r="J23" s="6"/>
      <c r="K23" s="8" t="s">
        <v>39</v>
      </c>
      <c r="L23" s="8" t="s">
        <v>37</v>
      </c>
      <c r="M23" s="8" t="s">
        <v>5</v>
      </c>
      <c r="N23" s="6" t="s">
        <v>38</v>
      </c>
      <c r="P23" s="27"/>
      <c r="AA23" s="28"/>
    </row>
    <row r="24" spans="1:27" x14ac:dyDescent="0.25">
      <c r="A24" s="38"/>
      <c r="E24" s="7" t="s">
        <v>9</v>
      </c>
      <c r="F24" s="1">
        <v>91959.486702599999</v>
      </c>
      <c r="G24" s="32">
        <f>G5</f>
        <v>58001.835400000018</v>
      </c>
      <c r="H24" s="32">
        <f>F24+G24</f>
        <v>149961.32210260001</v>
      </c>
      <c r="I24" t="s">
        <v>11</v>
      </c>
      <c r="J24" s="7" t="s">
        <v>9</v>
      </c>
      <c r="K24" s="16">
        <f>9.191</f>
        <v>9.1910000000000007</v>
      </c>
      <c r="L24" s="9">
        <f>K24*$B$5*$B$3</f>
        <v>84557.200000000012</v>
      </c>
      <c r="M24" s="32">
        <f>L5</f>
        <v>24129.975999999995</v>
      </c>
      <c r="N24" s="32">
        <f>L24+M24</f>
        <v>108687.17600000001</v>
      </c>
      <c r="O24" t="s">
        <v>11</v>
      </c>
      <c r="P24" s="27"/>
      <c r="AA24" s="28"/>
    </row>
    <row r="25" spans="1:27" x14ac:dyDescent="0.25">
      <c r="E25" s="7" t="s">
        <v>17</v>
      </c>
      <c r="F25" s="1">
        <v>70.546164510400004</v>
      </c>
      <c r="G25" s="32">
        <f>G8</f>
        <v>33.824054800000042</v>
      </c>
      <c r="H25" s="32">
        <f>F25+G25</f>
        <v>104.37021931040005</v>
      </c>
      <c r="I25" t="s">
        <v>18</v>
      </c>
      <c r="J25" s="7" t="s">
        <v>17</v>
      </c>
      <c r="K25" s="16">
        <f>4.72*10^(-3)</f>
        <v>4.7200000000000002E-3</v>
      </c>
      <c r="L25" s="9">
        <f>K25*$B$5*$B$3</f>
        <v>43.423999999999999</v>
      </c>
      <c r="M25" s="56">
        <f>L8</f>
        <v>14.180316999999995</v>
      </c>
      <c r="N25" s="32">
        <f t="shared" ref="N25:N30" si="0">L25+M25</f>
        <v>57.604316999999995</v>
      </c>
      <c r="O25" t="s">
        <v>18</v>
      </c>
      <c r="P25" s="27"/>
      <c r="AA25" s="28"/>
    </row>
    <row r="26" spans="1:27" x14ac:dyDescent="0.25">
      <c r="E26" s="7" t="s">
        <v>22</v>
      </c>
      <c r="F26" s="1">
        <v>155.62221708000001</v>
      </c>
      <c r="G26" s="32">
        <f>G11</f>
        <v>335.09891899999974</v>
      </c>
      <c r="H26" s="32">
        <f t="shared" ref="H26:H30" si="1">F26+G26</f>
        <v>490.72113607999972</v>
      </c>
      <c r="I26" t="s">
        <v>23</v>
      </c>
      <c r="J26" s="7" t="s">
        <v>22</v>
      </c>
      <c r="K26" s="16">
        <f>2.33*10^-2</f>
        <v>2.3300000000000001E-2</v>
      </c>
      <c r="L26" s="9">
        <f t="shared" ref="L26:L30" si="2">K26*$B$5*$B$3</f>
        <v>214.36</v>
      </c>
      <c r="M26" s="56">
        <f>L11</f>
        <v>140.60453000000015</v>
      </c>
      <c r="N26" s="32">
        <f t="shared" si="0"/>
        <v>354.9645300000002</v>
      </c>
      <c r="O26" t="s">
        <v>23</v>
      </c>
      <c r="P26" s="27"/>
      <c r="AA26" s="28"/>
    </row>
    <row r="27" spans="1:27" x14ac:dyDescent="0.25">
      <c r="E27" s="7" t="s">
        <v>26</v>
      </c>
      <c r="F27" s="1">
        <v>25.222221766000001</v>
      </c>
      <c r="G27" s="32">
        <f>G14</f>
        <v>71.386837849999978</v>
      </c>
      <c r="H27" s="32">
        <f t="shared" si="1"/>
        <v>96.609059615999982</v>
      </c>
      <c r="I27" t="s">
        <v>27</v>
      </c>
      <c r="J27" s="7" t="s">
        <v>26</v>
      </c>
      <c r="K27" s="16">
        <f>3.15*10^-3</f>
        <v>3.15E-3</v>
      </c>
      <c r="L27" s="9">
        <f t="shared" si="2"/>
        <v>28.98</v>
      </c>
      <c r="M27" s="56">
        <f>L14</f>
        <v>29.913129499999982</v>
      </c>
      <c r="N27" s="32">
        <f t="shared" si="0"/>
        <v>58.893129499999986</v>
      </c>
      <c r="O27" t="s">
        <v>27</v>
      </c>
      <c r="P27" s="27"/>
      <c r="AA27" s="28"/>
    </row>
    <row r="28" spans="1:27" x14ac:dyDescent="0.25">
      <c r="E28" s="7" t="s">
        <v>29</v>
      </c>
      <c r="F28" s="1">
        <v>969185.60501699999</v>
      </c>
      <c r="G28" s="32">
        <f>G17</f>
        <v>560833.85000000033</v>
      </c>
      <c r="H28" s="32">
        <f t="shared" si="1"/>
        <v>1530019.4550170004</v>
      </c>
      <c r="I28" t="s">
        <v>30</v>
      </c>
      <c r="J28" s="7" t="s">
        <v>29</v>
      </c>
      <c r="K28" s="16">
        <f>9.37*10^1</f>
        <v>93.699999999999989</v>
      </c>
      <c r="L28" s="9">
        <f t="shared" si="2"/>
        <v>862040</v>
      </c>
      <c r="M28" s="56">
        <f>L17</f>
        <v>232742.84000000003</v>
      </c>
      <c r="N28" s="32">
        <f t="shared" si="0"/>
        <v>1094782.8400000001</v>
      </c>
      <c r="O28" t="s">
        <v>30</v>
      </c>
      <c r="P28" s="27"/>
      <c r="AA28" s="28"/>
    </row>
    <row r="29" spans="1:27" x14ac:dyDescent="0.25">
      <c r="A29" s="60"/>
      <c r="E29" s="7" t="s">
        <v>31</v>
      </c>
      <c r="F29" s="81">
        <v>1553091.9734100001</v>
      </c>
      <c r="G29" s="32">
        <f>G20</f>
        <v>3889975.8215000005</v>
      </c>
      <c r="H29" s="32">
        <f t="shared" si="1"/>
        <v>5443067.7949100006</v>
      </c>
      <c r="I29" t="s">
        <v>30</v>
      </c>
      <c r="J29" s="7" t="s">
        <v>31</v>
      </c>
      <c r="K29" s="16">
        <f>38.7*3.6</f>
        <v>139.32000000000002</v>
      </c>
      <c r="L29" s="9">
        <f t="shared" si="2"/>
        <v>1281744.0000000002</v>
      </c>
      <c r="M29" s="56">
        <f>L20</f>
        <v>1592602.3399999992</v>
      </c>
      <c r="N29" s="32">
        <f t="shared" si="0"/>
        <v>2874346.3399999994</v>
      </c>
      <c r="O29" t="s">
        <v>30</v>
      </c>
      <c r="P29" s="27"/>
      <c r="AA29" s="28"/>
    </row>
    <row r="30" spans="1:27" x14ac:dyDescent="0.25">
      <c r="E30" s="20" t="s">
        <v>31</v>
      </c>
      <c r="F30" s="56">
        <f>F29/3.6</f>
        <v>431414.43705833337</v>
      </c>
      <c r="G30" s="32">
        <f>G20*(1/3.6)</f>
        <v>1080548.8393055557</v>
      </c>
      <c r="H30" s="32">
        <f t="shared" si="1"/>
        <v>1511963.276363889</v>
      </c>
      <c r="I30" t="s">
        <v>40</v>
      </c>
      <c r="J30" s="20" t="s">
        <v>31</v>
      </c>
      <c r="K30" s="37">
        <v>38.700000000000003</v>
      </c>
      <c r="L30" s="9">
        <f t="shared" si="2"/>
        <v>356040</v>
      </c>
      <c r="M30" s="36">
        <f>L20*(1/3.6)</f>
        <v>442389.53888888867</v>
      </c>
      <c r="N30" s="32">
        <f t="shared" si="0"/>
        <v>798429.53888888867</v>
      </c>
      <c r="O30" t="s">
        <v>40</v>
      </c>
      <c r="P30" s="27"/>
      <c r="AA30" s="28"/>
    </row>
    <row r="31" spans="1:27" x14ac:dyDescent="0.25">
      <c r="P31" s="27"/>
      <c r="AA31" s="28"/>
    </row>
    <row r="32" spans="1:27" x14ac:dyDescent="0.25">
      <c r="F32" s="60"/>
      <c r="K32" s="60"/>
      <c r="L32" s="61"/>
      <c r="P32" s="27"/>
      <c r="AA32" s="28"/>
    </row>
    <row r="33" spans="4:27" x14ac:dyDescent="0.25">
      <c r="F33" s="14" t="s">
        <v>41</v>
      </c>
      <c r="G33" s="17" t="s">
        <v>42</v>
      </c>
      <c r="H33" s="15" t="s">
        <v>43</v>
      </c>
      <c r="K33" s="87" t="s">
        <v>44</v>
      </c>
      <c r="L33" s="87"/>
      <c r="M33" s="88" t="s">
        <v>45</v>
      </c>
      <c r="N33" s="88"/>
      <c r="P33" s="27"/>
      <c r="AA33" s="28"/>
    </row>
    <row r="34" spans="4:27" ht="30" x14ac:dyDescent="0.25">
      <c r="F34" s="13"/>
      <c r="G34" s="18" t="s">
        <v>46</v>
      </c>
      <c r="H34" s="13"/>
      <c r="K34" s="65" t="s">
        <v>33</v>
      </c>
      <c r="L34" s="65" t="s">
        <v>34</v>
      </c>
      <c r="M34" s="67" t="s">
        <v>33</v>
      </c>
      <c r="N34" s="67" t="s">
        <v>34</v>
      </c>
      <c r="P34" s="27"/>
      <c r="AA34" s="28"/>
    </row>
    <row r="35" spans="4:27" x14ac:dyDescent="0.25">
      <c r="F35" s="19"/>
      <c r="G35" s="6" t="s">
        <v>47</v>
      </c>
      <c r="H35" s="21"/>
      <c r="J35" s="6"/>
      <c r="K35" s="66" t="s">
        <v>37</v>
      </c>
      <c r="L35" s="66" t="s">
        <v>5</v>
      </c>
      <c r="M35" s="68" t="s">
        <v>37</v>
      </c>
      <c r="N35" s="68" t="s">
        <v>5</v>
      </c>
      <c r="P35" s="27"/>
      <c r="AA35" s="28"/>
    </row>
    <row r="36" spans="4:27" x14ac:dyDescent="0.25">
      <c r="D36" s="57"/>
      <c r="F36" s="7" t="s">
        <v>9</v>
      </c>
      <c r="G36" s="50">
        <f t="shared" ref="G36:G41" si="3">H24/N24</f>
        <v>1.3797517574897704</v>
      </c>
      <c r="H36" s="52">
        <f>Pointberegning!C13</f>
        <v>10.82234182592066</v>
      </c>
      <c r="J36" s="7" t="s">
        <v>9</v>
      </c>
      <c r="K36" s="69">
        <f>F24/$B$5/$B$3</f>
        <v>9.9955963807173909</v>
      </c>
      <c r="L36" s="69">
        <f>G24/$B$6/$B$3</f>
        <v>6.4806520000000027</v>
      </c>
      <c r="M36" s="70">
        <f>L24/$B$5/$B$3</f>
        <v>9.1910000000000007</v>
      </c>
      <c r="N36" s="70">
        <f t="shared" ref="N36:N42" si="4">M24/$B$6/$B$3</f>
        <v>2.6960867039106144</v>
      </c>
      <c r="O36" t="s">
        <v>11</v>
      </c>
      <c r="P36" s="27"/>
      <c r="AA36" s="28"/>
    </row>
    <row r="37" spans="4:27" x14ac:dyDescent="0.25">
      <c r="D37" s="57"/>
      <c r="F37" s="7" t="s">
        <v>17</v>
      </c>
      <c r="G37" s="50">
        <f t="shared" si="3"/>
        <v>1.8118471799674329</v>
      </c>
      <c r="H37" s="52">
        <f>Pointberegning!H13</f>
        <v>0</v>
      </c>
      <c r="J37" s="7" t="s">
        <v>17</v>
      </c>
      <c r="K37" s="71">
        <f t="shared" ref="K37:K42" si="5">F25/$B$5/$B$3</f>
        <v>7.6680613598260868E-3</v>
      </c>
      <c r="L37" s="71">
        <f t="shared" ref="L37:L42" si="6">G25/$B$6/$B$3</f>
        <v>3.7792240000000051E-3</v>
      </c>
      <c r="M37" s="72">
        <f t="shared" ref="M37:M42" si="7">L25/$B$5/$B$3</f>
        <v>4.7199999999999994E-3</v>
      </c>
      <c r="N37" s="72">
        <f t="shared" si="4"/>
        <v>1.5843929608938543E-3</v>
      </c>
      <c r="O37" t="s">
        <v>18</v>
      </c>
      <c r="P37" s="29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1"/>
    </row>
    <row r="38" spans="4:27" x14ac:dyDescent="0.25">
      <c r="D38" s="57"/>
      <c r="F38" s="7" t="s">
        <v>22</v>
      </c>
      <c r="G38" s="50">
        <f t="shared" si="3"/>
        <v>1.3824511876721863</v>
      </c>
      <c r="H38" s="52">
        <f>Pointberegning!M13</f>
        <v>20.413852221073732</v>
      </c>
      <c r="J38" s="7" t="s">
        <v>22</v>
      </c>
      <c r="K38" s="71">
        <f t="shared" si="5"/>
        <v>1.6915458378260872E-2</v>
      </c>
      <c r="L38" s="71">
        <f t="shared" si="6"/>
        <v>3.744121999999997E-2</v>
      </c>
      <c r="M38" s="72">
        <f t="shared" si="7"/>
        <v>2.3300000000000001E-2</v>
      </c>
      <c r="N38" s="72">
        <f t="shared" si="4"/>
        <v>1.5710003351955323E-2</v>
      </c>
      <c r="O38" t="s">
        <v>23</v>
      </c>
    </row>
    <row r="39" spans="4:27" x14ac:dyDescent="0.25">
      <c r="D39" s="57"/>
      <c r="F39" s="7" t="s">
        <v>26</v>
      </c>
      <c r="G39" s="50">
        <f t="shared" si="3"/>
        <v>1.6404130742619139</v>
      </c>
      <c r="H39" s="52">
        <f>Pointberegning!R13</f>
        <v>3.8305880831626808</v>
      </c>
      <c r="J39" s="7" t="s">
        <v>26</v>
      </c>
      <c r="K39" s="71">
        <f t="shared" si="5"/>
        <v>2.7415458441304346E-3</v>
      </c>
      <c r="L39" s="71">
        <f t="shared" si="6"/>
        <v>7.9761829999999978E-3</v>
      </c>
      <c r="M39" s="72">
        <f t="shared" si="7"/>
        <v>3.15E-3</v>
      </c>
      <c r="N39" s="72">
        <f t="shared" si="4"/>
        <v>3.3422491061452491E-3</v>
      </c>
      <c r="O39" t="s">
        <v>27</v>
      </c>
    </row>
    <row r="40" spans="4:27" x14ac:dyDescent="0.25">
      <c r="D40" s="57"/>
      <c r="F40" s="7" t="s">
        <v>29</v>
      </c>
      <c r="G40" s="50">
        <f t="shared" si="3"/>
        <v>1.3975552037489007</v>
      </c>
      <c r="H40" s="52">
        <f>Pointberegning!W13</f>
        <v>9.2200316625989345</v>
      </c>
      <c r="J40" s="7" t="s">
        <v>29</v>
      </c>
      <c r="K40" s="71">
        <f t="shared" si="5"/>
        <v>105.3462614148913</v>
      </c>
      <c r="L40" s="71">
        <f t="shared" si="6"/>
        <v>62.663000000000039</v>
      </c>
      <c r="M40" s="72">
        <f t="shared" si="7"/>
        <v>93.7</v>
      </c>
      <c r="N40" s="72">
        <f t="shared" si="4"/>
        <v>26.004786592178775</v>
      </c>
      <c r="O40" t="s">
        <v>30</v>
      </c>
    </row>
    <row r="41" spans="4:27" x14ac:dyDescent="0.25">
      <c r="D41" s="57"/>
      <c r="F41" s="20" t="s">
        <v>31</v>
      </c>
      <c r="G41" s="51">
        <f t="shared" si="3"/>
        <v>1.8936715172987824</v>
      </c>
      <c r="H41" s="53">
        <f>Pointberegning!AB13</f>
        <v>0</v>
      </c>
      <c r="J41" s="7" t="s">
        <v>31</v>
      </c>
      <c r="K41" s="71">
        <f t="shared" si="5"/>
        <v>168.81434493586957</v>
      </c>
      <c r="L41" s="71">
        <f t="shared" si="6"/>
        <v>434.6341700000001</v>
      </c>
      <c r="M41" s="72">
        <f t="shared" si="7"/>
        <v>139.32000000000002</v>
      </c>
      <c r="N41" s="72">
        <f t="shared" si="4"/>
        <v>177.94439553072618</v>
      </c>
      <c r="O41" t="s">
        <v>30</v>
      </c>
    </row>
    <row r="42" spans="4:27" x14ac:dyDescent="0.25">
      <c r="E42" s="22"/>
      <c r="G42" s="62" t="s">
        <v>48</v>
      </c>
      <c r="H42" s="63">
        <f>0.4*H36+0.1*H37+0.1*H38+0.1*H39+0.15*H40+0.15*H41</f>
        <v>8.1363855101817464</v>
      </c>
      <c r="I42" s="58"/>
      <c r="J42" s="20" t="s">
        <v>31</v>
      </c>
      <c r="K42" s="73">
        <f t="shared" si="5"/>
        <v>46.892873593297111</v>
      </c>
      <c r="L42" s="73">
        <f t="shared" si="6"/>
        <v>120.7317138888889</v>
      </c>
      <c r="M42" s="74">
        <f t="shared" si="7"/>
        <v>38.700000000000003</v>
      </c>
      <c r="N42" s="74">
        <f t="shared" si="4"/>
        <v>49.428998758535045</v>
      </c>
      <c r="O42" t="s">
        <v>40</v>
      </c>
    </row>
    <row r="43" spans="4:27" x14ac:dyDescent="0.25">
      <c r="F43" s="13"/>
      <c r="G43" s="17" t="s">
        <v>49</v>
      </c>
      <c r="H43" s="64">
        <f>Pointberegning!C25</f>
        <v>0</v>
      </c>
    </row>
  </sheetData>
  <mergeCells count="28">
    <mergeCell ref="K33:L33"/>
    <mergeCell ref="M33:N33"/>
    <mergeCell ref="J1:M1"/>
    <mergeCell ref="E1:H1"/>
    <mergeCell ref="E3:E5"/>
    <mergeCell ref="E6:E8"/>
    <mergeCell ref="E9:E11"/>
    <mergeCell ref="J3:J5"/>
    <mergeCell ref="J6:J8"/>
    <mergeCell ref="J9:J11"/>
    <mergeCell ref="M3:M5"/>
    <mergeCell ref="H3:H5"/>
    <mergeCell ref="E12:E14"/>
    <mergeCell ref="E15:E17"/>
    <mergeCell ref="E18:E20"/>
    <mergeCell ref="H6:H8"/>
    <mergeCell ref="H9:H11"/>
    <mergeCell ref="H12:H14"/>
    <mergeCell ref="H15:H17"/>
    <mergeCell ref="H18:H20"/>
    <mergeCell ref="J12:J14"/>
    <mergeCell ref="J15:J17"/>
    <mergeCell ref="J18:J20"/>
    <mergeCell ref="M6:M8"/>
    <mergeCell ref="M9:M11"/>
    <mergeCell ref="M12:M14"/>
    <mergeCell ref="M15:M17"/>
    <mergeCell ref="M18:M20"/>
  </mergeCells>
  <phoneticPr fontId="10" type="noConversion"/>
  <conditionalFormatting sqref="H36">
    <cfRule type="cellIs" dxfId="83" priority="6" operator="greaterThan">
      <formula>75</formula>
    </cfRule>
    <cfRule type="cellIs" dxfId="82" priority="7" operator="greaterThan">
      <formula>0</formula>
    </cfRule>
    <cfRule type="cellIs" dxfId="81" priority="8" operator="lessThanOrEqual">
      <formula>0</formula>
    </cfRule>
  </conditionalFormatting>
  <conditionalFormatting sqref="H37:H41">
    <cfRule type="cellIs" dxfId="80" priority="3" operator="greaterThan">
      <formula>75</formula>
    </cfRule>
    <cfRule type="cellIs" dxfId="79" priority="4" operator="greaterThan">
      <formula>0</formula>
    </cfRule>
    <cfRule type="cellIs" dxfId="78" priority="5" operator="lessThanOrEqual">
      <formula>0</formula>
    </cfRule>
  </conditionalFormatting>
  <pageMargins left="0.7" right="0.7" top="0.75" bottom="0.75" header="0.3" footer="0.3"/>
  <pageSetup paperSize="9" orientation="portrait" horizont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470109ED-2814-4083-9A28-81B14F68AEAA}">
          <x14:formula1>
            <xm:f>Utilities!$A$2:$A$7</xm:f>
          </x14:formula1>
          <xm:sqref>B12</xm:sqref>
        </x14:dataValidation>
        <x14:dataValidation type="list" allowBlank="1" showInputMessage="1" showErrorMessage="1" xr:uid="{38A69D25-31BA-4641-A11D-DFF2AD78F98B}">
          <x14:formula1>
            <xm:f>Utilities!$A$2:$A$7</xm:f>
          </x14:formula1>
          <xm:sqref>B13</xm:sqref>
        </x14:dataValidation>
        <x14:dataValidation type="list" allowBlank="1" showInputMessage="1" showErrorMessage="1" xr:uid="{00000000-0002-0000-0000-000000000000}">
          <x14:formula1>
            <xm:f>Referencer!$A$2:$A$12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374"/>
  <sheetViews>
    <sheetView zoomScaleNormal="100" workbookViewId="0">
      <selection activeCell="K8" sqref="K8"/>
    </sheetView>
  </sheetViews>
  <sheetFormatPr defaultRowHeight="15" outlineLevelCol="1" x14ac:dyDescent="0.25"/>
  <cols>
    <col min="1" max="1" width="18.5703125" customWidth="1"/>
    <col min="2" max="2" width="14.7109375" customWidth="1"/>
    <col min="3" max="3" width="12.28515625" bestFit="1" customWidth="1"/>
    <col min="4" max="5" width="9.140625" style="1" customWidth="1" outlineLevel="1"/>
    <col min="6" max="12" width="9.140625" customWidth="1" outlineLevel="1"/>
    <col min="13" max="13" width="16" customWidth="1" outlineLevel="1"/>
    <col min="14" max="14" width="18" customWidth="1" outlineLevel="1"/>
    <col min="16" max="17" width="9.140625" style="1" customWidth="1" outlineLevel="1"/>
    <col min="18" max="24" width="9.140625" customWidth="1" outlineLevel="1"/>
    <col min="25" max="25" width="16" customWidth="1" outlineLevel="1"/>
    <col min="26" max="26" width="18" customWidth="1" outlineLevel="1"/>
    <col min="28" max="29" width="9.140625" style="1" customWidth="1" outlineLevel="1"/>
    <col min="30" max="33" width="9.140625" customWidth="1" outlineLevel="1"/>
    <col min="34" max="36" width="9.140625" style="38" customWidth="1" outlineLevel="1"/>
    <col min="37" max="37" width="16" style="38" customWidth="1" outlineLevel="1"/>
    <col min="38" max="38" width="18" customWidth="1" outlineLevel="1"/>
    <col min="40" max="41" width="9.140625" style="1" customWidth="1" outlineLevel="1"/>
    <col min="42" max="45" width="9.140625" customWidth="1" outlineLevel="1"/>
    <col min="46" max="46" width="9.140625" style="38" customWidth="1" outlineLevel="1"/>
    <col min="47" max="47" width="9.140625" customWidth="1" outlineLevel="1"/>
    <col min="48" max="48" width="9.140625" style="38" customWidth="1" outlineLevel="1"/>
    <col min="49" max="49" width="15.7109375" style="38" customWidth="1" outlineLevel="1"/>
    <col min="50" max="50" width="18" customWidth="1" outlineLevel="1"/>
    <col min="52" max="52" width="9.140625" style="1" customWidth="1" outlineLevel="1"/>
    <col min="53" max="53" width="9.5703125" style="1" customWidth="1" outlineLevel="1"/>
    <col min="54" max="57" width="9.140625" customWidth="1" outlineLevel="1"/>
    <col min="58" max="58" width="9.140625" style="38" customWidth="1" outlineLevel="1"/>
    <col min="59" max="59" width="9.140625" customWidth="1" outlineLevel="1"/>
    <col min="60" max="60" width="9.140625" style="38" customWidth="1" outlineLevel="1"/>
    <col min="61" max="61" width="15.7109375" style="38" customWidth="1" outlineLevel="1"/>
    <col min="62" max="62" width="18" customWidth="1" outlineLevel="1"/>
    <col min="64" max="64" width="9.140625" style="1" customWidth="1" outlineLevel="1"/>
    <col min="65" max="65" width="9.5703125" style="1" customWidth="1" outlineLevel="1"/>
    <col min="66" max="69" width="9.140625" customWidth="1" outlineLevel="1"/>
    <col min="70" max="70" width="9.140625" style="38" customWidth="1" outlineLevel="1"/>
    <col min="71" max="71" width="9.140625" customWidth="1" outlineLevel="1"/>
    <col min="72" max="72" width="9.140625" style="38" customWidth="1" outlineLevel="1"/>
    <col min="73" max="73" width="15.7109375" style="38" customWidth="1" outlineLevel="1"/>
    <col min="74" max="74" width="18" customWidth="1" outlineLevel="1"/>
  </cols>
  <sheetData>
    <row r="1" spans="1:74" x14ac:dyDescent="0.25">
      <c r="D1" s="94" t="s">
        <v>9</v>
      </c>
      <c r="E1" s="95"/>
      <c r="F1" s="95"/>
      <c r="G1" s="95"/>
      <c r="H1" s="95"/>
      <c r="I1" s="95"/>
      <c r="J1" s="95"/>
      <c r="K1" s="95"/>
      <c r="L1" s="95"/>
      <c r="M1" s="95"/>
      <c r="N1" s="95"/>
      <c r="P1" s="94" t="s">
        <v>17</v>
      </c>
      <c r="Q1" s="95"/>
      <c r="R1" s="95"/>
      <c r="S1" s="95"/>
      <c r="T1" s="95"/>
      <c r="U1" s="95"/>
      <c r="V1" s="95"/>
      <c r="W1" s="95"/>
      <c r="X1" s="95"/>
      <c r="Y1" s="95"/>
      <c r="Z1" s="95"/>
      <c r="AB1" s="94" t="s">
        <v>22</v>
      </c>
      <c r="AC1" s="95"/>
      <c r="AD1" s="95"/>
      <c r="AE1" s="95"/>
      <c r="AF1" s="95"/>
      <c r="AG1" s="95"/>
      <c r="AH1" s="95"/>
      <c r="AI1" s="95"/>
      <c r="AJ1" s="95"/>
      <c r="AK1" s="95"/>
      <c r="AL1" s="95"/>
      <c r="AN1" s="94" t="s">
        <v>26</v>
      </c>
      <c r="AO1" s="95"/>
      <c r="AP1" s="95"/>
      <c r="AQ1" s="95"/>
      <c r="AR1" s="95"/>
      <c r="AS1" s="95"/>
      <c r="AT1" s="95"/>
      <c r="AU1" s="95"/>
      <c r="AV1" s="95"/>
      <c r="AW1" s="95"/>
      <c r="AX1" s="95"/>
      <c r="AZ1" s="94" t="s">
        <v>50</v>
      </c>
      <c r="BA1" s="95"/>
      <c r="BB1" s="95"/>
      <c r="BC1" s="95"/>
      <c r="BD1" s="95"/>
      <c r="BE1" s="95"/>
      <c r="BF1" s="95"/>
      <c r="BG1" s="95"/>
      <c r="BH1" s="95"/>
      <c r="BI1" s="95"/>
      <c r="BJ1" s="95"/>
      <c r="BL1" s="94" t="s">
        <v>31</v>
      </c>
      <c r="BM1" s="95"/>
      <c r="BN1" s="95"/>
      <c r="BO1" s="95"/>
      <c r="BP1" s="95"/>
      <c r="BQ1" s="95"/>
      <c r="BR1" s="95"/>
      <c r="BS1" s="95"/>
      <c r="BT1" s="95"/>
      <c r="BU1" s="95"/>
      <c r="BV1" s="95"/>
    </row>
    <row r="2" spans="1:74" x14ac:dyDescent="0.25">
      <c r="D2" t="s">
        <v>51</v>
      </c>
      <c r="E2"/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P2" t="s">
        <v>51</v>
      </c>
      <c r="Q2"/>
      <c r="S2" t="s">
        <v>52</v>
      </c>
      <c r="T2" t="s">
        <v>53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B2" t="s">
        <v>51</v>
      </c>
      <c r="AC2"/>
      <c r="AE2" t="s">
        <v>52</v>
      </c>
      <c r="AF2" t="s">
        <v>53</v>
      </c>
      <c r="AG2" t="s">
        <v>54</v>
      </c>
      <c r="AH2" s="38" t="s">
        <v>55</v>
      </c>
      <c r="AI2" s="38" t="s">
        <v>56</v>
      </c>
      <c r="AJ2" s="38" t="s">
        <v>57</v>
      </c>
      <c r="AK2" s="38" t="s">
        <v>58</v>
      </c>
      <c r="AL2" t="s">
        <v>59</v>
      </c>
      <c r="AN2" t="s">
        <v>51</v>
      </c>
      <c r="AO2"/>
      <c r="AQ2" t="s">
        <v>52</v>
      </c>
      <c r="AR2" t="s">
        <v>53</v>
      </c>
      <c r="AS2" t="s">
        <v>54</v>
      </c>
      <c r="AT2" s="38" t="s">
        <v>55</v>
      </c>
      <c r="AU2" t="s">
        <v>56</v>
      </c>
      <c r="AV2" s="38" t="s">
        <v>57</v>
      </c>
      <c r="AW2" s="38" t="s">
        <v>58</v>
      </c>
      <c r="AX2" t="s">
        <v>59</v>
      </c>
      <c r="AZ2" t="s">
        <v>51</v>
      </c>
      <c r="BA2"/>
      <c r="BC2" t="s">
        <v>52</v>
      </c>
      <c r="BD2" t="s">
        <v>53</v>
      </c>
      <c r="BE2" t="s">
        <v>54</v>
      </c>
      <c r="BF2" s="38" t="s">
        <v>55</v>
      </c>
      <c r="BG2" t="s">
        <v>56</v>
      </c>
      <c r="BH2" s="38" t="s">
        <v>57</v>
      </c>
      <c r="BI2" s="38" t="s">
        <v>58</v>
      </c>
      <c r="BJ2" t="s">
        <v>59</v>
      </c>
      <c r="BL2" t="s">
        <v>51</v>
      </c>
      <c r="BM2"/>
      <c r="BO2" t="s">
        <v>52</v>
      </c>
      <c r="BP2" t="s">
        <v>53</v>
      </c>
      <c r="BQ2" t="s">
        <v>54</v>
      </c>
      <c r="BR2" s="38" t="s">
        <v>55</v>
      </c>
      <c r="BS2" t="s">
        <v>56</v>
      </c>
      <c r="BT2" s="38" t="s">
        <v>57</v>
      </c>
      <c r="BU2" s="38" t="s">
        <v>58</v>
      </c>
      <c r="BV2" t="s">
        <v>59</v>
      </c>
    </row>
    <row r="3" spans="1:74" x14ac:dyDescent="0.25">
      <c r="A3" t="s">
        <v>60</v>
      </c>
      <c r="B3" t="s">
        <v>61</v>
      </c>
      <c r="D3" s="1" cm="1">
        <f t="array" ref="D3">IF(INDEX(Utilities!3:3,'OperationUtility1 (El)'!$B$9)="","",INDEX(Utilities!3:3,'OperationUtility1 (El)'!$B$9))</f>
        <v>2020</v>
      </c>
      <c r="E3" s="1" cm="1">
        <f t="array" ref="E3">IF(INDEX(Utilities!3:3,'OperationUtility1 (El)'!$B$9 + 1)="","",INDEX(Utilities!3:3,'OperationUtility1 (El)'!$B$9 + 1))</f>
        <v>0.26400000000000001</v>
      </c>
      <c r="G3">
        <f>'Input-output'!$B$2-5</f>
        <v>2013</v>
      </c>
      <c r="H3">
        <f>INDEX(D$3:D$100,IFERROR(MATCH(G3, D$3:D$100),1))</f>
        <v>2020</v>
      </c>
      <c r="I3" cm="1">
        <f t="array" ref="I3">IF(H3&gt;=MAX($D$3:$D$100),MAX($D$3:$D$100),IF(G3&lt;$D$3,$D$3,INDEX($D$3:$D$100,MATCH(G3,$D$3:$D$100)+1)))</f>
        <v>2020</v>
      </c>
      <c r="J3">
        <f>INDEX(E$3:E$100,MATCH(H3,D$3:D$100))</f>
        <v>0.26400000000000001</v>
      </c>
      <c r="K3" s="38">
        <f>INDEX(E$3:E$100,MATCH(I3,D$3:D$100))</f>
        <v>0.26400000000000001</v>
      </c>
      <c r="L3">
        <f>IF(H3=I3,J3,J3+(K3-J3)*((G3-H3)/(I3-H3)))</f>
        <v>0.26400000000000001</v>
      </c>
      <c r="M3">
        <f>L3*$B$6</f>
        <v>817.52880000000016</v>
      </c>
      <c r="N3">
        <f>L3*$B$7</f>
        <v>0</v>
      </c>
      <c r="P3" s="1" cm="1">
        <f t="array" ref="P3">IF(INDEX(Utilities!3:3,'OperationUtility1 (El)'!$B$9)="","",INDEX(Utilities!3:3,'OperationUtility1 (El)'!$B$9))</f>
        <v>2020</v>
      </c>
      <c r="Q3" s="1" cm="1">
        <f t="array" ref="Q3">IF(INDEX(Utilities!3:3,'OperationUtility1 (El)'!$B$9 + 2)="","",INDEX(Utilities!3:3,'OperationUtility1 (El)'!$B$9 + 2))</f>
        <v>7.0199999999999999E-5</v>
      </c>
      <c r="S3">
        <f>'Input-output'!$B$2-5</f>
        <v>2013</v>
      </c>
      <c r="T3">
        <f>INDEX(P$3:P$100,IFERROR(MATCH(S3, P$3:P$100),1))</f>
        <v>2020</v>
      </c>
      <c r="U3" cm="1">
        <f t="array" ref="U3">IF(T3&gt;=MAX($D$3:$D$100),MAX($D$3:$D$100),IF(S3&lt;$D$3,$D$3,INDEX($D$3:$D$100,MATCH(S3,$D$3:$D$100)+1)))</f>
        <v>2020</v>
      </c>
      <c r="V3">
        <f>INDEX(Q$3:Q$100,MATCH(T3,P$3:P$100))</f>
        <v>7.0199999999999999E-5</v>
      </c>
      <c r="W3" s="38">
        <f>INDEX(Q$3:Q$100,MATCH(U3,P$3:P$100))</f>
        <v>7.0199999999999999E-5</v>
      </c>
      <c r="X3">
        <f>IF(T3=U3,V3,V3+(W3-V3)*((S3-T3)/(U3-T3)))</f>
        <v>7.0199999999999999E-5</v>
      </c>
      <c r="Y3">
        <f>X3*$B$6</f>
        <v>0.21738834000000001</v>
      </c>
      <c r="Z3">
        <f>X3*$B$7</f>
        <v>0</v>
      </c>
      <c r="AB3" s="1" cm="1">
        <f t="array" ref="AB3">IF(INDEX(Utilities!3:3,'OperationUtility1 (El)'!$B$9)="","",INDEX(Utilities!3:3,'OperationUtility1 (El)'!$B$9))</f>
        <v>2020</v>
      </c>
      <c r="AC3" s="1" cm="1">
        <f t="array" ref="AC3">IF(INDEX(Utilities!3:3,'OperationUtility1 (El)'!$B$9 + 3)="","",INDEX(Utilities!3:3,'OperationUtility1 (El)'!$B$9 +3))</f>
        <v>6.6E-4</v>
      </c>
      <c r="AE3">
        <f>'Input-output'!B2-5</f>
        <v>2013</v>
      </c>
      <c r="AF3">
        <f>INDEX(AB$3:AB$100,IFERROR(MATCH(AE3, AB$3:AB$100),1))</f>
        <v>2020</v>
      </c>
      <c r="AG3" cm="1">
        <f t="array" ref="AG3">IF(AF3&gt;=MAX($D$3:$D$100),MAX($D$3:$D$100),IF(AE3&lt;$D$3,$D$3,INDEX($D$3:$D$100,MATCH(AE3,$D$3:$D$100)+1)))</f>
        <v>2020</v>
      </c>
      <c r="AH3">
        <f>INDEX(AC$3:AC$100,MATCH(AF3,AB$3:AB$100))</f>
        <v>6.6E-4</v>
      </c>
      <c r="AI3" s="38">
        <f>INDEX(AC$3:AC$100,MATCH(AG3,AB$3:AB$100))</f>
        <v>6.6E-4</v>
      </c>
      <c r="AJ3">
        <f>IF(AF3=AG3,AH3,AH3+(AI3-AH3)*((AE3-AF3)/(AG3-AF3)))</f>
        <v>6.6E-4</v>
      </c>
      <c r="AK3">
        <f>AJ3*$B$6</f>
        <v>2.043822</v>
      </c>
      <c r="AL3">
        <f>AJ3*$B$7</f>
        <v>0</v>
      </c>
      <c r="AN3" s="1" cm="1">
        <f t="array" ref="AN3">IF(INDEX(Utilities!3:3,'OperationUtility1 (El)'!$B$9)="","",INDEX(Utilities!3:3,'OperationUtility1 (El)'!$B$9))</f>
        <v>2020</v>
      </c>
      <c r="AO3" s="1" cm="1">
        <f t="array" ref="AO3">IF(INDEX(Utilities!3:3,'OperationUtility1 (El)'!$B$9 + 4)="","",INDEX(Utilities!3:3,'OperationUtility1 (El)'!$B$9 +4))</f>
        <v>1.4100000000000001E-4</v>
      </c>
      <c r="AQ3">
        <f>'Input-output'!B2-5</f>
        <v>2013</v>
      </c>
      <c r="AR3">
        <f>INDEX(AN$3:AN$100,IFERROR(MATCH(AQ3, AN$3:AN$100),1))</f>
        <v>2020</v>
      </c>
      <c r="AS3" cm="1">
        <f t="array" ref="AS3">IF(AR3&gt;=MAX($D$3:$D$100),MAX($D$3:$D$100),IF(AQ3&lt;$D$3,$D$3,INDEX($D$3:$D$100,MATCH(AQ3,$D$3:$D$100)+1)))</f>
        <v>2020</v>
      </c>
      <c r="AT3">
        <f>INDEX(AO$3:AO$100,MATCH(AR3,AN$3:AN$100))</f>
        <v>1.4100000000000001E-4</v>
      </c>
      <c r="AU3" s="38">
        <f>INDEX(AO$3:AO$100,MATCH(AS3,AN$3:AN$100))</f>
        <v>1.4100000000000001E-4</v>
      </c>
      <c r="AV3">
        <f>IF(AR3=AS3,AT3,AT3+(AU3-AT3)*((AQ3-AR3)/(AS3-AR3)))</f>
        <v>1.4100000000000001E-4</v>
      </c>
      <c r="AW3">
        <f>AV3*$B$6</f>
        <v>0.4366347000000001</v>
      </c>
      <c r="AX3">
        <f>AV3*$B$7</f>
        <v>0</v>
      </c>
      <c r="AZ3" s="1" cm="1">
        <f t="array" ref="AZ3">IF(INDEX(Utilities!3:3,'OperationUtility1 (El)'!$B$9)="","",INDEX(Utilities!3:3,'OperationUtility1 (El)'!$B$9))</f>
        <v>2020</v>
      </c>
      <c r="BA3" s="1" cm="1">
        <f t="array" ref="BA3">IF(INDEX(Utilities!3:3,'OperationUtility1 (El)'!$B$9 + 5)="","",INDEX(Utilities!3:3,'OperationUtility1 (El)'!$B$9 +5))</f>
        <v>2.75</v>
      </c>
      <c r="BC3">
        <f>'Input-output'!B2-5</f>
        <v>2013</v>
      </c>
      <c r="BD3">
        <f>INDEX(AZ$3:AZ$100,IFERROR(MATCH(BC3, AZ$3:AZ$100),1))</f>
        <v>2020</v>
      </c>
      <c r="BE3" cm="1">
        <f t="array" ref="BE3">IF(BD3&gt;=MAX($D$3:$D$100),MAX($D$3:$D$100),IF(BC3&lt;$D$3,$D$3,INDEX($D$3:$D$100,MATCH(BC3,$D$3:$D$100)+1)))</f>
        <v>2020</v>
      </c>
      <c r="BF3">
        <f>INDEX(BA$3:BA$100,MATCH(BD3,AZ$3:AZ$100))</f>
        <v>2.75</v>
      </c>
      <c r="BG3" s="38">
        <f>INDEX(BA$3:BA$100,MATCH(BE3,AZ$3:AZ$100))</f>
        <v>2.75</v>
      </c>
      <c r="BH3">
        <f>IF(BD3=BE3,BF3,BF3+(BG3-BF3)*((BC3-BD3)/(BE3-BD3)))</f>
        <v>2.75</v>
      </c>
      <c r="BI3">
        <f>BH3*$B$6</f>
        <v>8515.9250000000011</v>
      </c>
      <c r="BJ3">
        <f>BH3*$B$7</f>
        <v>0</v>
      </c>
      <c r="BL3" s="1" cm="1">
        <f t="array" ref="BL3">IF(INDEX(Utilities!3:3,'OperationUtility1 (El)'!$B$9)="","",INDEX(Utilities!3:3,'OperationUtility1 (El)'!$B$9))</f>
        <v>2020</v>
      </c>
      <c r="BM3" s="1" cm="1">
        <f t="array" ref="BM3">IF(INDEX(Utilities!3:3,'OperationUtility1 (El)'!$B$9 + 6)="","",INDEX(Utilities!3:3,'OperationUtility1 (El)'!$B$9 +6))</f>
        <v>9.77</v>
      </c>
      <c r="BO3">
        <f>'Input-output'!B2-5</f>
        <v>2013</v>
      </c>
      <c r="BP3">
        <f>INDEX(BL$3:BL$100,IFERROR(MATCH(BO3, BL$3:BL$100),1))</f>
        <v>2020</v>
      </c>
      <c r="BQ3" cm="1">
        <f t="array" ref="BQ3">IF(BP3&gt;=MAX($D$3:$D$100),MAX($D$3:$D$100),IF(BO3&lt;$D$3,$D$3,INDEX($D$3:$D$100,MATCH(BO3,$D$3:$D$100)+1)))</f>
        <v>2020</v>
      </c>
      <c r="BR3">
        <f>INDEX(BM$3:BM$100,MATCH(BP3,BL$3:BL$100))</f>
        <v>9.77</v>
      </c>
      <c r="BS3" s="38">
        <f>INDEX(BM$3:BM$100,MATCH(BQ3,BL$3:BL$100))</f>
        <v>9.77</v>
      </c>
      <c r="BT3">
        <f>IF(BP3=BQ3,BR3,BR3+(BS3-BR3)*((BO3-BP3)/(BQ3-BP3)))</f>
        <v>9.77</v>
      </c>
      <c r="BU3">
        <f>BT3*$B$6</f>
        <v>30254.759000000002</v>
      </c>
      <c r="BV3">
        <f>BT3*$B$7</f>
        <v>0</v>
      </c>
    </row>
    <row r="4" spans="1:74" x14ac:dyDescent="0.25">
      <c r="A4" t="s">
        <v>62</v>
      </c>
      <c r="B4" s="4">
        <f>INDEX('Input-output'!B7:B8,MATCH(B3,Referencer!$A$15:$A16))</f>
        <v>17.3</v>
      </c>
      <c r="C4" t="s">
        <v>63</v>
      </c>
      <c r="D4" s="1" cm="1">
        <f t="array" ref="D4">IF(INDEX(Utilities!4:4,'OperationUtility1 (El)'!$B$9)="","",INDEX(Utilities!4:4,'OperationUtility1 (El)'!$B$9))</f>
        <v>2025</v>
      </c>
      <c r="E4" s="1" cm="1">
        <f t="array" ref="E4">IF(INDEX(Utilities!4:4,'OperationUtility1 (El)'!$B$9 + 1)="","",INDEX(Utilities!4:4,'OperationUtility1 (El)'!$B$9 + 1))</f>
        <v>0.13500000000000001</v>
      </c>
      <c r="G4">
        <f>G3+1</f>
        <v>2014</v>
      </c>
      <c r="H4">
        <f t="shared" ref="H4:H67" si="0">INDEX(D$3:D$100,IFERROR(MATCH(G4, D$3:D$100),1))</f>
        <v>2020</v>
      </c>
      <c r="I4" cm="1">
        <f t="array" ref="I4">IF(H4&gt;=MAX($D$3:$D$100),MAX($D$3:$D$100),IF(G4&lt;$D$3,$D$3,INDEX($D$3:$D$100,MATCH(G4,$D$3:$D$100)+1)))</f>
        <v>2020</v>
      </c>
      <c r="J4">
        <f t="shared" ref="J4:J67" si="1">INDEX(E$3:E$100,MATCH(H4,D$3:D$100))</f>
        <v>0.26400000000000001</v>
      </c>
      <c r="K4" s="38">
        <f t="shared" ref="K4:K67" si="2">INDEX(E$3:E$100,MATCH(I4,D$3:D$100))</f>
        <v>0.26400000000000001</v>
      </c>
      <c r="L4">
        <f t="shared" ref="L4:L67" si="3">IF(H4=I4,J4,J4+(K4-J4)*((G4-H4)/(I4-H4)))</f>
        <v>0.26400000000000001</v>
      </c>
      <c r="M4">
        <f t="shared" ref="M4:M66" si="4">$L4*$B$6</f>
        <v>817.52880000000016</v>
      </c>
      <c r="N4">
        <f>$L4*$B$7</f>
        <v>0</v>
      </c>
      <c r="P4" s="1" cm="1">
        <f t="array" ref="P4">IF(INDEX(Utilities!4:4,'OperationUtility1 (El)'!$B$9)="","",INDEX(Utilities!4:4,'OperationUtility1 (El)'!$B$9))</f>
        <v>2025</v>
      </c>
      <c r="Q4" s="1" cm="1">
        <f t="array" ref="Q4">IF(INDEX(Utilities!4:4,'OperationUtility1 (El)'!$B$9 + 2)="","",INDEX(Utilities!4:4,'OperationUtility1 (El)'!$B$9 + 2))</f>
        <v>5.0099999999999998E-5</v>
      </c>
      <c r="S4">
        <f>S3+1</f>
        <v>2014</v>
      </c>
      <c r="T4">
        <f t="shared" ref="T4:T67" si="5">INDEX(P$3:P$100,IFERROR(MATCH(S4, P$3:P$100),1))</f>
        <v>2020</v>
      </c>
      <c r="U4" cm="1">
        <f t="array" ref="U4">IF(T4&gt;=MAX($D$3:$D$100),MAX($D$3:$D$100),IF(S4&lt;$D$3,$D$3,INDEX($D$3:$D$100,MATCH(S4,$D$3:$D$100)+1)))</f>
        <v>2020</v>
      </c>
      <c r="V4">
        <f t="shared" ref="V4:V67" si="6">INDEX(Q$3:Q$100,MATCH(T4,P$3:P$100))</f>
        <v>7.0199999999999999E-5</v>
      </c>
      <c r="W4" s="38">
        <f t="shared" ref="W4:W67" si="7">INDEX(Q$3:Q$100,MATCH(U4,P$3:P$100))</f>
        <v>7.0199999999999999E-5</v>
      </c>
      <c r="X4">
        <f t="shared" ref="X4:X67" si="8">IF(T4=U4,V4,V4+(W4-V4)*((S4-T4)/(U4-T4)))</f>
        <v>7.0199999999999999E-5</v>
      </c>
      <c r="Y4">
        <f t="shared" ref="Y4:Y67" si="9">X4*$B$6</f>
        <v>0.21738834000000001</v>
      </c>
      <c r="Z4">
        <f t="shared" ref="Z4:Z67" si="10">X4*$B$7</f>
        <v>0</v>
      </c>
      <c r="AB4" s="1" cm="1">
        <f t="array" ref="AB4">IF(INDEX(Utilities!4:4,'OperationUtility1 (El)'!$B$9)="","",INDEX(Utilities!4:4,'OperationUtility1 (El)'!$B$9))</f>
        <v>2025</v>
      </c>
      <c r="AC4" s="1" cm="1">
        <f t="array" ref="AC4">IF(INDEX(Utilities!4:4,'OperationUtility1 (El)'!$B$9 + 3)="","",INDEX(Utilities!4:4,'OperationUtility1 (El)'!$B$9 +3))</f>
        <v>4.75E-4</v>
      </c>
      <c r="AE4">
        <f>AE3+1</f>
        <v>2014</v>
      </c>
      <c r="AF4">
        <f t="shared" ref="AF4:AF67" si="11">INDEX(AB$3:AB$100,IFERROR(MATCH(AE4, AB$3:AB$100),1))</f>
        <v>2020</v>
      </c>
      <c r="AG4" cm="1">
        <f t="array" ref="AG4">IF(AF4&gt;=MAX($D$3:$D$100),MAX($D$3:$D$100),IF(AE4&lt;$D$3,$D$3,INDEX($D$3:$D$100,MATCH(AE4,$D$3:$D$100)+1)))</f>
        <v>2020</v>
      </c>
      <c r="AH4">
        <f t="shared" ref="AH4:AH67" si="12">INDEX(AC$3:AC$100,MATCH(AF4,AB$3:AB$100))</f>
        <v>6.6E-4</v>
      </c>
      <c r="AI4" s="38">
        <f t="shared" ref="AI4:AI67" si="13">INDEX(AC$3:AC$100,MATCH(AG4,AB$3:AB$100))</f>
        <v>6.6E-4</v>
      </c>
      <c r="AJ4">
        <f t="shared" ref="AJ4:AJ67" si="14">IF(AF4=AG4,AH4,AH4+(AI4-AH4)*((AE4-AF4)/(AG4-AF4)))</f>
        <v>6.6E-4</v>
      </c>
      <c r="AK4">
        <f t="shared" ref="AK4:AK67" si="15">AJ4*$B$6</f>
        <v>2.043822</v>
      </c>
      <c r="AL4">
        <f t="shared" ref="AL4:AL67" si="16">AJ4*$B$7</f>
        <v>0</v>
      </c>
      <c r="AN4" s="1" cm="1">
        <f t="array" ref="AN4">IF(INDEX(Utilities!4:4,'OperationUtility1 (El)'!$B$9)="","",INDEX(Utilities!4:4,'OperationUtility1 (El)'!$B$9))</f>
        <v>2025</v>
      </c>
      <c r="AO4" s="1" cm="1">
        <f t="array" ref="AO4">IF(INDEX(Utilities!4:4,'OperationUtility1 (El)'!$B$9 + 4)="","",INDEX(Utilities!4:4,'OperationUtility1 (El)'!$B$9 +4))</f>
        <v>1.0399999999999999E-4</v>
      </c>
      <c r="AQ4">
        <f>AQ3+1</f>
        <v>2014</v>
      </c>
      <c r="AR4">
        <f t="shared" ref="AR4:AR67" si="17">INDEX(AN$3:AN$100,IFERROR(MATCH(AQ4, AN$3:AN$100),1))</f>
        <v>2020</v>
      </c>
      <c r="AS4" cm="1">
        <f t="array" ref="AS4">IF(AR4&gt;=MAX($D$3:$D$100),MAX($D$3:$D$100),IF(AQ4&lt;$D$3,$D$3,INDEX($D$3:$D$100,MATCH(AQ4,$D$3:$D$100)+1)))</f>
        <v>2020</v>
      </c>
      <c r="AT4">
        <f t="shared" ref="AT4:AT67" si="18">INDEX(AO$3:AO$100,MATCH(AR4,AN$3:AN$100))</f>
        <v>1.4100000000000001E-4</v>
      </c>
      <c r="AU4" s="38">
        <f t="shared" ref="AU4:AU67" si="19">INDEX(AO$3:AO$100,MATCH(AS4,AN$3:AN$100))</f>
        <v>1.4100000000000001E-4</v>
      </c>
      <c r="AV4">
        <f t="shared" ref="AV4:AV67" si="20">IF(AR4=AS4,AT4,AT4+(AU4-AT4)*((AQ4-AR4)/(AS4-AR4)))</f>
        <v>1.4100000000000001E-4</v>
      </c>
      <c r="AW4">
        <f t="shared" ref="AW4:AW67" si="21">AV4*$B$6</f>
        <v>0.4366347000000001</v>
      </c>
      <c r="AX4">
        <f t="shared" ref="AX4:AX67" si="22">AV4*$B$7</f>
        <v>0</v>
      </c>
      <c r="AZ4" s="1" cm="1">
        <f t="array" ref="AZ4">IF(INDEX(Utilities!4:4,'OperationUtility1 (El)'!$B$9)="","",INDEX(Utilities!4:4,'OperationUtility1 (El)'!$B$9))</f>
        <v>2025</v>
      </c>
      <c r="BA4" s="1" cm="1">
        <f t="array" ref="BA4">IF(INDEX(Utilities!4:4,'OperationUtility1 (El)'!$B$9 + 5)="","",INDEX(Utilities!4:4,'OperationUtility1 (El)'!$B$9 +5))</f>
        <v>1.4</v>
      </c>
      <c r="BC4">
        <f>BC3+1</f>
        <v>2014</v>
      </c>
      <c r="BD4">
        <f t="shared" ref="BD4:BD67" si="23">INDEX(AZ$3:AZ$100,IFERROR(MATCH(BC4, AZ$3:AZ$100),1))</f>
        <v>2020</v>
      </c>
      <c r="BE4" cm="1">
        <f t="array" ref="BE4">IF(BD4&gt;=MAX($D$3:$D$100),MAX($D$3:$D$100),IF(BC4&lt;$D$3,$D$3,INDEX($D$3:$D$100,MATCH(BC4,$D$3:$D$100)+1)))</f>
        <v>2020</v>
      </c>
      <c r="BF4">
        <f t="shared" ref="BF4:BF67" si="24">INDEX(BA$3:BA$100,MATCH(BD4,AZ$3:AZ$100))</f>
        <v>2.75</v>
      </c>
      <c r="BG4" s="38">
        <f t="shared" ref="BG4:BG67" si="25">INDEX(BA$3:BA$100,MATCH(BE4,AZ$3:AZ$100))</f>
        <v>2.75</v>
      </c>
      <c r="BH4">
        <f t="shared" ref="BH4:BH67" si="26">IF(BD4=BE4,BF4,BF4+(BG4-BF4)*((BC4-BD4)/(BE4-BD4)))</f>
        <v>2.75</v>
      </c>
      <c r="BI4">
        <f t="shared" ref="BI4:BI67" si="27">BH4*$B$6</f>
        <v>8515.9250000000011</v>
      </c>
      <c r="BJ4">
        <f t="shared" ref="BJ4:BJ67" si="28">BH4*$B$7</f>
        <v>0</v>
      </c>
      <c r="BL4" s="1" cm="1">
        <f t="array" ref="BL4">IF(INDEX(Utilities!4:4,'OperationUtility1 (El)'!$B$9)="","",INDEX(Utilities!4:4,'OperationUtility1 (El)'!$B$9))</f>
        <v>2025</v>
      </c>
      <c r="BM4" s="1" cm="1">
        <f t="array" ref="BM4">IF(INDEX(Utilities!4:4,'OperationUtility1 (El)'!$B$9 + 6)="","",INDEX(Utilities!4:4,'OperationUtility1 (El)'!$B$9 +6))</f>
        <v>8</v>
      </c>
      <c r="BO4">
        <f>BO3+1</f>
        <v>2014</v>
      </c>
      <c r="BP4">
        <f t="shared" ref="BP4:BP67" si="29">INDEX(BL$3:BL$100,IFERROR(MATCH(BO4, BL$3:BL$100),1))</f>
        <v>2020</v>
      </c>
      <c r="BQ4" cm="1">
        <f t="array" ref="BQ4">IF(BP4&gt;=MAX($D$3:$D$100),MAX($D$3:$D$100),IF(BO4&lt;$D$3,$D$3,INDEX($D$3:$D$100,MATCH(BO4,$D$3:$D$100)+1)))</f>
        <v>2020</v>
      </c>
      <c r="BR4">
        <f t="shared" ref="BR4:BR67" si="30">INDEX(BM$3:BM$100,MATCH(BP4,BL$3:BL$100))</f>
        <v>9.77</v>
      </c>
      <c r="BS4" s="38">
        <f t="shared" ref="BS4:BS67" si="31">INDEX(BM$3:BM$100,MATCH(BQ4,BL$3:BL$100))</f>
        <v>9.77</v>
      </c>
      <c r="BT4">
        <f t="shared" ref="BT4:BT67" si="32">IF(BP4=BQ4,BR4,BR4+(BS4-BR4)*((BO4-BP4)/(BQ4-BP4)))</f>
        <v>9.77</v>
      </c>
      <c r="BU4">
        <f t="shared" ref="BU4:BU67" si="33">BT4*$B$6</f>
        <v>30254.759000000002</v>
      </c>
      <c r="BV4">
        <f t="shared" ref="BV4:BV67" si="34">BT4*$B$7</f>
        <v>0</v>
      </c>
    </row>
    <row r="5" spans="1:74" x14ac:dyDescent="0.25">
      <c r="A5" t="s">
        <v>64</v>
      </c>
      <c r="B5" s="4">
        <f>IF(B3=Referencer!$A$15,'Input-output'!$B$9,0)</f>
        <v>0</v>
      </c>
      <c r="D5" s="1" cm="1">
        <f t="array" ref="D5">IF(INDEX(Utilities!5:5,'OperationUtility1 (El)'!$B$9)="","",INDEX(Utilities!5:5,'OperationUtility1 (El)'!$B$9))</f>
        <v>2030</v>
      </c>
      <c r="E5" s="1" cm="1">
        <f t="array" ref="E5">IF(INDEX(Utilities!5:5,'OperationUtility1 (El)'!$B$9 + 1)="","",INDEX(Utilities!5:5,'OperationUtility1 (El)'!$B$9 + 1))</f>
        <v>4.7E-2</v>
      </c>
      <c r="G5">
        <f t="shared" ref="G5:G68" si="35">G4+1</f>
        <v>2015</v>
      </c>
      <c r="H5">
        <f t="shared" si="0"/>
        <v>2020</v>
      </c>
      <c r="I5" cm="1">
        <f t="array" ref="I5">IF(H5&gt;=MAX($D$3:$D$100),MAX($D$3:$D$100),IF(G5&lt;$D$3,$D$3,INDEX($D$3:$D$100,MATCH(G5,$D$3:$D$100)+1)))</f>
        <v>2020</v>
      </c>
      <c r="J5">
        <f t="shared" si="1"/>
        <v>0.26400000000000001</v>
      </c>
      <c r="K5" s="38">
        <f t="shared" si="2"/>
        <v>0.26400000000000001</v>
      </c>
      <c r="L5">
        <f t="shared" si="3"/>
        <v>0.26400000000000001</v>
      </c>
      <c r="M5">
        <f t="shared" si="4"/>
        <v>817.52880000000016</v>
      </c>
      <c r="N5">
        <f t="shared" ref="N5:N26" si="36">$L5*$B$7</f>
        <v>0</v>
      </c>
      <c r="P5" s="1" cm="1">
        <f t="array" ref="P5">IF(INDEX(Utilities!5:5,'OperationUtility1 (El)'!$B$9)="","",INDEX(Utilities!5:5,'OperationUtility1 (El)'!$B$9))</f>
        <v>2030</v>
      </c>
      <c r="Q5" s="1" cm="1">
        <f t="array" ref="Q5">IF(INDEX(Utilities!5:5,'OperationUtility1 (El)'!$B$9 + 2)="","",INDEX(Utilities!5:5,'OperationUtility1 (El)'!$B$9 + 2))</f>
        <v>3.3300000000000003E-5</v>
      </c>
      <c r="S5">
        <f t="shared" ref="S5:S68" si="37">S4+1</f>
        <v>2015</v>
      </c>
      <c r="T5">
        <f t="shared" si="5"/>
        <v>2020</v>
      </c>
      <c r="U5" cm="1">
        <f t="array" ref="U5">IF(T5&gt;=MAX($D$3:$D$100),MAX($D$3:$D$100),IF(S5&lt;$D$3,$D$3,INDEX($D$3:$D$100,MATCH(S5,$D$3:$D$100)+1)))</f>
        <v>2020</v>
      </c>
      <c r="V5">
        <f t="shared" si="6"/>
        <v>7.0199999999999999E-5</v>
      </c>
      <c r="W5" s="38">
        <f t="shared" si="7"/>
        <v>7.0199999999999999E-5</v>
      </c>
      <c r="X5">
        <f t="shared" si="8"/>
        <v>7.0199999999999999E-5</v>
      </c>
      <c r="Y5">
        <f t="shared" si="9"/>
        <v>0.21738834000000001</v>
      </c>
      <c r="Z5">
        <f t="shared" si="10"/>
        <v>0</v>
      </c>
      <c r="AB5" s="1" cm="1">
        <f t="array" ref="AB5">IF(INDEX(Utilities!5:5,'OperationUtility1 (El)'!$B$9)="","",INDEX(Utilities!5:5,'OperationUtility1 (El)'!$B$9))</f>
        <v>2030</v>
      </c>
      <c r="AC5" s="1" cm="1">
        <f t="array" ref="AC5">IF(INDEX(Utilities!5:5,'OperationUtility1 (El)'!$B$9 + 3)="","",INDEX(Utilities!5:5,'OperationUtility1 (El)'!$B$9 +3))</f>
        <v>3.2000000000000003E-4</v>
      </c>
      <c r="AE5">
        <f t="shared" ref="AE5:AE68" si="38">AE4+1</f>
        <v>2015</v>
      </c>
      <c r="AF5">
        <f t="shared" si="11"/>
        <v>2020</v>
      </c>
      <c r="AG5" cm="1">
        <f t="array" ref="AG5">IF(AF5&gt;=MAX($D$3:$D$100),MAX($D$3:$D$100),IF(AE5&lt;$D$3,$D$3,INDEX($D$3:$D$100,MATCH(AE5,$D$3:$D$100)+1)))</f>
        <v>2020</v>
      </c>
      <c r="AH5">
        <f t="shared" si="12"/>
        <v>6.6E-4</v>
      </c>
      <c r="AI5" s="38">
        <f t="shared" si="13"/>
        <v>6.6E-4</v>
      </c>
      <c r="AJ5">
        <f t="shared" si="14"/>
        <v>6.6E-4</v>
      </c>
      <c r="AK5">
        <f t="shared" si="15"/>
        <v>2.043822</v>
      </c>
      <c r="AL5">
        <f t="shared" si="16"/>
        <v>0</v>
      </c>
      <c r="AN5" s="1" cm="1">
        <f t="array" ref="AN5">IF(INDEX(Utilities!5:5,'OperationUtility1 (El)'!$B$9)="","",INDEX(Utilities!5:5,'OperationUtility1 (El)'!$B$9))</f>
        <v>2030</v>
      </c>
      <c r="AO5" s="1" cm="1">
        <f t="array" ref="AO5">IF(INDEX(Utilities!5:5,'OperationUtility1 (El)'!$B$9 + 4)="","",INDEX(Utilities!5:5,'OperationUtility1 (El)'!$B$9 +4))</f>
        <v>7.1699999999999995E-5</v>
      </c>
      <c r="AQ5">
        <f t="shared" ref="AQ5:AQ68" si="39">AQ4+1</f>
        <v>2015</v>
      </c>
      <c r="AR5">
        <f t="shared" si="17"/>
        <v>2020</v>
      </c>
      <c r="AS5" cm="1">
        <f t="array" ref="AS5">IF(AR5&gt;=MAX($D$3:$D$100),MAX($D$3:$D$100),IF(AQ5&lt;$D$3,$D$3,INDEX($D$3:$D$100,MATCH(AQ5,$D$3:$D$100)+1)))</f>
        <v>2020</v>
      </c>
      <c r="AT5">
        <f t="shared" si="18"/>
        <v>1.4100000000000001E-4</v>
      </c>
      <c r="AU5" s="38">
        <f t="shared" si="19"/>
        <v>1.4100000000000001E-4</v>
      </c>
      <c r="AV5">
        <f t="shared" si="20"/>
        <v>1.4100000000000001E-4</v>
      </c>
      <c r="AW5">
        <f t="shared" si="21"/>
        <v>0.4366347000000001</v>
      </c>
      <c r="AX5">
        <f t="shared" si="22"/>
        <v>0</v>
      </c>
      <c r="AZ5" s="1" cm="1">
        <f t="array" ref="AZ5">IF(INDEX(Utilities!5:5,'OperationUtility1 (El)'!$B$9)="","",INDEX(Utilities!5:5,'OperationUtility1 (El)'!$B$9))</f>
        <v>2030</v>
      </c>
      <c r="BA5" s="1" cm="1">
        <f t="array" ref="BA5">IF(INDEX(Utilities!5:5,'OperationUtility1 (El)'!$B$9 + 5)="","",INDEX(Utilities!5:5,'OperationUtility1 (El)'!$B$9 +5))</f>
        <v>0.47199999999999998</v>
      </c>
      <c r="BC5">
        <f t="shared" ref="BC5:BC68" si="40">BC4+1</f>
        <v>2015</v>
      </c>
      <c r="BD5">
        <f t="shared" si="23"/>
        <v>2020</v>
      </c>
      <c r="BE5" cm="1">
        <f t="array" ref="BE5">IF(BD5&gt;=MAX($D$3:$D$100),MAX($D$3:$D$100),IF(BC5&lt;$D$3,$D$3,INDEX($D$3:$D$100,MATCH(BC5,$D$3:$D$100)+1)))</f>
        <v>2020</v>
      </c>
      <c r="BF5">
        <f t="shared" si="24"/>
        <v>2.75</v>
      </c>
      <c r="BG5" s="38">
        <f t="shared" si="25"/>
        <v>2.75</v>
      </c>
      <c r="BH5">
        <f t="shared" si="26"/>
        <v>2.75</v>
      </c>
      <c r="BI5">
        <f t="shared" si="27"/>
        <v>8515.9250000000011</v>
      </c>
      <c r="BJ5">
        <f t="shared" si="28"/>
        <v>0</v>
      </c>
      <c r="BL5" s="1" cm="1">
        <f t="array" ref="BL5">IF(INDEX(Utilities!5:5,'OperationUtility1 (El)'!$B$9)="","",INDEX(Utilities!5:5,'OperationUtility1 (El)'!$B$9))</f>
        <v>2030</v>
      </c>
      <c r="BM5" s="1" cm="1">
        <f t="array" ref="BM5">IF(INDEX(Utilities!5:5,'OperationUtility1 (El)'!$B$9 + 6)="","",INDEX(Utilities!5:5,'OperationUtility1 (El)'!$B$9 +6))</f>
        <v>6.5809999999999995</v>
      </c>
      <c r="BO5">
        <f t="shared" ref="BO5:BO68" si="41">BO4+1</f>
        <v>2015</v>
      </c>
      <c r="BP5">
        <f t="shared" si="29"/>
        <v>2020</v>
      </c>
      <c r="BQ5" cm="1">
        <f t="array" ref="BQ5">IF(BP5&gt;=MAX($D$3:$D$100),MAX($D$3:$D$100),IF(BO5&lt;$D$3,$D$3,INDEX($D$3:$D$100,MATCH(BO5,$D$3:$D$100)+1)))</f>
        <v>2020</v>
      </c>
      <c r="BR5">
        <f t="shared" si="30"/>
        <v>9.77</v>
      </c>
      <c r="BS5" s="38">
        <f t="shared" si="31"/>
        <v>9.77</v>
      </c>
      <c r="BT5">
        <f t="shared" si="32"/>
        <v>9.77</v>
      </c>
      <c r="BU5">
        <f t="shared" si="33"/>
        <v>30254.759000000002</v>
      </c>
      <c r="BV5">
        <f t="shared" si="34"/>
        <v>0</v>
      </c>
    </row>
    <row r="6" spans="1:74" x14ac:dyDescent="0.25">
      <c r="A6" t="s">
        <v>65</v>
      </c>
      <c r="B6" s="2">
        <f>'Input-output'!B6*B4</f>
        <v>3096.7000000000003</v>
      </c>
      <c r="C6" t="s">
        <v>66</v>
      </c>
      <c r="D6" s="1" cm="1">
        <f t="array" ref="D6">IF(INDEX(Utilities!6:6,'OperationUtility1 (El)'!$B$9)="","",INDEX(Utilities!6:6,'OperationUtility1 (El)'!$B$9))</f>
        <v>2035</v>
      </c>
      <c r="E6" s="1" cm="1">
        <f t="array" ref="E6">IF(INDEX(Utilities!6:6,'OperationUtility1 (El)'!$B$9 + 1)="","",INDEX(Utilities!6:6,'OperationUtility1 (El)'!$B$9 + 1))</f>
        <v>4.1399999999999999E-2</v>
      </c>
      <c r="G6">
        <f t="shared" si="35"/>
        <v>2016</v>
      </c>
      <c r="H6">
        <f t="shared" si="0"/>
        <v>2020</v>
      </c>
      <c r="I6" cm="1">
        <f t="array" ref="I6">IF(H6&gt;=MAX($D$3:$D$100),MAX($D$3:$D$100),IF(G6&lt;$D$3,$D$3,INDEX($D$3:$D$100,MATCH(G6,$D$3:$D$100)+1)))</f>
        <v>2020</v>
      </c>
      <c r="J6">
        <f t="shared" si="1"/>
        <v>0.26400000000000001</v>
      </c>
      <c r="K6" s="38">
        <f t="shared" si="2"/>
        <v>0.26400000000000001</v>
      </c>
      <c r="L6">
        <f t="shared" si="3"/>
        <v>0.26400000000000001</v>
      </c>
      <c r="M6">
        <f t="shared" si="4"/>
        <v>817.52880000000016</v>
      </c>
      <c r="N6">
        <f t="shared" si="36"/>
        <v>0</v>
      </c>
      <c r="P6" s="1" cm="1">
        <f t="array" ref="P6">IF(INDEX(Utilities!6:6,'OperationUtility1 (El)'!$B$9)="","",INDEX(Utilities!6:6,'OperationUtility1 (El)'!$B$9))</f>
        <v>2035</v>
      </c>
      <c r="Q6" s="1" cm="1">
        <f t="array" ref="Q6">IF(INDEX(Utilities!6:6,'OperationUtility1 (El)'!$B$9 + 2)="","",INDEX(Utilities!6:6,'OperationUtility1 (El)'!$B$9 + 2))</f>
        <v>2.9E-5</v>
      </c>
      <c r="S6">
        <f t="shared" si="37"/>
        <v>2016</v>
      </c>
      <c r="T6">
        <f t="shared" si="5"/>
        <v>2020</v>
      </c>
      <c r="U6" cm="1">
        <f t="array" ref="U6">IF(T6&gt;=MAX($D$3:$D$100),MAX($D$3:$D$100),IF(S6&lt;$D$3,$D$3,INDEX($D$3:$D$100,MATCH(S6,$D$3:$D$100)+1)))</f>
        <v>2020</v>
      </c>
      <c r="V6">
        <f t="shared" si="6"/>
        <v>7.0199999999999999E-5</v>
      </c>
      <c r="W6" s="38">
        <f t="shared" si="7"/>
        <v>7.0199999999999999E-5</v>
      </c>
      <c r="X6">
        <f t="shared" si="8"/>
        <v>7.0199999999999999E-5</v>
      </c>
      <c r="Y6">
        <f t="shared" si="9"/>
        <v>0.21738834000000001</v>
      </c>
      <c r="Z6">
        <f t="shared" si="10"/>
        <v>0</v>
      </c>
      <c r="AB6" s="1" cm="1">
        <f t="array" ref="AB6">IF(INDEX(Utilities!6:6,'OperationUtility1 (El)'!$B$9)="","",INDEX(Utilities!6:6,'OperationUtility1 (El)'!$B$9))</f>
        <v>2035</v>
      </c>
      <c r="AC6" s="1" cm="1">
        <f t="array" ref="AC6">IF(INDEX(Utilities!6:6,'OperationUtility1 (El)'!$B$9 + 3)="","",INDEX(Utilities!6:6,'OperationUtility1 (El)'!$B$9 +3))</f>
        <v>2.8299999999999999E-4</v>
      </c>
      <c r="AE6">
        <f t="shared" si="38"/>
        <v>2016</v>
      </c>
      <c r="AF6">
        <f t="shared" si="11"/>
        <v>2020</v>
      </c>
      <c r="AG6" cm="1">
        <f t="array" ref="AG6">IF(AF6&gt;=MAX($D$3:$D$100),MAX($D$3:$D$100),IF(AE6&lt;$D$3,$D$3,INDEX($D$3:$D$100,MATCH(AE6,$D$3:$D$100)+1)))</f>
        <v>2020</v>
      </c>
      <c r="AH6">
        <f t="shared" si="12"/>
        <v>6.6E-4</v>
      </c>
      <c r="AI6" s="38">
        <f t="shared" si="13"/>
        <v>6.6E-4</v>
      </c>
      <c r="AJ6">
        <f t="shared" si="14"/>
        <v>6.6E-4</v>
      </c>
      <c r="AK6">
        <f t="shared" si="15"/>
        <v>2.043822</v>
      </c>
      <c r="AL6">
        <f t="shared" si="16"/>
        <v>0</v>
      </c>
      <c r="AN6" s="1" cm="1">
        <f t="array" ref="AN6">IF(INDEX(Utilities!6:6,'OperationUtility1 (El)'!$B$9)="","",INDEX(Utilities!6:6,'OperationUtility1 (El)'!$B$9))</f>
        <v>2035</v>
      </c>
      <c r="AO6" s="1" cm="1">
        <f t="array" ref="AO6">IF(INDEX(Utilities!6:6,'OperationUtility1 (El)'!$B$9 + 4)="","",INDEX(Utilities!6:6,'OperationUtility1 (El)'!$B$9 +4))</f>
        <v>6.3399999999999996E-5</v>
      </c>
      <c r="AQ6">
        <f t="shared" si="39"/>
        <v>2016</v>
      </c>
      <c r="AR6">
        <f t="shared" si="17"/>
        <v>2020</v>
      </c>
      <c r="AS6" cm="1">
        <f t="array" ref="AS6">IF(AR6&gt;=MAX($D$3:$D$100),MAX($D$3:$D$100),IF(AQ6&lt;$D$3,$D$3,INDEX($D$3:$D$100,MATCH(AQ6,$D$3:$D$100)+1)))</f>
        <v>2020</v>
      </c>
      <c r="AT6">
        <f t="shared" si="18"/>
        <v>1.4100000000000001E-4</v>
      </c>
      <c r="AU6" s="38">
        <f t="shared" si="19"/>
        <v>1.4100000000000001E-4</v>
      </c>
      <c r="AV6">
        <f t="shared" si="20"/>
        <v>1.4100000000000001E-4</v>
      </c>
      <c r="AW6">
        <f t="shared" si="21"/>
        <v>0.4366347000000001</v>
      </c>
      <c r="AX6">
        <f t="shared" si="22"/>
        <v>0</v>
      </c>
      <c r="AZ6" s="1" cm="1">
        <f t="array" ref="AZ6">IF(INDEX(Utilities!6:6,'OperationUtility1 (El)'!$B$9)="","",INDEX(Utilities!6:6,'OperationUtility1 (El)'!$B$9))</f>
        <v>2035</v>
      </c>
      <c r="BA6" s="1" cm="1">
        <f t="array" ref="BA6">IF(INDEX(Utilities!6:6,'OperationUtility1 (El)'!$B$9 + 5)="","",INDEX(Utilities!6:6,'OperationUtility1 (El)'!$B$9 +5))</f>
        <v>0.41</v>
      </c>
      <c r="BC6">
        <f t="shared" si="40"/>
        <v>2016</v>
      </c>
      <c r="BD6">
        <f t="shared" si="23"/>
        <v>2020</v>
      </c>
      <c r="BE6" cm="1">
        <f t="array" ref="BE6">IF(BD6&gt;=MAX($D$3:$D$100),MAX($D$3:$D$100),IF(BC6&lt;$D$3,$D$3,INDEX($D$3:$D$100,MATCH(BC6,$D$3:$D$100)+1)))</f>
        <v>2020</v>
      </c>
      <c r="BF6">
        <f t="shared" si="24"/>
        <v>2.75</v>
      </c>
      <c r="BG6" s="38">
        <f t="shared" si="25"/>
        <v>2.75</v>
      </c>
      <c r="BH6">
        <f t="shared" si="26"/>
        <v>2.75</v>
      </c>
      <c r="BI6">
        <f t="shared" si="27"/>
        <v>8515.9250000000011</v>
      </c>
      <c r="BJ6">
        <f t="shared" si="28"/>
        <v>0</v>
      </c>
      <c r="BL6" s="1" cm="1">
        <f t="array" ref="BL6">IF(INDEX(Utilities!6:6,'OperationUtility1 (El)'!$B$9)="","",INDEX(Utilities!6:6,'OperationUtility1 (El)'!$B$9))</f>
        <v>2035</v>
      </c>
      <c r="BM6" s="1" cm="1">
        <f t="array" ref="BM6">IF(INDEX(Utilities!6:6,'OperationUtility1 (El)'!$B$9 + 6)="","",INDEX(Utilities!6:6,'OperationUtility1 (El)'!$B$9 +6))</f>
        <v>6.2759999999999998</v>
      </c>
      <c r="BO6">
        <f t="shared" si="41"/>
        <v>2016</v>
      </c>
      <c r="BP6">
        <f t="shared" si="29"/>
        <v>2020</v>
      </c>
      <c r="BQ6" cm="1">
        <f t="array" ref="BQ6">IF(BP6&gt;=MAX($D$3:$D$100),MAX($D$3:$D$100),IF(BO6&lt;$D$3,$D$3,INDEX($D$3:$D$100,MATCH(BO6,$D$3:$D$100)+1)))</f>
        <v>2020</v>
      </c>
      <c r="BR6">
        <f t="shared" si="30"/>
        <v>9.77</v>
      </c>
      <c r="BS6" s="38">
        <f t="shared" si="31"/>
        <v>9.77</v>
      </c>
      <c r="BT6">
        <f t="shared" si="32"/>
        <v>9.77</v>
      </c>
      <c r="BU6">
        <f t="shared" si="33"/>
        <v>30254.759000000002</v>
      </c>
      <c r="BV6">
        <f t="shared" si="34"/>
        <v>0</v>
      </c>
    </row>
    <row r="7" spans="1:74" x14ac:dyDescent="0.25">
      <c r="A7" t="s">
        <v>67</v>
      </c>
      <c r="B7" s="2">
        <f>-'Input-output'!B6*B5</f>
        <v>0</v>
      </c>
      <c r="D7" s="1" cm="1">
        <f t="array" ref="D7">IF(INDEX(Utilities!7:7,'OperationUtility1 (El)'!$B$9)="","",INDEX(Utilities!7:7,'OperationUtility1 (El)'!$B$9))</f>
        <v>2040</v>
      </c>
      <c r="E7" s="1" cm="1">
        <f t="array" ref="E7">IF(INDEX(Utilities!7:7,'OperationUtility1 (El)'!$B$9 + 1)="","",INDEX(Utilities!7:7,'OperationUtility1 (El)'!$B$9 + 1))</f>
        <v>4.0300000000000002E-2</v>
      </c>
      <c r="G7">
        <f t="shared" si="35"/>
        <v>2017</v>
      </c>
      <c r="H7">
        <f t="shared" si="0"/>
        <v>2020</v>
      </c>
      <c r="I7" cm="1">
        <f t="array" ref="I7">IF(H7&gt;=MAX($D$3:$D$100),MAX($D$3:$D$100),IF(G7&lt;$D$3,$D$3,INDEX($D$3:$D$100,MATCH(G7,$D$3:$D$100)+1)))</f>
        <v>2020</v>
      </c>
      <c r="J7">
        <f t="shared" si="1"/>
        <v>0.26400000000000001</v>
      </c>
      <c r="K7" s="38">
        <f t="shared" si="2"/>
        <v>0.26400000000000001</v>
      </c>
      <c r="L7">
        <f t="shared" si="3"/>
        <v>0.26400000000000001</v>
      </c>
      <c r="M7">
        <f t="shared" si="4"/>
        <v>817.52880000000016</v>
      </c>
      <c r="N7">
        <f t="shared" si="36"/>
        <v>0</v>
      </c>
      <c r="P7" s="1" cm="1">
        <f t="array" ref="P7">IF(INDEX(Utilities!7:7,'OperationUtility1 (El)'!$B$9)="","",INDEX(Utilities!7:7,'OperationUtility1 (El)'!$B$9))</f>
        <v>2040</v>
      </c>
      <c r="Q7" s="1" cm="1">
        <f t="array" ref="Q7">IF(INDEX(Utilities!7:7,'OperationUtility1 (El)'!$B$9 + 2)="","",INDEX(Utilities!7:7,'OperationUtility1 (El)'!$B$9 + 2))</f>
        <v>2.73E-5</v>
      </c>
      <c r="S7">
        <f t="shared" si="37"/>
        <v>2017</v>
      </c>
      <c r="T7">
        <f t="shared" si="5"/>
        <v>2020</v>
      </c>
      <c r="U7" cm="1">
        <f t="array" ref="U7">IF(T7&gt;=MAX($D$3:$D$100),MAX($D$3:$D$100),IF(S7&lt;$D$3,$D$3,INDEX($D$3:$D$100,MATCH(S7,$D$3:$D$100)+1)))</f>
        <v>2020</v>
      </c>
      <c r="V7">
        <f t="shared" si="6"/>
        <v>7.0199999999999999E-5</v>
      </c>
      <c r="W7" s="38">
        <f t="shared" si="7"/>
        <v>7.0199999999999999E-5</v>
      </c>
      <c r="X7">
        <f t="shared" si="8"/>
        <v>7.0199999999999999E-5</v>
      </c>
      <c r="Y7">
        <f t="shared" si="9"/>
        <v>0.21738834000000001</v>
      </c>
      <c r="Z7">
        <f t="shared" si="10"/>
        <v>0</v>
      </c>
      <c r="AB7" s="1" cm="1">
        <f t="array" ref="AB7">IF(INDEX(Utilities!7:7,'OperationUtility1 (El)'!$B$9)="","",INDEX(Utilities!7:7,'OperationUtility1 (El)'!$B$9))</f>
        <v>2040</v>
      </c>
      <c r="AC7" s="1" cm="1">
        <f t="array" ref="AC7">IF(INDEX(Utilities!7:7,'OperationUtility1 (El)'!$B$9 + 3)="","",INDEX(Utilities!7:7,'OperationUtility1 (El)'!$B$9 +3))</f>
        <v>2.6800000000000001E-4</v>
      </c>
      <c r="AE7">
        <f t="shared" si="38"/>
        <v>2017</v>
      </c>
      <c r="AF7">
        <f t="shared" si="11"/>
        <v>2020</v>
      </c>
      <c r="AG7" cm="1">
        <f t="array" ref="AG7">IF(AF7&gt;=MAX($D$3:$D$100),MAX($D$3:$D$100),IF(AE7&lt;$D$3,$D$3,INDEX($D$3:$D$100,MATCH(AE7,$D$3:$D$100)+1)))</f>
        <v>2020</v>
      </c>
      <c r="AH7">
        <f t="shared" si="12"/>
        <v>6.6E-4</v>
      </c>
      <c r="AI7" s="38">
        <f t="shared" si="13"/>
        <v>6.6E-4</v>
      </c>
      <c r="AJ7">
        <f t="shared" si="14"/>
        <v>6.6E-4</v>
      </c>
      <c r="AK7">
        <f t="shared" si="15"/>
        <v>2.043822</v>
      </c>
      <c r="AL7">
        <f t="shared" si="16"/>
        <v>0</v>
      </c>
      <c r="AN7" s="1" cm="1">
        <f t="array" ref="AN7">IF(INDEX(Utilities!7:7,'OperationUtility1 (El)'!$B$9)="","",INDEX(Utilities!7:7,'OperationUtility1 (El)'!$B$9))</f>
        <v>2040</v>
      </c>
      <c r="AO7" s="1" cm="1">
        <f t="array" ref="AO7">IF(INDEX(Utilities!7:7,'OperationUtility1 (El)'!$B$9 + 4)="","",INDEX(Utilities!7:7,'OperationUtility1 (El)'!$B$9 +4))</f>
        <v>6.0300000000000002E-5</v>
      </c>
      <c r="AQ7">
        <f t="shared" si="39"/>
        <v>2017</v>
      </c>
      <c r="AR7">
        <f t="shared" si="17"/>
        <v>2020</v>
      </c>
      <c r="AS7" cm="1">
        <f t="array" ref="AS7">IF(AR7&gt;=MAX($D$3:$D$100),MAX($D$3:$D$100),IF(AQ7&lt;$D$3,$D$3,INDEX($D$3:$D$100,MATCH(AQ7,$D$3:$D$100)+1)))</f>
        <v>2020</v>
      </c>
      <c r="AT7">
        <f t="shared" si="18"/>
        <v>1.4100000000000001E-4</v>
      </c>
      <c r="AU7" s="38">
        <f t="shared" si="19"/>
        <v>1.4100000000000001E-4</v>
      </c>
      <c r="AV7">
        <f t="shared" si="20"/>
        <v>1.4100000000000001E-4</v>
      </c>
      <c r="AW7">
        <f t="shared" si="21"/>
        <v>0.4366347000000001</v>
      </c>
      <c r="AX7">
        <f t="shared" si="22"/>
        <v>0</v>
      </c>
      <c r="AZ7" s="1" cm="1">
        <f t="array" ref="AZ7">IF(INDEX(Utilities!7:7,'OperationUtility1 (El)'!$B$9)="","",INDEX(Utilities!7:7,'OperationUtility1 (El)'!$B$9))</f>
        <v>2040</v>
      </c>
      <c r="BA7" s="1" cm="1">
        <f t="array" ref="BA7">IF(INDEX(Utilities!7:7,'OperationUtility1 (El)'!$B$9 + 5)="","",INDEX(Utilities!7:7,'OperationUtility1 (El)'!$B$9 +5))</f>
        <v>0.40600000000000003</v>
      </c>
      <c r="BC7">
        <f t="shared" si="40"/>
        <v>2017</v>
      </c>
      <c r="BD7">
        <f t="shared" si="23"/>
        <v>2020</v>
      </c>
      <c r="BE7" cm="1">
        <f t="array" ref="BE7">IF(BD7&gt;=MAX($D$3:$D$100),MAX($D$3:$D$100),IF(BC7&lt;$D$3,$D$3,INDEX($D$3:$D$100,MATCH(BC7,$D$3:$D$100)+1)))</f>
        <v>2020</v>
      </c>
      <c r="BF7">
        <f t="shared" si="24"/>
        <v>2.75</v>
      </c>
      <c r="BG7" s="38">
        <f t="shared" si="25"/>
        <v>2.75</v>
      </c>
      <c r="BH7">
        <f t="shared" si="26"/>
        <v>2.75</v>
      </c>
      <c r="BI7">
        <f t="shared" si="27"/>
        <v>8515.9250000000011</v>
      </c>
      <c r="BJ7">
        <f t="shared" si="28"/>
        <v>0</v>
      </c>
      <c r="BL7" s="1" cm="1">
        <f t="array" ref="BL7">IF(INDEX(Utilities!7:7,'OperationUtility1 (El)'!$B$9)="","",INDEX(Utilities!7:7,'OperationUtility1 (El)'!$B$9))</f>
        <v>2040</v>
      </c>
      <c r="BM7" s="1" cm="1">
        <f t="array" ref="BM7">IF(INDEX(Utilities!7:7,'OperationUtility1 (El)'!$B$9 + 6)="","",INDEX(Utilities!7:7,'OperationUtility1 (El)'!$B$9 +6))</f>
        <v>6.1510000000000007</v>
      </c>
      <c r="BO7">
        <f t="shared" si="41"/>
        <v>2017</v>
      </c>
      <c r="BP7">
        <f t="shared" si="29"/>
        <v>2020</v>
      </c>
      <c r="BQ7" cm="1">
        <f t="array" ref="BQ7">IF(BP7&gt;=MAX($D$3:$D$100),MAX($D$3:$D$100),IF(BO7&lt;$D$3,$D$3,INDEX($D$3:$D$100,MATCH(BO7,$D$3:$D$100)+1)))</f>
        <v>2020</v>
      </c>
      <c r="BR7">
        <f t="shared" si="30"/>
        <v>9.77</v>
      </c>
      <c r="BS7" s="38">
        <f t="shared" si="31"/>
        <v>9.77</v>
      </c>
      <c r="BT7">
        <f t="shared" si="32"/>
        <v>9.77</v>
      </c>
      <c r="BU7">
        <f t="shared" si="33"/>
        <v>30254.759000000002</v>
      </c>
      <c r="BV7">
        <f t="shared" si="34"/>
        <v>0</v>
      </c>
    </row>
    <row r="8" spans="1:74" x14ac:dyDescent="0.25">
      <c r="A8" t="s">
        <v>97</v>
      </c>
      <c r="B8" s="80" t="str">
        <f>'Input-output'!B12</f>
        <v>El projection</v>
      </c>
      <c r="D8" s="1" t="str" cm="1">
        <f t="array" ref="D8">IF(INDEX(Utilities!8:8,'OperationUtility1 (El)'!$B$9)="","",INDEX(Utilities!8:8,'OperationUtility1 (El)'!$B$9))</f>
        <v/>
      </c>
      <c r="E8" s="1" t="str" cm="1">
        <f t="array" ref="E8">IF(INDEX(Utilities!8:8,'OperationUtility1 (El)'!$B$9 + 1)="","",INDEX(Utilities!8:8,'OperationUtility1 (El)'!$B$9 + 1))</f>
        <v/>
      </c>
      <c r="G8">
        <f t="shared" si="35"/>
        <v>2018</v>
      </c>
      <c r="H8">
        <f t="shared" si="0"/>
        <v>2020</v>
      </c>
      <c r="I8" cm="1">
        <f t="array" ref="I8">IF(H8&gt;=MAX($D$3:$D$100),MAX($D$3:$D$100),IF(G8&lt;$D$3,$D$3,INDEX($D$3:$D$100,MATCH(G8,$D$3:$D$100)+1)))</f>
        <v>2020</v>
      </c>
      <c r="J8">
        <f t="shared" si="1"/>
        <v>0.26400000000000001</v>
      </c>
      <c r="K8" s="38">
        <f>INDEX(E$3:E$100,MATCH(I8,D$3:D$100))</f>
        <v>0.26400000000000001</v>
      </c>
      <c r="L8">
        <f t="shared" si="3"/>
        <v>0.26400000000000001</v>
      </c>
      <c r="M8">
        <f t="shared" si="4"/>
        <v>817.52880000000016</v>
      </c>
      <c r="N8">
        <f t="shared" si="36"/>
        <v>0</v>
      </c>
      <c r="P8" s="1" t="str" cm="1">
        <f t="array" ref="P8">IF(INDEX(Utilities!8:8,'OperationUtility1 (El)'!$B$9)="","",INDEX(Utilities!8:8,'OperationUtility1 (El)'!$B$9))</f>
        <v/>
      </c>
      <c r="Q8" s="1" t="str" cm="1">
        <f t="array" ref="Q8">IF(INDEX(Utilities!8:8,'OperationUtility1 (El)'!$B$9 + 2)="","",INDEX(Utilities!8:8,'OperationUtility1 (El)'!$B$9 + 2))</f>
        <v/>
      </c>
      <c r="S8">
        <f t="shared" si="37"/>
        <v>2018</v>
      </c>
      <c r="T8">
        <f t="shared" si="5"/>
        <v>2020</v>
      </c>
      <c r="U8" cm="1">
        <f t="array" ref="U8">IF(T8&gt;=MAX($D$3:$D$100),MAX($D$3:$D$100),IF(S8&lt;$D$3,$D$3,INDEX($D$3:$D$100,MATCH(S8,$D$3:$D$100)+1)))</f>
        <v>2020</v>
      </c>
      <c r="V8">
        <f t="shared" si="6"/>
        <v>7.0199999999999999E-5</v>
      </c>
      <c r="W8" s="38">
        <f t="shared" si="7"/>
        <v>7.0199999999999999E-5</v>
      </c>
      <c r="X8">
        <f t="shared" si="8"/>
        <v>7.0199999999999999E-5</v>
      </c>
      <c r="Y8">
        <f t="shared" si="9"/>
        <v>0.21738834000000001</v>
      </c>
      <c r="Z8">
        <f t="shared" si="10"/>
        <v>0</v>
      </c>
      <c r="AB8" s="1" t="str" cm="1">
        <f t="array" ref="AB8">IF(INDEX(Utilities!8:8,'OperationUtility1 (El)'!$B$9)="","",INDEX(Utilities!8:8,'OperationUtility1 (El)'!$B$9))</f>
        <v/>
      </c>
      <c r="AC8" s="1" t="str" cm="1">
        <f t="array" ref="AC8">IF(INDEX(Utilities!8:8,'OperationUtility1 (El)'!$B$9 + 3)="","",INDEX(Utilities!8:8,'OperationUtility1 (El)'!$B$9 +3))</f>
        <v/>
      </c>
      <c r="AE8">
        <f t="shared" si="38"/>
        <v>2018</v>
      </c>
      <c r="AF8">
        <f t="shared" si="11"/>
        <v>2020</v>
      </c>
      <c r="AG8" cm="1">
        <f t="array" ref="AG8">IF(AF8&gt;=MAX($D$3:$D$100),MAX($D$3:$D$100),IF(AE8&lt;$D$3,$D$3,INDEX($D$3:$D$100,MATCH(AE8,$D$3:$D$100)+1)))</f>
        <v>2020</v>
      </c>
      <c r="AH8">
        <f t="shared" si="12"/>
        <v>6.6E-4</v>
      </c>
      <c r="AI8" s="38">
        <f t="shared" si="13"/>
        <v>6.6E-4</v>
      </c>
      <c r="AJ8">
        <f t="shared" si="14"/>
        <v>6.6E-4</v>
      </c>
      <c r="AK8">
        <f t="shared" si="15"/>
        <v>2.043822</v>
      </c>
      <c r="AL8">
        <f t="shared" si="16"/>
        <v>0</v>
      </c>
      <c r="AN8" s="1" t="str" cm="1">
        <f t="array" ref="AN8">IF(INDEX(Utilities!8:8,'OperationUtility1 (El)'!$B$9)="","",INDEX(Utilities!8:8,'OperationUtility1 (El)'!$B$9))</f>
        <v/>
      </c>
      <c r="AO8" s="1" t="str" cm="1">
        <f t="array" ref="AO8">IF(INDEX(Utilities!8:8,'OperationUtility1 (El)'!$B$9 + 4)="","",INDEX(Utilities!8:8,'OperationUtility1 (El)'!$B$9 +4))</f>
        <v/>
      </c>
      <c r="AQ8">
        <f t="shared" si="39"/>
        <v>2018</v>
      </c>
      <c r="AR8">
        <f t="shared" si="17"/>
        <v>2020</v>
      </c>
      <c r="AS8" cm="1">
        <f t="array" ref="AS8">IF(AR8&gt;=MAX($D$3:$D$100),MAX($D$3:$D$100),IF(AQ8&lt;$D$3,$D$3,INDEX($D$3:$D$100,MATCH(AQ8,$D$3:$D$100)+1)))</f>
        <v>2020</v>
      </c>
      <c r="AT8">
        <f t="shared" si="18"/>
        <v>1.4100000000000001E-4</v>
      </c>
      <c r="AU8" s="38">
        <f t="shared" si="19"/>
        <v>1.4100000000000001E-4</v>
      </c>
      <c r="AV8">
        <f t="shared" si="20"/>
        <v>1.4100000000000001E-4</v>
      </c>
      <c r="AW8">
        <f t="shared" si="21"/>
        <v>0.4366347000000001</v>
      </c>
      <c r="AX8">
        <f t="shared" si="22"/>
        <v>0</v>
      </c>
      <c r="AZ8" s="1" t="str" cm="1">
        <f t="array" ref="AZ8">IF(INDEX(Utilities!8:8,'OperationUtility1 (El)'!$B$9)="","",INDEX(Utilities!8:8,'OperationUtility1 (El)'!$B$9))</f>
        <v/>
      </c>
      <c r="BA8" s="1" t="str" cm="1">
        <f t="array" ref="BA8">IF(INDEX(Utilities!8:8,'OperationUtility1 (El)'!$B$9 + 5)="","",INDEX(Utilities!8:8,'OperationUtility1 (El)'!$B$9 +5))</f>
        <v/>
      </c>
      <c r="BC8">
        <f t="shared" si="40"/>
        <v>2018</v>
      </c>
      <c r="BD8">
        <f t="shared" si="23"/>
        <v>2020</v>
      </c>
      <c r="BE8" cm="1">
        <f t="array" ref="BE8">IF(BD8&gt;=MAX($D$3:$D$100),MAX($D$3:$D$100),IF(BC8&lt;$D$3,$D$3,INDEX($D$3:$D$100,MATCH(BC8,$D$3:$D$100)+1)))</f>
        <v>2020</v>
      </c>
      <c r="BF8">
        <f t="shared" si="24"/>
        <v>2.75</v>
      </c>
      <c r="BG8" s="38">
        <f t="shared" si="25"/>
        <v>2.75</v>
      </c>
      <c r="BH8">
        <f t="shared" si="26"/>
        <v>2.75</v>
      </c>
      <c r="BI8">
        <f t="shared" si="27"/>
        <v>8515.9250000000011</v>
      </c>
      <c r="BJ8">
        <f t="shared" si="28"/>
        <v>0</v>
      </c>
      <c r="BL8" s="1" t="str" cm="1">
        <f t="array" ref="BL8">IF(INDEX(Utilities!8:8,'OperationUtility1 (El)'!$B$9)="","",INDEX(Utilities!8:8,'OperationUtility1 (El)'!$B$9))</f>
        <v/>
      </c>
      <c r="BM8" s="1" t="str" cm="1">
        <f t="array" ref="BM8">IF(INDEX(Utilities!8:8,'OperationUtility1 (El)'!$B$9 + 6)="","",INDEX(Utilities!8:8,'OperationUtility1 (El)'!$B$9 +6))</f>
        <v/>
      </c>
      <c r="BO8">
        <f t="shared" si="41"/>
        <v>2018</v>
      </c>
      <c r="BP8">
        <f t="shared" si="29"/>
        <v>2020</v>
      </c>
      <c r="BQ8" cm="1">
        <f t="array" ref="BQ8">IF(BP8&gt;=MAX($D$3:$D$100),MAX($D$3:$D$100),IF(BO8&lt;$D$3,$D$3,INDEX($D$3:$D$100,MATCH(BO8,$D$3:$D$100)+1)))</f>
        <v>2020</v>
      </c>
      <c r="BR8">
        <f t="shared" si="30"/>
        <v>9.77</v>
      </c>
      <c r="BS8" s="38">
        <f t="shared" si="31"/>
        <v>9.77</v>
      </c>
      <c r="BT8">
        <f t="shared" si="32"/>
        <v>9.77</v>
      </c>
      <c r="BU8">
        <f t="shared" si="33"/>
        <v>30254.759000000002</v>
      </c>
      <c r="BV8">
        <f t="shared" si="34"/>
        <v>0</v>
      </c>
    </row>
    <row r="9" spans="1:74" x14ac:dyDescent="0.25">
      <c r="A9" t="s">
        <v>100</v>
      </c>
      <c r="B9">
        <f>MATCH(B8,Utilities!1:1,0)</f>
        <v>13</v>
      </c>
      <c r="D9" s="1" t="str" cm="1">
        <f t="array" ref="D9">IF(INDEX(Utilities!9:9,'OperationUtility1 (El)'!$B$9)="","",INDEX(Utilities!9:9,'OperationUtility1 (El)'!$B$9))</f>
        <v/>
      </c>
      <c r="E9" s="1" t="str" cm="1">
        <f t="array" ref="E9">IF(INDEX(Utilities!9:9,'OperationUtility1 (El)'!$B$9 + 1)="","",INDEX(Utilities!9:9,'OperationUtility1 (El)'!$B$9 + 1))</f>
        <v/>
      </c>
      <c r="G9">
        <f t="shared" si="35"/>
        <v>2019</v>
      </c>
      <c r="H9">
        <f t="shared" si="0"/>
        <v>2020</v>
      </c>
      <c r="I9" cm="1">
        <f t="array" ref="I9">IF(H9&gt;=MAX($D$3:$D$100),MAX($D$3:$D$100),IF(G9&lt;$D$3,$D$3,INDEX($D$3:$D$100,MATCH(G9,$D$3:$D$100)+1)))</f>
        <v>2020</v>
      </c>
      <c r="J9">
        <f t="shared" si="1"/>
        <v>0.26400000000000001</v>
      </c>
      <c r="K9" s="38">
        <f t="shared" si="2"/>
        <v>0.26400000000000001</v>
      </c>
      <c r="L9">
        <f t="shared" si="3"/>
        <v>0.26400000000000001</v>
      </c>
      <c r="M9">
        <f t="shared" si="4"/>
        <v>817.52880000000016</v>
      </c>
      <c r="N9">
        <f t="shared" si="36"/>
        <v>0</v>
      </c>
      <c r="P9" s="1" t="str" cm="1">
        <f t="array" ref="P9">IF(INDEX(Utilities!9:9,'OperationUtility1 (El)'!$B$9)="","",INDEX(Utilities!9:9,'OperationUtility1 (El)'!$B$9))</f>
        <v/>
      </c>
      <c r="Q9" s="1" t="str" cm="1">
        <f t="array" ref="Q9">IF(INDEX(Utilities!9:9,'OperationUtility1 (El)'!$B$9 + 2)="","",INDEX(Utilities!9:9,'OperationUtility1 (El)'!$B$9 + 2))</f>
        <v/>
      </c>
      <c r="S9">
        <f t="shared" si="37"/>
        <v>2019</v>
      </c>
      <c r="T9">
        <f t="shared" si="5"/>
        <v>2020</v>
      </c>
      <c r="U9" cm="1">
        <f t="array" ref="U9">IF(T9&gt;=MAX($D$3:$D$100),MAX($D$3:$D$100),IF(S9&lt;$D$3,$D$3,INDEX($D$3:$D$100,MATCH(S9,$D$3:$D$100)+1)))</f>
        <v>2020</v>
      </c>
      <c r="V9">
        <f t="shared" si="6"/>
        <v>7.0199999999999999E-5</v>
      </c>
      <c r="W9" s="38">
        <f t="shared" si="7"/>
        <v>7.0199999999999999E-5</v>
      </c>
      <c r="X9">
        <f t="shared" si="8"/>
        <v>7.0199999999999999E-5</v>
      </c>
      <c r="Y9">
        <f t="shared" si="9"/>
        <v>0.21738834000000001</v>
      </c>
      <c r="Z9">
        <f t="shared" si="10"/>
        <v>0</v>
      </c>
      <c r="AB9" s="1" t="str" cm="1">
        <f t="array" ref="AB9">IF(INDEX(Utilities!9:9,'OperationUtility1 (El)'!$B$9)="","",INDEX(Utilities!9:9,'OperationUtility1 (El)'!$B$9))</f>
        <v/>
      </c>
      <c r="AC9" s="1" t="str" cm="1">
        <f t="array" ref="AC9">IF(INDEX(Utilities!9:9,'OperationUtility1 (El)'!$B$9 + 3)="","",INDEX(Utilities!9:9,'OperationUtility1 (El)'!$B$9 +3))</f>
        <v/>
      </c>
      <c r="AE9">
        <f t="shared" si="38"/>
        <v>2019</v>
      </c>
      <c r="AF9">
        <f t="shared" si="11"/>
        <v>2020</v>
      </c>
      <c r="AG9" cm="1">
        <f t="array" ref="AG9">IF(AF9&gt;=MAX($D$3:$D$100),MAX($D$3:$D$100),IF(AE9&lt;$D$3,$D$3,INDEX($D$3:$D$100,MATCH(AE9,$D$3:$D$100)+1)))</f>
        <v>2020</v>
      </c>
      <c r="AH9">
        <f t="shared" si="12"/>
        <v>6.6E-4</v>
      </c>
      <c r="AI9" s="38">
        <f t="shared" si="13"/>
        <v>6.6E-4</v>
      </c>
      <c r="AJ9">
        <f t="shared" si="14"/>
        <v>6.6E-4</v>
      </c>
      <c r="AK9">
        <f t="shared" si="15"/>
        <v>2.043822</v>
      </c>
      <c r="AL9">
        <f t="shared" si="16"/>
        <v>0</v>
      </c>
      <c r="AN9" s="1" t="str" cm="1">
        <f t="array" ref="AN9">IF(INDEX(Utilities!9:9,'OperationUtility1 (El)'!$B$9)="","",INDEX(Utilities!9:9,'OperationUtility1 (El)'!$B$9))</f>
        <v/>
      </c>
      <c r="AO9" s="1" t="str" cm="1">
        <f t="array" ref="AO9">IF(INDEX(Utilities!9:9,'OperationUtility1 (El)'!$B$9 + 4)="","",INDEX(Utilities!9:9,'OperationUtility1 (El)'!$B$9 +4))</f>
        <v/>
      </c>
      <c r="AQ9">
        <f t="shared" si="39"/>
        <v>2019</v>
      </c>
      <c r="AR9">
        <f t="shared" si="17"/>
        <v>2020</v>
      </c>
      <c r="AS9" cm="1">
        <f t="array" ref="AS9">IF(AR9&gt;=MAX($D$3:$D$100),MAX($D$3:$D$100),IF(AQ9&lt;$D$3,$D$3,INDEX($D$3:$D$100,MATCH(AQ9,$D$3:$D$100)+1)))</f>
        <v>2020</v>
      </c>
      <c r="AT9">
        <f t="shared" si="18"/>
        <v>1.4100000000000001E-4</v>
      </c>
      <c r="AU9" s="38">
        <f t="shared" si="19"/>
        <v>1.4100000000000001E-4</v>
      </c>
      <c r="AV9">
        <f t="shared" si="20"/>
        <v>1.4100000000000001E-4</v>
      </c>
      <c r="AW9">
        <f t="shared" si="21"/>
        <v>0.4366347000000001</v>
      </c>
      <c r="AX9">
        <f t="shared" si="22"/>
        <v>0</v>
      </c>
      <c r="AZ9" s="1" t="str" cm="1">
        <f t="array" ref="AZ9">IF(INDEX(Utilities!9:9,'OperationUtility1 (El)'!$B$9)="","",INDEX(Utilities!9:9,'OperationUtility1 (El)'!$B$9))</f>
        <v/>
      </c>
      <c r="BA9" s="1" t="str" cm="1">
        <f t="array" ref="BA9">IF(INDEX(Utilities!9:9,'OperationUtility1 (El)'!$B$9 + 5)="","",INDEX(Utilities!9:9,'OperationUtility1 (El)'!$B$9 +5))</f>
        <v/>
      </c>
      <c r="BC9">
        <f t="shared" si="40"/>
        <v>2019</v>
      </c>
      <c r="BD9">
        <f t="shared" si="23"/>
        <v>2020</v>
      </c>
      <c r="BE9" cm="1">
        <f t="array" ref="BE9">IF(BD9&gt;=MAX($D$3:$D$100),MAX($D$3:$D$100),IF(BC9&lt;$D$3,$D$3,INDEX($D$3:$D$100,MATCH(BC9,$D$3:$D$100)+1)))</f>
        <v>2020</v>
      </c>
      <c r="BF9">
        <f t="shared" si="24"/>
        <v>2.75</v>
      </c>
      <c r="BG9" s="38">
        <f t="shared" si="25"/>
        <v>2.75</v>
      </c>
      <c r="BH9">
        <f t="shared" si="26"/>
        <v>2.75</v>
      </c>
      <c r="BI9">
        <f t="shared" si="27"/>
        <v>8515.9250000000011</v>
      </c>
      <c r="BJ9">
        <f t="shared" si="28"/>
        <v>0</v>
      </c>
      <c r="BL9" s="1" t="str" cm="1">
        <f t="array" ref="BL9">IF(INDEX(Utilities!9:9,'OperationUtility1 (El)'!$B$9)="","",INDEX(Utilities!9:9,'OperationUtility1 (El)'!$B$9))</f>
        <v/>
      </c>
      <c r="BM9" s="1" t="str" cm="1">
        <f t="array" ref="BM9">IF(INDEX(Utilities!9:9,'OperationUtility1 (El)'!$B$9 + 6)="","",INDEX(Utilities!9:9,'OperationUtility1 (El)'!$B$9 +6))</f>
        <v/>
      </c>
      <c r="BO9">
        <f t="shared" si="41"/>
        <v>2019</v>
      </c>
      <c r="BP9">
        <f t="shared" si="29"/>
        <v>2020</v>
      </c>
      <c r="BQ9" cm="1">
        <f t="array" ref="BQ9">IF(BP9&gt;=MAX($D$3:$D$100),MAX($D$3:$D$100),IF(BO9&lt;$D$3,$D$3,INDEX($D$3:$D$100,MATCH(BO9,$D$3:$D$100)+1)))</f>
        <v>2020</v>
      </c>
      <c r="BR9">
        <f t="shared" si="30"/>
        <v>9.77</v>
      </c>
      <c r="BS9" s="38">
        <f t="shared" si="31"/>
        <v>9.77</v>
      </c>
      <c r="BT9">
        <f t="shared" si="32"/>
        <v>9.77</v>
      </c>
      <c r="BU9">
        <f t="shared" si="33"/>
        <v>30254.759000000002</v>
      </c>
      <c r="BV9">
        <f t="shared" si="34"/>
        <v>0</v>
      </c>
    </row>
    <row r="10" spans="1:74" x14ac:dyDescent="0.25">
      <c r="D10" s="1" t="str" cm="1">
        <f t="array" ref="D10">IF(INDEX(Utilities!10:10,'OperationUtility1 (El)'!$B$9)="","",INDEX(Utilities!10:10,'OperationUtility1 (El)'!$B$9))</f>
        <v/>
      </c>
      <c r="E10" s="1" t="str" cm="1">
        <f t="array" ref="E10">IF(INDEX(Utilities!10:10,'OperationUtility1 (El)'!$B$9 + 1)="","",INDEX(Utilities!10:10,'OperationUtility1 (El)'!$B$9 + 1))</f>
        <v/>
      </c>
      <c r="G10">
        <f t="shared" si="35"/>
        <v>2020</v>
      </c>
      <c r="H10">
        <f t="shared" si="0"/>
        <v>2020</v>
      </c>
      <c r="I10" cm="1">
        <f t="array" ref="I10">IF(H10&gt;=MAX($D$3:$D$100),MAX($D$3:$D$100),IF(G10&lt;$D$3,$D$3,INDEX($D$3:$D$100,MATCH(G10,$D$3:$D$100)+1)))</f>
        <v>2025</v>
      </c>
      <c r="J10">
        <f t="shared" si="1"/>
        <v>0.26400000000000001</v>
      </c>
      <c r="K10" s="38">
        <f t="shared" si="2"/>
        <v>0.13500000000000001</v>
      </c>
      <c r="L10">
        <f t="shared" si="3"/>
        <v>0.26400000000000001</v>
      </c>
      <c r="M10">
        <f t="shared" si="4"/>
        <v>817.52880000000016</v>
      </c>
      <c r="N10">
        <f t="shared" si="36"/>
        <v>0</v>
      </c>
      <c r="P10" s="1" t="str" cm="1">
        <f t="array" ref="P10">IF(INDEX(Utilities!10:10,'OperationUtility1 (El)'!$B$9)="","",INDEX(Utilities!10:10,'OperationUtility1 (El)'!$B$9))</f>
        <v/>
      </c>
      <c r="Q10" s="1" t="str" cm="1">
        <f t="array" ref="Q10">IF(INDEX(Utilities!10:10,'OperationUtility1 (El)'!$B$9 + 2)="","",INDEX(Utilities!10:10,'OperationUtility1 (El)'!$B$9 + 2))</f>
        <v/>
      </c>
      <c r="S10">
        <f t="shared" si="37"/>
        <v>2020</v>
      </c>
      <c r="T10">
        <f t="shared" si="5"/>
        <v>2020</v>
      </c>
      <c r="U10" cm="1">
        <f t="array" ref="U10">IF(T10&gt;=MAX($D$3:$D$100),MAX($D$3:$D$100),IF(S10&lt;$D$3,$D$3,INDEX($D$3:$D$100,MATCH(S10,$D$3:$D$100)+1)))</f>
        <v>2025</v>
      </c>
      <c r="V10">
        <f t="shared" si="6"/>
        <v>7.0199999999999999E-5</v>
      </c>
      <c r="W10" s="38">
        <f t="shared" si="7"/>
        <v>5.0099999999999998E-5</v>
      </c>
      <c r="X10">
        <f t="shared" si="8"/>
        <v>7.0199999999999999E-5</v>
      </c>
      <c r="Y10">
        <f t="shared" si="9"/>
        <v>0.21738834000000001</v>
      </c>
      <c r="Z10">
        <f t="shared" si="10"/>
        <v>0</v>
      </c>
      <c r="AB10" s="1" t="str" cm="1">
        <f t="array" ref="AB10">IF(INDEX(Utilities!10:10,'OperationUtility1 (El)'!$B$9)="","",INDEX(Utilities!10:10,'OperationUtility1 (El)'!$B$9))</f>
        <v/>
      </c>
      <c r="AC10" s="1" t="str" cm="1">
        <f t="array" ref="AC10">IF(INDEX(Utilities!10:10,'OperationUtility1 (El)'!$B$9 + 3)="","",INDEX(Utilities!10:10,'OperationUtility1 (El)'!$B$9 +3))</f>
        <v/>
      </c>
      <c r="AE10">
        <f t="shared" si="38"/>
        <v>2020</v>
      </c>
      <c r="AF10">
        <f t="shared" si="11"/>
        <v>2020</v>
      </c>
      <c r="AG10" cm="1">
        <f t="array" ref="AG10">IF(AF10&gt;=MAX($D$3:$D$100),MAX($D$3:$D$100),IF(AE10&lt;$D$3,$D$3,INDEX($D$3:$D$100,MATCH(AE10,$D$3:$D$100)+1)))</f>
        <v>2025</v>
      </c>
      <c r="AH10">
        <f t="shared" si="12"/>
        <v>6.6E-4</v>
      </c>
      <c r="AI10" s="38">
        <f t="shared" si="13"/>
        <v>4.75E-4</v>
      </c>
      <c r="AJ10">
        <f t="shared" si="14"/>
        <v>6.6E-4</v>
      </c>
      <c r="AK10">
        <f t="shared" si="15"/>
        <v>2.043822</v>
      </c>
      <c r="AL10">
        <f t="shared" si="16"/>
        <v>0</v>
      </c>
      <c r="AN10" s="1" t="str" cm="1">
        <f t="array" ref="AN10">IF(INDEX(Utilities!10:10,'OperationUtility1 (El)'!$B$9)="","",INDEX(Utilities!10:10,'OperationUtility1 (El)'!$B$9))</f>
        <v/>
      </c>
      <c r="AO10" s="1" t="str" cm="1">
        <f t="array" ref="AO10">IF(INDEX(Utilities!10:10,'OperationUtility1 (El)'!$B$9 + 4)="","",INDEX(Utilities!10:10,'OperationUtility1 (El)'!$B$9 +4))</f>
        <v/>
      </c>
      <c r="AQ10">
        <f t="shared" si="39"/>
        <v>2020</v>
      </c>
      <c r="AR10">
        <f t="shared" si="17"/>
        <v>2020</v>
      </c>
      <c r="AS10" cm="1">
        <f t="array" ref="AS10">IF(AR10&gt;=MAX($D$3:$D$100),MAX($D$3:$D$100),IF(AQ10&lt;$D$3,$D$3,INDEX($D$3:$D$100,MATCH(AQ10,$D$3:$D$100)+1)))</f>
        <v>2025</v>
      </c>
      <c r="AT10">
        <f t="shared" si="18"/>
        <v>1.4100000000000001E-4</v>
      </c>
      <c r="AU10" s="38">
        <f t="shared" si="19"/>
        <v>1.0399999999999999E-4</v>
      </c>
      <c r="AV10">
        <f t="shared" si="20"/>
        <v>1.4100000000000001E-4</v>
      </c>
      <c r="AW10">
        <f t="shared" si="21"/>
        <v>0.4366347000000001</v>
      </c>
      <c r="AX10">
        <f t="shared" si="22"/>
        <v>0</v>
      </c>
      <c r="AZ10" s="1" t="str" cm="1">
        <f t="array" ref="AZ10">IF(INDEX(Utilities!10:10,'OperationUtility1 (El)'!$B$9)="","",INDEX(Utilities!10:10,'OperationUtility1 (El)'!$B$9))</f>
        <v/>
      </c>
      <c r="BA10" s="1" t="str" cm="1">
        <f t="array" ref="BA10">IF(INDEX(Utilities!10:10,'OperationUtility1 (El)'!$B$9 + 5)="","",INDEX(Utilities!10:10,'OperationUtility1 (El)'!$B$9 +5))</f>
        <v/>
      </c>
      <c r="BC10">
        <f t="shared" si="40"/>
        <v>2020</v>
      </c>
      <c r="BD10">
        <f t="shared" si="23"/>
        <v>2020</v>
      </c>
      <c r="BE10" cm="1">
        <f t="array" ref="BE10">IF(BD10&gt;=MAX($D$3:$D$100),MAX($D$3:$D$100),IF(BC10&lt;$D$3,$D$3,INDEX($D$3:$D$100,MATCH(BC10,$D$3:$D$100)+1)))</f>
        <v>2025</v>
      </c>
      <c r="BF10">
        <f t="shared" si="24"/>
        <v>2.75</v>
      </c>
      <c r="BG10" s="38">
        <f t="shared" si="25"/>
        <v>1.4</v>
      </c>
      <c r="BH10">
        <f t="shared" si="26"/>
        <v>2.75</v>
      </c>
      <c r="BI10">
        <f t="shared" si="27"/>
        <v>8515.9250000000011</v>
      </c>
      <c r="BJ10">
        <f t="shared" si="28"/>
        <v>0</v>
      </c>
      <c r="BL10" s="1" t="str" cm="1">
        <f t="array" ref="BL10">IF(INDEX(Utilities!10:10,'OperationUtility1 (El)'!$B$9)="","",INDEX(Utilities!10:10,'OperationUtility1 (El)'!$B$9))</f>
        <v/>
      </c>
      <c r="BM10" s="1" t="str" cm="1">
        <f t="array" ref="BM10">IF(INDEX(Utilities!10:10,'OperationUtility1 (El)'!$B$9 + 6)="","",INDEX(Utilities!10:10,'OperationUtility1 (El)'!$B$9 +6))</f>
        <v/>
      </c>
      <c r="BO10">
        <f t="shared" si="41"/>
        <v>2020</v>
      </c>
      <c r="BP10">
        <f t="shared" si="29"/>
        <v>2020</v>
      </c>
      <c r="BQ10" cm="1">
        <f t="array" ref="BQ10">IF(BP10&gt;=MAX($D$3:$D$100),MAX($D$3:$D$100),IF(BO10&lt;$D$3,$D$3,INDEX($D$3:$D$100,MATCH(BO10,$D$3:$D$100)+1)))</f>
        <v>2025</v>
      </c>
      <c r="BR10">
        <f t="shared" si="30"/>
        <v>9.77</v>
      </c>
      <c r="BS10" s="38">
        <f t="shared" si="31"/>
        <v>8</v>
      </c>
      <c r="BT10">
        <f t="shared" si="32"/>
        <v>9.77</v>
      </c>
      <c r="BU10">
        <f t="shared" si="33"/>
        <v>30254.759000000002</v>
      </c>
      <c r="BV10">
        <f t="shared" si="34"/>
        <v>0</v>
      </c>
    </row>
    <row r="11" spans="1:74" x14ac:dyDescent="0.25">
      <c r="B11" s="35" t="s">
        <v>5</v>
      </c>
      <c r="D11" s="1" t="str" cm="1">
        <f t="array" ref="D11">IF(INDEX(Utilities!11:11,'OperationUtility1 (El)'!$B$9)="","",INDEX(Utilities!11:11,'OperationUtility1 (El)'!$B$9))</f>
        <v/>
      </c>
      <c r="E11" s="1" t="str" cm="1">
        <f t="array" ref="E11">IF(INDEX(Utilities!11:11,'OperationUtility1 (El)'!$B$9 + 1)="","",INDEX(Utilities!11:11,'OperationUtility1 (El)'!$B$9 + 1))</f>
        <v/>
      </c>
      <c r="G11">
        <f t="shared" si="35"/>
        <v>2021</v>
      </c>
      <c r="H11">
        <f t="shared" si="0"/>
        <v>2020</v>
      </c>
      <c r="I11" cm="1">
        <f t="array" ref="I11">IF(H11&gt;=MAX($D$3:$D$100),MAX($D$3:$D$100),IF(G11&lt;$D$3,$D$3,INDEX($D$3:$D$100,MATCH(G11,$D$3:$D$100)+1)))</f>
        <v>2025</v>
      </c>
      <c r="J11">
        <f t="shared" si="1"/>
        <v>0.26400000000000001</v>
      </c>
      <c r="K11" s="38">
        <f t="shared" si="2"/>
        <v>0.13500000000000001</v>
      </c>
      <c r="L11">
        <f t="shared" si="3"/>
        <v>0.23820000000000002</v>
      </c>
      <c r="M11">
        <f t="shared" si="4"/>
        <v>737.63394000000017</v>
      </c>
      <c r="N11">
        <f t="shared" si="36"/>
        <v>0</v>
      </c>
      <c r="P11" s="1" t="str" cm="1">
        <f t="array" ref="P11">IF(INDEX(Utilities!11:11,'OperationUtility1 (El)'!$B$9)="","",INDEX(Utilities!11:11,'OperationUtility1 (El)'!$B$9))</f>
        <v/>
      </c>
      <c r="Q11" s="1" t="str" cm="1">
        <f t="array" ref="Q11">IF(INDEX(Utilities!11:11,'OperationUtility1 (El)'!$B$9 + 2)="","",INDEX(Utilities!11:11,'OperationUtility1 (El)'!$B$9 + 2))</f>
        <v/>
      </c>
      <c r="S11">
        <f t="shared" si="37"/>
        <v>2021</v>
      </c>
      <c r="T11">
        <f t="shared" si="5"/>
        <v>2020</v>
      </c>
      <c r="U11" cm="1">
        <f t="array" ref="U11">IF(T11&gt;=MAX($D$3:$D$100),MAX($D$3:$D$100),IF(S11&lt;$D$3,$D$3,INDEX($D$3:$D$100,MATCH(S11,$D$3:$D$100)+1)))</f>
        <v>2025</v>
      </c>
      <c r="V11">
        <f t="shared" si="6"/>
        <v>7.0199999999999999E-5</v>
      </c>
      <c r="W11" s="38">
        <f t="shared" si="7"/>
        <v>5.0099999999999998E-5</v>
      </c>
      <c r="X11">
        <f t="shared" si="8"/>
        <v>6.6179999999999993E-5</v>
      </c>
      <c r="Y11">
        <f t="shared" si="9"/>
        <v>0.204939606</v>
      </c>
      <c r="Z11">
        <f t="shared" si="10"/>
        <v>0</v>
      </c>
      <c r="AB11" s="1" t="str" cm="1">
        <f t="array" ref="AB11">IF(INDEX(Utilities!11:11,'OperationUtility1 (El)'!$B$9)="","",INDEX(Utilities!11:11,'OperationUtility1 (El)'!$B$9))</f>
        <v/>
      </c>
      <c r="AC11" s="1" t="str" cm="1">
        <f t="array" ref="AC11">IF(INDEX(Utilities!11:11,'OperationUtility1 (El)'!$B$9 + 3)="","",INDEX(Utilities!11:11,'OperationUtility1 (El)'!$B$9 +3))</f>
        <v/>
      </c>
      <c r="AE11">
        <f t="shared" si="38"/>
        <v>2021</v>
      </c>
      <c r="AF11">
        <f t="shared" si="11"/>
        <v>2020</v>
      </c>
      <c r="AG11" cm="1">
        <f t="array" ref="AG11">IF(AF11&gt;=MAX($D$3:$D$100),MAX($D$3:$D$100),IF(AE11&lt;$D$3,$D$3,INDEX($D$3:$D$100,MATCH(AE11,$D$3:$D$100)+1)))</f>
        <v>2025</v>
      </c>
      <c r="AH11">
        <f t="shared" si="12"/>
        <v>6.6E-4</v>
      </c>
      <c r="AI11" s="38">
        <f t="shared" si="13"/>
        <v>4.75E-4</v>
      </c>
      <c r="AJ11">
        <f t="shared" si="14"/>
        <v>6.2299999999999996E-4</v>
      </c>
      <c r="AK11">
        <f t="shared" si="15"/>
        <v>1.9292441</v>
      </c>
      <c r="AL11">
        <f t="shared" si="16"/>
        <v>0</v>
      </c>
      <c r="AN11" s="1" t="str" cm="1">
        <f t="array" ref="AN11">IF(INDEX(Utilities!11:11,'OperationUtility1 (El)'!$B$9)="","",INDEX(Utilities!11:11,'OperationUtility1 (El)'!$B$9))</f>
        <v/>
      </c>
      <c r="AO11" s="1" t="str" cm="1">
        <f t="array" ref="AO11">IF(INDEX(Utilities!11:11,'OperationUtility1 (El)'!$B$9 + 4)="","",INDEX(Utilities!11:11,'OperationUtility1 (El)'!$B$9 +4))</f>
        <v/>
      </c>
      <c r="AQ11">
        <f t="shared" si="39"/>
        <v>2021</v>
      </c>
      <c r="AR11">
        <f t="shared" si="17"/>
        <v>2020</v>
      </c>
      <c r="AS11" cm="1">
        <f t="array" ref="AS11">IF(AR11&gt;=MAX($D$3:$D$100),MAX($D$3:$D$100),IF(AQ11&lt;$D$3,$D$3,INDEX($D$3:$D$100,MATCH(AQ11,$D$3:$D$100)+1)))</f>
        <v>2025</v>
      </c>
      <c r="AT11">
        <f t="shared" si="18"/>
        <v>1.4100000000000001E-4</v>
      </c>
      <c r="AU11" s="38">
        <f t="shared" si="19"/>
        <v>1.0399999999999999E-4</v>
      </c>
      <c r="AV11">
        <f t="shared" si="20"/>
        <v>1.3359999999999999E-4</v>
      </c>
      <c r="AW11">
        <f t="shared" si="21"/>
        <v>0.41371912</v>
      </c>
      <c r="AX11">
        <f t="shared" si="22"/>
        <v>0</v>
      </c>
      <c r="AZ11" s="1" t="str" cm="1">
        <f t="array" ref="AZ11">IF(INDEX(Utilities!11:11,'OperationUtility1 (El)'!$B$9)="","",INDEX(Utilities!11:11,'OperationUtility1 (El)'!$B$9))</f>
        <v/>
      </c>
      <c r="BA11" s="1" t="str" cm="1">
        <f t="array" ref="BA11">IF(INDEX(Utilities!11:11,'OperationUtility1 (El)'!$B$9 + 5)="","",INDEX(Utilities!11:11,'OperationUtility1 (El)'!$B$9 +5))</f>
        <v/>
      </c>
      <c r="BC11">
        <f t="shared" si="40"/>
        <v>2021</v>
      </c>
      <c r="BD11">
        <f t="shared" si="23"/>
        <v>2020</v>
      </c>
      <c r="BE11" cm="1">
        <f t="array" ref="BE11">IF(BD11&gt;=MAX($D$3:$D$100),MAX($D$3:$D$100),IF(BC11&lt;$D$3,$D$3,INDEX($D$3:$D$100,MATCH(BC11,$D$3:$D$100)+1)))</f>
        <v>2025</v>
      </c>
      <c r="BF11">
        <f t="shared" si="24"/>
        <v>2.75</v>
      </c>
      <c r="BG11" s="38">
        <f t="shared" si="25"/>
        <v>1.4</v>
      </c>
      <c r="BH11">
        <f t="shared" si="26"/>
        <v>2.48</v>
      </c>
      <c r="BI11">
        <f t="shared" si="27"/>
        <v>7679.8160000000007</v>
      </c>
      <c r="BJ11">
        <f t="shared" si="28"/>
        <v>0</v>
      </c>
      <c r="BL11" s="1" t="str" cm="1">
        <f t="array" ref="BL11">IF(INDEX(Utilities!11:11,'OperationUtility1 (El)'!$B$9)="","",INDEX(Utilities!11:11,'OperationUtility1 (El)'!$B$9))</f>
        <v/>
      </c>
      <c r="BM11" s="1" t="str" cm="1">
        <f t="array" ref="BM11">IF(INDEX(Utilities!11:11,'OperationUtility1 (El)'!$B$9 + 6)="","",INDEX(Utilities!11:11,'OperationUtility1 (El)'!$B$9 +6))</f>
        <v/>
      </c>
      <c r="BO11">
        <f t="shared" si="41"/>
        <v>2021</v>
      </c>
      <c r="BP11">
        <f t="shared" si="29"/>
        <v>2020</v>
      </c>
      <c r="BQ11" cm="1">
        <f t="array" ref="BQ11">IF(BP11&gt;=MAX($D$3:$D$100),MAX($D$3:$D$100),IF(BO11&lt;$D$3,$D$3,INDEX($D$3:$D$100,MATCH(BO11,$D$3:$D$100)+1)))</f>
        <v>2025</v>
      </c>
      <c r="BR11">
        <f t="shared" si="30"/>
        <v>9.77</v>
      </c>
      <c r="BS11" s="38">
        <f t="shared" si="31"/>
        <v>8</v>
      </c>
      <c r="BT11">
        <f t="shared" si="32"/>
        <v>9.4160000000000004</v>
      </c>
      <c r="BU11">
        <f t="shared" si="33"/>
        <v>29158.527200000004</v>
      </c>
      <c r="BV11">
        <f t="shared" si="34"/>
        <v>0</v>
      </c>
    </row>
    <row r="12" spans="1:74" x14ac:dyDescent="0.25">
      <c r="A12" s="7" t="s">
        <v>9</v>
      </c>
      <c r="B12" s="34">
        <f>SUMIFS(M3:M100,G3:G100,CONCATENATE("&lt;",TEXT('Input-output'!B2+'Input-output'!B3,"0"))) - SUMIFS(M3:M100,G3:G100,CONCATENATE("&lt;",TEXT('Input-output'!B2,"0")))</f>
        <v>11290.568200000014</v>
      </c>
      <c r="C12" t="s">
        <v>11</v>
      </c>
      <c r="D12" s="1" t="str" cm="1">
        <f t="array" ref="D12">IF(INDEX(Utilities!12:12,'OperationUtility1 (El)'!$B$9)="","",INDEX(Utilities!12:12,'OperationUtility1 (El)'!$B$9))</f>
        <v/>
      </c>
      <c r="E12" s="1" t="str" cm="1">
        <f t="array" ref="E12">IF(INDEX(Utilities!12:12,'OperationUtility1 (El)'!$B$9 + 1)="","",INDEX(Utilities!12:12,'OperationUtility1 (El)'!$B$9 + 1))</f>
        <v/>
      </c>
      <c r="G12">
        <f t="shared" si="35"/>
        <v>2022</v>
      </c>
      <c r="H12">
        <f t="shared" si="0"/>
        <v>2020</v>
      </c>
      <c r="I12" cm="1">
        <f t="array" ref="I12">IF(H12&gt;=MAX($D$3:$D$100),MAX($D$3:$D$100),IF(G12&lt;$D$3,$D$3,INDEX($D$3:$D$100,MATCH(G12,$D$3:$D$100)+1)))</f>
        <v>2025</v>
      </c>
      <c r="J12">
        <f t="shared" si="1"/>
        <v>0.26400000000000001</v>
      </c>
      <c r="K12" s="38">
        <f t="shared" si="2"/>
        <v>0.13500000000000001</v>
      </c>
      <c r="L12">
        <f t="shared" si="3"/>
        <v>0.21240000000000001</v>
      </c>
      <c r="M12">
        <f t="shared" si="4"/>
        <v>657.73908000000006</v>
      </c>
      <c r="N12">
        <f t="shared" si="36"/>
        <v>0</v>
      </c>
      <c r="P12" s="1" t="str" cm="1">
        <f t="array" ref="P12">IF(INDEX(Utilities!12:12,'OperationUtility1 (El)'!$B$9)="","",INDEX(Utilities!12:12,'OperationUtility1 (El)'!$B$9))</f>
        <v/>
      </c>
      <c r="Q12" s="1" t="str" cm="1">
        <f t="array" ref="Q12">IF(INDEX(Utilities!12:12,'OperationUtility1 (El)'!$B$9 + 2)="","",INDEX(Utilities!12:12,'OperationUtility1 (El)'!$B$9 + 2))</f>
        <v/>
      </c>
      <c r="S12">
        <f t="shared" si="37"/>
        <v>2022</v>
      </c>
      <c r="T12">
        <f t="shared" si="5"/>
        <v>2020</v>
      </c>
      <c r="U12" cm="1">
        <f t="array" ref="U12">IF(T12&gt;=MAX($D$3:$D$100),MAX($D$3:$D$100),IF(S12&lt;$D$3,$D$3,INDEX($D$3:$D$100,MATCH(S12,$D$3:$D$100)+1)))</f>
        <v>2025</v>
      </c>
      <c r="V12">
        <f t="shared" si="6"/>
        <v>7.0199999999999999E-5</v>
      </c>
      <c r="W12" s="38">
        <f t="shared" si="7"/>
        <v>5.0099999999999998E-5</v>
      </c>
      <c r="X12">
        <f t="shared" si="8"/>
        <v>6.2160000000000001E-5</v>
      </c>
      <c r="Y12">
        <f t="shared" si="9"/>
        <v>0.19249087200000001</v>
      </c>
      <c r="Z12">
        <f t="shared" si="10"/>
        <v>0</v>
      </c>
      <c r="AB12" s="1" t="str" cm="1">
        <f t="array" ref="AB12">IF(INDEX(Utilities!12:12,'OperationUtility1 (El)'!$B$9)="","",INDEX(Utilities!12:12,'OperationUtility1 (El)'!$B$9))</f>
        <v/>
      </c>
      <c r="AC12" s="1" t="str" cm="1">
        <f t="array" ref="AC12">IF(INDEX(Utilities!12:12,'OperationUtility1 (El)'!$B$9 + 3)="","",INDEX(Utilities!12:12,'OperationUtility1 (El)'!$B$9 +3))</f>
        <v/>
      </c>
      <c r="AE12">
        <f t="shared" si="38"/>
        <v>2022</v>
      </c>
      <c r="AF12">
        <f t="shared" si="11"/>
        <v>2020</v>
      </c>
      <c r="AG12" cm="1">
        <f t="array" ref="AG12">IF(AF12&gt;=MAX($D$3:$D$100),MAX($D$3:$D$100),IF(AE12&lt;$D$3,$D$3,INDEX($D$3:$D$100,MATCH(AE12,$D$3:$D$100)+1)))</f>
        <v>2025</v>
      </c>
      <c r="AH12">
        <f t="shared" si="12"/>
        <v>6.6E-4</v>
      </c>
      <c r="AI12" s="38">
        <f t="shared" si="13"/>
        <v>4.75E-4</v>
      </c>
      <c r="AJ12">
        <f t="shared" si="14"/>
        <v>5.8599999999999993E-4</v>
      </c>
      <c r="AK12">
        <f t="shared" si="15"/>
        <v>1.8146662</v>
      </c>
      <c r="AL12">
        <f t="shared" si="16"/>
        <v>0</v>
      </c>
      <c r="AN12" s="1" t="str" cm="1">
        <f t="array" ref="AN12">IF(INDEX(Utilities!12:12,'OperationUtility1 (El)'!$B$9)="","",INDEX(Utilities!12:12,'OperationUtility1 (El)'!$B$9))</f>
        <v/>
      </c>
      <c r="AO12" s="1" t="str" cm="1">
        <f t="array" ref="AO12">IF(INDEX(Utilities!12:12,'OperationUtility1 (El)'!$B$9 + 4)="","",INDEX(Utilities!12:12,'OperationUtility1 (El)'!$B$9 +4))</f>
        <v/>
      </c>
      <c r="AQ12">
        <f t="shared" si="39"/>
        <v>2022</v>
      </c>
      <c r="AR12">
        <f t="shared" si="17"/>
        <v>2020</v>
      </c>
      <c r="AS12" cm="1">
        <f t="array" ref="AS12">IF(AR12&gt;=MAX($D$3:$D$100),MAX($D$3:$D$100),IF(AQ12&lt;$D$3,$D$3,INDEX($D$3:$D$100,MATCH(AQ12,$D$3:$D$100)+1)))</f>
        <v>2025</v>
      </c>
      <c r="AT12">
        <f t="shared" si="18"/>
        <v>1.4100000000000001E-4</v>
      </c>
      <c r="AU12" s="38">
        <f t="shared" si="19"/>
        <v>1.0399999999999999E-4</v>
      </c>
      <c r="AV12">
        <f t="shared" si="20"/>
        <v>1.262E-4</v>
      </c>
      <c r="AW12">
        <f t="shared" si="21"/>
        <v>0.39080354000000006</v>
      </c>
      <c r="AX12">
        <f t="shared" si="22"/>
        <v>0</v>
      </c>
      <c r="AZ12" s="1" t="str" cm="1">
        <f t="array" ref="AZ12">IF(INDEX(Utilities!12:12,'OperationUtility1 (El)'!$B$9)="","",INDEX(Utilities!12:12,'OperationUtility1 (El)'!$B$9))</f>
        <v/>
      </c>
      <c r="BA12" s="1" t="str" cm="1">
        <f t="array" ref="BA12">IF(INDEX(Utilities!12:12,'OperationUtility1 (El)'!$B$9 + 5)="","",INDEX(Utilities!12:12,'OperationUtility1 (El)'!$B$9 +5))</f>
        <v/>
      </c>
      <c r="BC12">
        <f t="shared" si="40"/>
        <v>2022</v>
      </c>
      <c r="BD12">
        <f t="shared" si="23"/>
        <v>2020</v>
      </c>
      <c r="BE12" cm="1">
        <f t="array" ref="BE12">IF(BD12&gt;=MAX($D$3:$D$100),MAX($D$3:$D$100),IF(BC12&lt;$D$3,$D$3,INDEX($D$3:$D$100,MATCH(BC12,$D$3:$D$100)+1)))</f>
        <v>2025</v>
      </c>
      <c r="BF12">
        <f t="shared" si="24"/>
        <v>2.75</v>
      </c>
      <c r="BG12" s="38">
        <f t="shared" si="25"/>
        <v>1.4</v>
      </c>
      <c r="BH12">
        <f t="shared" si="26"/>
        <v>2.21</v>
      </c>
      <c r="BI12">
        <f t="shared" si="27"/>
        <v>6843.7070000000003</v>
      </c>
      <c r="BJ12">
        <f t="shared" si="28"/>
        <v>0</v>
      </c>
      <c r="BL12" s="1" t="str" cm="1">
        <f t="array" ref="BL12">IF(INDEX(Utilities!12:12,'OperationUtility1 (El)'!$B$9)="","",INDEX(Utilities!12:12,'OperationUtility1 (El)'!$B$9))</f>
        <v/>
      </c>
      <c r="BM12" s="1" t="str" cm="1">
        <f t="array" ref="BM12">IF(INDEX(Utilities!12:12,'OperationUtility1 (El)'!$B$9 + 6)="","",INDEX(Utilities!12:12,'OperationUtility1 (El)'!$B$9 +6))</f>
        <v/>
      </c>
      <c r="BO12">
        <f t="shared" si="41"/>
        <v>2022</v>
      </c>
      <c r="BP12">
        <f t="shared" si="29"/>
        <v>2020</v>
      </c>
      <c r="BQ12" cm="1">
        <f t="array" ref="BQ12">IF(BP12&gt;=MAX($D$3:$D$100),MAX($D$3:$D$100),IF(BO12&lt;$D$3,$D$3,INDEX($D$3:$D$100,MATCH(BO12,$D$3:$D$100)+1)))</f>
        <v>2025</v>
      </c>
      <c r="BR12">
        <f t="shared" si="30"/>
        <v>9.77</v>
      </c>
      <c r="BS12" s="38">
        <f t="shared" si="31"/>
        <v>8</v>
      </c>
      <c r="BT12">
        <f t="shared" si="32"/>
        <v>9.0619999999999994</v>
      </c>
      <c r="BU12">
        <f t="shared" si="33"/>
        <v>28062.295399999999</v>
      </c>
      <c r="BV12">
        <f t="shared" si="34"/>
        <v>0</v>
      </c>
    </row>
    <row r="13" spans="1:74" x14ac:dyDescent="0.25">
      <c r="A13" s="7" t="s">
        <v>17</v>
      </c>
      <c r="B13" s="34">
        <f>SUMIFS(Y3:Y100,G3:G100,CONCATENATE("&lt;",TEXT('Input-output'!B2+'Input-output'!B3,"0"))) - SUMIFS(Y3:Y100,G3:G100,CONCATENATE("&lt;",TEXT('Input-output'!B2,"0")))</f>
        <v>5.3634844000000044</v>
      </c>
      <c r="C13" t="s">
        <v>18</v>
      </c>
      <c r="D13" s="1" t="str" cm="1">
        <f t="array" ref="D13">IF(INDEX(Utilities!13:13,'OperationUtility1 (El)'!$B$9)="","",INDEX(Utilities!13:13,'OperationUtility1 (El)'!$B$9))</f>
        <v/>
      </c>
      <c r="E13" s="1" t="str" cm="1">
        <f t="array" ref="E13">IF(INDEX(Utilities!13:13,'OperationUtility1 (El)'!$B$9 + 1)="","",INDEX(Utilities!13:13,'OperationUtility1 (El)'!$B$9 + 1))</f>
        <v/>
      </c>
      <c r="G13">
        <f t="shared" si="35"/>
        <v>2023</v>
      </c>
      <c r="H13">
        <f t="shared" si="0"/>
        <v>2020</v>
      </c>
      <c r="I13" cm="1">
        <f t="array" ref="I13">IF(H13&gt;=MAX($D$3:$D$100),MAX($D$3:$D$100),IF(G13&lt;$D$3,$D$3,INDEX($D$3:$D$100,MATCH(G13,$D$3:$D$100)+1)))</f>
        <v>2025</v>
      </c>
      <c r="J13">
        <f t="shared" si="1"/>
        <v>0.26400000000000001</v>
      </c>
      <c r="K13" s="38">
        <f t="shared" si="2"/>
        <v>0.13500000000000001</v>
      </c>
      <c r="L13">
        <f t="shared" si="3"/>
        <v>0.18660000000000002</v>
      </c>
      <c r="M13">
        <f t="shared" si="4"/>
        <v>577.84422000000006</v>
      </c>
      <c r="N13">
        <f t="shared" si="36"/>
        <v>0</v>
      </c>
      <c r="P13" s="1" t="str" cm="1">
        <f t="array" ref="P13">IF(INDEX(Utilities!13:13,'OperationUtility1 (El)'!$B$9)="","",INDEX(Utilities!13:13,'OperationUtility1 (El)'!$B$9))</f>
        <v/>
      </c>
      <c r="Q13" s="1" t="str" cm="1">
        <f t="array" ref="Q13">IF(INDEX(Utilities!13:13,'OperationUtility1 (El)'!$B$9 + 2)="","",INDEX(Utilities!13:13,'OperationUtility1 (El)'!$B$9 + 2))</f>
        <v/>
      </c>
      <c r="S13">
        <f t="shared" si="37"/>
        <v>2023</v>
      </c>
      <c r="T13">
        <f t="shared" si="5"/>
        <v>2020</v>
      </c>
      <c r="U13" cm="1">
        <f t="array" ref="U13">IF(T13&gt;=MAX($D$3:$D$100),MAX($D$3:$D$100),IF(S13&lt;$D$3,$D$3,INDEX($D$3:$D$100,MATCH(S13,$D$3:$D$100)+1)))</f>
        <v>2025</v>
      </c>
      <c r="V13">
        <f t="shared" si="6"/>
        <v>7.0199999999999999E-5</v>
      </c>
      <c r="W13" s="38">
        <f t="shared" si="7"/>
        <v>5.0099999999999998E-5</v>
      </c>
      <c r="X13">
        <f t="shared" si="8"/>
        <v>5.8139999999999996E-5</v>
      </c>
      <c r="Y13">
        <f t="shared" si="9"/>
        <v>0.18004213799999999</v>
      </c>
      <c r="Z13">
        <f t="shared" si="10"/>
        <v>0</v>
      </c>
      <c r="AB13" s="1" t="str" cm="1">
        <f t="array" ref="AB13">IF(INDEX(Utilities!13:13,'OperationUtility1 (El)'!$B$9)="","",INDEX(Utilities!13:13,'OperationUtility1 (El)'!$B$9))</f>
        <v/>
      </c>
      <c r="AC13" s="1" t="str" cm="1">
        <f t="array" ref="AC13">IF(INDEX(Utilities!13:13,'OperationUtility1 (El)'!$B$9 + 3)="","",INDEX(Utilities!13:13,'OperationUtility1 (El)'!$B$9 +3))</f>
        <v/>
      </c>
      <c r="AE13">
        <f t="shared" si="38"/>
        <v>2023</v>
      </c>
      <c r="AF13">
        <f t="shared" si="11"/>
        <v>2020</v>
      </c>
      <c r="AG13" cm="1">
        <f t="array" ref="AG13">IF(AF13&gt;=MAX($D$3:$D$100),MAX($D$3:$D$100),IF(AE13&lt;$D$3,$D$3,INDEX($D$3:$D$100,MATCH(AE13,$D$3:$D$100)+1)))</f>
        <v>2025</v>
      </c>
      <c r="AH13">
        <f t="shared" si="12"/>
        <v>6.6E-4</v>
      </c>
      <c r="AI13" s="38">
        <f t="shared" si="13"/>
        <v>4.75E-4</v>
      </c>
      <c r="AJ13">
        <f t="shared" si="14"/>
        <v>5.4900000000000001E-4</v>
      </c>
      <c r="AK13">
        <f t="shared" si="15"/>
        <v>1.7000883000000002</v>
      </c>
      <c r="AL13">
        <f t="shared" si="16"/>
        <v>0</v>
      </c>
      <c r="AN13" s="1" t="str" cm="1">
        <f t="array" ref="AN13">IF(INDEX(Utilities!13:13,'OperationUtility1 (El)'!$B$9)="","",INDEX(Utilities!13:13,'OperationUtility1 (El)'!$B$9))</f>
        <v/>
      </c>
      <c r="AO13" s="1" t="str" cm="1">
        <f t="array" ref="AO13">IF(INDEX(Utilities!13:13,'OperationUtility1 (El)'!$B$9 + 4)="","",INDEX(Utilities!13:13,'OperationUtility1 (El)'!$B$9 +4))</f>
        <v/>
      </c>
      <c r="AQ13">
        <f t="shared" si="39"/>
        <v>2023</v>
      </c>
      <c r="AR13">
        <f t="shared" si="17"/>
        <v>2020</v>
      </c>
      <c r="AS13" cm="1">
        <f t="array" ref="AS13">IF(AR13&gt;=MAX($D$3:$D$100),MAX($D$3:$D$100),IF(AQ13&lt;$D$3,$D$3,INDEX($D$3:$D$100,MATCH(AQ13,$D$3:$D$100)+1)))</f>
        <v>2025</v>
      </c>
      <c r="AT13">
        <f t="shared" si="18"/>
        <v>1.4100000000000001E-4</v>
      </c>
      <c r="AU13" s="38">
        <f t="shared" si="19"/>
        <v>1.0399999999999999E-4</v>
      </c>
      <c r="AV13">
        <f t="shared" si="20"/>
        <v>1.188E-4</v>
      </c>
      <c r="AW13">
        <f t="shared" si="21"/>
        <v>0.36788796000000001</v>
      </c>
      <c r="AX13">
        <f t="shared" si="22"/>
        <v>0</v>
      </c>
      <c r="AZ13" s="1" t="str" cm="1">
        <f t="array" ref="AZ13">IF(INDEX(Utilities!13:13,'OperationUtility1 (El)'!$B$9)="","",INDEX(Utilities!13:13,'OperationUtility1 (El)'!$B$9))</f>
        <v/>
      </c>
      <c r="BA13" s="1" t="str" cm="1">
        <f t="array" ref="BA13">IF(INDEX(Utilities!13:13,'OperationUtility1 (El)'!$B$9 + 5)="","",INDEX(Utilities!13:13,'OperationUtility1 (El)'!$B$9 +5))</f>
        <v/>
      </c>
      <c r="BC13">
        <f t="shared" si="40"/>
        <v>2023</v>
      </c>
      <c r="BD13">
        <f t="shared" si="23"/>
        <v>2020</v>
      </c>
      <c r="BE13" cm="1">
        <f t="array" ref="BE13">IF(BD13&gt;=MAX($D$3:$D$100),MAX($D$3:$D$100),IF(BC13&lt;$D$3,$D$3,INDEX($D$3:$D$100,MATCH(BC13,$D$3:$D$100)+1)))</f>
        <v>2025</v>
      </c>
      <c r="BF13">
        <f t="shared" si="24"/>
        <v>2.75</v>
      </c>
      <c r="BG13" s="38">
        <f t="shared" si="25"/>
        <v>1.4</v>
      </c>
      <c r="BH13">
        <f t="shared" si="26"/>
        <v>1.94</v>
      </c>
      <c r="BI13">
        <f t="shared" si="27"/>
        <v>6007.598</v>
      </c>
      <c r="BJ13">
        <f t="shared" si="28"/>
        <v>0</v>
      </c>
      <c r="BL13" s="1" t="str" cm="1">
        <f t="array" ref="BL13">IF(INDEX(Utilities!13:13,'OperationUtility1 (El)'!$B$9)="","",INDEX(Utilities!13:13,'OperationUtility1 (El)'!$B$9))</f>
        <v/>
      </c>
      <c r="BM13" s="1" t="str" cm="1">
        <f t="array" ref="BM13">IF(INDEX(Utilities!13:13,'OperationUtility1 (El)'!$B$9 + 6)="","",INDEX(Utilities!13:13,'OperationUtility1 (El)'!$B$9 +6))</f>
        <v/>
      </c>
      <c r="BO13">
        <f t="shared" si="41"/>
        <v>2023</v>
      </c>
      <c r="BP13">
        <f t="shared" si="29"/>
        <v>2020</v>
      </c>
      <c r="BQ13" cm="1">
        <f t="array" ref="BQ13">IF(BP13&gt;=MAX($D$3:$D$100),MAX($D$3:$D$100),IF(BO13&lt;$D$3,$D$3,INDEX($D$3:$D$100,MATCH(BO13,$D$3:$D$100)+1)))</f>
        <v>2025</v>
      </c>
      <c r="BR13">
        <f t="shared" si="30"/>
        <v>9.77</v>
      </c>
      <c r="BS13" s="38">
        <f t="shared" si="31"/>
        <v>8</v>
      </c>
      <c r="BT13">
        <f t="shared" si="32"/>
        <v>8.7080000000000002</v>
      </c>
      <c r="BU13">
        <f t="shared" si="33"/>
        <v>26966.063600000001</v>
      </c>
      <c r="BV13">
        <f t="shared" si="34"/>
        <v>0</v>
      </c>
    </row>
    <row r="14" spans="1:74" x14ac:dyDescent="0.25">
      <c r="A14" s="7" t="s">
        <v>22</v>
      </c>
      <c r="B14" s="39">
        <f>SUMIFS(AK3:AK100,G3:G100,CONCATENATE("&lt;",TEXT('Input-output'!B2+'Input-output'!B3,"0"))) - SUMIFS(AK3:AK100,G3:G100,CONCATENATE("&lt;",TEXT('Input-output'!B2,"0")))</f>
        <v>51.807790999999987</v>
      </c>
      <c r="C14" t="s">
        <v>23</v>
      </c>
      <c r="D14" s="1" t="str" cm="1">
        <f t="array" ref="D14">IF(INDEX(Utilities!14:14,'OperationUtility1 (El)'!$B$9)="","",INDEX(Utilities!14:14,'OperationUtility1 (El)'!$B$9))</f>
        <v/>
      </c>
      <c r="E14" s="1" t="str" cm="1">
        <f t="array" ref="E14">IF(INDEX(Utilities!14:14,'OperationUtility1 (El)'!$B$9 + 1)="","",INDEX(Utilities!14:14,'OperationUtility1 (El)'!$B$9 + 1))</f>
        <v/>
      </c>
      <c r="G14">
        <f t="shared" si="35"/>
        <v>2024</v>
      </c>
      <c r="H14">
        <f t="shared" si="0"/>
        <v>2020</v>
      </c>
      <c r="I14" cm="1">
        <f t="array" ref="I14">IF(H14&gt;=MAX($D$3:$D$100),MAX($D$3:$D$100),IF(G14&lt;$D$3,$D$3,INDEX($D$3:$D$100,MATCH(G14,$D$3:$D$100)+1)))</f>
        <v>2025</v>
      </c>
      <c r="J14">
        <f t="shared" si="1"/>
        <v>0.26400000000000001</v>
      </c>
      <c r="K14" s="38">
        <f t="shared" si="2"/>
        <v>0.13500000000000001</v>
      </c>
      <c r="L14">
        <f t="shared" si="3"/>
        <v>0.1608</v>
      </c>
      <c r="M14">
        <f t="shared" si="4"/>
        <v>497.94936000000001</v>
      </c>
      <c r="N14">
        <f t="shared" si="36"/>
        <v>0</v>
      </c>
      <c r="P14" s="1" t="str" cm="1">
        <f t="array" ref="P14">IF(INDEX(Utilities!14:14,'OperationUtility1 (El)'!$B$9)="","",INDEX(Utilities!14:14,'OperationUtility1 (El)'!$B$9))</f>
        <v/>
      </c>
      <c r="Q14" s="1" t="str" cm="1">
        <f t="array" ref="Q14">IF(INDEX(Utilities!14:14,'OperationUtility1 (El)'!$B$9 + 2)="","",INDEX(Utilities!14:14,'OperationUtility1 (El)'!$B$9 + 2))</f>
        <v/>
      </c>
      <c r="S14">
        <f t="shared" si="37"/>
        <v>2024</v>
      </c>
      <c r="T14">
        <f t="shared" si="5"/>
        <v>2020</v>
      </c>
      <c r="U14" cm="1">
        <f t="array" ref="U14">IF(T14&gt;=MAX($D$3:$D$100),MAX($D$3:$D$100),IF(S14&lt;$D$3,$D$3,INDEX($D$3:$D$100,MATCH(S14,$D$3:$D$100)+1)))</f>
        <v>2025</v>
      </c>
      <c r="V14">
        <f t="shared" si="6"/>
        <v>7.0199999999999999E-5</v>
      </c>
      <c r="W14" s="38">
        <f t="shared" si="7"/>
        <v>5.0099999999999998E-5</v>
      </c>
      <c r="X14">
        <f t="shared" si="8"/>
        <v>5.4119999999999997E-5</v>
      </c>
      <c r="Y14">
        <f t="shared" si="9"/>
        <v>0.167593404</v>
      </c>
      <c r="Z14">
        <f t="shared" si="10"/>
        <v>0</v>
      </c>
      <c r="AB14" s="1" t="str" cm="1">
        <f t="array" ref="AB14">IF(INDEX(Utilities!14:14,'OperationUtility1 (El)'!$B$9)="","",INDEX(Utilities!14:14,'OperationUtility1 (El)'!$B$9))</f>
        <v/>
      </c>
      <c r="AC14" s="1" t="str" cm="1">
        <f t="array" ref="AC14">IF(INDEX(Utilities!14:14,'OperationUtility1 (El)'!$B$9 + 3)="","",INDEX(Utilities!14:14,'OperationUtility1 (El)'!$B$9 +3))</f>
        <v/>
      </c>
      <c r="AE14">
        <f t="shared" si="38"/>
        <v>2024</v>
      </c>
      <c r="AF14">
        <f t="shared" si="11"/>
        <v>2020</v>
      </c>
      <c r="AG14" cm="1">
        <f t="array" ref="AG14">IF(AF14&gt;=MAX($D$3:$D$100),MAX($D$3:$D$100),IF(AE14&lt;$D$3,$D$3,INDEX($D$3:$D$100,MATCH(AE14,$D$3:$D$100)+1)))</f>
        <v>2025</v>
      </c>
      <c r="AH14">
        <f t="shared" si="12"/>
        <v>6.6E-4</v>
      </c>
      <c r="AI14" s="38">
        <f t="shared" si="13"/>
        <v>4.75E-4</v>
      </c>
      <c r="AJ14">
        <f t="shared" si="14"/>
        <v>5.1199999999999998E-4</v>
      </c>
      <c r="AK14">
        <f t="shared" si="15"/>
        <v>1.5855104</v>
      </c>
      <c r="AL14">
        <f t="shared" si="16"/>
        <v>0</v>
      </c>
      <c r="AN14" s="1" t="str" cm="1">
        <f t="array" ref="AN14">IF(INDEX(Utilities!14:14,'OperationUtility1 (El)'!$B$9)="","",INDEX(Utilities!14:14,'OperationUtility1 (El)'!$B$9))</f>
        <v/>
      </c>
      <c r="AO14" s="1" t="str" cm="1">
        <f t="array" ref="AO14">IF(INDEX(Utilities!14:14,'OperationUtility1 (El)'!$B$9 + 4)="","",INDEX(Utilities!14:14,'OperationUtility1 (El)'!$B$9 +4))</f>
        <v/>
      </c>
      <c r="AQ14">
        <f t="shared" si="39"/>
        <v>2024</v>
      </c>
      <c r="AR14">
        <f t="shared" si="17"/>
        <v>2020</v>
      </c>
      <c r="AS14" cm="1">
        <f t="array" ref="AS14">IF(AR14&gt;=MAX($D$3:$D$100),MAX($D$3:$D$100),IF(AQ14&lt;$D$3,$D$3,INDEX($D$3:$D$100,MATCH(AQ14,$D$3:$D$100)+1)))</f>
        <v>2025</v>
      </c>
      <c r="AT14">
        <f t="shared" si="18"/>
        <v>1.4100000000000001E-4</v>
      </c>
      <c r="AU14" s="38">
        <f t="shared" si="19"/>
        <v>1.0399999999999999E-4</v>
      </c>
      <c r="AV14">
        <f t="shared" si="20"/>
        <v>1.114E-4</v>
      </c>
      <c r="AW14">
        <f t="shared" si="21"/>
        <v>0.34497238000000002</v>
      </c>
      <c r="AX14">
        <f t="shared" si="22"/>
        <v>0</v>
      </c>
      <c r="AZ14" s="1" t="str" cm="1">
        <f t="array" ref="AZ14">IF(INDEX(Utilities!14:14,'OperationUtility1 (El)'!$B$9)="","",INDEX(Utilities!14:14,'OperationUtility1 (El)'!$B$9))</f>
        <v/>
      </c>
      <c r="BA14" s="1" t="str" cm="1">
        <f t="array" ref="BA14">IF(INDEX(Utilities!14:14,'OperationUtility1 (El)'!$B$9 + 5)="","",INDEX(Utilities!14:14,'OperationUtility1 (El)'!$B$9 +5))</f>
        <v/>
      </c>
      <c r="BC14">
        <f t="shared" si="40"/>
        <v>2024</v>
      </c>
      <c r="BD14">
        <f t="shared" si="23"/>
        <v>2020</v>
      </c>
      <c r="BE14" cm="1">
        <f t="array" ref="BE14">IF(BD14&gt;=MAX($D$3:$D$100),MAX($D$3:$D$100),IF(BC14&lt;$D$3,$D$3,INDEX($D$3:$D$100,MATCH(BC14,$D$3:$D$100)+1)))</f>
        <v>2025</v>
      </c>
      <c r="BF14">
        <f t="shared" si="24"/>
        <v>2.75</v>
      </c>
      <c r="BG14" s="38">
        <f t="shared" si="25"/>
        <v>1.4</v>
      </c>
      <c r="BH14">
        <f t="shared" si="26"/>
        <v>1.67</v>
      </c>
      <c r="BI14">
        <f t="shared" si="27"/>
        <v>5171.4890000000005</v>
      </c>
      <c r="BJ14">
        <f t="shared" si="28"/>
        <v>0</v>
      </c>
      <c r="BL14" s="1" t="str" cm="1">
        <f t="array" ref="BL14">IF(INDEX(Utilities!14:14,'OperationUtility1 (El)'!$B$9)="","",INDEX(Utilities!14:14,'OperationUtility1 (El)'!$B$9))</f>
        <v/>
      </c>
      <c r="BM14" s="1" t="str" cm="1">
        <f t="array" ref="BM14">IF(INDEX(Utilities!14:14,'OperationUtility1 (El)'!$B$9 + 6)="","",INDEX(Utilities!14:14,'OperationUtility1 (El)'!$B$9 +6))</f>
        <v/>
      </c>
      <c r="BO14">
        <f t="shared" si="41"/>
        <v>2024</v>
      </c>
      <c r="BP14">
        <f t="shared" si="29"/>
        <v>2020</v>
      </c>
      <c r="BQ14" cm="1">
        <f t="array" ref="BQ14">IF(BP14&gt;=MAX($D$3:$D$100),MAX($D$3:$D$100),IF(BO14&lt;$D$3,$D$3,INDEX($D$3:$D$100,MATCH(BO14,$D$3:$D$100)+1)))</f>
        <v>2025</v>
      </c>
      <c r="BR14">
        <f t="shared" si="30"/>
        <v>9.77</v>
      </c>
      <c r="BS14" s="38">
        <f t="shared" si="31"/>
        <v>8</v>
      </c>
      <c r="BT14">
        <f t="shared" si="32"/>
        <v>8.3539999999999992</v>
      </c>
      <c r="BU14">
        <f t="shared" si="33"/>
        <v>25869.8318</v>
      </c>
      <c r="BV14">
        <f t="shared" si="34"/>
        <v>0</v>
      </c>
    </row>
    <row r="15" spans="1:74" x14ac:dyDescent="0.25">
      <c r="A15" s="7" t="s">
        <v>26</v>
      </c>
      <c r="B15" s="39">
        <f>SUMIFS(AW3:AW100,G3:G100,CONCATENATE("&lt;",TEXT('Input-output'!B2+'Input-output'!B3,"0"))) - SUMIFS(AW3:AW100,G3:G100,CONCATENATE("&lt;",TEXT('Input-output'!B2,"0")))</f>
        <v>11.487208650000024</v>
      </c>
      <c r="C15" t="s">
        <v>27</v>
      </c>
      <c r="D15" s="1" t="str" cm="1">
        <f t="array" ref="D15">IF(INDEX(Utilities!15:15,'OperationUtility1 (El)'!$B$9)="","",INDEX(Utilities!15:15,'OperationUtility1 (El)'!$B$9))</f>
        <v/>
      </c>
      <c r="E15" s="1" t="str" cm="1">
        <f t="array" ref="E15">IF(INDEX(Utilities!15:15,'OperationUtility1 (El)'!$B$9 + 1)="","",INDEX(Utilities!15:15,'OperationUtility1 (El)'!$B$9 + 1))</f>
        <v/>
      </c>
      <c r="G15">
        <f t="shared" si="35"/>
        <v>2025</v>
      </c>
      <c r="H15">
        <f t="shared" si="0"/>
        <v>2025</v>
      </c>
      <c r="I15" cm="1">
        <f t="array" ref="I15">IF(H15&gt;=MAX($D$3:$D$100),MAX($D$3:$D$100),IF(G15&lt;$D$3,$D$3,INDEX($D$3:$D$100,MATCH(G15,$D$3:$D$100)+1)))</f>
        <v>2030</v>
      </c>
      <c r="J15">
        <f t="shared" si="1"/>
        <v>0.13500000000000001</v>
      </c>
      <c r="K15" s="38">
        <f t="shared" si="2"/>
        <v>4.7E-2</v>
      </c>
      <c r="L15">
        <f t="shared" si="3"/>
        <v>0.13500000000000001</v>
      </c>
      <c r="M15">
        <f t="shared" si="4"/>
        <v>418.05450000000008</v>
      </c>
      <c r="N15">
        <f t="shared" si="36"/>
        <v>0</v>
      </c>
      <c r="P15" s="1" t="str" cm="1">
        <f t="array" ref="P15">IF(INDEX(Utilities!15:15,'OperationUtility1 (El)'!$B$9)="","",INDEX(Utilities!15:15,'OperationUtility1 (El)'!$B$9))</f>
        <v/>
      </c>
      <c r="Q15" s="1" t="str" cm="1">
        <f t="array" ref="Q15">IF(INDEX(Utilities!15:15,'OperationUtility1 (El)'!$B$9 + 2)="","",INDEX(Utilities!15:15,'OperationUtility1 (El)'!$B$9 + 2))</f>
        <v/>
      </c>
      <c r="S15">
        <f t="shared" si="37"/>
        <v>2025</v>
      </c>
      <c r="T15">
        <f t="shared" si="5"/>
        <v>2025</v>
      </c>
      <c r="U15" cm="1">
        <f t="array" ref="U15">IF(T15&gt;=MAX($D$3:$D$100),MAX($D$3:$D$100),IF(S15&lt;$D$3,$D$3,INDEX($D$3:$D$100,MATCH(S15,$D$3:$D$100)+1)))</f>
        <v>2030</v>
      </c>
      <c r="V15">
        <f t="shared" si="6"/>
        <v>5.0099999999999998E-5</v>
      </c>
      <c r="W15" s="38">
        <f t="shared" si="7"/>
        <v>3.3300000000000003E-5</v>
      </c>
      <c r="X15">
        <f t="shared" si="8"/>
        <v>5.0099999999999998E-5</v>
      </c>
      <c r="Y15">
        <f t="shared" si="9"/>
        <v>0.15514467000000001</v>
      </c>
      <c r="Z15">
        <f t="shared" si="10"/>
        <v>0</v>
      </c>
      <c r="AB15" s="1" t="str" cm="1">
        <f t="array" ref="AB15">IF(INDEX(Utilities!15:15,'OperationUtility1 (El)'!$B$9)="","",INDEX(Utilities!15:15,'OperationUtility1 (El)'!$B$9))</f>
        <v/>
      </c>
      <c r="AC15" s="1" t="str" cm="1">
        <f t="array" ref="AC15">IF(INDEX(Utilities!15:15,'OperationUtility1 (El)'!$B$9 + 3)="","",INDEX(Utilities!15:15,'OperationUtility1 (El)'!$B$9 +3))</f>
        <v/>
      </c>
      <c r="AE15">
        <f t="shared" si="38"/>
        <v>2025</v>
      </c>
      <c r="AF15">
        <f t="shared" si="11"/>
        <v>2025</v>
      </c>
      <c r="AG15" cm="1">
        <f t="array" ref="AG15">IF(AF15&gt;=MAX($D$3:$D$100),MAX($D$3:$D$100),IF(AE15&lt;$D$3,$D$3,INDEX($D$3:$D$100,MATCH(AE15,$D$3:$D$100)+1)))</f>
        <v>2030</v>
      </c>
      <c r="AH15">
        <f t="shared" si="12"/>
        <v>4.75E-4</v>
      </c>
      <c r="AI15" s="38">
        <f t="shared" si="13"/>
        <v>3.2000000000000003E-4</v>
      </c>
      <c r="AJ15">
        <f t="shared" si="14"/>
        <v>4.75E-4</v>
      </c>
      <c r="AK15">
        <f t="shared" si="15"/>
        <v>1.4709325000000002</v>
      </c>
      <c r="AL15">
        <f t="shared" si="16"/>
        <v>0</v>
      </c>
      <c r="AN15" s="1" t="str" cm="1">
        <f t="array" ref="AN15">IF(INDEX(Utilities!15:15,'OperationUtility1 (El)'!$B$9)="","",INDEX(Utilities!15:15,'OperationUtility1 (El)'!$B$9))</f>
        <v/>
      </c>
      <c r="AO15" s="1" t="str" cm="1">
        <f t="array" ref="AO15">IF(INDEX(Utilities!15:15,'OperationUtility1 (El)'!$B$9 + 4)="","",INDEX(Utilities!15:15,'OperationUtility1 (El)'!$B$9 +4))</f>
        <v/>
      </c>
      <c r="AQ15">
        <f t="shared" si="39"/>
        <v>2025</v>
      </c>
      <c r="AR15">
        <f t="shared" si="17"/>
        <v>2025</v>
      </c>
      <c r="AS15" cm="1">
        <f t="array" ref="AS15">IF(AR15&gt;=MAX($D$3:$D$100),MAX($D$3:$D$100),IF(AQ15&lt;$D$3,$D$3,INDEX($D$3:$D$100,MATCH(AQ15,$D$3:$D$100)+1)))</f>
        <v>2030</v>
      </c>
      <c r="AT15">
        <f t="shared" si="18"/>
        <v>1.0399999999999999E-4</v>
      </c>
      <c r="AU15" s="38">
        <f t="shared" si="19"/>
        <v>7.1699999999999995E-5</v>
      </c>
      <c r="AV15">
        <f t="shared" si="20"/>
        <v>1.0399999999999999E-4</v>
      </c>
      <c r="AW15">
        <f t="shared" si="21"/>
        <v>0.32205680000000003</v>
      </c>
      <c r="AX15">
        <f t="shared" si="22"/>
        <v>0</v>
      </c>
      <c r="AZ15" s="1" t="str" cm="1">
        <f t="array" ref="AZ15">IF(INDEX(Utilities!15:15,'OperationUtility1 (El)'!$B$9)="","",INDEX(Utilities!15:15,'OperationUtility1 (El)'!$B$9))</f>
        <v/>
      </c>
      <c r="BA15" s="1" t="str" cm="1">
        <f t="array" ref="BA15">IF(INDEX(Utilities!15:15,'OperationUtility1 (El)'!$B$9 + 5)="","",INDEX(Utilities!15:15,'OperationUtility1 (El)'!$B$9 +5))</f>
        <v/>
      </c>
      <c r="BC15">
        <f t="shared" si="40"/>
        <v>2025</v>
      </c>
      <c r="BD15">
        <f t="shared" si="23"/>
        <v>2025</v>
      </c>
      <c r="BE15" cm="1">
        <f t="array" ref="BE15">IF(BD15&gt;=MAX($D$3:$D$100),MAX($D$3:$D$100),IF(BC15&lt;$D$3,$D$3,INDEX($D$3:$D$100,MATCH(BC15,$D$3:$D$100)+1)))</f>
        <v>2030</v>
      </c>
      <c r="BF15">
        <f t="shared" si="24"/>
        <v>1.4</v>
      </c>
      <c r="BG15" s="38">
        <f t="shared" si="25"/>
        <v>0.47199999999999998</v>
      </c>
      <c r="BH15">
        <f t="shared" si="26"/>
        <v>1.4</v>
      </c>
      <c r="BI15">
        <f t="shared" si="27"/>
        <v>4335.38</v>
      </c>
      <c r="BJ15">
        <f t="shared" si="28"/>
        <v>0</v>
      </c>
      <c r="BL15" s="1" t="str" cm="1">
        <f t="array" ref="BL15">IF(INDEX(Utilities!15:15,'OperationUtility1 (El)'!$B$9)="","",INDEX(Utilities!15:15,'OperationUtility1 (El)'!$B$9))</f>
        <v/>
      </c>
      <c r="BM15" s="1" t="str" cm="1">
        <f t="array" ref="BM15">IF(INDEX(Utilities!15:15,'OperationUtility1 (El)'!$B$9 + 6)="","",INDEX(Utilities!15:15,'OperationUtility1 (El)'!$B$9 +6))</f>
        <v/>
      </c>
      <c r="BO15">
        <f t="shared" si="41"/>
        <v>2025</v>
      </c>
      <c r="BP15">
        <f t="shared" si="29"/>
        <v>2025</v>
      </c>
      <c r="BQ15" cm="1">
        <f t="array" ref="BQ15">IF(BP15&gt;=MAX($D$3:$D$100),MAX($D$3:$D$100),IF(BO15&lt;$D$3,$D$3,INDEX($D$3:$D$100,MATCH(BO15,$D$3:$D$100)+1)))</f>
        <v>2030</v>
      </c>
      <c r="BR15">
        <f t="shared" si="30"/>
        <v>8</v>
      </c>
      <c r="BS15" s="38">
        <f t="shared" si="31"/>
        <v>6.5809999999999995</v>
      </c>
      <c r="BT15">
        <f t="shared" si="32"/>
        <v>8</v>
      </c>
      <c r="BU15">
        <f t="shared" si="33"/>
        <v>24773.600000000002</v>
      </c>
      <c r="BV15">
        <f t="shared" si="34"/>
        <v>0</v>
      </c>
    </row>
    <row r="16" spans="1:74" x14ac:dyDescent="0.25">
      <c r="A16" s="7" t="s">
        <v>29</v>
      </c>
      <c r="B16" s="39">
        <f>SUMIFS(BI3:BI100,G3:G100,CONCATENATE("&lt;",TEXT('Input-output'!B2+'Input-output'!B3,"0"))) - SUMIFS(BI3:BI100,G3:G100,CONCATENATE("&lt;",TEXT('Input-output'!B2,"0")))</f>
        <v>115630.77799999982</v>
      </c>
      <c r="C16" t="s">
        <v>30</v>
      </c>
      <c r="D16" s="1" t="str" cm="1">
        <f t="array" ref="D16">IF(INDEX(Utilities!16:16,'OperationUtility1 (El)'!$B$9)="","",INDEX(Utilities!16:16,'OperationUtility1 (El)'!$B$9))</f>
        <v/>
      </c>
      <c r="E16" s="1" t="str" cm="1">
        <f t="array" ref="E16">IF(INDEX(Utilities!16:16,'OperationUtility1 (El)'!$B$9 + 1)="","",INDEX(Utilities!16:16,'OperationUtility1 (El)'!$B$9 + 1))</f>
        <v/>
      </c>
      <c r="G16">
        <f t="shared" si="35"/>
        <v>2026</v>
      </c>
      <c r="H16">
        <f t="shared" si="0"/>
        <v>2025</v>
      </c>
      <c r="I16" cm="1">
        <f t="array" ref="I16">IF(H16&gt;=MAX($D$3:$D$100),MAX($D$3:$D$100),IF(G16&lt;$D$3,$D$3,INDEX($D$3:$D$100,MATCH(G16,$D$3:$D$100)+1)))</f>
        <v>2030</v>
      </c>
      <c r="J16">
        <f t="shared" si="1"/>
        <v>0.13500000000000001</v>
      </c>
      <c r="K16" s="38">
        <f t="shared" si="2"/>
        <v>4.7E-2</v>
      </c>
      <c r="L16">
        <f t="shared" si="3"/>
        <v>0.1174</v>
      </c>
      <c r="M16">
        <f t="shared" si="4"/>
        <v>363.55258000000003</v>
      </c>
      <c r="N16">
        <f t="shared" si="36"/>
        <v>0</v>
      </c>
      <c r="P16" s="1" t="str" cm="1">
        <f t="array" ref="P16">IF(INDEX(Utilities!16:16,'OperationUtility1 (El)'!$B$9)="","",INDEX(Utilities!16:16,'OperationUtility1 (El)'!$B$9))</f>
        <v/>
      </c>
      <c r="Q16" s="1" t="str" cm="1">
        <f t="array" ref="Q16">IF(INDEX(Utilities!16:16,'OperationUtility1 (El)'!$B$9 + 2)="","",INDEX(Utilities!16:16,'OperationUtility1 (El)'!$B$9 + 2))</f>
        <v/>
      </c>
      <c r="S16">
        <f t="shared" si="37"/>
        <v>2026</v>
      </c>
      <c r="T16">
        <f t="shared" si="5"/>
        <v>2025</v>
      </c>
      <c r="U16" cm="1">
        <f t="array" ref="U16">IF(T16&gt;=MAX($D$3:$D$100),MAX($D$3:$D$100),IF(S16&lt;$D$3,$D$3,INDEX($D$3:$D$100,MATCH(S16,$D$3:$D$100)+1)))</f>
        <v>2030</v>
      </c>
      <c r="V16">
        <f t="shared" si="6"/>
        <v>5.0099999999999998E-5</v>
      </c>
      <c r="W16" s="38">
        <f t="shared" si="7"/>
        <v>3.3300000000000003E-5</v>
      </c>
      <c r="X16">
        <f t="shared" si="8"/>
        <v>4.6739999999999996E-5</v>
      </c>
      <c r="Y16">
        <f t="shared" si="9"/>
        <v>0.144739758</v>
      </c>
      <c r="Z16">
        <f t="shared" si="10"/>
        <v>0</v>
      </c>
      <c r="AB16" s="1" t="str" cm="1">
        <f t="array" ref="AB16">IF(INDEX(Utilities!16:16,'OperationUtility1 (El)'!$B$9)="","",INDEX(Utilities!16:16,'OperationUtility1 (El)'!$B$9))</f>
        <v/>
      </c>
      <c r="AC16" s="1" t="str" cm="1">
        <f t="array" ref="AC16">IF(INDEX(Utilities!16:16,'OperationUtility1 (El)'!$B$9 + 3)="","",INDEX(Utilities!16:16,'OperationUtility1 (El)'!$B$9 +3))</f>
        <v/>
      </c>
      <c r="AE16">
        <f t="shared" si="38"/>
        <v>2026</v>
      </c>
      <c r="AF16">
        <f t="shared" si="11"/>
        <v>2025</v>
      </c>
      <c r="AG16" cm="1">
        <f t="array" ref="AG16">IF(AF16&gt;=MAX($D$3:$D$100),MAX($D$3:$D$100),IF(AE16&lt;$D$3,$D$3,INDEX($D$3:$D$100,MATCH(AE16,$D$3:$D$100)+1)))</f>
        <v>2030</v>
      </c>
      <c r="AH16">
        <f t="shared" si="12"/>
        <v>4.75E-4</v>
      </c>
      <c r="AI16" s="38">
        <f t="shared" si="13"/>
        <v>3.2000000000000003E-4</v>
      </c>
      <c r="AJ16">
        <f t="shared" si="14"/>
        <v>4.44E-4</v>
      </c>
      <c r="AK16">
        <f t="shared" si="15"/>
        <v>1.3749348000000001</v>
      </c>
      <c r="AL16">
        <f t="shared" si="16"/>
        <v>0</v>
      </c>
      <c r="AN16" s="1" t="str" cm="1">
        <f t="array" ref="AN16">IF(INDEX(Utilities!16:16,'OperationUtility1 (El)'!$B$9)="","",INDEX(Utilities!16:16,'OperationUtility1 (El)'!$B$9))</f>
        <v/>
      </c>
      <c r="AO16" s="1" t="str" cm="1">
        <f t="array" ref="AO16">IF(INDEX(Utilities!16:16,'OperationUtility1 (El)'!$B$9 + 4)="","",INDEX(Utilities!16:16,'OperationUtility1 (El)'!$B$9 +4))</f>
        <v/>
      </c>
      <c r="AQ16">
        <f t="shared" si="39"/>
        <v>2026</v>
      </c>
      <c r="AR16">
        <f t="shared" si="17"/>
        <v>2025</v>
      </c>
      <c r="AS16" cm="1">
        <f t="array" ref="AS16">IF(AR16&gt;=MAX($D$3:$D$100),MAX($D$3:$D$100),IF(AQ16&lt;$D$3,$D$3,INDEX($D$3:$D$100,MATCH(AQ16,$D$3:$D$100)+1)))</f>
        <v>2030</v>
      </c>
      <c r="AT16">
        <f t="shared" si="18"/>
        <v>1.0399999999999999E-4</v>
      </c>
      <c r="AU16" s="38">
        <f t="shared" si="19"/>
        <v>7.1699999999999995E-5</v>
      </c>
      <c r="AV16">
        <f t="shared" si="20"/>
        <v>9.7539999999999991E-5</v>
      </c>
      <c r="AW16">
        <f t="shared" si="21"/>
        <v>0.30205211799999998</v>
      </c>
      <c r="AX16">
        <f t="shared" si="22"/>
        <v>0</v>
      </c>
      <c r="AZ16" s="1" t="str" cm="1">
        <f t="array" ref="AZ16">IF(INDEX(Utilities!16:16,'OperationUtility1 (El)'!$B$9)="","",INDEX(Utilities!16:16,'OperationUtility1 (El)'!$B$9))</f>
        <v/>
      </c>
      <c r="BA16" s="1" t="str" cm="1">
        <f t="array" ref="BA16">IF(INDEX(Utilities!16:16,'OperationUtility1 (El)'!$B$9 + 5)="","",INDEX(Utilities!16:16,'OperationUtility1 (El)'!$B$9 +5))</f>
        <v/>
      </c>
      <c r="BC16">
        <f t="shared" si="40"/>
        <v>2026</v>
      </c>
      <c r="BD16">
        <f t="shared" si="23"/>
        <v>2025</v>
      </c>
      <c r="BE16" cm="1">
        <f t="array" ref="BE16">IF(BD16&gt;=MAX($D$3:$D$100),MAX($D$3:$D$100),IF(BC16&lt;$D$3,$D$3,INDEX($D$3:$D$100,MATCH(BC16,$D$3:$D$100)+1)))</f>
        <v>2030</v>
      </c>
      <c r="BF16">
        <f t="shared" si="24"/>
        <v>1.4</v>
      </c>
      <c r="BG16" s="38">
        <f t="shared" si="25"/>
        <v>0.47199999999999998</v>
      </c>
      <c r="BH16">
        <f t="shared" si="26"/>
        <v>1.2143999999999999</v>
      </c>
      <c r="BI16">
        <f t="shared" si="27"/>
        <v>3760.6324800000002</v>
      </c>
      <c r="BJ16">
        <f t="shared" si="28"/>
        <v>0</v>
      </c>
      <c r="BL16" s="1" t="str" cm="1">
        <f t="array" ref="BL16">IF(INDEX(Utilities!16:16,'OperationUtility1 (El)'!$B$9)="","",INDEX(Utilities!16:16,'OperationUtility1 (El)'!$B$9))</f>
        <v/>
      </c>
      <c r="BM16" s="1" t="str" cm="1">
        <f t="array" ref="BM16">IF(INDEX(Utilities!16:16,'OperationUtility1 (El)'!$B$9 + 6)="","",INDEX(Utilities!16:16,'OperationUtility1 (El)'!$B$9 +6))</f>
        <v/>
      </c>
      <c r="BO16">
        <f t="shared" si="41"/>
        <v>2026</v>
      </c>
      <c r="BP16">
        <f t="shared" si="29"/>
        <v>2025</v>
      </c>
      <c r="BQ16" cm="1">
        <f t="array" ref="BQ16">IF(BP16&gt;=MAX($D$3:$D$100),MAX($D$3:$D$100),IF(BO16&lt;$D$3,$D$3,INDEX($D$3:$D$100,MATCH(BO16,$D$3:$D$100)+1)))</f>
        <v>2030</v>
      </c>
      <c r="BR16">
        <f t="shared" si="30"/>
        <v>8</v>
      </c>
      <c r="BS16" s="38">
        <f t="shared" si="31"/>
        <v>6.5809999999999995</v>
      </c>
      <c r="BT16">
        <f t="shared" si="32"/>
        <v>7.7161999999999997</v>
      </c>
      <c r="BU16">
        <f t="shared" si="33"/>
        <v>23894.756540000002</v>
      </c>
      <c r="BV16">
        <f t="shared" si="34"/>
        <v>0</v>
      </c>
    </row>
    <row r="17" spans="1:74" x14ac:dyDescent="0.25">
      <c r="A17" s="7" t="s">
        <v>31</v>
      </c>
      <c r="B17" s="39">
        <f>SUMIFS(BU3:BU100,G3:G100,CONCATENATE("&lt;",TEXT('Input-output'!B2+'Input-output'!B3,"0"))) - SUMIFS(BU3:BU100,G3:G100,CONCATENATE("&lt;",TEXT('Input-output'!B2,"0")))</f>
        <v>1045647.2054999989</v>
      </c>
      <c r="C17" t="s">
        <v>30</v>
      </c>
      <c r="D17" s="1" t="str" cm="1">
        <f t="array" ref="D17">IF(INDEX(Utilities!17:17,'OperationUtility1 (El)'!$B$9)="","",INDEX(Utilities!17:17,'OperationUtility1 (El)'!$B$9))</f>
        <v/>
      </c>
      <c r="E17" s="1" t="str" cm="1">
        <f t="array" ref="E17">IF(INDEX(Utilities!17:17,'OperationUtility1 (El)'!$B$9 + 1)="","",INDEX(Utilities!17:17,'OperationUtility1 (El)'!$B$9 + 1))</f>
        <v/>
      </c>
      <c r="G17">
        <f t="shared" si="35"/>
        <v>2027</v>
      </c>
      <c r="H17">
        <f t="shared" si="0"/>
        <v>2025</v>
      </c>
      <c r="I17" cm="1">
        <f t="array" ref="I17">IF(H17&gt;=MAX($D$3:$D$100),MAX($D$3:$D$100),IF(G17&lt;$D$3,$D$3,INDEX($D$3:$D$100,MATCH(G17,$D$3:$D$100)+1)))</f>
        <v>2030</v>
      </c>
      <c r="J17">
        <f t="shared" si="1"/>
        <v>0.13500000000000001</v>
      </c>
      <c r="K17" s="38">
        <f t="shared" si="2"/>
        <v>4.7E-2</v>
      </c>
      <c r="L17">
        <f t="shared" si="3"/>
        <v>9.98E-2</v>
      </c>
      <c r="M17">
        <f t="shared" si="4"/>
        <v>309.05066000000005</v>
      </c>
      <c r="N17">
        <f t="shared" si="36"/>
        <v>0</v>
      </c>
      <c r="P17" s="1" t="str" cm="1">
        <f t="array" ref="P17">IF(INDEX(Utilities!17:17,'OperationUtility1 (El)'!$B$9)="","",INDEX(Utilities!17:17,'OperationUtility1 (El)'!$B$9))</f>
        <v/>
      </c>
      <c r="Q17" s="1" t="str" cm="1">
        <f t="array" ref="Q17">IF(INDEX(Utilities!17:17,'OperationUtility1 (El)'!$B$9 + 2)="","",INDEX(Utilities!17:17,'OperationUtility1 (El)'!$B$9 + 2))</f>
        <v/>
      </c>
      <c r="S17">
        <f t="shared" si="37"/>
        <v>2027</v>
      </c>
      <c r="T17">
        <f t="shared" si="5"/>
        <v>2025</v>
      </c>
      <c r="U17" cm="1">
        <f t="array" ref="U17">IF(T17&gt;=MAX($D$3:$D$100),MAX($D$3:$D$100),IF(S17&lt;$D$3,$D$3,INDEX($D$3:$D$100,MATCH(S17,$D$3:$D$100)+1)))</f>
        <v>2030</v>
      </c>
      <c r="V17">
        <f t="shared" si="6"/>
        <v>5.0099999999999998E-5</v>
      </c>
      <c r="W17" s="38">
        <f t="shared" si="7"/>
        <v>3.3300000000000003E-5</v>
      </c>
      <c r="X17">
        <f t="shared" si="8"/>
        <v>4.3380000000000001E-5</v>
      </c>
      <c r="Y17">
        <f t="shared" si="9"/>
        <v>0.13433484600000001</v>
      </c>
      <c r="Z17">
        <f t="shared" si="10"/>
        <v>0</v>
      </c>
      <c r="AB17" s="1" t="str" cm="1">
        <f t="array" ref="AB17">IF(INDEX(Utilities!17:17,'OperationUtility1 (El)'!$B$9)="","",INDEX(Utilities!17:17,'OperationUtility1 (El)'!$B$9))</f>
        <v/>
      </c>
      <c r="AC17" s="1" t="str" cm="1">
        <f t="array" ref="AC17">IF(INDEX(Utilities!17:17,'OperationUtility1 (El)'!$B$9 + 3)="","",INDEX(Utilities!17:17,'OperationUtility1 (El)'!$B$9 +3))</f>
        <v/>
      </c>
      <c r="AE17">
        <f t="shared" si="38"/>
        <v>2027</v>
      </c>
      <c r="AF17">
        <f t="shared" si="11"/>
        <v>2025</v>
      </c>
      <c r="AG17" cm="1">
        <f t="array" ref="AG17">IF(AF17&gt;=MAX($D$3:$D$100),MAX($D$3:$D$100),IF(AE17&lt;$D$3,$D$3,INDEX($D$3:$D$100,MATCH(AE17,$D$3:$D$100)+1)))</f>
        <v>2030</v>
      </c>
      <c r="AH17">
        <f t="shared" si="12"/>
        <v>4.75E-4</v>
      </c>
      <c r="AI17" s="38">
        <f t="shared" si="13"/>
        <v>3.2000000000000003E-4</v>
      </c>
      <c r="AJ17">
        <f t="shared" si="14"/>
        <v>4.1300000000000001E-4</v>
      </c>
      <c r="AK17">
        <f t="shared" si="15"/>
        <v>1.2789371</v>
      </c>
      <c r="AL17">
        <f t="shared" si="16"/>
        <v>0</v>
      </c>
      <c r="AN17" s="1" t="str" cm="1">
        <f t="array" ref="AN17">IF(INDEX(Utilities!17:17,'OperationUtility1 (El)'!$B$9)="","",INDEX(Utilities!17:17,'OperationUtility1 (El)'!$B$9))</f>
        <v/>
      </c>
      <c r="AO17" s="1" t="str" cm="1">
        <f t="array" ref="AO17">IF(INDEX(Utilities!17:17,'OperationUtility1 (El)'!$B$9 + 4)="","",INDEX(Utilities!17:17,'OperationUtility1 (El)'!$B$9 +4))</f>
        <v/>
      </c>
      <c r="AQ17">
        <f t="shared" si="39"/>
        <v>2027</v>
      </c>
      <c r="AR17">
        <f t="shared" si="17"/>
        <v>2025</v>
      </c>
      <c r="AS17" cm="1">
        <f t="array" ref="AS17">IF(AR17&gt;=MAX($D$3:$D$100),MAX($D$3:$D$100),IF(AQ17&lt;$D$3,$D$3,INDEX($D$3:$D$100,MATCH(AQ17,$D$3:$D$100)+1)))</f>
        <v>2030</v>
      </c>
      <c r="AT17">
        <f t="shared" si="18"/>
        <v>1.0399999999999999E-4</v>
      </c>
      <c r="AU17" s="38">
        <f t="shared" si="19"/>
        <v>7.1699999999999995E-5</v>
      </c>
      <c r="AV17">
        <f t="shared" si="20"/>
        <v>9.1079999999999989E-5</v>
      </c>
      <c r="AW17">
        <f t="shared" si="21"/>
        <v>0.28204743599999998</v>
      </c>
      <c r="AX17">
        <f t="shared" si="22"/>
        <v>0</v>
      </c>
      <c r="AZ17" s="1" t="str" cm="1">
        <f t="array" ref="AZ17">IF(INDEX(Utilities!17:17,'OperationUtility1 (El)'!$B$9)="","",INDEX(Utilities!17:17,'OperationUtility1 (El)'!$B$9))</f>
        <v/>
      </c>
      <c r="BA17" s="1" t="str" cm="1">
        <f t="array" ref="BA17">IF(INDEX(Utilities!17:17,'OperationUtility1 (El)'!$B$9 + 5)="","",INDEX(Utilities!17:17,'OperationUtility1 (El)'!$B$9 +5))</f>
        <v/>
      </c>
      <c r="BC17">
        <f t="shared" si="40"/>
        <v>2027</v>
      </c>
      <c r="BD17">
        <f t="shared" si="23"/>
        <v>2025</v>
      </c>
      <c r="BE17" cm="1">
        <f t="array" ref="BE17">IF(BD17&gt;=MAX($D$3:$D$100),MAX($D$3:$D$100),IF(BC17&lt;$D$3,$D$3,INDEX($D$3:$D$100,MATCH(BC17,$D$3:$D$100)+1)))</f>
        <v>2030</v>
      </c>
      <c r="BF17">
        <f t="shared" si="24"/>
        <v>1.4</v>
      </c>
      <c r="BG17" s="38">
        <f t="shared" si="25"/>
        <v>0.47199999999999998</v>
      </c>
      <c r="BH17">
        <f t="shared" si="26"/>
        <v>1.0287999999999999</v>
      </c>
      <c r="BI17">
        <f t="shared" si="27"/>
        <v>3185.8849599999999</v>
      </c>
      <c r="BJ17">
        <f t="shared" si="28"/>
        <v>0</v>
      </c>
      <c r="BL17" s="1" t="str" cm="1">
        <f t="array" ref="BL17">IF(INDEX(Utilities!17:17,'OperationUtility1 (El)'!$B$9)="","",INDEX(Utilities!17:17,'OperationUtility1 (El)'!$B$9))</f>
        <v/>
      </c>
      <c r="BM17" s="1" t="str" cm="1">
        <f t="array" ref="BM17">IF(INDEX(Utilities!17:17,'OperationUtility1 (El)'!$B$9 + 6)="","",INDEX(Utilities!17:17,'OperationUtility1 (El)'!$B$9 +6))</f>
        <v/>
      </c>
      <c r="BO17">
        <f t="shared" si="41"/>
        <v>2027</v>
      </c>
      <c r="BP17">
        <f t="shared" si="29"/>
        <v>2025</v>
      </c>
      <c r="BQ17" cm="1">
        <f t="array" ref="BQ17">IF(BP17&gt;=MAX($D$3:$D$100),MAX($D$3:$D$100),IF(BO17&lt;$D$3,$D$3,INDEX($D$3:$D$100,MATCH(BO17,$D$3:$D$100)+1)))</f>
        <v>2030</v>
      </c>
      <c r="BR17">
        <f t="shared" si="30"/>
        <v>8</v>
      </c>
      <c r="BS17" s="38">
        <f t="shared" si="31"/>
        <v>6.5809999999999995</v>
      </c>
      <c r="BT17">
        <f t="shared" si="32"/>
        <v>7.4323999999999995</v>
      </c>
      <c r="BU17">
        <f t="shared" si="33"/>
        <v>23015.913080000002</v>
      </c>
      <c r="BV17">
        <f t="shared" si="34"/>
        <v>0</v>
      </c>
    </row>
    <row r="18" spans="1:74" x14ac:dyDescent="0.25">
      <c r="D18" s="1" t="str" cm="1">
        <f t="array" ref="D18">IF(INDEX(Utilities!18:18,'OperationUtility1 (El)'!$B$9)="","",INDEX(Utilities!18:18,'OperationUtility1 (El)'!$B$9))</f>
        <v/>
      </c>
      <c r="E18" s="1" t="str" cm="1">
        <f t="array" ref="E18">IF(INDEX(Utilities!18:18,'OperationUtility1 (El)'!$B$9 + 1)="","",INDEX(Utilities!18:18,'OperationUtility1 (El)'!$B$9 + 1))</f>
        <v/>
      </c>
      <c r="G18">
        <f t="shared" si="35"/>
        <v>2028</v>
      </c>
      <c r="H18">
        <f t="shared" si="0"/>
        <v>2025</v>
      </c>
      <c r="I18" cm="1">
        <f t="array" ref="I18">IF(H18&gt;=MAX($D$3:$D$100),MAX($D$3:$D$100),IF(G18&lt;$D$3,$D$3,INDEX($D$3:$D$100,MATCH(G18,$D$3:$D$100)+1)))</f>
        <v>2030</v>
      </c>
      <c r="J18">
        <f t="shared" si="1"/>
        <v>0.13500000000000001</v>
      </c>
      <c r="K18" s="38">
        <f t="shared" si="2"/>
        <v>4.7E-2</v>
      </c>
      <c r="L18">
        <f t="shared" si="3"/>
        <v>8.2199999999999995E-2</v>
      </c>
      <c r="M18">
        <f t="shared" si="4"/>
        <v>254.54874000000001</v>
      </c>
      <c r="N18">
        <f t="shared" si="36"/>
        <v>0</v>
      </c>
      <c r="P18" s="1" t="str" cm="1">
        <f t="array" ref="P18">IF(INDEX(Utilities!18:18,'OperationUtility1 (El)'!$B$9)="","",INDEX(Utilities!18:18,'OperationUtility1 (El)'!$B$9))</f>
        <v/>
      </c>
      <c r="Q18" s="1" t="str" cm="1">
        <f t="array" ref="Q18">IF(INDEX(Utilities!18:18,'OperationUtility1 (El)'!$B$9 + 2)="","",INDEX(Utilities!18:18,'OperationUtility1 (El)'!$B$9 + 2))</f>
        <v/>
      </c>
      <c r="S18">
        <f t="shared" si="37"/>
        <v>2028</v>
      </c>
      <c r="T18">
        <f t="shared" si="5"/>
        <v>2025</v>
      </c>
      <c r="U18" cm="1">
        <f t="array" ref="U18">IF(T18&gt;=MAX($D$3:$D$100),MAX($D$3:$D$100),IF(S18&lt;$D$3,$D$3,INDEX($D$3:$D$100,MATCH(S18,$D$3:$D$100)+1)))</f>
        <v>2030</v>
      </c>
      <c r="V18">
        <f t="shared" si="6"/>
        <v>5.0099999999999998E-5</v>
      </c>
      <c r="W18" s="38">
        <f t="shared" si="7"/>
        <v>3.3300000000000003E-5</v>
      </c>
      <c r="X18">
        <f t="shared" si="8"/>
        <v>4.002E-5</v>
      </c>
      <c r="Y18">
        <f t="shared" si="9"/>
        <v>0.12392993400000001</v>
      </c>
      <c r="Z18">
        <f t="shared" si="10"/>
        <v>0</v>
      </c>
      <c r="AB18" s="1" t="str" cm="1">
        <f t="array" ref="AB18">IF(INDEX(Utilities!18:18,'OperationUtility1 (El)'!$B$9)="","",INDEX(Utilities!18:18,'OperationUtility1 (El)'!$B$9))</f>
        <v/>
      </c>
      <c r="AC18" s="1" t="str" cm="1">
        <f t="array" ref="AC18">IF(INDEX(Utilities!18:18,'OperationUtility1 (El)'!$B$9 + 3)="","",INDEX(Utilities!18:18,'OperationUtility1 (El)'!$B$9 +3))</f>
        <v/>
      </c>
      <c r="AE18">
        <f t="shared" si="38"/>
        <v>2028</v>
      </c>
      <c r="AF18">
        <f t="shared" si="11"/>
        <v>2025</v>
      </c>
      <c r="AG18" cm="1">
        <f t="array" ref="AG18">IF(AF18&gt;=MAX($D$3:$D$100),MAX($D$3:$D$100),IF(AE18&lt;$D$3,$D$3,INDEX($D$3:$D$100,MATCH(AE18,$D$3:$D$100)+1)))</f>
        <v>2030</v>
      </c>
      <c r="AH18">
        <f t="shared" si="12"/>
        <v>4.75E-4</v>
      </c>
      <c r="AI18" s="38">
        <f t="shared" si="13"/>
        <v>3.2000000000000003E-4</v>
      </c>
      <c r="AJ18">
        <f t="shared" si="14"/>
        <v>3.8200000000000002E-4</v>
      </c>
      <c r="AK18">
        <f t="shared" si="15"/>
        <v>1.1829394000000002</v>
      </c>
      <c r="AL18">
        <f t="shared" si="16"/>
        <v>0</v>
      </c>
      <c r="AN18" s="1" t="str" cm="1">
        <f t="array" ref="AN18">IF(INDEX(Utilities!18:18,'OperationUtility1 (El)'!$B$9)="","",INDEX(Utilities!18:18,'OperationUtility1 (El)'!$B$9))</f>
        <v/>
      </c>
      <c r="AO18" s="1" t="str" cm="1">
        <f t="array" ref="AO18">IF(INDEX(Utilities!18:18,'OperationUtility1 (El)'!$B$9 + 4)="","",INDEX(Utilities!18:18,'OperationUtility1 (El)'!$B$9 +4))</f>
        <v/>
      </c>
      <c r="AQ18">
        <f t="shared" si="39"/>
        <v>2028</v>
      </c>
      <c r="AR18">
        <f t="shared" si="17"/>
        <v>2025</v>
      </c>
      <c r="AS18" cm="1">
        <f t="array" ref="AS18">IF(AR18&gt;=MAX($D$3:$D$100),MAX($D$3:$D$100),IF(AQ18&lt;$D$3,$D$3,INDEX($D$3:$D$100,MATCH(AQ18,$D$3:$D$100)+1)))</f>
        <v>2030</v>
      </c>
      <c r="AT18">
        <f t="shared" si="18"/>
        <v>1.0399999999999999E-4</v>
      </c>
      <c r="AU18" s="38">
        <f t="shared" si="19"/>
        <v>7.1699999999999995E-5</v>
      </c>
      <c r="AV18">
        <f t="shared" si="20"/>
        <v>8.462E-5</v>
      </c>
      <c r="AW18">
        <f t="shared" si="21"/>
        <v>0.26204275400000004</v>
      </c>
      <c r="AX18">
        <f t="shared" si="22"/>
        <v>0</v>
      </c>
      <c r="AZ18" s="1" t="str" cm="1">
        <f t="array" ref="AZ18">IF(INDEX(Utilities!18:18,'OperationUtility1 (El)'!$B$9)="","",INDEX(Utilities!18:18,'OperationUtility1 (El)'!$B$9))</f>
        <v/>
      </c>
      <c r="BA18" s="1" t="str" cm="1">
        <f t="array" ref="BA18">IF(INDEX(Utilities!18:18,'OperationUtility1 (El)'!$B$9 + 5)="","",INDEX(Utilities!18:18,'OperationUtility1 (El)'!$B$9 +5))</f>
        <v/>
      </c>
      <c r="BC18">
        <f t="shared" si="40"/>
        <v>2028</v>
      </c>
      <c r="BD18">
        <f t="shared" si="23"/>
        <v>2025</v>
      </c>
      <c r="BE18" cm="1">
        <f t="array" ref="BE18">IF(BD18&gt;=MAX($D$3:$D$100),MAX($D$3:$D$100),IF(BC18&lt;$D$3,$D$3,INDEX($D$3:$D$100,MATCH(BC18,$D$3:$D$100)+1)))</f>
        <v>2030</v>
      </c>
      <c r="BF18">
        <f t="shared" si="24"/>
        <v>1.4</v>
      </c>
      <c r="BG18" s="38">
        <f t="shared" si="25"/>
        <v>0.47199999999999998</v>
      </c>
      <c r="BH18">
        <f t="shared" si="26"/>
        <v>0.84319999999999995</v>
      </c>
      <c r="BI18">
        <f t="shared" si="27"/>
        <v>2611.13744</v>
      </c>
      <c r="BJ18">
        <f t="shared" si="28"/>
        <v>0</v>
      </c>
      <c r="BL18" s="1" t="str" cm="1">
        <f t="array" ref="BL18">IF(INDEX(Utilities!18:18,'OperationUtility1 (El)'!$B$9)="","",INDEX(Utilities!18:18,'OperationUtility1 (El)'!$B$9))</f>
        <v/>
      </c>
      <c r="BM18" s="1" t="str" cm="1">
        <f t="array" ref="BM18">IF(INDEX(Utilities!18:18,'OperationUtility1 (El)'!$B$9 + 6)="","",INDEX(Utilities!18:18,'OperationUtility1 (El)'!$B$9 +6))</f>
        <v/>
      </c>
      <c r="BO18">
        <f t="shared" si="41"/>
        <v>2028</v>
      </c>
      <c r="BP18">
        <f t="shared" si="29"/>
        <v>2025</v>
      </c>
      <c r="BQ18" cm="1">
        <f t="array" ref="BQ18">IF(BP18&gt;=MAX($D$3:$D$100),MAX($D$3:$D$100),IF(BO18&lt;$D$3,$D$3,INDEX($D$3:$D$100,MATCH(BO18,$D$3:$D$100)+1)))</f>
        <v>2030</v>
      </c>
      <c r="BR18">
        <f t="shared" si="30"/>
        <v>8</v>
      </c>
      <c r="BS18" s="38">
        <f t="shared" si="31"/>
        <v>6.5809999999999995</v>
      </c>
      <c r="BT18">
        <f t="shared" si="32"/>
        <v>7.1486000000000001</v>
      </c>
      <c r="BU18">
        <f t="shared" si="33"/>
        <v>22137.069620000002</v>
      </c>
      <c r="BV18">
        <f t="shared" si="34"/>
        <v>0</v>
      </c>
    </row>
    <row r="19" spans="1:74" x14ac:dyDescent="0.25">
      <c r="D19" s="1" t="str" cm="1">
        <f t="array" ref="D19">IF(INDEX(Utilities!19:19,'OperationUtility1 (El)'!$B$9)="","",INDEX(Utilities!19:19,'OperationUtility1 (El)'!$B$9))</f>
        <v/>
      </c>
      <c r="E19" s="1" t="str" cm="1">
        <f t="array" ref="E19">IF(INDEX(Utilities!19:19,'OperationUtility1 (El)'!$B$9 + 1)="","",INDEX(Utilities!19:19,'OperationUtility1 (El)'!$B$9 + 1))</f>
        <v/>
      </c>
      <c r="G19">
        <f t="shared" si="35"/>
        <v>2029</v>
      </c>
      <c r="H19">
        <f t="shared" si="0"/>
        <v>2025</v>
      </c>
      <c r="I19" cm="1">
        <f t="array" ref="I19">IF(H19&gt;=MAX($D$3:$D$100),MAX($D$3:$D$100),IF(G19&lt;$D$3,$D$3,INDEX($D$3:$D$100,MATCH(G19,$D$3:$D$100)+1)))</f>
        <v>2030</v>
      </c>
      <c r="J19">
        <f t="shared" si="1"/>
        <v>0.13500000000000001</v>
      </c>
      <c r="K19" s="38">
        <f t="shared" si="2"/>
        <v>4.7E-2</v>
      </c>
      <c r="L19">
        <f t="shared" si="3"/>
        <v>6.4600000000000005E-2</v>
      </c>
      <c r="M19">
        <f t="shared" si="4"/>
        <v>200.04682000000003</v>
      </c>
      <c r="N19">
        <f t="shared" si="36"/>
        <v>0</v>
      </c>
      <c r="P19" s="1" t="str" cm="1">
        <f t="array" ref="P19">IF(INDEX(Utilities!19:19,'OperationUtility1 (El)'!$B$9)="","",INDEX(Utilities!19:19,'OperationUtility1 (El)'!$B$9))</f>
        <v/>
      </c>
      <c r="Q19" s="1" t="str" cm="1">
        <f t="array" ref="Q19">IF(INDEX(Utilities!19:19,'OperationUtility1 (El)'!$B$9 + 2)="","",INDEX(Utilities!19:19,'OperationUtility1 (El)'!$B$9 + 2))</f>
        <v/>
      </c>
      <c r="S19">
        <f t="shared" si="37"/>
        <v>2029</v>
      </c>
      <c r="T19">
        <f t="shared" si="5"/>
        <v>2025</v>
      </c>
      <c r="U19" cm="1">
        <f t="array" ref="U19">IF(T19&gt;=MAX($D$3:$D$100),MAX($D$3:$D$100),IF(S19&lt;$D$3,$D$3,INDEX($D$3:$D$100,MATCH(S19,$D$3:$D$100)+1)))</f>
        <v>2030</v>
      </c>
      <c r="V19">
        <f t="shared" si="6"/>
        <v>5.0099999999999998E-5</v>
      </c>
      <c r="W19" s="38">
        <f t="shared" si="7"/>
        <v>3.3300000000000003E-5</v>
      </c>
      <c r="X19">
        <f t="shared" si="8"/>
        <v>3.6660000000000005E-5</v>
      </c>
      <c r="Y19">
        <f t="shared" si="9"/>
        <v>0.11352502200000003</v>
      </c>
      <c r="Z19">
        <f t="shared" si="10"/>
        <v>0</v>
      </c>
      <c r="AB19" s="1" t="str" cm="1">
        <f t="array" ref="AB19">IF(INDEX(Utilities!19:19,'OperationUtility1 (El)'!$B$9)="","",INDEX(Utilities!19:19,'OperationUtility1 (El)'!$B$9))</f>
        <v/>
      </c>
      <c r="AC19" s="1" t="str" cm="1">
        <f t="array" ref="AC19">IF(INDEX(Utilities!19:19,'OperationUtility1 (El)'!$B$9 + 3)="","",INDEX(Utilities!19:19,'OperationUtility1 (El)'!$B$9 +3))</f>
        <v/>
      </c>
      <c r="AE19">
        <f t="shared" si="38"/>
        <v>2029</v>
      </c>
      <c r="AF19">
        <f t="shared" si="11"/>
        <v>2025</v>
      </c>
      <c r="AG19" cm="1">
        <f t="array" ref="AG19">IF(AF19&gt;=MAX($D$3:$D$100),MAX($D$3:$D$100),IF(AE19&lt;$D$3,$D$3,INDEX($D$3:$D$100,MATCH(AE19,$D$3:$D$100)+1)))</f>
        <v>2030</v>
      </c>
      <c r="AH19">
        <f t="shared" si="12"/>
        <v>4.75E-4</v>
      </c>
      <c r="AI19" s="38">
        <f t="shared" si="13"/>
        <v>3.2000000000000003E-4</v>
      </c>
      <c r="AJ19">
        <f t="shared" si="14"/>
        <v>3.5100000000000002E-4</v>
      </c>
      <c r="AK19">
        <f t="shared" si="15"/>
        <v>1.0869417000000001</v>
      </c>
      <c r="AL19">
        <f t="shared" si="16"/>
        <v>0</v>
      </c>
      <c r="AN19" s="1" t="str" cm="1">
        <f t="array" ref="AN19">IF(INDEX(Utilities!19:19,'OperationUtility1 (El)'!$B$9)="","",INDEX(Utilities!19:19,'OperationUtility1 (El)'!$B$9))</f>
        <v/>
      </c>
      <c r="AO19" s="1" t="str" cm="1">
        <f t="array" ref="AO19">IF(INDEX(Utilities!19:19,'OperationUtility1 (El)'!$B$9 + 4)="","",INDEX(Utilities!19:19,'OperationUtility1 (El)'!$B$9 +4))</f>
        <v/>
      </c>
      <c r="AQ19">
        <f t="shared" si="39"/>
        <v>2029</v>
      </c>
      <c r="AR19">
        <f t="shared" si="17"/>
        <v>2025</v>
      </c>
      <c r="AS19" cm="1">
        <f t="array" ref="AS19">IF(AR19&gt;=MAX($D$3:$D$100),MAX($D$3:$D$100),IF(AQ19&lt;$D$3,$D$3,INDEX($D$3:$D$100,MATCH(AQ19,$D$3:$D$100)+1)))</f>
        <v>2030</v>
      </c>
      <c r="AT19">
        <f t="shared" si="18"/>
        <v>1.0399999999999999E-4</v>
      </c>
      <c r="AU19" s="38">
        <f t="shared" si="19"/>
        <v>7.1699999999999995E-5</v>
      </c>
      <c r="AV19">
        <f t="shared" si="20"/>
        <v>7.8159999999999997E-5</v>
      </c>
      <c r="AW19">
        <f t="shared" si="21"/>
        <v>0.24203807200000002</v>
      </c>
      <c r="AX19">
        <f t="shared" si="22"/>
        <v>0</v>
      </c>
      <c r="AZ19" s="1" t="str" cm="1">
        <f t="array" ref="AZ19">IF(INDEX(Utilities!19:19,'OperationUtility1 (El)'!$B$9)="","",INDEX(Utilities!19:19,'OperationUtility1 (El)'!$B$9))</f>
        <v/>
      </c>
      <c r="BA19" s="1" t="str" cm="1">
        <f t="array" ref="BA19">IF(INDEX(Utilities!19:19,'OperationUtility1 (El)'!$B$9 + 5)="","",INDEX(Utilities!19:19,'OperationUtility1 (El)'!$B$9 +5))</f>
        <v/>
      </c>
      <c r="BC19">
        <f t="shared" si="40"/>
        <v>2029</v>
      </c>
      <c r="BD19">
        <f t="shared" si="23"/>
        <v>2025</v>
      </c>
      <c r="BE19" cm="1">
        <f t="array" ref="BE19">IF(BD19&gt;=MAX($D$3:$D$100),MAX($D$3:$D$100),IF(BC19&lt;$D$3,$D$3,INDEX($D$3:$D$100,MATCH(BC19,$D$3:$D$100)+1)))</f>
        <v>2030</v>
      </c>
      <c r="BF19">
        <f t="shared" si="24"/>
        <v>1.4</v>
      </c>
      <c r="BG19" s="38">
        <f t="shared" si="25"/>
        <v>0.47199999999999998</v>
      </c>
      <c r="BH19">
        <f t="shared" si="26"/>
        <v>0.65759999999999996</v>
      </c>
      <c r="BI19">
        <f t="shared" si="27"/>
        <v>2036.3899200000001</v>
      </c>
      <c r="BJ19">
        <f t="shared" si="28"/>
        <v>0</v>
      </c>
      <c r="BL19" s="1" t="str" cm="1">
        <f t="array" ref="BL19">IF(INDEX(Utilities!19:19,'OperationUtility1 (El)'!$B$9)="","",INDEX(Utilities!19:19,'OperationUtility1 (El)'!$B$9))</f>
        <v/>
      </c>
      <c r="BM19" s="1" t="str" cm="1">
        <f t="array" ref="BM19">IF(INDEX(Utilities!19:19,'OperationUtility1 (El)'!$B$9 + 6)="","",INDEX(Utilities!19:19,'OperationUtility1 (El)'!$B$9 +6))</f>
        <v/>
      </c>
      <c r="BO19">
        <f t="shared" si="41"/>
        <v>2029</v>
      </c>
      <c r="BP19">
        <f t="shared" si="29"/>
        <v>2025</v>
      </c>
      <c r="BQ19" cm="1">
        <f t="array" ref="BQ19">IF(BP19&gt;=MAX($D$3:$D$100),MAX($D$3:$D$100),IF(BO19&lt;$D$3,$D$3,INDEX($D$3:$D$100,MATCH(BO19,$D$3:$D$100)+1)))</f>
        <v>2030</v>
      </c>
      <c r="BR19">
        <f t="shared" si="30"/>
        <v>8</v>
      </c>
      <c r="BS19" s="38">
        <f t="shared" si="31"/>
        <v>6.5809999999999995</v>
      </c>
      <c r="BT19">
        <f t="shared" si="32"/>
        <v>6.8647999999999998</v>
      </c>
      <c r="BU19">
        <f t="shared" si="33"/>
        <v>21258.226160000002</v>
      </c>
      <c r="BV19">
        <f t="shared" si="34"/>
        <v>0</v>
      </c>
    </row>
    <row r="20" spans="1:74" x14ac:dyDescent="0.25">
      <c r="D20" s="1" t="str" cm="1">
        <f t="array" ref="D20">IF(INDEX(Utilities!20:20,'OperationUtility1 (El)'!$B$9)="","",INDEX(Utilities!20:20,'OperationUtility1 (El)'!$B$9))</f>
        <v/>
      </c>
      <c r="E20" s="1" t="str" cm="1">
        <f t="array" ref="E20">IF(INDEX(Utilities!20:20,'OperationUtility1 (El)'!$B$9 + 1)="","",INDEX(Utilities!20:20,'OperationUtility1 (El)'!$B$9 + 1))</f>
        <v/>
      </c>
      <c r="G20">
        <f t="shared" si="35"/>
        <v>2030</v>
      </c>
      <c r="H20">
        <f t="shared" si="0"/>
        <v>2030</v>
      </c>
      <c r="I20" cm="1">
        <f t="array" ref="I20">IF(H20&gt;=MAX($D$3:$D$100),MAX($D$3:$D$100),IF(G20&lt;$D$3,$D$3,INDEX($D$3:$D$100,MATCH(G20,$D$3:$D$100)+1)))</f>
        <v>2035</v>
      </c>
      <c r="J20">
        <f t="shared" si="1"/>
        <v>4.7E-2</v>
      </c>
      <c r="K20" s="38">
        <f t="shared" si="2"/>
        <v>4.1399999999999999E-2</v>
      </c>
      <c r="L20">
        <f t="shared" si="3"/>
        <v>4.7E-2</v>
      </c>
      <c r="M20">
        <f t="shared" si="4"/>
        <v>145.54490000000001</v>
      </c>
      <c r="N20">
        <f t="shared" si="36"/>
        <v>0</v>
      </c>
      <c r="P20" s="1" t="str" cm="1">
        <f t="array" ref="P20">IF(INDEX(Utilities!20:20,'OperationUtility1 (El)'!$B$9)="","",INDEX(Utilities!20:20,'OperationUtility1 (El)'!$B$9))</f>
        <v/>
      </c>
      <c r="Q20" s="1" t="str" cm="1">
        <f t="array" ref="Q20">IF(INDEX(Utilities!20:20,'OperationUtility1 (El)'!$B$9 + 2)="","",INDEX(Utilities!20:20,'OperationUtility1 (El)'!$B$9 + 2))</f>
        <v/>
      </c>
      <c r="S20">
        <f t="shared" si="37"/>
        <v>2030</v>
      </c>
      <c r="T20">
        <f t="shared" si="5"/>
        <v>2030</v>
      </c>
      <c r="U20" cm="1">
        <f t="array" ref="U20">IF(T20&gt;=MAX($D$3:$D$100),MAX($D$3:$D$100),IF(S20&lt;$D$3,$D$3,INDEX($D$3:$D$100,MATCH(S20,$D$3:$D$100)+1)))</f>
        <v>2035</v>
      </c>
      <c r="V20">
        <f t="shared" si="6"/>
        <v>3.3300000000000003E-5</v>
      </c>
      <c r="W20" s="38">
        <f t="shared" si="7"/>
        <v>2.9E-5</v>
      </c>
      <c r="X20">
        <f t="shared" si="8"/>
        <v>3.3300000000000003E-5</v>
      </c>
      <c r="Y20">
        <f t="shared" si="9"/>
        <v>0.10312011000000001</v>
      </c>
      <c r="Z20">
        <f t="shared" si="10"/>
        <v>0</v>
      </c>
      <c r="AB20" s="1" t="str" cm="1">
        <f t="array" ref="AB20">IF(INDEX(Utilities!20:20,'OperationUtility1 (El)'!$B$9)="","",INDEX(Utilities!20:20,'OperationUtility1 (El)'!$B$9))</f>
        <v/>
      </c>
      <c r="AC20" s="1" t="str" cm="1">
        <f t="array" ref="AC20">IF(INDEX(Utilities!20:20,'OperationUtility1 (El)'!$B$9 + 3)="","",INDEX(Utilities!20:20,'OperationUtility1 (El)'!$B$9 +3))</f>
        <v/>
      </c>
      <c r="AE20">
        <f t="shared" si="38"/>
        <v>2030</v>
      </c>
      <c r="AF20">
        <f t="shared" si="11"/>
        <v>2030</v>
      </c>
      <c r="AG20" cm="1">
        <f t="array" ref="AG20">IF(AF20&gt;=MAX($D$3:$D$100),MAX($D$3:$D$100),IF(AE20&lt;$D$3,$D$3,INDEX($D$3:$D$100,MATCH(AE20,$D$3:$D$100)+1)))</f>
        <v>2035</v>
      </c>
      <c r="AH20">
        <f t="shared" si="12"/>
        <v>3.2000000000000003E-4</v>
      </c>
      <c r="AI20" s="38">
        <f t="shared" si="13"/>
        <v>2.8299999999999999E-4</v>
      </c>
      <c r="AJ20">
        <f t="shared" si="14"/>
        <v>3.2000000000000003E-4</v>
      </c>
      <c r="AK20">
        <f t="shared" si="15"/>
        <v>0.99094400000000016</v>
      </c>
      <c r="AL20">
        <f t="shared" si="16"/>
        <v>0</v>
      </c>
      <c r="AN20" s="1" t="str" cm="1">
        <f t="array" ref="AN20">IF(INDEX(Utilities!20:20,'OperationUtility1 (El)'!$B$9)="","",INDEX(Utilities!20:20,'OperationUtility1 (El)'!$B$9))</f>
        <v/>
      </c>
      <c r="AO20" s="1" t="str" cm="1">
        <f t="array" ref="AO20">IF(INDEX(Utilities!20:20,'OperationUtility1 (El)'!$B$9 + 4)="","",INDEX(Utilities!20:20,'OperationUtility1 (El)'!$B$9 +4))</f>
        <v/>
      </c>
      <c r="AQ20">
        <f t="shared" si="39"/>
        <v>2030</v>
      </c>
      <c r="AR20">
        <f t="shared" si="17"/>
        <v>2030</v>
      </c>
      <c r="AS20" cm="1">
        <f t="array" ref="AS20">IF(AR20&gt;=MAX($D$3:$D$100),MAX($D$3:$D$100),IF(AQ20&lt;$D$3,$D$3,INDEX($D$3:$D$100,MATCH(AQ20,$D$3:$D$100)+1)))</f>
        <v>2035</v>
      </c>
      <c r="AT20">
        <f t="shared" si="18"/>
        <v>7.1699999999999995E-5</v>
      </c>
      <c r="AU20" s="38">
        <f t="shared" si="19"/>
        <v>6.3399999999999996E-5</v>
      </c>
      <c r="AV20">
        <f t="shared" si="20"/>
        <v>7.1699999999999995E-5</v>
      </c>
      <c r="AW20">
        <f t="shared" si="21"/>
        <v>0.22203339</v>
      </c>
      <c r="AX20">
        <f t="shared" si="22"/>
        <v>0</v>
      </c>
      <c r="AZ20" s="1" t="str" cm="1">
        <f t="array" ref="AZ20">IF(INDEX(Utilities!20:20,'OperationUtility1 (El)'!$B$9)="","",INDEX(Utilities!20:20,'OperationUtility1 (El)'!$B$9))</f>
        <v/>
      </c>
      <c r="BA20" s="1" t="str" cm="1">
        <f t="array" ref="BA20">IF(INDEX(Utilities!20:20,'OperationUtility1 (El)'!$B$9 + 5)="","",INDEX(Utilities!20:20,'OperationUtility1 (El)'!$B$9 +5))</f>
        <v/>
      </c>
      <c r="BC20">
        <f t="shared" si="40"/>
        <v>2030</v>
      </c>
      <c r="BD20">
        <f t="shared" si="23"/>
        <v>2030</v>
      </c>
      <c r="BE20" cm="1">
        <f t="array" ref="BE20">IF(BD20&gt;=MAX($D$3:$D$100),MAX($D$3:$D$100),IF(BC20&lt;$D$3,$D$3,INDEX($D$3:$D$100,MATCH(BC20,$D$3:$D$100)+1)))</f>
        <v>2035</v>
      </c>
      <c r="BF20">
        <f t="shared" si="24"/>
        <v>0.47199999999999998</v>
      </c>
      <c r="BG20" s="38">
        <f t="shared" si="25"/>
        <v>0.41</v>
      </c>
      <c r="BH20">
        <f t="shared" si="26"/>
        <v>0.47199999999999998</v>
      </c>
      <c r="BI20">
        <f t="shared" si="27"/>
        <v>1461.6424</v>
      </c>
      <c r="BJ20">
        <f t="shared" si="28"/>
        <v>0</v>
      </c>
      <c r="BL20" s="1" t="str" cm="1">
        <f t="array" ref="BL20">IF(INDEX(Utilities!20:20,'OperationUtility1 (El)'!$B$9)="","",INDEX(Utilities!20:20,'OperationUtility1 (El)'!$B$9))</f>
        <v/>
      </c>
      <c r="BM20" s="1" t="str" cm="1">
        <f t="array" ref="BM20">IF(INDEX(Utilities!20:20,'OperationUtility1 (El)'!$B$9 + 6)="","",INDEX(Utilities!20:20,'OperationUtility1 (El)'!$B$9 +6))</f>
        <v/>
      </c>
      <c r="BO20">
        <f t="shared" si="41"/>
        <v>2030</v>
      </c>
      <c r="BP20">
        <f t="shared" si="29"/>
        <v>2030</v>
      </c>
      <c r="BQ20" cm="1">
        <f t="array" ref="BQ20">IF(BP20&gt;=MAX($D$3:$D$100),MAX($D$3:$D$100),IF(BO20&lt;$D$3,$D$3,INDEX($D$3:$D$100,MATCH(BO20,$D$3:$D$100)+1)))</f>
        <v>2035</v>
      </c>
      <c r="BR20">
        <f t="shared" si="30"/>
        <v>6.5809999999999995</v>
      </c>
      <c r="BS20" s="38">
        <f t="shared" si="31"/>
        <v>6.2759999999999998</v>
      </c>
      <c r="BT20">
        <f t="shared" si="32"/>
        <v>6.5809999999999995</v>
      </c>
      <c r="BU20">
        <f t="shared" si="33"/>
        <v>20379.382700000002</v>
      </c>
      <c r="BV20">
        <f t="shared" si="34"/>
        <v>0</v>
      </c>
    </row>
    <row r="21" spans="1:74" x14ac:dyDescent="0.25">
      <c r="D21" s="1" t="str" cm="1">
        <f t="array" ref="D21">IF(INDEX(Utilities!21:21,'OperationUtility1 (El)'!$B$9)="","",INDEX(Utilities!21:21,'OperationUtility1 (El)'!$B$9))</f>
        <v/>
      </c>
      <c r="E21" s="1" t="str" cm="1">
        <f t="array" ref="E21">IF(INDEX(Utilities!21:21,'OperationUtility1 (El)'!$B$9 + 1)="","",INDEX(Utilities!21:21,'OperationUtility1 (El)'!$B$9 + 1))</f>
        <v/>
      </c>
      <c r="G21">
        <f t="shared" si="35"/>
        <v>2031</v>
      </c>
      <c r="H21">
        <f t="shared" si="0"/>
        <v>2030</v>
      </c>
      <c r="I21" cm="1">
        <f t="array" ref="I21">IF(H21&gt;=MAX($D$3:$D$100),MAX($D$3:$D$100),IF(G21&lt;$D$3,$D$3,INDEX($D$3:$D$100,MATCH(G21,$D$3:$D$100)+1)))</f>
        <v>2035</v>
      </c>
      <c r="J21">
        <f t="shared" si="1"/>
        <v>4.7E-2</v>
      </c>
      <c r="K21" s="38">
        <f t="shared" si="2"/>
        <v>4.1399999999999999E-2</v>
      </c>
      <c r="L21">
        <f t="shared" si="3"/>
        <v>4.5879999999999997E-2</v>
      </c>
      <c r="M21">
        <f t="shared" si="4"/>
        <v>142.076596</v>
      </c>
      <c r="N21">
        <f t="shared" si="36"/>
        <v>0</v>
      </c>
      <c r="P21" s="1" t="str" cm="1">
        <f t="array" ref="P21">IF(INDEX(Utilities!21:21,'OperationUtility1 (El)'!$B$9)="","",INDEX(Utilities!21:21,'OperationUtility1 (El)'!$B$9))</f>
        <v/>
      </c>
      <c r="Q21" s="1" t="str" cm="1">
        <f t="array" ref="Q21">IF(INDEX(Utilities!21:21,'OperationUtility1 (El)'!$B$9 + 2)="","",INDEX(Utilities!21:21,'OperationUtility1 (El)'!$B$9 + 2))</f>
        <v/>
      </c>
      <c r="S21">
        <f t="shared" si="37"/>
        <v>2031</v>
      </c>
      <c r="T21">
        <f t="shared" si="5"/>
        <v>2030</v>
      </c>
      <c r="U21" cm="1">
        <f t="array" ref="U21">IF(T21&gt;=MAX($D$3:$D$100),MAX($D$3:$D$100),IF(S21&lt;$D$3,$D$3,INDEX($D$3:$D$100,MATCH(S21,$D$3:$D$100)+1)))</f>
        <v>2035</v>
      </c>
      <c r="V21">
        <f t="shared" si="6"/>
        <v>3.3300000000000003E-5</v>
      </c>
      <c r="W21" s="38">
        <f t="shared" si="7"/>
        <v>2.9E-5</v>
      </c>
      <c r="X21">
        <f t="shared" si="8"/>
        <v>3.2440000000000001E-5</v>
      </c>
      <c r="Y21">
        <f t="shared" si="9"/>
        <v>0.10045694800000002</v>
      </c>
      <c r="Z21">
        <f t="shared" si="10"/>
        <v>0</v>
      </c>
      <c r="AB21" s="1" t="str" cm="1">
        <f t="array" ref="AB21">IF(INDEX(Utilities!21:21,'OperationUtility1 (El)'!$B$9)="","",INDEX(Utilities!21:21,'OperationUtility1 (El)'!$B$9))</f>
        <v/>
      </c>
      <c r="AC21" s="1" t="str" cm="1">
        <f t="array" ref="AC21">IF(INDEX(Utilities!21:21,'OperationUtility1 (El)'!$B$9 + 3)="","",INDEX(Utilities!21:21,'OperationUtility1 (El)'!$B$9 +3))</f>
        <v/>
      </c>
      <c r="AE21">
        <f t="shared" si="38"/>
        <v>2031</v>
      </c>
      <c r="AF21">
        <f t="shared" si="11"/>
        <v>2030</v>
      </c>
      <c r="AG21" cm="1">
        <f t="array" ref="AG21">IF(AF21&gt;=MAX($D$3:$D$100),MAX($D$3:$D$100),IF(AE21&lt;$D$3,$D$3,INDEX($D$3:$D$100,MATCH(AE21,$D$3:$D$100)+1)))</f>
        <v>2035</v>
      </c>
      <c r="AH21">
        <f t="shared" si="12"/>
        <v>3.2000000000000003E-4</v>
      </c>
      <c r="AI21" s="38">
        <f t="shared" si="13"/>
        <v>2.8299999999999999E-4</v>
      </c>
      <c r="AJ21">
        <f t="shared" si="14"/>
        <v>3.1260000000000001E-4</v>
      </c>
      <c r="AK21">
        <f t="shared" si="15"/>
        <v>0.96802842000000011</v>
      </c>
      <c r="AL21">
        <f t="shared" si="16"/>
        <v>0</v>
      </c>
      <c r="AN21" s="1" t="str" cm="1">
        <f t="array" ref="AN21">IF(INDEX(Utilities!21:21,'OperationUtility1 (El)'!$B$9)="","",INDEX(Utilities!21:21,'OperationUtility1 (El)'!$B$9))</f>
        <v/>
      </c>
      <c r="AO21" s="1" t="str" cm="1">
        <f t="array" ref="AO21">IF(INDEX(Utilities!21:21,'OperationUtility1 (El)'!$B$9 + 4)="","",INDEX(Utilities!21:21,'OperationUtility1 (El)'!$B$9 +4))</f>
        <v/>
      </c>
      <c r="AQ21">
        <f t="shared" si="39"/>
        <v>2031</v>
      </c>
      <c r="AR21">
        <f t="shared" si="17"/>
        <v>2030</v>
      </c>
      <c r="AS21" cm="1">
        <f t="array" ref="AS21">IF(AR21&gt;=MAX($D$3:$D$100),MAX($D$3:$D$100),IF(AQ21&lt;$D$3,$D$3,INDEX($D$3:$D$100,MATCH(AQ21,$D$3:$D$100)+1)))</f>
        <v>2035</v>
      </c>
      <c r="AT21">
        <f t="shared" si="18"/>
        <v>7.1699999999999995E-5</v>
      </c>
      <c r="AU21" s="38">
        <f t="shared" si="19"/>
        <v>6.3399999999999996E-5</v>
      </c>
      <c r="AV21">
        <f t="shared" si="20"/>
        <v>7.004E-5</v>
      </c>
      <c r="AW21">
        <f t="shared" si="21"/>
        <v>0.21689286800000002</v>
      </c>
      <c r="AX21">
        <f t="shared" si="22"/>
        <v>0</v>
      </c>
      <c r="AZ21" s="1" t="str" cm="1">
        <f t="array" ref="AZ21">IF(INDEX(Utilities!21:21,'OperationUtility1 (El)'!$B$9)="","",INDEX(Utilities!21:21,'OperationUtility1 (El)'!$B$9))</f>
        <v/>
      </c>
      <c r="BA21" s="1" t="str" cm="1">
        <f t="array" ref="BA21">IF(INDEX(Utilities!21:21,'OperationUtility1 (El)'!$B$9 + 5)="","",INDEX(Utilities!21:21,'OperationUtility1 (El)'!$B$9 +5))</f>
        <v/>
      </c>
      <c r="BC21">
        <f t="shared" si="40"/>
        <v>2031</v>
      </c>
      <c r="BD21">
        <f t="shared" si="23"/>
        <v>2030</v>
      </c>
      <c r="BE21" cm="1">
        <f t="array" ref="BE21">IF(BD21&gt;=MAX($D$3:$D$100),MAX($D$3:$D$100),IF(BC21&lt;$D$3,$D$3,INDEX($D$3:$D$100,MATCH(BC21,$D$3:$D$100)+1)))</f>
        <v>2035</v>
      </c>
      <c r="BF21">
        <f t="shared" si="24"/>
        <v>0.47199999999999998</v>
      </c>
      <c r="BG21" s="38">
        <f t="shared" si="25"/>
        <v>0.41</v>
      </c>
      <c r="BH21">
        <f t="shared" si="26"/>
        <v>0.45959999999999995</v>
      </c>
      <c r="BI21">
        <f t="shared" si="27"/>
        <v>1423.24332</v>
      </c>
      <c r="BJ21">
        <f t="shared" si="28"/>
        <v>0</v>
      </c>
      <c r="BL21" s="1" t="str" cm="1">
        <f t="array" ref="BL21">IF(INDEX(Utilities!21:21,'OperationUtility1 (El)'!$B$9)="","",INDEX(Utilities!21:21,'OperationUtility1 (El)'!$B$9))</f>
        <v/>
      </c>
      <c r="BM21" s="1" t="str" cm="1">
        <f t="array" ref="BM21">IF(INDEX(Utilities!21:21,'OperationUtility1 (El)'!$B$9 + 6)="","",INDEX(Utilities!21:21,'OperationUtility1 (El)'!$B$9 +6))</f>
        <v/>
      </c>
      <c r="BO21">
        <f t="shared" si="41"/>
        <v>2031</v>
      </c>
      <c r="BP21">
        <f t="shared" si="29"/>
        <v>2030</v>
      </c>
      <c r="BQ21" cm="1">
        <f t="array" ref="BQ21">IF(BP21&gt;=MAX($D$3:$D$100),MAX($D$3:$D$100),IF(BO21&lt;$D$3,$D$3,INDEX($D$3:$D$100,MATCH(BO21,$D$3:$D$100)+1)))</f>
        <v>2035</v>
      </c>
      <c r="BR21">
        <f t="shared" si="30"/>
        <v>6.5809999999999995</v>
      </c>
      <c r="BS21" s="38">
        <f t="shared" si="31"/>
        <v>6.2759999999999998</v>
      </c>
      <c r="BT21">
        <f t="shared" si="32"/>
        <v>6.52</v>
      </c>
      <c r="BU21">
        <f t="shared" si="33"/>
        <v>20190.484</v>
      </c>
      <c r="BV21">
        <f t="shared" si="34"/>
        <v>0</v>
      </c>
    </row>
    <row r="22" spans="1:74" x14ac:dyDescent="0.25">
      <c r="D22" s="1" t="str" cm="1">
        <f t="array" ref="D22">IF(INDEX(Utilities!22:22,'OperationUtility1 (El)'!$B$9)="","",INDEX(Utilities!22:22,'OperationUtility1 (El)'!$B$9))</f>
        <v/>
      </c>
      <c r="E22" s="1" t="str" cm="1">
        <f t="array" ref="E22">IF(INDEX(Utilities!22:22,'OperationUtility1 (El)'!$B$9 + 1)="","",INDEX(Utilities!22:22,'OperationUtility1 (El)'!$B$9 + 1))</f>
        <v/>
      </c>
      <c r="G22">
        <f t="shared" si="35"/>
        <v>2032</v>
      </c>
      <c r="H22">
        <f t="shared" si="0"/>
        <v>2030</v>
      </c>
      <c r="I22" cm="1">
        <f t="array" ref="I22">IF(H22&gt;=MAX($D$3:$D$100),MAX($D$3:$D$100),IF(G22&lt;$D$3,$D$3,INDEX($D$3:$D$100,MATCH(G22,$D$3:$D$100)+1)))</f>
        <v>2035</v>
      </c>
      <c r="J22">
        <f t="shared" si="1"/>
        <v>4.7E-2</v>
      </c>
      <c r="K22" s="38">
        <f t="shared" si="2"/>
        <v>4.1399999999999999E-2</v>
      </c>
      <c r="L22">
        <f t="shared" si="3"/>
        <v>4.4760000000000001E-2</v>
      </c>
      <c r="M22">
        <f t="shared" si="4"/>
        <v>138.60829200000001</v>
      </c>
      <c r="N22">
        <f t="shared" si="36"/>
        <v>0</v>
      </c>
      <c r="P22" s="1" t="str" cm="1">
        <f t="array" ref="P22">IF(INDEX(Utilities!22:22,'OperationUtility1 (El)'!$B$9)="","",INDEX(Utilities!22:22,'OperationUtility1 (El)'!$B$9))</f>
        <v/>
      </c>
      <c r="Q22" s="1" t="str" cm="1">
        <f t="array" ref="Q22">IF(INDEX(Utilities!22:22,'OperationUtility1 (El)'!$B$9 + 2)="","",INDEX(Utilities!22:22,'OperationUtility1 (El)'!$B$9 + 2))</f>
        <v/>
      </c>
      <c r="S22">
        <f t="shared" si="37"/>
        <v>2032</v>
      </c>
      <c r="T22">
        <f t="shared" si="5"/>
        <v>2030</v>
      </c>
      <c r="U22" cm="1">
        <f t="array" ref="U22">IF(T22&gt;=MAX($D$3:$D$100),MAX($D$3:$D$100),IF(S22&lt;$D$3,$D$3,INDEX($D$3:$D$100,MATCH(S22,$D$3:$D$100)+1)))</f>
        <v>2035</v>
      </c>
      <c r="V22">
        <f t="shared" si="6"/>
        <v>3.3300000000000003E-5</v>
      </c>
      <c r="W22" s="38">
        <f t="shared" si="7"/>
        <v>2.9E-5</v>
      </c>
      <c r="X22">
        <f t="shared" si="8"/>
        <v>3.1579999999999999E-5</v>
      </c>
      <c r="Y22">
        <f t="shared" si="9"/>
        <v>9.7793786000000008E-2</v>
      </c>
      <c r="Z22">
        <f t="shared" si="10"/>
        <v>0</v>
      </c>
      <c r="AB22" s="1" t="str" cm="1">
        <f t="array" ref="AB22">IF(INDEX(Utilities!22:22,'OperationUtility1 (El)'!$B$9)="","",INDEX(Utilities!22:22,'OperationUtility1 (El)'!$B$9))</f>
        <v/>
      </c>
      <c r="AC22" s="1" t="str" cm="1">
        <f t="array" ref="AC22">IF(INDEX(Utilities!22:22,'OperationUtility1 (El)'!$B$9 + 3)="","",INDEX(Utilities!22:22,'OperationUtility1 (El)'!$B$9 +3))</f>
        <v/>
      </c>
      <c r="AE22">
        <f t="shared" si="38"/>
        <v>2032</v>
      </c>
      <c r="AF22">
        <f t="shared" si="11"/>
        <v>2030</v>
      </c>
      <c r="AG22" cm="1">
        <f t="array" ref="AG22">IF(AF22&gt;=MAX($D$3:$D$100),MAX($D$3:$D$100),IF(AE22&lt;$D$3,$D$3,INDEX($D$3:$D$100,MATCH(AE22,$D$3:$D$100)+1)))</f>
        <v>2035</v>
      </c>
      <c r="AH22">
        <f t="shared" si="12"/>
        <v>3.2000000000000003E-4</v>
      </c>
      <c r="AI22" s="38">
        <f t="shared" si="13"/>
        <v>2.8299999999999999E-4</v>
      </c>
      <c r="AJ22">
        <f t="shared" si="14"/>
        <v>3.0519999999999999E-4</v>
      </c>
      <c r="AK22">
        <f t="shared" si="15"/>
        <v>0.94511284000000007</v>
      </c>
      <c r="AL22">
        <f t="shared" si="16"/>
        <v>0</v>
      </c>
      <c r="AN22" s="1" t="str" cm="1">
        <f t="array" ref="AN22">IF(INDEX(Utilities!22:22,'OperationUtility1 (El)'!$B$9)="","",INDEX(Utilities!22:22,'OperationUtility1 (El)'!$B$9))</f>
        <v/>
      </c>
      <c r="AO22" s="1" t="str" cm="1">
        <f t="array" ref="AO22">IF(INDEX(Utilities!22:22,'OperationUtility1 (El)'!$B$9 + 4)="","",INDEX(Utilities!22:22,'OperationUtility1 (El)'!$B$9 +4))</f>
        <v/>
      </c>
      <c r="AQ22">
        <f t="shared" si="39"/>
        <v>2032</v>
      </c>
      <c r="AR22">
        <f t="shared" si="17"/>
        <v>2030</v>
      </c>
      <c r="AS22" cm="1">
        <f t="array" ref="AS22">IF(AR22&gt;=MAX($D$3:$D$100),MAX($D$3:$D$100),IF(AQ22&lt;$D$3,$D$3,INDEX($D$3:$D$100,MATCH(AQ22,$D$3:$D$100)+1)))</f>
        <v>2035</v>
      </c>
      <c r="AT22">
        <f t="shared" si="18"/>
        <v>7.1699999999999995E-5</v>
      </c>
      <c r="AU22" s="38">
        <f t="shared" si="19"/>
        <v>6.3399999999999996E-5</v>
      </c>
      <c r="AV22">
        <f t="shared" si="20"/>
        <v>6.8379999999999992E-5</v>
      </c>
      <c r="AW22">
        <f t="shared" si="21"/>
        <v>0.21175234600000001</v>
      </c>
      <c r="AX22">
        <f t="shared" si="22"/>
        <v>0</v>
      </c>
      <c r="AZ22" s="1" t="str" cm="1">
        <f t="array" ref="AZ22">IF(INDEX(Utilities!22:22,'OperationUtility1 (El)'!$B$9)="","",INDEX(Utilities!22:22,'OperationUtility1 (El)'!$B$9))</f>
        <v/>
      </c>
      <c r="BA22" s="1" t="str" cm="1">
        <f t="array" ref="BA22">IF(INDEX(Utilities!22:22,'OperationUtility1 (El)'!$B$9 + 5)="","",INDEX(Utilities!22:22,'OperationUtility1 (El)'!$B$9 +5))</f>
        <v/>
      </c>
      <c r="BC22">
        <f t="shared" si="40"/>
        <v>2032</v>
      </c>
      <c r="BD22">
        <f t="shared" si="23"/>
        <v>2030</v>
      </c>
      <c r="BE22" cm="1">
        <f t="array" ref="BE22">IF(BD22&gt;=MAX($D$3:$D$100),MAX($D$3:$D$100),IF(BC22&lt;$D$3,$D$3,INDEX($D$3:$D$100,MATCH(BC22,$D$3:$D$100)+1)))</f>
        <v>2035</v>
      </c>
      <c r="BF22">
        <f t="shared" si="24"/>
        <v>0.47199999999999998</v>
      </c>
      <c r="BG22" s="38">
        <f t="shared" si="25"/>
        <v>0.41</v>
      </c>
      <c r="BH22">
        <f t="shared" si="26"/>
        <v>0.44719999999999999</v>
      </c>
      <c r="BI22">
        <f t="shared" si="27"/>
        <v>1384.8442400000001</v>
      </c>
      <c r="BJ22">
        <f t="shared" si="28"/>
        <v>0</v>
      </c>
      <c r="BL22" s="1" t="str" cm="1">
        <f t="array" ref="BL22">IF(INDEX(Utilities!22:22,'OperationUtility1 (El)'!$B$9)="","",INDEX(Utilities!22:22,'OperationUtility1 (El)'!$B$9))</f>
        <v/>
      </c>
      <c r="BM22" s="1" t="str" cm="1">
        <f t="array" ref="BM22">IF(INDEX(Utilities!22:22,'OperationUtility1 (El)'!$B$9 + 6)="","",INDEX(Utilities!22:22,'OperationUtility1 (El)'!$B$9 +6))</f>
        <v/>
      </c>
      <c r="BO22">
        <f t="shared" si="41"/>
        <v>2032</v>
      </c>
      <c r="BP22">
        <f t="shared" si="29"/>
        <v>2030</v>
      </c>
      <c r="BQ22" cm="1">
        <f t="array" ref="BQ22">IF(BP22&gt;=MAX($D$3:$D$100),MAX($D$3:$D$100),IF(BO22&lt;$D$3,$D$3,INDEX($D$3:$D$100,MATCH(BO22,$D$3:$D$100)+1)))</f>
        <v>2035</v>
      </c>
      <c r="BR22">
        <f t="shared" si="30"/>
        <v>6.5809999999999995</v>
      </c>
      <c r="BS22" s="38">
        <f t="shared" si="31"/>
        <v>6.2759999999999998</v>
      </c>
      <c r="BT22">
        <f t="shared" si="32"/>
        <v>6.4589999999999996</v>
      </c>
      <c r="BU22">
        <f t="shared" si="33"/>
        <v>20001.585299999999</v>
      </c>
      <c r="BV22">
        <f t="shared" si="34"/>
        <v>0</v>
      </c>
    </row>
    <row r="23" spans="1:74" x14ac:dyDescent="0.25">
      <c r="D23" s="1" t="str" cm="1">
        <f t="array" ref="D23">IF(INDEX(Utilities!23:23,'OperationUtility1 (El)'!$B$9)="","",INDEX(Utilities!23:23,'OperationUtility1 (El)'!$B$9))</f>
        <v/>
      </c>
      <c r="E23" s="1" t="str" cm="1">
        <f t="array" ref="E23">IF(INDEX(Utilities!23:23,'OperationUtility1 (El)'!$B$9 + 1)="","",INDEX(Utilities!23:23,'OperationUtility1 (El)'!$B$9 + 1))</f>
        <v/>
      </c>
      <c r="G23">
        <f t="shared" si="35"/>
        <v>2033</v>
      </c>
      <c r="H23">
        <f t="shared" si="0"/>
        <v>2030</v>
      </c>
      <c r="I23" cm="1">
        <f t="array" ref="I23">IF(H23&gt;=MAX($D$3:$D$100),MAX($D$3:$D$100),IF(G23&lt;$D$3,$D$3,INDEX($D$3:$D$100,MATCH(G23,$D$3:$D$100)+1)))</f>
        <v>2035</v>
      </c>
      <c r="J23">
        <f t="shared" si="1"/>
        <v>4.7E-2</v>
      </c>
      <c r="K23" s="38">
        <f t="shared" si="2"/>
        <v>4.1399999999999999E-2</v>
      </c>
      <c r="L23">
        <f t="shared" si="3"/>
        <v>4.3639999999999998E-2</v>
      </c>
      <c r="M23">
        <f t="shared" si="4"/>
        <v>135.13998800000002</v>
      </c>
      <c r="N23">
        <f t="shared" si="36"/>
        <v>0</v>
      </c>
      <c r="P23" s="1" t="str" cm="1">
        <f t="array" ref="P23">IF(INDEX(Utilities!23:23,'OperationUtility1 (El)'!$B$9)="","",INDEX(Utilities!23:23,'OperationUtility1 (El)'!$B$9))</f>
        <v/>
      </c>
      <c r="Q23" s="1" t="str" cm="1">
        <f t="array" ref="Q23">IF(INDEX(Utilities!23:23,'OperationUtility1 (El)'!$B$9 + 2)="","",INDEX(Utilities!23:23,'OperationUtility1 (El)'!$B$9 + 2))</f>
        <v/>
      </c>
      <c r="S23">
        <f t="shared" si="37"/>
        <v>2033</v>
      </c>
      <c r="T23">
        <f t="shared" si="5"/>
        <v>2030</v>
      </c>
      <c r="U23" cm="1">
        <f t="array" ref="U23">IF(T23&gt;=MAX($D$3:$D$100),MAX($D$3:$D$100),IF(S23&lt;$D$3,$D$3,INDEX($D$3:$D$100,MATCH(S23,$D$3:$D$100)+1)))</f>
        <v>2035</v>
      </c>
      <c r="V23">
        <f t="shared" si="6"/>
        <v>3.3300000000000003E-5</v>
      </c>
      <c r="W23" s="38">
        <f t="shared" si="7"/>
        <v>2.9E-5</v>
      </c>
      <c r="X23">
        <f t="shared" si="8"/>
        <v>3.0720000000000004E-5</v>
      </c>
      <c r="Y23">
        <f t="shared" si="9"/>
        <v>9.5130624000000025E-2</v>
      </c>
      <c r="Z23">
        <f t="shared" si="10"/>
        <v>0</v>
      </c>
      <c r="AB23" s="1" t="str" cm="1">
        <f t="array" ref="AB23">IF(INDEX(Utilities!23:23,'OperationUtility1 (El)'!$B$9)="","",INDEX(Utilities!23:23,'OperationUtility1 (El)'!$B$9))</f>
        <v/>
      </c>
      <c r="AC23" s="1" t="str" cm="1">
        <f t="array" ref="AC23">IF(INDEX(Utilities!23:23,'OperationUtility1 (El)'!$B$9 + 3)="","",INDEX(Utilities!23:23,'OperationUtility1 (El)'!$B$9 +3))</f>
        <v/>
      </c>
      <c r="AE23">
        <f t="shared" si="38"/>
        <v>2033</v>
      </c>
      <c r="AF23">
        <f t="shared" si="11"/>
        <v>2030</v>
      </c>
      <c r="AG23" cm="1">
        <f t="array" ref="AG23">IF(AF23&gt;=MAX($D$3:$D$100),MAX($D$3:$D$100),IF(AE23&lt;$D$3,$D$3,INDEX($D$3:$D$100,MATCH(AE23,$D$3:$D$100)+1)))</f>
        <v>2035</v>
      </c>
      <c r="AH23">
        <f t="shared" si="12"/>
        <v>3.2000000000000003E-4</v>
      </c>
      <c r="AI23" s="38">
        <f t="shared" si="13"/>
        <v>2.8299999999999999E-4</v>
      </c>
      <c r="AJ23">
        <f t="shared" si="14"/>
        <v>2.9780000000000003E-4</v>
      </c>
      <c r="AK23">
        <f t="shared" si="15"/>
        <v>0.92219726000000013</v>
      </c>
      <c r="AL23">
        <f t="shared" si="16"/>
        <v>0</v>
      </c>
      <c r="AN23" s="1" t="str" cm="1">
        <f t="array" ref="AN23">IF(INDEX(Utilities!23:23,'OperationUtility1 (El)'!$B$9)="","",INDEX(Utilities!23:23,'OperationUtility1 (El)'!$B$9))</f>
        <v/>
      </c>
      <c r="AO23" s="1" t="str" cm="1">
        <f t="array" ref="AO23">IF(INDEX(Utilities!23:23,'OperationUtility1 (El)'!$B$9 + 4)="","",INDEX(Utilities!23:23,'OperationUtility1 (El)'!$B$9 +4))</f>
        <v/>
      </c>
      <c r="AQ23">
        <f t="shared" si="39"/>
        <v>2033</v>
      </c>
      <c r="AR23">
        <f t="shared" si="17"/>
        <v>2030</v>
      </c>
      <c r="AS23" cm="1">
        <f t="array" ref="AS23">IF(AR23&gt;=MAX($D$3:$D$100),MAX($D$3:$D$100),IF(AQ23&lt;$D$3,$D$3,INDEX($D$3:$D$100,MATCH(AQ23,$D$3:$D$100)+1)))</f>
        <v>2035</v>
      </c>
      <c r="AT23">
        <f t="shared" si="18"/>
        <v>7.1699999999999995E-5</v>
      </c>
      <c r="AU23" s="38">
        <f t="shared" si="19"/>
        <v>6.3399999999999996E-5</v>
      </c>
      <c r="AV23">
        <f t="shared" si="20"/>
        <v>6.6719999999999998E-5</v>
      </c>
      <c r="AW23">
        <f t="shared" si="21"/>
        <v>0.206611824</v>
      </c>
      <c r="AX23">
        <f t="shared" si="22"/>
        <v>0</v>
      </c>
      <c r="AZ23" s="1" t="str" cm="1">
        <f t="array" ref="AZ23">IF(INDEX(Utilities!23:23,'OperationUtility1 (El)'!$B$9)="","",INDEX(Utilities!23:23,'OperationUtility1 (El)'!$B$9))</f>
        <v/>
      </c>
      <c r="BA23" s="1" t="str" cm="1">
        <f t="array" ref="BA23">IF(INDEX(Utilities!23:23,'OperationUtility1 (El)'!$B$9 + 5)="","",INDEX(Utilities!23:23,'OperationUtility1 (El)'!$B$9 +5))</f>
        <v/>
      </c>
      <c r="BC23">
        <f t="shared" si="40"/>
        <v>2033</v>
      </c>
      <c r="BD23">
        <f t="shared" si="23"/>
        <v>2030</v>
      </c>
      <c r="BE23" cm="1">
        <f t="array" ref="BE23">IF(BD23&gt;=MAX($D$3:$D$100),MAX($D$3:$D$100),IF(BC23&lt;$D$3,$D$3,INDEX($D$3:$D$100,MATCH(BC23,$D$3:$D$100)+1)))</f>
        <v>2035</v>
      </c>
      <c r="BF23">
        <f t="shared" si="24"/>
        <v>0.47199999999999998</v>
      </c>
      <c r="BG23" s="38">
        <f t="shared" si="25"/>
        <v>0.41</v>
      </c>
      <c r="BH23">
        <f t="shared" si="26"/>
        <v>0.43479999999999996</v>
      </c>
      <c r="BI23">
        <f t="shared" si="27"/>
        <v>1346.44516</v>
      </c>
      <c r="BJ23">
        <f t="shared" si="28"/>
        <v>0</v>
      </c>
      <c r="BL23" s="1" t="str" cm="1">
        <f t="array" ref="BL23">IF(INDEX(Utilities!23:23,'OperationUtility1 (El)'!$B$9)="","",INDEX(Utilities!23:23,'OperationUtility1 (El)'!$B$9))</f>
        <v/>
      </c>
      <c r="BM23" s="1" t="str" cm="1">
        <f t="array" ref="BM23">IF(INDEX(Utilities!23:23,'OperationUtility1 (El)'!$B$9 + 6)="","",INDEX(Utilities!23:23,'OperationUtility1 (El)'!$B$9 +6))</f>
        <v/>
      </c>
      <c r="BO23">
        <f t="shared" si="41"/>
        <v>2033</v>
      </c>
      <c r="BP23">
        <f t="shared" si="29"/>
        <v>2030</v>
      </c>
      <c r="BQ23" cm="1">
        <f t="array" ref="BQ23">IF(BP23&gt;=MAX($D$3:$D$100),MAX($D$3:$D$100),IF(BO23&lt;$D$3,$D$3,INDEX($D$3:$D$100,MATCH(BO23,$D$3:$D$100)+1)))</f>
        <v>2035</v>
      </c>
      <c r="BR23">
        <f t="shared" si="30"/>
        <v>6.5809999999999995</v>
      </c>
      <c r="BS23" s="38">
        <f t="shared" si="31"/>
        <v>6.2759999999999998</v>
      </c>
      <c r="BT23">
        <f t="shared" si="32"/>
        <v>6.3979999999999997</v>
      </c>
      <c r="BU23">
        <f t="shared" si="33"/>
        <v>19812.686600000001</v>
      </c>
      <c r="BV23">
        <f t="shared" si="34"/>
        <v>0</v>
      </c>
    </row>
    <row r="24" spans="1:74" x14ac:dyDescent="0.25">
      <c r="D24" s="1" t="str" cm="1">
        <f t="array" ref="D24">IF(INDEX(Utilities!24:24,'OperationUtility1 (El)'!$B$9)="","",INDEX(Utilities!24:24,'OperationUtility1 (El)'!$B$9))</f>
        <v/>
      </c>
      <c r="E24" s="1" t="str" cm="1">
        <f t="array" ref="E24">IF(INDEX(Utilities!24:24,'OperationUtility1 (El)'!$B$9 + 1)="","",INDEX(Utilities!24:24,'OperationUtility1 (El)'!$B$9 + 1))</f>
        <v/>
      </c>
      <c r="G24">
        <f t="shared" si="35"/>
        <v>2034</v>
      </c>
      <c r="H24">
        <f t="shared" si="0"/>
        <v>2030</v>
      </c>
      <c r="I24" cm="1">
        <f t="array" ref="I24">IF(H24&gt;=MAX($D$3:$D$100),MAX($D$3:$D$100),IF(G24&lt;$D$3,$D$3,INDEX($D$3:$D$100,MATCH(G24,$D$3:$D$100)+1)))</f>
        <v>2035</v>
      </c>
      <c r="J24">
        <f t="shared" si="1"/>
        <v>4.7E-2</v>
      </c>
      <c r="K24" s="38">
        <f t="shared" si="2"/>
        <v>4.1399999999999999E-2</v>
      </c>
      <c r="L24">
        <f t="shared" si="3"/>
        <v>4.2520000000000002E-2</v>
      </c>
      <c r="M24">
        <f t="shared" si="4"/>
        <v>131.67168400000003</v>
      </c>
      <c r="N24">
        <f t="shared" si="36"/>
        <v>0</v>
      </c>
      <c r="P24" s="1" t="str" cm="1">
        <f t="array" ref="P24">IF(INDEX(Utilities!24:24,'OperationUtility1 (El)'!$B$9)="","",INDEX(Utilities!24:24,'OperationUtility1 (El)'!$B$9))</f>
        <v/>
      </c>
      <c r="Q24" s="1" t="str" cm="1">
        <f t="array" ref="Q24">IF(INDEX(Utilities!24:24,'OperationUtility1 (El)'!$B$9 + 2)="","",INDEX(Utilities!24:24,'OperationUtility1 (El)'!$B$9 + 2))</f>
        <v/>
      </c>
      <c r="S24">
        <f t="shared" si="37"/>
        <v>2034</v>
      </c>
      <c r="T24">
        <f t="shared" si="5"/>
        <v>2030</v>
      </c>
      <c r="U24" cm="1">
        <f t="array" ref="U24">IF(T24&gt;=MAX($D$3:$D$100),MAX($D$3:$D$100),IF(S24&lt;$D$3,$D$3,INDEX($D$3:$D$100,MATCH(S24,$D$3:$D$100)+1)))</f>
        <v>2035</v>
      </c>
      <c r="V24">
        <f t="shared" si="6"/>
        <v>3.3300000000000003E-5</v>
      </c>
      <c r="W24" s="38">
        <f t="shared" si="7"/>
        <v>2.9E-5</v>
      </c>
      <c r="X24">
        <f t="shared" si="8"/>
        <v>2.9860000000000002E-5</v>
      </c>
      <c r="Y24">
        <f t="shared" si="9"/>
        <v>9.2467462000000014E-2</v>
      </c>
      <c r="Z24">
        <f t="shared" si="10"/>
        <v>0</v>
      </c>
      <c r="AE24">
        <f t="shared" si="38"/>
        <v>2034</v>
      </c>
      <c r="AF24">
        <f t="shared" si="11"/>
        <v>2030</v>
      </c>
      <c r="AG24" cm="1">
        <f t="array" ref="AG24">IF(AF24&gt;=MAX($D$3:$D$100),MAX($D$3:$D$100),IF(AE24&lt;$D$3,$D$3,INDEX($D$3:$D$100,MATCH(AE24,$D$3:$D$100)+1)))</f>
        <v>2035</v>
      </c>
      <c r="AH24">
        <f t="shared" si="12"/>
        <v>3.2000000000000003E-4</v>
      </c>
      <c r="AI24" s="38">
        <f t="shared" si="13"/>
        <v>2.8299999999999999E-4</v>
      </c>
      <c r="AJ24">
        <f t="shared" si="14"/>
        <v>2.9040000000000001E-4</v>
      </c>
      <c r="AK24">
        <f t="shared" si="15"/>
        <v>0.89928168000000008</v>
      </c>
      <c r="AL24">
        <f t="shared" si="16"/>
        <v>0</v>
      </c>
      <c r="AN24" s="1" t="str" cm="1">
        <f t="array" ref="AN24">IF(INDEX(Utilities!24:24,'OperationUtility1 (El)'!$B$9)="","",INDEX(Utilities!24:24,'OperationUtility1 (El)'!$B$9))</f>
        <v/>
      </c>
      <c r="AO24" s="1" t="str" cm="1">
        <f t="array" ref="AO24">IF(INDEX(Utilities!24:24,'OperationUtility1 (El)'!$B$9 + 4)="","",INDEX(Utilities!24:24,'OperationUtility1 (El)'!$B$9 +4))</f>
        <v/>
      </c>
      <c r="AQ24">
        <f t="shared" si="39"/>
        <v>2034</v>
      </c>
      <c r="AR24">
        <f t="shared" si="17"/>
        <v>2030</v>
      </c>
      <c r="AS24" cm="1">
        <f t="array" ref="AS24">IF(AR24&gt;=MAX($D$3:$D$100),MAX($D$3:$D$100),IF(AQ24&lt;$D$3,$D$3,INDEX($D$3:$D$100,MATCH(AQ24,$D$3:$D$100)+1)))</f>
        <v>2035</v>
      </c>
      <c r="AT24">
        <f t="shared" si="18"/>
        <v>7.1699999999999995E-5</v>
      </c>
      <c r="AU24" s="38">
        <f t="shared" si="19"/>
        <v>6.3399999999999996E-5</v>
      </c>
      <c r="AV24">
        <f t="shared" si="20"/>
        <v>6.505999999999999E-5</v>
      </c>
      <c r="AW24">
        <f t="shared" si="21"/>
        <v>0.20147130199999999</v>
      </c>
      <c r="AX24">
        <f t="shared" si="22"/>
        <v>0</v>
      </c>
      <c r="AZ24" s="1" t="str" cm="1">
        <f t="array" ref="AZ24">IF(INDEX(Utilities!24:24,'OperationUtility1 (El)'!$B$9)="","",INDEX(Utilities!24:24,'OperationUtility1 (El)'!$B$9))</f>
        <v/>
      </c>
      <c r="BA24" s="1" t="str" cm="1">
        <f t="array" ref="BA24">IF(INDEX(Utilities!24:24,'OperationUtility1 (El)'!$B$9 + 5)="","",INDEX(Utilities!24:24,'OperationUtility1 (El)'!$B$9 +5))</f>
        <v/>
      </c>
      <c r="BC24">
        <f t="shared" si="40"/>
        <v>2034</v>
      </c>
      <c r="BD24">
        <f t="shared" si="23"/>
        <v>2030</v>
      </c>
      <c r="BE24" cm="1">
        <f t="array" ref="BE24">IF(BD24&gt;=MAX($D$3:$D$100),MAX($D$3:$D$100),IF(BC24&lt;$D$3,$D$3,INDEX($D$3:$D$100,MATCH(BC24,$D$3:$D$100)+1)))</f>
        <v>2035</v>
      </c>
      <c r="BF24">
        <f t="shared" si="24"/>
        <v>0.47199999999999998</v>
      </c>
      <c r="BG24" s="38">
        <f t="shared" si="25"/>
        <v>0.41</v>
      </c>
      <c r="BH24">
        <f t="shared" si="26"/>
        <v>0.4224</v>
      </c>
      <c r="BI24">
        <f t="shared" si="27"/>
        <v>1308.0460800000001</v>
      </c>
      <c r="BJ24">
        <f t="shared" si="28"/>
        <v>0</v>
      </c>
      <c r="BL24" s="1" t="str" cm="1">
        <f t="array" ref="BL24">IF(INDEX(Utilities!24:24,'OperationUtility1 (El)'!$B$9)="","",INDEX(Utilities!24:24,'OperationUtility1 (El)'!$B$9))</f>
        <v/>
      </c>
      <c r="BM24" s="1" t="str" cm="1">
        <f t="array" ref="BM24">IF(INDEX(Utilities!24:24,'OperationUtility1 (El)'!$B$9 + 6)="","",INDEX(Utilities!24:24,'OperationUtility1 (El)'!$B$9 +6))</f>
        <v/>
      </c>
      <c r="BO24">
        <f t="shared" si="41"/>
        <v>2034</v>
      </c>
      <c r="BP24">
        <f t="shared" si="29"/>
        <v>2030</v>
      </c>
      <c r="BQ24" cm="1">
        <f t="array" ref="BQ24">IF(BP24&gt;=MAX($D$3:$D$100),MAX($D$3:$D$100),IF(BO24&lt;$D$3,$D$3,INDEX($D$3:$D$100,MATCH(BO24,$D$3:$D$100)+1)))</f>
        <v>2035</v>
      </c>
      <c r="BR24">
        <f t="shared" si="30"/>
        <v>6.5809999999999995</v>
      </c>
      <c r="BS24" s="38">
        <f t="shared" si="31"/>
        <v>6.2759999999999998</v>
      </c>
      <c r="BT24">
        <f t="shared" si="32"/>
        <v>6.3369999999999997</v>
      </c>
      <c r="BU24">
        <f t="shared" si="33"/>
        <v>19623.787899999999</v>
      </c>
      <c r="BV24">
        <f t="shared" si="34"/>
        <v>0</v>
      </c>
    </row>
    <row r="25" spans="1:74" x14ac:dyDescent="0.25">
      <c r="D25" s="1" t="str" cm="1">
        <f t="array" ref="D25">IF(INDEX(Utilities!25:25,'OperationUtility1 (El)'!$B$9)="","",INDEX(Utilities!25:25,'OperationUtility1 (El)'!$B$9))</f>
        <v/>
      </c>
      <c r="E25" s="1" t="str" cm="1">
        <f t="array" ref="E25">IF(INDEX(Utilities!25:25,'OperationUtility1 (El)'!$B$9 + 1)="","",INDEX(Utilities!25:25,'OperationUtility1 (El)'!$B$9 + 1))</f>
        <v/>
      </c>
      <c r="G25">
        <f t="shared" si="35"/>
        <v>2035</v>
      </c>
      <c r="H25">
        <f t="shared" si="0"/>
        <v>2035</v>
      </c>
      <c r="I25" cm="1">
        <f t="array" ref="I25">IF(H25&gt;=MAX($D$3:$D$100),MAX($D$3:$D$100),IF(G25&lt;$D$3,$D$3,INDEX($D$3:$D$100,MATCH(G25,$D$3:$D$100)+1)))</f>
        <v>2040</v>
      </c>
      <c r="J25">
        <f t="shared" si="1"/>
        <v>4.1399999999999999E-2</v>
      </c>
      <c r="K25" s="38">
        <f t="shared" si="2"/>
        <v>4.0300000000000002E-2</v>
      </c>
      <c r="L25">
        <f t="shared" si="3"/>
        <v>4.1399999999999999E-2</v>
      </c>
      <c r="M25">
        <f t="shared" si="4"/>
        <v>128.20338000000001</v>
      </c>
      <c r="N25">
        <f t="shared" si="36"/>
        <v>0</v>
      </c>
      <c r="P25" s="1" t="str" cm="1">
        <f t="array" ref="P25">IF(INDEX(Utilities!25:25,'OperationUtility1 (El)'!$B$9)="","",INDEX(Utilities!25:25,'OperationUtility1 (El)'!$B$9))</f>
        <v/>
      </c>
      <c r="Q25" s="1" t="str" cm="1">
        <f t="array" ref="Q25">IF(INDEX(Utilities!25:25,'OperationUtility1 (El)'!$B$9 + 2)="","",INDEX(Utilities!25:25,'OperationUtility1 (El)'!$B$9 + 2))</f>
        <v/>
      </c>
      <c r="S25">
        <f t="shared" si="37"/>
        <v>2035</v>
      </c>
      <c r="T25">
        <f t="shared" si="5"/>
        <v>2035</v>
      </c>
      <c r="U25" cm="1">
        <f t="array" ref="U25">IF(T25&gt;=MAX($D$3:$D$100),MAX($D$3:$D$100),IF(S25&lt;$D$3,$D$3,INDEX($D$3:$D$100,MATCH(S25,$D$3:$D$100)+1)))</f>
        <v>2040</v>
      </c>
      <c r="V25">
        <f t="shared" si="6"/>
        <v>2.9E-5</v>
      </c>
      <c r="W25" s="38">
        <f t="shared" si="7"/>
        <v>2.73E-5</v>
      </c>
      <c r="X25">
        <f t="shared" si="8"/>
        <v>2.9E-5</v>
      </c>
      <c r="Y25">
        <f t="shared" si="9"/>
        <v>8.9804300000000004E-2</v>
      </c>
      <c r="Z25">
        <f t="shared" si="10"/>
        <v>0</v>
      </c>
      <c r="AE25">
        <f t="shared" si="38"/>
        <v>2035</v>
      </c>
      <c r="AF25">
        <f t="shared" si="11"/>
        <v>2035</v>
      </c>
      <c r="AG25" cm="1">
        <f t="array" ref="AG25">IF(AF25&gt;=MAX($D$3:$D$100),MAX($D$3:$D$100),IF(AE25&lt;$D$3,$D$3,INDEX($D$3:$D$100,MATCH(AE25,$D$3:$D$100)+1)))</f>
        <v>2040</v>
      </c>
      <c r="AH25">
        <f t="shared" si="12"/>
        <v>2.8299999999999999E-4</v>
      </c>
      <c r="AI25" s="38">
        <f t="shared" si="13"/>
        <v>2.6800000000000001E-4</v>
      </c>
      <c r="AJ25">
        <f t="shared" si="14"/>
        <v>2.8299999999999999E-4</v>
      </c>
      <c r="AK25">
        <f t="shared" si="15"/>
        <v>0.87636610000000004</v>
      </c>
      <c r="AL25">
        <f t="shared" si="16"/>
        <v>0</v>
      </c>
      <c r="AN25" s="1" t="str" cm="1">
        <f t="array" ref="AN25">IF(INDEX(Utilities!25:25,'OperationUtility1 (El)'!$B$9)="","",INDEX(Utilities!25:25,'OperationUtility1 (El)'!$B$9))</f>
        <v/>
      </c>
      <c r="AO25" s="1" t="str" cm="1">
        <f t="array" ref="AO25">IF(INDEX(Utilities!25:25,'OperationUtility1 (El)'!$B$9 + 4)="","",INDEX(Utilities!25:25,'OperationUtility1 (El)'!$B$9 +4))</f>
        <v/>
      </c>
      <c r="AQ25">
        <f t="shared" si="39"/>
        <v>2035</v>
      </c>
      <c r="AR25">
        <f t="shared" si="17"/>
        <v>2035</v>
      </c>
      <c r="AS25" cm="1">
        <f t="array" ref="AS25">IF(AR25&gt;=MAX($D$3:$D$100),MAX($D$3:$D$100),IF(AQ25&lt;$D$3,$D$3,INDEX($D$3:$D$100,MATCH(AQ25,$D$3:$D$100)+1)))</f>
        <v>2040</v>
      </c>
      <c r="AT25">
        <f t="shared" si="18"/>
        <v>6.3399999999999996E-5</v>
      </c>
      <c r="AU25" s="38">
        <f t="shared" si="19"/>
        <v>6.0300000000000002E-5</v>
      </c>
      <c r="AV25">
        <f t="shared" si="20"/>
        <v>6.3399999999999996E-5</v>
      </c>
      <c r="AW25">
        <f t="shared" si="21"/>
        <v>0.19633078000000001</v>
      </c>
      <c r="AX25">
        <f t="shared" si="22"/>
        <v>0</v>
      </c>
      <c r="AZ25" s="1" t="str" cm="1">
        <f t="array" ref="AZ25">IF(INDEX(Utilities!25:25,'OperationUtility1 (El)'!$B$9)="","",INDEX(Utilities!25:25,'OperationUtility1 (El)'!$B$9))</f>
        <v/>
      </c>
      <c r="BA25" s="1" t="str" cm="1">
        <f t="array" ref="BA25">IF(INDEX(Utilities!25:25,'OperationUtility1 (El)'!$B$9 + 5)="","",INDEX(Utilities!25:25,'OperationUtility1 (El)'!$B$9 +5))</f>
        <v/>
      </c>
      <c r="BC25">
        <f t="shared" si="40"/>
        <v>2035</v>
      </c>
      <c r="BD25">
        <f t="shared" si="23"/>
        <v>2035</v>
      </c>
      <c r="BE25" cm="1">
        <f t="array" ref="BE25">IF(BD25&gt;=MAX($D$3:$D$100),MAX($D$3:$D$100),IF(BC25&lt;$D$3,$D$3,INDEX($D$3:$D$100,MATCH(BC25,$D$3:$D$100)+1)))</f>
        <v>2040</v>
      </c>
      <c r="BF25">
        <f t="shared" si="24"/>
        <v>0.41</v>
      </c>
      <c r="BG25" s="38">
        <f t="shared" si="25"/>
        <v>0.40600000000000003</v>
      </c>
      <c r="BH25">
        <f t="shared" si="26"/>
        <v>0.41</v>
      </c>
      <c r="BI25">
        <f t="shared" si="27"/>
        <v>1269.6469999999999</v>
      </c>
      <c r="BJ25">
        <f t="shared" si="28"/>
        <v>0</v>
      </c>
      <c r="BL25" s="1" t="str" cm="1">
        <f t="array" ref="BL25">IF(INDEX(Utilities!25:25,'OperationUtility1 (El)'!$B$9)="","",INDEX(Utilities!25:25,'OperationUtility1 (El)'!$B$9))</f>
        <v/>
      </c>
      <c r="BM25" s="1" t="str" cm="1">
        <f t="array" ref="BM25">IF(INDEX(Utilities!25:25,'OperationUtility1 (El)'!$B$9 + 6)="","",INDEX(Utilities!25:25,'OperationUtility1 (El)'!$B$9 +6))</f>
        <v/>
      </c>
      <c r="BO25">
        <f t="shared" si="41"/>
        <v>2035</v>
      </c>
      <c r="BP25">
        <f t="shared" si="29"/>
        <v>2035</v>
      </c>
      <c r="BQ25" cm="1">
        <f t="array" ref="BQ25">IF(BP25&gt;=MAX($D$3:$D$100),MAX($D$3:$D$100),IF(BO25&lt;$D$3,$D$3,INDEX($D$3:$D$100,MATCH(BO25,$D$3:$D$100)+1)))</f>
        <v>2040</v>
      </c>
      <c r="BR25">
        <f t="shared" si="30"/>
        <v>6.2759999999999998</v>
      </c>
      <c r="BS25" s="38">
        <f t="shared" si="31"/>
        <v>6.1510000000000007</v>
      </c>
      <c r="BT25">
        <f t="shared" si="32"/>
        <v>6.2759999999999998</v>
      </c>
      <c r="BU25">
        <f t="shared" si="33"/>
        <v>19434.889200000001</v>
      </c>
      <c r="BV25">
        <f t="shared" si="34"/>
        <v>0</v>
      </c>
    </row>
    <row r="26" spans="1:74" x14ac:dyDescent="0.25">
      <c r="D26" s="1" t="str" cm="1">
        <f t="array" ref="D26">IF(INDEX(Utilities!26:26,'OperationUtility1 (El)'!$B$9)="","",INDEX(Utilities!26:26,'OperationUtility1 (El)'!$B$9))</f>
        <v/>
      </c>
      <c r="E26" s="1" t="str" cm="1">
        <f t="array" ref="E26">IF(INDEX(Utilities!26:26,'OperationUtility1 (El)'!$B$9 + 1)="","",INDEX(Utilities!26:26,'OperationUtility1 (El)'!$B$9 + 1))</f>
        <v/>
      </c>
      <c r="G26">
        <f t="shared" si="35"/>
        <v>2036</v>
      </c>
      <c r="H26">
        <f t="shared" si="0"/>
        <v>2035</v>
      </c>
      <c r="I26" cm="1">
        <f t="array" ref="I26">IF(H26&gt;=MAX($D$3:$D$100),MAX($D$3:$D$100),IF(G26&lt;$D$3,$D$3,INDEX($D$3:$D$100,MATCH(G26,$D$3:$D$100)+1)))</f>
        <v>2040</v>
      </c>
      <c r="J26">
        <f t="shared" si="1"/>
        <v>4.1399999999999999E-2</v>
      </c>
      <c r="K26" s="38">
        <f t="shared" si="2"/>
        <v>4.0300000000000002E-2</v>
      </c>
      <c r="L26">
        <f t="shared" si="3"/>
        <v>4.1180000000000001E-2</v>
      </c>
      <c r="M26">
        <f t="shared" si="4"/>
        <v>127.52210600000002</v>
      </c>
      <c r="N26">
        <f t="shared" si="36"/>
        <v>0</v>
      </c>
      <c r="P26" s="1" t="str" cm="1">
        <f t="array" ref="P26">IF(INDEX(Utilities!26:26,'OperationUtility1 (El)'!$B$9)="","",INDEX(Utilities!26:26,'OperationUtility1 (El)'!$B$9))</f>
        <v/>
      </c>
      <c r="Q26" s="1" t="str" cm="1">
        <f t="array" ref="Q26">IF(INDEX(Utilities!26:26,'OperationUtility1 (El)'!$B$9 + 2)="","",INDEX(Utilities!26:26,'OperationUtility1 (El)'!$B$9 + 2))</f>
        <v/>
      </c>
      <c r="S26">
        <f t="shared" si="37"/>
        <v>2036</v>
      </c>
      <c r="T26">
        <f t="shared" si="5"/>
        <v>2035</v>
      </c>
      <c r="U26" cm="1">
        <f t="array" ref="U26">IF(T26&gt;=MAX($D$3:$D$100),MAX($D$3:$D$100),IF(S26&lt;$D$3,$D$3,INDEX($D$3:$D$100,MATCH(S26,$D$3:$D$100)+1)))</f>
        <v>2040</v>
      </c>
      <c r="V26">
        <f t="shared" si="6"/>
        <v>2.9E-5</v>
      </c>
      <c r="W26" s="38">
        <f t="shared" si="7"/>
        <v>2.73E-5</v>
      </c>
      <c r="X26">
        <f t="shared" si="8"/>
        <v>2.866E-5</v>
      </c>
      <c r="Y26">
        <f t="shared" si="9"/>
        <v>8.875142200000001E-2</v>
      </c>
      <c r="Z26">
        <f t="shared" si="10"/>
        <v>0</v>
      </c>
      <c r="AE26">
        <f t="shared" si="38"/>
        <v>2036</v>
      </c>
      <c r="AF26">
        <f t="shared" si="11"/>
        <v>2035</v>
      </c>
      <c r="AG26" cm="1">
        <f t="array" ref="AG26">IF(AF26&gt;=MAX($D$3:$D$100),MAX($D$3:$D$100),IF(AE26&lt;$D$3,$D$3,INDEX($D$3:$D$100,MATCH(AE26,$D$3:$D$100)+1)))</f>
        <v>2040</v>
      </c>
      <c r="AH26">
        <f t="shared" si="12"/>
        <v>2.8299999999999999E-4</v>
      </c>
      <c r="AI26" s="38">
        <f t="shared" si="13"/>
        <v>2.6800000000000001E-4</v>
      </c>
      <c r="AJ26">
        <f t="shared" si="14"/>
        <v>2.7999999999999998E-4</v>
      </c>
      <c r="AK26">
        <f t="shared" si="15"/>
        <v>0.86707599999999996</v>
      </c>
      <c r="AL26">
        <f t="shared" si="16"/>
        <v>0</v>
      </c>
      <c r="AN26" s="1" t="str" cm="1">
        <f t="array" ref="AN26">IF(INDEX(Utilities!26:26,'OperationUtility1 (El)'!$B$9)="","",INDEX(Utilities!26:26,'OperationUtility1 (El)'!$B$9))</f>
        <v/>
      </c>
      <c r="AO26" s="1" t="str" cm="1">
        <f t="array" ref="AO26">IF(INDEX(Utilities!26:26,'OperationUtility1 (El)'!$B$9 + 4)="","",INDEX(Utilities!26:26,'OperationUtility1 (El)'!$B$9 +4))</f>
        <v/>
      </c>
      <c r="AQ26">
        <f t="shared" si="39"/>
        <v>2036</v>
      </c>
      <c r="AR26">
        <f t="shared" si="17"/>
        <v>2035</v>
      </c>
      <c r="AS26" cm="1">
        <f t="array" ref="AS26">IF(AR26&gt;=MAX($D$3:$D$100),MAX($D$3:$D$100),IF(AQ26&lt;$D$3,$D$3,INDEX($D$3:$D$100,MATCH(AQ26,$D$3:$D$100)+1)))</f>
        <v>2040</v>
      </c>
      <c r="AT26">
        <f t="shared" si="18"/>
        <v>6.3399999999999996E-5</v>
      </c>
      <c r="AU26" s="38">
        <f t="shared" si="19"/>
        <v>6.0300000000000002E-5</v>
      </c>
      <c r="AV26">
        <f t="shared" si="20"/>
        <v>6.2779999999999992E-5</v>
      </c>
      <c r="AW26">
        <f t="shared" si="21"/>
        <v>0.19441082599999998</v>
      </c>
      <c r="AX26">
        <f t="shared" si="22"/>
        <v>0</v>
      </c>
      <c r="AZ26" s="1" t="str" cm="1">
        <f t="array" ref="AZ26">IF(INDEX(Utilities!26:26,'OperationUtility1 (El)'!$B$9)="","",INDEX(Utilities!26:26,'OperationUtility1 (El)'!$B$9))</f>
        <v/>
      </c>
      <c r="BA26" s="1" t="str" cm="1">
        <f t="array" ref="BA26">IF(INDEX(Utilities!26:26,'OperationUtility1 (El)'!$B$9 + 5)="","",INDEX(Utilities!26:26,'OperationUtility1 (El)'!$B$9 +5))</f>
        <v/>
      </c>
      <c r="BC26">
        <f t="shared" si="40"/>
        <v>2036</v>
      </c>
      <c r="BD26">
        <f t="shared" si="23"/>
        <v>2035</v>
      </c>
      <c r="BE26" cm="1">
        <f t="array" ref="BE26">IF(BD26&gt;=MAX($D$3:$D$100),MAX($D$3:$D$100),IF(BC26&lt;$D$3,$D$3,INDEX($D$3:$D$100,MATCH(BC26,$D$3:$D$100)+1)))</f>
        <v>2040</v>
      </c>
      <c r="BF26">
        <f t="shared" si="24"/>
        <v>0.41</v>
      </c>
      <c r="BG26" s="38">
        <f t="shared" si="25"/>
        <v>0.40600000000000003</v>
      </c>
      <c r="BH26">
        <f t="shared" si="26"/>
        <v>0.40920000000000001</v>
      </c>
      <c r="BI26">
        <f t="shared" si="27"/>
        <v>1267.1696400000001</v>
      </c>
      <c r="BJ26">
        <f t="shared" si="28"/>
        <v>0</v>
      </c>
      <c r="BL26" s="1" t="str" cm="1">
        <f t="array" ref="BL26">IF(INDEX(Utilities!26:26,'OperationUtility1 (El)'!$B$9)="","",INDEX(Utilities!26:26,'OperationUtility1 (El)'!$B$9))</f>
        <v/>
      </c>
      <c r="BM26" s="1" t="str" cm="1">
        <f t="array" ref="BM26">IF(INDEX(Utilities!26:26,'OperationUtility1 (El)'!$B$9 + 6)="","",INDEX(Utilities!26:26,'OperationUtility1 (El)'!$B$9 +6))</f>
        <v/>
      </c>
      <c r="BO26">
        <f t="shared" si="41"/>
        <v>2036</v>
      </c>
      <c r="BP26">
        <f t="shared" si="29"/>
        <v>2035</v>
      </c>
      <c r="BQ26" cm="1">
        <f t="array" ref="BQ26">IF(BP26&gt;=MAX($D$3:$D$100),MAX($D$3:$D$100),IF(BO26&lt;$D$3,$D$3,INDEX($D$3:$D$100,MATCH(BO26,$D$3:$D$100)+1)))</f>
        <v>2040</v>
      </c>
      <c r="BR26">
        <f t="shared" si="30"/>
        <v>6.2759999999999998</v>
      </c>
      <c r="BS26" s="38">
        <f t="shared" si="31"/>
        <v>6.1510000000000007</v>
      </c>
      <c r="BT26">
        <f t="shared" si="32"/>
        <v>6.2510000000000003</v>
      </c>
      <c r="BU26">
        <f t="shared" si="33"/>
        <v>19357.471700000002</v>
      </c>
      <c r="BV26">
        <f t="shared" si="34"/>
        <v>0</v>
      </c>
    </row>
    <row r="27" spans="1:74" x14ac:dyDescent="0.25">
      <c r="D27" s="1" t="str" cm="1">
        <f t="array" ref="D27">IF(INDEX(Utilities!27:27,'OperationUtility1 (El)'!$B$9)="","",INDEX(Utilities!27:27,'OperationUtility1 (El)'!$B$9))</f>
        <v/>
      </c>
      <c r="E27" s="1" t="str" cm="1">
        <f t="array" ref="E27">IF(INDEX(Utilities!27:27,'OperationUtility1 (El)'!$B$9 + 1)="","",INDEX(Utilities!27:27,'OperationUtility1 (El)'!$B$9 + 1))</f>
        <v/>
      </c>
      <c r="G27">
        <f t="shared" si="35"/>
        <v>2037</v>
      </c>
      <c r="H27">
        <f t="shared" si="0"/>
        <v>2035</v>
      </c>
      <c r="I27" cm="1">
        <f t="array" ref="I27">IF(H27&gt;=MAX($D$3:$D$100),MAX($D$3:$D$100),IF(G27&lt;$D$3,$D$3,INDEX($D$3:$D$100,MATCH(G27,$D$3:$D$100)+1)))</f>
        <v>2040</v>
      </c>
      <c r="J27">
        <f t="shared" si="1"/>
        <v>4.1399999999999999E-2</v>
      </c>
      <c r="K27" s="38">
        <f t="shared" si="2"/>
        <v>4.0300000000000002E-2</v>
      </c>
      <c r="L27">
        <f t="shared" si="3"/>
        <v>4.0960000000000003E-2</v>
      </c>
      <c r="M27">
        <f t="shared" si="4"/>
        <v>126.84083200000002</v>
      </c>
      <c r="N27">
        <f t="shared" ref="N27:N70" si="42">$L27*$B$7</f>
        <v>0</v>
      </c>
      <c r="P27" s="1" t="str" cm="1">
        <f t="array" ref="P27">IF(INDEX(Utilities!27:27,'OperationUtility1 (El)'!$B$9)="","",INDEX(Utilities!27:27,'OperationUtility1 (El)'!$B$9))</f>
        <v/>
      </c>
      <c r="S27">
        <f t="shared" si="37"/>
        <v>2037</v>
      </c>
      <c r="T27">
        <f t="shared" si="5"/>
        <v>2035</v>
      </c>
      <c r="U27" cm="1">
        <f t="array" ref="U27">IF(T27&gt;=MAX($D$3:$D$100),MAX($D$3:$D$100),IF(S27&lt;$D$3,$D$3,INDEX($D$3:$D$100,MATCH(S27,$D$3:$D$100)+1)))</f>
        <v>2040</v>
      </c>
      <c r="V27">
        <f t="shared" si="6"/>
        <v>2.9E-5</v>
      </c>
      <c r="W27" s="38">
        <f t="shared" si="7"/>
        <v>2.73E-5</v>
      </c>
      <c r="X27">
        <f t="shared" si="8"/>
        <v>2.832E-5</v>
      </c>
      <c r="Y27">
        <f t="shared" si="9"/>
        <v>8.7698544000000003E-2</v>
      </c>
      <c r="Z27">
        <f t="shared" si="10"/>
        <v>0</v>
      </c>
      <c r="AE27">
        <f t="shared" si="38"/>
        <v>2037</v>
      </c>
      <c r="AF27">
        <f t="shared" si="11"/>
        <v>2035</v>
      </c>
      <c r="AG27" cm="1">
        <f t="array" ref="AG27">IF(AF27&gt;=MAX($D$3:$D$100),MAX($D$3:$D$100),IF(AE27&lt;$D$3,$D$3,INDEX($D$3:$D$100,MATCH(AE27,$D$3:$D$100)+1)))</f>
        <v>2040</v>
      </c>
      <c r="AH27">
        <f t="shared" si="12"/>
        <v>2.8299999999999999E-4</v>
      </c>
      <c r="AI27" s="38">
        <f t="shared" si="13"/>
        <v>2.6800000000000001E-4</v>
      </c>
      <c r="AJ27">
        <f t="shared" si="14"/>
        <v>2.7700000000000001E-4</v>
      </c>
      <c r="AK27">
        <f t="shared" si="15"/>
        <v>0.8577859000000001</v>
      </c>
      <c r="AL27">
        <f t="shared" si="16"/>
        <v>0</v>
      </c>
      <c r="AN27" s="1" t="str" cm="1">
        <f t="array" ref="AN27">IF(INDEX(Utilities!27:27,'OperationUtility1 (El)'!$B$9)="","",INDEX(Utilities!27:27,'OperationUtility1 (El)'!$B$9))</f>
        <v/>
      </c>
      <c r="AO27" s="1" t="str" cm="1">
        <f t="array" ref="AO27">IF(INDEX(Utilities!27:27,'OperationUtility1 (El)'!$B$9 + 4)="","",INDEX(Utilities!27:27,'OperationUtility1 (El)'!$B$9 +4))</f>
        <v/>
      </c>
      <c r="AQ27">
        <f t="shared" si="39"/>
        <v>2037</v>
      </c>
      <c r="AR27">
        <f t="shared" si="17"/>
        <v>2035</v>
      </c>
      <c r="AS27" cm="1">
        <f t="array" ref="AS27">IF(AR27&gt;=MAX($D$3:$D$100),MAX($D$3:$D$100),IF(AQ27&lt;$D$3,$D$3,INDEX($D$3:$D$100,MATCH(AQ27,$D$3:$D$100)+1)))</f>
        <v>2040</v>
      </c>
      <c r="AT27">
        <f t="shared" si="18"/>
        <v>6.3399999999999996E-5</v>
      </c>
      <c r="AU27" s="38">
        <f t="shared" si="19"/>
        <v>6.0300000000000002E-5</v>
      </c>
      <c r="AV27">
        <f t="shared" si="20"/>
        <v>6.2160000000000001E-5</v>
      </c>
      <c r="AW27">
        <f t="shared" si="21"/>
        <v>0.19249087200000001</v>
      </c>
      <c r="AX27">
        <f t="shared" si="22"/>
        <v>0</v>
      </c>
      <c r="AZ27" s="1" t="str" cm="1">
        <f t="array" ref="AZ27">IF(INDEX(Utilities!27:27,'OperationUtility1 (El)'!$B$9)="","",INDEX(Utilities!27:27,'OperationUtility1 (El)'!$B$9))</f>
        <v/>
      </c>
      <c r="BA27" s="1" t="str" cm="1">
        <f t="array" ref="BA27">IF(INDEX(Utilities!27:27,'OperationUtility1 (El)'!$B$9 + 5)="","",INDEX(Utilities!27:27,'OperationUtility1 (El)'!$B$9 +5))</f>
        <v/>
      </c>
      <c r="BC27">
        <f t="shared" si="40"/>
        <v>2037</v>
      </c>
      <c r="BD27">
        <f t="shared" si="23"/>
        <v>2035</v>
      </c>
      <c r="BE27" cm="1">
        <f t="array" ref="BE27">IF(BD27&gt;=MAX($D$3:$D$100),MAX($D$3:$D$100),IF(BC27&lt;$D$3,$D$3,INDEX($D$3:$D$100,MATCH(BC27,$D$3:$D$100)+1)))</f>
        <v>2040</v>
      </c>
      <c r="BF27">
        <f t="shared" si="24"/>
        <v>0.41</v>
      </c>
      <c r="BG27" s="38">
        <f t="shared" si="25"/>
        <v>0.40600000000000003</v>
      </c>
      <c r="BH27">
        <f t="shared" si="26"/>
        <v>0.40839999999999999</v>
      </c>
      <c r="BI27">
        <f t="shared" si="27"/>
        <v>1264.69228</v>
      </c>
      <c r="BJ27">
        <f t="shared" si="28"/>
        <v>0</v>
      </c>
      <c r="BL27" s="1" t="str" cm="1">
        <f t="array" ref="BL27">IF(INDEX(Utilities!27:27,'OperationUtility1 (El)'!$B$9)="","",INDEX(Utilities!27:27,'OperationUtility1 (El)'!$B$9))</f>
        <v/>
      </c>
      <c r="BM27" s="1" t="str" cm="1">
        <f t="array" ref="BM27">IF(INDEX(Utilities!27:27,'OperationUtility1 (El)'!$B$9 + 6)="","",INDEX(Utilities!27:27,'OperationUtility1 (El)'!$B$9 +6))</f>
        <v/>
      </c>
      <c r="BO27">
        <f t="shared" si="41"/>
        <v>2037</v>
      </c>
      <c r="BP27">
        <f t="shared" si="29"/>
        <v>2035</v>
      </c>
      <c r="BQ27" cm="1">
        <f t="array" ref="BQ27">IF(BP27&gt;=MAX($D$3:$D$100),MAX($D$3:$D$100),IF(BO27&lt;$D$3,$D$3,INDEX($D$3:$D$100,MATCH(BO27,$D$3:$D$100)+1)))</f>
        <v>2040</v>
      </c>
      <c r="BR27">
        <f t="shared" si="30"/>
        <v>6.2759999999999998</v>
      </c>
      <c r="BS27" s="38">
        <f t="shared" si="31"/>
        <v>6.1510000000000007</v>
      </c>
      <c r="BT27">
        <f t="shared" si="32"/>
        <v>6.226</v>
      </c>
      <c r="BU27">
        <f t="shared" si="33"/>
        <v>19280.054200000002</v>
      </c>
      <c r="BV27">
        <f t="shared" si="34"/>
        <v>0</v>
      </c>
    </row>
    <row r="28" spans="1:74" x14ac:dyDescent="0.25">
      <c r="D28" s="1" t="str" cm="1">
        <f t="array" ref="D28">IF(INDEX(Utilities!28:28,'OperationUtility1 (El)'!$B$9)="","",INDEX(Utilities!28:28,'OperationUtility1 (El)'!$B$9))</f>
        <v/>
      </c>
      <c r="E28" s="1" t="str" cm="1">
        <f t="array" ref="E28">IF(INDEX(Utilities!28:28,'OperationUtility1 (El)'!$B$9 + 1)="","",INDEX(Utilities!28:28,'OperationUtility1 (El)'!$B$9 + 1))</f>
        <v/>
      </c>
      <c r="G28">
        <f t="shared" si="35"/>
        <v>2038</v>
      </c>
      <c r="H28">
        <f t="shared" si="0"/>
        <v>2035</v>
      </c>
      <c r="I28" cm="1">
        <f t="array" ref="I28">IF(H28&gt;=MAX($D$3:$D$100),MAX($D$3:$D$100),IF(G28&lt;$D$3,$D$3,INDEX($D$3:$D$100,MATCH(G28,$D$3:$D$100)+1)))</f>
        <v>2040</v>
      </c>
      <c r="J28">
        <f t="shared" si="1"/>
        <v>4.1399999999999999E-2</v>
      </c>
      <c r="K28" s="38">
        <f t="shared" si="2"/>
        <v>4.0300000000000002E-2</v>
      </c>
      <c r="L28">
        <f t="shared" si="3"/>
        <v>4.0739999999999998E-2</v>
      </c>
      <c r="M28">
        <f t="shared" si="4"/>
        <v>126.159558</v>
      </c>
      <c r="N28">
        <f t="shared" si="42"/>
        <v>0</v>
      </c>
      <c r="P28" s="1" t="str" cm="1">
        <f t="array" ref="P28">IF(INDEX(Utilities!28:28,'OperationUtility1 (El)'!$B$9)="","",INDEX(Utilities!28:28,'OperationUtility1 (El)'!$B$9))</f>
        <v/>
      </c>
      <c r="S28">
        <f t="shared" si="37"/>
        <v>2038</v>
      </c>
      <c r="T28">
        <f t="shared" si="5"/>
        <v>2035</v>
      </c>
      <c r="U28" cm="1">
        <f t="array" ref="U28">IF(T28&gt;=MAX($D$3:$D$100),MAX($D$3:$D$100),IF(S28&lt;$D$3,$D$3,INDEX($D$3:$D$100,MATCH(S28,$D$3:$D$100)+1)))</f>
        <v>2040</v>
      </c>
      <c r="V28">
        <f t="shared" si="6"/>
        <v>2.9E-5</v>
      </c>
      <c r="W28" s="38">
        <f t="shared" si="7"/>
        <v>2.73E-5</v>
      </c>
      <c r="X28">
        <f t="shared" si="8"/>
        <v>2.798E-5</v>
      </c>
      <c r="Y28">
        <f t="shared" si="9"/>
        <v>8.664566600000001E-2</v>
      </c>
      <c r="Z28">
        <f t="shared" si="10"/>
        <v>0</v>
      </c>
      <c r="AE28">
        <f t="shared" si="38"/>
        <v>2038</v>
      </c>
      <c r="AF28">
        <f t="shared" si="11"/>
        <v>2035</v>
      </c>
      <c r="AG28" cm="1">
        <f t="array" ref="AG28">IF(AF28&gt;=MAX($D$3:$D$100),MAX($D$3:$D$100),IF(AE28&lt;$D$3,$D$3,INDEX($D$3:$D$100,MATCH(AE28,$D$3:$D$100)+1)))</f>
        <v>2040</v>
      </c>
      <c r="AH28">
        <f t="shared" si="12"/>
        <v>2.8299999999999999E-4</v>
      </c>
      <c r="AI28" s="38">
        <f t="shared" si="13"/>
        <v>2.6800000000000001E-4</v>
      </c>
      <c r="AJ28">
        <f t="shared" si="14"/>
        <v>2.7399999999999999E-4</v>
      </c>
      <c r="AK28">
        <f t="shared" si="15"/>
        <v>0.84849580000000002</v>
      </c>
      <c r="AL28">
        <f t="shared" si="16"/>
        <v>0</v>
      </c>
      <c r="AN28" s="1" t="str" cm="1">
        <f t="array" ref="AN28">IF(INDEX(Utilities!28:28,'OperationUtility1 (El)'!$B$9)="","",INDEX(Utilities!28:28,'OperationUtility1 (El)'!$B$9))</f>
        <v/>
      </c>
      <c r="AO28" s="1" t="str" cm="1">
        <f t="array" ref="AO28">IF(INDEX(Utilities!28:28,'OperationUtility1 (El)'!$B$9 + 4)="","",INDEX(Utilities!28:28,'OperationUtility1 (El)'!$B$9 +4))</f>
        <v/>
      </c>
      <c r="AQ28">
        <f t="shared" si="39"/>
        <v>2038</v>
      </c>
      <c r="AR28">
        <f t="shared" si="17"/>
        <v>2035</v>
      </c>
      <c r="AS28" cm="1">
        <f t="array" ref="AS28">IF(AR28&gt;=MAX($D$3:$D$100),MAX($D$3:$D$100),IF(AQ28&lt;$D$3,$D$3,INDEX($D$3:$D$100,MATCH(AQ28,$D$3:$D$100)+1)))</f>
        <v>2040</v>
      </c>
      <c r="AT28">
        <f t="shared" si="18"/>
        <v>6.3399999999999996E-5</v>
      </c>
      <c r="AU28" s="38">
        <f t="shared" si="19"/>
        <v>6.0300000000000002E-5</v>
      </c>
      <c r="AV28">
        <f t="shared" si="20"/>
        <v>6.1539999999999997E-5</v>
      </c>
      <c r="AW28">
        <f t="shared" si="21"/>
        <v>0.19057091800000001</v>
      </c>
      <c r="AX28">
        <f t="shared" si="22"/>
        <v>0</v>
      </c>
      <c r="AZ28" s="1" t="str" cm="1">
        <f t="array" ref="AZ28">IF(INDEX(Utilities!28:28,'OperationUtility1 (El)'!$B$9)="","",INDEX(Utilities!28:28,'OperationUtility1 (El)'!$B$9))</f>
        <v/>
      </c>
      <c r="BA28" s="1" t="str" cm="1">
        <f t="array" ref="BA28">IF(INDEX(Utilities!28:28,'OperationUtility1 (El)'!$B$9 + 5)="","",INDEX(Utilities!28:28,'OperationUtility1 (El)'!$B$9 +5))</f>
        <v/>
      </c>
      <c r="BC28">
        <f t="shared" si="40"/>
        <v>2038</v>
      </c>
      <c r="BD28">
        <f t="shared" si="23"/>
        <v>2035</v>
      </c>
      <c r="BE28" cm="1">
        <f t="array" ref="BE28">IF(BD28&gt;=MAX($D$3:$D$100),MAX($D$3:$D$100),IF(BC28&lt;$D$3,$D$3,INDEX($D$3:$D$100,MATCH(BC28,$D$3:$D$100)+1)))</f>
        <v>2040</v>
      </c>
      <c r="BF28">
        <f t="shared" si="24"/>
        <v>0.41</v>
      </c>
      <c r="BG28" s="38">
        <f t="shared" si="25"/>
        <v>0.40600000000000003</v>
      </c>
      <c r="BH28">
        <f t="shared" si="26"/>
        <v>0.40760000000000002</v>
      </c>
      <c r="BI28">
        <f t="shared" si="27"/>
        <v>1262.2149200000001</v>
      </c>
      <c r="BJ28">
        <f t="shared" si="28"/>
        <v>0</v>
      </c>
      <c r="BL28" s="1" t="str" cm="1">
        <f t="array" ref="BL28">IF(INDEX(Utilities!28:28,'OperationUtility1 (El)'!$B$9)="","",INDEX(Utilities!28:28,'OperationUtility1 (El)'!$B$9))</f>
        <v/>
      </c>
      <c r="BM28" s="1" t="str" cm="1">
        <f t="array" ref="BM28">IF(INDEX(Utilities!28:28,'OperationUtility1 (El)'!$B$9 + 6)="","",INDEX(Utilities!28:28,'OperationUtility1 (El)'!$B$9 +6))</f>
        <v/>
      </c>
      <c r="BO28">
        <f t="shared" si="41"/>
        <v>2038</v>
      </c>
      <c r="BP28">
        <f t="shared" si="29"/>
        <v>2035</v>
      </c>
      <c r="BQ28" cm="1">
        <f t="array" ref="BQ28">IF(BP28&gt;=MAX($D$3:$D$100),MAX($D$3:$D$100),IF(BO28&lt;$D$3,$D$3,INDEX($D$3:$D$100,MATCH(BO28,$D$3:$D$100)+1)))</f>
        <v>2040</v>
      </c>
      <c r="BR28">
        <f t="shared" si="30"/>
        <v>6.2759999999999998</v>
      </c>
      <c r="BS28" s="38">
        <f t="shared" si="31"/>
        <v>6.1510000000000007</v>
      </c>
      <c r="BT28">
        <f t="shared" si="32"/>
        <v>6.2010000000000005</v>
      </c>
      <c r="BU28">
        <f t="shared" si="33"/>
        <v>19202.636700000003</v>
      </c>
      <c r="BV28">
        <f t="shared" si="34"/>
        <v>0</v>
      </c>
    </row>
    <row r="29" spans="1:74" x14ac:dyDescent="0.25">
      <c r="D29" s="1" t="str" cm="1">
        <f t="array" ref="D29">IF(INDEX(Utilities!29:29,'OperationUtility1 (El)'!$B$9)="","",INDEX(Utilities!29:29,'OperationUtility1 (El)'!$B$9))</f>
        <v/>
      </c>
      <c r="E29" s="1" t="str" cm="1">
        <f t="array" ref="E29">IF(INDEX(Utilities!29:29,'OperationUtility1 (El)'!$B$9 + 1)="","",INDEX(Utilities!29:29,'OperationUtility1 (El)'!$B$9 + 1))</f>
        <v/>
      </c>
      <c r="G29">
        <f t="shared" si="35"/>
        <v>2039</v>
      </c>
      <c r="H29">
        <f t="shared" si="0"/>
        <v>2035</v>
      </c>
      <c r="I29" cm="1">
        <f t="array" ref="I29">IF(H29&gt;=MAX($D$3:$D$100),MAX($D$3:$D$100),IF(G29&lt;$D$3,$D$3,INDEX($D$3:$D$100,MATCH(G29,$D$3:$D$100)+1)))</f>
        <v>2040</v>
      </c>
      <c r="J29">
        <f t="shared" si="1"/>
        <v>4.1399999999999999E-2</v>
      </c>
      <c r="K29" s="38">
        <f t="shared" si="2"/>
        <v>4.0300000000000002E-2</v>
      </c>
      <c r="L29">
        <f t="shared" si="3"/>
        <v>4.052E-2</v>
      </c>
      <c r="M29">
        <f t="shared" si="4"/>
        <v>125.47828400000002</v>
      </c>
      <c r="N29">
        <f t="shared" si="42"/>
        <v>0</v>
      </c>
      <c r="P29" s="1" t="str" cm="1">
        <f t="array" ref="P29">IF(INDEX(Utilities!29:29,'OperationUtility1 (El)'!$B$9)="","",INDEX(Utilities!29:29,'OperationUtility1 (El)'!$B$9))</f>
        <v/>
      </c>
      <c r="S29">
        <f t="shared" si="37"/>
        <v>2039</v>
      </c>
      <c r="T29">
        <f t="shared" si="5"/>
        <v>2035</v>
      </c>
      <c r="U29" cm="1">
        <f t="array" ref="U29">IF(T29&gt;=MAX($D$3:$D$100),MAX($D$3:$D$100),IF(S29&lt;$D$3,$D$3,INDEX($D$3:$D$100,MATCH(S29,$D$3:$D$100)+1)))</f>
        <v>2040</v>
      </c>
      <c r="V29">
        <f t="shared" si="6"/>
        <v>2.9E-5</v>
      </c>
      <c r="W29" s="38">
        <f t="shared" si="7"/>
        <v>2.73E-5</v>
      </c>
      <c r="X29">
        <f t="shared" si="8"/>
        <v>2.764E-5</v>
      </c>
      <c r="Y29">
        <f t="shared" si="9"/>
        <v>8.5592788000000003E-2</v>
      </c>
      <c r="Z29">
        <f t="shared" si="10"/>
        <v>0</v>
      </c>
      <c r="AE29">
        <f t="shared" si="38"/>
        <v>2039</v>
      </c>
      <c r="AF29">
        <f t="shared" si="11"/>
        <v>2035</v>
      </c>
      <c r="AG29" cm="1">
        <f t="array" ref="AG29">IF(AF29&gt;=MAX($D$3:$D$100),MAX($D$3:$D$100),IF(AE29&lt;$D$3,$D$3,INDEX($D$3:$D$100,MATCH(AE29,$D$3:$D$100)+1)))</f>
        <v>2040</v>
      </c>
      <c r="AH29">
        <f t="shared" si="12"/>
        <v>2.8299999999999999E-4</v>
      </c>
      <c r="AI29" s="38">
        <f t="shared" si="13"/>
        <v>2.6800000000000001E-4</v>
      </c>
      <c r="AJ29">
        <f t="shared" si="14"/>
        <v>2.7100000000000003E-4</v>
      </c>
      <c r="AK29">
        <f t="shared" si="15"/>
        <v>0.83920570000000017</v>
      </c>
      <c r="AL29">
        <f t="shared" si="16"/>
        <v>0</v>
      </c>
      <c r="AN29" s="1" t="str" cm="1">
        <f t="array" ref="AN29">IF(INDEX(Utilities!29:29,'OperationUtility1 (El)'!$B$9)="","",INDEX(Utilities!29:29,'OperationUtility1 (El)'!$B$9))</f>
        <v/>
      </c>
      <c r="AO29" s="1" t="str" cm="1">
        <f t="array" ref="AO29">IF(INDEX(Utilities!29:29,'OperationUtility1 (El)'!$B$9 + 4)="","",INDEX(Utilities!29:29,'OperationUtility1 (El)'!$B$9 +4))</f>
        <v/>
      </c>
      <c r="AQ29">
        <f t="shared" si="39"/>
        <v>2039</v>
      </c>
      <c r="AR29">
        <f t="shared" si="17"/>
        <v>2035</v>
      </c>
      <c r="AS29" cm="1">
        <f t="array" ref="AS29">IF(AR29&gt;=MAX($D$3:$D$100),MAX($D$3:$D$100),IF(AQ29&lt;$D$3,$D$3,INDEX($D$3:$D$100,MATCH(AQ29,$D$3:$D$100)+1)))</f>
        <v>2040</v>
      </c>
      <c r="AT29">
        <f t="shared" si="18"/>
        <v>6.3399999999999996E-5</v>
      </c>
      <c r="AU29" s="38">
        <f t="shared" si="19"/>
        <v>6.0300000000000002E-5</v>
      </c>
      <c r="AV29">
        <f t="shared" si="20"/>
        <v>6.0919999999999999E-5</v>
      </c>
      <c r="AW29">
        <f t="shared" si="21"/>
        <v>0.188650964</v>
      </c>
      <c r="AX29">
        <f t="shared" si="22"/>
        <v>0</v>
      </c>
      <c r="AZ29" s="1" t="str" cm="1">
        <f t="array" ref="AZ29">IF(INDEX(Utilities!29:29,'OperationUtility1 (El)'!$B$9)="","",INDEX(Utilities!29:29,'OperationUtility1 (El)'!$B$9))</f>
        <v/>
      </c>
      <c r="BA29" s="1" t="str" cm="1">
        <f t="array" ref="BA29">IF(INDEX(Utilities!29:29,'OperationUtility1 (El)'!$B$9 + 5)="","",INDEX(Utilities!29:29,'OperationUtility1 (El)'!$B$9 +5))</f>
        <v/>
      </c>
      <c r="BC29">
        <f t="shared" si="40"/>
        <v>2039</v>
      </c>
      <c r="BD29">
        <f t="shared" si="23"/>
        <v>2035</v>
      </c>
      <c r="BE29" cm="1">
        <f t="array" ref="BE29">IF(BD29&gt;=MAX($D$3:$D$100),MAX($D$3:$D$100),IF(BC29&lt;$D$3,$D$3,INDEX($D$3:$D$100,MATCH(BC29,$D$3:$D$100)+1)))</f>
        <v>2040</v>
      </c>
      <c r="BF29">
        <f t="shared" si="24"/>
        <v>0.41</v>
      </c>
      <c r="BG29" s="38">
        <f t="shared" si="25"/>
        <v>0.40600000000000003</v>
      </c>
      <c r="BH29">
        <f t="shared" si="26"/>
        <v>0.40679999999999999</v>
      </c>
      <c r="BI29">
        <f t="shared" si="27"/>
        <v>1259.73756</v>
      </c>
      <c r="BJ29">
        <f t="shared" si="28"/>
        <v>0</v>
      </c>
      <c r="BL29" s="1" t="str" cm="1">
        <f t="array" ref="BL29">IF(INDEX(Utilities!29:29,'OperationUtility1 (El)'!$B$9)="","",INDEX(Utilities!29:29,'OperationUtility1 (El)'!$B$9))</f>
        <v/>
      </c>
      <c r="BM29" s="1" t="str" cm="1">
        <f t="array" ref="BM29">IF(INDEX(Utilities!29:29,'OperationUtility1 (El)'!$B$9 + 6)="","",INDEX(Utilities!29:29,'OperationUtility1 (El)'!$B$9 +6))</f>
        <v/>
      </c>
      <c r="BO29">
        <f t="shared" si="41"/>
        <v>2039</v>
      </c>
      <c r="BP29">
        <f t="shared" si="29"/>
        <v>2035</v>
      </c>
      <c r="BQ29" cm="1">
        <f t="array" ref="BQ29">IF(BP29&gt;=MAX($D$3:$D$100),MAX($D$3:$D$100),IF(BO29&lt;$D$3,$D$3,INDEX($D$3:$D$100,MATCH(BO29,$D$3:$D$100)+1)))</f>
        <v>2040</v>
      </c>
      <c r="BR29">
        <f t="shared" si="30"/>
        <v>6.2759999999999998</v>
      </c>
      <c r="BS29" s="38">
        <f t="shared" si="31"/>
        <v>6.1510000000000007</v>
      </c>
      <c r="BT29">
        <f t="shared" si="32"/>
        <v>6.1760000000000002</v>
      </c>
      <c r="BU29">
        <f t="shared" si="33"/>
        <v>19125.219200000003</v>
      </c>
      <c r="BV29">
        <f t="shared" si="34"/>
        <v>0</v>
      </c>
    </row>
    <row r="30" spans="1:74" x14ac:dyDescent="0.25">
      <c r="D30" s="1" t="str" cm="1">
        <f t="array" ref="D30">IF(INDEX(Utilities!30:30,'OperationUtility1 (El)'!$B$9)="","",INDEX(Utilities!30:30,'OperationUtility1 (El)'!$B$9))</f>
        <v/>
      </c>
      <c r="E30" s="1" t="str" cm="1">
        <f t="array" ref="E30">IF(INDEX(Utilities!30:30,'OperationUtility1 (El)'!$B$9 + 1)="","",INDEX(Utilities!30:30,'OperationUtility1 (El)'!$B$9 + 1))</f>
        <v/>
      </c>
      <c r="G30">
        <f t="shared" si="35"/>
        <v>2040</v>
      </c>
      <c r="H30">
        <f t="shared" si="0"/>
        <v>2040</v>
      </c>
      <c r="I30" cm="1">
        <f t="array" ref="I30">IF(H30&gt;=MAX($D$3:$D$100),MAX($D$3:$D$100),IF(G30&lt;$D$3,$D$3,INDEX($D$3:$D$100,MATCH(G30,$D$3:$D$100)+1)))</f>
        <v>2040</v>
      </c>
      <c r="J30">
        <f t="shared" si="1"/>
        <v>4.0300000000000002E-2</v>
      </c>
      <c r="K30" s="38">
        <f t="shared" si="2"/>
        <v>4.0300000000000002E-2</v>
      </c>
      <c r="L30">
        <f t="shared" si="3"/>
        <v>4.0300000000000002E-2</v>
      </c>
      <c r="M30">
        <f t="shared" si="4"/>
        <v>124.79701000000001</v>
      </c>
      <c r="N30">
        <f t="shared" si="42"/>
        <v>0</v>
      </c>
      <c r="S30">
        <f t="shared" si="37"/>
        <v>2040</v>
      </c>
      <c r="T30">
        <f t="shared" si="5"/>
        <v>2040</v>
      </c>
      <c r="U30" cm="1">
        <f t="array" ref="U30">IF(T30&gt;=MAX($D$3:$D$100),MAX($D$3:$D$100),IF(S30&lt;$D$3,$D$3,INDEX($D$3:$D$100,MATCH(S30,$D$3:$D$100)+1)))</f>
        <v>2040</v>
      </c>
      <c r="V30">
        <f t="shared" si="6"/>
        <v>2.73E-5</v>
      </c>
      <c r="W30" s="38">
        <f t="shared" si="7"/>
        <v>2.73E-5</v>
      </c>
      <c r="X30">
        <f t="shared" si="8"/>
        <v>2.73E-5</v>
      </c>
      <c r="Y30">
        <f t="shared" si="9"/>
        <v>8.453991000000001E-2</v>
      </c>
      <c r="Z30">
        <f t="shared" si="10"/>
        <v>0</v>
      </c>
      <c r="AE30">
        <f t="shared" si="38"/>
        <v>2040</v>
      </c>
      <c r="AF30">
        <f t="shared" si="11"/>
        <v>2040</v>
      </c>
      <c r="AG30" cm="1">
        <f t="array" ref="AG30">IF(AF30&gt;=MAX($D$3:$D$100),MAX($D$3:$D$100),IF(AE30&lt;$D$3,$D$3,INDEX($D$3:$D$100,MATCH(AE30,$D$3:$D$100)+1)))</f>
        <v>2040</v>
      </c>
      <c r="AH30">
        <f t="shared" si="12"/>
        <v>2.6800000000000001E-4</v>
      </c>
      <c r="AI30" s="38">
        <f t="shared" si="13"/>
        <v>2.6800000000000001E-4</v>
      </c>
      <c r="AJ30">
        <f t="shared" si="14"/>
        <v>2.6800000000000001E-4</v>
      </c>
      <c r="AK30">
        <f t="shared" si="15"/>
        <v>0.82991560000000009</v>
      </c>
      <c r="AL30">
        <f t="shared" si="16"/>
        <v>0</v>
      </c>
      <c r="AN30" s="1" t="str" cm="1">
        <f t="array" ref="AN30">IF(INDEX(Utilities!30:30,'OperationUtility1 (El)'!$B$9)="","",INDEX(Utilities!30:30,'OperationUtility1 (El)'!$B$9))</f>
        <v/>
      </c>
      <c r="AO30" s="1" t="str" cm="1">
        <f t="array" ref="AO30">IF(INDEX(Utilities!30:30,'OperationUtility1 (El)'!$B$9 + 4)="","",INDEX(Utilities!30:30,'OperationUtility1 (El)'!$B$9 +4))</f>
        <v/>
      </c>
      <c r="AQ30">
        <f t="shared" si="39"/>
        <v>2040</v>
      </c>
      <c r="AR30">
        <f t="shared" si="17"/>
        <v>2040</v>
      </c>
      <c r="AS30" cm="1">
        <f t="array" ref="AS30">IF(AR30&gt;=MAX($D$3:$D$100),MAX($D$3:$D$100),IF(AQ30&lt;$D$3,$D$3,INDEX($D$3:$D$100,MATCH(AQ30,$D$3:$D$100)+1)))</f>
        <v>2040</v>
      </c>
      <c r="AT30">
        <f t="shared" si="18"/>
        <v>6.0300000000000002E-5</v>
      </c>
      <c r="AU30" s="38">
        <f t="shared" si="19"/>
        <v>6.0300000000000002E-5</v>
      </c>
      <c r="AV30">
        <f t="shared" si="20"/>
        <v>6.0300000000000002E-5</v>
      </c>
      <c r="AW30">
        <f t="shared" si="21"/>
        <v>0.18673101000000003</v>
      </c>
      <c r="AX30">
        <f t="shared" si="22"/>
        <v>0</v>
      </c>
      <c r="AZ30" s="1" t="str" cm="1">
        <f t="array" ref="AZ30">IF(INDEX(Utilities!30:30,'OperationUtility1 (El)'!$B$9)="","",INDEX(Utilities!30:30,'OperationUtility1 (El)'!$B$9))</f>
        <v/>
      </c>
      <c r="BA30" s="1" t="str" cm="1">
        <f t="array" ref="BA30">IF(INDEX(Utilities!30:30,'OperationUtility1 (El)'!$B$9 + 5)="","",INDEX(Utilities!30:30,'OperationUtility1 (El)'!$B$9 +5))</f>
        <v/>
      </c>
      <c r="BC30">
        <f t="shared" si="40"/>
        <v>2040</v>
      </c>
      <c r="BD30">
        <f t="shared" si="23"/>
        <v>2040</v>
      </c>
      <c r="BE30" cm="1">
        <f t="array" ref="BE30">IF(BD30&gt;=MAX($D$3:$D$100),MAX($D$3:$D$100),IF(BC30&lt;$D$3,$D$3,INDEX($D$3:$D$100,MATCH(BC30,$D$3:$D$100)+1)))</f>
        <v>2040</v>
      </c>
      <c r="BF30">
        <f t="shared" si="24"/>
        <v>0.40600000000000003</v>
      </c>
      <c r="BG30" s="38">
        <f t="shared" si="25"/>
        <v>0.40600000000000003</v>
      </c>
      <c r="BH30">
        <f t="shared" si="26"/>
        <v>0.40600000000000003</v>
      </c>
      <c r="BI30">
        <f t="shared" si="27"/>
        <v>1257.2602000000002</v>
      </c>
      <c r="BJ30">
        <f t="shared" si="28"/>
        <v>0</v>
      </c>
      <c r="BL30" s="1" t="str" cm="1">
        <f t="array" ref="BL30">IF(INDEX(Utilities!30:30,'OperationUtility1 (El)'!$B$9)="","",INDEX(Utilities!30:30,'OperationUtility1 (El)'!$B$9))</f>
        <v/>
      </c>
      <c r="BM30" s="1" t="str" cm="1">
        <f t="array" ref="BM30">IF(INDEX(Utilities!30:30,'OperationUtility1 (El)'!$B$9 + 6)="","",INDEX(Utilities!30:30,'OperationUtility1 (El)'!$B$9 +6))</f>
        <v/>
      </c>
      <c r="BO30">
        <f t="shared" si="41"/>
        <v>2040</v>
      </c>
      <c r="BP30">
        <f t="shared" si="29"/>
        <v>2040</v>
      </c>
      <c r="BQ30" cm="1">
        <f t="array" ref="BQ30">IF(BP30&gt;=MAX($D$3:$D$100),MAX($D$3:$D$100),IF(BO30&lt;$D$3,$D$3,INDEX($D$3:$D$100,MATCH(BO30,$D$3:$D$100)+1)))</f>
        <v>2040</v>
      </c>
      <c r="BR30">
        <f t="shared" si="30"/>
        <v>6.1510000000000007</v>
      </c>
      <c r="BS30" s="38">
        <f t="shared" si="31"/>
        <v>6.1510000000000007</v>
      </c>
      <c r="BT30">
        <f t="shared" si="32"/>
        <v>6.1510000000000007</v>
      </c>
      <c r="BU30">
        <f t="shared" si="33"/>
        <v>19047.801700000004</v>
      </c>
      <c r="BV30">
        <f t="shared" si="34"/>
        <v>0</v>
      </c>
    </row>
    <row r="31" spans="1:74" x14ac:dyDescent="0.25">
      <c r="D31" s="1" t="str" cm="1">
        <f t="array" ref="D31">IF(INDEX(Utilities!31:31,'OperationUtility1 (El)'!$B$9)="","",INDEX(Utilities!31:31,'OperationUtility1 (El)'!$B$9))</f>
        <v/>
      </c>
      <c r="E31" s="1" t="str" cm="1">
        <f t="array" ref="E31">IF(INDEX(Utilities!31:31,'OperationUtility1 (El)'!$B$9 + 1)="","",INDEX(Utilities!31:31,'OperationUtility1 (El)'!$B$9 + 1))</f>
        <v/>
      </c>
      <c r="G31">
        <f t="shared" si="35"/>
        <v>2041</v>
      </c>
      <c r="H31">
        <f t="shared" si="0"/>
        <v>2040</v>
      </c>
      <c r="I31" cm="1">
        <f t="array" ref="I31">IF(H31&gt;=MAX($D$3:$D$100),MAX($D$3:$D$100),IF(G31&lt;$D$3,$D$3,INDEX($D$3:$D$100,MATCH(G31,$D$3:$D$100)+1)))</f>
        <v>2040</v>
      </c>
      <c r="J31">
        <f t="shared" si="1"/>
        <v>4.0300000000000002E-2</v>
      </c>
      <c r="K31" s="38">
        <f t="shared" si="2"/>
        <v>4.0300000000000002E-2</v>
      </c>
      <c r="L31">
        <f t="shared" si="3"/>
        <v>4.0300000000000002E-2</v>
      </c>
      <c r="M31">
        <f t="shared" si="4"/>
        <v>124.79701000000001</v>
      </c>
      <c r="N31">
        <f t="shared" si="42"/>
        <v>0</v>
      </c>
      <c r="S31">
        <f t="shared" si="37"/>
        <v>2041</v>
      </c>
      <c r="T31">
        <f t="shared" si="5"/>
        <v>2040</v>
      </c>
      <c r="U31" cm="1">
        <f t="array" ref="U31">IF(T31&gt;=MAX($D$3:$D$100),MAX($D$3:$D$100),IF(S31&lt;$D$3,$D$3,INDEX($D$3:$D$100,MATCH(S31,$D$3:$D$100)+1)))</f>
        <v>2040</v>
      </c>
      <c r="V31">
        <f t="shared" si="6"/>
        <v>2.73E-5</v>
      </c>
      <c r="W31" s="38">
        <f t="shared" si="7"/>
        <v>2.73E-5</v>
      </c>
      <c r="X31">
        <f t="shared" si="8"/>
        <v>2.73E-5</v>
      </c>
      <c r="Y31">
        <f t="shared" si="9"/>
        <v>8.453991000000001E-2</v>
      </c>
      <c r="Z31">
        <f t="shared" si="10"/>
        <v>0</v>
      </c>
      <c r="AE31">
        <f t="shared" si="38"/>
        <v>2041</v>
      </c>
      <c r="AF31">
        <f t="shared" si="11"/>
        <v>2040</v>
      </c>
      <c r="AG31" cm="1">
        <f t="array" ref="AG31">IF(AF31&gt;=MAX($D$3:$D$100),MAX($D$3:$D$100),IF(AE31&lt;$D$3,$D$3,INDEX($D$3:$D$100,MATCH(AE31,$D$3:$D$100)+1)))</f>
        <v>2040</v>
      </c>
      <c r="AH31">
        <f t="shared" si="12"/>
        <v>2.6800000000000001E-4</v>
      </c>
      <c r="AI31" s="38">
        <f t="shared" si="13"/>
        <v>2.6800000000000001E-4</v>
      </c>
      <c r="AJ31">
        <f t="shared" si="14"/>
        <v>2.6800000000000001E-4</v>
      </c>
      <c r="AK31">
        <f t="shared" si="15"/>
        <v>0.82991560000000009</v>
      </c>
      <c r="AL31">
        <f t="shared" si="16"/>
        <v>0</v>
      </c>
      <c r="AN31" s="1" t="str" cm="1">
        <f t="array" ref="AN31">IF(INDEX(Utilities!31:31,'OperationUtility1 (El)'!$B$9)="","",INDEX(Utilities!31:31,'OperationUtility1 (El)'!$B$9))</f>
        <v/>
      </c>
      <c r="AO31" s="1" t="str" cm="1">
        <f t="array" ref="AO31">IF(INDEX(Utilities!31:31,'OperationUtility1 (El)'!$B$9 + 4)="","",INDEX(Utilities!31:31,'OperationUtility1 (El)'!$B$9 +4))</f>
        <v/>
      </c>
      <c r="AQ31">
        <f t="shared" si="39"/>
        <v>2041</v>
      </c>
      <c r="AR31">
        <f t="shared" si="17"/>
        <v>2040</v>
      </c>
      <c r="AS31" cm="1">
        <f t="array" ref="AS31">IF(AR31&gt;=MAX($D$3:$D$100),MAX($D$3:$D$100),IF(AQ31&lt;$D$3,$D$3,INDEX($D$3:$D$100,MATCH(AQ31,$D$3:$D$100)+1)))</f>
        <v>2040</v>
      </c>
      <c r="AT31">
        <f t="shared" si="18"/>
        <v>6.0300000000000002E-5</v>
      </c>
      <c r="AU31" s="38">
        <f t="shared" si="19"/>
        <v>6.0300000000000002E-5</v>
      </c>
      <c r="AV31">
        <f t="shared" si="20"/>
        <v>6.0300000000000002E-5</v>
      </c>
      <c r="AW31">
        <f t="shared" si="21"/>
        <v>0.18673101000000003</v>
      </c>
      <c r="AX31">
        <f t="shared" si="22"/>
        <v>0</v>
      </c>
      <c r="AZ31" s="1" t="str" cm="1">
        <f t="array" ref="AZ31">IF(INDEX(Utilities!31:31,'OperationUtility1 (El)'!$B$9)="","",INDEX(Utilities!31:31,'OperationUtility1 (El)'!$B$9))</f>
        <v/>
      </c>
      <c r="BA31" s="1" t="str" cm="1">
        <f t="array" ref="BA31">IF(INDEX(Utilities!31:31,'OperationUtility1 (El)'!$B$9 + 5)="","",INDEX(Utilities!31:31,'OperationUtility1 (El)'!$B$9 +5))</f>
        <v/>
      </c>
      <c r="BC31">
        <f t="shared" si="40"/>
        <v>2041</v>
      </c>
      <c r="BD31">
        <f t="shared" si="23"/>
        <v>2040</v>
      </c>
      <c r="BE31" cm="1">
        <f t="array" ref="BE31">IF(BD31&gt;=MAX($D$3:$D$100),MAX($D$3:$D$100),IF(BC31&lt;$D$3,$D$3,INDEX($D$3:$D$100,MATCH(BC31,$D$3:$D$100)+1)))</f>
        <v>2040</v>
      </c>
      <c r="BF31">
        <f t="shared" si="24"/>
        <v>0.40600000000000003</v>
      </c>
      <c r="BG31" s="38">
        <f t="shared" si="25"/>
        <v>0.40600000000000003</v>
      </c>
      <c r="BH31">
        <f t="shared" si="26"/>
        <v>0.40600000000000003</v>
      </c>
      <c r="BI31">
        <f t="shared" si="27"/>
        <v>1257.2602000000002</v>
      </c>
      <c r="BJ31">
        <f t="shared" si="28"/>
        <v>0</v>
      </c>
      <c r="BL31" s="1" t="str" cm="1">
        <f t="array" ref="BL31">IF(INDEX(Utilities!31:31,'OperationUtility1 (El)'!$B$9)="","",INDEX(Utilities!31:31,'OperationUtility1 (El)'!$B$9))</f>
        <v/>
      </c>
      <c r="BM31" s="1" t="str" cm="1">
        <f t="array" ref="BM31">IF(INDEX(Utilities!31:31,'OperationUtility1 (El)'!$B$9 + 6)="","",INDEX(Utilities!31:31,'OperationUtility1 (El)'!$B$9 +6))</f>
        <v/>
      </c>
      <c r="BO31">
        <f t="shared" si="41"/>
        <v>2041</v>
      </c>
      <c r="BP31">
        <f t="shared" si="29"/>
        <v>2040</v>
      </c>
      <c r="BQ31" cm="1">
        <f t="array" ref="BQ31">IF(BP31&gt;=MAX($D$3:$D$100),MAX($D$3:$D$100),IF(BO31&lt;$D$3,$D$3,INDEX($D$3:$D$100,MATCH(BO31,$D$3:$D$100)+1)))</f>
        <v>2040</v>
      </c>
      <c r="BR31">
        <f t="shared" si="30"/>
        <v>6.1510000000000007</v>
      </c>
      <c r="BS31" s="38">
        <f t="shared" si="31"/>
        <v>6.1510000000000007</v>
      </c>
      <c r="BT31">
        <f t="shared" si="32"/>
        <v>6.1510000000000007</v>
      </c>
      <c r="BU31">
        <f t="shared" si="33"/>
        <v>19047.801700000004</v>
      </c>
      <c r="BV31">
        <f t="shared" si="34"/>
        <v>0</v>
      </c>
    </row>
    <row r="32" spans="1:74" x14ac:dyDescent="0.25">
      <c r="D32" s="1" t="str" cm="1">
        <f t="array" ref="D32">IF(INDEX(Utilities!32:32,'OperationUtility1 (El)'!$B$9)="","",INDEX(Utilities!32:32,'OperationUtility1 (El)'!$B$9))</f>
        <v/>
      </c>
      <c r="E32" s="1" t="str" cm="1">
        <f t="array" ref="E32">IF(INDEX(Utilities!32:32,'OperationUtility1 (El)'!$B$9 + 1)="","",INDEX(Utilities!32:32,'OperationUtility1 (El)'!$B$9 + 1))</f>
        <v/>
      </c>
      <c r="G32">
        <f t="shared" si="35"/>
        <v>2042</v>
      </c>
      <c r="H32">
        <f t="shared" si="0"/>
        <v>2040</v>
      </c>
      <c r="I32" cm="1">
        <f t="array" ref="I32">IF(H32&gt;=MAX($D$3:$D$100),MAX($D$3:$D$100),IF(G32&lt;$D$3,$D$3,INDEX($D$3:$D$100,MATCH(G32,$D$3:$D$100)+1)))</f>
        <v>2040</v>
      </c>
      <c r="J32">
        <f t="shared" si="1"/>
        <v>4.0300000000000002E-2</v>
      </c>
      <c r="K32" s="38">
        <f t="shared" si="2"/>
        <v>4.0300000000000002E-2</v>
      </c>
      <c r="L32">
        <f t="shared" si="3"/>
        <v>4.0300000000000002E-2</v>
      </c>
      <c r="M32">
        <f t="shared" si="4"/>
        <v>124.79701000000001</v>
      </c>
      <c r="N32">
        <f t="shared" si="42"/>
        <v>0</v>
      </c>
      <c r="S32">
        <f t="shared" si="37"/>
        <v>2042</v>
      </c>
      <c r="T32">
        <f t="shared" si="5"/>
        <v>2040</v>
      </c>
      <c r="U32" cm="1">
        <f t="array" ref="U32">IF(T32&gt;=MAX($D$3:$D$100),MAX($D$3:$D$100),IF(S32&lt;$D$3,$D$3,INDEX($D$3:$D$100,MATCH(S32,$D$3:$D$100)+1)))</f>
        <v>2040</v>
      </c>
      <c r="V32">
        <f t="shared" si="6"/>
        <v>2.73E-5</v>
      </c>
      <c r="W32" s="38">
        <f t="shared" si="7"/>
        <v>2.73E-5</v>
      </c>
      <c r="X32">
        <f t="shared" si="8"/>
        <v>2.73E-5</v>
      </c>
      <c r="Y32">
        <f t="shared" si="9"/>
        <v>8.453991000000001E-2</v>
      </c>
      <c r="Z32">
        <f t="shared" si="10"/>
        <v>0</v>
      </c>
      <c r="AE32">
        <f t="shared" si="38"/>
        <v>2042</v>
      </c>
      <c r="AF32">
        <f t="shared" si="11"/>
        <v>2040</v>
      </c>
      <c r="AG32" cm="1">
        <f t="array" ref="AG32">IF(AF32&gt;=MAX($D$3:$D$100),MAX($D$3:$D$100),IF(AE32&lt;$D$3,$D$3,INDEX($D$3:$D$100,MATCH(AE32,$D$3:$D$100)+1)))</f>
        <v>2040</v>
      </c>
      <c r="AH32">
        <f t="shared" si="12"/>
        <v>2.6800000000000001E-4</v>
      </c>
      <c r="AI32" s="38">
        <f t="shared" si="13"/>
        <v>2.6800000000000001E-4</v>
      </c>
      <c r="AJ32">
        <f t="shared" si="14"/>
        <v>2.6800000000000001E-4</v>
      </c>
      <c r="AK32">
        <f t="shared" si="15"/>
        <v>0.82991560000000009</v>
      </c>
      <c r="AL32">
        <f t="shared" si="16"/>
        <v>0</v>
      </c>
      <c r="AN32" s="1" t="str" cm="1">
        <f t="array" ref="AN32">IF(INDEX(Utilities!32:32,'OperationUtility1 (El)'!$B$9)="","",INDEX(Utilities!32:32,'OperationUtility1 (El)'!$B$9))</f>
        <v/>
      </c>
      <c r="AO32" s="1" t="str" cm="1">
        <f t="array" ref="AO32">IF(INDEX(Utilities!32:32,'OperationUtility1 (El)'!$B$9 + 4)="","",INDEX(Utilities!32:32,'OperationUtility1 (El)'!$B$9 +4))</f>
        <v/>
      </c>
      <c r="AQ32">
        <f t="shared" si="39"/>
        <v>2042</v>
      </c>
      <c r="AR32">
        <f t="shared" si="17"/>
        <v>2040</v>
      </c>
      <c r="AS32" cm="1">
        <f t="array" ref="AS32">IF(AR32&gt;=MAX($D$3:$D$100),MAX($D$3:$D$100),IF(AQ32&lt;$D$3,$D$3,INDEX($D$3:$D$100,MATCH(AQ32,$D$3:$D$100)+1)))</f>
        <v>2040</v>
      </c>
      <c r="AT32">
        <f t="shared" si="18"/>
        <v>6.0300000000000002E-5</v>
      </c>
      <c r="AU32" s="38">
        <f t="shared" si="19"/>
        <v>6.0300000000000002E-5</v>
      </c>
      <c r="AV32">
        <f t="shared" si="20"/>
        <v>6.0300000000000002E-5</v>
      </c>
      <c r="AW32">
        <f t="shared" si="21"/>
        <v>0.18673101000000003</v>
      </c>
      <c r="AX32">
        <f t="shared" si="22"/>
        <v>0</v>
      </c>
      <c r="AZ32" s="1" t="str" cm="1">
        <f t="array" ref="AZ32">IF(INDEX(Utilities!32:32,'OperationUtility1 (El)'!$B$9)="","",INDEX(Utilities!32:32,'OperationUtility1 (El)'!$B$9))</f>
        <v/>
      </c>
      <c r="BA32" s="1" t="str" cm="1">
        <f t="array" ref="BA32">IF(INDEX(Utilities!32:32,'OperationUtility1 (El)'!$B$9 + 5)="","",INDEX(Utilities!32:32,'OperationUtility1 (El)'!$B$9 +5))</f>
        <v/>
      </c>
      <c r="BC32">
        <f t="shared" si="40"/>
        <v>2042</v>
      </c>
      <c r="BD32">
        <f t="shared" si="23"/>
        <v>2040</v>
      </c>
      <c r="BE32" cm="1">
        <f t="array" ref="BE32">IF(BD32&gt;=MAX($D$3:$D$100),MAX($D$3:$D$100),IF(BC32&lt;$D$3,$D$3,INDEX($D$3:$D$100,MATCH(BC32,$D$3:$D$100)+1)))</f>
        <v>2040</v>
      </c>
      <c r="BF32">
        <f t="shared" si="24"/>
        <v>0.40600000000000003</v>
      </c>
      <c r="BG32" s="38">
        <f t="shared" si="25"/>
        <v>0.40600000000000003</v>
      </c>
      <c r="BH32">
        <f t="shared" si="26"/>
        <v>0.40600000000000003</v>
      </c>
      <c r="BI32">
        <f t="shared" si="27"/>
        <v>1257.2602000000002</v>
      </c>
      <c r="BJ32">
        <f t="shared" si="28"/>
        <v>0</v>
      </c>
      <c r="BL32" s="1" t="str" cm="1">
        <f t="array" ref="BL32">IF(INDEX(Utilities!32:32,'OperationUtility1 (El)'!$B$9)="","",INDEX(Utilities!32:32,'OperationUtility1 (El)'!$B$9))</f>
        <v/>
      </c>
      <c r="BM32" s="1" t="str" cm="1">
        <f t="array" ref="BM32">IF(INDEX(Utilities!32:32,'OperationUtility1 (El)'!$B$9 + 6)="","",INDEX(Utilities!32:32,'OperationUtility1 (El)'!$B$9 +6))</f>
        <v/>
      </c>
      <c r="BO32">
        <f t="shared" si="41"/>
        <v>2042</v>
      </c>
      <c r="BP32">
        <f t="shared" si="29"/>
        <v>2040</v>
      </c>
      <c r="BQ32" cm="1">
        <f t="array" ref="BQ32">IF(BP32&gt;=MAX($D$3:$D$100),MAX($D$3:$D$100),IF(BO32&lt;$D$3,$D$3,INDEX($D$3:$D$100,MATCH(BO32,$D$3:$D$100)+1)))</f>
        <v>2040</v>
      </c>
      <c r="BR32">
        <f t="shared" si="30"/>
        <v>6.1510000000000007</v>
      </c>
      <c r="BS32" s="38">
        <f t="shared" si="31"/>
        <v>6.1510000000000007</v>
      </c>
      <c r="BT32">
        <f t="shared" si="32"/>
        <v>6.1510000000000007</v>
      </c>
      <c r="BU32">
        <f t="shared" si="33"/>
        <v>19047.801700000004</v>
      </c>
      <c r="BV32">
        <f t="shared" si="34"/>
        <v>0</v>
      </c>
    </row>
    <row r="33" spans="4:74" x14ac:dyDescent="0.25">
      <c r="D33" s="1" t="str" cm="1">
        <f t="array" ref="D33">IF(INDEX(Utilities!33:33,'OperationUtility1 (El)'!$B$9)="","",INDEX(Utilities!33:33,'OperationUtility1 (El)'!$B$9))</f>
        <v/>
      </c>
      <c r="E33" s="1" t="str" cm="1">
        <f t="array" ref="E33">IF(INDEX(Utilities!33:33,'OperationUtility1 (El)'!$B$9 + 1)="","",INDEX(Utilities!33:33,'OperationUtility1 (El)'!$B$9 + 1))</f>
        <v/>
      </c>
      <c r="G33">
        <f t="shared" si="35"/>
        <v>2043</v>
      </c>
      <c r="H33">
        <f t="shared" si="0"/>
        <v>2040</v>
      </c>
      <c r="I33" cm="1">
        <f t="array" ref="I33">IF(H33&gt;=MAX($D$3:$D$100),MAX($D$3:$D$100),IF(G33&lt;$D$3,$D$3,INDEX($D$3:$D$100,MATCH(G33,$D$3:$D$100)+1)))</f>
        <v>2040</v>
      </c>
      <c r="J33">
        <f t="shared" si="1"/>
        <v>4.0300000000000002E-2</v>
      </c>
      <c r="K33" s="38">
        <f t="shared" si="2"/>
        <v>4.0300000000000002E-2</v>
      </c>
      <c r="L33">
        <f t="shared" si="3"/>
        <v>4.0300000000000002E-2</v>
      </c>
      <c r="M33">
        <f t="shared" si="4"/>
        <v>124.79701000000001</v>
      </c>
      <c r="N33">
        <f t="shared" si="42"/>
        <v>0</v>
      </c>
      <c r="S33">
        <f t="shared" si="37"/>
        <v>2043</v>
      </c>
      <c r="T33">
        <f t="shared" si="5"/>
        <v>2040</v>
      </c>
      <c r="U33" cm="1">
        <f t="array" ref="U33">IF(T33&gt;=MAX($D$3:$D$100),MAX($D$3:$D$100),IF(S33&lt;$D$3,$D$3,INDEX($D$3:$D$100,MATCH(S33,$D$3:$D$100)+1)))</f>
        <v>2040</v>
      </c>
      <c r="V33">
        <f t="shared" si="6"/>
        <v>2.73E-5</v>
      </c>
      <c r="W33" s="38">
        <f t="shared" si="7"/>
        <v>2.73E-5</v>
      </c>
      <c r="X33">
        <f t="shared" si="8"/>
        <v>2.73E-5</v>
      </c>
      <c r="Y33">
        <f t="shared" si="9"/>
        <v>8.453991000000001E-2</v>
      </c>
      <c r="Z33">
        <f t="shared" si="10"/>
        <v>0</v>
      </c>
      <c r="AE33">
        <f t="shared" si="38"/>
        <v>2043</v>
      </c>
      <c r="AF33">
        <f t="shared" si="11"/>
        <v>2040</v>
      </c>
      <c r="AG33" cm="1">
        <f t="array" ref="AG33">IF(AF33&gt;=MAX($D$3:$D$100),MAX($D$3:$D$100),IF(AE33&lt;$D$3,$D$3,INDEX($D$3:$D$100,MATCH(AE33,$D$3:$D$100)+1)))</f>
        <v>2040</v>
      </c>
      <c r="AH33">
        <f t="shared" si="12"/>
        <v>2.6800000000000001E-4</v>
      </c>
      <c r="AI33" s="38">
        <f t="shared" si="13"/>
        <v>2.6800000000000001E-4</v>
      </c>
      <c r="AJ33">
        <f t="shared" si="14"/>
        <v>2.6800000000000001E-4</v>
      </c>
      <c r="AK33">
        <f t="shared" si="15"/>
        <v>0.82991560000000009</v>
      </c>
      <c r="AL33">
        <f t="shared" si="16"/>
        <v>0</v>
      </c>
      <c r="AN33" s="1" t="str" cm="1">
        <f t="array" ref="AN33">IF(INDEX(Utilities!33:33,'OperationUtility1 (El)'!$B$9)="","",INDEX(Utilities!33:33,'OperationUtility1 (El)'!$B$9))</f>
        <v/>
      </c>
      <c r="AO33" s="1" t="str" cm="1">
        <f t="array" ref="AO33">IF(INDEX(Utilities!33:33,'OperationUtility1 (El)'!$B$9 + 4)="","",INDEX(Utilities!33:33,'OperationUtility1 (El)'!$B$9 +4))</f>
        <v/>
      </c>
      <c r="AQ33">
        <f t="shared" si="39"/>
        <v>2043</v>
      </c>
      <c r="AR33">
        <f t="shared" si="17"/>
        <v>2040</v>
      </c>
      <c r="AS33" cm="1">
        <f t="array" ref="AS33">IF(AR33&gt;=MAX($D$3:$D$100),MAX($D$3:$D$100),IF(AQ33&lt;$D$3,$D$3,INDEX($D$3:$D$100,MATCH(AQ33,$D$3:$D$100)+1)))</f>
        <v>2040</v>
      </c>
      <c r="AT33">
        <f t="shared" si="18"/>
        <v>6.0300000000000002E-5</v>
      </c>
      <c r="AU33" s="38">
        <f t="shared" si="19"/>
        <v>6.0300000000000002E-5</v>
      </c>
      <c r="AV33">
        <f t="shared" si="20"/>
        <v>6.0300000000000002E-5</v>
      </c>
      <c r="AW33">
        <f t="shared" si="21"/>
        <v>0.18673101000000003</v>
      </c>
      <c r="AX33">
        <f t="shared" si="22"/>
        <v>0</v>
      </c>
      <c r="AZ33" s="1" t="str" cm="1">
        <f t="array" ref="AZ33">IF(INDEX(Utilities!33:33,'OperationUtility1 (El)'!$B$9)="","",INDEX(Utilities!33:33,'OperationUtility1 (El)'!$B$9))</f>
        <v/>
      </c>
      <c r="BA33" s="1" t="str" cm="1">
        <f t="array" ref="BA33">IF(INDEX(Utilities!33:33,'OperationUtility1 (El)'!$B$9 + 4)="","",INDEX(Utilities!33:33,'OperationUtility1 (El)'!$B$9 +4))</f>
        <v/>
      </c>
      <c r="BC33">
        <f t="shared" si="40"/>
        <v>2043</v>
      </c>
      <c r="BD33">
        <f t="shared" si="23"/>
        <v>2040</v>
      </c>
      <c r="BE33" cm="1">
        <f t="array" ref="BE33">IF(BD33&gt;=MAX($D$3:$D$100),MAX($D$3:$D$100),IF(BC33&lt;$D$3,$D$3,INDEX($D$3:$D$100,MATCH(BC33,$D$3:$D$100)+1)))</f>
        <v>2040</v>
      </c>
      <c r="BF33">
        <f t="shared" si="24"/>
        <v>0.40600000000000003</v>
      </c>
      <c r="BG33" s="38">
        <f t="shared" si="25"/>
        <v>0.40600000000000003</v>
      </c>
      <c r="BH33">
        <f t="shared" si="26"/>
        <v>0.40600000000000003</v>
      </c>
      <c r="BI33">
        <f t="shared" si="27"/>
        <v>1257.2602000000002</v>
      </c>
      <c r="BJ33">
        <f t="shared" si="28"/>
        <v>0</v>
      </c>
      <c r="BL33" s="1" t="str" cm="1">
        <f t="array" ref="BL33">IF(INDEX(Utilities!33:33,'OperationUtility1 (El)'!$B$9)="","",INDEX(Utilities!33:33,'OperationUtility1 (El)'!$B$9))</f>
        <v/>
      </c>
      <c r="BM33" s="1" t="str" cm="1">
        <f t="array" ref="BM33">IF(INDEX(Utilities!33:33,'OperationUtility1 (El)'!$B$9 + 6)="","",INDEX(Utilities!33:33,'OperationUtility1 (El)'!$B$9 +6))</f>
        <v/>
      </c>
      <c r="BO33">
        <f t="shared" si="41"/>
        <v>2043</v>
      </c>
      <c r="BP33">
        <f t="shared" si="29"/>
        <v>2040</v>
      </c>
      <c r="BQ33" cm="1">
        <f t="array" ref="BQ33">IF(BP33&gt;=MAX($D$3:$D$100),MAX($D$3:$D$100),IF(BO33&lt;$D$3,$D$3,INDEX($D$3:$D$100,MATCH(BO33,$D$3:$D$100)+1)))</f>
        <v>2040</v>
      </c>
      <c r="BR33">
        <f t="shared" si="30"/>
        <v>6.1510000000000007</v>
      </c>
      <c r="BS33" s="38">
        <f t="shared" si="31"/>
        <v>6.1510000000000007</v>
      </c>
      <c r="BT33">
        <f t="shared" si="32"/>
        <v>6.1510000000000007</v>
      </c>
      <c r="BU33">
        <f t="shared" si="33"/>
        <v>19047.801700000004</v>
      </c>
      <c r="BV33">
        <f t="shared" si="34"/>
        <v>0</v>
      </c>
    </row>
    <row r="34" spans="4:74" x14ac:dyDescent="0.25">
      <c r="D34" s="1" t="str" cm="1">
        <f t="array" ref="D34">IF(INDEX(Utilities!34:34,'OperationUtility1 (El)'!$B$9)="","",INDEX(Utilities!34:34,'OperationUtility1 (El)'!$B$9))</f>
        <v/>
      </c>
      <c r="E34" s="1" t="str" cm="1">
        <f t="array" ref="E34">IF(INDEX(Utilities!34:34,'OperationUtility1 (El)'!$B$9 + 1)="","",INDEX(Utilities!34:34,'OperationUtility1 (El)'!$B$9 + 1))</f>
        <v/>
      </c>
      <c r="G34">
        <f t="shared" si="35"/>
        <v>2044</v>
      </c>
      <c r="H34">
        <f t="shared" si="0"/>
        <v>2040</v>
      </c>
      <c r="I34" cm="1">
        <f t="array" ref="I34">IF(H34&gt;=MAX($D$3:$D$100),MAX($D$3:$D$100),IF(G34&lt;$D$3,$D$3,INDEX($D$3:$D$100,MATCH(G34,$D$3:$D$100)+1)))</f>
        <v>2040</v>
      </c>
      <c r="J34">
        <f t="shared" si="1"/>
        <v>4.0300000000000002E-2</v>
      </c>
      <c r="K34" s="38">
        <f t="shared" si="2"/>
        <v>4.0300000000000002E-2</v>
      </c>
      <c r="L34">
        <f t="shared" si="3"/>
        <v>4.0300000000000002E-2</v>
      </c>
      <c r="M34">
        <f t="shared" si="4"/>
        <v>124.79701000000001</v>
      </c>
      <c r="N34">
        <f t="shared" si="42"/>
        <v>0</v>
      </c>
      <c r="S34">
        <f t="shared" si="37"/>
        <v>2044</v>
      </c>
      <c r="T34">
        <f t="shared" si="5"/>
        <v>2040</v>
      </c>
      <c r="U34" cm="1">
        <f t="array" ref="U34">IF(T34&gt;=MAX($D$3:$D$100),MAX($D$3:$D$100),IF(S34&lt;$D$3,$D$3,INDEX($D$3:$D$100,MATCH(S34,$D$3:$D$100)+1)))</f>
        <v>2040</v>
      </c>
      <c r="V34">
        <f t="shared" si="6"/>
        <v>2.73E-5</v>
      </c>
      <c r="W34" s="38">
        <f t="shared" si="7"/>
        <v>2.73E-5</v>
      </c>
      <c r="X34">
        <f t="shared" si="8"/>
        <v>2.73E-5</v>
      </c>
      <c r="Y34">
        <f t="shared" si="9"/>
        <v>8.453991000000001E-2</v>
      </c>
      <c r="Z34">
        <f t="shared" si="10"/>
        <v>0</v>
      </c>
      <c r="AE34">
        <f t="shared" si="38"/>
        <v>2044</v>
      </c>
      <c r="AF34">
        <f t="shared" si="11"/>
        <v>2040</v>
      </c>
      <c r="AG34" cm="1">
        <f t="array" ref="AG34">IF(AF34&gt;=MAX($D$3:$D$100),MAX($D$3:$D$100),IF(AE34&lt;$D$3,$D$3,INDEX($D$3:$D$100,MATCH(AE34,$D$3:$D$100)+1)))</f>
        <v>2040</v>
      </c>
      <c r="AH34">
        <f t="shared" si="12"/>
        <v>2.6800000000000001E-4</v>
      </c>
      <c r="AI34" s="38">
        <f t="shared" si="13"/>
        <v>2.6800000000000001E-4</v>
      </c>
      <c r="AJ34">
        <f t="shared" si="14"/>
        <v>2.6800000000000001E-4</v>
      </c>
      <c r="AK34">
        <f t="shared" si="15"/>
        <v>0.82991560000000009</v>
      </c>
      <c r="AL34">
        <f t="shared" si="16"/>
        <v>0</v>
      </c>
      <c r="AN34" s="1" t="str" cm="1">
        <f t="array" ref="AN34">IF(INDEX(Utilities!34:34,'OperationUtility1 (El)'!$B$9)="","",INDEX(Utilities!34:34,'OperationUtility1 (El)'!$B$9))</f>
        <v/>
      </c>
      <c r="AO34" s="1" t="str" cm="1">
        <f t="array" ref="AO34">IF(INDEX(Utilities!34:34,'OperationUtility1 (El)'!$B$9 + 4)="","",INDEX(Utilities!34:34,'OperationUtility1 (El)'!$B$9 +4))</f>
        <v/>
      </c>
      <c r="AQ34">
        <f t="shared" si="39"/>
        <v>2044</v>
      </c>
      <c r="AR34">
        <f t="shared" si="17"/>
        <v>2040</v>
      </c>
      <c r="AS34" cm="1">
        <f t="array" ref="AS34">IF(AR34&gt;=MAX($D$3:$D$100),MAX($D$3:$D$100),IF(AQ34&lt;$D$3,$D$3,INDEX($D$3:$D$100,MATCH(AQ34,$D$3:$D$100)+1)))</f>
        <v>2040</v>
      </c>
      <c r="AT34">
        <f t="shared" si="18"/>
        <v>6.0300000000000002E-5</v>
      </c>
      <c r="AU34" s="38">
        <f t="shared" si="19"/>
        <v>6.0300000000000002E-5</v>
      </c>
      <c r="AV34">
        <f t="shared" si="20"/>
        <v>6.0300000000000002E-5</v>
      </c>
      <c r="AW34">
        <f t="shared" si="21"/>
        <v>0.18673101000000003</v>
      </c>
      <c r="AX34">
        <f t="shared" si="22"/>
        <v>0</v>
      </c>
      <c r="AZ34" s="1" t="str" cm="1">
        <f t="array" ref="AZ34">IF(INDEX(Utilities!34:34,'OperationUtility1 (El)'!$B$9)="","",INDEX(Utilities!34:34,'OperationUtility1 (El)'!$B$9))</f>
        <v/>
      </c>
      <c r="BA34" s="1" t="str" cm="1">
        <f t="array" ref="BA34">IF(INDEX(Utilities!34:34,'OperationUtility1 (El)'!$B$9 + 4)="","",INDEX(Utilities!34:34,'OperationUtility1 (El)'!$B$9 +4))</f>
        <v/>
      </c>
      <c r="BC34">
        <f t="shared" si="40"/>
        <v>2044</v>
      </c>
      <c r="BD34">
        <f t="shared" si="23"/>
        <v>2040</v>
      </c>
      <c r="BE34" cm="1">
        <f t="array" ref="BE34">IF(BD34&gt;=MAX($D$3:$D$100),MAX($D$3:$D$100),IF(BC34&lt;$D$3,$D$3,INDEX($D$3:$D$100,MATCH(BC34,$D$3:$D$100)+1)))</f>
        <v>2040</v>
      </c>
      <c r="BF34">
        <f t="shared" si="24"/>
        <v>0.40600000000000003</v>
      </c>
      <c r="BG34" s="38">
        <f t="shared" si="25"/>
        <v>0.40600000000000003</v>
      </c>
      <c r="BH34">
        <f t="shared" si="26"/>
        <v>0.40600000000000003</v>
      </c>
      <c r="BI34">
        <f t="shared" si="27"/>
        <v>1257.2602000000002</v>
      </c>
      <c r="BJ34">
        <f t="shared" si="28"/>
        <v>0</v>
      </c>
      <c r="BL34" s="1" t="str" cm="1">
        <f t="array" ref="BL34">IF(INDEX(Utilities!34:34,'OperationUtility1 (El)'!$B$9)="","",INDEX(Utilities!34:34,'OperationUtility1 (El)'!$B$9))</f>
        <v/>
      </c>
      <c r="BM34" s="1" t="str" cm="1">
        <f t="array" ref="BM34">IF(INDEX(Utilities!34:34,'OperationUtility1 (El)'!$B$9 + 5)="","",INDEX(Utilities!34:34,'OperationUtility1 (El)'!$B$9 +5))</f>
        <v/>
      </c>
      <c r="BO34">
        <f t="shared" si="41"/>
        <v>2044</v>
      </c>
      <c r="BP34">
        <f t="shared" si="29"/>
        <v>2040</v>
      </c>
      <c r="BQ34" cm="1">
        <f t="array" ref="BQ34">IF(BP34&gt;=MAX($D$3:$D$100),MAX($D$3:$D$100),IF(BO34&lt;$D$3,$D$3,INDEX($D$3:$D$100,MATCH(BO34,$D$3:$D$100)+1)))</f>
        <v>2040</v>
      </c>
      <c r="BR34">
        <f t="shared" si="30"/>
        <v>6.1510000000000007</v>
      </c>
      <c r="BS34" s="38">
        <f t="shared" si="31"/>
        <v>6.1510000000000007</v>
      </c>
      <c r="BT34">
        <f t="shared" si="32"/>
        <v>6.1510000000000007</v>
      </c>
      <c r="BU34">
        <f t="shared" si="33"/>
        <v>19047.801700000004</v>
      </c>
      <c r="BV34">
        <f t="shared" si="34"/>
        <v>0</v>
      </c>
    </row>
    <row r="35" spans="4:74" x14ac:dyDescent="0.25">
      <c r="D35" s="1" t="str" cm="1">
        <f t="array" ref="D35">IF(INDEX(Utilities!35:35,'OperationUtility1 (El)'!$B$9)="","",INDEX(Utilities!35:35,'OperationUtility1 (El)'!$B$9))</f>
        <v/>
      </c>
      <c r="E35" s="1" t="str" cm="1">
        <f t="array" ref="E35">IF(INDEX(Utilities!35:35,'OperationUtility1 (El)'!$B$9 + 1)="","",INDEX(Utilities!35:35,'OperationUtility1 (El)'!$B$9 + 1))</f>
        <v/>
      </c>
      <c r="G35">
        <f t="shared" si="35"/>
        <v>2045</v>
      </c>
      <c r="H35">
        <f t="shared" si="0"/>
        <v>2040</v>
      </c>
      <c r="I35" cm="1">
        <f t="array" ref="I35">IF(H35&gt;=MAX($D$3:$D$100),MAX($D$3:$D$100),IF(G35&lt;$D$3,$D$3,INDEX($D$3:$D$100,MATCH(G35,$D$3:$D$100)+1)))</f>
        <v>2040</v>
      </c>
      <c r="J35">
        <f t="shared" si="1"/>
        <v>4.0300000000000002E-2</v>
      </c>
      <c r="K35" s="38">
        <f t="shared" si="2"/>
        <v>4.0300000000000002E-2</v>
      </c>
      <c r="L35">
        <f t="shared" si="3"/>
        <v>4.0300000000000002E-2</v>
      </c>
      <c r="M35">
        <f t="shared" si="4"/>
        <v>124.79701000000001</v>
      </c>
      <c r="N35">
        <f t="shared" si="42"/>
        <v>0</v>
      </c>
      <c r="S35">
        <f t="shared" si="37"/>
        <v>2045</v>
      </c>
      <c r="T35">
        <f t="shared" si="5"/>
        <v>2040</v>
      </c>
      <c r="U35" cm="1">
        <f t="array" ref="U35">IF(T35&gt;=MAX($D$3:$D$100),MAX($D$3:$D$100),IF(S35&lt;$D$3,$D$3,INDEX($D$3:$D$100,MATCH(S35,$D$3:$D$100)+1)))</f>
        <v>2040</v>
      </c>
      <c r="V35">
        <f t="shared" si="6"/>
        <v>2.73E-5</v>
      </c>
      <c r="W35" s="38">
        <f t="shared" si="7"/>
        <v>2.73E-5</v>
      </c>
      <c r="X35">
        <f t="shared" si="8"/>
        <v>2.73E-5</v>
      </c>
      <c r="Y35">
        <f t="shared" si="9"/>
        <v>8.453991000000001E-2</v>
      </c>
      <c r="Z35">
        <f t="shared" si="10"/>
        <v>0</v>
      </c>
      <c r="AE35">
        <f t="shared" si="38"/>
        <v>2045</v>
      </c>
      <c r="AF35">
        <f t="shared" si="11"/>
        <v>2040</v>
      </c>
      <c r="AG35" cm="1">
        <f t="array" ref="AG35">IF(AF35&gt;=MAX($D$3:$D$100),MAX($D$3:$D$100),IF(AE35&lt;$D$3,$D$3,INDEX($D$3:$D$100,MATCH(AE35,$D$3:$D$100)+1)))</f>
        <v>2040</v>
      </c>
      <c r="AH35">
        <f t="shared" si="12"/>
        <v>2.6800000000000001E-4</v>
      </c>
      <c r="AI35" s="38">
        <f t="shared" si="13"/>
        <v>2.6800000000000001E-4</v>
      </c>
      <c r="AJ35">
        <f t="shared" si="14"/>
        <v>2.6800000000000001E-4</v>
      </c>
      <c r="AK35">
        <f t="shared" si="15"/>
        <v>0.82991560000000009</v>
      </c>
      <c r="AL35">
        <f t="shared" si="16"/>
        <v>0</v>
      </c>
      <c r="AN35" s="1" t="str" cm="1">
        <f t="array" ref="AN35">IF(INDEX(Utilities!35:35,'OperationUtility1 (El)'!$B$9)="","",INDEX(Utilities!35:35,'OperationUtility1 (El)'!$B$9))</f>
        <v/>
      </c>
      <c r="AO35" s="1" t="str" cm="1">
        <f t="array" ref="AO35">IF(INDEX(Utilities!35:35,'OperationUtility1 (El)'!$B$9 + 4)="","",INDEX(Utilities!35:35,'OperationUtility1 (El)'!$B$9 +4))</f>
        <v/>
      </c>
      <c r="AQ35">
        <f t="shared" si="39"/>
        <v>2045</v>
      </c>
      <c r="AR35">
        <f t="shared" si="17"/>
        <v>2040</v>
      </c>
      <c r="AS35" cm="1">
        <f t="array" ref="AS35">IF(AR35&gt;=MAX($D$3:$D$100),MAX($D$3:$D$100),IF(AQ35&lt;$D$3,$D$3,INDEX($D$3:$D$100,MATCH(AQ35,$D$3:$D$100)+1)))</f>
        <v>2040</v>
      </c>
      <c r="AT35">
        <f t="shared" si="18"/>
        <v>6.0300000000000002E-5</v>
      </c>
      <c r="AU35" s="38">
        <f t="shared" si="19"/>
        <v>6.0300000000000002E-5</v>
      </c>
      <c r="AV35">
        <f t="shared" si="20"/>
        <v>6.0300000000000002E-5</v>
      </c>
      <c r="AW35">
        <f t="shared" si="21"/>
        <v>0.18673101000000003</v>
      </c>
      <c r="AX35">
        <f t="shared" si="22"/>
        <v>0</v>
      </c>
      <c r="AZ35" s="1" t="str" cm="1">
        <f t="array" ref="AZ35">IF(INDEX(Utilities!35:35,'OperationUtility1 (El)'!$B$9)="","",INDEX(Utilities!35:35,'OperationUtility1 (El)'!$B$9))</f>
        <v/>
      </c>
      <c r="BA35" s="1" t="str" cm="1">
        <f t="array" ref="BA35">IF(INDEX(Utilities!35:35,'OperationUtility1 (El)'!$B$9 + 4)="","",INDEX(Utilities!35:35,'OperationUtility1 (El)'!$B$9 +4))</f>
        <v/>
      </c>
      <c r="BC35">
        <f t="shared" si="40"/>
        <v>2045</v>
      </c>
      <c r="BD35">
        <f t="shared" si="23"/>
        <v>2040</v>
      </c>
      <c r="BE35" cm="1">
        <f t="array" ref="BE35">IF(BD35&gt;=MAX($D$3:$D$100),MAX($D$3:$D$100),IF(BC35&lt;$D$3,$D$3,INDEX($D$3:$D$100,MATCH(BC35,$D$3:$D$100)+1)))</f>
        <v>2040</v>
      </c>
      <c r="BF35">
        <f t="shared" si="24"/>
        <v>0.40600000000000003</v>
      </c>
      <c r="BG35" s="38">
        <f t="shared" si="25"/>
        <v>0.40600000000000003</v>
      </c>
      <c r="BH35">
        <f t="shared" si="26"/>
        <v>0.40600000000000003</v>
      </c>
      <c r="BI35">
        <f t="shared" si="27"/>
        <v>1257.2602000000002</v>
      </c>
      <c r="BJ35">
        <f t="shared" si="28"/>
        <v>0</v>
      </c>
      <c r="BL35" s="1" t="str" cm="1">
        <f t="array" ref="BL35">IF(INDEX(Utilities!35:35,'OperationUtility1 (El)'!$B$9)="","",INDEX(Utilities!35:35,'OperationUtility1 (El)'!$B$9))</f>
        <v/>
      </c>
      <c r="BM35" s="1" t="str" cm="1">
        <f t="array" ref="BM35">IF(INDEX(Utilities!35:35,'OperationUtility1 (El)'!$B$9 + 5)="","",INDEX(Utilities!35:35,'OperationUtility1 (El)'!$B$9 +5))</f>
        <v/>
      </c>
      <c r="BO35">
        <f t="shared" si="41"/>
        <v>2045</v>
      </c>
      <c r="BP35">
        <f t="shared" si="29"/>
        <v>2040</v>
      </c>
      <c r="BQ35" cm="1">
        <f t="array" ref="BQ35">IF(BP35&gt;=MAX($D$3:$D$100),MAX($D$3:$D$100),IF(BO35&lt;$D$3,$D$3,INDEX($D$3:$D$100,MATCH(BO35,$D$3:$D$100)+1)))</f>
        <v>2040</v>
      </c>
      <c r="BR35">
        <f t="shared" si="30"/>
        <v>6.1510000000000007</v>
      </c>
      <c r="BS35" s="38">
        <f t="shared" si="31"/>
        <v>6.1510000000000007</v>
      </c>
      <c r="BT35">
        <f t="shared" si="32"/>
        <v>6.1510000000000007</v>
      </c>
      <c r="BU35">
        <f t="shared" si="33"/>
        <v>19047.801700000004</v>
      </c>
      <c r="BV35">
        <f t="shared" si="34"/>
        <v>0</v>
      </c>
    </row>
    <row r="36" spans="4:74" x14ac:dyDescent="0.25">
      <c r="D36" s="1" t="str" cm="1">
        <f t="array" ref="D36">IF(INDEX(Utilities!36:36,'OperationUtility1 (El)'!$B$9)="","",INDEX(Utilities!36:36,'OperationUtility1 (El)'!$B$9))</f>
        <v/>
      </c>
      <c r="E36" s="1" t="str" cm="1">
        <f t="array" ref="E36">IF(INDEX(Utilities!36:36,'OperationUtility1 (El)'!$B$9 + 1)="","",INDEX(Utilities!36:36,'OperationUtility1 (El)'!$B$9 + 1))</f>
        <v/>
      </c>
      <c r="G36">
        <f t="shared" si="35"/>
        <v>2046</v>
      </c>
      <c r="H36">
        <f t="shared" si="0"/>
        <v>2040</v>
      </c>
      <c r="I36" cm="1">
        <f t="array" ref="I36">IF(H36&gt;=MAX($D$3:$D$100),MAX($D$3:$D$100),IF(G36&lt;$D$3,$D$3,INDEX($D$3:$D$100,MATCH(G36,$D$3:$D$100)+1)))</f>
        <v>2040</v>
      </c>
      <c r="J36">
        <f t="shared" si="1"/>
        <v>4.0300000000000002E-2</v>
      </c>
      <c r="K36" s="38">
        <f t="shared" si="2"/>
        <v>4.0300000000000002E-2</v>
      </c>
      <c r="L36">
        <f t="shared" si="3"/>
        <v>4.0300000000000002E-2</v>
      </c>
      <c r="M36">
        <f t="shared" si="4"/>
        <v>124.79701000000001</v>
      </c>
      <c r="N36">
        <f t="shared" si="42"/>
        <v>0</v>
      </c>
      <c r="S36">
        <f t="shared" si="37"/>
        <v>2046</v>
      </c>
      <c r="T36">
        <f t="shared" si="5"/>
        <v>2040</v>
      </c>
      <c r="U36" cm="1">
        <f t="array" ref="U36">IF(T36&gt;=MAX($D$3:$D$100),MAX($D$3:$D$100),IF(S36&lt;$D$3,$D$3,INDEX($D$3:$D$100,MATCH(S36,$D$3:$D$100)+1)))</f>
        <v>2040</v>
      </c>
      <c r="V36">
        <f t="shared" si="6"/>
        <v>2.73E-5</v>
      </c>
      <c r="W36" s="38">
        <f t="shared" si="7"/>
        <v>2.73E-5</v>
      </c>
      <c r="X36">
        <f t="shared" si="8"/>
        <v>2.73E-5</v>
      </c>
      <c r="Y36">
        <f t="shared" si="9"/>
        <v>8.453991000000001E-2</v>
      </c>
      <c r="Z36">
        <f t="shared" si="10"/>
        <v>0</v>
      </c>
      <c r="AE36">
        <f t="shared" si="38"/>
        <v>2046</v>
      </c>
      <c r="AF36">
        <f t="shared" si="11"/>
        <v>2040</v>
      </c>
      <c r="AG36" cm="1">
        <f t="array" ref="AG36">IF(AF36&gt;=MAX($D$3:$D$100),MAX($D$3:$D$100),IF(AE36&lt;$D$3,$D$3,INDEX($D$3:$D$100,MATCH(AE36,$D$3:$D$100)+1)))</f>
        <v>2040</v>
      </c>
      <c r="AH36">
        <f t="shared" si="12"/>
        <v>2.6800000000000001E-4</v>
      </c>
      <c r="AI36" s="38">
        <f t="shared" si="13"/>
        <v>2.6800000000000001E-4</v>
      </c>
      <c r="AJ36">
        <f t="shared" si="14"/>
        <v>2.6800000000000001E-4</v>
      </c>
      <c r="AK36">
        <f t="shared" si="15"/>
        <v>0.82991560000000009</v>
      </c>
      <c r="AL36">
        <f t="shared" si="16"/>
        <v>0</v>
      </c>
      <c r="AN36" s="1" t="str" cm="1">
        <f t="array" ref="AN36">IF(INDEX(Utilities!36:36,'OperationUtility1 (El)'!$B$9)="","",INDEX(Utilities!36:36,'OperationUtility1 (El)'!$B$9))</f>
        <v/>
      </c>
      <c r="AO36" s="1" t="str" cm="1">
        <f t="array" ref="AO36">IF(INDEX(Utilities!36:36,'OperationUtility1 (El)'!$B$9 + 3)="","",INDEX(Utilities!36:36,'OperationUtility1 (El)'!$B$9 +3))</f>
        <v/>
      </c>
      <c r="AQ36">
        <f t="shared" si="39"/>
        <v>2046</v>
      </c>
      <c r="AR36">
        <f t="shared" si="17"/>
        <v>2040</v>
      </c>
      <c r="AS36" cm="1">
        <f t="array" ref="AS36">IF(AR36&gt;=MAX($D$3:$D$100),MAX($D$3:$D$100),IF(AQ36&lt;$D$3,$D$3,INDEX($D$3:$D$100,MATCH(AQ36,$D$3:$D$100)+1)))</f>
        <v>2040</v>
      </c>
      <c r="AT36">
        <f t="shared" si="18"/>
        <v>6.0300000000000002E-5</v>
      </c>
      <c r="AU36" s="38">
        <f t="shared" si="19"/>
        <v>6.0300000000000002E-5</v>
      </c>
      <c r="AV36">
        <f t="shared" si="20"/>
        <v>6.0300000000000002E-5</v>
      </c>
      <c r="AW36">
        <f t="shared" si="21"/>
        <v>0.18673101000000003</v>
      </c>
      <c r="AX36">
        <f t="shared" si="22"/>
        <v>0</v>
      </c>
      <c r="AZ36" s="1" t="str" cm="1">
        <f t="array" ref="AZ36">IF(INDEX(Utilities!36:36,'OperationUtility1 (El)'!$B$9)="","",INDEX(Utilities!36:36,'OperationUtility1 (El)'!$B$9))</f>
        <v/>
      </c>
      <c r="BA36" s="1" t="str" cm="1">
        <f t="array" ref="BA36">IF(INDEX(Utilities!36:36,'OperationUtility1 (El)'!$B$9 + 4)="","",INDEX(Utilities!36:36,'OperationUtility1 (El)'!$B$9 +4))</f>
        <v/>
      </c>
      <c r="BC36">
        <f t="shared" si="40"/>
        <v>2046</v>
      </c>
      <c r="BD36">
        <f t="shared" si="23"/>
        <v>2040</v>
      </c>
      <c r="BE36" cm="1">
        <f t="array" ref="BE36">IF(BD36&gt;=MAX($D$3:$D$100),MAX($D$3:$D$100),IF(BC36&lt;$D$3,$D$3,INDEX($D$3:$D$100,MATCH(BC36,$D$3:$D$100)+1)))</f>
        <v>2040</v>
      </c>
      <c r="BF36">
        <f t="shared" si="24"/>
        <v>0.40600000000000003</v>
      </c>
      <c r="BG36" s="38">
        <f t="shared" si="25"/>
        <v>0.40600000000000003</v>
      </c>
      <c r="BH36">
        <f t="shared" si="26"/>
        <v>0.40600000000000003</v>
      </c>
      <c r="BI36">
        <f t="shared" si="27"/>
        <v>1257.2602000000002</v>
      </c>
      <c r="BJ36">
        <f t="shared" si="28"/>
        <v>0</v>
      </c>
      <c r="BL36" s="1" t="str" cm="1">
        <f t="array" ref="BL36">IF(INDEX(Utilities!36:36,'OperationUtility1 (El)'!$B$9)="","",INDEX(Utilities!36:36,'OperationUtility1 (El)'!$B$9))</f>
        <v/>
      </c>
      <c r="BM36" s="1" t="str" cm="1">
        <f t="array" ref="BM36">IF(INDEX(Utilities!36:36,'OperationUtility1 (El)'!$B$9 + 5)="","",INDEX(Utilities!36:36,'OperationUtility1 (El)'!$B$9 +5))</f>
        <v/>
      </c>
      <c r="BO36">
        <f t="shared" si="41"/>
        <v>2046</v>
      </c>
      <c r="BP36">
        <f t="shared" si="29"/>
        <v>2040</v>
      </c>
      <c r="BQ36" cm="1">
        <f t="array" ref="BQ36">IF(BP36&gt;=MAX($D$3:$D$100),MAX($D$3:$D$100),IF(BO36&lt;$D$3,$D$3,INDEX($D$3:$D$100,MATCH(BO36,$D$3:$D$100)+1)))</f>
        <v>2040</v>
      </c>
      <c r="BR36">
        <f t="shared" si="30"/>
        <v>6.1510000000000007</v>
      </c>
      <c r="BS36" s="38">
        <f t="shared" si="31"/>
        <v>6.1510000000000007</v>
      </c>
      <c r="BT36">
        <f t="shared" si="32"/>
        <v>6.1510000000000007</v>
      </c>
      <c r="BU36">
        <f t="shared" si="33"/>
        <v>19047.801700000004</v>
      </c>
      <c r="BV36">
        <f t="shared" si="34"/>
        <v>0</v>
      </c>
    </row>
    <row r="37" spans="4:74" x14ac:dyDescent="0.25">
      <c r="D37" s="1" t="str" cm="1">
        <f t="array" ref="D37">IF(INDEX(Utilities!37:37,'OperationUtility1 (El)'!$B$9)="","",INDEX(Utilities!37:37,'OperationUtility1 (El)'!$B$9))</f>
        <v/>
      </c>
      <c r="E37" s="1" t="str" cm="1">
        <f t="array" ref="E37">IF(INDEX(Utilities!37:37,'OperationUtility1 (El)'!$B$9 + 1)="","",INDEX(Utilities!37:37,'OperationUtility1 (El)'!$B$9 + 1))</f>
        <v/>
      </c>
      <c r="G37">
        <f t="shared" si="35"/>
        <v>2047</v>
      </c>
      <c r="H37">
        <f t="shared" si="0"/>
        <v>2040</v>
      </c>
      <c r="I37" cm="1">
        <f t="array" ref="I37">IF(H37&gt;=MAX($D$3:$D$100),MAX($D$3:$D$100),IF(G37&lt;$D$3,$D$3,INDEX($D$3:$D$100,MATCH(G37,$D$3:$D$100)+1)))</f>
        <v>2040</v>
      </c>
      <c r="J37">
        <f t="shared" si="1"/>
        <v>4.0300000000000002E-2</v>
      </c>
      <c r="K37" s="38">
        <f t="shared" si="2"/>
        <v>4.0300000000000002E-2</v>
      </c>
      <c r="L37">
        <f t="shared" si="3"/>
        <v>4.0300000000000002E-2</v>
      </c>
      <c r="M37">
        <f t="shared" si="4"/>
        <v>124.79701000000001</v>
      </c>
      <c r="N37">
        <f t="shared" si="42"/>
        <v>0</v>
      </c>
      <c r="S37">
        <f t="shared" si="37"/>
        <v>2047</v>
      </c>
      <c r="T37">
        <f t="shared" si="5"/>
        <v>2040</v>
      </c>
      <c r="U37" cm="1">
        <f t="array" ref="U37">IF(T37&gt;=MAX($D$3:$D$100),MAX($D$3:$D$100),IF(S37&lt;$D$3,$D$3,INDEX($D$3:$D$100,MATCH(S37,$D$3:$D$100)+1)))</f>
        <v>2040</v>
      </c>
      <c r="V37">
        <f t="shared" si="6"/>
        <v>2.73E-5</v>
      </c>
      <c r="W37" s="38">
        <f t="shared" si="7"/>
        <v>2.73E-5</v>
      </c>
      <c r="X37">
        <f t="shared" si="8"/>
        <v>2.73E-5</v>
      </c>
      <c r="Y37">
        <f t="shared" si="9"/>
        <v>8.453991000000001E-2</v>
      </c>
      <c r="Z37">
        <f t="shared" si="10"/>
        <v>0</v>
      </c>
      <c r="AE37">
        <f t="shared" si="38"/>
        <v>2047</v>
      </c>
      <c r="AF37">
        <f t="shared" si="11"/>
        <v>2040</v>
      </c>
      <c r="AG37" cm="1">
        <f t="array" ref="AG37">IF(AF37&gt;=MAX($D$3:$D$100),MAX($D$3:$D$100),IF(AE37&lt;$D$3,$D$3,INDEX($D$3:$D$100,MATCH(AE37,$D$3:$D$100)+1)))</f>
        <v>2040</v>
      </c>
      <c r="AH37">
        <f t="shared" si="12"/>
        <v>2.6800000000000001E-4</v>
      </c>
      <c r="AI37" s="38">
        <f t="shared" si="13"/>
        <v>2.6800000000000001E-4</v>
      </c>
      <c r="AJ37">
        <f t="shared" si="14"/>
        <v>2.6800000000000001E-4</v>
      </c>
      <c r="AK37">
        <f t="shared" si="15"/>
        <v>0.82991560000000009</v>
      </c>
      <c r="AL37">
        <f t="shared" si="16"/>
        <v>0</v>
      </c>
      <c r="AN37" s="1" t="str" cm="1">
        <f t="array" ref="AN37">IF(INDEX(Utilities!37:37,'OperationUtility1 (El)'!$B$9)="","",INDEX(Utilities!37:37,'OperationUtility1 (El)'!$B$9))</f>
        <v/>
      </c>
      <c r="AO37" s="1" t="str" cm="1">
        <f t="array" ref="AO37">IF(INDEX(Utilities!37:37,'OperationUtility1 (El)'!$B$9 + 3)="","",INDEX(Utilities!37:37,'OperationUtility1 (El)'!$B$9 +3))</f>
        <v/>
      </c>
      <c r="AQ37">
        <f t="shared" si="39"/>
        <v>2047</v>
      </c>
      <c r="AR37">
        <f t="shared" si="17"/>
        <v>2040</v>
      </c>
      <c r="AS37" cm="1">
        <f t="array" ref="AS37">IF(AR37&gt;=MAX($D$3:$D$100),MAX($D$3:$D$100),IF(AQ37&lt;$D$3,$D$3,INDEX($D$3:$D$100,MATCH(AQ37,$D$3:$D$100)+1)))</f>
        <v>2040</v>
      </c>
      <c r="AT37">
        <f t="shared" si="18"/>
        <v>6.0300000000000002E-5</v>
      </c>
      <c r="AU37" s="38">
        <f t="shared" si="19"/>
        <v>6.0300000000000002E-5</v>
      </c>
      <c r="AV37">
        <f t="shared" si="20"/>
        <v>6.0300000000000002E-5</v>
      </c>
      <c r="AW37">
        <f t="shared" si="21"/>
        <v>0.18673101000000003</v>
      </c>
      <c r="AX37">
        <f t="shared" si="22"/>
        <v>0</v>
      </c>
      <c r="AZ37" s="1" t="str" cm="1">
        <f t="array" ref="AZ37">IF(INDEX(Utilities!37:37,'OperationUtility1 (El)'!$B$9)="","",INDEX(Utilities!37:37,'OperationUtility1 (El)'!$B$9))</f>
        <v/>
      </c>
      <c r="BA37" s="1" t="str" cm="1">
        <f t="array" ref="BA37">IF(INDEX(Utilities!37:37,'OperationUtility1 (El)'!$B$9 + 4)="","",INDEX(Utilities!37:37,'OperationUtility1 (El)'!$B$9 +4))</f>
        <v/>
      </c>
      <c r="BC37">
        <f t="shared" si="40"/>
        <v>2047</v>
      </c>
      <c r="BD37">
        <f t="shared" si="23"/>
        <v>2040</v>
      </c>
      <c r="BE37" cm="1">
        <f t="array" ref="BE37">IF(BD37&gt;=MAX($D$3:$D$100),MAX($D$3:$D$100),IF(BC37&lt;$D$3,$D$3,INDEX($D$3:$D$100,MATCH(BC37,$D$3:$D$100)+1)))</f>
        <v>2040</v>
      </c>
      <c r="BF37">
        <f t="shared" si="24"/>
        <v>0.40600000000000003</v>
      </c>
      <c r="BG37" s="38">
        <f t="shared" si="25"/>
        <v>0.40600000000000003</v>
      </c>
      <c r="BH37">
        <f t="shared" si="26"/>
        <v>0.40600000000000003</v>
      </c>
      <c r="BI37">
        <f t="shared" si="27"/>
        <v>1257.2602000000002</v>
      </c>
      <c r="BJ37">
        <f t="shared" si="28"/>
        <v>0</v>
      </c>
      <c r="BL37" s="1" t="str" cm="1">
        <f t="array" ref="BL37">IF(INDEX(Utilities!37:37,'OperationUtility1 (El)'!$B$9)="","",INDEX(Utilities!37:37,'OperationUtility1 (El)'!$B$9))</f>
        <v/>
      </c>
      <c r="BM37" s="1" t="str" cm="1">
        <f t="array" ref="BM37">IF(INDEX(Utilities!37:37,'OperationUtility1 (El)'!$B$9 + 5)="","",INDEX(Utilities!37:37,'OperationUtility1 (El)'!$B$9 +5))</f>
        <v/>
      </c>
      <c r="BO37">
        <f t="shared" si="41"/>
        <v>2047</v>
      </c>
      <c r="BP37">
        <f t="shared" si="29"/>
        <v>2040</v>
      </c>
      <c r="BQ37" cm="1">
        <f t="array" ref="BQ37">IF(BP37&gt;=MAX($D$3:$D$100),MAX($D$3:$D$100),IF(BO37&lt;$D$3,$D$3,INDEX($D$3:$D$100,MATCH(BO37,$D$3:$D$100)+1)))</f>
        <v>2040</v>
      </c>
      <c r="BR37">
        <f t="shared" si="30"/>
        <v>6.1510000000000007</v>
      </c>
      <c r="BS37" s="38">
        <f t="shared" si="31"/>
        <v>6.1510000000000007</v>
      </c>
      <c r="BT37">
        <f t="shared" si="32"/>
        <v>6.1510000000000007</v>
      </c>
      <c r="BU37">
        <f t="shared" si="33"/>
        <v>19047.801700000004</v>
      </c>
      <c r="BV37">
        <f t="shared" si="34"/>
        <v>0</v>
      </c>
    </row>
    <row r="38" spans="4:74" x14ac:dyDescent="0.25">
      <c r="D38" s="1" t="str" cm="1">
        <f t="array" ref="D38">IF(INDEX(Utilities!38:38,'OperationUtility1 (El)'!$B$9)="","",INDEX(Utilities!38:38,'OperationUtility1 (El)'!$B$9))</f>
        <v/>
      </c>
      <c r="E38" s="1" t="str" cm="1">
        <f t="array" ref="E38">IF(INDEX(Utilities!38:38,'OperationUtility1 (El)'!$B$9 + 1)="","",INDEX(Utilities!38:38,'OperationUtility1 (El)'!$B$9 + 1))</f>
        <v/>
      </c>
      <c r="G38">
        <f t="shared" si="35"/>
        <v>2048</v>
      </c>
      <c r="H38">
        <f t="shared" si="0"/>
        <v>2040</v>
      </c>
      <c r="I38" cm="1">
        <f t="array" ref="I38">IF(H38&gt;=MAX($D$3:$D$100),MAX($D$3:$D$100),IF(G38&lt;$D$3,$D$3,INDEX($D$3:$D$100,MATCH(G38,$D$3:$D$100)+1)))</f>
        <v>2040</v>
      </c>
      <c r="J38">
        <f t="shared" si="1"/>
        <v>4.0300000000000002E-2</v>
      </c>
      <c r="K38" s="38">
        <f t="shared" si="2"/>
        <v>4.0300000000000002E-2</v>
      </c>
      <c r="L38">
        <f t="shared" si="3"/>
        <v>4.0300000000000002E-2</v>
      </c>
      <c r="M38">
        <f t="shared" si="4"/>
        <v>124.79701000000001</v>
      </c>
      <c r="N38">
        <f t="shared" si="42"/>
        <v>0</v>
      </c>
      <c r="S38">
        <f t="shared" si="37"/>
        <v>2048</v>
      </c>
      <c r="T38">
        <f t="shared" si="5"/>
        <v>2040</v>
      </c>
      <c r="U38" cm="1">
        <f t="array" ref="U38">IF(T38&gt;=MAX($D$3:$D$100),MAX($D$3:$D$100),IF(S38&lt;$D$3,$D$3,INDEX($D$3:$D$100,MATCH(S38,$D$3:$D$100)+1)))</f>
        <v>2040</v>
      </c>
      <c r="V38">
        <f t="shared" si="6"/>
        <v>2.73E-5</v>
      </c>
      <c r="W38" s="38">
        <f t="shared" si="7"/>
        <v>2.73E-5</v>
      </c>
      <c r="X38">
        <f t="shared" si="8"/>
        <v>2.73E-5</v>
      </c>
      <c r="Y38">
        <f t="shared" si="9"/>
        <v>8.453991000000001E-2</v>
      </c>
      <c r="Z38">
        <f t="shared" si="10"/>
        <v>0</v>
      </c>
      <c r="AE38">
        <f t="shared" si="38"/>
        <v>2048</v>
      </c>
      <c r="AF38">
        <f t="shared" si="11"/>
        <v>2040</v>
      </c>
      <c r="AG38" cm="1">
        <f t="array" ref="AG38">IF(AF38&gt;=MAX($D$3:$D$100),MAX($D$3:$D$100),IF(AE38&lt;$D$3,$D$3,INDEX($D$3:$D$100,MATCH(AE38,$D$3:$D$100)+1)))</f>
        <v>2040</v>
      </c>
      <c r="AH38">
        <f t="shared" si="12"/>
        <v>2.6800000000000001E-4</v>
      </c>
      <c r="AI38" s="38">
        <f t="shared" si="13"/>
        <v>2.6800000000000001E-4</v>
      </c>
      <c r="AJ38">
        <f t="shared" si="14"/>
        <v>2.6800000000000001E-4</v>
      </c>
      <c r="AK38">
        <f t="shared" si="15"/>
        <v>0.82991560000000009</v>
      </c>
      <c r="AL38">
        <f t="shared" si="16"/>
        <v>0</v>
      </c>
      <c r="AN38" s="1" t="str" cm="1">
        <f t="array" ref="AN38">IF(INDEX(Utilities!38:38,'OperationUtility1 (El)'!$B$9)="","",INDEX(Utilities!38:38,'OperationUtility1 (El)'!$B$9))</f>
        <v/>
      </c>
      <c r="AO38" s="1" t="str" cm="1">
        <f t="array" ref="AO38">IF(INDEX(Utilities!38:38,'OperationUtility1 (El)'!$B$9 + 3)="","",INDEX(Utilities!38:38,'OperationUtility1 (El)'!$B$9 +3))</f>
        <v/>
      </c>
      <c r="AQ38">
        <f t="shared" si="39"/>
        <v>2048</v>
      </c>
      <c r="AR38">
        <f t="shared" si="17"/>
        <v>2040</v>
      </c>
      <c r="AS38" cm="1">
        <f t="array" ref="AS38">IF(AR38&gt;=MAX($D$3:$D$100),MAX($D$3:$D$100),IF(AQ38&lt;$D$3,$D$3,INDEX($D$3:$D$100,MATCH(AQ38,$D$3:$D$100)+1)))</f>
        <v>2040</v>
      </c>
      <c r="AT38">
        <f t="shared" si="18"/>
        <v>6.0300000000000002E-5</v>
      </c>
      <c r="AU38" s="38">
        <f t="shared" si="19"/>
        <v>6.0300000000000002E-5</v>
      </c>
      <c r="AV38">
        <f t="shared" si="20"/>
        <v>6.0300000000000002E-5</v>
      </c>
      <c r="AW38">
        <f t="shared" si="21"/>
        <v>0.18673101000000003</v>
      </c>
      <c r="AX38">
        <f t="shared" si="22"/>
        <v>0</v>
      </c>
      <c r="AZ38" s="1" t="str" cm="1">
        <f t="array" ref="AZ38">IF(INDEX(Utilities!38:38,'OperationUtility1 (El)'!$B$9)="","",INDEX(Utilities!38:38,'OperationUtility1 (El)'!$B$9))</f>
        <v/>
      </c>
      <c r="BA38" s="1" t="str" cm="1">
        <f t="array" ref="BA38">IF(INDEX(Utilities!38:38,'OperationUtility1 (El)'!$B$9 + 4)="","",INDEX(Utilities!38:38,'OperationUtility1 (El)'!$B$9 +4))</f>
        <v/>
      </c>
      <c r="BC38">
        <f t="shared" si="40"/>
        <v>2048</v>
      </c>
      <c r="BD38">
        <f t="shared" si="23"/>
        <v>2040</v>
      </c>
      <c r="BE38" cm="1">
        <f t="array" ref="BE38">IF(BD38&gt;=MAX($D$3:$D$100),MAX($D$3:$D$100),IF(BC38&lt;$D$3,$D$3,INDEX($D$3:$D$100,MATCH(BC38,$D$3:$D$100)+1)))</f>
        <v>2040</v>
      </c>
      <c r="BF38">
        <f t="shared" si="24"/>
        <v>0.40600000000000003</v>
      </c>
      <c r="BG38" s="38">
        <f t="shared" si="25"/>
        <v>0.40600000000000003</v>
      </c>
      <c r="BH38">
        <f t="shared" si="26"/>
        <v>0.40600000000000003</v>
      </c>
      <c r="BI38">
        <f t="shared" si="27"/>
        <v>1257.2602000000002</v>
      </c>
      <c r="BJ38">
        <f t="shared" si="28"/>
        <v>0</v>
      </c>
      <c r="BL38" s="1" t="str" cm="1">
        <f t="array" ref="BL38">IF(INDEX(Utilities!38:38,'OperationUtility1 (El)'!$B$9)="","",INDEX(Utilities!38:38,'OperationUtility1 (El)'!$B$9))</f>
        <v/>
      </c>
      <c r="BM38" s="1" t="str" cm="1">
        <f t="array" ref="BM38">IF(INDEX(Utilities!38:38,'OperationUtility1 (El)'!$B$9 + 5)="","",INDEX(Utilities!38:38,'OperationUtility1 (El)'!$B$9 +5))</f>
        <v/>
      </c>
      <c r="BO38">
        <f t="shared" si="41"/>
        <v>2048</v>
      </c>
      <c r="BP38">
        <f t="shared" si="29"/>
        <v>2040</v>
      </c>
      <c r="BQ38" cm="1">
        <f t="array" ref="BQ38">IF(BP38&gt;=MAX($D$3:$D$100),MAX($D$3:$D$100),IF(BO38&lt;$D$3,$D$3,INDEX($D$3:$D$100,MATCH(BO38,$D$3:$D$100)+1)))</f>
        <v>2040</v>
      </c>
      <c r="BR38">
        <f t="shared" si="30"/>
        <v>6.1510000000000007</v>
      </c>
      <c r="BS38" s="38">
        <f t="shared" si="31"/>
        <v>6.1510000000000007</v>
      </c>
      <c r="BT38">
        <f t="shared" si="32"/>
        <v>6.1510000000000007</v>
      </c>
      <c r="BU38">
        <f t="shared" si="33"/>
        <v>19047.801700000004</v>
      </c>
      <c r="BV38">
        <f t="shared" si="34"/>
        <v>0</v>
      </c>
    </row>
    <row r="39" spans="4:74" x14ac:dyDescent="0.25">
      <c r="D39" s="1" t="str" cm="1">
        <f t="array" ref="D39">IF(INDEX(Utilities!39:39,'OperationUtility1 (El)'!$B$9)="","",INDEX(Utilities!39:39,'OperationUtility1 (El)'!$B$9))</f>
        <v/>
      </c>
      <c r="E39" s="1" t="str" cm="1">
        <f t="array" ref="E39">IF(INDEX(Utilities!39:39,'OperationUtility1 (El)'!$B$9 + 1)="","",INDEX(Utilities!39:39,'OperationUtility1 (El)'!$B$9 + 1))</f>
        <v/>
      </c>
      <c r="G39">
        <f t="shared" si="35"/>
        <v>2049</v>
      </c>
      <c r="H39">
        <f t="shared" si="0"/>
        <v>2040</v>
      </c>
      <c r="I39" cm="1">
        <f t="array" ref="I39">IF(H39&gt;=MAX($D$3:$D$100),MAX($D$3:$D$100),IF(G39&lt;$D$3,$D$3,INDEX($D$3:$D$100,MATCH(G39,$D$3:$D$100)+1)))</f>
        <v>2040</v>
      </c>
      <c r="J39">
        <f t="shared" si="1"/>
        <v>4.0300000000000002E-2</v>
      </c>
      <c r="K39" s="38">
        <f t="shared" si="2"/>
        <v>4.0300000000000002E-2</v>
      </c>
      <c r="L39">
        <f t="shared" si="3"/>
        <v>4.0300000000000002E-2</v>
      </c>
      <c r="M39">
        <f t="shared" si="4"/>
        <v>124.79701000000001</v>
      </c>
      <c r="N39">
        <f t="shared" si="42"/>
        <v>0</v>
      </c>
      <c r="S39">
        <f t="shared" si="37"/>
        <v>2049</v>
      </c>
      <c r="T39">
        <f t="shared" si="5"/>
        <v>2040</v>
      </c>
      <c r="U39" cm="1">
        <f t="array" ref="U39">IF(T39&gt;=MAX($D$3:$D$100),MAX($D$3:$D$100),IF(S39&lt;$D$3,$D$3,INDEX($D$3:$D$100,MATCH(S39,$D$3:$D$100)+1)))</f>
        <v>2040</v>
      </c>
      <c r="V39">
        <f t="shared" si="6"/>
        <v>2.73E-5</v>
      </c>
      <c r="W39" s="38">
        <f t="shared" si="7"/>
        <v>2.73E-5</v>
      </c>
      <c r="X39">
        <f t="shared" si="8"/>
        <v>2.73E-5</v>
      </c>
      <c r="Y39">
        <f t="shared" si="9"/>
        <v>8.453991000000001E-2</v>
      </c>
      <c r="Z39">
        <f t="shared" si="10"/>
        <v>0</v>
      </c>
      <c r="AE39">
        <f t="shared" si="38"/>
        <v>2049</v>
      </c>
      <c r="AF39">
        <f t="shared" si="11"/>
        <v>2040</v>
      </c>
      <c r="AG39" cm="1">
        <f t="array" ref="AG39">IF(AF39&gt;=MAX($D$3:$D$100),MAX($D$3:$D$100),IF(AE39&lt;$D$3,$D$3,INDEX($D$3:$D$100,MATCH(AE39,$D$3:$D$100)+1)))</f>
        <v>2040</v>
      </c>
      <c r="AH39">
        <f t="shared" si="12"/>
        <v>2.6800000000000001E-4</v>
      </c>
      <c r="AI39" s="38">
        <f t="shared" si="13"/>
        <v>2.6800000000000001E-4</v>
      </c>
      <c r="AJ39">
        <f t="shared" si="14"/>
        <v>2.6800000000000001E-4</v>
      </c>
      <c r="AK39">
        <f t="shared" si="15"/>
        <v>0.82991560000000009</v>
      </c>
      <c r="AL39">
        <f t="shared" si="16"/>
        <v>0</v>
      </c>
      <c r="AN39" s="1" t="str" cm="1">
        <f t="array" ref="AN39">IF(INDEX(Utilities!39:39,'OperationUtility1 (El)'!$B$9)="","",INDEX(Utilities!39:39,'OperationUtility1 (El)'!$B$9))</f>
        <v/>
      </c>
      <c r="AO39" s="1" t="str" cm="1">
        <f t="array" ref="AO39">IF(INDEX(Utilities!39:39,'OperationUtility1 (El)'!$B$9 + 3)="","",INDEX(Utilities!39:39,'OperationUtility1 (El)'!$B$9 +3))</f>
        <v/>
      </c>
      <c r="AQ39">
        <f t="shared" si="39"/>
        <v>2049</v>
      </c>
      <c r="AR39">
        <f t="shared" si="17"/>
        <v>2040</v>
      </c>
      <c r="AS39" cm="1">
        <f t="array" ref="AS39">IF(AR39&gt;=MAX($D$3:$D$100),MAX($D$3:$D$100),IF(AQ39&lt;$D$3,$D$3,INDEX($D$3:$D$100,MATCH(AQ39,$D$3:$D$100)+1)))</f>
        <v>2040</v>
      </c>
      <c r="AT39">
        <f t="shared" si="18"/>
        <v>6.0300000000000002E-5</v>
      </c>
      <c r="AU39" s="38">
        <f t="shared" si="19"/>
        <v>6.0300000000000002E-5</v>
      </c>
      <c r="AV39">
        <f t="shared" si="20"/>
        <v>6.0300000000000002E-5</v>
      </c>
      <c r="AW39">
        <f t="shared" si="21"/>
        <v>0.18673101000000003</v>
      </c>
      <c r="AX39">
        <f t="shared" si="22"/>
        <v>0</v>
      </c>
      <c r="AZ39" s="1" t="str" cm="1">
        <f t="array" ref="AZ39">IF(INDEX(Utilities!39:39,'OperationUtility1 (El)'!$B$9)="","",INDEX(Utilities!39:39,'OperationUtility1 (El)'!$B$9))</f>
        <v/>
      </c>
      <c r="BA39" s="1" t="str" cm="1">
        <f t="array" ref="BA39">IF(INDEX(Utilities!39:39,'OperationUtility1 (El)'!$B$9 + 4)="","",INDEX(Utilities!39:39,'OperationUtility1 (El)'!$B$9 +4))</f>
        <v/>
      </c>
      <c r="BC39">
        <f t="shared" si="40"/>
        <v>2049</v>
      </c>
      <c r="BD39">
        <f t="shared" si="23"/>
        <v>2040</v>
      </c>
      <c r="BE39" cm="1">
        <f t="array" ref="BE39">IF(BD39&gt;=MAX($D$3:$D$100),MAX($D$3:$D$100),IF(BC39&lt;$D$3,$D$3,INDEX($D$3:$D$100,MATCH(BC39,$D$3:$D$100)+1)))</f>
        <v>2040</v>
      </c>
      <c r="BF39">
        <f t="shared" si="24"/>
        <v>0.40600000000000003</v>
      </c>
      <c r="BG39" s="38">
        <f t="shared" si="25"/>
        <v>0.40600000000000003</v>
      </c>
      <c r="BH39">
        <f t="shared" si="26"/>
        <v>0.40600000000000003</v>
      </c>
      <c r="BI39">
        <f t="shared" si="27"/>
        <v>1257.2602000000002</v>
      </c>
      <c r="BJ39">
        <f t="shared" si="28"/>
        <v>0</v>
      </c>
      <c r="BL39" s="1" t="str" cm="1">
        <f t="array" ref="BL39">IF(INDEX(Utilities!39:39,'OperationUtility1 (El)'!$B$9)="","",INDEX(Utilities!39:39,'OperationUtility1 (El)'!$B$9))</f>
        <v/>
      </c>
      <c r="BM39" s="1" t="str" cm="1">
        <f t="array" ref="BM39">IF(INDEX(Utilities!39:39,'OperationUtility1 (El)'!$B$9 + 5)="","",INDEX(Utilities!39:39,'OperationUtility1 (El)'!$B$9 +5))</f>
        <v/>
      </c>
      <c r="BO39">
        <f t="shared" si="41"/>
        <v>2049</v>
      </c>
      <c r="BP39">
        <f t="shared" si="29"/>
        <v>2040</v>
      </c>
      <c r="BQ39" cm="1">
        <f t="array" ref="BQ39">IF(BP39&gt;=MAX($D$3:$D$100),MAX($D$3:$D$100),IF(BO39&lt;$D$3,$D$3,INDEX($D$3:$D$100,MATCH(BO39,$D$3:$D$100)+1)))</f>
        <v>2040</v>
      </c>
      <c r="BR39">
        <f t="shared" si="30"/>
        <v>6.1510000000000007</v>
      </c>
      <c r="BS39" s="38">
        <f t="shared" si="31"/>
        <v>6.1510000000000007</v>
      </c>
      <c r="BT39">
        <f t="shared" si="32"/>
        <v>6.1510000000000007</v>
      </c>
      <c r="BU39">
        <f t="shared" si="33"/>
        <v>19047.801700000004</v>
      </c>
      <c r="BV39">
        <f t="shared" si="34"/>
        <v>0</v>
      </c>
    </row>
    <row r="40" spans="4:74" x14ac:dyDescent="0.25">
      <c r="D40" s="1" t="str" cm="1">
        <f t="array" ref="D40">IF(INDEX(Utilities!40:40,'OperationUtility1 (El)'!$B$9)="","",INDEX(Utilities!40:40,'OperationUtility1 (El)'!$B$9))</f>
        <v/>
      </c>
      <c r="G40">
        <f t="shared" si="35"/>
        <v>2050</v>
      </c>
      <c r="H40">
        <f t="shared" si="0"/>
        <v>2040</v>
      </c>
      <c r="I40" cm="1">
        <f t="array" ref="I40">IF(H40&gt;=MAX($D$3:$D$100),MAX($D$3:$D$100),IF(G40&lt;$D$3,$D$3,INDEX($D$3:$D$100,MATCH(G40,$D$3:$D$100)+1)))</f>
        <v>2040</v>
      </c>
      <c r="J40">
        <f t="shared" si="1"/>
        <v>4.0300000000000002E-2</v>
      </c>
      <c r="K40" s="38">
        <f t="shared" si="2"/>
        <v>4.0300000000000002E-2</v>
      </c>
      <c r="L40">
        <f t="shared" si="3"/>
        <v>4.0300000000000002E-2</v>
      </c>
      <c r="M40">
        <f t="shared" si="4"/>
        <v>124.79701000000001</v>
      </c>
      <c r="N40">
        <f t="shared" si="42"/>
        <v>0</v>
      </c>
      <c r="S40">
        <f t="shared" si="37"/>
        <v>2050</v>
      </c>
      <c r="T40">
        <f t="shared" si="5"/>
        <v>2040</v>
      </c>
      <c r="U40" cm="1">
        <f t="array" ref="U40">IF(T40&gt;=MAX($D$3:$D$100),MAX($D$3:$D$100),IF(S40&lt;$D$3,$D$3,INDEX($D$3:$D$100,MATCH(S40,$D$3:$D$100)+1)))</f>
        <v>2040</v>
      </c>
      <c r="V40">
        <f t="shared" si="6"/>
        <v>2.73E-5</v>
      </c>
      <c r="W40" s="38">
        <f t="shared" si="7"/>
        <v>2.73E-5</v>
      </c>
      <c r="X40">
        <f t="shared" si="8"/>
        <v>2.73E-5</v>
      </c>
      <c r="Y40">
        <f t="shared" si="9"/>
        <v>8.453991000000001E-2</v>
      </c>
      <c r="Z40">
        <f t="shared" si="10"/>
        <v>0</v>
      </c>
      <c r="AE40">
        <f t="shared" si="38"/>
        <v>2050</v>
      </c>
      <c r="AF40">
        <f t="shared" si="11"/>
        <v>2040</v>
      </c>
      <c r="AG40" cm="1">
        <f t="array" ref="AG40">IF(AF40&gt;=MAX($D$3:$D$100),MAX($D$3:$D$100),IF(AE40&lt;$D$3,$D$3,INDEX($D$3:$D$100,MATCH(AE40,$D$3:$D$100)+1)))</f>
        <v>2040</v>
      </c>
      <c r="AH40">
        <f t="shared" si="12"/>
        <v>2.6800000000000001E-4</v>
      </c>
      <c r="AI40" s="38">
        <f t="shared" si="13"/>
        <v>2.6800000000000001E-4</v>
      </c>
      <c r="AJ40">
        <f t="shared" si="14"/>
        <v>2.6800000000000001E-4</v>
      </c>
      <c r="AK40">
        <f t="shared" si="15"/>
        <v>0.82991560000000009</v>
      </c>
      <c r="AL40">
        <f t="shared" si="16"/>
        <v>0</v>
      </c>
      <c r="AN40" s="1" t="str" cm="1">
        <f t="array" ref="AN40">IF(INDEX(Utilities!40:40,'OperationUtility1 (El)'!$B$9)="","",INDEX(Utilities!40:40,'OperationUtility1 (El)'!$B$9))</f>
        <v/>
      </c>
      <c r="AO40" s="1" t="str" cm="1">
        <f t="array" ref="AO40">IF(INDEX(Utilities!40:40,'OperationUtility1 (El)'!$B$9 + 3)="","",INDEX(Utilities!40:40,'OperationUtility1 (El)'!$B$9 +3))</f>
        <v/>
      </c>
      <c r="AQ40">
        <f t="shared" si="39"/>
        <v>2050</v>
      </c>
      <c r="AR40">
        <f t="shared" si="17"/>
        <v>2040</v>
      </c>
      <c r="AS40" cm="1">
        <f t="array" ref="AS40">IF(AR40&gt;=MAX($D$3:$D$100),MAX($D$3:$D$100),IF(AQ40&lt;$D$3,$D$3,INDEX($D$3:$D$100,MATCH(AQ40,$D$3:$D$100)+1)))</f>
        <v>2040</v>
      </c>
      <c r="AT40">
        <f t="shared" si="18"/>
        <v>6.0300000000000002E-5</v>
      </c>
      <c r="AU40" s="38">
        <f t="shared" si="19"/>
        <v>6.0300000000000002E-5</v>
      </c>
      <c r="AV40">
        <f t="shared" si="20"/>
        <v>6.0300000000000002E-5</v>
      </c>
      <c r="AW40">
        <f t="shared" si="21"/>
        <v>0.18673101000000003</v>
      </c>
      <c r="AX40">
        <f t="shared" si="22"/>
        <v>0</v>
      </c>
      <c r="AZ40" s="1" t="str" cm="1">
        <f t="array" ref="AZ40">IF(INDEX(Utilities!40:40,'OperationUtility1 (El)'!$B$9)="","",INDEX(Utilities!40:40,'OperationUtility1 (El)'!$B$9))</f>
        <v/>
      </c>
      <c r="BA40" s="1" t="str" cm="1">
        <f t="array" ref="BA40">IF(INDEX(Utilities!40:40,'OperationUtility1 (El)'!$B$9 + 4)="","",INDEX(Utilities!40:40,'OperationUtility1 (El)'!$B$9 +4))</f>
        <v/>
      </c>
      <c r="BC40">
        <f t="shared" si="40"/>
        <v>2050</v>
      </c>
      <c r="BD40">
        <f t="shared" si="23"/>
        <v>2040</v>
      </c>
      <c r="BE40" cm="1">
        <f t="array" ref="BE40">IF(BD40&gt;=MAX($D$3:$D$100),MAX($D$3:$D$100),IF(BC40&lt;$D$3,$D$3,INDEX($D$3:$D$100,MATCH(BC40,$D$3:$D$100)+1)))</f>
        <v>2040</v>
      </c>
      <c r="BF40">
        <f t="shared" si="24"/>
        <v>0.40600000000000003</v>
      </c>
      <c r="BG40" s="38">
        <f t="shared" si="25"/>
        <v>0.40600000000000003</v>
      </c>
      <c r="BH40">
        <f t="shared" si="26"/>
        <v>0.40600000000000003</v>
      </c>
      <c r="BI40">
        <f t="shared" si="27"/>
        <v>1257.2602000000002</v>
      </c>
      <c r="BJ40">
        <f t="shared" si="28"/>
        <v>0</v>
      </c>
      <c r="BL40" s="1" t="str" cm="1">
        <f t="array" ref="BL40">IF(INDEX(Utilities!40:40,'OperationUtility1 (El)'!$B$9)="","",INDEX(Utilities!40:40,'OperationUtility1 (El)'!$B$9))</f>
        <v/>
      </c>
      <c r="BM40" s="1" t="str" cm="1">
        <f t="array" ref="BM40">IF(INDEX(Utilities!40:40,'OperationUtility1 (El)'!$B$9 + 5)="","",INDEX(Utilities!40:40,'OperationUtility1 (El)'!$B$9 +5))</f>
        <v/>
      </c>
      <c r="BO40">
        <f t="shared" si="41"/>
        <v>2050</v>
      </c>
      <c r="BP40">
        <f t="shared" si="29"/>
        <v>2040</v>
      </c>
      <c r="BQ40" cm="1">
        <f t="array" ref="BQ40">IF(BP40&gt;=MAX($D$3:$D$100),MAX($D$3:$D$100),IF(BO40&lt;$D$3,$D$3,INDEX($D$3:$D$100,MATCH(BO40,$D$3:$D$100)+1)))</f>
        <v>2040</v>
      </c>
      <c r="BR40">
        <f t="shared" si="30"/>
        <v>6.1510000000000007</v>
      </c>
      <c r="BS40" s="38">
        <f t="shared" si="31"/>
        <v>6.1510000000000007</v>
      </c>
      <c r="BT40">
        <f t="shared" si="32"/>
        <v>6.1510000000000007</v>
      </c>
      <c r="BU40">
        <f t="shared" si="33"/>
        <v>19047.801700000004</v>
      </c>
      <c r="BV40">
        <f t="shared" si="34"/>
        <v>0</v>
      </c>
    </row>
    <row r="41" spans="4:74" x14ac:dyDescent="0.25">
      <c r="D41" s="1" t="str" cm="1">
        <f t="array" ref="D41">IF(INDEX(Utilities!41:41,'OperationUtility1 (El)'!$B$9)="","",INDEX(Utilities!41:41,'OperationUtility1 (El)'!$B$9))</f>
        <v/>
      </c>
      <c r="G41">
        <f t="shared" si="35"/>
        <v>2051</v>
      </c>
      <c r="H41">
        <f t="shared" si="0"/>
        <v>2040</v>
      </c>
      <c r="I41" cm="1">
        <f t="array" ref="I41">IF(H41&gt;=MAX($D$3:$D$100),MAX($D$3:$D$100),IF(G41&lt;$D$3,$D$3,INDEX($D$3:$D$100,MATCH(G41,$D$3:$D$100)+1)))</f>
        <v>2040</v>
      </c>
      <c r="J41">
        <f t="shared" si="1"/>
        <v>4.0300000000000002E-2</v>
      </c>
      <c r="K41" s="38">
        <f t="shared" si="2"/>
        <v>4.0300000000000002E-2</v>
      </c>
      <c r="L41">
        <f t="shared" si="3"/>
        <v>4.0300000000000002E-2</v>
      </c>
      <c r="M41">
        <f t="shared" si="4"/>
        <v>124.79701000000001</v>
      </c>
      <c r="N41">
        <f t="shared" si="42"/>
        <v>0</v>
      </c>
      <c r="S41">
        <f t="shared" si="37"/>
        <v>2051</v>
      </c>
      <c r="T41">
        <f t="shared" si="5"/>
        <v>2040</v>
      </c>
      <c r="U41" cm="1">
        <f t="array" ref="U41">IF(T41&gt;=MAX($D$3:$D$100),MAX($D$3:$D$100),IF(S41&lt;$D$3,$D$3,INDEX($D$3:$D$100,MATCH(S41,$D$3:$D$100)+1)))</f>
        <v>2040</v>
      </c>
      <c r="V41">
        <f t="shared" si="6"/>
        <v>2.73E-5</v>
      </c>
      <c r="W41" s="38">
        <f t="shared" si="7"/>
        <v>2.73E-5</v>
      </c>
      <c r="X41">
        <f t="shared" si="8"/>
        <v>2.73E-5</v>
      </c>
      <c r="Y41">
        <f t="shared" si="9"/>
        <v>8.453991000000001E-2</v>
      </c>
      <c r="Z41">
        <f t="shared" si="10"/>
        <v>0</v>
      </c>
      <c r="AE41">
        <f t="shared" si="38"/>
        <v>2051</v>
      </c>
      <c r="AF41">
        <f t="shared" si="11"/>
        <v>2040</v>
      </c>
      <c r="AG41" cm="1">
        <f t="array" ref="AG41">IF(AF41&gt;=MAX($D$3:$D$100),MAX($D$3:$D$100),IF(AE41&lt;$D$3,$D$3,INDEX($D$3:$D$100,MATCH(AE41,$D$3:$D$100)+1)))</f>
        <v>2040</v>
      </c>
      <c r="AH41">
        <f t="shared" si="12"/>
        <v>2.6800000000000001E-4</v>
      </c>
      <c r="AI41" s="38">
        <f t="shared" si="13"/>
        <v>2.6800000000000001E-4</v>
      </c>
      <c r="AJ41">
        <f t="shared" si="14"/>
        <v>2.6800000000000001E-4</v>
      </c>
      <c r="AK41">
        <f t="shared" si="15"/>
        <v>0.82991560000000009</v>
      </c>
      <c r="AL41">
        <f t="shared" si="16"/>
        <v>0</v>
      </c>
      <c r="AN41" s="1" t="str" cm="1">
        <f t="array" ref="AN41">IF(INDEX(Utilities!41:41,'OperationUtility1 (El)'!$B$9)="","",INDEX(Utilities!41:41,'OperationUtility1 (El)'!$B$9))</f>
        <v/>
      </c>
      <c r="AO41" s="1" t="str" cm="1">
        <f t="array" ref="AO41">IF(INDEX(Utilities!41:41,'OperationUtility1 (El)'!$B$9 + 3)="","",INDEX(Utilities!41:41,'OperationUtility1 (El)'!$B$9 +3))</f>
        <v/>
      </c>
      <c r="AQ41">
        <f t="shared" si="39"/>
        <v>2051</v>
      </c>
      <c r="AR41">
        <f t="shared" si="17"/>
        <v>2040</v>
      </c>
      <c r="AS41" cm="1">
        <f t="array" ref="AS41">IF(AR41&gt;=MAX($D$3:$D$100),MAX($D$3:$D$100),IF(AQ41&lt;$D$3,$D$3,INDEX($D$3:$D$100,MATCH(AQ41,$D$3:$D$100)+1)))</f>
        <v>2040</v>
      </c>
      <c r="AT41">
        <f t="shared" si="18"/>
        <v>6.0300000000000002E-5</v>
      </c>
      <c r="AU41" s="38">
        <f t="shared" si="19"/>
        <v>6.0300000000000002E-5</v>
      </c>
      <c r="AV41">
        <f t="shared" si="20"/>
        <v>6.0300000000000002E-5</v>
      </c>
      <c r="AW41">
        <f t="shared" si="21"/>
        <v>0.18673101000000003</v>
      </c>
      <c r="AX41">
        <f t="shared" si="22"/>
        <v>0</v>
      </c>
      <c r="AZ41" s="1" t="str" cm="1">
        <f t="array" ref="AZ41">IF(INDEX(Utilities!41:41,'OperationUtility1 (El)'!$B$9)="","",INDEX(Utilities!41:41,'OperationUtility1 (El)'!$B$9))</f>
        <v/>
      </c>
      <c r="BA41" s="1" t="str" cm="1">
        <f t="array" ref="BA41">IF(INDEX(Utilities!41:41,'OperationUtility1 (El)'!$B$9 + 4)="","",INDEX(Utilities!41:41,'OperationUtility1 (El)'!$B$9 +4))</f>
        <v/>
      </c>
      <c r="BC41">
        <f t="shared" si="40"/>
        <v>2051</v>
      </c>
      <c r="BD41">
        <f t="shared" si="23"/>
        <v>2040</v>
      </c>
      <c r="BE41" cm="1">
        <f t="array" ref="BE41">IF(BD41&gt;=MAX($D$3:$D$100),MAX($D$3:$D$100),IF(BC41&lt;$D$3,$D$3,INDEX($D$3:$D$100,MATCH(BC41,$D$3:$D$100)+1)))</f>
        <v>2040</v>
      </c>
      <c r="BF41">
        <f t="shared" si="24"/>
        <v>0.40600000000000003</v>
      </c>
      <c r="BG41" s="38">
        <f t="shared" si="25"/>
        <v>0.40600000000000003</v>
      </c>
      <c r="BH41">
        <f t="shared" si="26"/>
        <v>0.40600000000000003</v>
      </c>
      <c r="BI41">
        <f t="shared" si="27"/>
        <v>1257.2602000000002</v>
      </c>
      <c r="BJ41">
        <f t="shared" si="28"/>
        <v>0</v>
      </c>
      <c r="BL41" s="1" t="str" cm="1">
        <f t="array" ref="BL41">IF(INDEX(Utilities!41:41,'OperationUtility1 (El)'!$B$9)="","",INDEX(Utilities!41:41,'OperationUtility1 (El)'!$B$9))</f>
        <v/>
      </c>
      <c r="BM41" s="1" t="str" cm="1">
        <f t="array" ref="BM41">IF(INDEX(Utilities!41:41,'OperationUtility1 (El)'!$B$9 + 5)="","",INDEX(Utilities!41:41,'OperationUtility1 (El)'!$B$9 +5))</f>
        <v/>
      </c>
      <c r="BO41">
        <f t="shared" si="41"/>
        <v>2051</v>
      </c>
      <c r="BP41">
        <f t="shared" si="29"/>
        <v>2040</v>
      </c>
      <c r="BQ41" cm="1">
        <f t="array" ref="BQ41">IF(BP41&gt;=MAX($D$3:$D$100),MAX($D$3:$D$100),IF(BO41&lt;$D$3,$D$3,INDEX($D$3:$D$100,MATCH(BO41,$D$3:$D$100)+1)))</f>
        <v>2040</v>
      </c>
      <c r="BR41">
        <f t="shared" si="30"/>
        <v>6.1510000000000007</v>
      </c>
      <c r="BS41" s="38">
        <f t="shared" si="31"/>
        <v>6.1510000000000007</v>
      </c>
      <c r="BT41">
        <f t="shared" si="32"/>
        <v>6.1510000000000007</v>
      </c>
      <c r="BU41">
        <f t="shared" si="33"/>
        <v>19047.801700000004</v>
      </c>
      <c r="BV41">
        <f t="shared" si="34"/>
        <v>0</v>
      </c>
    </row>
    <row r="42" spans="4:74" x14ac:dyDescent="0.25">
      <c r="D42" s="1" t="str" cm="1">
        <f t="array" ref="D42">IF(INDEX(Utilities!42:42,'OperationUtility1 (El)'!$B$9)="","",INDEX(Utilities!42:42,'OperationUtility1 (El)'!$B$9))</f>
        <v/>
      </c>
      <c r="G42">
        <f t="shared" si="35"/>
        <v>2052</v>
      </c>
      <c r="H42">
        <f t="shared" si="0"/>
        <v>2040</v>
      </c>
      <c r="I42" cm="1">
        <f t="array" ref="I42">IF(H42&gt;=MAX($D$3:$D$100),MAX($D$3:$D$100),IF(G42&lt;$D$3,$D$3,INDEX($D$3:$D$100,MATCH(G42,$D$3:$D$100)+1)))</f>
        <v>2040</v>
      </c>
      <c r="J42">
        <f t="shared" si="1"/>
        <v>4.0300000000000002E-2</v>
      </c>
      <c r="K42" s="38">
        <f t="shared" si="2"/>
        <v>4.0300000000000002E-2</v>
      </c>
      <c r="L42">
        <f t="shared" si="3"/>
        <v>4.0300000000000002E-2</v>
      </c>
      <c r="M42">
        <f t="shared" si="4"/>
        <v>124.79701000000001</v>
      </c>
      <c r="N42">
        <f t="shared" si="42"/>
        <v>0</v>
      </c>
      <c r="S42">
        <f t="shared" si="37"/>
        <v>2052</v>
      </c>
      <c r="T42">
        <f t="shared" si="5"/>
        <v>2040</v>
      </c>
      <c r="U42" cm="1">
        <f t="array" ref="U42">IF(T42&gt;=MAX($D$3:$D$100),MAX($D$3:$D$100),IF(S42&lt;$D$3,$D$3,INDEX($D$3:$D$100,MATCH(S42,$D$3:$D$100)+1)))</f>
        <v>2040</v>
      </c>
      <c r="V42">
        <f t="shared" si="6"/>
        <v>2.73E-5</v>
      </c>
      <c r="W42" s="38">
        <f t="shared" si="7"/>
        <v>2.73E-5</v>
      </c>
      <c r="X42">
        <f t="shared" si="8"/>
        <v>2.73E-5</v>
      </c>
      <c r="Y42">
        <f t="shared" si="9"/>
        <v>8.453991000000001E-2</v>
      </c>
      <c r="Z42">
        <f t="shared" si="10"/>
        <v>0</v>
      </c>
      <c r="AE42">
        <f t="shared" si="38"/>
        <v>2052</v>
      </c>
      <c r="AF42">
        <f t="shared" si="11"/>
        <v>2040</v>
      </c>
      <c r="AG42" cm="1">
        <f t="array" ref="AG42">IF(AF42&gt;=MAX($D$3:$D$100),MAX($D$3:$D$100),IF(AE42&lt;$D$3,$D$3,INDEX($D$3:$D$100,MATCH(AE42,$D$3:$D$100)+1)))</f>
        <v>2040</v>
      </c>
      <c r="AH42">
        <f t="shared" si="12"/>
        <v>2.6800000000000001E-4</v>
      </c>
      <c r="AI42" s="38">
        <f t="shared" si="13"/>
        <v>2.6800000000000001E-4</v>
      </c>
      <c r="AJ42">
        <f t="shared" si="14"/>
        <v>2.6800000000000001E-4</v>
      </c>
      <c r="AK42">
        <f t="shared" si="15"/>
        <v>0.82991560000000009</v>
      </c>
      <c r="AL42">
        <f t="shared" si="16"/>
        <v>0</v>
      </c>
      <c r="AN42" s="1" t="str" cm="1">
        <f t="array" ref="AN42">IF(INDEX(Utilities!42:42,'OperationUtility1 (El)'!$B$9)="","",INDEX(Utilities!42:42,'OperationUtility1 (El)'!$B$9))</f>
        <v/>
      </c>
      <c r="AO42" s="1" t="str" cm="1">
        <f t="array" ref="AO42">IF(INDEX(Utilities!42:42,'OperationUtility1 (El)'!$B$9 + 3)="","",INDEX(Utilities!42:42,'OperationUtility1 (El)'!$B$9 +3))</f>
        <v/>
      </c>
      <c r="AQ42">
        <f t="shared" si="39"/>
        <v>2052</v>
      </c>
      <c r="AR42">
        <f t="shared" si="17"/>
        <v>2040</v>
      </c>
      <c r="AS42" cm="1">
        <f t="array" ref="AS42">IF(AR42&gt;=MAX($D$3:$D$100),MAX($D$3:$D$100),IF(AQ42&lt;$D$3,$D$3,INDEX($D$3:$D$100,MATCH(AQ42,$D$3:$D$100)+1)))</f>
        <v>2040</v>
      </c>
      <c r="AT42">
        <f t="shared" si="18"/>
        <v>6.0300000000000002E-5</v>
      </c>
      <c r="AU42" s="38">
        <f t="shared" si="19"/>
        <v>6.0300000000000002E-5</v>
      </c>
      <c r="AV42">
        <f t="shared" si="20"/>
        <v>6.0300000000000002E-5</v>
      </c>
      <c r="AW42">
        <f t="shared" si="21"/>
        <v>0.18673101000000003</v>
      </c>
      <c r="AX42">
        <f t="shared" si="22"/>
        <v>0</v>
      </c>
      <c r="AZ42" s="1" t="str" cm="1">
        <f t="array" ref="AZ42">IF(INDEX(Utilities!42:42,'OperationUtility1 (El)'!$B$9)="","",INDEX(Utilities!42:42,'OperationUtility1 (El)'!$B$9))</f>
        <v/>
      </c>
      <c r="BA42" s="1" t="str" cm="1">
        <f t="array" ref="BA42">IF(INDEX(Utilities!42:42,'OperationUtility1 (El)'!$B$9 + 4)="","",INDEX(Utilities!42:42,'OperationUtility1 (El)'!$B$9 +4))</f>
        <v/>
      </c>
      <c r="BC42">
        <f t="shared" si="40"/>
        <v>2052</v>
      </c>
      <c r="BD42">
        <f t="shared" si="23"/>
        <v>2040</v>
      </c>
      <c r="BE42" cm="1">
        <f t="array" ref="BE42">IF(BD42&gt;=MAX($D$3:$D$100),MAX($D$3:$D$100),IF(BC42&lt;$D$3,$D$3,INDEX($D$3:$D$100,MATCH(BC42,$D$3:$D$100)+1)))</f>
        <v>2040</v>
      </c>
      <c r="BF42">
        <f t="shared" si="24"/>
        <v>0.40600000000000003</v>
      </c>
      <c r="BG42" s="38">
        <f t="shared" si="25"/>
        <v>0.40600000000000003</v>
      </c>
      <c r="BH42">
        <f t="shared" si="26"/>
        <v>0.40600000000000003</v>
      </c>
      <c r="BI42">
        <f t="shared" si="27"/>
        <v>1257.2602000000002</v>
      </c>
      <c r="BJ42">
        <f t="shared" si="28"/>
        <v>0</v>
      </c>
      <c r="BL42" s="1" t="str" cm="1">
        <f t="array" ref="BL42">IF(INDEX(Utilities!42:42,'OperationUtility1 (El)'!$B$9)="","",INDEX(Utilities!42:42,'OperationUtility1 (El)'!$B$9))</f>
        <v/>
      </c>
      <c r="BM42" s="1" t="str" cm="1">
        <f t="array" ref="BM42">IF(INDEX(Utilities!42:42,'OperationUtility1 (El)'!$B$9 + 5)="","",INDEX(Utilities!42:42,'OperationUtility1 (El)'!$B$9 +5))</f>
        <v/>
      </c>
      <c r="BO42">
        <f t="shared" si="41"/>
        <v>2052</v>
      </c>
      <c r="BP42">
        <f t="shared" si="29"/>
        <v>2040</v>
      </c>
      <c r="BQ42" cm="1">
        <f t="array" ref="BQ42">IF(BP42&gt;=MAX($D$3:$D$100),MAX($D$3:$D$100),IF(BO42&lt;$D$3,$D$3,INDEX($D$3:$D$100,MATCH(BO42,$D$3:$D$100)+1)))</f>
        <v>2040</v>
      </c>
      <c r="BR42">
        <f t="shared" si="30"/>
        <v>6.1510000000000007</v>
      </c>
      <c r="BS42" s="38">
        <f t="shared" si="31"/>
        <v>6.1510000000000007</v>
      </c>
      <c r="BT42">
        <f t="shared" si="32"/>
        <v>6.1510000000000007</v>
      </c>
      <c r="BU42">
        <f t="shared" si="33"/>
        <v>19047.801700000004</v>
      </c>
      <c r="BV42">
        <f t="shared" si="34"/>
        <v>0</v>
      </c>
    </row>
    <row r="43" spans="4:74" x14ac:dyDescent="0.25">
      <c r="D43" s="1" t="str" cm="1">
        <f t="array" ref="D43">IF(INDEX(Utilities!43:43,'OperationUtility1 (El)'!$B$9)="","",INDEX(Utilities!43:43,'OperationUtility1 (El)'!$B$9))</f>
        <v/>
      </c>
      <c r="G43">
        <f t="shared" si="35"/>
        <v>2053</v>
      </c>
      <c r="H43">
        <f t="shared" si="0"/>
        <v>2040</v>
      </c>
      <c r="I43" cm="1">
        <f t="array" ref="I43">IF(H43&gt;=MAX($D$3:$D$100),MAX($D$3:$D$100),IF(G43&lt;$D$3,$D$3,INDEX($D$3:$D$100,MATCH(G43,$D$3:$D$100)+1)))</f>
        <v>2040</v>
      </c>
      <c r="J43">
        <f t="shared" si="1"/>
        <v>4.0300000000000002E-2</v>
      </c>
      <c r="K43" s="38">
        <f t="shared" si="2"/>
        <v>4.0300000000000002E-2</v>
      </c>
      <c r="L43">
        <f t="shared" si="3"/>
        <v>4.0300000000000002E-2</v>
      </c>
      <c r="M43">
        <f t="shared" si="4"/>
        <v>124.79701000000001</v>
      </c>
      <c r="N43">
        <f t="shared" si="42"/>
        <v>0</v>
      </c>
      <c r="S43">
        <f t="shared" si="37"/>
        <v>2053</v>
      </c>
      <c r="T43">
        <f t="shared" si="5"/>
        <v>2040</v>
      </c>
      <c r="U43" cm="1">
        <f t="array" ref="U43">IF(T43&gt;=MAX($D$3:$D$100),MAX($D$3:$D$100),IF(S43&lt;$D$3,$D$3,INDEX($D$3:$D$100,MATCH(S43,$D$3:$D$100)+1)))</f>
        <v>2040</v>
      </c>
      <c r="V43">
        <f t="shared" si="6"/>
        <v>2.73E-5</v>
      </c>
      <c r="W43" s="38">
        <f t="shared" si="7"/>
        <v>2.73E-5</v>
      </c>
      <c r="X43">
        <f t="shared" si="8"/>
        <v>2.73E-5</v>
      </c>
      <c r="Y43">
        <f t="shared" si="9"/>
        <v>8.453991000000001E-2</v>
      </c>
      <c r="Z43">
        <f t="shared" si="10"/>
        <v>0</v>
      </c>
      <c r="AE43">
        <f t="shared" si="38"/>
        <v>2053</v>
      </c>
      <c r="AF43">
        <f t="shared" si="11"/>
        <v>2040</v>
      </c>
      <c r="AG43" cm="1">
        <f t="array" ref="AG43">IF(AF43&gt;=MAX($D$3:$D$100),MAX($D$3:$D$100),IF(AE43&lt;$D$3,$D$3,INDEX($D$3:$D$100,MATCH(AE43,$D$3:$D$100)+1)))</f>
        <v>2040</v>
      </c>
      <c r="AH43">
        <f t="shared" si="12"/>
        <v>2.6800000000000001E-4</v>
      </c>
      <c r="AI43" s="38">
        <f t="shared" si="13"/>
        <v>2.6800000000000001E-4</v>
      </c>
      <c r="AJ43">
        <f t="shared" si="14"/>
        <v>2.6800000000000001E-4</v>
      </c>
      <c r="AK43">
        <f t="shared" si="15"/>
        <v>0.82991560000000009</v>
      </c>
      <c r="AL43">
        <f t="shared" si="16"/>
        <v>0</v>
      </c>
      <c r="AN43" s="1" t="str" cm="1">
        <f t="array" ref="AN43">IF(INDEX(Utilities!43:43,'OperationUtility1 (El)'!$B$9)="","",INDEX(Utilities!43:43,'OperationUtility1 (El)'!$B$9))</f>
        <v/>
      </c>
      <c r="AO43" s="1" t="str" cm="1">
        <f t="array" ref="AO43">IF(INDEX(Utilities!43:43,'OperationUtility1 (El)'!$B$9 + 3)="","",INDEX(Utilities!43:43,'OperationUtility1 (El)'!$B$9 +3))</f>
        <v/>
      </c>
      <c r="AQ43">
        <f t="shared" si="39"/>
        <v>2053</v>
      </c>
      <c r="AR43">
        <f t="shared" si="17"/>
        <v>2040</v>
      </c>
      <c r="AS43" cm="1">
        <f t="array" ref="AS43">IF(AR43&gt;=MAX($D$3:$D$100),MAX($D$3:$D$100),IF(AQ43&lt;$D$3,$D$3,INDEX($D$3:$D$100,MATCH(AQ43,$D$3:$D$100)+1)))</f>
        <v>2040</v>
      </c>
      <c r="AT43">
        <f t="shared" si="18"/>
        <v>6.0300000000000002E-5</v>
      </c>
      <c r="AU43" s="38">
        <f t="shared" si="19"/>
        <v>6.0300000000000002E-5</v>
      </c>
      <c r="AV43">
        <f t="shared" si="20"/>
        <v>6.0300000000000002E-5</v>
      </c>
      <c r="AW43">
        <f t="shared" si="21"/>
        <v>0.18673101000000003</v>
      </c>
      <c r="AX43">
        <f t="shared" si="22"/>
        <v>0</v>
      </c>
      <c r="AZ43" s="1" t="str" cm="1">
        <f t="array" ref="AZ43">IF(INDEX(Utilities!43:43,'OperationUtility1 (El)'!$B$9)="","",INDEX(Utilities!43:43,'OperationUtility1 (El)'!$B$9))</f>
        <v/>
      </c>
      <c r="BA43" s="1" t="str" cm="1">
        <f t="array" ref="BA43">IF(INDEX(Utilities!43:43,'OperationUtility1 (El)'!$B$9 + 4)="","",INDEX(Utilities!43:43,'OperationUtility1 (El)'!$B$9 +4))</f>
        <v/>
      </c>
      <c r="BC43">
        <f t="shared" si="40"/>
        <v>2053</v>
      </c>
      <c r="BD43">
        <f t="shared" si="23"/>
        <v>2040</v>
      </c>
      <c r="BE43" cm="1">
        <f t="array" ref="BE43">IF(BD43&gt;=MAX($D$3:$D$100),MAX($D$3:$D$100),IF(BC43&lt;$D$3,$D$3,INDEX($D$3:$D$100,MATCH(BC43,$D$3:$D$100)+1)))</f>
        <v>2040</v>
      </c>
      <c r="BF43">
        <f t="shared" si="24"/>
        <v>0.40600000000000003</v>
      </c>
      <c r="BG43" s="38">
        <f t="shared" si="25"/>
        <v>0.40600000000000003</v>
      </c>
      <c r="BH43">
        <f t="shared" si="26"/>
        <v>0.40600000000000003</v>
      </c>
      <c r="BI43">
        <f t="shared" si="27"/>
        <v>1257.2602000000002</v>
      </c>
      <c r="BJ43">
        <f t="shared" si="28"/>
        <v>0</v>
      </c>
      <c r="BL43" s="1" t="str" cm="1">
        <f t="array" ref="BL43">IF(INDEX(Utilities!43:43,'OperationUtility1 (El)'!$B$9)="","",INDEX(Utilities!43:43,'OperationUtility1 (El)'!$B$9))</f>
        <v/>
      </c>
      <c r="BM43" s="1" t="str" cm="1">
        <f t="array" ref="BM43">IF(INDEX(Utilities!43:43,'OperationUtility1 (El)'!$B$9 + 5)="","",INDEX(Utilities!43:43,'OperationUtility1 (El)'!$B$9 +5))</f>
        <v/>
      </c>
      <c r="BO43">
        <f t="shared" si="41"/>
        <v>2053</v>
      </c>
      <c r="BP43">
        <f t="shared" si="29"/>
        <v>2040</v>
      </c>
      <c r="BQ43" cm="1">
        <f t="array" ref="BQ43">IF(BP43&gt;=MAX($D$3:$D$100),MAX($D$3:$D$100),IF(BO43&lt;$D$3,$D$3,INDEX($D$3:$D$100,MATCH(BO43,$D$3:$D$100)+1)))</f>
        <v>2040</v>
      </c>
      <c r="BR43">
        <f t="shared" si="30"/>
        <v>6.1510000000000007</v>
      </c>
      <c r="BS43" s="38">
        <f t="shared" si="31"/>
        <v>6.1510000000000007</v>
      </c>
      <c r="BT43">
        <f t="shared" si="32"/>
        <v>6.1510000000000007</v>
      </c>
      <c r="BU43">
        <f t="shared" si="33"/>
        <v>19047.801700000004</v>
      </c>
      <c r="BV43">
        <f t="shared" si="34"/>
        <v>0</v>
      </c>
    </row>
    <row r="44" spans="4:74" x14ac:dyDescent="0.25">
      <c r="D44" s="1" t="str" cm="1">
        <f t="array" ref="D44">IF(INDEX(Utilities!44:44,'OperationUtility1 (El)'!$B$9)="","",INDEX(Utilities!44:44,'OperationUtility1 (El)'!$B$9))</f>
        <v/>
      </c>
      <c r="G44">
        <f t="shared" si="35"/>
        <v>2054</v>
      </c>
      <c r="H44">
        <f t="shared" si="0"/>
        <v>2040</v>
      </c>
      <c r="I44" cm="1">
        <f t="array" ref="I44">IF(H44&gt;=MAX($D$3:$D$100),MAX($D$3:$D$100),IF(G44&lt;$D$3,$D$3,INDEX($D$3:$D$100,MATCH(G44,$D$3:$D$100)+1)))</f>
        <v>2040</v>
      </c>
      <c r="J44">
        <f t="shared" si="1"/>
        <v>4.0300000000000002E-2</v>
      </c>
      <c r="K44" s="38">
        <f t="shared" si="2"/>
        <v>4.0300000000000002E-2</v>
      </c>
      <c r="L44">
        <f t="shared" si="3"/>
        <v>4.0300000000000002E-2</v>
      </c>
      <c r="M44">
        <f t="shared" si="4"/>
        <v>124.79701000000001</v>
      </c>
      <c r="N44">
        <f t="shared" si="42"/>
        <v>0</v>
      </c>
      <c r="S44">
        <f t="shared" si="37"/>
        <v>2054</v>
      </c>
      <c r="T44">
        <f t="shared" si="5"/>
        <v>2040</v>
      </c>
      <c r="U44" cm="1">
        <f t="array" ref="U44">IF(T44&gt;=MAX($D$3:$D$100),MAX($D$3:$D$100),IF(S44&lt;$D$3,$D$3,INDEX($D$3:$D$100,MATCH(S44,$D$3:$D$100)+1)))</f>
        <v>2040</v>
      </c>
      <c r="V44">
        <f t="shared" si="6"/>
        <v>2.73E-5</v>
      </c>
      <c r="W44" s="38">
        <f t="shared" si="7"/>
        <v>2.73E-5</v>
      </c>
      <c r="X44">
        <f t="shared" si="8"/>
        <v>2.73E-5</v>
      </c>
      <c r="Y44">
        <f t="shared" si="9"/>
        <v>8.453991000000001E-2</v>
      </c>
      <c r="Z44">
        <f t="shared" si="10"/>
        <v>0</v>
      </c>
      <c r="AE44">
        <f t="shared" si="38"/>
        <v>2054</v>
      </c>
      <c r="AF44">
        <f t="shared" si="11"/>
        <v>2040</v>
      </c>
      <c r="AG44" cm="1">
        <f t="array" ref="AG44">IF(AF44&gt;=MAX($D$3:$D$100),MAX($D$3:$D$100),IF(AE44&lt;$D$3,$D$3,INDEX($D$3:$D$100,MATCH(AE44,$D$3:$D$100)+1)))</f>
        <v>2040</v>
      </c>
      <c r="AH44">
        <f t="shared" si="12"/>
        <v>2.6800000000000001E-4</v>
      </c>
      <c r="AI44" s="38">
        <f t="shared" si="13"/>
        <v>2.6800000000000001E-4</v>
      </c>
      <c r="AJ44">
        <f t="shared" si="14"/>
        <v>2.6800000000000001E-4</v>
      </c>
      <c r="AK44">
        <f t="shared" si="15"/>
        <v>0.82991560000000009</v>
      </c>
      <c r="AL44">
        <f t="shared" si="16"/>
        <v>0</v>
      </c>
      <c r="AN44" s="1" t="str" cm="1">
        <f t="array" ref="AN44">IF(INDEX(Utilities!44:44,'OperationUtility1 (El)'!$B$9)="","",INDEX(Utilities!44:44,'OperationUtility1 (El)'!$B$9))</f>
        <v/>
      </c>
      <c r="AO44" s="1" t="str" cm="1">
        <f t="array" ref="AO44">IF(INDEX(Utilities!44:44,'OperationUtility1 (El)'!$B$9 + 3)="","",INDEX(Utilities!44:44,'OperationUtility1 (El)'!$B$9 +3))</f>
        <v/>
      </c>
      <c r="AQ44">
        <f t="shared" si="39"/>
        <v>2054</v>
      </c>
      <c r="AR44">
        <f t="shared" si="17"/>
        <v>2040</v>
      </c>
      <c r="AS44" cm="1">
        <f t="array" ref="AS44">IF(AR44&gt;=MAX($D$3:$D$100),MAX($D$3:$D$100),IF(AQ44&lt;$D$3,$D$3,INDEX($D$3:$D$100,MATCH(AQ44,$D$3:$D$100)+1)))</f>
        <v>2040</v>
      </c>
      <c r="AT44">
        <f t="shared" si="18"/>
        <v>6.0300000000000002E-5</v>
      </c>
      <c r="AU44" s="38">
        <f t="shared" si="19"/>
        <v>6.0300000000000002E-5</v>
      </c>
      <c r="AV44">
        <f t="shared" si="20"/>
        <v>6.0300000000000002E-5</v>
      </c>
      <c r="AW44">
        <f t="shared" si="21"/>
        <v>0.18673101000000003</v>
      </c>
      <c r="AX44">
        <f t="shared" si="22"/>
        <v>0</v>
      </c>
      <c r="AZ44" s="1" t="str" cm="1">
        <f t="array" ref="AZ44">IF(INDEX(Utilities!44:44,'OperationUtility1 (El)'!$B$9)="","",INDEX(Utilities!44:44,'OperationUtility1 (El)'!$B$9))</f>
        <v/>
      </c>
      <c r="BA44" s="1" t="str" cm="1">
        <f t="array" ref="BA44">IF(INDEX(Utilities!44:44,'OperationUtility1 (El)'!$B$9 + 4)="","",INDEX(Utilities!44:44,'OperationUtility1 (El)'!$B$9 +4))</f>
        <v/>
      </c>
      <c r="BC44">
        <f t="shared" si="40"/>
        <v>2054</v>
      </c>
      <c r="BD44">
        <f t="shared" si="23"/>
        <v>2040</v>
      </c>
      <c r="BE44" cm="1">
        <f t="array" ref="BE44">IF(BD44&gt;=MAX($D$3:$D$100),MAX($D$3:$D$100),IF(BC44&lt;$D$3,$D$3,INDEX($D$3:$D$100,MATCH(BC44,$D$3:$D$100)+1)))</f>
        <v>2040</v>
      </c>
      <c r="BF44">
        <f t="shared" si="24"/>
        <v>0.40600000000000003</v>
      </c>
      <c r="BG44" s="38">
        <f t="shared" si="25"/>
        <v>0.40600000000000003</v>
      </c>
      <c r="BH44">
        <f t="shared" si="26"/>
        <v>0.40600000000000003</v>
      </c>
      <c r="BI44">
        <f t="shared" si="27"/>
        <v>1257.2602000000002</v>
      </c>
      <c r="BJ44">
        <f t="shared" si="28"/>
        <v>0</v>
      </c>
      <c r="BL44" s="1" t="str" cm="1">
        <f t="array" ref="BL44">IF(INDEX(Utilities!44:44,'OperationUtility1 (El)'!$B$9)="","",INDEX(Utilities!44:44,'OperationUtility1 (El)'!$B$9))</f>
        <v/>
      </c>
      <c r="BM44" s="1" t="str" cm="1">
        <f t="array" ref="BM44">IF(INDEX(Utilities!44:44,'OperationUtility1 (El)'!$B$9 + 5)="","",INDEX(Utilities!44:44,'OperationUtility1 (El)'!$B$9 +5))</f>
        <v/>
      </c>
      <c r="BO44">
        <f t="shared" si="41"/>
        <v>2054</v>
      </c>
      <c r="BP44">
        <f t="shared" si="29"/>
        <v>2040</v>
      </c>
      <c r="BQ44" cm="1">
        <f t="array" ref="BQ44">IF(BP44&gt;=MAX($D$3:$D$100),MAX($D$3:$D$100),IF(BO44&lt;$D$3,$D$3,INDEX($D$3:$D$100,MATCH(BO44,$D$3:$D$100)+1)))</f>
        <v>2040</v>
      </c>
      <c r="BR44">
        <f t="shared" si="30"/>
        <v>6.1510000000000007</v>
      </c>
      <c r="BS44" s="38">
        <f t="shared" si="31"/>
        <v>6.1510000000000007</v>
      </c>
      <c r="BT44">
        <f t="shared" si="32"/>
        <v>6.1510000000000007</v>
      </c>
      <c r="BU44">
        <f t="shared" si="33"/>
        <v>19047.801700000004</v>
      </c>
      <c r="BV44">
        <f t="shared" si="34"/>
        <v>0</v>
      </c>
    </row>
    <row r="45" spans="4:74" x14ac:dyDescent="0.25">
      <c r="G45">
        <f t="shared" si="35"/>
        <v>2055</v>
      </c>
      <c r="H45">
        <f t="shared" si="0"/>
        <v>2040</v>
      </c>
      <c r="I45" cm="1">
        <f t="array" ref="I45">IF(H45&gt;=MAX($D$3:$D$100),MAX($D$3:$D$100),IF(G45&lt;$D$3,$D$3,INDEX($D$3:$D$100,MATCH(G45,$D$3:$D$100)+1)))</f>
        <v>2040</v>
      </c>
      <c r="J45">
        <f t="shared" si="1"/>
        <v>4.0300000000000002E-2</v>
      </c>
      <c r="K45" s="38">
        <f t="shared" si="2"/>
        <v>4.0300000000000002E-2</v>
      </c>
      <c r="L45">
        <f t="shared" si="3"/>
        <v>4.0300000000000002E-2</v>
      </c>
      <c r="M45">
        <f t="shared" si="4"/>
        <v>124.79701000000001</v>
      </c>
      <c r="N45">
        <f t="shared" si="42"/>
        <v>0</v>
      </c>
      <c r="S45">
        <f t="shared" si="37"/>
        <v>2055</v>
      </c>
      <c r="T45">
        <f t="shared" si="5"/>
        <v>2040</v>
      </c>
      <c r="U45" cm="1">
        <f t="array" ref="U45">IF(T45&gt;=MAX($D$3:$D$100),MAX($D$3:$D$100),IF(S45&lt;$D$3,$D$3,INDEX($D$3:$D$100,MATCH(S45,$D$3:$D$100)+1)))</f>
        <v>2040</v>
      </c>
      <c r="V45">
        <f t="shared" si="6"/>
        <v>2.73E-5</v>
      </c>
      <c r="W45" s="38">
        <f t="shared" si="7"/>
        <v>2.73E-5</v>
      </c>
      <c r="X45">
        <f t="shared" si="8"/>
        <v>2.73E-5</v>
      </c>
      <c r="Y45">
        <f t="shared" si="9"/>
        <v>8.453991000000001E-2</v>
      </c>
      <c r="Z45">
        <f t="shared" si="10"/>
        <v>0</v>
      </c>
      <c r="AE45">
        <f t="shared" si="38"/>
        <v>2055</v>
      </c>
      <c r="AF45">
        <f t="shared" si="11"/>
        <v>2040</v>
      </c>
      <c r="AG45" cm="1">
        <f t="array" ref="AG45">IF(AF45&gt;=MAX($D$3:$D$100),MAX($D$3:$D$100),IF(AE45&lt;$D$3,$D$3,INDEX($D$3:$D$100,MATCH(AE45,$D$3:$D$100)+1)))</f>
        <v>2040</v>
      </c>
      <c r="AH45">
        <f t="shared" si="12"/>
        <v>2.6800000000000001E-4</v>
      </c>
      <c r="AI45" s="38">
        <f t="shared" si="13"/>
        <v>2.6800000000000001E-4</v>
      </c>
      <c r="AJ45">
        <f t="shared" si="14"/>
        <v>2.6800000000000001E-4</v>
      </c>
      <c r="AK45">
        <f t="shared" si="15"/>
        <v>0.82991560000000009</v>
      </c>
      <c r="AL45">
        <f t="shared" si="16"/>
        <v>0</v>
      </c>
      <c r="AN45" s="1" t="str" cm="1">
        <f t="array" ref="AN45">IF(INDEX(Utilities!45:45,'OperationUtility1 (El)'!$B$9)="","",INDEX(Utilities!45:45,'OperationUtility1 (El)'!$B$9))</f>
        <v/>
      </c>
      <c r="AO45" s="1" t="str" cm="1">
        <f t="array" ref="AO45">IF(INDEX(Utilities!45:45,'OperationUtility1 (El)'!$B$9 + 3)="","",INDEX(Utilities!45:45,'OperationUtility1 (El)'!$B$9 +3))</f>
        <v/>
      </c>
      <c r="AQ45">
        <f t="shared" si="39"/>
        <v>2055</v>
      </c>
      <c r="AR45">
        <f t="shared" si="17"/>
        <v>2040</v>
      </c>
      <c r="AS45" cm="1">
        <f t="array" ref="AS45">IF(AR45&gt;=MAX($D$3:$D$100),MAX($D$3:$D$100),IF(AQ45&lt;$D$3,$D$3,INDEX($D$3:$D$100,MATCH(AQ45,$D$3:$D$100)+1)))</f>
        <v>2040</v>
      </c>
      <c r="AT45">
        <f t="shared" si="18"/>
        <v>6.0300000000000002E-5</v>
      </c>
      <c r="AU45" s="38">
        <f t="shared" si="19"/>
        <v>6.0300000000000002E-5</v>
      </c>
      <c r="AV45">
        <f t="shared" si="20"/>
        <v>6.0300000000000002E-5</v>
      </c>
      <c r="AW45">
        <f t="shared" si="21"/>
        <v>0.18673101000000003</v>
      </c>
      <c r="AX45">
        <f t="shared" si="22"/>
        <v>0</v>
      </c>
      <c r="AZ45" s="1" t="str" cm="1">
        <f t="array" ref="AZ45">IF(INDEX(Utilities!45:45,'OperationUtility1 (El)'!$B$9)="","",INDEX(Utilities!45:45,'OperationUtility1 (El)'!$B$9))</f>
        <v/>
      </c>
      <c r="BA45" s="1" t="str" cm="1">
        <f t="array" ref="BA45">IF(INDEX(Utilities!45:45,'OperationUtility1 (El)'!$B$9 + 4)="","",INDEX(Utilities!45:45,'OperationUtility1 (El)'!$B$9 +4))</f>
        <v/>
      </c>
      <c r="BC45">
        <f t="shared" si="40"/>
        <v>2055</v>
      </c>
      <c r="BD45">
        <f t="shared" si="23"/>
        <v>2040</v>
      </c>
      <c r="BE45" cm="1">
        <f t="array" ref="BE45">IF(BD45&gt;=MAX($D$3:$D$100),MAX($D$3:$D$100),IF(BC45&lt;$D$3,$D$3,INDEX($D$3:$D$100,MATCH(BC45,$D$3:$D$100)+1)))</f>
        <v>2040</v>
      </c>
      <c r="BF45">
        <f t="shared" si="24"/>
        <v>0.40600000000000003</v>
      </c>
      <c r="BG45" s="38">
        <f t="shared" si="25"/>
        <v>0.40600000000000003</v>
      </c>
      <c r="BH45">
        <f t="shared" si="26"/>
        <v>0.40600000000000003</v>
      </c>
      <c r="BI45">
        <f t="shared" si="27"/>
        <v>1257.2602000000002</v>
      </c>
      <c r="BJ45">
        <f t="shared" si="28"/>
        <v>0</v>
      </c>
      <c r="BL45" s="1" t="str" cm="1">
        <f t="array" ref="BL45">IF(INDEX(Utilities!45:45,'OperationUtility1 (El)'!$B$9)="","",INDEX(Utilities!45:45,'OperationUtility1 (El)'!$B$9))</f>
        <v/>
      </c>
      <c r="BM45" s="1" t="str" cm="1">
        <f t="array" ref="BM45">IF(INDEX(Utilities!45:45,'OperationUtility1 (El)'!$B$9 + 5)="","",INDEX(Utilities!45:45,'OperationUtility1 (El)'!$B$9 +5))</f>
        <v/>
      </c>
      <c r="BO45">
        <f t="shared" si="41"/>
        <v>2055</v>
      </c>
      <c r="BP45">
        <f t="shared" si="29"/>
        <v>2040</v>
      </c>
      <c r="BQ45" cm="1">
        <f t="array" ref="BQ45">IF(BP45&gt;=MAX($D$3:$D$100),MAX($D$3:$D$100),IF(BO45&lt;$D$3,$D$3,INDEX($D$3:$D$100,MATCH(BO45,$D$3:$D$100)+1)))</f>
        <v>2040</v>
      </c>
      <c r="BR45">
        <f t="shared" si="30"/>
        <v>6.1510000000000007</v>
      </c>
      <c r="BS45" s="38">
        <f t="shared" si="31"/>
        <v>6.1510000000000007</v>
      </c>
      <c r="BT45">
        <f t="shared" si="32"/>
        <v>6.1510000000000007</v>
      </c>
      <c r="BU45">
        <f t="shared" si="33"/>
        <v>19047.801700000004</v>
      </c>
      <c r="BV45">
        <f t="shared" si="34"/>
        <v>0</v>
      </c>
    </row>
    <row r="46" spans="4:74" x14ac:dyDescent="0.25">
      <c r="G46">
        <f t="shared" si="35"/>
        <v>2056</v>
      </c>
      <c r="H46">
        <f t="shared" si="0"/>
        <v>2040</v>
      </c>
      <c r="I46" cm="1">
        <f t="array" ref="I46">IF(H46&gt;=MAX($D$3:$D$100),MAX($D$3:$D$100),IF(G46&lt;$D$3,$D$3,INDEX($D$3:$D$100,MATCH(G46,$D$3:$D$100)+1)))</f>
        <v>2040</v>
      </c>
      <c r="J46">
        <f t="shared" si="1"/>
        <v>4.0300000000000002E-2</v>
      </c>
      <c r="K46" s="38">
        <f t="shared" si="2"/>
        <v>4.0300000000000002E-2</v>
      </c>
      <c r="L46">
        <f t="shared" si="3"/>
        <v>4.0300000000000002E-2</v>
      </c>
      <c r="M46">
        <f t="shared" si="4"/>
        <v>124.79701000000001</v>
      </c>
      <c r="N46">
        <f t="shared" si="42"/>
        <v>0</v>
      </c>
      <c r="S46">
        <f t="shared" si="37"/>
        <v>2056</v>
      </c>
      <c r="T46">
        <f t="shared" si="5"/>
        <v>2040</v>
      </c>
      <c r="U46" cm="1">
        <f t="array" ref="U46">IF(T46&gt;=MAX($D$3:$D$100),MAX($D$3:$D$100),IF(S46&lt;$D$3,$D$3,INDEX($D$3:$D$100,MATCH(S46,$D$3:$D$100)+1)))</f>
        <v>2040</v>
      </c>
      <c r="V46">
        <f t="shared" si="6"/>
        <v>2.73E-5</v>
      </c>
      <c r="W46" s="38">
        <f t="shared" si="7"/>
        <v>2.73E-5</v>
      </c>
      <c r="X46">
        <f t="shared" si="8"/>
        <v>2.73E-5</v>
      </c>
      <c r="Y46">
        <f t="shared" si="9"/>
        <v>8.453991000000001E-2</v>
      </c>
      <c r="Z46">
        <f t="shared" si="10"/>
        <v>0</v>
      </c>
      <c r="AE46">
        <f t="shared" si="38"/>
        <v>2056</v>
      </c>
      <c r="AF46">
        <f t="shared" si="11"/>
        <v>2040</v>
      </c>
      <c r="AG46" cm="1">
        <f t="array" ref="AG46">IF(AF46&gt;=MAX($D$3:$D$100),MAX($D$3:$D$100),IF(AE46&lt;$D$3,$D$3,INDEX($D$3:$D$100,MATCH(AE46,$D$3:$D$100)+1)))</f>
        <v>2040</v>
      </c>
      <c r="AH46">
        <f t="shared" si="12"/>
        <v>2.6800000000000001E-4</v>
      </c>
      <c r="AI46" s="38">
        <f t="shared" si="13"/>
        <v>2.6800000000000001E-4</v>
      </c>
      <c r="AJ46">
        <f t="shared" si="14"/>
        <v>2.6800000000000001E-4</v>
      </c>
      <c r="AK46">
        <f t="shared" si="15"/>
        <v>0.82991560000000009</v>
      </c>
      <c r="AL46">
        <f t="shared" si="16"/>
        <v>0</v>
      </c>
      <c r="AN46" s="1" t="str" cm="1">
        <f t="array" ref="AN46">IF(INDEX(Utilities!46:46,'OperationUtility1 (El)'!$B$9)="","",INDEX(Utilities!46:46,'OperationUtility1 (El)'!$B$9))</f>
        <v/>
      </c>
      <c r="AO46" s="1" t="str" cm="1">
        <f t="array" ref="AO46">IF(INDEX(Utilities!46:46,'OperationUtility1 (El)'!$B$9 + 3)="","",INDEX(Utilities!46:46,'OperationUtility1 (El)'!$B$9 +3))</f>
        <v/>
      </c>
      <c r="AQ46">
        <f t="shared" si="39"/>
        <v>2056</v>
      </c>
      <c r="AR46">
        <f t="shared" si="17"/>
        <v>2040</v>
      </c>
      <c r="AS46" cm="1">
        <f t="array" ref="AS46">IF(AR46&gt;=MAX($D$3:$D$100),MAX($D$3:$D$100),IF(AQ46&lt;$D$3,$D$3,INDEX($D$3:$D$100,MATCH(AQ46,$D$3:$D$100)+1)))</f>
        <v>2040</v>
      </c>
      <c r="AT46">
        <f t="shared" si="18"/>
        <v>6.0300000000000002E-5</v>
      </c>
      <c r="AU46" s="38">
        <f t="shared" si="19"/>
        <v>6.0300000000000002E-5</v>
      </c>
      <c r="AV46">
        <f t="shared" si="20"/>
        <v>6.0300000000000002E-5</v>
      </c>
      <c r="AW46">
        <f t="shared" si="21"/>
        <v>0.18673101000000003</v>
      </c>
      <c r="AX46">
        <f t="shared" si="22"/>
        <v>0</v>
      </c>
      <c r="AZ46" s="1" t="str" cm="1">
        <f t="array" ref="AZ46">IF(INDEX(Utilities!46:46,'OperationUtility1 (El)'!$B$9)="","",INDEX(Utilities!46:46,'OperationUtility1 (El)'!$B$9))</f>
        <v/>
      </c>
      <c r="BA46" s="1" t="str" cm="1">
        <f t="array" ref="BA46">IF(INDEX(Utilities!46:46,'OperationUtility1 (El)'!$B$9 + 4)="","",INDEX(Utilities!46:46,'OperationUtility1 (El)'!$B$9 +4))</f>
        <v/>
      </c>
      <c r="BC46">
        <f t="shared" si="40"/>
        <v>2056</v>
      </c>
      <c r="BD46">
        <f t="shared" si="23"/>
        <v>2040</v>
      </c>
      <c r="BE46" cm="1">
        <f t="array" ref="BE46">IF(BD46&gt;=MAX($D$3:$D$100),MAX($D$3:$D$100),IF(BC46&lt;$D$3,$D$3,INDEX($D$3:$D$100,MATCH(BC46,$D$3:$D$100)+1)))</f>
        <v>2040</v>
      </c>
      <c r="BF46">
        <f t="shared" si="24"/>
        <v>0.40600000000000003</v>
      </c>
      <c r="BG46" s="38">
        <f t="shared" si="25"/>
        <v>0.40600000000000003</v>
      </c>
      <c r="BH46">
        <f t="shared" si="26"/>
        <v>0.40600000000000003</v>
      </c>
      <c r="BI46">
        <f t="shared" si="27"/>
        <v>1257.2602000000002</v>
      </c>
      <c r="BJ46">
        <f t="shared" si="28"/>
        <v>0</v>
      </c>
      <c r="BL46" s="1" t="str" cm="1">
        <f t="array" ref="BL46">IF(INDEX(Utilities!46:46,'OperationUtility1 (El)'!$B$9)="","",INDEX(Utilities!46:46,'OperationUtility1 (El)'!$B$9))</f>
        <v/>
      </c>
      <c r="BM46" s="1" t="str" cm="1">
        <f t="array" ref="BM46">IF(INDEX(Utilities!46:46,'OperationUtility1 (El)'!$B$9 + 5)="","",INDEX(Utilities!46:46,'OperationUtility1 (El)'!$B$9 +5))</f>
        <v/>
      </c>
      <c r="BO46">
        <f t="shared" si="41"/>
        <v>2056</v>
      </c>
      <c r="BP46">
        <f t="shared" si="29"/>
        <v>2040</v>
      </c>
      <c r="BQ46" cm="1">
        <f t="array" ref="BQ46">IF(BP46&gt;=MAX($D$3:$D$100),MAX($D$3:$D$100),IF(BO46&lt;$D$3,$D$3,INDEX($D$3:$D$100,MATCH(BO46,$D$3:$D$100)+1)))</f>
        <v>2040</v>
      </c>
      <c r="BR46">
        <f t="shared" si="30"/>
        <v>6.1510000000000007</v>
      </c>
      <c r="BS46" s="38">
        <f t="shared" si="31"/>
        <v>6.1510000000000007</v>
      </c>
      <c r="BT46">
        <f t="shared" si="32"/>
        <v>6.1510000000000007</v>
      </c>
      <c r="BU46">
        <f t="shared" si="33"/>
        <v>19047.801700000004</v>
      </c>
      <c r="BV46">
        <f t="shared" si="34"/>
        <v>0</v>
      </c>
    </row>
    <row r="47" spans="4:74" x14ac:dyDescent="0.25">
      <c r="G47">
        <f t="shared" si="35"/>
        <v>2057</v>
      </c>
      <c r="H47">
        <f t="shared" si="0"/>
        <v>2040</v>
      </c>
      <c r="I47" cm="1">
        <f t="array" ref="I47">IF(H47&gt;=MAX($D$3:$D$100),MAX($D$3:$D$100),IF(G47&lt;$D$3,$D$3,INDEX($D$3:$D$100,MATCH(G47,$D$3:$D$100)+1)))</f>
        <v>2040</v>
      </c>
      <c r="J47">
        <f t="shared" si="1"/>
        <v>4.0300000000000002E-2</v>
      </c>
      <c r="K47" s="38">
        <f t="shared" si="2"/>
        <v>4.0300000000000002E-2</v>
      </c>
      <c r="L47">
        <f t="shared" si="3"/>
        <v>4.0300000000000002E-2</v>
      </c>
      <c r="M47">
        <f t="shared" si="4"/>
        <v>124.79701000000001</v>
      </c>
      <c r="N47">
        <f t="shared" si="42"/>
        <v>0</v>
      </c>
      <c r="S47">
        <f t="shared" si="37"/>
        <v>2057</v>
      </c>
      <c r="T47">
        <f t="shared" si="5"/>
        <v>2040</v>
      </c>
      <c r="U47" cm="1">
        <f t="array" ref="U47">IF(T47&gt;=MAX($D$3:$D$100),MAX($D$3:$D$100),IF(S47&lt;$D$3,$D$3,INDEX($D$3:$D$100,MATCH(S47,$D$3:$D$100)+1)))</f>
        <v>2040</v>
      </c>
      <c r="V47">
        <f t="shared" si="6"/>
        <v>2.73E-5</v>
      </c>
      <c r="W47" s="38">
        <f t="shared" si="7"/>
        <v>2.73E-5</v>
      </c>
      <c r="X47">
        <f t="shared" si="8"/>
        <v>2.73E-5</v>
      </c>
      <c r="Y47">
        <f t="shared" si="9"/>
        <v>8.453991000000001E-2</v>
      </c>
      <c r="Z47">
        <f t="shared" si="10"/>
        <v>0</v>
      </c>
      <c r="AE47">
        <f t="shared" si="38"/>
        <v>2057</v>
      </c>
      <c r="AF47">
        <f t="shared" si="11"/>
        <v>2040</v>
      </c>
      <c r="AG47" cm="1">
        <f t="array" ref="AG47">IF(AF47&gt;=MAX($D$3:$D$100),MAX($D$3:$D$100),IF(AE47&lt;$D$3,$D$3,INDEX($D$3:$D$100,MATCH(AE47,$D$3:$D$100)+1)))</f>
        <v>2040</v>
      </c>
      <c r="AH47">
        <f t="shared" si="12"/>
        <v>2.6800000000000001E-4</v>
      </c>
      <c r="AI47" s="38">
        <f t="shared" si="13"/>
        <v>2.6800000000000001E-4</v>
      </c>
      <c r="AJ47">
        <f t="shared" si="14"/>
        <v>2.6800000000000001E-4</v>
      </c>
      <c r="AK47">
        <f t="shared" si="15"/>
        <v>0.82991560000000009</v>
      </c>
      <c r="AL47">
        <f t="shared" si="16"/>
        <v>0</v>
      </c>
      <c r="AN47" s="1" t="str" cm="1">
        <f t="array" ref="AN47">IF(INDEX(Utilities!47:47,'OperationUtility1 (El)'!$B$9)="","",INDEX(Utilities!47:47,'OperationUtility1 (El)'!$B$9))</f>
        <v/>
      </c>
      <c r="AO47" s="1" t="str" cm="1">
        <f t="array" ref="AO47">IF(INDEX(Utilities!47:47,'OperationUtility1 (El)'!$B$9 + 3)="","",INDEX(Utilities!47:47,'OperationUtility1 (El)'!$B$9 +3))</f>
        <v/>
      </c>
      <c r="AQ47">
        <f t="shared" si="39"/>
        <v>2057</v>
      </c>
      <c r="AR47">
        <f t="shared" si="17"/>
        <v>2040</v>
      </c>
      <c r="AS47" cm="1">
        <f t="array" ref="AS47">IF(AR47&gt;=MAX($D$3:$D$100),MAX($D$3:$D$100),IF(AQ47&lt;$D$3,$D$3,INDEX($D$3:$D$100,MATCH(AQ47,$D$3:$D$100)+1)))</f>
        <v>2040</v>
      </c>
      <c r="AT47">
        <f t="shared" si="18"/>
        <v>6.0300000000000002E-5</v>
      </c>
      <c r="AU47" s="38">
        <f t="shared" si="19"/>
        <v>6.0300000000000002E-5</v>
      </c>
      <c r="AV47">
        <f t="shared" si="20"/>
        <v>6.0300000000000002E-5</v>
      </c>
      <c r="AW47">
        <f t="shared" si="21"/>
        <v>0.18673101000000003</v>
      </c>
      <c r="AX47">
        <f t="shared" si="22"/>
        <v>0</v>
      </c>
      <c r="AZ47" s="1" t="str" cm="1">
        <f t="array" ref="AZ47">IF(INDEX(Utilities!47:47,'OperationUtility1 (El)'!$B$9)="","",INDEX(Utilities!47:47,'OperationUtility1 (El)'!$B$9))</f>
        <v/>
      </c>
      <c r="BA47" s="1" t="str" cm="1">
        <f t="array" ref="BA47">IF(INDEX(Utilities!47:47,'OperationUtility1 (El)'!$B$9 + 4)="","",INDEX(Utilities!47:47,'OperationUtility1 (El)'!$B$9 +4))</f>
        <v/>
      </c>
      <c r="BC47">
        <f t="shared" si="40"/>
        <v>2057</v>
      </c>
      <c r="BD47">
        <f t="shared" si="23"/>
        <v>2040</v>
      </c>
      <c r="BE47" cm="1">
        <f t="array" ref="BE47">IF(BD47&gt;=MAX($D$3:$D$100),MAX($D$3:$D$100),IF(BC47&lt;$D$3,$D$3,INDEX($D$3:$D$100,MATCH(BC47,$D$3:$D$100)+1)))</f>
        <v>2040</v>
      </c>
      <c r="BF47">
        <f t="shared" si="24"/>
        <v>0.40600000000000003</v>
      </c>
      <c r="BG47" s="38">
        <f t="shared" si="25"/>
        <v>0.40600000000000003</v>
      </c>
      <c r="BH47">
        <f t="shared" si="26"/>
        <v>0.40600000000000003</v>
      </c>
      <c r="BI47">
        <f t="shared" si="27"/>
        <v>1257.2602000000002</v>
      </c>
      <c r="BJ47">
        <f t="shared" si="28"/>
        <v>0</v>
      </c>
      <c r="BL47" s="1" t="str" cm="1">
        <f t="array" ref="BL47">IF(INDEX(Utilities!47:47,'OperationUtility1 (El)'!$B$9)="","",INDEX(Utilities!47:47,'OperationUtility1 (El)'!$B$9))</f>
        <v/>
      </c>
      <c r="BM47" s="1" t="str" cm="1">
        <f t="array" ref="BM47">IF(INDEX(Utilities!47:47,'OperationUtility1 (El)'!$B$9 + 5)="","",INDEX(Utilities!47:47,'OperationUtility1 (El)'!$B$9 +5))</f>
        <v/>
      </c>
      <c r="BO47">
        <f t="shared" si="41"/>
        <v>2057</v>
      </c>
      <c r="BP47">
        <f t="shared" si="29"/>
        <v>2040</v>
      </c>
      <c r="BQ47" cm="1">
        <f t="array" ref="BQ47">IF(BP47&gt;=MAX($D$3:$D$100),MAX($D$3:$D$100),IF(BO47&lt;$D$3,$D$3,INDEX($D$3:$D$100,MATCH(BO47,$D$3:$D$100)+1)))</f>
        <v>2040</v>
      </c>
      <c r="BR47">
        <f t="shared" si="30"/>
        <v>6.1510000000000007</v>
      </c>
      <c r="BS47" s="38">
        <f t="shared" si="31"/>
        <v>6.1510000000000007</v>
      </c>
      <c r="BT47">
        <f t="shared" si="32"/>
        <v>6.1510000000000007</v>
      </c>
      <c r="BU47">
        <f t="shared" si="33"/>
        <v>19047.801700000004</v>
      </c>
      <c r="BV47">
        <f t="shared" si="34"/>
        <v>0</v>
      </c>
    </row>
    <row r="48" spans="4:74" x14ac:dyDescent="0.25">
      <c r="G48">
        <f t="shared" si="35"/>
        <v>2058</v>
      </c>
      <c r="H48">
        <f t="shared" si="0"/>
        <v>2040</v>
      </c>
      <c r="I48" cm="1">
        <f t="array" ref="I48">IF(H48&gt;=MAX($D$3:$D$100),MAX($D$3:$D$100),IF(G48&lt;$D$3,$D$3,INDEX($D$3:$D$100,MATCH(G48,$D$3:$D$100)+1)))</f>
        <v>2040</v>
      </c>
      <c r="J48">
        <f t="shared" si="1"/>
        <v>4.0300000000000002E-2</v>
      </c>
      <c r="K48" s="38">
        <f t="shared" si="2"/>
        <v>4.0300000000000002E-2</v>
      </c>
      <c r="L48">
        <f t="shared" si="3"/>
        <v>4.0300000000000002E-2</v>
      </c>
      <c r="M48">
        <f t="shared" si="4"/>
        <v>124.79701000000001</v>
      </c>
      <c r="N48">
        <f t="shared" si="42"/>
        <v>0</v>
      </c>
      <c r="S48">
        <f t="shared" si="37"/>
        <v>2058</v>
      </c>
      <c r="T48">
        <f t="shared" si="5"/>
        <v>2040</v>
      </c>
      <c r="U48" cm="1">
        <f t="array" ref="U48">IF(T48&gt;=MAX($D$3:$D$100),MAX($D$3:$D$100),IF(S48&lt;$D$3,$D$3,INDEX($D$3:$D$100,MATCH(S48,$D$3:$D$100)+1)))</f>
        <v>2040</v>
      </c>
      <c r="V48">
        <f t="shared" si="6"/>
        <v>2.73E-5</v>
      </c>
      <c r="W48" s="38">
        <f t="shared" si="7"/>
        <v>2.73E-5</v>
      </c>
      <c r="X48">
        <f t="shared" si="8"/>
        <v>2.73E-5</v>
      </c>
      <c r="Y48">
        <f t="shared" si="9"/>
        <v>8.453991000000001E-2</v>
      </c>
      <c r="Z48">
        <f t="shared" si="10"/>
        <v>0</v>
      </c>
      <c r="AE48">
        <f t="shared" si="38"/>
        <v>2058</v>
      </c>
      <c r="AF48">
        <f t="shared" si="11"/>
        <v>2040</v>
      </c>
      <c r="AG48" cm="1">
        <f t="array" ref="AG48">IF(AF48&gt;=MAX($D$3:$D$100),MAX($D$3:$D$100),IF(AE48&lt;$D$3,$D$3,INDEX($D$3:$D$100,MATCH(AE48,$D$3:$D$100)+1)))</f>
        <v>2040</v>
      </c>
      <c r="AH48">
        <f t="shared" si="12"/>
        <v>2.6800000000000001E-4</v>
      </c>
      <c r="AI48" s="38">
        <f t="shared" si="13"/>
        <v>2.6800000000000001E-4</v>
      </c>
      <c r="AJ48">
        <f t="shared" si="14"/>
        <v>2.6800000000000001E-4</v>
      </c>
      <c r="AK48">
        <f t="shared" si="15"/>
        <v>0.82991560000000009</v>
      </c>
      <c r="AL48">
        <f t="shared" si="16"/>
        <v>0</v>
      </c>
      <c r="AN48" s="1" t="str" cm="1">
        <f t="array" ref="AN48">IF(INDEX(Utilities!48:48,'OperationUtility1 (El)'!$B$9)="","",INDEX(Utilities!48:48,'OperationUtility1 (El)'!$B$9))</f>
        <v/>
      </c>
      <c r="AO48" s="1" t="str" cm="1">
        <f t="array" ref="AO48">IF(INDEX(Utilities!48:48,'OperationUtility1 (El)'!$B$9 + 3)="","",INDEX(Utilities!48:48,'OperationUtility1 (El)'!$B$9 +3))</f>
        <v/>
      </c>
      <c r="AQ48">
        <f t="shared" si="39"/>
        <v>2058</v>
      </c>
      <c r="AR48">
        <f t="shared" si="17"/>
        <v>2040</v>
      </c>
      <c r="AS48" cm="1">
        <f t="array" ref="AS48">IF(AR48&gt;=MAX($D$3:$D$100),MAX($D$3:$D$100),IF(AQ48&lt;$D$3,$D$3,INDEX($D$3:$D$100,MATCH(AQ48,$D$3:$D$100)+1)))</f>
        <v>2040</v>
      </c>
      <c r="AT48">
        <f t="shared" si="18"/>
        <v>6.0300000000000002E-5</v>
      </c>
      <c r="AU48" s="38">
        <f t="shared" si="19"/>
        <v>6.0300000000000002E-5</v>
      </c>
      <c r="AV48">
        <f t="shared" si="20"/>
        <v>6.0300000000000002E-5</v>
      </c>
      <c r="AW48">
        <f t="shared" si="21"/>
        <v>0.18673101000000003</v>
      </c>
      <c r="AX48">
        <f t="shared" si="22"/>
        <v>0</v>
      </c>
      <c r="AZ48" s="1" t="str" cm="1">
        <f t="array" ref="AZ48">IF(INDEX(Utilities!48:48,'OperationUtility1 (El)'!$B$9)="","",INDEX(Utilities!48:48,'OperationUtility1 (El)'!$B$9))</f>
        <v/>
      </c>
      <c r="BA48" s="1" t="str" cm="1">
        <f t="array" ref="BA48">IF(INDEX(Utilities!48:48,'OperationUtility1 (El)'!$B$9 + 4)="","",INDEX(Utilities!48:48,'OperationUtility1 (El)'!$B$9 +4))</f>
        <v/>
      </c>
      <c r="BC48">
        <f t="shared" si="40"/>
        <v>2058</v>
      </c>
      <c r="BD48">
        <f t="shared" si="23"/>
        <v>2040</v>
      </c>
      <c r="BE48" cm="1">
        <f t="array" ref="BE48">IF(BD48&gt;=MAX($D$3:$D$100),MAX($D$3:$D$100),IF(BC48&lt;$D$3,$D$3,INDEX($D$3:$D$100,MATCH(BC48,$D$3:$D$100)+1)))</f>
        <v>2040</v>
      </c>
      <c r="BF48">
        <f t="shared" si="24"/>
        <v>0.40600000000000003</v>
      </c>
      <c r="BG48" s="38">
        <f t="shared" si="25"/>
        <v>0.40600000000000003</v>
      </c>
      <c r="BH48">
        <f t="shared" si="26"/>
        <v>0.40600000000000003</v>
      </c>
      <c r="BI48">
        <f t="shared" si="27"/>
        <v>1257.2602000000002</v>
      </c>
      <c r="BJ48">
        <f t="shared" si="28"/>
        <v>0</v>
      </c>
      <c r="BL48" s="1" t="str" cm="1">
        <f t="array" ref="BL48">IF(INDEX(Utilities!48:48,'OperationUtility1 (El)'!$B$9)="","",INDEX(Utilities!48:48,'OperationUtility1 (El)'!$B$9))</f>
        <v/>
      </c>
      <c r="BM48" s="1" t="str" cm="1">
        <f t="array" ref="BM48">IF(INDEX(Utilities!48:48,'OperationUtility1 (El)'!$B$9 + 5)="","",INDEX(Utilities!48:48,'OperationUtility1 (El)'!$B$9 +5))</f>
        <v/>
      </c>
      <c r="BO48">
        <f t="shared" si="41"/>
        <v>2058</v>
      </c>
      <c r="BP48">
        <f t="shared" si="29"/>
        <v>2040</v>
      </c>
      <c r="BQ48" cm="1">
        <f t="array" ref="BQ48">IF(BP48&gt;=MAX($D$3:$D$100),MAX($D$3:$D$100),IF(BO48&lt;$D$3,$D$3,INDEX($D$3:$D$100,MATCH(BO48,$D$3:$D$100)+1)))</f>
        <v>2040</v>
      </c>
      <c r="BR48">
        <f t="shared" si="30"/>
        <v>6.1510000000000007</v>
      </c>
      <c r="BS48" s="38">
        <f t="shared" si="31"/>
        <v>6.1510000000000007</v>
      </c>
      <c r="BT48">
        <f t="shared" si="32"/>
        <v>6.1510000000000007</v>
      </c>
      <c r="BU48">
        <f t="shared" si="33"/>
        <v>19047.801700000004</v>
      </c>
      <c r="BV48">
        <f t="shared" si="34"/>
        <v>0</v>
      </c>
    </row>
    <row r="49" spans="7:74" x14ac:dyDescent="0.25">
      <c r="G49">
        <f t="shared" si="35"/>
        <v>2059</v>
      </c>
      <c r="H49">
        <f t="shared" si="0"/>
        <v>2040</v>
      </c>
      <c r="I49" cm="1">
        <f t="array" ref="I49">IF(H49&gt;=MAX($D$3:$D$100),MAX($D$3:$D$100),IF(G49&lt;$D$3,$D$3,INDEX($D$3:$D$100,MATCH(G49,$D$3:$D$100)+1)))</f>
        <v>2040</v>
      </c>
      <c r="J49">
        <f t="shared" si="1"/>
        <v>4.0300000000000002E-2</v>
      </c>
      <c r="K49" s="38">
        <f t="shared" si="2"/>
        <v>4.0300000000000002E-2</v>
      </c>
      <c r="L49">
        <f t="shared" si="3"/>
        <v>4.0300000000000002E-2</v>
      </c>
      <c r="M49">
        <f t="shared" si="4"/>
        <v>124.79701000000001</v>
      </c>
      <c r="N49">
        <f t="shared" si="42"/>
        <v>0</v>
      </c>
      <c r="S49">
        <f t="shared" si="37"/>
        <v>2059</v>
      </c>
      <c r="T49">
        <f t="shared" si="5"/>
        <v>2040</v>
      </c>
      <c r="U49" cm="1">
        <f t="array" ref="U49">IF(T49&gt;=MAX($D$3:$D$100),MAX($D$3:$D$100),IF(S49&lt;$D$3,$D$3,INDEX($D$3:$D$100,MATCH(S49,$D$3:$D$100)+1)))</f>
        <v>2040</v>
      </c>
      <c r="V49">
        <f t="shared" si="6"/>
        <v>2.73E-5</v>
      </c>
      <c r="W49" s="38">
        <f t="shared" si="7"/>
        <v>2.73E-5</v>
      </c>
      <c r="X49">
        <f t="shared" si="8"/>
        <v>2.73E-5</v>
      </c>
      <c r="Y49">
        <f t="shared" si="9"/>
        <v>8.453991000000001E-2</v>
      </c>
      <c r="Z49">
        <f t="shared" si="10"/>
        <v>0</v>
      </c>
      <c r="AE49">
        <f t="shared" si="38"/>
        <v>2059</v>
      </c>
      <c r="AF49">
        <f t="shared" si="11"/>
        <v>2040</v>
      </c>
      <c r="AG49" cm="1">
        <f t="array" ref="AG49">IF(AF49&gt;=MAX($D$3:$D$100),MAX($D$3:$D$100),IF(AE49&lt;$D$3,$D$3,INDEX($D$3:$D$100,MATCH(AE49,$D$3:$D$100)+1)))</f>
        <v>2040</v>
      </c>
      <c r="AH49">
        <f t="shared" si="12"/>
        <v>2.6800000000000001E-4</v>
      </c>
      <c r="AI49" s="38">
        <f t="shared" si="13"/>
        <v>2.6800000000000001E-4</v>
      </c>
      <c r="AJ49">
        <f t="shared" si="14"/>
        <v>2.6800000000000001E-4</v>
      </c>
      <c r="AK49">
        <f t="shared" si="15"/>
        <v>0.82991560000000009</v>
      </c>
      <c r="AL49">
        <f t="shared" si="16"/>
        <v>0</v>
      </c>
      <c r="AN49" s="1" t="str" cm="1">
        <f t="array" ref="AN49">IF(INDEX(Utilities!49:49,'OperationUtility1 (El)'!$B$9)="","",INDEX(Utilities!49:49,'OperationUtility1 (El)'!$B$9))</f>
        <v/>
      </c>
      <c r="AO49" s="1" t="str" cm="1">
        <f t="array" ref="AO49">IF(INDEX(Utilities!49:49,'OperationUtility1 (El)'!$B$9 + 3)="","",INDEX(Utilities!49:49,'OperationUtility1 (El)'!$B$9 +3))</f>
        <v/>
      </c>
      <c r="AQ49">
        <f t="shared" si="39"/>
        <v>2059</v>
      </c>
      <c r="AR49">
        <f t="shared" si="17"/>
        <v>2040</v>
      </c>
      <c r="AS49" cm="1">
        <f t="array" ref="AS49">IF(AR49&gt;=MAX($D$3:$D$100),MAX($D$3:$D$100),IF(AQ49&lt;$D$3,$D$3,INDEX($D$3:$D$100,MATCH(AQ49,$D$3:$D$100)+1)))</f>
        <v>2040</v>
      </c>
      <c r="AT49">
        <f t="shared" si="18"/>
        <v>6.0300000000000002E-5</v>
      </c>
      <c r="AU49" s="38">
        <f t="shared" si="19"/>
        <v>6.0300000000000002E-5</v>
      </c>
      <c r="AV49">
        <f t="shared" si="20"/>
        <v>6.0300000000000002E-5</v>
      </c>
      <c r="AW49">
        <f t="shared" si="21"/>
        <v>0.18673101000000003</v>
      </c>
      <c r="AX49">
        <f t="shared" si="22"/>
        <v>0</v>
      </c>
      <c r="AZ49" s="1" t="str" cm="1">
        <f t="array" ref="AZ49">IF(INDEX(Utilities!49:49,'OperationUtility1 (El)'!$B$9)="","",INDEX(Utilities!49:49,'OperationUtility1 (El)'!$B$9))</f>
        <v/>
      </c>
      <c r="BA49" s="1" t="str" cm="1">
        <f t="array" ref="BA49">IF(INDEX(Utilities!49:49,'OperationUtility1 (El)'!$B$9 + 4)="","",INDEX(Utilities!49:49,'OperationUtility1 (El)'!$B$9 +4))</f>
        <v/>
      </c>
      <c r="BC49">
        <f t="shared" si="40"/>
        <v>2059</v>
      </c>
      <c r="BD49">
        <f t="shared" si="23"/>
        <v>2040</v>
      </c>
      <c r="BE49" cm="1">
        <f t="array" ref="BE49">IF(BD49&gt;=MAX($D$3:$D$100),MAX($D$3:$D$100),IF(BC49&lt;$D$3,$D$3,INDEX($D$3:$D$100,MATCH(BC49,$D$3:$D$100)+1)))</f>
        <v>2040</v>
      </c>
      <c r="BF49">
        <f t="shared" si="24"/>
        <v>0.40600000000000003</v>
      </c>
      <c r="BG49" s="38">
        <f t="shared" si="25"/>
        <v>0.40600000000000003</v>
      </c>
      <c r="BH49">
        <f t="shared" si="26"/>
        <v>0.40600000000000003</v>
      </c>
      <c r="BI49">
        <f t="shared" si="27"/>
        <v>1257.2602000000002</v>
      </c>
      <c r="BJ49">
        <f t="shared" si="28"/>
        <v>0</v>
      </c>
      <c r="BL49" s="1" t="str" cm="1">
        <f t="array" ref="BL49">IF(INDEX(Utilities!49:49,'OperationUtility1 (El)'!$B$9)="","",INDEX(Utilities!49:49,'OperationUtility1 (El)'!$B$9))</f>
        <v/>
      </c>
      <c r="BM49" s="1" t="str" cm="1">
        <f t="array" ref="BM49">IF(INDEX(Utilities!49:49,'OperationUtility1 (El)'!$B$9 + 5)="","",INDEX(Utilities!49:49,'OperationUtility1 (El)'!$B$9 +5))</f>
        <v/>
      </c>
      <c r="BO49">
        <f t="shared" si="41"/>
        <v>2059</v>
      </c>
      <c r="BP49">
        <f t="shared" si="29"/>
        <v>2040</v>
      </c>
      <c r="BQ49" cm="1">
        <f t="array" ref="BQ49">IF(BP49&gt;=MAX($D$3:$D$100),MAX($D$3:$D$100),IF(BO49&lt;$D$3,$D$3,INDEX($D$3:$D$100,MATCH(BO49,$D$3:$D$100)+1)))</f>
        <v>2040</v>
      </c>
      <c r="BR49">
        <f t="shared" si="30"/>
        <v>6.1510000000000007</v>
      </c>
      <c r="BS49" s="38">
        <f t="shared" si="31"/>
        <v>6.1510000000000007</v>
      </c>
      <c r="BT49">
        <f t="shared" si="32"/>
        <v>6.1510000000000007</v>
      </c>
      <c r="BU49">
        <f t="shared" si="33"/>
        <v>19047.801700000004</v>
      </c>
      <c r="BV49">
        <f t="shared" si="34"/>
        <v>0</v>
      </c>
    </row>
    <row r="50" spans="7:74" x14ac:dyDescent="0.25">
      <c r="G50">
        <f t="shared" si="35"/>
        <v>2060</v>
      </c>
      <c r="H50">
        <f t="shared" si="0"/>
        <v>2040</v>
      </c>
      <c r="I50" cm="1">
        <f t="array" ref="I50">IF(H50&gt;=MAX($D$3:$D$100),MAX($D$3:$D$100),IF(G50&lt;$D$3,$D$3,INDEX($D$3:$D$100,MATCH(G50,$D$3:$D$100)+1)))</f>
        <v>2040</v>
      </c>
      <c r="J50">
        <f t="shared" si="1"/>
        <v>4.0300000000000002E-2</v>
      </c>
      <c r="K50" s="38">
        <f t="shared" si="2"/>
        <v>4.0300000000000002E-2</v>
      </c>
      <c r="L50">
        <f t="shared" si="3"/>
        <v>4.0300000000000002E-2</v>
      </c>
      <c r="M50">
        <f t="shared" si="4"/>
        <v>124.79701000000001</v>
      </c>
      <c r="N50">
        <f t="shared" si="42"/>
        <v>0</v>
      </c>
      <c r="S50">
        <f t="shared" si="37"/>
        <v>2060</v>
      </c>
      <c r="T50">
        <f t="shared" si="5"/>
        <v>2040</v>
      </c>
      <c r="U50" cm="1">
        <f t="array" ref="U50">IF(T50&gt;=MAX($D$3:$D$100),MAX($D$3:$D$100),IF(S50&lt;$D$3,$D$3,INDEX($D$3:$D$100,MATCH(S50,$D$3:$D$100)+1)))</f>
        <v>2040</v>
      </c>
      <c r="V50">
        <f t="shared" si="6"/>
        <v>2.73E-5</v>
      </c>
      <c r="W50" s="38">
        <f t="shared" si="7"/>
        <v>2.73E-5</v>
      </c>
      <c r="X50">
        <f t="shared" si="8"/>
        <v>2.73E-5</v>
      </c>
      <c r="Y50">
        <f t="shared" si="9"/>
        <v>8.453991000000001E-2</v>
      </c>
      <c r="Z50">
        <f t="shared" si="10"/>
        <v>0</v>
      </c>
      <c r="AE50">
        <f t="shared" si="38"/>
        <v>2060</v>
      </c>
      <c r="AF50">
        <f t="shared" si="11"/>
        <v>2040</v>
      </c>
      <c r="AG50" cm="1">
        <f t="array" ref="AG50">IF(AF50&gt;=MAX($D$3:$D$100),MAX($D$3:$D$100),IF(AE50&lt;$D$3,$D$3,INDEX($D$3:$D$100,MATCH(AE50,$D$3:$D$100)+1)))</f>
        <v>2040</v>
      </c>
      <c r="AH50">
        <f t="shared" si="12"/>
        <v>2.6800000000000001E-4</v>
      </c>
      <c r="AI50" s="38">
        <f t="shared" si="13"/>
        <v>2.6800000000000001E-4</v>
      </c>
      <c r="AJ50">
        <f t="shared" si="14"/>
        <v>2.6800000000000001E-4</v>
      </c>
      <c r="AK50">
        <f t="shared" si="15"/>
        <v>0.82991560000000009</v>
      </c>
      <c r="AL50">
        <f t="shared" si="16"/>
        <v>0</v>
      </c>
      <c r="AN50" s="1" t="str" cm="1">
        <f t="array" ref="AN50">IF(INDEX(Utilities!50:50,'OperationUtility1 (El)'!$B$9)="","",INDEX(Utilities!50:50,'OperationUtility1 (El)'!$B$9))</f>
        <v/>
      </c>
      <c r="AO50" s="1" t="str" cm="1">
        <f t="array" ref="AO50">IF(INDEX(Utilities!50:50,'OperationUtility1 (El)'!$B$9 + 3)="","",INDEX(Utilities!50:50,'OperationUtility1 (El)'!$B$9 +3))</f>
        <v/>
      </c>
      <c r="AQ50">
        <f t="shared" si="39"/>
        <v>2060</v>
      </c>
      <c r="AR50">
        <f t="shared" si="17"/>
        <v>2040</v>
      </c>
      <c r="AS50" cm="1">
        <f t="array" ref="AS50">IF(AR50&gt;=MAX($D$3:$D$100),MAX($D$3:$D$100),IF(AQ50&lt;$D$3,$D$3,INDEX($D$3:$D$100,MATCH(AQ50,$D$3:$D$100)+1)))</f>
        <v>2040</v>
      </c>
      <c r="AT50">
        <f t="shared" si="18"/>
        <v>6.0300000000000002E-5</v>
      </c>
      <c r="AU50" s="38">
        <f t="shared" si="19"/>
        <v>6.0300000000000002E-5</v>
      </c>
      <c r="AV50">
        <f t="shared" si="20"/>
        <v>6.0300000000000002E-5</v>
      </c>
      <c r="AW50">
        <f t="shared" si="21"/>
        <v>0.18673101000000003</v>
      </c>
      <c r="AX50">
        <f t="shared" si="22"/>
        <v>0</v>
      </c>
      <c r="AZ50" s="1" t="str" cm="1">
        <f t="array" ref="AZ50">IF(INDEX(Utilities!50:50,'OperationUtility1 (El)'!$B$9)="","",INDEX(Utilities!50:50,'OperationUtility1 (El)'!$B$9))</f>
        <v/>
      </c>
      <c r="BA50" s="1" t="str" cm="1">
        <f t="array" ref="BA50">IF(INDEX(Utilities!50:50,'OperationUtility1 (El)'!$B$9 + 4)="","",INDEX(Utilities!50:50,'OperationUtility1 (El)'!$B$9 +4))</f>
        <v/>
      </c>
      <c r="BC50">
        <f t="shared" si="40"/>
        <v>2060</v>
      </c>
      <c r="BD50">
        <f t="shared" si="23"/>
        <v>2040</v>
      </c>
      <c r="BE50" cm="1">
        <f t="array" ref="BE50">IF(BD50&gt;=MAX($D$3:$D$100),MAX($D$3:$D$100),IF(BC50&lt;$D$3,$D$3,INDEX($D$3:$D$100,MATCH(BC50,$D$3:$D$100)+1)))</f>
        <v>2040</v>
      </c>
      <c r="BF50">
        <f t="shared" si="24"/>
        <v>0.40600000000000003</v>
      </c>
      <c r="BG50" s="38">
        <f t="shared" si="25"/>
        <v>0.40600000000000003</v>
      </c>
      <c r="BH50">
        <f t="shared" si="26"/>
        <v>0.40600000000000003</v>
      </c>
      <c r="BI50">
        <f t="shared" si="27"/>
        <v>1257.2602000000002</v>
      </c>
      <c r="BJ50">
        <f t="shared" si="28"/>
        <v>0</v>
      </c>
      <c r="BL50" s="1" t="str" cm="1">
        <f t="array" ref="BL50">IF(INDEX(Utilities!50:50,'OperationUtility1 (El)'!$B$9)="","",INDEX(Utilities!50:50,'OperationUtility1 (El)'!$B$9))</f>
        <v/>
      </c>
      <c r="BM50" s="1" t="str" cm="1">
        <f t="array" ref="BM50">IF(INDEX(Utilities!50:50,'OperationUtility1 (El)'!$B$9 + 5)="","",INDEX(Utilities!50:50,'OperationUtility1 (El)'!$B$9 +5))</f>
        <v/>
      </c>
      <c r="BO50">
        <f t="shared" si="41"/>
        <v>2060</v>
      </c>
      <c r="BP50">
        <f t="shared" si="29"/>
        <v>2040</v>
      </c>
      <c r="BQ50" cm="1">
        <f t="array" ref="BQ50">IF(BP50&gt;=MAX($D$3:$D$100),MAX($D$3:$D$100),IF(BO50&lt;$D$3,$D$3,INDEX($D$3:$D$100,MATCH(BO50,$D$3:$D$100)+1)))</f>
        <v>2040</v>
      </c>
      <c r="BR50">
        <f t="shared" si="30"/>
        <v>6.1510000000000007</v>
      </c>
      <c r="BS50" s="38">
        <f t="shared" si="31"/>
        <v>6.1510000000000007</v>
      </c>
      <c r="BT50">
        <f t="shared" si="32"/>
        <v>6.1510000000000007</v>
      </c>
      <c r="BU50">
        <f t="shared" si="33"/>
        <v>19047.801700000004</v>
      </c>
      <c r="BV50">
        <f t="shared" si="34"/>
        <v>0</v>
      </c>
    </row>
    <row r="51" spans="7:74" x14ac:dyDescent="0.25">
      <c r="G51">
        <f t="shared" si="35"/>
        <v>2061</v>
      </c>
      <c r="H51">
        <f t="shared" si="0"/>
        <v>2040</v>
      </c>
      <c r="I51" cm="1">
        <f t="array" ref="I51">IF(H51&gt;=MAX($D$3:$D$100),MAX($D$3:$D$100),IF(G51&lt;$D$3,$D$3,INDEX($D$3:$D$100,MATCH(G51,$D$3:$D$100)+1)))</f>
        <v>2040</v>
      </c>
      <c r="J51">
        <f t="shared" si="1"/>
        <v>4.0300000000000002E-2</v>
      </c>
      <c r="K51" s="38">
        <f t="shared" si="2"/>
        <v>4.0300000000000002E-2</v>
      </c>
      <c r="L51">
        <f t="shared" si="3"/>
        <v>4.0300000000000002E-2</v>
      </c>
      <c r="M51">
        <f t="shared" si="4"/>
        <v>124.79701000000001</v>
      </c>
      <c r="N51">
        <f t="shared" si="42"/>
        <v>0</v>
      </c>
      <c r="S51">
        <f t="shared" si="37"/>
        <v>2061</v>
      </c>
      <c r="T51">
        <f t="shared" si="5"/>
        <v>2040</v>
      </c>
      <c r="U51" cm="1">
        <f t="array" ref="U51">IF(T51&gt;=MAX($D$3:$D$100),MAX($D$3:$D$100),IF(S51&lt;$D$3,$D$3,INDEX($D$3:$D$100,MATCH(S51,$D$3:$D$100)+1)))</f>
        <v>2040</v>
      </c>
      <c r="V51">
        <f t="shared" si="6"/>
        <v>2.73E-5</v>
      </c>
      <c r="W51" s="38">
        <f t="shared" si="7"/>
        <v>2.73E-5</v>
      </c>
      <c r="X51">
        <f t="shared" si="8"/>
        <v>2.73E-5</v>
      </c>
      <c r="Y51">
        <f t="shared" si="9"/>
        <v>8.453991000000001E-2</v>
      </c>
      <c r="Z51">
        <f t="shared" si="10"/>
        <v>0</v>
      </c>
      <c r="AE51">
        <f t="shared" si="38"/>
        <v>2061</v>
      </c>
      <c r="AF51">
        <f t="shared" si="11"/>
        <v>2040</v>
      </c>
      <c r="AG51" cm="1">
        <f t="array" ref="AG51">IF(AF51&gt;=MAX($D$3:$D$100),MAX($D$3:$D$100),IF(AE51&lt;$D$3,$D$3,INDEX($D$3:$D$100,MATCH(AE51,$D$3:$D$100)+1)))</f>
        <v>2040</v>
      </c>
      <c r="AH51">
        <f t="shared" si="12"/>
        <v>2.6800000000000001E-4</v>
      </c>
      <c r="AI51" s="38">
        <f t="shared" si="13"/>
        <v>2.6800000000000001E-4</v>
      </c>
      <c r="AJ51">
        <f t="shared" si="14"/>
        <v>2.6800000000000001E-4</v>
      </c>
      <c r="AK51">
        <f t="shared" si="15"/>
        <v>0.82991560000000009</v>
      </c>
      <c r="AL51">
        <f t="shared" si="16"/>
        <v>0</v>
      </c>
      <c r="AN51" s="1" t="str" cm="1">
        <f t="array" ref="AN51">IF(INDEX(Utilities!51:51,'OperationUtility1 (El)'!$B$9)="","",INDEX(Utilities!51:51,'OperationUtility1 (El)'!$B$9))</f>
        <v/>
      </c>
      <c r="AO51" s="1" t="str" cm="1">
        <f t="array" ref="AO51">IF(INDEX(Utilities!51:51,'OperationUtility1 (El)'!$B$9 + 3)="","",INDEX(Utilities!51:51,'OperationUtility1 (El)'!$B$9 +3))</f>
        <v/>
      </c>
      <c r="AQ51">
        <f t="shared" si="39"/>
        <v>2061</v>
      </c>
      <c r="AR51">
        <f t="shared" si="17"/>
        <v>2040</v>
      </c>
      <c r="AS51" cm="1">
        <f t="array" ref="AS51">IF(AR51&gt;=MAX($D$3:$D$100),MAX($D$3:$D$100),IF(AQ51&lt;$D$3,$D$3,INDEX($D$3:$D$100,MATCH(AQ51,$D$3:$D$100)+1)))</f>
        <v>2040</v>
      </c>
      <c r="AT51">
        <f t="shared" si="18"/>
        <v>6.0300000000000002E-5</v>
      </c>
      <c r="AU51" s="38">
        <f t="shared" si="19"/>
        <v>6.0300000000000002E-5</v>
      </c>
      <c r="AV51">
        <f t="shared" si="20"/>
        <v>6.0300000000000002E-5</v>
      </c>
      <c r="AW51">
        <f t="shared" si="21"/>
        <v>0.18673101000000003</v>
      </c>
      <c r="AX51">
        <f t="shared" si="22"/>
        <v>0</v>
      </c>
      <c r="AZ51" s="1" t="str" cm="1">
        <f t="array" ref="AZ51">IF(INDEX(Utilities!51:51,'OperationUtility1 (El)'!$B$9)="","",INDEX(Utilities!51:51,'OperationUtility1 (El)'!$B$9))</f>
        <v/>
      </c>
      <c r="BA51" s="1" t="str" cm="1">
        <f t="array" ref="BA51">IF(INDEX(Utilities!51:51,'OperationUtility1 (El)'!$B$9 + 4)="","",INDEX(Utilities!51:51,'OperationUtility1 (El)'!$B$9 +4))</f>
        <v/>
      </c>
      <c r="BC51">
        <f t="shared" si="40"/>
        <v>2061</v>
      </c>
      <c r="BD51">
        <f t="shared" si="23"/>
        <v>2040</v>
      </c>
      <c r="BE51" cm="1">
        <f t="array" ref="BE51">IF(BD51&gt;=MAX($D$3:$D$100),MAX($D$3:$D$100),IF(BC51&lt;$D$3,$D$3,INDEX($D$3:$D$100,MATCH(BC51,$D$3:$D$100)+1)))</f>
        <v>2040</v>
      </c>
      <c r="BF51">
        <f t="shared" si="24"/>
        <v>0.40600000000000003</v>
      </c>
      <c r="BG51" s="38">
        <f t="shared" si="25"/>
        <v>0.40600000000000003</v>
      </c>
      <c r="BH51">
        <f t="shared" si="26"/>
        <v>0.40600000000000003</v>
      </c>
      <c r="BI51">
        <f t="shared" si="27"/>
        <v>1257.2602000000002</v>
      </c>
      <c r="BJ51">
        <f t="shared" si="28"/>
        <v>0</v>
      </c>
      <c r="BL51" s="1" t="str" cm="1">
        <f t="array" ref="BL51">IF(INDEX(Utilities!51:51,'OperationUtility1 (El)'!$B$9)="","",INDEX(Utilities!51:51,'OperationUtility1 (El)'!$B$9))</f>
        <v/>
      </c>
      <c r="BM51" s="1" t="str" cm="1">
        <f t="array" ref="BM51">IF(INDEX(Utilities!51:51,'OperationUtility1 (El)'!$B$9 + 5)="","",INDEX(Utilities!51:51,'OperationUtility1 (El)'!$B$9 +5))</f>
        <v/>
      </c>
      <c r="BO51">
        <f t="shared" si="41"/>
        <v>2061</v>
      </c>
      <c r="BP51">
        <f t="shared" si="29"/>
        <v>2040</v>
      </c>
      <c r="BQ51" cm="1">
        <f t="array" ref="BQ51">IF(BP51&gt;=MAX($D$3:$D$100),MAX($D$3:$D$100),IF(BO51&lt;$D$3,$D$3,INDEX($D$3:$D$100,MATCH(BO51,$D$3:$D$100)+1)))</f>
        <v>2040</v>
      </c>
      <c r="BR51">
        <f t="shared" si="30"/>
        <v>6.1510000000000007</v>
      </c>
      <c r="BS51" s="38">
        <f t="shared" si="31"/>
        <v>6.1510000000000007</v>
      </c>
      <c r="BT51">
        <f t="shared" si="32"/>
        <v>6.1510000000000007</v>
      </c>
      <c r="BU51">
        <f t="shared" si="33"/>
        <v>19047.801700000004</v>
      </c>
      <c r="BV51">
        <f t="shared" si="34"/>
        <v>0</v>
      </c>
    </row>
    <row r="52" spans="7:74" x14ac:dyDescent="0.25">
      <c r="G52">
        <f t="shared" si="35"/>
        <v>2062</v>
      </c>
      <c r="H52">
        <f t="shared" si="0"/>
        <v>2040</v>
      </c>
      <c r="I52" cm="1">
        <f t="array" ref="I52">IF(H52&gt;=MAX($D$3:$D$100),MAX($D$3:$D$100),IF(G52&lt;$D$3,$D$3,INDEX($D$3:$D$100,MATCH(G52,$D$3:$D$100)+1)))</f>
        <v>2040</v>
      </c>
      <c r="J52">
        <f t="shared" si="1"/>
        <v>4.0300000000000002E-2</v>
      </c>
      <c r="K52" s="38">
        <f t="shared" si="2"/>
        <v>4.0300000000000002E-2</v>
      </c>
      <c r="L52">
        <f t="shared" si="3"/>
        <v>4.0300000000000002E-2</v>
      </c>
      <c r="M52">
        <f t="shared" si="4"/>
        <v>124.79701000000001</v>
      </c>
      <c r="N52">
        <f t="shared" si="42"/>
        <v>0</v>
      </c>
      <c r="S52">
        <f t="shared" si="37"/>
        <v>2062</v>
      </c>
      <c r="T52">
        <f t="shared" si="5"/>
        <v>2040</v>
      </c>
      <c r="U52" cm="1">
        <f t="array" ref="U52">IF(T52&gt;=MAX($D$3:$D$100),MAX($D$3:$D$100),IF(S52&lt;$D$3,$D$3,INDEX($D$3:$D$100,MATCH(S52,$D$3:$D$100)+1)))</f>
        <v>2040</v>
      </c>
      <c r="V52">
        <f t="shared" si="6"/>
        <v>2.73E-5</v>
      </c>
      <c r="W52" s="38">
        <f t="shared" si="7"/>
        <v>2.73E-5</v>
      </c>
      <c r="X52">
        <f t="shared" si="8"/>
        <v>2.73E-5</v>
      </c>
      <c r="Y52">
        <f t="shared" si="9"/>
        <v>8.453991000000001E-2</v>
      </c>
      <c r="Z52">
        <f t="shared" si="10"/>
        <v>0</v>
      </c>
      <c r="AE52">
        <f t="shared" si="38"/>
        <v>2062</v>
      </c>
      <c r="AF52">
        <f t="shared" si="11"/>
        <v>2040</v>
      </c>
      <c r="AG52" cm="1">
        <f t="array" ref="AG52">IF(AF52&gt;=MAX($D$3:$D$100),MAX($D$3:$D$100),IF(AE52&lt;$D$3,$D$3,INDEX($D$3:$D$100,MATCH(AE52,$D$3:$D$100)+1)))</f>
        <v>2040</v>
      </c>
      <c r="AH52">
        <f t="shared" si="12"/>
        <v>2.6800000000000001E-4</v>
      </c>
      <c r="AI52" s="38">
        <f t="shared" si="13"/>
        <v>2.6800000000000001E-4</v>
      </c>
      <c r="AJ52">
        <f t="shared" si="14"/>
        <v>2.6800000000000001E-4</v>
      </c>
      <c r="AK52">
        <f t="shared" si="15"/>
        <v>0.82991560000000009</v>
      </c>
      <c r="AL52">
        <f t="shared" si="16"/>
        <v>0</v>
      </c>
      <c r="AN52" s="1" t="str" cm="1">
        <f t="array" ref="AN52">IF(INDEX(Utilities!52:52,'OperationUtility1 (El)'!$B$9)="","",INDEX(Utilities!52:52,'OperationUtility1 (El)'!$B$9))</f>
        <v/>
      </c>
      <c r="AO52" s="1" t="str" cm="1">
        <f t="array" ref="AO52">IF(INDEX(Utilities!52:52,'OperationUtility1 (El)'!$B$9 + 3)="","",INDEX(Utilities!52:52,'OperationUtility1 (El)'!$B$9 +3))</f>
        <v/>
      </c>
      <c r="AQ52">
        <f t="shared" si="39"/>
        <v>2062</v>
      </c>
      <c r="AR52">
        <f t="shared" si="17"/>
        <v>2040</v>
      </c>
      <c r="AS52" cm="1">
        <f t="array" ref="AS52">IF(AR52&gt;=MAX($D$3:$D$100),MAX($D$3:$D$100),IF(AQ52&lt;$D$3,$D$3,INDEX($D$3:$D$100,MATCH(AQ52,$D$3:$D$100)+1)))</f>
        <v>2040</v>
      </c>
      <c r="AT52">
        <f t="shared" si="18"/>
        <v>6.0300000000000002E-5</v>
      </c>
      <c r="AU52" s="38">
        <f t="shared" si="19"/>
        <v>6.0300000000000002E-5</v>
      </c>
      <c r="AV52">
        <f t="shared" si="20"/>
        <v>6.0300000000000002E-5</v>
      </c>
      <c r="AW52">
        <f t="shared" si="21"/>
        <v>0.18673101000000003</v>
      </c>
      <c r="AX52">
        <f t="shared" si="22"/>
        <v>0</v>
      </c>
      <c r="AZ52" s="1" t="str" cm="1">
        <f t="array" ref="AZ52">IF(INDEX(Utilities!52:52,'OperationUtility1 (El)'!$B$9)="","",INDEX(Utilities!52:52,'OperationUtility1 (El)'!$B$9))</f>
        <v/>
      </c>
      <c r="BA52" s="1" t="str" cm="1">
        <f t="array" ref="BA52">IF(INDEX(Utilities!52:52,'OperationUtility1 (El)'!$B$9 + 4)="","",INDEX(Utilities!52:52,'OperationUtility1 (El)'!$B$9 +4))</f>
        <v/>
      </c>
      <c r="BC52">
        <f t="shared" si="40"/>
        <v>2062</v>
      </c>
      <c r="BD52">
        <f t="shared" si="23"/>
        <v>2040</v>
      </c>
      <c r="BE52" cm="1">
        <f t="array" ref="BE52">IF(BD52&gt;=MAX($D$3:$D$100),MAX($D$3:$D$100),IF(BC52&lt;$D$3,$D$3,INDEX($D$3:$D$100,MATCH(BC52,$D$3:$D$100)+1)))</f>
        <v>2040</v>
      </c>
      <c r="BF52">
        <f t="shared" si="24"/>
        <v>0.40600000000000003</v>
      </c>
      <c r="BG52" s="38">
        <f t="shared" si="25"/>
        <v>0.40600000000000003</v>
      </c>
      <c r="BH52">
        <f t="shared" si="26"/>
        <v>0.40600000000000003</v>
      </c>
      <c r="BI52">
        <f t="shared" si="27"/>
        <v>1257.2602000000002</v>
      </c>
      <c r="BJ52">
        <f t="shared" si="28"/>
        <v>0</v>
      </c>
      <c r="BL52" s="1" t="str" cm="1">
        <f t="array" ref="BL52">IF(INDEX(Utilities!52:52,'OperationUtility1 (El)'!$B$9)="","",INDEX(Utilities!52:52,'OperationUtility1 (El)'!$B$9))</f>
        <v/>
      </c>
      <c r="BM52" s="1" t="str" cm="1">
        <f t="array" ref="BM52">IF(INDEX(Utilities!52:52,'OperationUtility1 (El)'!$B$9 + 5)="","",INDEX(Utilities!52:52,'OperationUtility1 (El)'!$B$9 +5))</f>
        <v/>
      </c>
      <c r="BO52">
        <f t="shared" si="41"/>
        <v>2062</v>
      </c>
      <c r="BP52">
        <f t="shared" si="29"/>
        <v>2040</v>
      </c>
      <c r="BQ52" cm="1">
        <f t="array" ref="BQ52">IF(BP52&gt;=MAX($D$3:$D$100),MAX($D$3:$D$100),IF(BO52&lt;$D$3,$D$3,INDEX($D$3:$D$100,MATCH(BO52,$D$3:$D$100)+1)))</f>
        <v>2040</v>
      </c>
      <c r="BR52">
        <f t="shared" si="30"/>
        <v>6.1510000000000007</v>
      </c>
      <c r="BS52" s="38">
        <f t="shared" si="31"/>
        <v>6.1510000000000007</v>
      </c>
      <c r="BT52">
        <f t="shared" si="32"/>
        <v>6.1510000000000007</v>
      </c>
      <c r="BU52">
        <f t="shared" si="33"/>
        <v>19047.801700000004</v>
      </c>
      <c r="BV52">
        <f t="shared" si="34"/>
        <v>0</v>
      </c>
    </row>
    <row r="53" spans="7:74" x14ac:dyDescent="0.25">
      <c r="G53">
        <f t="shared" si="35"/>
        <v>2063</v>
      </c>
      <c r="H53">
        <f t="shared" si="0"/>
        <v>2040</v>
      </c>
      <c r="I53" cm="1">
        <f t="array" ref="I53">IF(H53&gt;=MAX($D$3:$D$100),MAX($D$3:$D$100),IF(G53&lt;$D$3,$D$3,INDEX($D$3:$D$100,MATCH(G53,$D$3:$D$100)+1)))</f>
        <v>2040</v>
      </c>
      <c r="J53">
        <f t="shared" si="1"/>
        <v>4.0300000000000002E-2</v>
      </c>
      <c r="K53" s="38">
        <f t="shared" si="2"/>
        <v>4.0300000000000002E-2</v>
      </c>
      <c r="L53">
        <f t="shared" si="3"/>
        <v>4.0300000000000002E-2</v>
      </c>
      <c r="M53">
        <f t="shared" si="4"/>
        <v>124.79701000000001</v>
      </c>
      <c r="N53">
        <f t="shared" si="42"/>
        <v>0</v>
      </c>
      <c r="S53">
        <f t="shared" si="37"/>
        <v>2063</v>
      </c>
      <c r="T53">
        <f t="shared" si="5"/>
        <v>2040</v>
      </c>
      <c r="U53" cm="1">
        <f t="array" ref="U53">IF(T53&gt;=MAX($D$3:$D$100),MAX($D$3:$D$100),IF(S53&lt;$D$3,$D$3,INDEX($D$3:$D$100,MATCH(S53,$D$3:$D$100)+1)))</f>
        <v>2040</v>
      </c>
      <c r="V53">
        <f t="shared" si="6"/>
        <v>2.73E-5</v>
      </c>
      <c r="W53" s="38">
        <f t="shared" si="7"/>
        <v>2.73E-5</v>
      </c>
      <c r="X53">
        <f t="shared" si="8"/>
        <v>2.73E-5</v>
      </c>
      <c r="Y53">
        <f t="shared" si="9"/>
        <v>8.453991000000001E-2</v>
      </c>
      <c r="Z53">
        <f t="shared" si="10"/>
        <v>0</v>
      </c>
      <c r="AE53">
        <f t="shared" si="38"/>
        <v>2063</v>
      </c>
      <c r="AF53">
        <f t="shared" si="11"/>
        <v>2040</v>
      </c>
      <c r="AG53" cm="1">
        <f t="array" ref="AG53">IF(AF53&gt;=MAX($D$3:$D$100),MAX($D$3:$D$100),IF(AE53&lt;$D$3,$D$3,INDEX($D$3:$D$100,MATCH(AE53,$D$3:$D$100)+1)))</f>
        <v>2040</v>
      </c>
      <c r="AH53">
        <f t="shared" si="12"/>
        <v>2.6800000000000001E-4</v>
      </c>
      <c r="AI53" s="38">
        <f t="shared" si="13"/>
        <v>2.6800000000000001E-4</v>
      </c>
      <c r="AJ53">
        <f t="shared" si="14"/>
        <v>2.6800000000000001E-4</v>
      </c>
      <c r="AK53">
        <f t="shared" si="15"/>
        <v>0.82991560000000009</v>
      </c>
      <c r="AL53">
        <f t="shared" si="16"/>
        <v>0</v>
      </c>
      <c r="AN53" s="1" t="str" cm="1">
        <f t="array" ref="AN53">IF(INDEX(Utilities!53:53,'OperationUtility1 (El)'!$B$9)="","",INDEX(Utilities!53:53,'OperationUtility1 (El)'!$B$9))</f>
        <v/>
      </c>
      <c r="AO53" s="1" t="str" cm="1">
        <f t="array" ref="AO53">IF(INDEX(Utilities!53:53,'OperationUtility1 (El)'!$B$9 + 3)="","",INDEX(Utilities!53:53,'OperationUtility1 (El)'!$B$9 +3))</f>
        <v/>
      </c>
      <c r="AQ53">
        <f t="shared" si="39"/>
        <v>2063</v>
      </c>
      <c r="AR53">
        <f t="shared" si="17"/>
        <v>2040</v>
      </c>
      <c r="AS53" cm="1">
        <f t="array" ref="AS53">IF(AR53&gt;=MAX($D$3:$D$100),MAX($D$3:$D$100),IF(AQ53&lt;$D$3,$D$3,INDEX($D$3:$D$100,MATCH(AQ53,$D$3:$D$100)+1)))</f>
        <v>2040</v>
      </c>
      <c r="AT53">
        <f t="shared" si="18"/>
        <v>6.0300000000000002E-5</v>
      </c>
      <c r="AU53" s="38">
        <f t="shared" si="19"/>
        <v>6.0300000000000002E-5</v>
      </c>
      <c r="AV53">
        <f t="shared" si="20"/>
        <v>6.0300000000000002E-5</v>
      </c>
      <c r="AW53">
        <f t="shared" si="21"/>
        <v>0.18673101000000003</v>
      </c>
      <c r="AX53">
        <f t="shared" si="22"/>
        <v>0</v>
      </c>
      <c r="AZ53" s="1" t="str" cm="1">
        <f t="array" ref="AZ53">IF(INDEX(Utilities!53:53,'OperationUtility1 (El)'!$B$9)="","",INDEX(Utilities!53:53,'OperationUtility1 (El)'!$B$9))</f>
        <v/>
      </c>
      <c r="BA53" s="1" t="str" cm="1">
        <f t="array" ref="BA53">IF(INDEX(Utilities!53:53,'OperationUtility1 (El)'!$B$9 + 4)="","",INDEX(Utilities!53:53,'OperationUtility1 (El)'!$B$9 +4))</f>
        <v/>
      </c>
      <c r="BC53">
        <f t="shared" si="40"/>
        <v>2063</v>
      </c>
      <c r="BD53">
        <f t="shared" si="23"/>
        <v>2040</v>
      </c>
      <c r="BE53" cm="1">
        <f t="array" ref="BE53">IF(BD53&gt;=MAX($D$3:$D$100),MAX($D$3:$D$100),IF(BC53&lt;$D$3,$D$3,INDEX($D$3:$D$100,MATCH(BC53,$D$3:$D$100)+1)))</f>
        <v>2040</v>
      </c>
      <c r="BF53">
        <f t="shared" si="24"/>
        <v>0.40600000000000003</v>
      </c>
      <c r="BG53" s="38">
        <f t="shared" si="25"/>
        <v>0.40600000000000003</v>
      </c>
      <c r="BH53">
        <f t="shared" si="26"/>
        <v>0.40600000000000003</v>
      </c>
      <c r="BI53">
        <f t="shared" si="27"/>
        <v>1257.2602000000002</v>
      </c>
      <c r="BJ53">
        <f t="shared" si="28"/>
        <v>0</v>
      </c>
      <c r="BL53" s="1" t="str" cm="1">
        <f t="array" ref="BL53">IF(INDEX(Utilities!53:53,'OperationUtility1 (El)'!$B$9)="","",INDEX(Utilities!53:53,'OperationUtility1 (El)'!$B$9))</f>
        <v/>
      </c>
      <c r="BM53" s="1" t="str" cm="1">
        <f t="array" ref="BM53">IF(INDEX(Utilities!53:53,'OperationUtility1 (El)'!$B$9 + 5)="","",INDEX(Utilities!53:53,'OperationUtility1 (El)'!$B$9 +5))</f>
        <v/>
      </c>
      <c r="BO53">
        <f t="shared" si="41"/>
        <v>2063</v>
      </c>
      <c r="BP53">
        <f t="shared" si="29"/>
        <v>2040</v>
      </c>
      <c r="BQ53" cm="1">
        <f t="array" ref="BQ53">IF(BP53&gt;=MAX($D$3:$D$100),MAX($D$3:$D$100),IF(BO53&lt;$D$3,$D$3,INDEX($D$3:$D$100,MATCH(BO53,$D$3:$D$100)+1)))</f>
        <v>2040</v>
      </c>
      <c r="BR53">
        <f t="shared" si="30"/>
        <v>6.1510000000000007</v>
      </c>
      <c r="BS53" s="38">
        <f t="shared" si="31"/>
        <v>6.1510000000000007</v>
      </c>
      <c r="BT53">
        <f t="shared" si="32"/>
        <v>6.1510000000000007</v>
      </c>
      <c r="BU53">
        <f t="shared" si="33"/>
        <v>19047.801700000004</v>
      </c>
      <c r="BV53">
        <f t="shared" si="34"/>
        <v>0</v>
      </c>
    </row>
    <row r="54" spans="7:74" x14ac:dyDescent="0.25">
      <c r="G54">
        <f t="shared" si="35"/>
        <v>2064</v>
      </c>
      <c r="H54">
        <f t="shared" si="0"/>
        <v>2040</v>
      </c>
      <c r="I54" cm="1">
        <f t="array" ref="I54">IF(H54&gt;=MAX($D$3:$D$100),MAX($D$3:$D$100),IF(G54&lt;$D$3,$D$3,INDEX($D$3:$D$100,MATCH(G54,$D$3:$D$100)+1)))</f>
        <v>2040</v>
      </c>
      <c r="J54">
        <f t="shared" si="1"/>
        <v>4.0300000000000002E-2</v>
      </c>
      <c r="K54" s="38">
        <f t="shared" si="2"/>
        <v>4.0300000000000002E-2</v>
      </c>
      <c r="L54">
        <f t="shared" si="3"/>
        <v>4.0300000000000002E-2</v>
      </c>
      <c r="M54">
        <f t="shared" si="4"/>
        <v>124.79701000000001</v>
      </c>
      <c r="N54">
        <f t="shared" si="42"/>
        <v>0</v>
      </c>
      <c r="S54">
        <f t="shared" si="37"/>
        <v>2064</v>
      </c>
      <c r="T54">
        <f t="shared" si="5"/>
        <v>2040</v>
      </c>
      <c r="U54" cm="1">
        <f t="array" ref="U54">IF(T54&gt;=MAX($D$3:$D$100),MAX($D$3:$D$100),IF(S54&lt;$D$3,$D$3,INDEX($D$3:$D$100,MATCH(S54,$D$3:$D$100)+1)))</f>
        <v>2040</v>
      </c>
      <c r="V54">
        <f t="shared" si="6"/>
        <v>2.73E-5</v>
      </c>
      <c r="W54" s="38">
        <f t="shared" si="7"/>
        <v>2.73E-5</v>
      </c>
      <c r="X54">
        <f t="shared" si="8"/>
        <v>2.73E-5</v>
      </c>
      <c r="Y54">
        <f t="shared" si="9"/>
        <v>8.453991000000001E-2</v>
      </c>
      <c r="Z54">
        <f t="shared" si="10"/>
        <v>0</v>
      </c>
      <c r="AE54">
        <f t="shared" si="38"/>
        <v>2064</v>
      </c>
      <c r="AF54">
        <f t="shared" si="11"/>
        <v>2040</v>
      </c>
      <c r="AG54" cm="1">
        <f t="array" ref="AG54">IF(AF54&gt;=MAX($D$3:$D$100),MAX($D$3:$D$100),IF(AE54&lt;$D$3,$D$3,INDEX($D$3:$D$100,MATCH(AE54,$D$3:$D$100)+1)))</f>
        <v>2040</v>
      </c>
      <c r="AH54">
        <f t="shared" si="12"/>
        <v>2.6800000000000001E-4</v>
      </c>
      <c r="AI54" s="38">
        <f t="shared" si="13"/>
        <v>2.6800000000000001E-4</v>
      </c>
      <c r="AJ54">
        <f t="shared" si="14"/>
        <v>2.6800000000000001E-4</v>
      </c>
      <c r="AK54">
        <f t="shared" si="15"/>
        <v>0.82991560000000009</v>
      </c>
      <c r="AL54">
        <f t="shared" si="16"/>
        <v>0</v>
      </c>
      <c r="AN54" s="1" t="str" cm="1">
        <f t="array" ref="AN54">IF(INDEX(Utilities!54:54,'OperationUtility1 (El)'!$B$9)="","",INDEX(Utilities!54:54,'OperationUtility1 (El)'!$B$9))</f>
        <v/>
      </c>
      <c r="AO54" s="1" t="str" cm="1">
        <f t="array" ref="AO54">IF(INDEX(Utilities!54:54,'OperationUtility1 (El)'!$B$9 + 3)="","",INDEX(Utilities!54:54,'OperationUtility1 (El)'!$B$9 +3))</f>
        <v/>
      </c>
      <c r="AQ54">
        <f t="shared" si="39"/>
        <v>2064</v>
      </c>
      <c r="AR54">
        <f t="shared" si="17"/>
        <v>2040</v>
      </c>
      <c r="AS54" cm="1">
        <f t="array" ref="AS54">IF(AR54&gt;=MAX($D$3:$D$100),MAX($D$3:$D$100),IF(AQ54&lt;$D$3,$D$3,INDEX($D$3:$D$100,MATCH(AQ54,$D$3:$D$100)+1)))</f>
        <v>2040</v>
      </c>
      <c r="AT54">
        <f t="shared" si="18"/>
        <v>6.0300000000000002E-5</v>
      </c>
      <c r="AU54" s="38">
        <f t="shared" si="19"/>
        <v>6.0300000000000002E-5</v>
      </c>
      <c r="AV54">
        <f t="shared" si="20"/>
        <v>6.0300000000000002E-5</v>
      </c>
      <c r="AW54">
        <f t="shared" si="21"/>
        <v>0.18673101000000003</v>
      </c>
      <c r="AX54">
        <f t="shared" si="22"/>
        <v>0</v>
      </c>
      <c r="AZ54" s="1" t="str" cm="1">
        <f t="array" ref="AZ54">IF(INDEX(Utilities!54:54,'OperationUtility1 (El)'!$B$9)="","",INDEX(Utilities!54:54,'OperationUtility1 (El)'!$B$9))</f>
        <v/>
      </c>
      <c r="BA54" s="1" t="str" cm="1">
        <f t="array" ref="BA54">IF(INDEX(Utilities!54:54,'OperationUtility1 (El)'!$B$9 + 4)="","",INDEX(Utilities!54:54,'OperationUtility1 (El)'!$B$9 +4))</f>
        <v/>
      </c>
      <c r="BC54">
        <f t="shared" si="40"/>
        <v>2064</v>
      </c>
      <c r="BD54">
        <f t="shared" si="23"/>
        <v>2040</v>
      </c>
      <c r="BE54" cm="1">
        <f t="array" ref="BE54">IF(BD54&gt;=MAX($D$3:$D$100),MAX($D$3:$D$100),IF(BC54&lt;$D$3,$D$3,INDEX($D$3:$D$100,MATCH(BC54,$D$3:$D$100)+1)))</f>
        <v>2040</v>
      </c>
      <c r="BF54">
        <f t="shared" si="24"/>
        <v>0.40600000000000003</v>
      </c>
      <c r="BG54" s="38">
        <f t="shared" si="25"/>
        <v>0.40600000000000003</v>
      </c>
      <c r="BH54">
        <f t="shared" si="26"/>
        <v>0.40600000000000003</v>
      </c>
      <c r="BI54">
        <f t="shared" si="27"/>
        <v>1257.2602000000002</v>
      </c>
      <c r="BJ54">
        <f t="shared" si="28"/>
        <v>0</v>
      </c>
      <c r="BL54" s="1" t="str" cm="1">
        <f t="array" ref="BL54">IF(INDEX(Utilities!54:54,'OperationUtility1 (El)'!$B$9)="","",INDEX(Utilities!54:54,'OperationUtility1 (El)'!$B$9))</f>
        <v/>
      </c>
      <c r="BM54" s="1" t="str" cm="1">
        <f t="array" ref="BM54">IF(INDEX(Utilities!54:54,'OperationUtility1 (El)'!$B$9 + 5)="","",INDEX(Utilities!54:54,'OperationUtility1 (El)'!$B$9 +5))</f>
        <v/>
      </c>
      <c r="BO54">
        <f t="shared" si="41"/>
        <v>2064</v>
      </c>
      <c r="BP54">
        <f t="shared" si="29"/>
        <v>2040</v>
      </c>
      <c r="BQ54" cm="1">
        <f t="array" ref="BQ54">IF(BP54&gt;=MAX($D$3:$D$100),MAX($D$3:$D$100),IF(BO54&lt;$D$3,$D$3,INDEX($D$3:$D$100,MATCH(BO54,$D$3:$D$100)+1)))</f>
        <v>2040</v>
      </c>
      <c r="BR54">
        <f t="shared" si="30"/>
        <v>6.1510000000000007</v>
      </c>
      <c r="BS54" s="38">
        <f t="shared" si="31"/>
        <v>6.1510000000000007</v>
      </c>
      <c r="BT54">
        <f t="shared" si="32"/>
        <v>6.1510000000000007</v>
      </c>
      <c r="BU54">
        <f t="shared" si="33"/>
        <v>19047.801700000004</v>
      </c>
      <c r="BV54">
        <f t="shared" si="34"/>
        <v>0</v>
      </c>
    </row>
    <row r="55" spans="7:74" x14ac:dyDescent="0.25">
      <c r="G55">
        <f t="shared" si="35"/>
        <v>2065</v>
      </c>
      <c r="H55">
        <f t="shared" si="0"/>
        <v>2040</v>
      </c>
      <c r="I55" cm="1">
        <f t="array" ref="I55">IF(H55&gt;=MAX($D$3:$D$100),MAX($D$3:$D$100),IF(G55&lt;$D$3,$D$3,INDEX($D$3:$D$100,MATCH(G55,$D$3:$D$100)+1)))</f>
        <v>2040</v>
      </c>
      <c r="J55">
        <f t="shared" si="1"/>
        <v>4.0300000000000002E-2</v>
      </c>
      <c r="K55" s="38">
        <f t="shared" si="2"/>
        <v>4.0300000000000002E-2</v>
      </c>
      <c r="L55">
        <f t="shared" si="3"/>
        <v>4.0300000000000002E-2</v>
      </c>
      <c r="M55">
        <f t="shared" si="4"/>
        <v>124.79701000000001</v>
      </c>
      <c r="N55">
        <f t="shared" si="42"/>
        <v>0</v>
      </c>
      <c r="S55">
        <f t="shared" si="37"/>
        <v>2065</v>
      </c>
      <c r="T55">
        <f t="shared" si="5"/>
        <v>2040</v>
      </c>
      <c r="U55" cm="1">
        <f t="array" ref="U55">IF(T55&gt;=MAX($D$3:$D$100),MAX($D$3:$D$100),IF(S55&lt;$D$3,$D$3,INDEX($D$3:$D$100,MATCH(S55,$D$3:$D$100)+1)))</f>
        <v>2040</v>
      </c>
      <c r="V55">
        <f t="shared" si="6"/>
        <v>2.73E-5</v>
      </c>
      <c r="W55" s="38">
        <f t="shared" si="7"/>
        <v>2.73E-5</v>
      </c>
      <c r="X55">
        <f t="shared" si="8"/>
        <v>2.73E-5</v>
      </c>
      <c r="Y55">
        <f t="shared" si="9"/>
        <v>8.453991000000001E-2</v>
      </c>
      <c r="Z55">
        <f t="shared" si="10"/>
        <v>0</v>
      </c>
      <c r="AE55">
        <f t="shared" si="38"/>
        <v>2065</v>
      </c>
      <c r="AF55">
        <f t="shared" si="11"/>
        <v>2040</v>
      </c>
      <c r="AG55" cm="1">
        <f t="array" ref="AG55">IF(AF55&gt;=MAX($D$3:$D$100),MAX($D$3:$D$100),IF(AE55&lt;$D$3,$D$3,INDEX($D$3:$D$100,MATCH(AE55,$D$3:$D$100)+1)))</f>
        <v>2040</v>
      </c>
      <c r="AH55">
        <f t="shared" si="12"/>
        <v>2.6800000000000001E-4</v>
      </c>
      <c r="AI55" s="38">
        <f t="shared" si="13"/>
        <v>2.6800000000000001E-4</v>
      </c>
      <c r="AJ55">
        <f t="shared" si="14"/>
        <v>2.6800000000000001E-4</v>
      </c>
      <c r="AK55">
        <f t="shared" si="15"/>
        <v>0.82991560000000009</v>
      </c>
      <c r="AL55">
        <f t="shared" si="16"/>
        <v>0</v>
      </c>
      <c r="AN55" s="1" t="str" cm="1">
        <f t="array" ref="AN55">IF(INDEX(Utilities!55:55,'OperationUtility1 (El)'!$B$9)="","",INDEX(Utilities!55:55,'OperationUtility1 (El)'!$B$9))</f>
        <v/>
      </c>
      <c r="AO55" s="1" t="str" cm="1">
        <f t="array" ref="AO55">IF(INDEX(Utilities!55:55,'OperationUtility1 (El)'!$B$9 + 3)="","",INDEX(Utilities!55:55,'OperationUtility1 (El)'!$B$9 +3))</f>
        <v/>
      </c>
      <c r="AQ55">
        <f t="shared" si="39"/>
        <v>2065</v>
      </c>
      <c r="AR55">
        <f t="shared" si="17"/>
        <v>2040</v>
      </c>
      <c r="AS55" cm="1">
        <f t="array" ref="AS55">IF(AR55&gt;=MAX($D$3:$D$100),MAX($D$3:$D$100),IF(AQ55&lt;$D$3,$D$3,INDEX($D$3:$D$100,MATCH(AQ55,$D$3:$D$100)+1)))</f>
        <v>2040</v>
      </c>
      <c r="AT55">
        <f t="shared" si="18"/>
        <v>6.0300000000000002E-5</v>
      </c>
      <c r="AU55" s="38">
        <f t="shared" si="19"/>
        <v>6.0300000000000002E-5</v>
      </c>
      <c r="AV55">
        <f t="shared" si="20"/>
        <v>6.0300000000000002E-5</v>
      </c>
      <c r="AW55">
        <f t="shared" si="21"/>
        <v>0.18673101000000003</v>
      </c>
      <c r="AX55">
        <f t="shared" si="22"/>
        <v>0</v>
      </c>
      <c r="AZ55" s="1" t="str" cm="1">
        <f t="array" ref="AZ55">IF(INDEX(Utilities!55:55,'OperationUtility1 (El)'!$B$9)="","",INDEX(Utilities!55:55,'OperationUtility1 (El)'!$B$9))</f>
        <v/>
      </c>
      <c r="BA55" s="1" t="str" cm="1">
        <f t="array" ref="BA55">IF(INDEX(Utilities!55:55,'OperationUtility1 (El)'!$B$9 + 4)="","",INDEX(Utilities!55:55,'OperationUtility1 (El)'!$B$9 +4))</f>
        <v/>
      </c>
      <c r="BC55">
        <f t="shared" si="40"/>
        <v>2065</v>
      </c>
      <c r="BD55">
        <f t="shared" si="23"/>
        <v>2040</v>
      </c>
      <c r="BE55" cm="1">
        <f t="array" ref="BE55">IF(BD55&gt;=MAX($D$3:$D$100),MAX($D$3:$D$100),IF(BC55&lt;$D$3,$D$3,INDEX($D$3:$D$100,MATCH(BC55,$D$3:$D$100)+1)))</f>
        <v>2040</v>
      </c>
      <c r="BF55">
        <f t="shared" si="24"/>
        <v>0.40600000000000003</v>
      </c>
      <c r="BG55" s="38">
        <f t="shared" si="25"/>
        <v>0.40600000000000003</v>
      </c>
      <c r="BH55">
        <f t="shared" si="26"/>
        <v>0.40600000000000003</v>
      </c>
      <c r="BI55">
        <f t="shared" si="27"/>
        <v>1257.2602000000002</v>
      </c>
      <c r="BJ55">
        <f t="shared" si="28"/>
        <v>0</v>
      </c>
      <c r="BL55" s="1" t="str" cm="1">
        <f t="array" ref="BL55">IF(INDEX(Utilities!55:55,'OperationUtility1 (El)'!$B$9)="","",INDEX(Utilities!55:55,'OperationUtility1 (El)'!$B$9))</f>
        <v/>
      </c>
      <c r="BM55" s="1" t="str" cm="1">
        <f t="array" ref="BM55">IF(INDEX(Utilities!55:55,'OperationUtility1 (El)'!$B$9 + 5)="","",INDEX(Utilities!55:55,'OperationUtility1 (El)'!$B$9 +5))</f>
        <v/>
      </c>
      <c r="BO55">
        <f t="shared" si="41"/>
        <v>2065</v>
      </c>
      <c r="BP55">
        <f t="shared" si="29"/>
        <v>2040</v>
      </c>
      <c r="BQ55" cm="1">
        <f t="array" ref="BQ55">IF(BP55&gt;=MAX($D$3:$D$100),MAX($D$3:$D$100),IF(BO55&lt;$D$3,$D$3,INDEX($D$3:$D$100,MATCH(BO55,$D$3:$D$100)+1)))</f>
        <v>2040</v>
      </c>
      <c r="BR55">
        <f t="shared" si="30"/>
        <v>6.1510000000000007</v>
      </c>
      <c r="BS55" s="38">
        <f t="shared" si="31"/>
        <v>6.1510000000000007</v>
      </c>
      <c r="BT55">
        <f t="shared" si="32"/>
        <v>6.1510000000000007</v>
      </c>
      <c r="BU55">
        <f t="shared" si="33"/>
        <v>19047.801700000004</v>
      </c>
      <c r="BV55">
        <f t="shared" si="34"/>
        <v>0</v>
      </c>
    </row>
    <row r="56" spans="7:74" x14ac:dyDescent="0.25">
      <c r="G56">
        <f t="shared" si="35"/>
        <v>2066</v>
      </c>
      <c r="H56">
        <f t="shared" si="0"/>
        <v>2040</v>
      </c>
      <c r="I56" cm="1">
        <f t="array" ref="I56">IF(H56&gt;=MAX($D$3:$D$100),MAX($D$3:$D$100),IF(G56&lt;$D$3,$D$3,INDEX($D$3:$D$100,MATCH(G56,$D$3:$D$100)+1)))</f>
        <v>2040</v>
      </c>
      <c r="J56">
        <f t="shared" si="1"/>
        <v>4.0300000000000002E-2</v>
      </c>
      <c r="K56" s="38">
        <f t="shared" si="2"/>
        <v>4.0300000000000002E-2</v>
      </c>
      <c r="L56">
        <f t="shared" si="3"/>
        <v>4.0300000000000002E-2</v>
      </c>
      <c r="M56">
        <f t="shared" si="4"/>
        <v>124.79701000000001</v>
      </c>
      <c r="N56">
        <f t="shared" si="42"/>
        <v>0</v>
      </c>
      <c r="S56">
        <f t="shared" si="37"/>
        <v>2066</v>
      </c>
      <c r="T56">
        <f t="shared" si="5"/>
        <v>2040</v>
      </c>
      <c r="U56" cm="1">
        <f t="array" ref="U56">IF(T56&gt;=MAX($D$3:$D$100),MAX($D$3:$D$100),IF(S56&lt;$D$3,$D$3,INDEX($D$3:$D$100,MATCH(S56,$D$3:$D$100)+1)))</f>
        <v>2040</v>
      </c>
      <c r="V56">
        <f t="shared" si="6"/>
        <v>2.73E-5</v>
      </c>
      <c r="W56" s="38">
        <f t="shared" si="7"/>
        <v>2.73E-5</v>
      </c>
      <c r="X56">
        <f t="shared" si="8"/>
        <v>2.73E-5</v>
      </c>
      <c r="Y56">
        <f t="shared" si="9"/>
        <v>8.453991000000001E-2</v>
      </c>
      <c r="Z56">
        <f t="shared" si="10"/>
        <v>0</v>
      </c>
      <c r="AE56">
        <f t="shared" si="38"/>
        <v>2066</v>
      </c>
      <c r="AF56">
        <f t="shared" si="11"/>
        <v>2040</v>
      </c>
      <c r="AG56" cm="1">
        <f t="array" ref="AG56">IF(AF56&gt;=MAX($D$3:$D$100),MAX($D$3:$D$100),IF(AE56&lt;$D$3,$D$3,INDEX($D$3:$D$100,MATCH(AE56,$D$3:$D$100)+1)))</f>
        <v>2040</v>
      </c>
      <c r="AH56">
        <f t="shared" si="12"/>
        <v>2.6800000000000001E-4</v>
      </c>
      <c r="AI56" s="38">
        <f t="shared" si="13"/>
        <v>2.6800000000000001E-4</v>
      </c>
      <c r="AJ56">
        <f t="shared" si="14"/>
        <v>2.6800000000000001E-4</v>
      </c>
      <c r="AK56">
        <f t="shared" si="15"/>
        <v>0.82991560000000009</v>
      </c>
      <c r="AL56">
        <f t="shared" si="16"/>
        <v>0</v>
      </c>
      <c r="AN56" s="1" t="str" cm="1">
        <f t="array" ref="AN56">IF(INDEX(Utilities!56:56,'OperationUtility1 (El)'!$B$9)="","",INDEX(Utilities!56:56,'OperationUtility1 (El)'!$B$9))</f>
        <v/>
      </c>
      <c r="AO56" s="1" t="str" cm="1">
        <f t="array" ref="AO56">IF(INDEX(Utilities!56:56,'OperationUtility1 (El)'!$B$9 + 3)="","",INDEX(Utilities!56:56,'OperationUtility1 (El)'!$B$9 +3))</f>
        <v/>
      </c>
      <c r="AQ56">
        <f t="shared" si="39"/>
        <v>2066</v>
      </c>
      <c r="AR56">
        <f t="shared" si="17"/>
        <v>2040</v>
      </c>
      <c r="AS56" cm="1">
        <f t="array" ref="AS56">IF(AR56&gt;=MAX($D$3:$D$100),MAX($D$3:$D$100),IF(AQ56&lt;$D$3,$D$3,INDEX($D$3:$D$100,MATCH(AQ56,$D$3:$D$100)+1)))</f>
        <v>2040</v>
      </c>
      <c r="AT56">
        <f t="shared" si="18"/>
        <v>6.0300000000000002E-5</v>
      </c>
      <c r="AU56" s="38">
        <f t="shared" si="19"/>
        <v>6.0300000000000002E-5</v>
      </c>
      <c r="AV56">
        <f t="shared" si="20"/>
        <v>6.0300000000000002E-5</v>
      </c>
      <c r="AW56">
        <f t="shared" si="21"/>
        <v>0.18673101000000003</v>
      </c>
      <c r="AX56">
        <f t="shared" si="22"/>
        <v>0</v>
      </c>
      <c r="AZ56" s="1" t="str" cm="1">
        <f t="array" ref="AZ56">IF(INDEX(Utilities!56:56,'OperationUtility1 (El)'!$B$9)="","",INDEX(Utilities!56:56,'OperationUtility1 (El)'!$B$9))</f>
        <v/>
      </c>
      <c r="BA56" s="1" t="str" cm="1">
        <f t="array" ref="BA56">IF(INDEX(Utilities!56:56,'OperationUtility1 (El)'!$B$9 + 4)="","",INDEX(Utilities!56:56,'OperationUtility1 (El)'!$B$9 +4))</f>
        <v/>
      </c>
      <c r="BC56">
        <f t="shared" si="40"/>
        <v>2066</v>
      </c>
      <c r="BD56">
        <f t="shared" si="23"/>
        <v>2040</v>
      </c>
      <c r="BE56" cm="1">
        <f t="array" ref="BE56">IF(BD56&gt;=MAX($D$3:$D$100),MAX($D$3:$D$100),IF(BC56&lt;$D$3,$D$3,INDEX($D$3:$D$100,MATCH(BC56,$D$3:$D$100)+1)))</f>
        <v>2040</v>
      </c>
      <c r="BF56">
        <f t="shared" si="24"/>
        <v>0.40600000000000003</v>
      </c>
      <c r="BG56" s="38">
        <f t="shared" si="25"/>
        <v>0.40600000000000003</v>
      </c>
      <c r="BH56">
        <f t="shared" si="26"/>
        <v>0.40600000000000003</v>
      </c>
      <c r="BI56">
        <f t="shared" si="27"/>
        <v>1257.2602000000002</v>
      </c>
      <c r="BJ56">
        <f t="shared" si="28"/>
        <v>0</v>
      </c>
      <c r="BL56" s="1" t="str" cm="1">
        <f t="array" ref="BL56">IF(INDEX(Utilities!56:56,'OperationUtility1 (El)'!$B$9)="","",INDEX(Utilities!56:56,'OperationUtility1 (El)'!$B$9))</f>
        <v/>
      </c>
      <c r="BM56" s="1" t="str" cm="1">
        <f t="array" ref="BM56">IF(INDEX(Utilities!56:56,'OperationUtility1 (El)'!$B$9 + 5)="","",INDEX(Utilities!56:56,'OperationUtility1 (El)'!$B$9 +5))</f>
        <v/>
      </c>
      <c r="BO56">
        <f t="shared" si="41"/>
        <v>2066</v>
      </c>
      <c r="BP56">
        <f t="shared" si="29"/>
        <v>2040</v>
      </c>
      <c r="BQ56" cm="1">
        <f t="array" ref="BQ56">IF(BP56&gt;=MAX($D$3:$D$100),MAX($D$3:$D$100),IF(BO56&lt;$D$3,$D$3,INDEX($D$3:$D$100,MATCH(BO56,$D$3:$D$100)+1)))</f>
        <v>2040</v>
      </c>
      <c r="BR56">
        <f t="shared" si="30"/>
        <v>6.1510000000000007</v>
      </c>
      <c r="BS56" s="38">
        <f t="shared" si="31"/>
        <v>6.1510000000000007</v>
      </c>
      <c r="BT56">
        <f t="shared" si="32"/>
        <v>6.1510000000000007</v>
      </c>
      <c r="BU56">
        <f t="shared" si="33"/>
        <v>19047.801700000004</v>
      </c>
      <c r="BV56">
        <f t="shared" si="34"/>
        <v>0</v>
      </c>
    </row>
    <row r="57" spans="7:74" x14ac:dyDescent="0.25">
      <c r="G57">
        <f t="shared" si="35"/>
        <v>2067</v>
      </c>
      <c r="H57">
        <f t="shared" si="0"/>
        <v>2040</v>
      </c>
      <c r="I57" cm="1">
        <f t="array" ref="I57">IF(H57&gt;=MAX($D$3:$D$100),MAX($D$3:$D$100),IF(G57&lt;$D$3,$D$3,INDEX($D$3:$D$100,MATCH(G57,$D$3:$D$100)+1)))</f>
        <v>2040</v>
      </c>
      <c r="J57">
        <f t="shared" si="1"/>
        <v>4.0300000000000002E-2</v>
      </c>
      <c r="K57" s="38">
        <f t="shared" si="2"/>
        <v>4.0300000000000002E-2</v>
      </c>
      <c r="L57">
        <f t="shared" si="3"/>
        <v>4.0300000000000002E-2</v>
      </c>
      <c r="M57">
        <f t="shared" si="4"/>
        <v>124.79701000000001</v>
      </c>
      <c r="N57">
        <f t="shared" si="42"/>
        <v>0</v>
      </c>
      <c r="S57">
        <f t="shared" si="37"/>
        <v>2067</v>
      </c>
      <c r="T57">
        <f t="shared" si="5"/>
        <v>2040</v>
      </c>
      <c r="U57" cm="1">
        <f t="array" ref="U57">IF(T57&gt;=MAX($D$3:$D$100),MAX($D$3:$D$100),IF(S57&lt;$D$3,$D$3,INDEX($D$3:$D$100,MATCH(S57,$D$3:$D$100)+1)))</f>
        <v>2040</v>
      </c>
      <c r="V57">
        <f t="shared" si="6"/>
        <v>2.73E-5</v>
      </c>
      <c r="W57" s="38">
        <f t="shared" si="7"/>
        <v>2.73E-5</v>
      </c>
      <c r="X57">
        <f t="shared" si="8"/>
        <v>2.73E-5</v>
      </c>
      <c r="Y57">
        <f t="shared" si="9"/>
        <v>8.453991000000001E-2</v>
      </c>
      <c r="Z57">
        <f t="shared" si="10"/>
        <v>0</v>
      </c>
      <c r="AE57">
        <f t="shared" si="38"/>
        <v>2067</v>
      </c>
      <c r="AF57">
        <f t="shared" si="11"/>
        <v>2040</v>
      </c>
      <c r="AG57" cm="1">
        <f t="array" ref="AG57">IF(AF57&gt;=MAX($D$3:$D$100),MAX($D$3:$D$100),IF(AE57&lt;$D$3,$D$3,INDEX($D$3:$D$100,MATCH(AE57,$D$3:$D$100)+1)))</f>
        <v>2040</v>
      </c>
      <c r="AH57">
        <f t="shared" si="12"/>
        <v>2.6800000000000001E-4</v>
      </c>
      <c r="AI57" s="38">
        <f t="shared" si="13"/>
        <v>2.6800000000000001E-4</v>
      </c>
      <c r="AJ57">
        <f t="shared" si="14"/>
        <v>2.6800000000000001E-4</v>
      </c>
      <c r="AK57">
        <f t="shared" si="15"/>
        <v>0.82991560000000009</v>
      </c>
      <c r="AL57">
        <f t="shared" si="16"/>
        <v>0</v>
      </c>
      <c r="AN57" s="1" t="str" cm="1">
        <f t="array" ref="AN57">IF(INDEX(Utilities!57:57,'OperationUtility1 (El)'!$B$9)="","",INDEX(Utilities!57:57,'OperationUtility1 (El)'!$B$9))</f>
        <v/>
      </c>
      <c r="AO57" s="1" t="str" cm="1">
        <f t="array" ref="AO57">IF(INDEX(Utilities!57:57,'OperationUtility1 (El)'!$B$9 + 3)="","",INDEX(Utilities!57:57,'OperationUtility1 (El)'!$B$9 +3))</f>
        <v/>
      </c>
      <c r="AQ57">
        <f t="shared" si="39"/>
        <v>2067</v>
      </c>
      <c r="AR57">
        <f t="shared" si="17"/>
        <v>2040</v>
      </c>
      <c r="AS57" cm="1">
        <f t="array" ref="AS57">IF(AR57&gt;=MAX($D$3:$D$100),MAX($D$3:$D$100),IF(AQ57&lt;$D$3,$D$3,INDEX($D$3:$D$100,MATCH(AQ57,$D$3:$D$100)+1)))</f>
        <v>2040</v>
      </c>
      <c r="AT57">
        <f t="shared" si="18"/>
        <v>6.0300000000000002E-5</v>
      </c>
      <c r="AU57" s="38">
        <f t="shared" si="19"/>
        <v>6.0300000000000002E-5</v>
      </c>
      <c r="AV57">
        <f t="shared" si="20"/>
        <v>6.0300000000000002E-5</v>
      </c>
      <c r="AW57">
        <f t="shared" si="21"/>
        <v>0.18673101000000003</v>
      </c>
      <c r="AX57">
        <f t="shared" si="22"/>
        <v>0</v>
      </c>
      <c r="AZ57" s="1" t="str" cm="1">
        <f t="array" ref="AZ57">IF(INDEX(Utilities!57:57,'OperationUtility1 (El)'!$B$9)="","",INDEX(Utilities!57:57,'OperationUtility1 (El)'!$B$9))</f>
        <v/>
      </c>
      <c r="BA57" s="1" t="str" cm="1">
        <f t="array" ref="BA57">IF(INDEX(Utilities!57:57,'OperationUtility1 (El)'!$B$9 + 4)="","",INDEX(Utilities!57:57,'OperationUtility1 (El)'!$B$9 +4))</f>
        <v/>
      </c>
      <c r="BC57">
        <f t="shared" si="40"/>
        <v>2067</v>
      </c>
      <c r="BD57">
        <f t="shared" si="23"/>
        <v>2040</v>
      </c>
      <c r="BE57" cm="1">
        <f t="array" ref="BE57">IF(BD57&gt;=MAX($D$3:$D$100),MAX($D$3:$D$100),IF(BC57&lt;$D$3,$D$3,INDEX($D$3:$D$100,MATCH(BC57,$D$3:$D$100)+1)))</f>
        <v>2040</v>
      </c>
      <c r="BF57">
        <f t="shared" si="24"/>
        <v>0.40600000000000003</v>
      </c>
      <c r="BG57" s="38">
        <f t="shared" si="25"/>
        <v>0.40600000000000003</v>
      </c>
      <c r="BH57">
        <f t="shared" si="26"/>
        <v>0.40600000000000003</v>
      </c>
      <c r="BI57">
        <f t="shared" si="27"/>
        <v>1257.2602000000002</v>
      </c>
      <c r="BJ57">
        <f t="shared" si="28"/>
        <v>0</v>
      </c>
      <c r="BL57" s="1" t="str" cm="1">
        <f t="array" ref="BL57">IF(INDEX(Utilities!57:57,'OperationUtility1 (El)'!$B$9)="","",INDEX(Utilities!57:57,'OperationUtility1 (El)'!$B$9))</f>
        <v/>
      </c>
      <c r="BM57" s="1" t="str" cm="1">
        <f t="array" ref="BM57">IF(INDEX(Utilities!57:57,'OperationUtility1 (El)'!$B$9 + 5)="","",INDEX(Utilities!57:57,'OperationUtility1 (El)'!$B$9 +5))</f>
        <v/>
      </c>
      <c r="BO57">
        <f t="shared" si="41"/>
        <v>2067</v>
      </c>
      <c r="BP57">
        <f t="shared" si="29"/>
        <v>2040</v>
      </c>
      <c r="BQ57" cm="1">
        <f t="array" ref="BQ57">IF(BP57&gt;=MAX($D$3:$D$100),MAX($D$3:$D$100),IF(BO57&lt;$D$3,$D$3,INDEX($D$3:$D$100,MATCH(BO57,$D$3:$D$100)+1)))</f>
        <v>2040</v>
      </c>
      <c r="BR57">
        <f t="shared" si="30"/>
        <v>6.1510000000000007</v>
      </c>
      <c r="BS57" s="38">
        <f t="shared" si="31"/>
        <v>6.1510000000000007</v>
      </c>
      <c r="BT57">
        <f t="shared" si="32"/>
        <v>6.1510000000000007</v>
      </c>
      <c r="BU57">
        <f t="shared" si="33"/>
        <v>19047.801700000004</v>
      </c>
      <c r="BV57">
        <f t="shared" si="34"/>
        <v>0</v>
      </c>
    </row>
    <row r="58" spans="7:74" x14ac:dyDescent="0.25">
      <c r="G58">
        <f t="shared" si="35"/>
        <v>2068</v>
      </c>
      <c r="H58">
        <f t="shared" si="0"/>
        <v>2040</v>
      </c>
      <c r="I58" cm="1">
        <f t="array" ref="I58">IF(H58&gt;=MAX($D$3:$D$100),MAX($D$3:$D$100),IF(G58&lt;$D$3,$D$3,INDEX($D$3:$D$100,MATCH(G58,$D$3:$D$100)+1)))</f>
        <v>2040</v>
      </c>
      <c r="J58">
        <f t="shared" si="1"/>
        <v>4.0300000000000002E-2</v>
      </c>
      <c r="K58" s="38">
        <f t="shared" si="2"/>
        <v>4.0300000000000002E-2</v>
      </c>
      <c r="L58">
        <f t="shared" si="3"/>
        <v>4.0300000000000002E-2</v>
      </c>
      <c r="M58">
        <f t="shared" si="4"/>
        <v>124.79701000000001</v>
      </c>
      <c r="N58">
        <f t="shared" si="42"/>
        <v>0</v>
      </c>
      <c r="S58">
        <f t="shared" si="37"/>
        <v>2068</v>
      </c>
      <c r="T58">
        <f t="shared" si="5"/>
        <v>2040</v>
      </c>
      <c r="U58" cm="1">
        <f t="array" ref="U58">IF(T58&gt;=MAX($D$3:$D$100),MAX($D$3:$D$100),IF(S58&lt;$D$3,$D$3,INDEX($D$3:$D$100,MATCH(S58,$D$3:$D$100)+1)))</f>
        <v>2040</v>
      </c>
      <c r="V58">
        <f t="shared" si="6"/>
        <v>2.73E-5</v>
      </c>
      <c r="W58" s="38">
        <f t="shared" si="7"/>
        <v>2.73E-5</v>
      </c>
      <c r="X58">
        <f t="shared" si="8"/>
        <v>2.73E-5</v>
      </c>
      <c r="Y58">
        <f t="shared" si="9"/>
        <v>8.453991000000001E-2</v>
      </c>
      <c r="Z58">
        <f t="shared" si="10"/>
        <v>0</v>
      </c>
      <c r="AE58">
        <f t="shared" si="38"/>
        <v>2068</v>
      </c>
      <c r="AF58">
        <f t="shared" si="11"/>
        <v>2040</v>
      </c>
      <c r="AG58" cm="1">
        <f t="array" ref="AG58">IF(AF58&gt;=MAX($D$3:$D$100),MAX($D$3:$D$100),IF(AE58&lt;$D$3,$D$3,INDEX($D$3:$D$100,MATCH(AE58,$D$3:$D$100)+1)))</f>
        <v>2040</v>
      </c>
      <c r="AH58">
        <f t="shared" si="12"/>
        <v>2.6800000000000001E-4</v>
      </c>
      <c r="AI58" s="38">
        <f t="shared" si="13"/>
        <v>2.6800000000000001E-4</v>
      </c>
      <c r="AJ58">
        <f t="shared" si="14"/>
        <v>2.6800000000000001E-4</v>
      </c>
      <c r="AK58">
        <f t="shared" si="15"/>
        <v>0.82991560000000009</v>
      </c>
      <c r="AL58">
        <f t="shared" si="16"/>
        <v>0</v>
      </c>
      <c r="AN58" s="1" t="str" cm="1">
        <f t="array" ref="AN58">IF(INDEX(Utilities!58:58,'OperationUtility1 (El)'!$B$9)="","",INDEX(Utilities!58:58,'OperationUtility1 (El)'!$B$9))</f>
        <v/>
      </c>
      <c r="AO58" s="1" t="str" cm="1">
        <f t="array" ref="AO58">IF(INDEX(Utilities!58:58,'OperationUtility1 (El)'!$B$9 + 3)="","",INDEX(Utilities!58:58,'OperationUtility1 (El)'!$B$9 +3))</f>
        <v/>
      </c>
      <c r="AQ58">
        <f t="shared" si="39"/>
        <v>2068</v>
      </c>
      <c r="AR58">
        <f t="shared" si="17"/>
        <v>2040</v>
      </c>
      <c r="AS58" cm="1">
        <f t="array" ref="AS58">IF(AR58&gt;=MAX($D$3:$D$100),MAX($D$3:$D$100),IF(AQ58&lt;$D$3,$D$3,INDEX($D$3:$D$100,MATCH(AQ58,$D$3:$D$100)+1)))</f>
        <v>2040</v>
      </c>
      <c r="AT58">
        <f t="shared" si="18"/>
        <v>6.0300000000000002E-5</v>
      </c>
      <c r="AU58" s="38">
        <f t="shared" si="19"/>
        <v>6.0300000000000002E-5</v>
      </c>
      <c r="AV58">
        <f t="shared" si="20"/>
        <v>6.0300000000000002E-5</v>
      </c>
      <c r="AW58">
        <f t="shared" si="21"/>
        <v>0.18673101000000003</v>
      </c>
      <c r="AX58">
        <f t="shared" si="22"/>
        <v>0</v>
      </c>
      <c r="AZ58" s="1" t="str" cm="1">
        <f t="array" ref="AZ58">IF(INDEX(Utilities!58:58,'OperationUtility1 (El)'!$B$9)="","",INDEX(Utilities!58:58,'OperationUtility1 (El)'!$B$9))</f>
        <v/>
      </c>
      <c r="BA58" s="1" t="str" cm="1">
        <f t="array" ref="BA58">IF(INDEX(Utilities!58:58,'OperationUtility1 (El)'!$B$9 + 4)="","",INDEX(Utilities!58:58,'OperationUtility1 (El)'!$B$9 +4))</f>
        <v/>
      </c>
      <c r="BC58">
        <f t="shared" si="40"/>
        <v>2068</v>
      </c>
      <c r="BD58">
        <f t="shared" si="23"/>
        <v>2040</v>
      </c>
      <c r="BE58" cm="1">
        <f t="array" ref="BE58">IF(BD58&gt;=MAX($D$3:$D$100),MAX($D$3:$D$100),IF(BC58&lt;$D$3,$D$3,INDEX($D$3:$D$100,MATCH(BC58,$D$3:$D$100)+1)))</f>
        <v>2040</v>
      </c>
      <c r="BF58">
        <f t="shared" si="24"/>
        <v>0.40600000000000003</v>
      </c>
      <c r="BG58" s="38">
        <f t="shared" si="25"/>
        <v>0.40600000000000003</v>
      </c>
      <c r="BH58">
        <f t="shared" si="26"/>
        <v>0.40600000000000003</v>
      </c>
      <c r="BI58">
        <f t="shared" si="27"/>
        <v>1257.2602000000002</v>
      </c>
      <c r="BJ58">
        <f t="shared" si="28"/>
        <v>0</v>
      </c>
      <c r="BL58" s="1" t="str" cm="1">
        <f t="array" ref="BL58">IF(INDEX(Utilities!58:58,'OperationUtility1 (El)'!$B$9)="","",INDEX(Utilities!58:58,'OperationUtility1 (El)'!$B$9))</f>
        <v/>
      </c>
      <c r="BM58" s="1" t="str" cm="1">
        <f t="array" ref="BM58">IF(INDEX(Utilities!58:58,'OperationUtility1 (El)'!$B$9 + 5)="","",INDEX(Utilities!58:58,'OperationUtility1 (El)'!$B$9 +5))</f>
        <v/>
      </c>
      <c r="BO58">
        <f t="shared" si="41"/>
        <v>2068</v>
      </c>
      <c r="BP58">
        <f t="shared" si="29"/>
        <v>2040</v>
      </c>
      <c r="BQ58" cm="1">
        <f t="array" ref="BQ58">IF(BP58&gt;=MAX($D$3:$D$100),MAX($D$3:$D$100),IF(BO58&lt;$D$3,$D$3,INDEX($D$3:$D$100,MATCH(BO58,$D$3:$D$100)+1)))</f>
        <v>2040</v>
      </c>
      <c r="BR58">
        <f t="shared" si="30"/>
        <v>6.1510000000000007</v>
      </c>
      <c r="BS58" s="38">
        <f t="shared" si="31"/>
        <v>6.1510000000000007</v>
      </c>
      <c r="BT58">
        <f t="shared" si="32"/>
        <v>6.1510000000000007</v>
      </c>
      <c r="BU58">
        <f t="shared" si="33"/>
        <v>19047.801700000004</v>
      </c>
      <c r="BV58">
        <f t="shared" si="34"/>
        <v>0</v>
      </c>
    </row>
    <row r="59" spans="7:74" x14ac:dyDescent="0.25">
      <c r="G59">
        <f t="shared" si="35"/>
        <v>2069</v>
      </c>
      <c r="H59">
        <f t="shared" si="0"/>
        <v>2040</v>
      </c>
      <c r="I59" cm="1">
        <f t="array" ref="I59">IF(H59&gt;=MAX($D$3:$D$100),MAX($D$3:$D$100),IF(G59&lt;$D$3,$D$3,INDEX($D$3:$D$100,MATCH(G59,$D$3:$D$100)+1)))</f>
        <v>2040</v>
      </c>
      <c r="J59">
        <f t="shared" si="1"/>
        <v>4.0300000000000002E-2</v>
      </c>
      <c r="K59" s="38">
        <f t="shared" si="2"/>
        <v>4.0300000000000002E-2</v>
      </c>
      <c r="L59">
        <f t="shared" si="3"/>
        <v>4.0300000000000002E-2</v>
      </c>
      <c r="M59">
        <f t="shared" si="4"/>
        <v>124.79701000000001</v>
      </c>
      <c r="N59">
        <f t="shared" si="42"/>
        <v>0</v>
      </c>
      <c r="S59">
        <f t="shared" si="37"/>
        <v>2069</v>
      </c>
      <c r="T59">
        <f t="shared" si="5"/>
        <v>2040</v>
      </c>
      <c r="U59" cm="1">
        <f t="array" ref="U59">IF(T59&gt;=MAX($D$3:$D$100),MAX($D$3:$D$100),IF(S59&lt;$D$3,$D$3,INDEX($D$3:$D$100,MATCH(S59,$D$3:$D$100)+1)))</f>
        <v>2040</v>
      </c>
      <c r="V59">
        <f t="shared" si="6"/>
        <v>2.73E-5</v>
      </c>
      <c r="W59" s="38">
        <f t="shared" si="7"/>
        <v>2.73E-5</v>
      </c>
      <c r="X59">
        <f t="shared" si="8"/>
        <v>2.73E-5</v>
      </c>
      <c r="Y59">
        <f t="shared" si="9"/>
        <v>8.453991000000001E-2</v>
      </c>
      <c r="Z59">
        <f t="shared" si="10"/>
        <v>0</v>
      </c>
      <c r="AE59">
        <f t="shared" si="38"/>
        <v>2069</v>
      </c>
      <c r="AF59">
        <f t="shared" si="11"/>
        <v>2040</v>
      </c>
      <c r="AG59" cm="1">
        <f t="array" ref="AG59">IF(AF59&gt;=MAX($D$3:$D$100),MAX($D$3:$D$100),IF(AE59&lt;$D$3,$D$3,INDEX($D$3:$D$100,MATCH(AE59,$D$3:$D$100)+1)))</f>
        <v>2040</v>
      </c>
      <c r="AH59">
        <f t="shared" si="12"/>
        <v>2.6800000000000001E-4</v>
      </c>
      <c r="AI59" s="38">
        <f t="shared" si="13"/>
        <v>2.6800000000000001E-4</v>
      </c>
      <c r="AJ59">
        <f t="shared" si="14"/>
        <v>2.6800000000000001E-4</v>
      </c>
      <c r="AK59">
        <f t="shared" si="15"/>
        <v>0.82991560000000009</v>
      </c>
      <c r="AL59">
        <f t="shared" si="16"/>
        <v>0</v>
      </c>
      <c r="AN59" s="1" t="str" cm="1">
        <f t="array" ref="AN59">IF(INDEX(Utilities!59:59,'OperationUtility1 (El)'!$B$9)="","",INDEX(Utilities!59:59,'OperationUtility1 (El)'!$B$9))</f>
        <v/>
      </c>
      <c r="AO59" s="1" t="str" cm="1">
        <f t="array" ref="AO59">IF(INDEX(Utilities!59:59,'OperationUtility1 (El)'!$B$9 + 3)="","",INDEX(Utilities!59:59,'OperationUtility1 (El)'!$B$9 +3))</f>
        <v/>
      </c>
      <c r="AQ59">
        <f t="shared" si="39"/>
        <v>2069</v>
      </c>
      <c r="AR59">
        <f t="shared" si="17"/>
        <v>2040</v>
      </c>
      <c r="AS59" cm="1">
        <f t="array" ref="AS59">IF(AR59&gt;=MAX($D$3:$D$100),MAX($D$3:$D$100),IF(AQ59&lt;$D$3,$D$3,INDEX($D$3:$D$100,MATCH(AQ59,$D$3:$D$100)+1)))</f>
        <v>2040</v>
      </c>
      <c r="AT59">
        <f t="shared" si="18"/>
        <v>6.0300000000000002E-5</v>
      </c>
      <c r="AU59" s="38">
        <f t="shared" si="19"/>
        <v>6.0300000000000002E-5</v>
      </c>
      <c r="AV59">
        <f t="shared" si="20"/>
        <v>6.0300000000000002E-5</v>
      </c>
      <c r="AW59">
        <f t="shared" si="21"/>
        <v>0.18673101000000003</v>
      </c>
      <c r="AX59">
        <f t="shared" si="22"/>
        <v>0</v>
      </c>
      <c r="AZ59" s="1" t="str" cm="1">
        <f t="array" ref="AZ59">IF(INDEX(Utilities!59:59,'OperationUtility1 (El)'!$B$9)="","",INDEX(Utilities!59:59,'OperationUtility1 (El)'!$B$9))</f>
        <v/>
      </c>
      <c r="BA59" s="1" t="str" cm="1">
        <f t="array" ref="BA59">IF(INDEX(Utilities!59:59,'OperationUtility1 (El)'!$B$9 + 4)="","",INDEX(Utilities!59:59,'OperationUtility1 (El)'!$B$9 +4))</f>
        <v/>
      </c>
      <c r="BC59">
        <f t="shared" si="40"/>
        <v>2069</v>
      </c>
      <c r="BD59">
        <f t="shared" si="23"/>
        <v>2040</v>
      </c>
      <c r="BE59" cm="1">
        <f t="array" ref="BE59">IF(BD59&gt;=MAX($D$3:$D$100),MAX($D$3:$D$100),IF(BC59&lt;$D$3,$D$3,INDEX($D$3:$D$100,MATCH(BC59,$D$3:$D$100)+1)))</f>
        <v>2040</v>
      </c>
      <c r="BF59">
        <f t="shared" si="24"/>
        <v>0.40600000000000003</v>
      </c>
      <c r="BG59" s="38">
        <f t="shared" si="25"/>
        <v>0.40600000000000003</v>
      </c>
      <c r="BH59">
        <f t="shared" si="26"/>
        <v>0.40600000000000003</v>
      </c>
      <c r="BI59">
        <f t="shared" si="27"/>
        <v>1257.2602000000002</v>
      </c>
      <c r="BJ59">
        <f t="shared" si="28"/>
        <v>0</v>
      </c>
      <c r="BL59" s="1" t="str" cm="1">
        <f t="array" ref="BL59">IF(INDEX(Utilities!59:59,'OperationUtility1 (El)'!$B$9)="","",INDEX(Utilities!59:59,'OperationUtility1 (El)'!$B$9))</f>
        <v/>
      </c>
      <c r="BM59" s="1" t="str" cm="1">
        <f t="array" ref="BM59">IF(INDEX(Utilities!59:59,'OperationUtility1 (El)'!$B$9 + 5)="","",INDEX(Utilities!59:59,'OperationUtility1 (El)'!$B$9 +5))</f>
        <v/>
      </c>
      <c r="BO59">
        <f t="shared" si="41"/>
        <v>2069</v>
      </c>
      <c r="BP59">
        <f t="shared" si="29"/>
        <v>2040</v>
      </c>
      <c r="BQ59" cm="1">
        <f t="array" ref="BQ59">IF(BP59&gt;=MAX($D$3:$D$100),MAX($D$3:$D$100),IF(BO59&lt;$D$3,$D$3,INDEX($D$3:$D$100,MATCH(BO59,$D$3:$D$100)+1)))</f>
        <v>2040</v>
      </c>
      <c r="BR59">
        <f t="shared" si="30"/>
        <v>6.1510000000000007</v>
      </c>
      <c r="BS59" s="38">
        <f t="shared" si="31"/>
        <v>6.1510000000000007</v>
      </c>
      <c r="BT59">
        <f t="shared" si="32"/>
        <v>6.1510000000000007</v>
      </c>
      <c r="BU59">
        <f t="shared" si="33"/>
        <v>19047.801700000004</v>
      </c>
      <c r="BV59">
        <f t="shared" si="34"/>
        <v>0</v>
      </c>
    </row>
    <row r="60" spans="7:74" x14ac:dyDescent="0.25">
      <c r="G60">
        <f t="shared" si="35"/>
        <v>2070</v>
      </c>
      <c r="H60">
        <f t="shared" si="0"/>
        <v>2040</v>
      </c>
      <c r="I60" cm="1">
        <f t="array" ref="I60">IF(H60&gt;=MAX($D$3:$D$100),MAX($D$3:$D$100),IF(G60&lt;$D$3,$D$3,INDEX($D$3:$D$100,MATCH(G60,$D$3:$D$100)+1)))</f>
        <v>2040</v>
      </c>
      <c r="J60">
        <f t="shared" si="1"/>
        <v>4.0300000000000002E-2</v>
      </c>
      <c r="K60" s="38">
        <f t="shared" si="2"/>
        <v>4.0300000000000002E-2</v>
      </c>
      <c r="L60">
        <f t="shared" si="3"/>
        <v>4.0300000000000002E-2</v>
      </c>
      <c r="M60">
        <f t="shared" si="4"/>
        <v>124.79701000000001</v>
      </c>
      <c r="N60">
        <f t="shared" si="42"/>
        <v>0</v>
      </c>
      <c r="S60">
        <f t="shared" si="37"/>
        <v>2070</v>
      </c>
      <c r="T60">
        <f t="shared" si="5"/>
        <v>2040</v>
      </c>
      <c r="U60" cm="1">
        <f t="array" ref="U60">IF(T60&gt;=MAX($D$3:$D$100),MAX($D$3:$D$100),IF(S60&lt;$D$3,$D$3,INDEX($D$3:$D$100,MATCH(S60,$D$3:$D$100)+1)))</f>
        <v>2040</v>
      </c>
      <c r="V60">
        <f t="shared" si="6"/>
        <v>2.73E-5</v>
      </c>
      <c r="W60" s="38">
        <f t="shared" si="7"/>
        <v>2.73E-5</v>
      </c>
      <c r="X60">
        <f t="shared" si="8"/>
        <v>2.73E-5</v>
      </c>
      <c r="Y60">
        <f t="shared" si="9"/>
        <v>8.453991000000001E-2</v>
      </c>
      <c r="Z60">
        <f t="shared" si="10"/>
        <v>0</v>
      </c>
      <c r="AE60">
        <f t="shared" si="38"/>
        <v>2070</v>
      </c>
      <c r="AF60">
        <f t="shared" si="11"/>
        <v>2040</v>
      </c>
      <c r="AG60" cm="1">
        <f t="array" ref="AG60">IF(AF60&gt;=MAX($D$3:$D$100),MAX($D$3:$D$100),IF(AE60&lt;$D$3,$D$3,INDEX($D$3:$D$100,MATCH(AE60,$D$3:$D$100)+1)))</f>
        <v>2040</v>
      </c>
      <c r="AH60">
        <f t="shared" si="12"/>
        <v>2.6800000000000001E-4</v>
      </c>
      <c r="AI60" s="38">
        <f t="shared" si="13"/>
        <v>2.6800000000000001E-4</v>
      </c>
      <c r="AJ60">
        <f t="shared" si="14"/>
        <v>2.6800000000000001E-4</v>
      </c>
      <c r="AK60">
        <f t="shared" si="15"/>
        <v>0.82991560000000009</v>
      </c>
      <c r="AL60">
        <f t="shared" si="16"/>
        <v>0</v>
      </c>
      <c r="AN60" s="1" t="str" cm="1">
        <f t="array" ref="AN60">IF(INDEX(Utilities!60:60,'OperationUtility1 (El)'!$B$9)="","",INDEX(Utilities!60:60,'OperationUtility1 (El)'!$B$9))</f>
        <v/>
      </c>
      <c r="AO60" s="1" t="str" cm="1">
        <f t="array" ref="AO60">IF(INDEX(Utilities!60:60,'OperationUtility1 (El)'!$B$9 + 3)="","",INDEX(Utilities!60:60,'OperationUtility1 (El)'!$B$9 +3))</f>
        <v/>
      </c>
      <c r="AQ60">
        <f t="shared" si="39"/>
        <v>2070</v>
      </c>
      <c r="AR60">
        <f t="shared" si="17"/>
        <v>2040</v>
      </c>
      <c r="AS60" cm="1">
        <f t="array" ref="AS60">IF(AR60&gt;=MAX($D$3:$D$100),MAX($D$3:$D$100),IF(AQ60&lt;$D$3,$D$3,INDEX($D$3:$D$100,MATCH(AQ60,$D$3:$D$100)+1)))</f>
        <v>2040</v>
      </c>
      <c r="AT60">
        <f t="shared" si="18"/>
        <v>6.0300000000000002E-5</v>
      </c>
      <c r="AU60" s="38">
        <f t="shared" si="19"/>
        <v>6.0300000000000002E-5</v>
      </c>
      <c r="AV60">
        <f t="shared" si="20"/>
        <v>6.0300000000000002E-5</v>
      </c>
      <c r="AW60">
        <f t="shared" si="21"/>
        <v>0.18673101000000003</v>
      </c>
      <c r="AX60">
        <f t="shared" si="22"/>
        <v>0</v>
      </c>
      <c r="AZ60" s="1" t="str" cm="1">
        <f t="array" ref="AZ60">IF(INDEX(Utilities!60:60,'OperationUtility1 (El)'!$B$9)="","",INDEX(Utilities!60:60,'OperationUtility1 (El)'!$B$9))</f>
        <v/>
      </c>
      <c r="BA60" s="1" t="str" cm="1">
        <f t="array" ref="BA60">IF(INDEX(Utilities!60:60,'OperationUtility1 (El)'!$B$9 + 4)="","",INDEX(Utilities!60:60,'OperationUtility1 (El)'!$B$9 +4))</f>
        <v/>
      </c>
      <c r="BC60">
        <f t="shared" si="40"/>
        <v>2070</v>
      </c>
      <c r="BD60">
        <f t="shared" si="23"/>
        <v>2040</v>
      </c>
      <c r="BE60" cm="1">
        <f t="array" ref="BE60">IF(BD60&gt;=MAX($D$3:$D$100),MAX($D$3:$D$100),IF(BC60&lt;$D$3,$D$3,INDEX($D$3:$D$100,MATCH(BC60,$D$3:$D$100)+1)))</f>
        <v>2040</v>
      </c>
      <c r="BF60">
        <f t="shared" si="24"/>
        <v>0.40600000000000003</v>
      </c>
      <c r="BG60" s="38">
        <f t="shared" si="25"/>
        <v>0.40600000000000003</v>
      </c>
      <c r="BH60">
        <f t="shared" si="26"/>
        <v>0.40600000000000003</v>
      </c>
      <c r="BI60">
        <f t="shared" si="27"/>
        <v>1257.2602000000002</v>
      </c>
      <c r="BJ60">
        <f t="shared" si="28"/>
        <v>0</v>
      </c>
      <c r="BL60" s="1" t="str" cm="1">
        <f t="array" ref="BL60">IF(INDEX(Utilities!60:60,'OperationUtility1 (El)'!$B$9)="","",INDEX(Utilities!60:60,'OperationUtility1 (El)'!$B$9))</f>
        <v/>
      </c>
      <c r="BM60" s="1" t="str" cm="1">
        <f t="array" ref="BM60">IF(INDEX(Utilities!60:60,'OperationUtility1 (El)'!$B$9 + 5)="","",INDEX(Utilities!60:60,'OperationUtility1 (El)'!$B$9 +5))</f>
        <v/>
      </c>
      <c r="BO60">
        <f t="shared" si="41"/>
        <v>2070</v>
      </c>
      <c r="BP60">
        <f t="shared" si="29"/>
        <v>2040</v>
      </c>
      <c r="BQ60" cm="1">
        <f t="array" ref="BQ60">IF(BP60&gt;=MAX($D$3:$D$100),MAX($D$3:$D$100),IF(BO60&lt;$D$3,$D$3,INDEX($D$3:$D$100,MATCH(BO60,$D$3:$D$100)+1)))</f>
        <v>2040</v>
      </c>
      <c r="BR60">
        <f t="shared" si="30"/>
        <v>6.1510000000000007</v>
      </c>
      <c r="BS60" s="38">
        <f t="shared" si="31"/>
        <v>6.1510000000000007</v>
      </c>
      <c r="BT60">
        <f t="shared" si="32"/>
        <v>6.1510000000000007</v>
      </c>
      <c r="BU60">
        <f t="shared" si="33"/>
        <v>19047.801700000004</v>
      </c>
      <c r="BV60">
        <f t="shared" si="34"/>
        <v>0</v>
      </c>
    </row>
    <row r="61" spans="7:74" x14ac:dyDescent="0.25">
      <c r="G61">
        <f t="shared" si="35"/>
        <v>2071</v>
      </c>
      <c r="H61">
        <f t="shared" si="0"/>
        <v>2040</v>
      </c>
      <c r="I61" cm="1">
        <f t="array" ref="I61">IF(H61&gt;=MAX($D$3:$D$100),MAX($D$3:$D$100),IF(G61&lt;$D$3,$D$3,INDEX($D$3:$D$100,MATCH(G61,$D$3:$D$100)+1)))</f>
        <v>2040</v>
      </c>
      <c r="J61">
        <f t="shared" si="1"/>
        <v>4.0300000000000002E-2</v>
      </c>
      <c r="K61" s="38">
        <f t="shared" si="2"/>
        <v>4.0300000000000002E-2</v>
      </c>
      <c r="L61">
        <f t="shared" si="3"/>
        <v>4.0300000000000002E-2</v>
      </c>
      <c r="M61">
        <f t="shared" si="4"/>
        <v>124.79701000000001</v>
      </c>
      <c r="N61">
        <f t="shared" si="42"/>
        <v>0</v>
      </c>
      <c r="S61">
        <f t="shared" si="37"/>
        <v>2071</v>
      </c>
      <c r="T61">
        <f t="shared" si="5"/>
        <v>2040</v>
      </c>
      <c r="U61" cm="1">
        <f t="array" ref="U61">IF(T61&gt;=MAX($D$3:$D$100),MAX($D$3:$D$100),IF(S61&lt;$D$3,$D$3,INDEX($D$3:$D$100,MATCH(S61,$D$3:$D$100)+1)))</f>
        <v>2040</v>
      </c>
      <c r="V61">
        <f t="shared" si="6"/>
        <v>2.73E-5</v>
      </c>
      <c r="W61" s="38">
        <f t="shared" si="7"/>
        <v>2.73E-5</v>
      </c>
      <c r="X61">
        <f t="shared" si="8"/>
        <v>2.73E-5</v>
      </c>
      <c r="Y61">
        <f t="shared" si="9"/>
        <v>8.453991000000001E-2</v>
      </c>
      <c r="Z61">
        <f t="shared" si="10"/>
        <v>0</v>
      </c>
      <c r="AE61">
        <f t="shared" si="38"/>
        <v>2071</v>
      </c>
      <c r="AF61">
        <f t="shared" si="11"/>
        <v>2040</v>
      </c>
      <c r="AG61" cm="1">
        <f t="array" ref="AG61">IF(AF61&gt;=MAX($D$3:$D$100),MAX($D$3:$D$100),IF(AE61&lt;$D$3,$D$3,INDEX($D$3:$D$100,MATCH(AE61,$D$3:$D$100)+1)))</f>
        <v>2040</v>
      </c>
      <c r="AH61">
        <f t="shared" si="12"/>
        <v>2.6800000000000001E-4</v>
      </c>
      <c r="AI61" s="38">
        <f t="shared" si="13"/>
        <v>2.6800000000000001E-4</v>
      </c>
      <c r="AJ61">
        <f t="shared" si="14"/>
        <v>2.6800000000000001E-4</v>
      </c>
      <c r="AK61">
        <f t="shared" si="15"/>
        <v>0.82991560000000009</v>
      </c>
      <c r="AL61">
        <f t="shared" si="16"/>
        <v>0</v>
      </c>
      <c r="AN61" s="1" t="str" cm="1">
        <f t="array" ref="AN61">IF(INDEX(Utilities!61:61,'OperationUtility1 (El)'!$B$9)="","",INDEX(Utilities!61:61,'OperationUtility1 (El)'!$B$9))</f>
        <v/>
      </c>
      <c r="AO61" s="1" t="str" cm="1">
        <f t="array" ref="AO61">IF(INDEX(Utilities!61:61,'OperationUtility1 (El)'!$B$9 + 3)="","",INDEX(Utilities!61:61,'OperationUtility1 (El)'!$B$9 +3))</f>
        <v/>
      </c>
      <c r="AQ61">
        <f t="shared" si="39"/>
        <v>2071</v>
      </c>
      <c r="AR61">
        <f t="shared" si="17"/>
        <v>2040</v>
      </c>
      <c r="AS61" cm="1">
        <f t="array" ref="AS61">IF(AR61&gt;=MAX($D$3:$D$100),MAX($D$3:$D$100),IF(AQ61&lt;$D$3,$D$3,INDEX($D$3:$D$100,MATCH(AQ61,$D$3:$D$100)+1)))</f>
        <v>2040</v>
      </c>
      <c r="AT61">
        <f t="shared" si="18"/>
        <v>6.0300000000000002E-5</v>
      </c>
      <c r="AU61" s="38">
        <f t="shared" si="19"/>
        <v>6.0300000000000002E-5</v>
      </c>
      <c r="AV61">
        <f t="shared" si="20"/>
        <v>6.0300000000000002E-5</v>
      </c>
      <c r="AW61">
        <f t="shared" si="21"/>
        <v>0.18673101000000003</v>
      </c>
      <c r="AX61">
        <f t="shared" si="22"/>
        <v>0</v>
      </c>
      <c r="AZ61" s="1" t="str" cm="1">
        <f t="array" ref="AZ61">IF(INDEX(Utilities!61:61,'OperationUtility1 (El)'!$B$9)="","",INDEX(Utilities!61:61,'OperationUtility1 (El)'!$B$9))</f>
        <v/>
      </c>
      <c r="BA61" s="1" t="str" cm="1">
        <f t="array" ref="BA61">IF(INDEX(Utilities!61:61,'OperationUtility1 (El)'!$B$9 + 4)="","",INDEX(Utilities!61:61,'OperationUtility1 (El)'!$B$9 +4))</f>
        <v/>
      </c>
      <c r="BC61">
        <f t="shared" si="40"/>
        <v>2071</v>
      </c>
      <c r="BD61">
        <f t="shared" si="23"/>
        <v>2040</v>
      </c>
      <c r="BE61" cm="1">
        <f t="array" ref="BE61">IF(BD61&gt;=MAX($D$3:$D$100),MAX($D$3:$D$100),IF(BC61&lt;$D$3,$D$3,INDEX($D$3:$D$100,MATCH(BC61,$D$3:$D$100)+1)))</f>
        <v>2040</v>
      </c>
      <c r="BF61">
        <f t="shared" si="24"/>
        <v>0.40600000000000003</v>
      </c>
      <c r="BG61" s="38">
        <f t="shared" si="25"/>
        <v>0.40600000000000003</v>
      </c>
      <c r="BH61">
        <f t="shared" si="26"/>
        <v>0.40600000000000003</v>
      </c>
      <c r="BI61">
        <f t="shared" si="27"/>
        <v>1257.2602000000002</v>
      </c>
      <c r="BJ61">
        <f t="shared" si="28"/>
        <v>0</v>
      </c>
      <c r="BL61" s="1" t="str" cm="1">
        <f t="array" ref="BL61">IF(INDEX(Utilities!61:61,'OperationUtility1 (El)'!$B$9)="","",INDEX(Utilities!61:61,'OperationUtility1 (El)'!$B$9))</f>
        <v/>
      </c>
      <c r="BM61" s="1" t="str" cm="1">
        <f t="array" ref="BM61">IF(INDEX(Utilities!61:61,'OperationUtility1 (El)'!$B$9 + 5)="","",INDEX(Utilities!61:61,'OperationUtility1 (El)'!$B$9 +5))</f>
        <v/>
      </c>
      <c r="BO61">
        <f t="shared" si="41"/>
        <v>2071</v>
      </c>
      <c r="BP61">
        <f t="shared" si="29"/>
        <v>2040</v>
      </c>
      <c r="BQ61" cm="1">
        <f t="array" ref="BQ61">IF(BP61&gt;=MAX($D$3:$D$100),MAX($D$3:$D$100),IF(BO61&lt;$D$3,$D$3,INDEX($D$3:$D$100,MATCH(BO61,$D$3:$D$100)+1)))</f>
        <v>2040</v>
      </c>
      <c r="BR61">
        <f t="shared" si="30"/>
        <v>6.1510000000000007</v>
      </c>
      <c r="BS61" s="38">
        <f t="shared" si="31"/>
        <v>6.1510000000000007</v>
      </c>
      <c r="BT61">
        <f t="shared" si="32"/>
        <v>6.1510000000000007</v>
      </c>
      <c r="BU61">
        <f t="shared" si="33"/>
        <v>19047.801700000004</v>
      </c>
      <c r="BV61">
        <f t="shared" si="34"/>
        <v>0</v>
      </c>
    </row>
    <row r="62" spans="7:74" x14ac:dyDescent="0.25">
      <c r="G62">
        <f t="shared" si="35"/>
        <v>2072</v>
      </c>
      <c r="H62">
        <f t="shared" si="0"/>
        <v>2040</v>
      </c>
      <c r="I62" cm="1">
        <f t="array" ref="I62">IF(H62&gt;=MAX($D$3:$D$100),MAX($D$3:$D$100),IF(G62&lt;$D$3,$D$3,INDEX($D$3:$D$100,MATCH(G62,$D$3:$D$100)+1)))</f>
        <v>2040</v>
      </c>
      <c r="J62">
        <f t="shared" si="1"/>
        <v>4.0300000000000002E-2</v>
      </c>
      <c r="K62" s="38">
        <f t="shared" si="2"/>
        <v>4.0300000000000002E-2</v>
      </c>
      <c r="L62">
        <f t="shared" si="3"/>
        <v>4.0300000000000002E-2</v>
      </c>
      <c r="M62">
        <f t="shared" si="4"/>
        <v>124.79701000000001</v>
      </c>
      <c r="N62">
        <f t="shared" si="42"/>
        <v>0</v>
      </c>
      <c r="S62">
        <f t="shared" si="37"/>
        <v>2072</v>
      </c>
      <c r="T62">
        <f t="shared" si="5"/>
        <v>2040</v>
      </c>
      <c r="U62" cm="1">
        <f t="array" ref="U62">IF(T62&gt;=MAX($D$3:$D$100),MAX($D$3:$D$100),IF(S62&lt;$D$3,$D$3,INDEX($D$3:$D$100,MATCH(S62,$D$3:$D$100)+1)))</f>
        <v>2040</v>
      </c>
      <c r="V62">
        <f t="shared" si="6"/>
        <v>2.73E-5</v>
      </c>
      <c r="W62" s="38">
        <f t="shared" si="7"/>
        <v>2.73E-5</v>
      </c>
      <c r="X62">
        <f t="shared" si="8"/>
        <v>2.73E-5</v>
      </c>
      <c r="Y62">
        <f t="shared" si="9"/>
        <v>8.453991000000001E-2</v>
      </c>
      <c r="Z62">
        <f t="shared" si="10"/>
        <v>0</v>
      </c>
      <c r="AE62">
        <f t="shared" si="38"/>
        <v>2072</v>
      </c>
      <c r="AF62">
        <f t="shared" si="11"/>
        <v>2040</v>
      </c>
      <c r="AG62" cm="1">
        <f t="array" ref="AG62">IF(AF62&gt;=MAX($D$3:$D$100),MAX($D$3:$D$100),IF(AE62&lt;$D$3,$D$3,INDEX($D$3:$D$100,MATCH(AE62,$D$3:$D$100)+1)))</f>
        <v>2040</v>
      </c>
      <c r="AH62">
        <f t="shared" si="12"/>
        <v>2.6800000000000001E-4</v>
      </c>
      <c r="AI62" s="38">
        <f t="shared" si="13"/>
        <v>2.6800000000000001E-4</v>
      </c>
      <c r="AJ62">
        <f t="shared" si="14"/>
        <v>2.6800000000000001E-4</v>
      </c>
      <c r="AK62">
        <f t="shared" si="15"/>
        <v>0.82991560000000009</v>
      </c>
      <c r="AL62">
        <f t="shared" si="16"/>
        <v>0</v>
      </c>
      <c r="AN62" s="1" t="str" cm="1">
        <f t="array" ref="AN62">IF(INDEX(Utilities!62:62,'OperationUtility1 (El)'!$B$9)="","",INDEX(Utilities!62:62,'OperationUtility1 (El)'!$B$9))</f>
        <v/>
      </c>
      <c r="AO62" s="1" t="str" cm="1">
        <f t="array" ref="AO62">IF(INDEX(Utilities!62:62,'OperationUtility1 (El)'!$B$9 + 3)="","",INDEX(Utilities!62:62,'OperationUtility1 (El)'!$B$9 +3))</f>
        <v/>
      </c>
      <c r="AQ62">
        <f t="shared" si="39"/>
        <v>2072</v>
      </c>
      <c r="AR62">
        <f t="shared" si="17"/>
        <v>2040</v>
      </c>
      <c r="AS62" cm="1">
        <f t="array" ref="AS62">IF(AR62&gt;=MAX($D$3:$D$100),MAX($D$3:$D$100),IF(AQ62&lt;$D$3,$D$3,INDEX($D$3:$D$100,MATCH(AQ62,$D$3:$D$100)+1)))</f>
        <v>2040</v>
      </c>
      <c r="AT62">
        <f t="shared" si="18"/>
        <v>6.0300000000000002E-5</v>
      </c>
      <c r="AU62" s="38">
        <f t="shared" si="19"/>
        <v>6.0300000000000002E-5</v>
      </c>
      <c r="AV62">
        <f t="shared" si="20"/>
        <v>6.0300000000000002E-5</v>
      </c>
      <c r="AW62">
        <f t="shared" si="21"/>
        <v>0.18673101000000003</v>
      </c>
      <c r="AX62">
        <f t="shared" si="22"/>
        <v>0</v>
      </c>
      <c r="AZ62" s="1" t="str" cm="1">
        <f t="array" ref="AZ62">IF(INDEX(Utilities!62:62,'OperationUtility1 (El)'!$B$9)="","",INDEX(Utilities!62:62,'OperationUtility1 (El)'!$B$9))</f>
        <v/>
      </c>
      <c r="BA62" s="1" t="str" cm="1">
        <f t="array" ref="BA62">IF(INDEX(Utilities!62:62,'OperationUtility1 (El)'!$B$9 + 4)="","",INDEX(Utilities!62:62,'OperationUtility1 (El)'!$B$9 +4))</f>
        <v/>
      </c>
      <c r="BC62">
        <f t="shared" si="40"/>
        <v>2072</v>
      </c>
      <c r="BD62">
        <f t="shared" si="23"/>
        <v>2040</v>
      </c>
      <c r="BE62" cm="1">
        <f t="array" ref="BE62">IF(BD62&gt;=MAX($D$3:$D$100),MAX($D$3:$D$100),IF(BC62&lt;$D$3,$D$3,INDEX($D$3:$D$100,MATCH(BC62,$D$3:$D$100)+1)))</f>
        <v>2040</v>
      </c>
      <c r="BF62">
        <f t="shared" si="24"/>
        <v>0.40600000000000003</v>
      </c>
      <c r="BG62" s="38">
        <f t="shared" si="25"/>
        <v>0.40600000000000003</v>
      </c>
      <c r="BH62">
        <f t="shared" si="26"/>
        <v>0.40600000000000003</v>
      </c>
      <c r="BI62">
        <f t="shared" si="27"/>
        <v>1257.2602000000002</v>
      </c>
      <c r="BJ62">
        <f t="shared" si="28"/>
        <v>0</v>
      </c>
      <c r="BL62" s="1" t="str" cm="1">
        <f t="array" ref="BL62">IF(INDEX(Utilities!62:62,'OperationUtility1 (El)'!$B$9)="","",INDEX(Utilities!62:62,'OperationUtility1 (El)'!$B$9))</f>
        <v/>
      </c>
      <c r="BM62" s="1" t="str" cm="1">
        <f t="array" ref="BM62">IF(INDEX(Utilities!62:62,'OperationUtility1 (El)'!$B$9 + 5)="","",INDEX(Utilities!62:62,'OperationUtility1 (El)'!$B$9 +5))</f>
        <v/>
      </c>
      <c r="BO62">
        <f t="shared" si="41"/>
        <v>2072</v>
      </c>
      <c r="BP62">
        <f t="shared" si="29"/>
        <v>2040</v>
      </c>
      <c r="BQ62" cm="1">
        <f t="array" ref="BQ62">IF(BP62&gt;=MAX($D$3:$D$100),MAX($D$3:$D$100),IF(BO62&lt;$D$3,$D$3,INDEX($D$3:$D$100,MATCH(BO62,$D$3:$D$100)+1)))</f>
        <v>2040</v>
      </c>
      <c r="BR62">
        <f t="shared" si="30"/>
        <v>6.1510000000000007</v>
      </c>
      <c r="BS62" s="38">
        <f t="shared" si="31"/>
        <v>6.1510000000000007</v>
      </c>
      <c r="BT62">
        <f t="shared" si="32"/>
        <v>6.1510000000000007</v>
      </c>
      <c r="BU62">
        <f t="shared" si="33"/>
        <v>19047.801700000004</v>
      </c>
      <c r="BV62">
        <f t="shared" si="34"/>
        <v>0</v>
      </c>
    </row>
    <row r="63" spans="7:74" x14ac:dyDescent="0.25">
      <c r="G63">
        <f t="shared" si="35"/>
        <v>2073</v>
      </c>
      <c r="H63">
        <f t="shared" si="0"/>
        <v>2040</v>
      </c>
      <c r="I63" cm="1">
        <f t="array" ref="I63">IF(H63&gt;=MAX($D$3:$D$100),MAX($D$3:$D$100),IF(G63&lt;$D$3,$D$3,INDEX($D$3:$D$100,MATCH(G63,$D$3:$D$100)+1)))</f>
        <v>2040</v>
      </c>
      <c r="J63">
        <f t="shared" si="1"/>
        <v>4.0300000000000002E-2</v>
      </c>
      <c r="K63" s="38">
        <f t="shared" si="2"/>
        <v>4.0300000000000002E-2</v>
      </c>
      <c r="L63">
        <f t="shared" si="3"/>
        <v>4.0300000000000002E-2</v>
      </c>
      <c r="M63">
        <f t="shared" si="4"/>
        <v>124.79701000000001</v>
      </c>
      <c r="N63">
        <f t="shared" si="42"/>
        <v>0</v>
      </c>
      <c r="S63">
        <f t="shared" si="37"/>
        <v>2073</v>
      </c>
      <c r="T63">
        <f t="shared" si="5"/>
        <v>2040</v>
      </c>
      <c r="U63" cm="1">
        <f t="array" ref="U63">IF(T63&gt;=MAX($D$3:$D$100),MAX($D$3:$D$100),IF(S63&lt;$D$3,$D$3,INDEX($D$3:$D$100,MATCH(S63,$D$3:$D$100)+1)))</f>
        <v>2040</v>
      </c>
      <c r="V63">
        <f t="shared" si="6"/>
        <v>2.73E-5</v>
      </c>
      <c r="W63" s="38">
        <f t="shared" si="7"/>
        <v>2.73E-5</v>
      </c>
      <c r="X63">
        <f t="shared" si="8"/>
        <v>2.73E-5</v>
      </c>
      <c r="Y63">
        <f t="shared" si="9"/>
        <v>8.453991000000001E-2</v>
      </c>
      <c r="Z63">
        <f t="shared" si="10"/>
        <v>0</v>
      </c>
      <c r="AE63">
        <f t="shared" si="38"/>
        <v>2073</v>
      </c>
      <c r="AF63">
        <f t="shared" si="11"/>
        <v>2040</v>
      </c>
      <c r="AG63" cm="1">
        <f t="array" ref="AG63">IF(AF63&gt;=MAX($D$3:$D$100),MAX($D$3:$D$100),IF(AE63&lt;$D$3,$D$3,INDEX($D$3:$D$100,MATCH(AE63,$D$3:$D$100)+1)))</f>
        <v>2040</v>
      </c>
      <c r="AH63">
        <f t="shared" si="12"/>
        <v>2.6800000000000001E-4</v>
      </c>
      <c r="AI63" s="38">
        <f t="shared" si="13"/>
        <v>2.6800000000000001E-4</v>
      </c>
      <c r="AJ63">
        <f t="shared" si="14"/>
        <v>2.6800000000000001E-4</v>
      </c>
      <c r="AK63">
        <f t="shared" si="15"/>
        <v>0.82991560000000009</v>
      </c>
      <c r="AL63">
        <f t="shared" si="16"/>
        <v>0</v>
      </c>
      <c r="AN63" s="1" t="str" cm="1">
        <f t="array" ref="AN63">IF(INDEX(Utilities!63:63,'OperationUtility1 (El)'!$B$9)="","",INDEX(Utilities!63:63,'OperationUtility1 (El)'!$B$9))</f>
        <v/>
      </c>
      <c r="AO63" s="1" t="str" cm="1">
        <f t="array" ref="AO63">IF(INDEX(Utilities!63:63,'OperationUtility1 (El)'!$B$9 + 3)="","",INDEX(Utilities!63:63,'OperationUtility1 (El)'!$B$9 +3))</f>
        <v/>
      </c>
      <c r="AQ63">
        <f t="shared" si="39"/>
        <v>2073</v>
      </c>
      <c r="AR63">
        <f t="shared" si="17"/>
        <v>2040</v>
      </c>
      <c r="AS63" cm="1">
        <f t="array" ref="AS63">IF(AR63&gt;=MAX($D$3:$D$100),MAX($D$3:$D$100),IF(AQ63&lt;$D$3,$D$3,INDEX($D$3:$D$100,MATCH(AQ63,$D$3:$D$100)+1)))</f>
        <v>2040</v>
      </c>
      <c r="AT63">
        <f t="shared" si="18"/>
        <v>6.0300000000000002E-5</v>
      </c>
      <c r="AU63" s="38">
        <f t="shared" si="19"/>
        <v>6.0300000000000002E-5</v>
      </c>
      <c r="AV63">
        <f t="shared" si="20"/>
        <v>6.0300000000000002E-5</v>
      </c>
      <c r="AW63">
        <f t="shared" si="21"/>
        <v>0.18673101000000003</v>
      </c>
      <c r="AX63">
        <f t="shared" si="22"/>
        <v>0</v>
      </c>
      <c r="AZ63" s="1" t="str" cm="1">
        <f t="array" ref="AZ63">IF(INDEX(Utilities!63:63,'OperationUtility1 (El)'!$B$9)="","",INDEX(Utilities!63:63,'OperationUtility1 (El)'!$B$9))</f>
        <v/>
      </c>
      <c r="BA63" s="1" t="str" cm="1">
        <f t="array" ref="BA63">IF(INDEX(Utilities!63:63,'OperationUtility1 (El)'!$B$9 + 4)="","",INDEX(Utilities!63:63,'OperationUtility1 (El)'!$B$9 +4))</f>
        <v/>
      </c>
      <c r="BC63">
        <f t="shared" si="40"/>
        <v>2073</v>
      </c>
      <c r="BD63">
        <f t="shared" si="23"/>
        <v>2040</v>
      </c>
      <c r="BE63" cm="1">
        <f t="array" ref="BE63">IF(BD63&gt;=MAX($D$3:$D$100),MAX($D$3:$D$100),IF(BC63&lt;$D$3,$D$3,INDEX($D$3:$D$100,MATCH(BC63,$D$3:$D$100)+1)))</f>
        <v>2040</v>
      </c>
      <c r="BF63">
        <f t="shared" si="24"/>
        <v>0.40600000000000003</v>
      </c>
      <c r="BG63" s="38">
        <f t="shared" si="25"/>
        <v>0.40600000000000003</v>
      </c>
      <c r="BH63">
        <f t="shared" si="26"/>
        <v>0.40600000000000003</v>
      </c>
      <c r="BI63">
        <f t="shared" si="27"/>
        <v>1257.2602000000002</v>
      </c>
      <c r="BJ63">
        <f t="shared" si="28"/>
        <v>0</v>
      </c>
      <c r="BL63" s="1" t="str" cm="1">
        <f t="array" ref="BL63">IF(INDEX(Utilities!63:63,'OperationUtility1 (El)'!$B$9)="","",INDEX(Utilities!63:63,'OperationUtility1 (El)'!$B$9))</f>
        <v/>
      </c>
      <c r="BM63" s="1" t="str" cm="1">
        <f t="array" ref="BM63">IF(INDEX(Utilities!63:63,'OperationUtility1 (El)'!$B$9 + 5)="","",INDEX(Utilities!63:63,'OperationUtility1 (El)'!$B$9 +5))</f>
        <v/>
      </c>
      <c r="BO63">
        <f t="shared" si="41"/>
        <v>2073</v>
      </c>
      <c r="BP63">
        <f t="shared" si="29"/>
        <v>2040</v>
      </c>
      <c r="BQ63" cm="1">
        <f t="array" ref="BQ63">IF(BP63&gt;=MAX($D$3:$D$100),MAX($D$3:$D$100),IF(BO63&lt;$D$3,$D$3,INDEX($D$3:$D$100,MATCH(BO63,$D$3:$D$100)+1)))</f>
        <v>2040</v>
      </c>
      <c r="BR63">
        <f t="shared" si="30"/>
        <v>6.1510000000000007</v>
      </c>
      <c r="BS63" s="38">
        <f t="shared" si="31"/>
        <v>6.1510000000000007</v>
      </c>
      <c r="BT63">
        <f t="shared" si="32"/>
        <v>6.1510000000000007</v>
      </c>
      <c r="BU63">
        <f t="shared" si="33"/>
        <v>19047.801700000004</v>
      </c>
      <c r="BV63">
        <f t="shared" si="34"/>
        <v>0</v>
      </c>
    </row>
    <row r="64" spans="7:74" x14ac:dyDescent="0.25">
      <c r="G64">
        <f t="shared" si="35"/>
        <v>2074</v>
      </c>
      <c r="H64">
        <f t="shared" si="0"/>
        <v>2040</v>
      </c>
      <c r="I64" cm="1">
        <f t="array" ref="I64">IF(H64&gt;=MAX($D$3:$D$100),MAX($D$3:$D$100),IF(G64&lt;$D$3,$D$3,INDEX($D$3:$D$100,MATCH(G64,$D$3:$D$100)+1)))</f>
        <v>2040</v>
      </c>
      <c r="J64">
        <f t="shared" si="1"/>
        <v>4.0300000000000002E-2</v>
      </c>
      <c r="K64" s="38">
        <f t="shared" si="2"/>
        <v>4.0300000000000002E-2</v>
      </c>
      <c r="L64">
        <f t="shared" si="3"/>
        <v>4.0300000000000002E-2</v>
      </c>
      <c r="M64">
        <f t="shared" si="4"/>
        <v>124.79701000000001</v>
      </c>
      <c r="N64">
        <f t="shared" si="42"/>
        <v>0</v>
      </c>
      <c r="S64">
        <f t="shared" si="37"/>
        <v>2074</v>
      </c>
      <c r="T64">
        <f t="shared" si="5"/>
        <v>2040</v>
      </c>
      <c r="U64" cm="1">
        <f t="array" ref="U64">IF(T64&gt;=MAX($D$3:$D$100),MAX($D$3:$D$100),IF(S64&lt;$D$3,$D$3,INDEX($D$3:$D$100,MATCH(S64,$D$3:$D$100)+1)))</f>
        <v>2040</v>
      </c>
      <c r="V64">
        <f t="shared" si="6"/>
        <v>2.73E-5</v>
      </c>
      <c r="W64" s="38">
        <f t="shared" si="7"/>
        <v>2.73E-5</v>
      </c>
      <c r="X64">
        <f t="shared" si="8"/>
        <v>2.73E-5</v>
      </c>
      <c r="Y64">
        <f t="shared" si="9"/>
        <v>8.453991000000001E-2</v>
      </c>
      <c r="Z64">
        <f t="shared" si="10"/>
        <v>0</v>
      </c>
      <c r="AE64">
        <f t="shared" si="38"/>
        <v>2074</v>
      </c>
      <c r="AF64">
        <f t="shared" si="11"/>
        <v>2040</v>
      </c>
      <c r="AG64" cm="1">
        <f t="array" ref="AG64">IF(AF64&gt;=MAX($D$3:$D$100),MAX($D$3:$D$100),IF(AE64&lt;$D$3,$D$3,INDEX($D$3:$D$100,MATCH(AE64,$D$3:$D$100)+1)))</f>
        <v>2040</v>
      </c>
      <c r="AH64">
        <f t="shared" si="12"/>
        <v>2.6800000000000001E-4</v>
      </c>
      <c r="AI64" s="38">
        <f t="shared" si="13"/>
        <v>2.6800000000000001E-4</v>
      </c>
      <c r="AJ64">
        <f t="shared" si="14"/>
        <v>2.6800000000000001E-4</v>
      </c>
      <c r="AK64">
        <f t="shared" si="15"/>
        <v>0.82991560000000009</v>
      </c>
      <c r="AL64">
        <f t="shared" si="16"/>
        <v>0</v>
      </c>
      <c r="AN64" s="1" t="str" cm="1">
        <f t="array" ref="AN64">IF(INDEX(Utilities!64:64,'OperationUtility1 (El)'!$B$9)="","",INDEX(Utilities!64:64,'OperationUtility1 (El)'!$B$9))</f>
        <v/>
      </c>
      <c r="AO64" s="1" t="str" cm="1">
        <f t="array" ref="AO64">IF(INDEX(Utilities!64:64,'OperationUtility1 (El)'!$B$9 + 3)="","",INDEX(Utilities!64:64,'OperationUtility1 (El)'!$B$9 +3))</f>
        <v/>
      </c>
      <c r="AQ64">
        <f t="shared" si="39"/>
        <v>2074</v>
      </c>
      <c r="AR64">
        <f t="shared" si="17"/>
        <v>2040</v>
      </c>
      <c r="AS64" cm="1">
        <f t="array" ref="AS64">IF(AR64&gt;=MAX($D$3:$D$100),MAX($D$3:$D$100),IF(AQ64&lt;$D$3,$D$3,INDEX($D$3:$D$100,MATCH(AQ64,$D$3:$D$100)+1)))</f>
        <v>2040</v>
      </c>
      <c r="AT64">
        <f t="shared" si="18"/>
        <v>6.0300000000000002E-5</v>
      </c>
      <c r="AU64" s="38">
        <f t="shared" si="19"/>
        <v>6.0300000000000002E-5</v>
      </c>
      <c r="AV64">
        <f t="shared" si="20"/>
        <v>6.0300000000000002E-5</v>
      </c>
      <c r="AW64">
        <f t="shared" si="21"/>
        <v>0.18673101000000003</v>
      </c>
      <c r="AX64">
        <f t="shared" si="22"/>
        <v>0</v>
      </c>
      <c r="AZ64" s="1" t="str" cm="1">
        <f t="array" ref="AZ64">IF(INDEX(Utilities!64:64,'OperationUtility1 (El)'!$B$9)="","",INDEX(Utilities!64:64,'OperationUtility1 (El)'!$B$9))</f>
        <v/>
      </c>
      <c r="BA64" s="1" t="str" cm="1">
        <f t="array" ref="BA64">IF(INDEX(Utilities!64:64,'OperationUtility1 (El)'!$B$9 + 4)="","",INDEX(Utilities!64:64,'OperationUtility1 (El)'!$B$9 +4))</f>
        <v/>
      </c>
      <c r="BC64">
        <f t="shared" si="40"/>
        <v>2074</v>
      </c>
      <c r="BD64">
        <f t="shared" si="23"/>
        <v>2040</v>
      </c>
      <c r="BE64" cm="1">
        <f t="array" ref="BE64">IF(BD64&gt;=MAX($D$3:$D$100),MAX($D$3:$D$100),IF(BC64&lt;$D$3,$D$3,INDEX($D$3:$D$100,MATCH(BC64,$D$3:$D$100)+1)))</f>
        <v>2040</v>
      </c>
      <c r="BF64">
        <f t="shared" si="24"/>
        <v>0.40600000000000003</v>
      </c>
      <c r="BG64" s="38">
        <f t="shared" si="25"/>
        <v>0.40600000000000003</v>
      </c>
      <c r="BH64">
        <f t="shared" si="26"/>
        <v>0.40600000000000003</v>
      </c>
      <c r="BI64">
        <f t="shared" si="27"/>
        <v>1257.2602000000002</v>
      </c>
      <c r="BJ64">
        <f t="shared" si="28"/>
        <v>0</v>
      </c>
      <c r="BL64" s="1" t="str" cm="1">
        <f t="array" ref="BL64">IF(INDEX(Utilities!64:64,'OperationUtility1 (El)'!$B$9)="","",INDEX(Utilities!64:64,'OperationUtility1 (El)'!$B$9))</f>
        <v/>
      </c>
      <c r="BM64" s="1" t="str" cm="1">
        <f t="array" ref="BM64">IF(INDEX(Utilities!64:64,'OperationUtility1 (El)'!$B$9 + 5)="","",INDEX(Utilities!64:64,'OperationUtility1 (El)'!$B$9 +5))</f>
        <v/>
      </c>
      <c r="BO64">
        <f t="shared" si="41"/>
        <v>2074</v>
      </c>
      <c r="BP64">
        <f t="shared" si="29"/>
        <v>2040</v>
      </c>
      <c r="BQ64" cm="1">
        <f t="array" ref="BQ64">IF(BP64&gt;=MAX($D$3:$D$100),MAX($D$3:$D$100),IF(BO64&lt;$D$3,$D$3,INDEX($D$3:$D$100,MATCH(BO64,$D$3:$D$100)+1)))</f>
        <v>2040</v>
      </c>
      <c r="BR64">
        <f t="shared" si="30"/>
        <v>6.1510000000000007</v>
      </c>
      <c r="BS64" s="38">
        <f t="shared" si="31"/>
        <v>6.1510000000000007</v>
      </c>
      <c r="BT64">
        <f t="shared" si="32"/>
        <v>6.1510000000000007</v>
      </c>
      <c r="BU64">
        <f t="shared" si="33"/>
        <v>19047.801700000004</v>
      </c>
      <c r="BV64">
        <f t="shared" si="34"/>
        <v>0</v>
      </c>
    </row>
    <row r="65" spans="7:74" x14ac:dyDescent="0.25">
      <c r="G65">
        <f t="shared" si="35"/>
        <v>2075</v>
      </c>
      <c r="H65">
        <f t="shared" si="0"/>
        <v>2040</v>
      </c>
      <c r="I65" cm="1">
        <f t="array" ref="I65">IF(H65&gt;=MAX($D$3:$D$100),MAX($D$3:$D$100),IF(G65&lt;$D$3,$D$3,INDEX($D$3:$D$100,MATCH(G65,$D$3:$D$100)+1)))</f>
        <v>2040</v>
      </c>
      <c r="J65">
        <f t="shared" si="1"/>
        <v>4.0300000000000002E-2</v>
      </c>
      <c r="K65" s="38">
        <f t="shared" si="2"/>
        <v>4.0300000000000002E-2</v>
      </c>
      <c r="L65">
        <f t="shared" si="3"/>
        <v>4.0300000000000002E-2</v>
      </c>
      <c r="M65">
        <f t="shared" si="4"/>
        <v>124.79701000000001</v>
      </c>
      <c r="N65">
        <f t="shared" si="42"/>
        <v>0</v>
      </c>
      <c r="S65">
        <f t="shared" si="37"/>
        <v>2075</v>
      </c>
      <c r="T65">
        <f t="shared" si="5"/>
        <v>2040</v>
      </c>
      <c r="U65" cm="1">
        <f t="array" ref="U65">IF(T65&gt;=MAX($D$3:$D$100),MAX($D$3:$D$100),IF(S65&lt;$D$3,$D$3,INDEX($D$3:$D$100,MATCH(S65,$D$3:$D$100)+1)))</f>
        <v>2040</v>
      </c>
      <c r="V65">
        <f t="shared" si="6"/>
        <v>2.73E-5</v>
      </c>
      <c r="W65" s="38">
        <f t="shared" si="7"/>
        <v>2.73E-5</v>
      </c>
      <c r="X65">
        <f t="shared" si="8"/>
        <v>2.73E-5</v>
      </c>
      <c r="Y65">
        <f t="shared" si="9"/>
        <v>8.453991000000001E-2</v>
      </c>
      <c r="Z65">
        <f t="shared" si="10"/>
        <v>0</v>
      </c>
      <c r="AE65">
        <f t="shared" si="38"/>
        <v>2075</v>
      </c>
      <c r="AF65">
        <f t="shared" si="11"/>
        <v>2040</v>
      </c>
      <c r="AG65" cm="1">
        <f t="array" ref="AG65">IF(AF65&gt;=MAX($D$3:$D$100),MAX($D$3:$D$100),IF(AE65&lt;$D$3,$D$3,INDEX($D$3:$D$100,MATCH(AE65,$D$3:$D$100)+1)))</f>
        <v>2040</v>
      </c>
      <c r="AH65">
        <f t="shared" si="12"/>
        <v>2.6800000000000001E-4</v>
      </c>
      <c r="AI65" s="38">
        <f t="shared" si="13"/>
        <v>2.6800000000000001E-4</v>
      </c>
      <c r="AJ65">
        <f t="shared" si="14"/>
        <v>2.6800000000000001E-4</v>
      </c>
      <c r="AK65">
        <f t="shared" si="15"/>
        <v>0.82991560000000009</v>
      </c>
      <c r="AL65">
        <f t="shared" si="16"/>
        <v>0</v>
      </c>
      <c r="AN65" s="1" t="str" cm="1">
        <f t="array" ref="AN65">IF(INDEX(Utilities!65:65,'OperationUtility1 (El)'!$B$9)="","",INDEX(Utilities!65:65,'OperationUtility1 (El)'!$B$9))</f>
        <v/>
      </c>
      <c r="AO65" s="1" t="str" cm="1">
        <f t="array" ref="AO65">IF(INDEX(Utilities!65:65,'OperationUtility1 (El)'!$B$9 + 3)="","",INDEX(Utilities!65:65,'OperationUtility1 (El)'!$B$9 +3))</f>
        <v/>
      </c>
      <c r="AQ65">
        <f t="shared" si="39"/>
        <v>2075</v>
      </c>
      <c r="AR65">
        <f t="shared" si="17"/>
        <v>2040</v>
      </c>
      <c r="AS65" cm="1">
        <f t="array" ref="AS65">IF(AR65&gt;=MAX($D$3:$D$100),MAX($D$3:$D$100),IF(AQ65&lt;$D$3,$D$3,INDEX($D$3:$D$100,MATCH(AQ65,$D$3:$D$100)+1)))</f>
        <v>2040</v>
      </c>
      <c r="AT65">
        <f t="shared" si="18"/>
        <v>6.0300000000000002E-5</v>
      </c>
      <c r="AU65" s="38">
        <f t="shared" si="19"/>
        <v>6.0300000000000002E-5</v>
      </c>
      <c r="AV65">
        <f t="shared" si="20"/>
        <v>6.0300000000000002E-5</v>
      </c>
      <c r="AW65">
        <f t="shared" si="21"/>
        <v>0.18673101000000003</v>
      </c>
      <c r="AX65">
        <f t="shared" si="22"/>
        <v>0</v>
      </c>
      <c r="AZ65" s="1" t="str" cm="1">
        <f t="array" ref="AZ65">IF(INDEX(Utilities!65:65,'OperationUtility1 (El)'!$B$9)="","",INDEX(Utilities!65:65,'OperationUtility1 (El)'!$B$9))</f>
        <v/>
      </c>
      <c r="BA65" s="1" t="str" cm="1">
        <f t="array" ref="BA65">IF(INDEX(Utilities!65:65,'OperationUtility1 (El)'!$B$9 + 4)="","",INDEX(Utilities!65:65,'OperationUtility1 (El)'!$B$9 +4))</f>
        <v/>
      </c>
      <c r="BC65">
        <f t="shared" si="40"/>
        <v>2075</v>
      </c>
      <c r="BD65">
        <f t="shared" si="23"/>
        <v>2040</v>
      </c>
      <c r="BE65" cm="1">
        <f t="array" ref="BE65">IF(BD65&gt;=MAX($D$3:$D$100),MAX($D$3:$D$100),IF(BC65&lt;$D$3,$D$3,INDEX($D$3:$D$100,MATCH(BC65,$D$3:$D$100)+1)))</f>
        <v>2040</v>
      </c>
      <c r="BF65">
        <f t="shared" si="24"/>
        <v>0.40600000000000003</v>
      </c>
      <c r="BG65" s="38">
        <f t="shared" si="25"/>
        <v>0.40600000000000003</v>
      </c>
      <c r="BH65">
        <f t="shared" si="26"/>
        <v>0.40600000000000003</v>
      </c>
      <c r="BI65">
        <f t="shared" si="27"/>
        <v>1257.2602000000002</v>
      </c>
      <c r="BJ65">
        <f t="shared" si="28"/>
        <v>0</v>
      </c>
      <c r="BL65" s="1" t="str" cm="1">
        <f t="array" ref="BL65">IF(INDEX(Utilities!65:65,'OperationUtility1 (El)'!$B$9)="","",INDEX(Utilities!65:65,'OperationUtility1 (El)'!$B$9))</f>
        <v/>
      </c>
      <c r="BM65" s="1" t="str" cm="1">
        <f t="array" ref="BM65">IF(INDEX(Utilities!65:65,'OperationUtility1 (El)'!$B$9 + 5)="","",INDEX(Utilities!65:65,'OperationUtility1 (El)'!$B$9 +5))</f>
        <v/>
      </c>
      <c r="BO65">
        <f t="shared" si="41"/>
        <v>2075</v>
      </c>
      <c r="BP65">
        <f t="shared" si="29"/>
        <v>2040</v>
      </c>
      <c r="BQ65" cm="1">
        <f t="array" ref="BQ65">IF(BP65&gt;=MAX($D$3:$D$100),MAX($D$3:$D$100),IF(BO65&lt;$D$3,$D$3,INDEX($D$3:$D$100,MATCH(BO65,$D$3:$D$100)+1)))</f>
        <v>2040</v>
      </c>
      <c r="BR65">
        <f t="shared" si="30"/>
        <v>6.1510000000000007</v>
      </c>
      <c r="BS65" s="38">
        <f t="shared" si="31"/>
        <v>6.1510000000000007</v>
      </c>
      <c r="BT65">
        <f t="shared" si="32"/>
        <v>6.1510000000000007</v>
      </c>
      <c r="BU65">
        <f t="shared" si="33"/>
        <v>19047.801700000004</v>
      </c>
      <c r="BV65">
        <f t="shared" si="34"/>
        <v>0</v>
      </c>
    </row>
    <row r="66" spans="7:74" x14ac:dyDescent="0.25">
      <c r="G66">
        <f t="shared" si="35"/>
        <v>2076</v>
      </c>
      <c r="H66">
        <f t="shared" si="0"/>
        <v>2040</v>
      </c>
      <c r="I66" cm="1">
        <f t="array" ref="I66">IF(H66&gt;=MAX($D$3:$D$100),MAX($D$3:$D$100),IF(G66&lt;$D$3,$D$3,INDEX($D$3:$D$100,MATCH(G66,$D$3:$D$100)+1)))</f>
        <v>2040</v>
      </c>
      <c r="J66">
        <f t="shared" si="1"/>
        <v>4.0300000000000002E-2</v>
      </c>
      <c r="K66" s="38">
        <f t="shared" si="2"/>
        <v>4.0300000000000002E-2</v>
      </c>
      <c r="L66">
        <f t="shared" si="3"/>
        <v>4.0300000000000002E-2</v>
      </c>
      <c r="M66">
        <f t="shared" si="4"/>
        <v>124.79701000000001</v>
      </c>
      <c r="N66">
        <f t="shared" si="42"/>
        <v>0</v>
      </c>
      <c r="S66">
        <f t="shared" si="37"/>
        <v>2076</v>
      </c>
      <c r="T66">
        <f t="shared" si="5"/>
        <v>2040</v>
      </c>
      <c r="U66" cm="1">
        <f t="array" ref="U66">IF(T66&gt;=MAX($D$3:$D$100),MAX($D$3:$D$100),IF(S66&lt;$D$3,$D$3,INDEX($D$3:$D$100,MATCH(S66,$D$3:$D$100)+1)))</f>
        <v>2040</v>
      </c>
      <c r="V66">
        <f t="shared" si="6"/>
        <v>2.73E-5</v>
      </c>
      <c r="W66" s="38">
        <f t="shared" si="7"/>
        <v>2.73E-5</v>
      </c>
      <c r="X66">
        <f t="shared" si="8"/>
        <v>2.73E-5</v>
      </c>
      <c r="Y66">
        <f t="shared" si="9"/>
        <v>8.453991000000001E-2</v>
      </c>
      <c r="Z66">
        <f t="shared" si="10"/>
        <v>0</v>
      </c>
      <c r="AE66">
        <f t="shared" si="38"/>
        <v>2076</v>
      </c>
      <c r="AF66">
        <f t="shared" si="11"/>
        <v>2040</v>
      </c>
      <c r="AG66" cm="1">
        <f t="array" ref="AG66">IF(AF66&gt;=MAX($D$3:$D$100),MAX($D$3:$D$100),IF(AE66&lt;$D$3,$D$3,INDEX($D$3:$D$100,MATCH(AE66,$D$3:$D$100)+1)))</f>
        <v>2040</v>
      </c>
      <c r="AH66">
        <f t="shared" si="12"/>
        <v>2.6800000000000001E-4</v>
      </c>
      <c r="AI66" s="38">
        <f t="shared" si="13"/>
        <v>2.6800000000000001E-4</v>
      </c>
      <c r="AJ66">
        <f t="shared" si="14"/>
        <v>2.6800000000000001E-4</v>
      </c>
      <c r="AK66">
        <f t="shared" si="15"/>
        <v>0.82991560000000009</v>
      </c>
      <c r="AL66">
        <f t="shared" si="16"/>
        <v>0</v>
      </c>
      <c r="AN66" s="1" t="str" cm="1">
        <f t="array" ref="AN66">IF(INDEX(Utilities!66:66,'OperationUtility1 (El)'!$B$9)="","",INDEX(Utilities!66:66,'OperationUtility1 (El)'!$B$9))</f>
        <v/>
      </c>
      <c r="AO66" s="1" t="str" cm="1">
        <f t="array" ref="AO66">IF(INDEX(Utilities!66:66,'OperationUtility1 (El)'!$B$9 + 3)="","",INDEX(Utilities!66:66,'OperationUtility1 (El)'!$B$9 +3))</f>
        <v/>
      </c>
      <c r="AQ66">
        <f t="shared" si="39"/>
        <v>2076</v>
      </c>
      <c r="AR66">
        <f t="shared" si="17"/>
        <v>2040</v>
      </c>
      <c r="AS66" cm="1">
        <f t="array" ref="AS66">IF(AR66&gt;=MAX($D$3:$D$100),MAX($D$3:$D$100),IF(AQ66&lt;$D$3,$D$3,INDEX($D$3:$D$100,MATCH(AQ66,$D$3:$D$100)+1)))</f>
        <v>2040</v>
      </c>
      <c r="AT66">
        <f t="shared" si="18"/>
        <v>6.0300000000000002E-5</v>
      </c>
      <c r="AU66" s="38">
        <f t="shared" si="19"/>
        <v>6.0300000000000002E-5</v>
      </c>
      <c r="AV66">
        <f t="shared" si="20"/>
        <v>6.0300000000000002E-5</v>
      </c>
      <c r="AW66">
        <f t="shared" si="21"/>
        <v>0.18673101000000003</v>
      </c>
      <c r="AX66">
        <f t="shared" si="22"/>
        <v>0</v>
      </c>
      <c r="AZ66" s="1" t="str" cm="1">
        <f t="array" ref="AZ66">IF(INDEX(Utilities!66:66,'OperationUtility1 (El)'!$B$9)="","",INDEX(Utilities!66:66,'OperationUtility1 (El)'!$B$9))</f>
        <v/>
      </c>
      <c r="BA66" s="1" t="str" cm="1">
        <f t="array" ref="BA66">IF(INDEX(Utilities!66:66,'OperationUtility1 (El)'!$B$9 + 4)="","",INDEX(Utilities!66:66,'OperationUtility1 (El)'!$B$9 +4))</f>
        <v/>
      </c>
      <c r="BC66">
        <f t="shared" si="40"/>
        <v>2076</v>
      </c>
      <c r="BD66">
        <f t="shared" si="23"/>
        <v>2040</v>
      </c>
      <c r="BE66" cm="1">
        <f t="array" ref="BE66">IF(BD66&gt;=MAX($D$3:$D$100),MAX($D$3:$D$100),IF(BC66&lt;$D$3,$D$3,INDEX($D$3:$D$100,MATCH(BC66,$D$3:$D$100)+1)))</f>
        <v>2040</v>
      </c>
      <c r="BF66">
        <f t="shared" si="24"/>
        <v>0.40600000000000003</v>
      </c>
      <c r="BG66" s="38">
        <f t="shared" si="25"/>
        <v>0.40600000000000003</v>
      </c>
      <c r="BH66">
        <f t="shared" si="26"/>
        <v>0.40600000000000003</v>
      </c>
      <c r="BI66">
        <f t="shared" si="27"/>
        <v>1257.2602000000002</v>
      </c>
      <c r="BJ66">
        <f t="shared" si="28"/>
        <v>0</v>
      </c>
      <c r="BL66" s="1" t="str" cm="1">
        <f t="array" ref="BL66">IF(INDEX(Utilities!66:66,'OperationUtility1 (El)'!$B$9)="","",INDEX(Utilities!66:66,'OperationUtility1 (El)'!$B$9))</f>
        <v/>
      </c>
      <c r="BM66" s="1" t="str" cm="1">
        <f t="array" ref="BM66">IF(INDEX(Utilities!66:66,'OperationUtility1 (El)'!$B$9 + 5)="","",INDEX(Utilities!66:66,'OperationUtility1 (El)'!$B$9 +5))</f>
        <v/>
      </c>
      <c r="BO66">
        <f t="shared" si="41"/>
        <v>2076</v>
      </c>
      <c r="BP66">
        <f t="shared" si="29"/>
        <v>2040</v>
      </c>
      <c r="BQ66" cm="1">
        <f t="array" ref="BQ66">IF(BP66&gt;=MAX($D$3:$D$100),MAX($D$3:$D$100),IF(BO66&lt;$D$3,$D$3,INDEX($D$3:$D$100,MATCH(BO66,$D$3:$D$100)+1)))</f>
        <v>2040</v>
      </c>
      <c r="BR66">
        <f t="shared" si="30"/>
        <v>6.1510000000000007</v>
      </c>
      <c r="BS66" s="38">
        <f t="shared" si="31"/>
        <v>6.1510000000000007</v>
      </c>
      <c r="BT66">
        <f t="shared" si="32"/>
        <v>6.1510000000000007</v>
      </c>
      <c r="BU66">
        <f t="shared" si="33"/>
        <v>19047.801700000004</v>
      </c>
      <c r="BV66">
        <f t="shared" si="34"/>
        <v>0</v>
      </c>
    </row>
    <row r="67" spans="7:74" x14ac:dyDescent="0.25">
      <c r="G67">
        <f t="shared" si="35"/>
        <v>2077</v>
      </c>
      <c r="H67">
        <f t="shared" si="0"/>
        <v>2040</v>
      </c>
      <c r="I67" cm="1">
        <f t="array" ref="I67">IF(H67&gt;=MAX($D$3:$D$100),MAX($D$3:$D$100),IF(G67&lt;$D$3,$D$3,INDEX($D$3:$D$100,MATCH(G67,$D$3:$D$100)+1)))</f>
        <v>2040</v>
      </c>
      <c r="J67">
        <f t="shared" si="1"/>
        <v>4.0300000000000002E-2</v>
      </c>
      <c r="K67" s="38">
        <f t="shared" si="2"/>
        <v>4.0300000000000002E-2</v>
      </c>
      <c r="L67">
        <f t="shared" si="3"/>
        <v>4.0300000000000002E-2</v>
      </c>
      <c r="M67">
        <f t="shared" ref="M67:M130" si="43">$L67*$B$6</f>
        <v>124.79701000000001</v>
      </c>
      <c r="N67">
        <f t="shared" si="42"/>
        <v>0</v>
      </c>
      <c r="S67">
        <f t="shared" si="37"/>
        <v>2077</v>
      </c>
      <c r="T67">
        <f t="shared" si="5"/>
        <v>2040</v>
      </c>
      <c r="U67" cm="1">
        <f t="array" ref="U67">IF(T67&gt;=MAX($D$3:$D$100),MAX($D$3:$D$100),IF(S67&lt;$D$3,$D$3,INDEX($D$3:$D$100,MATCH(S67,$D$3:$D$100)+1)))</f>
        <v>2040</v>
      </c>
      <c r="V67">
        <f t="shared" si="6"/>
        <v>2.73E-5</v>
      </c>
      <c r="W67" s="38">
        <f t="shared" si="7"/>
        <v>2.73E-5</v>
      </c>
      <c r="X67">
        <f t="shared" si="8"/>
        <v>2.73E-5</v>
      </c>
      <c r="Y67">
        <f t="shared" si="9"/>
        <v>8.453991000000001E-2</v>
      </c>
      <c r="Z67">
        <f t="shared" si="10"/>
        <v>0</v>
      </c>
      <c r="AE67">
        <f t="shared" si="38"/>
        <v>2077</v>
      </c>
      <c r="AF67">
        <f t="shared" si="11"/>
        <v>2040</v>
      </c>
      <c r="AG67" cm="1">
        <f t="array" ref="AG67">IF(AF67&gt;=MAX($D$3:$D$100),MAX($D$3:$D$100),IF(AE67&lt;$D$3,$D$3,INDEX($D$3:$D$100,MATCH(AE67,$D$3:$D$100)+1)))</f>
        <v>2040</v>
      </c>
      <c r="AH67">
        <f t="shared" si="12"/>
        <v>2.6800000000000001E-4</v>
      </c>
      <c r="AI67" s="38">
        <f t="shared" si="13"/>
        <v>2.6800000000000001E-4</v>
      </c>
      <c r="AJ67">
        <f t="shared" si="14"/>
        <v>2.6800000000000001E-4</v>
      </c>
      <c r="AK67">
        <f t="shared" si="15"/>
        <v>0.82991560000000009</v>
      </c>
      <c r="AL67">
        <f t="shared" si="16"/>
        <v>0</v>
      </c>
      <c r="AN67" s="1" t="str" cm="1">
        <f t="array" ref="AN67">IF(INDEX(Utilities!67:67,'OperationUtility1 (El)'!$B$9)="","",INDEX(Utilities!67:67,'OperationUtility1 (El)'!$B$9))</f>
        <v/>
      </c>
      <c r="AO67" s="1" t="str" cm="1">
        <f t="array" ref="AO67">IF(INDEX(Utilities!67:67,'OperationUtility1 (El)'!$B$9 + 3)="","",INDEX(Utilities!67:67,'OperationUtility1 (El)'!$B$9 +3))</f>
        <v/>
      </c>
      <c r="AQ67">
        <f t="shared" si="39"/>
        <v>2077</v>
      </c>
      <c r="AR67">
        <f t="shared" si="17"/>
        <v>2040</v>
      </c>
      <c r="AS67" cm="1">
        <f t="array" ref="AS67">IF(AR67&gt;=MAX($D$3:$D$100),MAX($D$3:$D$100),IF(AQ67&lt;$D$3,$D$3,INDEX($D$3:$D$100,MATCH(AQ67,$D$3:$D$100)+1)))</f>
        <v>2040</v>
      </c>
      <c r="AT67">
        <f t="shared" si="18"/>
        <v>6.0300000000000002E-5</v>
      </c>
      <c r="AU67" s="38">
        <f t="shared" si="19"/>
        <v>6.0300000000000002E-5</v>
      </c>
      <c r="AV67">
        <f t="shared" si="20"/>
        <v>6.0300000000000002E-5</v>
      </c>
      <c r="AW67">
        <f t="shared" si="21"/>
        <v>0.18673101000000003</v>
      </c>
      <c r="AX67">
        <f t="shared" si="22"/>
        <v>0</v>
      </c>
      <c r="AZ67" s="1" t="str" cm="1">
        <f t="array" ref="AZ67">IF(INDEX(Utilities!67:67,'OperationUtility1 (El)'!$B$9)="","",INDEX(Utilities!67:67,'OperationUtility1 (El)'!$B$9))</f>
        <v/>
      </c>
      <c r="BA67" s="1" t="str" cm="1">
        <f t="array" ref="BA67">IF(INDEX(Utilities!67:67,'OperationUtility1 (El)'!$B$9 + 4)="","",INDEX(Utilities!67:67,'OperationUtility1 (El)'!$B$9 +4))</f>
        <v/>
      </c>
      <c r="BC67">
        <f t="shared" si="40"/>
        <v>2077</v>
      </c>
      <c r="BD67">
        <f t="shared" si="23"/>
        <v>2040</v>
      </c>
      <c r="BE67" cm="1">
        <f t="array" ref="BE67">IF(BD67&gt;=MAX($D$3:$D$100),MAX($D$3:$D$100),IF(BC67&lt;$D$3,$D$3,INDEX($D$3:$D$100,MATCH(BC67,$D$3:$D$100)+1)))</f>
        <v>2040</v>
      </c>
      <c r="BF67">
        <f t="shared" si="24"/>
        <v>0.40600000000000003</v>
      </c>
      <c r="BG67" s="38">
        <f t="shared" si="25"/>
        <v>0.40600000000000003</v>
      </c>
      <c r="BH67">
        <f t="shared" si="26"/>
        <v>0.40600000000000003</v>
      </c>
      <c r="BI67">
        <f t="shared" si="27"/>
        <v>1257.2602000000002</v>
      </c>
      <c r="BJ67">
        <f t="shared" si="28"/>
        <v>0</v>
      </c>
      <c r="BL67" s="1" t="str" cm="1">
        <f t="array" ref="BL67">IF(INDEX(Utilities!67:67,'OperationUtility1 (El)'!$B$9)="","",INDEX(Utilities!67:67,'OperationUtility1 (El)'!$B$9))</f>
        <v/>
      </c>
      <c r="BM67" s="1" t="str" cm="1">
        <f t="array" ref="BM67">IF(INDEX(Utilities!67:67,'OperationUtility1 (El)'!$B$9 + 5)="","",INDEX(Utilities!67:67,'OperationUtility1 (El)'!$B$9 +5))</f>
        <v/>
      </c>
      <c r="BO67">
        <f t="shared" si="41"/>
        <v>2077</v>
      </c>
      <c r="BP67">
        <f t="shared" si="29"/>
        <v>2040</v>
      </c>
      <c r="BQ67" cm="1">
        <f t="array" ref="BQ67">IF(BP67&gt;=MAX($D$3:$D$100),MAX($D$3:$D$100),IF(BO67&lt;$D$3,$D$3,INDEX($D$3:$D$100,MATCH(BO67,$D$3:$D$100)+1)))</f>
        <v>2040</v>
      </c>
      <c r="BR67">
        <f t="shared" si="30"/>
        <v>6.1510000000000007</v>
      </c>
      <c r="BS67" s="38">
        <f t="shared" si="31"/>
        <v>6.1510000000000007</v>
      </c>
      <c r="BT67">
        <f t="shared" si="32"/>
        <v>6.1510000000000007</v>
      </c>
      <c r="BU67">
        <f t="shared" si="33"/>
        <v>19047.801700000004</v>
      </c>
      <c r="BV67">
        <f t="shared" si="34"/>
        <v>0</v>
      </c>
    </row>
    <row r="68" spans="7:74" x14ac:dyDescent="0.25">
      <c r="G68">
        <f t="shared" si="35"/>
        <v>2078</v>
      </c>
      <c r="H68">
        <f t="shared" ref="H68:H131" si="44">INDEX(D$3:D$100,IFERROR(MATCH(G68, D$3:D$100),1))</f>
        <v>2040</v>
      </c>
      <c r="I68" cm="1">
        <f t="array" ref="I68">IF(H68&gt;=MAX($D$3:$D$100),MAX($D$3:$D$100),IF(G68&lt;$D$3,$D$3,INDEX($D$3:$D$100,MATCH(G68,$D$3:$D$100)+1)))</f>
        <v>2040</v>
      </c>
      <c r="J68">
        <f t="shared" ref="J68:J131" si="45">INDEX(E$3:E$100,MATCH(H68,D$3:D$100))</f>
        <v>4.0300000000000002E-2</v>
      </c>
      <c r="K68" s="38">
        <f t="shared" ref="K68:K131" si="46">INDEX(E$3:E$100,MATCH(I68,D$3:D$100))</f>
        <v>4.0300000000000002E-2</v>
      </c>
      <c r="L68">
        <f t="shared" ref="L68:L131" si="47">IF(H68=I68,J68,J68+(K68-J68)*((G68-H68)/(I68-H68)))</f>
        <v>4.0300000000000002E-2</v>
      </c>
      <c r="M68">
        <f t="shared" si="43"/>
        <v>124.79701000000001</v>
      </c>
      <c r="N68">
        <f t="shared" si="42"/>
        <v>0</v>
      </c>
      <c r="S68">
        <f t="shared" si="37"/>
        <v>2078</v>
      </c>
      <c r="T68">
        <f t="shared" ref="T68:T131" si="48">INDEX(P$3:P$100,IFERROR(MATCH(S68, P$3:P$100),1))</f>
        <v>2040</v>
      </c>
      <c r="U68" cm="1">
        <f t="array" ref="U68">IF(T68&gt;=MAX($D$3:$D$100),MAX($D$3:$D$100),IF(S68&lt;$D$3,$D$3,INDEX($D$3:$D$100,MATCH(S68,$D$3:$D$100)+1)))</f>
        <v>2040</v>
      </c>
      <c r="V68">
        <f t="shared" ref="V68:V131" si="49">INDEX(Q$3:Q$100,MATCH(T68,P$3:P$100))</f>
        <v>2.73E-5</v>
      </c>
      <c r="W68" s="38">
        <f t="shared" ref="W68:W131" si="50">INDEX(Q$3:Q$100,MATCH(U68,P$3:P$100))</f>
        <v>2.73E-5</v>
      </c>
      <c r="X68">
        <f t="shared" ref="X68:X131" si="51">IF(T68=U68,V68,V68+(W68-V68)*((S68-T68)/(U68-T68)))</f>
        <v>2.73E-5</v>
      </c>
      <c r="Y68">
        <f t="shared" ref="Y68:Y131" si="52">X68*$B$6</f>
        <v>8.453991000000001E-2</v>
      </c>
      <c r="Z68">
        <f t="shared" ref="Z68:Z131" si="53">X68*$B$7</f>
        <v>0</v>
      </c>
      <c r="AE68">
        <f t="shared" si="38"/>
        <v>2078</v>
      </c>
      <c r="AF68">
        <f t="shared" ref="AF68:AF131" si="54">INDEX(AB$3:AB$100,IFERROR(MATCH(AE68, AB$3:AB$100),1))</f>
        <v>2040</v>
      </c>
      <c r="AG68" cm="1">
        <f t="array" ref="AG68">IF(AF68&gt;=MAX($D$3:$D$100),MAX($D$3:$D$100),IF(AE68&lt;$D$3,$D$3,INDEX($D$3:$D$100,MATCH(AE68,$D$3:$D$100)+1)))</f>
        <v>2040</v>
      </c>
      <c r="AH68">
        <f t="shared" ref="AH68:AH131" si="55">INDEX(AC$3:AC$100,MATCH(AF68,AB$3:AB$100))</f>
        <v>2.6800000000000001E-4</v>
      </c>
      <c r="AI68" s="38">
        <f t="shared" ref="AI68:AI131" si="56">INDEX(AC$3:AC$100,MATCH(AG68,AB$3:AB$100))</f>
        <v>2.6800000000000001E-4</v>
      </c>
      <c r="AJ68">
        <f t="shared" ref="AJ68:AJ131" si="57">IF(AF68=AG68,AH68,AH68+(AI68-AH68)*((AE68-AF68)/(AG68-AF68)))</f>
        <v>2.6800000000000001E-4</v>
      </c>
      <c r="AK68">
        <f t="shared" ref="AK68:AK131" si="58">AJ68*$B$6</f>
        <v>0.82991560000000009</v>
      </c>
      <c r="AL68">
        <f t="shared" ref="AL68:AL131" si="59">AJ68*$B$7</f>
        <v>0</v>
      </c>
      <c r="AN68" s="1" t="str" cm="1">
        <f t="array" ref="AN68">IF(INDEX(Utilities!68:68,'OperationUtility1 (El)'!$B$9)="","",INDEX(Utilities!68:68,'OperationUtility1 (El)'!$B$9))</f>
        <v/>
      </c>
      <c r="AO68" s="1" t="str" cm="1">
        <f t="array" ref="AO68">IF(INDEX(Utilities!68:68,'OperationUtility1 (El)'!$B$9 + 3)="","",INDEX(Utilities!68:68,'OperationUtility1 (El)'!$B$9 +3))</f>
        <v/>
      </c>
      <c r="AQ68">
        <f t="shared" si="39"/>
        <v>2078</v>
      </c>
      <c r="AR68">
        <f t="shared" ref="AR68:AR131" si="60">INDEX(AN$3:AN$100,IFERROR(MATCH(AQ68, AN$3:AN$100),1))</f>
        <v>2040</v>
      </c>
      <c r="AS68" cm="1">
        <f t="array" ref="AS68">IF(AR68&gt;=MAX($D$3:$D$100),MAX($D$3:$D$100),IF(AQ68&lt;$D$3,$D$3,INDEX($D$3:$D$100,MATCH(AQ68,$D$3:$D$100)+1)))</f>
        <v>2040</v>
      </c>
      <c r="AT68">
        <f t="shared" ref="AT68:AT131" si="61">INDEX(AO$3:AO$100,MATCH(AR68,AN$3:AN$100))</f>
        <v>6.0300000000000002E-5</v>
      </c>
      <c r="AU68" s="38">
        <f t="shared" ref="AU68:AU131" si="62">INDEX(AO$3:AO$100,MATCH(AS68,AN$3:AN$100))</f>
        <v>6.0300000000000002E-5</v>
      </c>
      <c r="AV68">
        <f t="shared" ref="AV68:AV131" si="63">IF(AR68=AS68,AT68,AT68+(AU68-AT68)*((AQ68-AR68)/(AS68-AR68)))</f>
        <v>6.0300000000000002E-5</v>
      </c>
      <c r="AW68">
        <f t="shared" ref="AW68:AW131" si="64">AV68*$B$6</f>
        <v>0.18673101000000003</v>
      </c>
      <c r="AX68">
        <f t="shared" ref="AX68:AX131" si="65">AV68*$B$7</f>
        <v>0</v>
      </c>
      <c r="AZ68" s="1" t="str" cm="1">
        <f t="array" ref="AZ68">IF(INDEX(Utilities!68:68,'OperationUtility1 (El)'!$B$9)="","",INDEX(Utilities!68:68,'OperationUtility1 (El)'!$B$9))</f>
        <v/>
      </c>
      <c r="BA68" s="1" t="str" cm="1">
        <f t="array" ref="BA68">IF(INDEX(Utilities!68:68,'OperationUtility1 (El)'!$B$9 + 4)="","",INDEX(Utilities!68:68,'OperationUtility1 (El)'!$B$9 +4))</f>
        <v/>
      </c>
      <c r="BC68">
        <f t="shared" si="40"/>
        <v>2078</v>
      </c>
      <c r="BD68">
        <f t="shared" ref="BD68:BD131" si="66">INDEX(AZ$3:AZ$100,IFERROR(MATCH(BC68, AZ$3:AZ$100),1))</f>
        <v>2040</v>
      </c>
      <c r="BE68" cm="1">
        <f t="array" ref="BE68">IF(BD68&gt;=MAX($D$3:$D$100),MAX($D$3:$D$100),IF(BC68&lt;$D$3,$D$3,INDEX($D$3:$D$100,MATCH(BC68,$D$3:$D$100)+1)))</f>
        <v>2040</v>
      </c>
      <c r="BF68">
        <f t="shared" ref="BF68:BF131" si="67">INDEX(BA$3:BA$100,MATCH(BD68,AZ$3:AZ$100))</f>
        <v>0.40600000000000003</v>
      </c>
      <c r="BG68" s="38">
        <f t="shared" ref="BG68:BG131" si="68">INDEX(BA$3:BA$100,MATCH(BE68,AZ$3:AZ$100))</f>
        <v>0.40600000000000003</v>
      </c>
      <c r="BH68">
        <f t="shared" ref="BH68:BH131" si="69">IF(BD68=BE68,BF68,BF68+(BG68-BF68)*((BC68-BD68)/(BE68-BD68)))</f>
        <v>0.40600000000000003</v>
      </c>
      <c r="BI68">
        <f t="shared" ref="BI68:BI131" si="70">BH68*$B$6</f>
        <v>1257.2602000000002</v>
      </c>
      <c r="BJ68">
        <f t="shared" ref="BJ68:BJ131" si="71">BH68*$B$7</f>
        <v>0</v>
      </c>
      <c r="BL68" s="1" t="str" cm="1">
        <f t="array" ref="BL68">IF(INDEX(Utilities!68:68,'OperationUtility1 (El)'!$B$9)="","",INDEX(Utilities!68:68,'OperationUtility1 (El)'!$B$9))</f>
        <v/>
      </c>
      <c r="BM68" s="1" t="str" cm="1">
        <f t="array" ref="BM68">IF(INDEX(Utilities!68:68,'OperationUtility1 (El)'!$B$9 + 5)="","",INDEX(Utilities!68:68,'OperationUtility1 (El)'!$B$9 +5))</f>
        <v/>
      </c>
      <c r="BO68">
        <f t="shared" si="41"/>
        <v>2078</v>
      </c>
      <c r="BP68">
        <f t="shared" ref="BP68:BP131" si="72">INDEX(BL$3:BL$100,IFERROR(MATCH(BO68, BL$3:BL$100),1))</f>
        <v>2040</v>
      </c>
      <c r="BQ68" cm="1">
        <f t="array" ref="BQ68">IF(BP68&gt;=MAX($D$3:$D$100),MAX($D$3:$D$100),IF(BO68&lt;$D$3,$D$3,INDEX($D$3:$D$100,MATCH(BO68,$D$3:$D$100)+1)))</f>
        <v>2040</v>
      </c>
      <c r="BR68">
        <f t="shared" ref="BR68:BR131" si="73">INDEX(BM$3:BM$100,MATCH(BP68,BL$3:BL$100))</f>
        <v>6.1510000000000007</v>
      </c>
      <c r="BS68" s="38">
        <f t="shared" ref="BS68:BS131" si="74">INDEX(BM$3:BM$100,MATCH(BQ68,BL$3:BL$100))</f>
        <v>6.1510000000000007</v>
      </c>
      <c r="BT68">
        <f t="shared" ref="BT68:BT131" si="75">IF(BP68=BQ68,BR68,BR68+(BS68-BR68)*((BO68-BP68)/(BQ68-BP68)))</f>
        <v>6.1510000000000007</v>
      </c>
      <c r="BU68">
        <f t="shared" ref="BU68:BU131" si="76">BT68*$B$6</f>
        <v>19047.801700000004</v>
      </c>
      <c r="BV68">
        <f t="shared" ref="BV68:BV131" si="77">BT68*$B$7</f>
        <v>0</v>
      </c>
    </row>
    <row r="69" spans="7:74" x14ac:dyDescent="0.25">
      <c r="G69">
        <f t="shared" ref="G69:G132" si="78">G68+1</f>
        <v>2079</v>
      </c>
      <c r="H69">
        <f t="shared" si="44"/>
        <v>2040</v>
      </c>
      <c r="I69" cm="1">
        <f t="array" ref="I69">IF(H69&gt;=MAX($D$3:$D$100),MAX($D$3:$D$100),IF(G69&lt;$D$3,$D$3,INDEX($D$3:$D$100,MATCH(G69,$D$3:$D$100)+1)))</f>
        <v>2040</v>
      </c>
      <c r="J69">
        <f t="shared" si="45"/>
        <v>4.0300000000000002E-2</v>
      </c>
      <c r="K69" s="38">
        <f t="shared" si="46"/>
        <v>4.0300000000000002E-2</v>
      </c>
      <c r="L69">
        <f t="shared" si="47"/>
        <v>4.0300000000000002E-2</v>
      </c>
      <c r="M69">
        <f t="shared" si="43"/>
        <v>124.79701000000001</v>
      </c>
      <c r="N69">
        <f t="shared" si="42"/>
        <v>0</v>
      </c>
      <c r="S69">
        <f t="shared" ref="S69:S132" si="79">S68+1</f>
        <v>2079</v>
      </c>
      <c r="T69">
        <f t="shared" si="48"/>
        <v>2040</v>
      </c>
      <c r="U69" cm="1">
        <f t="array" ref="U69">IF(T69&gt;=MAX($D$3:$D$100),MAX($D$3:$D$100),IF(S69&lt;$D$3,$D$3,INDEX($D$3:$D$100,MATCH(S69,$D$3:$D$100)+1)))</f>
        <v>2040</v>
      </c>
      <c r="V69">
        <f t="shared" si="49"/>
        <v>2.73E-5</v>
      </c>
      <c r="W69" s="38">
        <f t="shared" si="50"/>
        <v>2.73E-5</v>
      </c>
      <c r="X69">
        <f t="shared" si="51"/>
        <v>2.73E-5</v>
      </c>
      <c r="Y69">
        <f t="shared" si="52"/>
        <v>8.453991000000001E-2</v>
      </c>
      <c r="Z69">
        <f t="shared" si="53"/>
        <v>0</v>
      </c>
      <c r="AE69">
        <f t="shared" ref="AE69:AE132" si="80">AE68+1</f>
        <v>2079</v>
      </c>
      <c r="AF69">
        <f t="shared" si="54"/>
        <v>2040</v>
      </c>
      <c r="AG69" cm="1">
        <f t="array" ref="AG69">IF(AF69&gt;=MAX($D$3:$D$100),MAX($D$3:$D$100),IF(AE69&lt;$D$3,$D$3,INDEX($D$3:$D$100,MATCH(AE69,$D$3:$D$100)+1)))</f>
        <v>2040</v>
      </c>
      <c r="AH69">
        <f t="shared" si="55"/>
        <v>2.6800000000000001E-4</v>
      </c>
      <c r="AI69" s="38">
        <f t="shared" si="56"/>
        <v>2.6800000000000001E-4</v>
      </c>
      <c r="AJ69">
        <f t="shared" si="57"/>
        <v>2.6800000000000001E-4</v>
      </c>
      <c r="AK69">
        <f t="shared" si="58"/>
        <v>0.82991560000000009</v>
      </c>
      <c r="AL69">
        <f t="shared" si="59"/>
        <v>0</v>
      </c>
      <c r="AN69" s="1" t="str" cm="1">
        <f t="array" ref="AN69">IF(INDEX(Utilities!69:69,'OperationUtility1 (El)'!$B$9)="","",INDEX(Utilities!69:69,'OperationUtility1 (El)'!$B$9))</f>
        <v/>
      </c>
      <c r="AO69" s="1" t="str" cm="1">
        <f t="array" ref="AO69">IF(INDEX(Utilities!69:69,'OperationUtility1 (El)'!$B$9 + 3)="","",INDEX(Utilities!69:69,'OperationUtility1 (El)'!$B$9 +3))</f>
        <v/>
      </c>
      <c r="AQ69">
        <f t="shared" ref="AQ69:AQ132" si="81">AQ68+1</f>
        <v>2079</v>
      </c>
      <c r="AR69">
        <f t="shared" si="60"/>
        <v>2040</v>
      </c>
      <c r="AS69" cm="1">
        <f t="array" ref="AS69">IF(AR69&gt;=MAX($D$3:$D$100),MAX($D$3:$D$100),IF(AQ69&lt;$D$3,$D$3,INDEX($D$3:$D$100,MATCH(AQ69,$D$3:$D$100)+1)))</f>
        <v>2040</v>
      </c>
      <c r="AT69">
        <f t="shared" si="61"/>
        <v>6.0300000000000002E-5</v>
      </c>
      <c r="AU69" s="38">
        <f t="shared" si="62"/>
        <v>6.0300000000000002E-5</v>
      </c>
      <c r="AV69">
        <f t="shared" si="63"/>
        <v>6.0300000000000002E-5</v>
      </c>
      <c r="AW69">
        <f t="shared" si="64"/>
        <v>0.18673101000000003</v>
      </c>
      <c r="AX69">
        <f t="shared" si="65"/>
        <v>0</v>
      </c>
      <c r="AZ69" s="1" t="str" cm="1">
        <f t="array" ref="AZ69">IF(INDEX(Utilities!69:69,'OperationUtility1 (El)'!$B$9)="","",INDEX(Utilities!69:69,'OperationUtility1 (El)'!$B$9))</f>
        <v/>
      </c>
      <c r="BA69" s="1" t="str" cm="1">
        <f t="array" ref="BA69">IF(INDEX(Utilities!69:69,'OperationUtility1 (El)'!$B$9 + 4)="","",INDEX(Utilities!69:69,'OperationUtility1 (El)'!$B$9 +4))</f>
        <v/>
      </c>
      <c r="BC69">
        <f t="shared" ref="BC69:BC132" si="82">BC68+1</f>
        <v>2079</v>
      </c>
      <c r="BD69">
        <f t="shared" si="66"/>
        <v>2040</v>
      </c>
      <c r="BE69" cm="1">
        <f t="array" ref="BE69">IF(BD69&gt;=MAX($D$3:$D$100),MAX($D$3:$D$100),IF(BC69&lt;$D$3,$D$3,INDEX($D$3:$D$100,MATCH(BC69,$D$3:$D$100)+1)))</f>
        <v>2040</v>
      </c>
      <c r="BF69">
        <f t="shared" si="67"/>
        <v>0.40600000000000003</v>
      </c>
      <c r="BG69" s="38">
        <f t="shared" si="68"/>
        <v>0.40600000000000003</v>
      </c>
      <c r="BH69">
        <f t="shared" si="69"/>
        <v>0.40600000000000003</v>
      </c>
      <c r="BI69">
        <f t="shared" si="70"/>
        <v>1257.2602000000002</v>
      </c>
      <c r="BJ69">
        <f t="shared" si="71"/>
        <v>0</v>
      </c>
      <c r="BL69" s="1" t="str" cm="1">
        <f t="array" ref="BL69">IF(INDEX(Utilities!69:69,'OperationUtility1 (El)'!$B$9)="","",INDEX(Utilities!69:69,'OperationUtility1 (El)'!$B$9))</f>
        <v/>
      </c>
      <c r="BM69" s="1" t="str" cm="1">
        <f t="array" ref="BM69">IF(INDEX(Utilities!69:69,'OperationUtility1 (El)'!$B$9 + 5)="","",INDEX(Utilities!69:69,'OperationUtility1 (El)'!$B$9 +5))</f>
        <v/>
      </c>
      <c r="BO69">
        <f t="shared" ref="BO69:BO132" si="83">BO68+1</f>
        <v>2079</v>
      </c>
      <c r="BP69">
        <f t="shared" si="72"/>
        <v>2040</v>
      </c>
      <c r="BQ69" cm="1">
        <f t="array" ref="BQ69">IF(BP69&gt;=MAX($D$3:$D$100),MAX($D$3:$D$100),IF(BO69&lt;$D$3,$D$3,INDEX($D$3:$D$100,MATCH(BO69,$D$3:$D$100)+1)))</f>
        <v>2040</v>
      </c>
      <c r="BR69">
        <f t="shared" si="73"/>
        <v>6.1510000000000007</v>
      </c>
      <c r="BS69" s="38">
        <f t="shared" si="74"/>
        <v>6.1510000000000007</v>
      </c>
      <c r="BT69">
        <f t="shared" si="75"/>
        <v>6.1510000000000007</v>
      </c>
      <c r="BU69">
        <f t="shared" si="76"/>
        <v>19047.801700000004</v>
      </c>
      <c r="BV69">
        <f t="shared" si="77"/>
        <v>0</v>
      </c>
    </row>
    <row r="70" spans="7:74" x14ac:dyDescent="0.25">
      <c r="G70">
        <f t="shared" si="78"/>
        <v>2080</v>
      </c>
      <c r="H70">
        <f t="shared" si="44"/>
        <v>2040</v>
      </c>
      <c r="I70" cm="1">
        <f t="array" ref="I70">IF(H70&gt;=MAX($D$3:$D$100),MAX($D$3:$D$100),IF(G70&lt;$D$3,$D$3,INDEX($D$3:$D$100,MATCH(G70,$D$3:$D$100)+1)))</f>
        <v>2040</v>
      </c>
      <c r="J70">
        <f t="shared" si="45"/>
        <v>4.0300000000000002E-2</v>
      </c>
      <c r="K70" s="38">
        <f t="shared" si="46"/>
        <v>4.0300000000000002E-2</v>
      </c>
      <c r="L70">
        <f t="shared" si="47"/>
        <v>4.0300000000000002E-2</v>
      </c>
      <c r="M70">
        <f t="shared" si="43"/>
        <v>124.79701000000001</v>
      </c>
      <c r="N70">
        <f t="shared" si="42"/>
        <v>0</v>
      </c>
      <c r="S70">
        <f t="shared" si="79"/>
        <v>2080</v>
      </c>
      <c r="T70">
        <f t="shared" si="48"/>
        <v>2040</v>
      </c>
      <c r="U70" cm="1">
        <f t="array" ref="U70">IF(T70&gt;=MAX($D$3:$D$100),MAX($D$3:$D$100),IF(S70&lt;$D$3,$D$3,INDEX($D$3:$D$100,MATCH(S70,$D$3:$D$100)+1)))</f>
        <v>2040</v>
      </c>
      <c r="V70">
        <f t="shared" si="49"/>
        <v>2.73E-5</v>
      </c>
      <c r="W70" s="38">
        <f t="shared" si="50"/>
        <v>2.73E-5</v>
      </c>
      <c r="X70">
        <f t="shared" si="51"/>
        <v>2.73E-5</v>
      </c>
      <c r="Y70">
        <f t="shared" si="52"/>
        <v>8.453991000000001E-2</v>
      </c>
      <c r="Z70">
        <f t="shared" si="53"/>
        <v>0</v>
      </c>
      <c r="AE70">
        <f t="shared" si="80"/>
        <v>2080</v>
      </c>
      <c r="AF70">
        <f t="shared" si="54"/>
        <v>2040</v>
      </c>
      <c r="AG70" cm="1">
        <f t="array" ref="AG70">IF(AF70&gt;=MAX($D$3:$D$100),MAX($D$3:$D$100),IF(AE70&lt;$D$3,$D$3,INDEX($D$3:$D$100,MATCH(AE70,$D$3:$D$100)+1)))</f>
        <v>2040</v>
      </c>
      <c r="AH70">
        <f t="shared" si="55"/>
        <v>2.6800000000000001E-4</v>
      </c>
      <c r="AI70" s="38">
        <f t="shared" si="56"/>
        <v>2.6800000000000001E-4</v>
      </c>
      <c r="AJ70">
        <f t="shared" si="57"/>
        <v>2.6800000000000001E-4</v>
      </c>
      <c r="AK70">
        <f t="shared" si="58"/>
        <v>0.82991560000000009</v>
      </c>
      <c r="AL70">
        <f t="shared" si="59"/>
        <v>0</v>
      </c>
      <c r="AN70" s="1" t="str" cm="1">
        <f t="array" ref="AN70">IF(INDEX(Utilities!70:70,'OperationUtility1 (El)'!$B$9)="","",INDEX(Utilities!70:70,'OperationUtility1 (El)'!$B$9))</f>
        <v/>
      </c>
      <c r="AO70" s="1" t="str" cm="1">
        <f t="array" ref="AO70">IF(INDEX(Utilities!70:70,'OperationUtility1 (El)'!$B$9 + 3)="","",INDEX(Utilities!70:70,'OperationUtility1 (El)'!$B$9 +3))</f>
        <v/>
      </c>
      <c r="AQ70">
        <f t="shared" si="81"/>
        <v>2080</v>
      </c>
      <c r="AR70">
        <f t="shared" si="60"/>
        <v>2040</v>
      </c>
      <c r="AS70" cm="1">
        <f t="array" ref="AS70">IF(AR70&gt;=MAX($D$3:$D$100),MAX($D$3:$D$100),IF(AQ70&lt;$D$3,$D$3,INDEX($D$3:$D$100,MATCH(AQ70,$D$3:$D$100)+1)))</f>
        <v>2040</v>
      </c>
      <c r="AT70">
        <f t="shared" si="61"/>
        <v>6.0300000000000002E-5</v>
      </c>
      <c r="AU70" s="38">
        <f t="shared" si="62"/>
        <v>6.0300000000000002E-5</v>
      </c>
      <c r="AV70">
        <f t="shared" si="63"/>
        <v>6.0300000000000002E-5</v>
      </c>
      <c r="AW70">
        <f t="shared" si="64"/>
        <v>0.18673101000000003</v>
      </c>
      <c r="AX70">
        <f t="shared" si="65"/>
        <v>0</v>
      </c>
      <c r="AZ70" s="1" t="str" cm="1">
        <f t="array" ref="AZ70">IF(INDEX(Utilities!70:70,'OperationUtility1 (El)'!$B$9)="","",INDEX(Utilities!70:70,'OperationUtility1 (El)'!$B$9))</f>
        <v/>
      </c>
      <c r="BA70" s="1" t="str" cm="1">
        <f t="array" ref="BA70">IF(INDEX(Utilities!70:70,'OperationUtility1 (El)'!$B$9 + 4)="","",INDEX(Utilities!70:70,'OperationUtility1 (El)'!$B$9 +4))</f>
        <v/>
      </c>
      <c r="BC70">
        <f t="shared" si="82"/>
        <v>2080</v>
      </c>
      <c r="BD70">
        <f t="shared" si="66"/>
        <v>2040</v>
      </c>
      <c r="BE70" cm="1">
        <f t="array" ref="BE70">IF(BD70&gt;=MAX($D$3:$D$100),MAX($D$3:$D$100),IF(BC70&lt;$D$3,$D$3,INDEX($D$3:$D$100,MATCH(BC70,$D$3:$D$100)+1)))</f>
        <v>2040</v>
      </c>
      <c r="BF70">
        <f t="shared" si="67"/>
        <v>0.40600000000000003</v>
      </c>
      <c r="BG70" s="38">
        <f t="shared" si="68"/>
        <v>0.40600000000000003</v>
      </c>
      <c r="BH70">
        <f t="shared" si="69"/>
        <v>0.40600000000000003</v>
      </c>
      <c r="BI70">
        <f t="shared" si="70"/>
        <v>1257.2602000000002</v>
      </c>
      <c r="BJ70">
        <f t="shared" si="71"/>
        <v>0</v>
      </c>
      <c r="BL70" s="1" t="str" cm="1">
        <f t="array" ref="BL70">IF(INDEX(Utilities!70:70,'OperationUtility1 (El)'!$B$9)="","",INDEX(Utilities!70:70,'OperationUtility1 (El)'!$B$9))</f>
        <v/>
      </c>
      <c r="BM70" s="1" t="str" cm="1">
        <f t="array" ref="BM70">IF(INDEX(Utilities!70:70,'OperationUtility1 (El)'!$B$9 + 5)="","",INDEX(Utilities!70:70,'OperationUtility1 (El)'!$B$9 +5))</f>
        <v/>
      </c>
      <c r="BO70">
        <f t="shared" si="83"/>
        <v>2080</v>
      </c>
      <c r="BP70">
        <f t="shared" si="72"/>
        <v>2040</v>
      </c>
      <c r="BQ70" cm="1">
        <f t="array" ref="BQ70">IF(BP70&gt;=MAX($D$3:$D$100),MAX($D$3:$D$100),IF(BO70&lt;$D$3,$D$3,INDEX($D$3:$D$100,MATCH(BO70,$D$3:$D$100)+1)))</f>
        <v>2040</v>
      </c>
      <c r="BR70">
        <f t="shared" si="73"/>
        <v>6.1510000000000007</v>
      </c>
      <c r="BS70" s="38">
        <f t="shared" si="74"/>
        <v>6.1510000000000007</v>
      </c>
      <c r="BT70">
        <f t="shared" si="75"/>
        <v>6.1510000000000007</v>
      </c>
      <c r="BU70">
        <f t="shared" si="76"/>
        <v>19047.801700000004</v>
      </c>
      <c r="BV70">
        <f t="shared" si="77"/>
        <v>0</v>
      </c>
    </row>
    <row r="71" spans="7:74" x14ac:dyDescent="0.25">
      <c r="G71">
        <f t="shared" si="78"/>
        <v>2081</v>
      </c>
      <c r="H71">
        <f t="shared" si="44"/>
        <v>2040</v>
      </c>
      <c r="I71" cm="1">
        <f t="array" ref="I71">IF(H71&gt;=MAX($D$3:$D$100),MAX($D$3:$D$100),IF(G71&lt;$D$3,$D$3,INDEX($D$3:$D$100,MATCH(G71,$D$3:$D$100)+1)))</f>
        <v>2040</v>
      </c>
      <c r="J71">
        <f t="shared" si="45"/>
        <v>4.0300000000000002E-2</v>
      </c>
      <c r="K71" s="38">
        <f t="shared" si="46"/>
        <v>4.0300000000000002E-2</v>
      </c>
      <c r="L71">
        <f t="shared" si="47"/>
        <v>4.0300000000000002E-2</v>
      </c>
      <c r="M71">
        <f t="shared" si="43"/>
        <v>124.79701000000001</v>
      </c>
      <c r="N71">
        <f t="shared" ref="N71:N134" si="84">$L71*$B$7</f>
        <v>0</v>
      </c>
      <c r="S71">
        <f t="shared" si="79"/>
        <v>2081</v>
      </c>
      <c r="T71">
        <f t="shared" si="48"/>
        <v>2040</v>
      </c>
      <c r="U71" cm="1">
        <f t="array" ref="U71">IF(T71&gt;=MAX($D$3:$D$100),MAX($D$3:$D$100),IF(S71&lt;$D$3,$D$3,INDEX($D$3:$D$100,MATCH(S71,$D$3:$D$100)+1)))</f>
        <v>2040</v>
      </c>
      <c r="V71">
        <f t="shared" si="49"/>
        <v>2.73E-5</v>
      </c>
      <c r="W71" s="38">
        <f t="shared" si="50"/>
        <v>2.73E-5</v>
      </c>
      <c r="X71">
        <f t="shared" si="51"/>
        <v>2.73E-5</v>
      </c>
      <c r="Y71">
        <f t="shared" si="52"/>
        <v>8.453991000000001E-2</v>
      </c>
      <c r="Z71">
        <f t="shared" si="53"/>
        <v>0</v>
      </c>
      <c r="AE71">
        <f t="shared" si="80"/>
        <v>2081</v>
      </c>
      <c r="AF71">
        <f t="shared" si="54"/>
        <v>2040</v>
      </c>
      <c r="AG71" cm="1">
        <f t="array" ref="AG71">IF(AF71&gt;=MAX($D$3:$D$100),MAX($D$3:$D$100),IF(AE71&lt;$D$3,$D$3,INDEX($D$3:$D$100,MATCH(AE71,$D$3:$D$100)+1)))</f>
        <v>2040</v>
      </c>
      <c r="AH71">
        <f t="shared" si="55"/>
        <v>2.6800000000000001E-4</v>
      </c>
      <c r="AI71" s="38">
        <f t="shared" si="56"/>
        <v>2.6800000000000001E-4</v>
      </c>
      <c r="AJ71">
        <f t="shared" si="57"/>
        <v>2.6800000000000001E-4</v>
      </c>
      <c r="AK71">
        <f t="shared" si="58"/>
        <v>0.82991560000000009</v>
      </c>
      <c r="AL71">
        <f t="shared" si="59"/>
        <v>0</v>
      </c>
      <c r="AN71" s="1" t="str" cm="1">
        <f t="array" ref="AN71">IF(INDEX(Utilities!71:71,'OperationUtility1 (El)'!$B$9)="","",INDEX(Utilities!71:71,'OperationUtility1 (El)'!$B$9))</f>
        <v/>
      </c>
      <c r="AO71" s="1" t="str" cm="1">
        <f t="array" ref="AO71">IF(INDEX(Utilities!71:71,'OperationUtility1 (El)'!$B$9 + 3)="","",INDEX(Utilities!71:71,'OperationUtility1 (El)'!$B$9 +3))</f>
        <v/>
      </c>
      <c r="AQ71">
        <f t="shared" si="81"/>
        <v>2081</v>
      </c>
      <c r="AR71">
        <f t="shared" si="60"/>
        <v>2040</v>
      </c>
      <c r="AS71" cm="1">
        <f t="array" ref="AS71">IF(AR71&gt;=MAX($D$3:$D$100),MAX($D$3:$D$100),IF(AQ71&lt;$D$3,$D$3,INDEX($D$3:$D$100,MATCH(AQ71,$D$3:$D$100)+1)))</f>
        <v>2040</v>
      </c>
      <c r="AT71">
        <f t="shared" si="61"/>
        <v>6.0300000000000002E-5</v>
      </c>
      <c r="AU71" s="38">
        <f t="shared" si="62"/>
        <v>6.0300000000000002E-5</v>
      </c>
      <c r="AV71">
        <f t="shared" si="63"/>
        <v>6.0300000000000002E-5</v>
      </c>
      <c r="AW71">
        <f t="shared" si="64"/>
        <v>0.18673101000000003</v>
      </c>
      <c r="AX71">
        <f t="shared" si="65"/>
        <v>0</v>
      </c>
      <c r="AZ71" s="1" t="str" cm="1">
        <f t="array" ref="AZ71">IF(INDEX(Utilities!71:71,'OperationUtility1 (El)'!$B$9)="","",INDEX(Utilities!71:71,'OperationUtility1 (El)'!$B$9))</f>
        <v/>
      </c>
      <c r="BA71" s="1" t="str" cm="1">
        <f t="array" ref="BA71">IF(INDEX(Utilities!71:71,'OperationUtility1 (El)'!$B$9 + 4)="","",INDEX(Utilities!71:71,'OperationUtility1 (El)'!$B$9 +4))</f>
        <v/>
      </c>
      <c r="BC71">
        <f t="shared" si="82"/>
        <v>2081</v>
      </c>
      <c r="BD71">
        <f t="shared" si="66"/>
        <v>2040</v>
      </c>
      <c r="BE71" cm="1">
        <f t="array" ref="BE71">IF(BD71&gt;=MAX($D$3:$D$100),MAX($D$3:$D$100),IF(BC71&lt;$D$3,$D$3,INDEX($D$3:$D$100,MATCH(BC71,$D$3:$D$100)+1)))</f>
        <v>2040</v>
      </c>
      <c r="BF71">
        <f t="shared" si="67"/>
        <v>0.40600000000000003</v>
      </c>
      <c r="BG71" s="38">
        <f t="shared" si="68"/>
        <v>0.40600000000000003</v>
      </c>
      <c r="BH71">
        <f t="shared" si="69"/>
        <v>0.40600000000000003</v>
      </c>
      <c r="BI71">
        <f t="shared" si="70"/>
        <v>1257.2602000000002</v>
      </c>
      <c r="BJ71">
        <f t="shared" si="71"/>
        <v>0</v>
      </c>
      <c r="BL71" s="1" t="str" cm="1">
        <f t="array" ref="BL71">IF(INDEX(Utilities!71:71,'OperationUtility1 (El)'!$B$9)="","",INDEX(Utilities!71:71,'OperationUtility1 (El)'!$B$9))</f>
        <v/>
      </c>
      <c r="BM71" s="1" t="str" cm="1">
        <f t="array" ref="BM71">IF(INDEX(Utilities!71:71,'OperationUtility1 (El)'!$B$9 + 5)="","",INDEX(Utilities!71:71,'OperationUtility1 (El)'!$B$9 +5))</f>
        <v/>
      </c>
      <c r="BO71">
        <f t="shared" si="83"/>
        <v>2081</v>
      </c>
      <c r="BP71">
        <f t="shared" si="72"/>
        <v>2040</v>
      </c>
      <c r="BQ71" cm="1">
        <f t="array" ref="BQ71">IF(BP71&gt;=MAX($D$3:$D$100),MAX($D$3:$D$100),IF(BO71&lt;$D$3,$D$3,INDEX($D$3:$D$100,MATCH(BO71,$D$3:$D$100)+1)))</f>
        <v>2040</v>
      </c>
      <c r="BR71">
        <f t="shared" si="73"/>
        <v>6.1510000000000007</v>
      </c>
      <c r="BS71" s="38">
        <f t="shared" si="74"/>
        <v>6.1510000000000007</v>
      </c>
      <c r="BT71">
        <f t="shared" si="75"/>
        <v>6.1510000000000007</v>
      </c>
      <c r="BU71">
        <f t="shared" si="76"/>
        <v>19047.801700000004</v>
      </c>
      <c r="BV71">
        <f t="shared" si="77"/>
        <v>0</v>
      </c>
    </row>
    <row r="72" spans="7:74" x14ac:dyDescent="0.25">
      <c r="G72">
        <f t="shared" si="78"/>
        <v>2082</v>
      </c>
      <c r="H72">
        <f t="shared" si="44"/>
        <v>2040</v>
      </c>
      <c r="I72" cm="1">
        <f t="array" ref="I72">IF(H72&gt;=MAX($D$3:$D$100),MAX($D$3:$D$100),IF(G72&lt;$D$3,$D$3,INDEX($D$3:$D$100,MATCH(G72,$D$3:$D$100)+1)))</f>
        <v>2040</v>
      </c>
      <c r="J72">
        <f t="shared" si="45"/>
        <v>4.0300000000000002E-2</v>
      </c>
      <c r="K72" s="38">
        <f t="shared" si="46"/>
        <v>4.0300000000000002E-2</v>
      </c>
      <c r="L72">
        <f t="shared" si="47"/>
        <v>4.0300000000000002E-2</v>
      </c>
      <c r="M72">
        <f t="shared" si="43"/>
        <v>124.79701000000001</v>
      </c>
      <c r="N72">
        <f t="shared" si="84"/>
        <v>0</v>
      </c>
      <c r="S72">
        <f t="shared" si="79"/>
        <v>2082</v>
      </c>
      <c r="T72">
        <f t="shared" si="48"/>
        <v>2040</v>
      </c>
      <c r="U72" cm="1">
        <f t="array" ref="U72">IF(T72&gt;=MAX($D$3:$D$100),MAX($D$3:$D$100),IF(S72&lt;$D$3,$D$3,INDEX($D$3:$D$100,MATCH(S72,$D$3:$D$100)+1)))</f>
        <v>2040</v>
      </c>
      <c r="V72">
        <f t="shared" si="49"/>
        <v>2.73E-5</v>
      </c>
      <c r="W72" s="38">
        <f t="shared" si="50"/>
        <v>2.73E-5</v>
      </c>
      <c r="X72">
        <f t="shared" si="51"/>
        <v>2.73E-5</v>
      </c>
      <c r="Y72">
        <f t="shared" si="52"/>
        <v>8.453991000000001E-2</v>
      </c>
      <c r="Z72">
        <f t="shared" si="53"/>
        <v>0</v>
      </c>
      <c r="AE72">
        <f t="shared" si="80"/>
        <v>2082</v>
      </c>
      <c r="AF72">
        <f t="shared" si="54"/>
        <v>2040</v>
      </c>
      <c r="AG72" cm="1">
        <f t="array" ref="AG72">IF(AF72&gt;=MAX($D$3:$D$100),MAX($D$3:$D$100),IF(AE72&lt;$D$3,$D$3,INDEX($D$3:$D$100,MATCH(AE72,$D$3:$D$100)+1)))</f>
        <v>2040</v>
      </c>
      <c r="AH72">
        <f t="shared" si="55"/>
        <v>2.6800000000000001E-4</v>
      </c>
      <c r="AI72" s="38">
        <f t="shared" si="56"/>
        <v>2.6800000000000001E-4</v>
      </c>
      <c r="AJ72">
        <f t="shared" si="57"/>
        <v>2.6800000000000001E-4</v>
      </c>
      <c r="AK72">
        <f t="shared" si="58"/>
        <v>0.82991560000000009</v>
      </c>
      <c r="AL72">
        <f t="shared" si="59"/>
        <v>0</v>
      </c>
      <c r="AN72" s="1" t="str" cm="1">
        <f t="array" ref="AN72">IF(INDEX(Utilities!72:72,'OperationUtility1 (El)'!$B$9)="","",INDEX(Utilities!72:72,'OperationUtility1 (El)'!$B$9))</f>
        <v/>
      </c>
      <c r="AO72" s="1" t="str" cm="1">
        <f t="array" ref="AO72">IF(INDEX(Utilities!72:72,'OperationUtility1 (El)'!$B$9 + 3)="","",INDEX(Utilities!72:72,'OperationUtility1 (El)'!$B$9 +3))</f>
        <v/>
      </c>
      <c r="AQ72">
        <f t="shared" si="81"/>
        <v>2082</v>
      </c>
      <c r="AR72">
        <f t="shared" si="60"/>
        <v>2040</v>
      </c>
      <c r="AS72" cm="1">
        <f t="array" ref="AS72">IF(AR72&gt;=MAX($D$3:$D$100),MAX($D$3:$D$100),IF(AQ72&lt;$D$3,$D$3,INDEX($D$3:$D$100,MATCH(AQ72,$D$3:$D$100)+1)))</f>
        <v>2040</v>
      </c>
      <c r="AT72">
        <f t="shared" si="61"/>
        <v>6.0300000000000002E-5</v>
      </c>
      <c r="AU72" s="38">
        <f t="shared" si="62"/>
        <v>6.0300000000000002E-5</v>
      </c>
      <c r="AV72">
        <f t="shared" si="63"/>
        <v>6.0300000000000002E-5</v>
      </c>
      <c r="AW72">
        <f t="shared" si="64"/>
        <v>0.18673101000000003</v>
      </c>
      <c r="AX72">
        <f t="shared" si="65"/>
        <v>0</v>
      </c>
      <c r="AZ72" s="1" t="str" cm="1">
        <f t="array" ref="AZ72">IF(INDEX(Utilities!72:72,'OperationUtility1 (El)'!$B$9)="","",INDEX(Utilities!72:72,'OperationUtility1 (El)'!$B$9))</f>
        <v/>
      </c>
      <c r="BA72" s="1" t="str" cm="1">
        <f t="array" ref="BA72">IF(INDEX(Utilities!72:72,'OperationUtility1 (El)'!$B$9 + 4)="","",INDEX(Utilities!72:72,'OperationUtility1 (El)'!$B$9 +4))</f>
        <v/>
      </c>
      <c r="BC72">
        <f t="shared" si="82"/>
        <v>2082</v>
      </c>
      <c r="BD72">
        <f t="shared" si="66"/>
        <v>2040</v>
      </c>
      <c r="BE72" cm="1">
        <f t="array" ref="BE72">IF(BD72&gt;=MAX($D$3:$D$100),MAX($D$3:$D$100),IF(BC72&lt;$D$3,$D$3,INDEX($D$3:$D$100,MATCH(BC72,$D$3:$D$100)+1)))</f>
        <v>2040</v>
      </c>
      <c r="BF72">
        <f t="shared" si="67"/>
        <v>0.40600000000000003</v>
      </c>
      <c r="BG72" s="38">
        <f t="shared" si="68"/>
        <v>0.40600000000000003</v>
      </c>
      <c r="BH72">
        <f t="shared" si="69"/>
        <v>0.40600000000000003</v>
      </c>
      <c r="BI72">
        <f t="shared" si="70"/>
        <v>1257.2602000000002</v>
      </c>
      <c r="BJ72">
        <f t="shared" si="71"/>
        <v>0</v>
      </c>
      <c r="BL72" s="1" t="str" cm="1">
        <f t="array" ref="BL72">IF(INDEX(Utilities!72:72,'OperationUtility1 (El)'!$B$9)="","",INDEX(Utilities!72:72,'OperationUtility1 (El)'!$B$9))</f>
        <v/>
      </c>
      <c r="BM72" s="1" t="str" cm="1">
        <f t="array" ref="BM72">IF(INDEX(Utilities!72:72,'OperationUtility1 (El)'!$B$9 + 5)="","",INDEX(Utilities!72:72,'OperationUtility1 (El)'!$B$9 +5))</f>
        <v/>
      </c>
      <c r="BO72">
        <f t="shared" si="83"/>
        <v>2082</v>
      </c>
      <c r="BP72">
        <f t="shared" si="72"/>
        <v>2040</v>
      </c>
      <c r="BQ72" cm="1">
        <f t="array" ref="BQ72">IF(BP72&gt;=MAX($D$3:$D$100),MAX($D$3:$D$100),IF(BO72&lt;$D$3,$D$3,INDEX($D$3:$D$100,MATCH(BO72,$D$3:$D$100)+1)))</f>
        <v>2040</v>
      </c>
      <c r="BR72">
        <f t="shared" si="73"/>
        <v>6.1510000000000007</v>
      </c>
      <c r="BS72" s="38">
        <f t="shared" si="74"/>
        <v>6.1510000000000007</v>
      </c>
      <c r="BT72">
        <f t="shared" si="75"/>
        <v>6.1510000000000007</v>
      </c>
      <c r="BU72">
        <f t="shared" si="76"/>
        <v>19047.801700000004</v>
      </c>
      <c r="BV72">
        <f t="shared" si="77"/>
        <v>0</v>
      </c>
    </row>
    <row r="73" spans="7:74" x14ac:dyDescent="0.25">
      <c r="G73">
        <f t="shared" si="78"/>
        <v>2083</v>
      </c>
      <c r="H73">
        <f t="shared" si="44"/>
        <v>2040</v>
      </c>
      <c r="I73" cm="1">
        <f t="array" ref="I73">IF(H73&gt;=MAX($D$3:$D$100),MAX($D$3:$D$100),IF(G73&lt;$D$3,$D$3,INDEX($D$3:$D$100,MATCH(G73,$D$3:$D$100)+1)))</f>
        <v>2040</v>
      </c>
      <c r="J73">
        <f t="shared" si="45"/>
        <v>4.0300000000000002E-2</v>
      </c>
      <c r="K73" s="38">
        <f t="shared" si="46"/>
        <v>4.0300000000000002E-2</v>
      </c>
      <c r="L73">
        <f t="shared" si="47"/>
        <v>4.0300000000000002E-2</v>
      </c>
      <c r="M73">
        <f t="shared" si="43"/>
        <v>124.79701000000001</v>
      </c>
      <c r="N73">
        <f t="shared" si="84"/>
        <v>0</v>
      </c>
      <c r="S73">
        <f t="shared" si="79"/>
        <v>2083</v>
      </c>
      <c r="T73">
        <f t="shared" si="48"/>
        <v>2040</v>
      </c>
      <c r="U73" cm="1">
        <f t="array" ref="U73">IF(T73&gt;=MAX($D$3:$D$100),MAX($D$3:$D$100),IF(S73&lt;$D$3,$D$3,INDEX($D$3:$D$100,MATCH(S73,$D$3:$D$100)+1)))</f>
        <v>2040</v>
      </c>
      <c r="V73">
        <f t="shared" si="49"/>
        <v>2.73E-5</v>
      </c>
      <c r="W73" s="38">
        <f t="shared" si="50"/>
        <v>2.73E-5</v>
      </c>
      <c r="X73">
        <f t="shared" si="51"/>
        <v>2.73E-5</v>
      </c>
      <c r="Y73">
        <f t="shared" si="52"/>
        <v>8.453991000000001E-2</v>
      </c>
      <c r="Z73">
        <f t="shared" si="53"/>
        <v>0</v>
      </c>
      <c r="AE73">
        <f t="shared" si="80"/>
        <v>2083</v>
      </c>
      <c r="AF73">
        <f t="shared" si="54"/>
        <v>2040</v>
      </c>
      <c r="AG73" cm="1">
        <f t="array" ref="AG73">IF(AF73&gt;=MAX($D$3:$D$100),MAX($D$3:$D$100),IF(AE73&lt;$D$3,$D$3,INDEX($D$3:$D$100,MATCH(AE73,$D$3:$D$100)+1)))</f>
        <v>2040</v>
      </c>
      <c r="AH73">
        <f t="shared" si="55"/>
        <v>2.6800000000000001E-4</v>
      </c>
      <c r="AI73" s="38">
        <f t="shared" si="56"/>
        <v>2.6800000000000001E-4</v>
      </c>
      <c r="AJ73">
        <f t="shared" si="57"/>
        <v>2.6800000000000001E-4</v>
      </c>
      <c r="AK73">
        <f t="shared" si="58"/>
        <v>0.82991560000000009</v>
      </c>
      <c r="AL73">
        <f t="shared" si="59"/>
        <v>0</v>
      </c>
      <c r="AN73" s="1" t="str" cm="1">
        <f t="array" ref="AN73">IF(INDEX(Utilities!73:73,'OperationUtility1 (El)'!$B$9)="","",INDEX(Utilities!73:73,'OperationUtility1 (El)'!$B$9))</f>
        <v/>
      </c>
      <c r="AO73" s="1" t="str" cm="1">
        <f t="array" ref="AO73">IF(INDEX(Utilities!73:73,'OperationUtility1 (El)'!$B$9 + 3)="","",INDEX(Utilities!73:73,'OperationUtility1 (El)'!$B$9 +3))</f>
        <v/>
      </c>
      <c r="AQ73">
        <f t="shared" si="81"/>
        <v>2083</v>
      </c>
      <c r="AR73">
        <f t="shared" si="60"/>
        <v>2040</v>
      </c>
      <c r="AS73" cm="1">
        <f t="array" ref="AS73">IF(AR73&gt;=MAX($D$3:$D$100),MAX($D$3:$D$100),IF(AQ73&lt;$D$3,$D$3,INDEX($D$3:$D$100,MATCH(AQ73,$D$3:$D$100)+1)))</f>
        <v>2040</v>
      </c>
      <c r="AT73">
        <f t="shared" si="61"/>
        <v>6.0300000000000002E-5</v>
      </c>
      <c r="AU73" s="38">
        <f t="shared" si="62"/>
        <v>6.0300000000000002E-5</v>
      </c>
      <c r="AV73">
        <f t="shared" si="63"/>
        <v>6.0300000000000002E-5</v>
      </c>
      <c r="AW73">
        <f t="shared" si="64"/>
        <v>0.18673101000000003</v>
      </c>
      <c r="AX73">
        <f t="shared" si="65"/>
        <v>0</v>
      </c>
      <c r="AZ73" s="1" t="str" cm="1">
        <f t="array" ref="AZ73">IF(INDEX(Utilities!73:73,'OperationUtility1 (El)'!$B$9)="","",INDEX(Utilities!73:73,'OperationUtility1 (El)'!$B$9))</f>
        <v/>
      </c>
      <c r="BA73" s="1" t="str" cm="1">
        <f t="array" ref="BA73">IF(INDEX(Utilities!73:73,'OperationUtility1 (El)'!$B$9 + 4)="","",INDEX(Utilities!73:73,'OperationUtility1 (El)'!$B$9 +4))</f>
        <v/>
      </c>
      <c r="BC73">
        <f t="shared" si="82"/>
        <v>2083</v>
      </c>
      <c r="BD73">
        <f t="shared" si="66"/>
        <v>2040</v>
      </c>
      <c r="BE73" cm="1">
        <f t="array" ref="BE73">IF(BD73&gt;=MAX($D$3:$D$100),MAX($D$3:$D$100),IF(BC73&lt;$D$3,$D$3,INDEX($D$3:$D$100,MATCH(BC73,$D$3:$D$100)+1)))</f>
        <v>2040</v>
      </c>
      <c r="BF73">
        <f t="shared" si="67"/>
        <v>0.40600000000000003</v>
      </c>
      <c r="BG73" s="38">
        <f t="shared" si="68"/>
        <v>0.40600000000000003</v>
      </c>
      <c r="BH73">
        <f t="shared" si="69"/>
        <v>0.40600000000000003</v>
      </c>
      <c r="BI73">
        <f t="shared" si="70"/>
        <v>1257.2602000000002</v>
      </c>
      <c r="BJ73">
        <f t="shared" si="71"/>
        <v>0</v>
      </c>
      <c r="BL73" s="1" t="str" cm="1">
        <f t="array" ref="BL73">IF(INDEX(Utilities!73:73,'OperationUtility1 (El)'!$B$9)="","",INDEX(Utilities!73:73,'OperationUtility1 (El)'!$B$9))</f>
        <v/>
      </c>
      <c r="BM73" s="1" t="str" cm="1">
        <f t="array" ref="BM73">IF(INDEX(Utilities!73:73,'OperationUtility1 (El)'!$B$9 + 5)="","",INDEX(Utilities!73:73,'OperationUtility1 (El)'!$B$9 +5))</f>
        <v/>
      </c>
      <c r="BO73">
        <f t="shared" si="83"/>
        <v>2083</v>
      </c>
      <c r="BP73">
        <f t="shared" si="72"/>
        <v>2040</v>
      </c>
      <c r="BQ73" cm="1">
        <f t="array" ref="BQ73">IF(BP73&gt;=MAX($D$3:$D$100),MAX($D$3:$D$100),IF(BO73&lt;$D$3,$D$3,INDEX($D$3:$D$100,MATCH(BO73,$D$3:$D$100)+1)))</f>
        <v>2040</v>
      </c>
      <c r="BR73">
        <f t="shared" si="73"/>
        <v>6.1510000000000007</v>
      </c>
      <c r="BS73" s="38">
        <f t="shared" si="74"/>
        <v>6.1510000000000007</v>
      </c>
      <c r="BT73">
        <f t="shared" si="75"/>
        <v>6.1510000000000007</v>
      </c>
      <c r="BU73">
        <f t="shared" si="76"/>
        <v>19047.801700000004</v>
      </c>
      <c r="BV73">
        <f t="shared" si="77"/>
        <v>0</v>
      </c>
    </row>
    <row r="74" spans="7:74" x14ac:dyDescent="0.25">
      <c r="G74">
        <f t="shared" si="78"/>
        <v>2084</v>
      </c>
      <c r="H74">
        <f t="shared" si="44"/>
        <v>2040</v>
      </c>
      <c r="I74" cm="1">
        <f t="array" ref="I74">IF(H74&gt;=MAX($D$3:$D$100),MAX($D$3:$D$100),IF(G74&lt;$D$3,$D$3,INDEX($D$3:$D$100,MATCH(G74,$D$3:$D$100)+1)))</f>
        <v>2040</v>
      </c>
      <c r="J74">
        <f t="shared" si="45"/>
        <v>4.0300000000000002E-2</v>
      </c>
      <c r="K74" s="38">
        <f t="shared" si="46"/>
        <v>4.0300000000000002E-2</v>
      </c>
      <c r="L74">
        <f t="shared" si="47"/>
        <v>4.0300000000000002E-2</v>
      </c>
      <c r="M74">
        <f t="shared" si="43"/>
        <v>124.79701000000001</v>
      </c>
      <c r="N74">
        <f t="shared" si="84"/>
        <v>0</v>
      </c>
      <c r="S74">
        <f t="shared" si="79"/>
        <v>2084</v>
      </c>
      <c r="T74">
        <f t="shared" si="48"/>
        <v>2040</v>
      </c>
      <c r="U74" cm="1">
        <f t="array" ref="U74">IF(T74&gt;=MAX($D$3:$D$100),MAX($D$3:$D$100),IF(S74&lt;$D$3,$D$3,INDEX($D$3:$D$100,MATCH(S74,$D$3:$D$100)+1)))</f>
        <v>2040</v>
      </c>
      <c r="V74">
        <f t="shared" si="49"/>
        <v>2.73E-5</v>
      </c>
      <c r="W74" s="38">
        <f t="shared" si="50"/>
        <v>2.73E-5</v>
      </c>
      <c r="X74">
        <f t="shared" si="51"/>
        <v>2.73E-5</v>
      </c>
      <c r="Y74">
        <f t="shared" si="52"/>
        <v>8.453991000000001E-2</v>
      </c>
      <c r="Z74">
        <f t="shared" si="53"/>
        <v>0</v>
      </c>
      <c r="AE74">
        <f t="shared" si="80"/>
        <v>2084</v>
      </c>
      <c r="AF74">
        <f t="shared" si="54"/>
        <v>2040</v>
      </c>
      <c r="AG74" cm="1">
        <f t="array" ref="AG74">IF(AF74&gt;=MAX($D$3:$D$100),MAX($D$3:$D$100),IF(AE74&lt;$D$3,$D$3,INDEX($D$3:$D$100,MATCH(AE74,$D$3:$D$100)+1)))</f>
        <v>2040</v>
      </c>
      <c r="AH74">
        <f t="shared" si="55"/>
        <v>2.6800000000000001E-4</v>
      </c>
      <c r="AI74" s="38">
        <f t="shared" si="56"/>
        <v>2.6800000000000001E-4</v>
      </c>
      <c r="AJ74">
        <f t="shared" si="57"/>
        <v>2.6800000000000001E-4</v>
      </c>
      <c r="AK74">
        <f t="shared" si="58"/>
        <v>0.82991560000000009</v>
      </c>
      <c r="AL74">
        <f t="shared" si="59"/>
        <v>0</v>
      </c>
      <c r="AN74" s="1" t="str" cm="1">
        <f t="array" ref="AN74">IF(INDEX(Utilities!74:74,'OperationUtility1 (El)'!$B$9)="","",INDEX(Utilities!74:74,'OperationUtility1 (El)'!$B$9))</f>
        <v/>
      </c>
      <c r="AO74" s="1" t="str" cm="1">
        <f t="array" ref="AO74">IF(INDEX(Utilities!74:74,'OperationUtility1 (El)'!$B$9 + 3)="","",INDEX(Utilities!74:74,'OperationUtility1 (El)'!$B$9 +3))</f>
        <v/>
      </c>
      <c r="AQ74">
        <f t="shared" si="81"/>
        <v>2084</v>
      </c>
      <c r="AR74">
        <f t="shared" si="60"/>
        <v>2040</v>
      </c>
      <c r="AS74" cm="1">
        <f t="array" ref="AS74">IF(AR74&gt;=MAX($D$3:$D$100),MAX($D$3:$D$100),IF(AQ74&lt;$D$3,$D$3,INDEX($D$3:$D$100,MATCH(AQ74,$D$3:$D$100)+1)))</f>
        <v>2040</v>
      </c>
      <c r="AT74">
        <f t="shared" si="61"/>
        <v>6.0300000000000002E-5</v>
      </c>
      <c r="AU74" s="38">
        <f t="shared" si="62"/>
        <v>6.0300000000000002E-5</v>
      </c>
      <c r="AV74">
        <f t="shared" si="63"/>
        <v>6.0300000000000002E-5</v>
      </c>
      <c r="AW74">
        <f t="shared" si="64"/>
        <v>0.18673101000000003</v>
      </c>
      <c r="AX74">
        <f t="shared" si="65"/>
        <v>0</v>
      </c>
      <c r="AZ74" s="1" t="str" cm="1">
        <f t="array" ref="AZ74">IF(INDEX(Utilities!74:74,'OperationUtility1 (El)'!$B$9)="","",INDEX(Utilities!74:74,'OperationUtility1 (El)'!$B$9))</f>
        <v/>
      </c>
      <c r="BA74" s="1" t="str" cm="1">
        <f t="array" ref="BA74">IF(INDEX(Utilities!74:74,'OperationUtility1 (El)'!$B$9 + 4)="","",INDEX(Utilities!74:74,'OperationUtility1 (El)'!$B$9 +4))</f>
        <v/>
      </c>
      <c r="BC74">
        <f t="shared" si="82"/>
        <v>2084</v>
      </c>
      <c r="BD74">
        <f t="shared" si="66"/>
        <v>2040</v>
      </c>
      <c r="BE74" cm="1">
        <f t="array" ref="BE74">IF(BD74&gt;=MAX($D$3:$D$100),MAX($D$3:$D$100),IF(BC74&lt;$D$3,$D$3,INDEX($D$3:$D$100,MATCH(BC74,$D$3:$D$100)+1)))</f>
        <v>2040</v>
      </c>
      <c r="BF74">
        <f t="shared" si="67"/>
        <v>0.40600000000000003</v>
      </c>
      <c r="BG74" s="38">
        <f t="shared" si="68"/>
        <v>0.40600000000000003</v>
      </c>
      <c r="BH74">
        <f t="shared" si="69"/>
        <v>0.40600000000000003</v>
      </c>
      <c r="BI74">
        <f t="shared" si="70"/>
        <v>1257.2602000000002</v>
      </c>
      <c r="BJ74">
        <f t="shared" si="71"/>
        <v>0</v>
      </c>
      <c r="BL74" s="1" t="str" cm="1">
        <f t="array" ref="BL74">IF(INDEX(Utilities!74:74,'OperationUtility1 (El)'!$B$9)="","",INDEX(Utilities!74:74,'OperationUtility1 (El)'!$B$9))</f>
        <v/>
      </c>
      <c r="BM74" s="1" t="str" cm="1">
        <f t="array" ref="BM74">IF(INDEX(Utilities!74:74,'OperationUtility1 (El)'!$B$9 + 5)="","",INDEX(Utilities!74:74,'OperationUtility1 (El)'!$B$9 +5))</f>
        <v/>
      </c>
      <c r="BO74">
        <f t="shared" si="83"/>
        <v>2084</v>
      </c>
      <c r="BP74">
        <f t="shared" si="72"/>
        <v>2040</v>
      </c>
      <c r="BQ74" cm="1">
        <f t="array" ref="BQ74">IF(BP74&gt;=MAX($D$3:$D$100),MAX($D$3:$D$100),IF(BO74&lt;$D$3,$D$3,INDEX($D$3:$D$100,MATCH(BO74,$D$3:$D$100)+1)))</f>
        <v>2040</v>
      </c>
      <c r="BR74">
        <f t="shared" si="73"/>
        <v>6.1510000000000007</v>
      </c>
      <c r="BS74" s="38">
        <f t="shared" si="74"/>
        <v>6.1510000000000007</v>
      </c>
      <c r="BT74">
        <f t="shared" si="75"/>
        <v>6.1510000000000007</v>
      </c>
      <c r="BU74">
        <f t="shared" si="76"/>
        <v>19047.801700000004</v>
      </c>
      <c r="BV74">
        <f t="shared" si="77"/>
        <v>0</v>
      </c>
    </row>
    <row r="75" spans="7:74" x14ac:dyDescent="0.25">
      <c r="G75">
        <f t="shared" si="78"/>
        <v>2085</v>
      </c>
      <c r="H75">
        <f t="shared" si="44"/>
        <v>2040</v>
      </c>
      <c r="I75" cm="1">
        <f t="array" ref="I75">IF(H75&gt;=MAX($D$3:$D$100),MAX($D$3:$D$100),IF(G75&lt;$D$3,$D$3,INDEX($D$3:$D$100,MATCH(G75,$D$3:$D$100)+1)))</f>
        <v>2040</v>
      </c>
      <c r="J75">
        <f t="shared" si="45"/>
        <v>4.0300000000000002E-2</v>
      </c>
      <c r="K75" s="38">
        <f t="shared" si="46"/>
        <v>4.0300000000000002E-2</v>
      </c>
      <c r="L75">
        <f t="shared" si="47"/>
        <v>4.0300000000000002E-2</v>
      </c>
      <c r="M75">
        <f t="shared" si="43"/>
        <v>124.79701000000001</v>
      </c>
      <c r="N75">
        <f t="shared" si="84"/>
        <v>0</v>
      </c>
      <c r="S75">
        <f t="shared" si="79"/>
        <v>2085</v>
      </c>
      <c r="T75">
        <f t="shared" si="48"/>
        <v>2040</v>
      </c>
      <c r="U75" cm="1">
        <f t="array" ref="U75">IF(T75&gt;=MAX($D$3:$D$100),MAX($D$3:$D$100),IF(S75&lt;$D$3,$D$3,INDEX($D$3:$D$100,MATCH(S75,$D$3:$D$100)+1)))</f>
        <v>2040</v>
      </c>
      <c r="V75">
        <f t="shared" si="49"/>
        <v>2.73E-5</v>
      </c>
      <c r="W75" s="38">
        <f t="shared" si="50"/>
        <v>2.73E-5</v>
      </c>
      <c r="X75">
        <f t="shared" si="51"/>
        <v>2.73E-5</v>
      </c>
      <c r="Y75">
        <f t="shared" si="52"/>
        <v>8.453991000000001E-2</v>
      </c>
      <c r="Z75">
        <f t="shared" si="53"/>
        <v>0</v>
      </c>
      <c r="AE75">
        <f t="shared" si="80"/>
        <v>2085</v>
      </c>
      <c r="AF75">
        <f t="shared" si="54"/>
        <v>2040</v>
      </c>
      <c r="AG75" cm="1">
        <f t="array" ref="AG75">IF(AF75&gt;=MAX($D$3:$D$100),MAX($D$3:$D$100),IF(AE75&lt;$D$3,$D$3,INDEX($D$3:$D$100,MATCH(AE75,$D$3:$D$100)+1)))</f>
        <v>2040</v>
      </c>
      <c r="AH75">
        <f t="shared" si="55"/>
        <v>2.6800000000000001E-4</v>
      </c>
      <c r="AI75" s="38">
        <f t="shared" si="56"/>
        <v>2.6800000000000001E-4</v>
      </c>
      <c r="AJ75">
        <f t="shared" si="57"/>
        <v>2.6800000000000001E-4</v>
      </c>
      <c r="AK75">
        <f t="shared" si="58"/>
        <v>0.82991560000000009</v>
      </c>
      <c r="AL75">
        <f t="shared" si="59"/>
        <v>0</v>
      </c>
      <c r="AN75" s="1" t="str" cm="1">
        <f t="array" ref="AN75">IF(INDEX(Utilities!75:75,'OperationUtility1 (El)'!$B$9)="","",INDEX(Utilities!75:75,'OperationUtility1 (El)'!$B$9))</f>
        <v/>
      </c>
      <c r="AO75" s="1" t="str" cm="1">
        <f t="array" ref="AO75">IF(INDEX(Utilities!75:75,'OperationUtility1 (El)'!$B$9 + 3)="","",INDEX(Utilities!75:75,'OperationUtility1 (El)'!$B$9 +3))</f>
        <v/>
      </c>
      <c r="AQ75">
        <f t="shared" si="81"/>
        <v>2085</v>
      </c>
      <c r="AR75">
        <f t="shared" si="60"/>
        <v>2040</v>
      </c>
      <c r="AS75" cm="1">
        <f t="array" ref="AS75">IF(AR75&gt;=MAX($D$3:$D$100),MAX($D$3:$D$100),IF(AQ75&lt;$D$3,$D$3,INDEX($D$3:$D$100,MATCH(AQ75,$D$3:$D$100)+1)))</f>
        <v>2040</v>
      </c>
      <c r="AT75">
        <f t="shared" si="61"/>
        <v>6.0300000000000002E-5</v>
      </c>
      <c r="AU75" s="38">
        <f t="shared" si="62"/>
        <v>6.0300000000000002E-5</v>
      </c>
      <c r="AV75">
        <f t="shared" si="63"/>
        <v>6.0300000000000002E-5</v>
      </c>
      <c r="AW75">
        <f t="shared" si="64"/>
        <v>0.18673101000000003</v>
      </c>
      <c r="AX75">
        <f t="shared" si="65"/>
        <v>0</v>
      </c>
      <c r="AZ75" s="1" t="str" cm="1">
        <f t="array" ref="AZ75">IF(INDEX(Utilities!75:75,'OperationUtility1 (El)'!$B$9)="","",INDEX(Utilities!75:75,'OperationUtility1 (El)'!$B$9))</f>
        <v/>
      </c>
      <c r="BA75" s="1" t="str" cm="1">
        <f t="array" ref="BA75">IF(INDEX(Utilities!75:75,'OperationUtility1 (El)'!$B$9 + 4)="","",INDEX(Utilities!75:75,'OperationUtility1 (El)'!$B$9 +4))</f>
        <v/>
      </c>
      <c r="BC75">
        <f t="shared" si="82"/>
        <v>2085</v>
      </c>
      <c r="BD75">
        <f t="shared" si="66"/>
        <v>2040</v>
      </c>
      <c r="BE75" cm="1">
        <f t="array" ref="BE75">IF(BD75&gt;=MAX($D$3:$D$100),MAX($D$3:$D$100),IF(BC75&lt;$D$3,$D$3,INDEX($D$3:$D$100,MATCH(BC75,$D$3:$D$100)+1)))</f>
        <v>2040</v>
      </c>
      <c r="BF75">
        <f t="shared" si="67"/>
        <v>0.40600000000000003</v>
      </c>
      <c r="BG75" s="38">
        <f t="shared" si="68"/>
        <v>0.40600000000000003</v>
      </c>
      <c r="BH75">
        <f t="shared" si="69"/>
        <v>0.40600000000000003</v>
      </c>
      <c r="BI75">
        <f t="shared" si="70"/>
        <v>1257.2602000000002</v>
      </c>
      <c r="BJ75">
        <f t="shared" si="71"/>
        <v>0</v>
      </c>
      <c r="BL75" s="1" t="str" cm="1">
        <f t="array" ref="BL75">IF(INDEX(Utilities!75:75,'OperationUtility1 (El)'!$B$9)="","",INDEX(Utilities!75:75,'OperationUtility1 (El)'!$B$9))</f>
        <v/>
      </c>
      <c r="BM75" s="1" t="str" cm="1">
        <f t="array" ref="BM75">IF(INDEX(Utilities!75:75,'OperationUtility1 (El)'!$B$9 + 5)="","",INDEX(Utilities!75:75,'OperationUtility1 (El)'!$B$9 +5))</f>
        <v/>
      </c>
      <c r="BO75">
        <f t="shared" si="83"/>
        <v>2085</v>
      </c>
      <c r="BP75">
        <f t="shared" si="72"/>
        <v>2040</v>
      </c>
      <c r="BQ75" cm="1">
        <f t="array" ref="BQ75">IF(BP75&gt;=MAX($D$3:$D$100),MAX($D$3:$D$100),IF(BO75&lt;$D$3,$D$3,INDEX($D$3:$D$100,MATCH(BO75,$D$3:$D$100)+1)))</f>
        <v>2040</v>
      </c>
      <c r="BR75">
        <f t="shared" si="73"/>
        <v>6.1510000000000007</v>
      </c>
      <c r="BS75" s="38">
        <f t="shared" si="74"/>
        <v>6.1510000000000007</v>
      </c>
      <c r="BT75">
        <f t="shared" si="75"/>
        <v>6.1510000000000007</v>
      </c>
      <c r="BU75">
        <f t="shared" si="76"/>
        <v>19047.801700000004</v>
      </c>
      <c r="BV75">
        <f t="shared" si="77"/>
        <v>0</v>
      </c>
    </row>
    <row r="76" spans="7:74" x14ac:dyDescent="0.25">
      <c r="G76">
        <f t="shared" si="78"/>
        <v>2086</v>
      </c>
      <c r="H76">
        <f t="shared" si="44"/>
        <v>2040</v>
      </c>
      <c r="I76" cm="1">
        <f t="array" ref="I76">IF(H76&gt;=MAX($D$3:$D$100),MAX($D$3:$D$100),IF(G76&lt;$D$3,$D$3,INDEX($D$3:$D$100,MATCH(G76,$D$3:$D$100)+1)))</f>
        <v>2040</v>
      </c>
      <c r="J76">
        <f t="shared" si="45"/>
        <v>4.0300000000000002E-2</v>
      </c>
      <c r="K76" s="38">
        <f t="shared" si="46"/>
        <v>4.0300000000000002E-2</v>
      </c>
      <c r="L76">
        <f t="shared" si="47"/>
        <v>4.0300000000000002E-2</v>
      </c>
      <c r="M76">
        <f t="shared" si="43"/>
        <v>124.79701000000001</v>
      </c>
      <c r="N76">
        <f t="shared" si="84"/>
        <v>0</v>
      </c>
      <c r="S76">
        <f t="shared" si="79"/>
        <v>2086</v>
      </c>
      <c r="T76">
        <f t="shared" si="48"/>
        <v>2040</v>
      </c>
      <c r="U76" cm="1">
        <f t="array" ref="U76">IF(T76&gt;=MAX($D$3:$D$100),MAX($D$3:$D$100),IF(S76&lt;$D$3,$D$3,INDEX($D$3:$D$100,MATCH(S76,$D$3:$D$100)+1)))</f>
        <v>2040</v>
      </c>
      <c r="V76">
        <f t="shared" si="49"/>
        <v>2.73E-5</v>
      </c>
      <c r="W76" s="38">
        <f t="shared" si="50"/>
        <v>2.73E-5</v>
      </c>
      <c r="X76">
        <f t="shared" si="51"/>
        <v>2.73E-5</v>
      </c>
      <c r="Y76">
        <f t="shared" si="52"/>
        <v>8.453991000000001E-2</v>
      </c>
      <c r="Z76">
        <f t="shared" si="53"/>
        <v>0</v>
      </c>
      <c r="AE76">
        <f t="shared" si="80"/>
        <v>2086</v>
      </c>
      <c r="AF76">
        <f t="shared" si="54"/>
        <v>2040</v>
      </c>
      <c r="AG76" cm="1">
        <f t="array" ref="AG76">IF(AF76&gt;=MAX($D$3:$D$100),MAX($D$3:$D$100),IF(AE76&lt;$D$3,$D$3,INDEX($D$3:$D$100,MATCH(AE76,$D$3:$D$100)+1)))</f>
        <v>2040</v>
      </c>
      <c r="AH76">
        <f t="shared" si="55"/>
        <v>2.6800000000000001E-4</v>
      </c>
      <c r="AI76" s="38">
        <f t="shared" si="56"/>
        <v>2.6800000000000001E-4</v>
      </c>
      <c r="AJ76">
        <f t="shared" si="57"/>
        <v>2.6800000000000001E-4</v>
      </c>
      <c r="AK76">
        <f t="shared" si="58"/>
        <v>0.82991560000000009</v>
      </c>
      <c r="AL76">
        <f t="shared" si="59"/>
        <v>0</v>
      </c>
      <c r="AN76" s="1" t="str" cm="1">
        <f t="array" ref="AN76">IF(INDEX(Utilities!76:76,'OperationUtility1 (El)'!$B$9)="","",INDEX(Utilities!76:76,'OperationUtility1 (El)'!$B$9))</f>
        <v/>
      </c>
      <c r="AO76" s="1" t="str" cm="1">
        <f t="array" ref="AO76">IF(INDEX(Utilities!76:76,'OperationUtility1 (El)'!$B$9 + 3)="","",INDEX(Utilities!76:76,'OperationUtility1 (El)'!$B$9 +3))</f>
        <v/>
      </c>
      <c r="AQ76">
        <f t="shared" si="81"/>
        <v>2086</v>
      </c>
      <c r="AR76">
        <f t="shared" si="60"/>
        <v>2040</v>
      </c>
      <c r="AS76" cm="1">
        <f t="array" ref="AS76">IF(AR76&gt;=MAX($D$3:$D$100),MAX($D$3:$D$100),IF(AQ76&lt;$D$3,$D$3,INDEX($D$3:$D$100,MATCH(AQ76,$D$3:$D$100)+1)))</f>
        <v>2040</v>
      </c>
      <c r="AT76">
        <f t="shared" si="61"/>
        <v>6.0300000000000002E-5</v>
      </c>
      <c r="AU76" s="38">
        <f t="shared" si="62"/>
        <v>6.0300000000000002E-5</v>
      </c>
      <c r="AV76">
        <f t="shared" si="63"/>
        <v>6.0300000000000002E-5</v>
      </c>
      <c r="AW76">
        <f t="shared" si="64"/>
        <v>0.18673101000000003</v>
      </c>
      <c r="AX76">
        <f t="shared" si="65"/>
        <v>0</v>
      </c>
      <c r="AZ76" s="1" t="str" cm="1">
        <f t="array" ref="AZ76">IF(INDEX(Utilities!76:76,'OperationUtility1 (El)'!$B$9)="","",INDEX(Utilities!76:76,'OperationUtility1 (El)'!$B$9))</f>
        <v/>
      </c>
      <c r="BA76" s="1" t="str" cm="1">
        <f t="array" ref="BA76">IF(INDEX(Utilities!76:76,'OperationUtility1 (El)'!$B$9 + 4)="","",INDEX(Utilities!76:76,'OperationUtility1 (El)'!$B$9 +4))</f>
        <v/>
      </c>
      <c r="BC76">
        <f t="shared" si="82"/>
        <v>2086</v>
      </c>
      <c r="BD76">
        <f t="shared" si="66"/>
        <v>2040</v>
      </c>
      <c r="BE76" cm="1">
        <f t="array" ref="BE76">IF(BD76&gt;=MAX($D$3:$D$100),MAX($D$3:$D$100),IF(BC76&lt;$D$3,$D$3,INDEX($D$3:$D$100,MATCH(BC76,$D$3:$D$100)+1)))</f>
        <v>2040</v>
      </c>
      <c r="BF76">
        <f t="shared" si="67"/>
        <v>0.40600000000000003</v>
      </c>
      <c r="BG76" s="38">
        <f t="shared" si="68"/>
        <v>0.40600000000000003</v>
      </c>
      <c r="BH76">
        <f t="shared" si="69"/>
        <v>0.40600000000000003</v>
      </c>
      <c r="BI76">
        <f t="shared" si="70"/>
        <v>1257.2602000000002</v>
      </c>
      <c r="BJ76">
        <f t="shared" si="71"/>
        <v>0</v>
      </c>
      <c r="BL76" s="1" t="str" cm="1">
        <f t="array" ref="BL76">IF(INDEX(Utilities!76:76,'OperationUtility1 (El)'!$B$9)="","",INDEX(Utilities!76:76,'OperationUtility1 (El)'!$B$9))</f>
        <v/>
      </c>
      <c r="BM76" s="1" t="str" cm="1">
        <f t="array" ref="BM76">IF(INDEX(Utilities!76:76,'OperationUtility1 (El)'!$B$9 + 5)="","",INDEX(Utilities!76:76,'OperationUtility1 (El)'!$B$9 +5))</f>
        <v/>
      </c>
      <c r="BO76">
        <f t="shared" si="83"/>
        <v>2086</v>
      </c>
      <c r="BP76">
        <f t="shared" si="72"/>
        <v>2040</v>
      </c>
      <c r="BQ76" cm="1">
        <f t="array" ref="BQ76">IF(BP76&gt;=MAX($D$3:$D$100),MAX($D$3:$D$100),IF(BO76&lt;$D$3,$D$3,INDEX($D$3:$D$100,MATCH(BO76,$D$3:$D$100)+1)))</f>
        <v>2040</v>
      </c>
      <c r="BR76">
        <f t="shared" si="73"/>
        <v>6.1510000000000007</v>
      </c>
      <c r="BS76" s="38">
        <f t="shared" si="74"/>
        <v>6.1510000000000007</v>
      </c>
      <c r="BT76">
        <f t="shared" si="75"/>
        <v>6.1510000000000007</v>
      </c>
      <c r="BU76">
        <f t="shared" si="76"/>
        <v>19047.801700000004</v>
      </c>
      <c r="BV76">
        <f t="shared" si="77"/>
        <v>0</v>
      </c>
    </row>
    <row r="77" spans="7:74" x14ac:dyDescent="0.25">
      <c r="G77">
        <f t="shared" si="78"/>
        <v>2087</v>
      </c>
      <c r="H77">
        <f t="shared" si="44"/>
        <v>2040</v>
      </c>
      <c r="I77" cm="1">
        <f t="array" ref="I77">IF(H77&gt;=MAX($D$3:$D$100),MAX($D$3:$D$100),IF(G77&lt;$D$3,$D$3,INDEX($D$3:$D$100,MATCH(G77,$D$3:$D$100)+1)))</f>
        <v>2040</v>
      </c>
      <c r="J77">
        <f t="shared" si="45"/>
        <v>4.0300000000000002E-2</v>
      </c>
      <c r="K77" s="38">
        <f t="shared" si="46"/>
        <v>4.0300000000000002E-2</v>
      </c>
      <c r="L77">
        <f t="shared" si="47"/>
        <v>4.0300000000000002E-2</v>
      </c>
      <c r="M77">
        <f t="shared" si="43"/>
        <v>124.79701000000001</v>
      </c>
      <c r="N77">
        <f t="shared" si="84"/>
        <v>0</v>
      </c>
      <c r="S77">
        <f t="shared" si="79"/>
        <v>2087</v>
      </c>
      <c r="T77">
        <f t="shared" si="48"/>
        <v>2040</v>
      </c>
      <c r="U77" cm="1">
        <f t="array" ref="U77">IF(T77&gt;=MAX($D$3:$D$100),MAX($D$3:$D$100),IF(S77&lt;$D$3,$D$3,INDEX($D$3:$D$100,MATCH(S77,$D$3:$D$100)+1)))</f>
        <v>2040</v>
      </c>
      <c r="V77">
        <f t="shared" si="49"/>
        <v>2.73E-5</v>
      </c>
      <c r="W77" s="38">
        <f t="shared" si="50"/>
        <v>2.73E-5</v>
      </c>
      <c r="X77">
        <f t="shared" si="51"/>
        <v>2.73E-5</v>
      </c>
      <c r="Y77">
        <f t="shared" si="52"/>
        <v>8.453991000000001E-2</v>
      </c>
      <c r="Z77">
        <f t="shared" si="53"/>
        <v>0</v>
      </c>
      <c r="AE77">
        <f t="shared" si="80"/>
        <v>2087</v>
      </c>
      <c r="AF77">
        <f t="shared" si="54"/>
        <v>2040</v>
      </c>
      <c r="AG77" cm="1">
        <f t="array" ref="AG77">IF(AF77&gt;=MAX($D$3:$D$100),MAX($D$3:$D$100),IF(AE77&lt;$D$3,$D$3,INDEX($D$3:$D$100,MATCH(AE77,$D$3:$D$100)+1)))</f>
        <v>2040</v>
      </c>
      <c r="AH77">
        <f t="shared" si="55"/>
        <v>2.6800000000000001E-4</v>
      </c>
      <c r="AI77" s="38">
        <f t="shared" si="56"/>
        <v>2.6800000000000001E-4</v>
      </c>
      <c r="AJ77">
        <f t="shared" si="57"/>
        <v>2.6800000000000001E-4</v>
      </c>
      <c r="AK77">
        <f t="shared" si="58"/>
        <v>0.82991560000000009</v>
      </c>
      <c r="AL77">
        <f t="shared" si="59"/>
        <v>0</v>
      </c>
      <c r="AN77" s="1" t="str" cm="1">
        <f t="array" ref="AN77">IF(INDEX(Utilities!77:77,'OperationUtility1 (El)'!$B$9)="","",INDEX(Utilities!77:77,'OperationUtility1 (El)'!$B$9))</f>
        <v/>
      </c>
      <c r="AO77" s="1" t="str" cm="1">
        <f t="array" ref="AO77">IF(INDEX(Utilities!77:77,'OperationUtility1 (El)'!$B$9 + 3)="","",INDEX(Utilities!77:77,'OperationUtility1 (El)'!$B$9 +3))</f>
        <v/>
      </c>
      <c r="AQ77">
        <f t="shared" si="81"/>
        <v>2087</v>
      </c>
      <c r="AR77">
        <f t="shared" si="60"/>
        <v>2040</v>
      </c>
      <c r="AS77" cm="1">
        <f t="array" ref="AS77">IF(AR77&gt;=MAX($D$3:$D$100),MAX($D$3:$D$100),IF(AQ77&lt;$D$3,$D$3,INDEX($D$3:$D$100,MATCH(AQ77,$D$3:$D$100)+1)))</f>
        <v>2040</v>
      </c>
      <c r="AT77">
        <f t="shared" si="61"/>
        <v>6.0300000000000002E-5</v>
      </c>
      <c r="AU77" s="38">
        <f t="shared" si="62"/>
        <v>6.0300000000000002E-5</v>
      </c>
      <c r="AV77">
        <f t="shared" si="63"/>
        <v>6.0300000000000002E-5</v>
      </c>
      <c r="AW77">
        <f t="shared" si="64"/>
        <v>0.18673101000000003</v>
      </c>
      <c r="AX77">
        <f t="shared" si="65"/>
        <v>0</v>
      </c>
      <c r="AZ77" s="1" t="str" cm="1">
        <f t="array" ref="AZ77">IF(INDEX(Utilities!77:77,'OperationUtility1 (El)'!$B$9)="","",INDEX(Utilities!77:77,'OperationUtility1 (El)'!$B$9))</f>
        <v/>
      </c>
      <c r="BA77" s="1" t="str" cm="1">
        <f t="array" ref="BA77">IF(INDEX(Utilities!77:77,'OperationUtility1 (El)'!$B$9 + 4)="","",INDEX(Utilities!77:77,'OperationUtility1 (El)'!$B$9 +4))</f>
        <v/>
      </c>
      <c r="BC77">
        <f t="shared" si="82"/>
        <v>2087</v>
      </c>
      <c r="BD77">
        <f t="shared" si="66"/>
        <v>2040</v>
      </c>
      <c r="BE77" cm="1">
        <f t="array" ref="BE77">IF(BD77&gt;=MAX($D$3:$D$100),MAX($D$3:$D$100),IF(BC77&lt;$D$3,$D$3,INDEX($D$3:$D$100,MATCH(BC77,$D$3:$D$100)+1)))</f>
        <v>2040</v>
      </c>
      <c r="BF77">
        <f t="shared" si="67"/>
        <v>0.40600000000000003</v>
      </c>
      <c r="BG77" s="38">
        <f t="shared" si="68"/>
        <v>0.40600000000000003</v>
      </c>
      <c r="BH77">
        <f t="shared" si="69"/>
        <v>0.40600000000000003</v>
      </c>
      <c r="BI77">
        <f t="shared" si="70"/>
        <v>1257.2602000000002</v>
      </c>
      <c r="BJ77">
        <f t="shared" si="71"/>
        <v>0</v>
      </c>
      <c r="BL77" s="1" t="str" cm="1">
        <f t="array" ref="BL77">IF(INDEX(Utilities!77:77,'OperationUtility1 (El)'!$B$9)="","",INDEX(Utilities!77:77,'OperationUtility1 (El)'!$B$9))</f>
        <v/>
      </c>
      <c r="BM77" s="1" t="str" cm="1">
        <f t="array" ref="BM77">IF(INDEX(Utilities!77:77,'OperationUtility1 (El)'!$B$9 + 5)="","",INDEX(Utilities!77:77,'OperationUtility1 (El)'!$B$9 +5))</f>
        <v/>
      </c>
      <c r="BO77">
        <f t="shared" si="83"/>
        <v>2087</v>
      </c>
      <c r="BP77">
        <f t="shared" si="72"/>
        <v>2040</v>
      </c>
      <c r="BQ77" cm="1">
        <f t="array" ref="BQ77">IF(BP77&gt;=MAX($D$3:$D$100),MAX($D$3:$D$100),IF(BO77&lt;$D$3,$D$3,INDEX($D$3:$D$100,MATCH(BO77,$D$3:$D$100)+1)))</f>
        <v>2040</v>
      </c>
      <c r="BR77">
        <f t="shared" si="73"/>
        <v>6.1510000000000007</v>
      </c>
      <c r="BS77" s="38">
        <f t="shared" si="74"/>
        <v>6.1510000000000007</v>
      </c>
      <c r="BT77">
        <f t="shared" si="75"/>
        <v>6.1510000000000007</v>
      </c>
      <c r="BU77">
        <f t="shared" si="76"/>
        <v>19047.801700000004</v>
      </c>
      <c r="BV77">
        <f t="shared" si="77"/>
        <v>0</v>
      </c>
    </row>
    <row r="78" spans="7:74" x14ac:dyDescent="0.25">
      <c r="G78">
        <f t="shared" si="78"/>
        <v>2088</v>
      </c>
      <c r="H78">
        <f t="shared" si="44"/>
        <v>2040</v>
      </c>
      <c r="I78" cm="1">
        <f t="array" ref="I78">IF(H78&gt;=MAX($D$3:$D$100),MAX($D$3:$D$100),IF(G78&lt;$D$3,$D$3,INDEX($D$3:$D$100,MATCH(G78,$D$3:$D$100)+1)))</f>
        <v>2040</v>
      </c>
      <c r="J78">
        <f t="shared" si="45"/>
        <v>4.0300000000000002E-2</v>
      </c>
      <c r="K78" s="38">
        <f t="shared" si="46"/>
        <v>4.0300000000000002E-2</v>
      </c>
      <c r="L78">
        <f t="shared" si="47"/>
        <v>4.0300000000000002E-2</v>
      </c>
      <c r="M78">
        <f t="shared" si="43"/>
        <v>124.79701000000001</v>
      </c>
      <c r="N78">
        <f t="shared" si="84"/>
        <v>0</v>
      </c>
      <c r="S78">
        <f t="shared" si="79"/>
        <v>2088</v>
      </c>
      <c r="T78">
        <f t="shared" si="48"/>
        <v>2040</v>
      </c>
      <c r="U78" cm="1">
        <f t="array" ref="U78">IF(T78&gt;=MAX($D$3:$D$100),MAX($D$3:$D$100),IF(S78&lt;$D$3,$D$3,INDEX($D$3:$D$100,MATCH(S78,$D$3:$D$100)+1)))</f>
        <v>2040</v>
      </c>
      <c r="V78">
        <f t="shared" si="49"/>
        <v>2.73E-5</v>
      </c>
      <c r="W78" s="38">
        <f t="shared" si="50"/>
        <v>2.73E-5</v>
      </c>
      <c r="X78">
        <f t="shared" si="51"/>
        <v>2.73E-5</v>
      </c>
      <c r="Y78">
        <f t="shared" si="52"/>
        <v>8.453991000000001E-2</v>
      </c>
      <c r="Z78">
        <f t="shared" si="53"/>
        <v>0</v>
      </c>
      <c r="AE78">
        <f t="shared" si="80"/>
        <v>2088</v>
      </c>
      <c r="AF78">
        <f t="shared" si="54"/>
        <v>2040</v>
      </c>
      <c r="AG78" cm="1">
        <f t="array" ref="AG78">IF(AF78&gt;=MAX($D$3:$D$100),MAX($D$3:$D$100),IF(AE78&lt;$D$3,$D$3,INDEX($D$3:$D$100,MATCH(AE78,$D$3:$D$100)+1)))</f>
        <v>2040</v>
      </c>
      <c r="AH78">
        <f t="shared" si="55"/>
        <v>2.6800000000000001E-4</v>
      </c>
      <c r="AI78" s="38">
        <f t="shared" si="56"/>
        <v>2.6800000000000001E-4</v>
      </c>
      <c r="AJ78">
        <f t="shared" si="57"/>
        <v>2.6800000000000001E-4</v>
      </c>
      <c r="AK78">
        <f t="shared" si="58"/>
        <v>0.82991560000000009</v>
      </c>
      <c r="AL78">
        <f t="shared" si="59"/>
        <v>0</v>
      </c>
      <c r="AN78" s="1" t="str" cm="1">
        <f t="array" ref="AN78">IF(INDEX(Utilities!78:78,'OperationUtility1 (El)'!$B$9)="","",INDEX(Utilities!78:78,'OperationUtility1 (El)'!$B$9))</f>
        <v/>
      </c>
      <c r="AO78" s="1" t="str" cm="1">
        <f t="array" ref="AO78">IF(INDEX(Utilities!78:78,'OperationUtility1 (El)'!$B$9 + 3)="","",INDEX(Utilities!78:78,'OperationUtility1 (El)'!$B$9 +3))</f>
        <v/>
      </c>
      <c r="AQ78">
        <f t="shared" si="81"/>
        <v>2088</v>
      </c>
      <c r="AR78">
        <f t="shared" si="60"/>
        <v>2040</v>
      </c>
      <c r="AS78" cm="1">
        <f t="array" ref="AS78">IF(AR78&gt;=MAX($D$3:$D$100),MAX($D$3:$D$100),IF(AQ78&lt;$D$3,$D$3,INDEX($D$3:$D$100,MATCH(AQ78,$D$3:$D$100)+1)))</f>
        <v>2040</v>
      </c>
      <c r="AT78">
        <f t="shared" si="61"/>
        <v>6.0300000000000002E-5</v>
      </c>
      <c r="AU78" s="38">
        <f t="shared" si="62"/>
        <v>6.0300000000000002E-5</v>
      </c>
      <c r="AV78">
        <f t="shared" si="63"/>
        <v>6.0300000000000002E-5</v>
      </c>
      <c r="AW78">
        <f t="shared" si="64"/>
        <v>0.18673101000000003</v>
      </c>
      <c r="AX78">
        <f t="shared" si="65"/>
        <v>0</v>
      </c>
      <c r="AZ78" s="1" t="str" cm="1">
        <f t="array" ref="AZ78">IF(INDEX(Utilities!78:78,'OperationUtility1 (El)'!$B$9)="","",INDEX(Utilities!78:78,'OperationUtility1 (El)'!$B$9))</f>
        <v/>
      </c>
      <c r="BA78" s="1" t="str" cm="1">
        <f t="array" ref="BA78">IF(INDEX(Utilities!78:78,'OperationUtility1 (El)'!$B$9 + 4)="","",INDEX(Utilities!78:78,'OperationUtility1 (El)'!$B$9 +4))</f>
        <v/>
      </c>
      <c r="BC78">
        <f t="shared" si="82"/>
        <v>2088</v>
      </c>
      <c r="BD78">
        <f t="shared" si="66"/>
        <v>2040</v>
      </c>
      <c r="BE78" cm="1">
        <f t="array" ref="BE78">IF(BD78&gt;=MAX($D$3:$D$100),MAX($D$3:$D$100),IF(BC78&lt;$D$3,$D$3,INDEX($D$3:$D$100,MATCH(BC78,$D$3:$D$100)+1)))</f>
        <v>2040</v>
      </c>
      <c r="BF78">
        <f t="shared" si="67"/>
        <v>0.40600000000000003</v>
      </c>
      <c r="BG78" s="38">
        <f t="shared" si="68"/>
        <v>0.40600000000000003</v>
      </c>
      <c r="BH78">
        <f t="shared" si="69"/>
        <v>0.40600000000000003</v>
      </c>
      <c r="BI78">
        <f t="shared" si="70"/>
        <v>1257.2602000000002</v>
      </c>
      <c r="BJ78">
        <f t="shared" si="71"/>
        <v>0</v>
      </c>
      <c r="BL78" s="1" t="str" cm="1">
        <f t="array" ref="BL78">IF(INDEX(Utilities!78:78,'OperationUtility1 (El)'!$B$9)="","",INDEX(Utilities!78:78,'OperationUtility1 (El)'!$B$9))</f>
        <v/>
      </c>
      <c r="BM78" s="1" t="str" cm="1">
        <f t="array" ref="BM78">IF(INDEX(Utilities!78:78,'OperationUtility1 (El)'!$B$9 + 5)="","",INDEX(Utilities!78:78,'OperationUtility1 (El)'!$B$9 +5))</f>
        <v/>
      </c>
      <c r="BO78">
        <f t="shared" si="83"/>
        <v>2088</v>
      </c>
      <c r="BP78">
        <f t="shared" si="72"/>
        <v>2040</v>
      </c>
      <c r="BQ78" cm="1">
        <f t="array" ref="BQ78">IF(BP78&gt;=MAX($D$3:$D$100),MAX($D$3:$D$100),IF(BO78&lt;$D$3,$D$3,INDEX($D$3:$D$100,MATCH(BO78,$D$3:$D$100)+1)))</f>
        <v>2040</v>
      </c>
      <c r="BR78">
        <f t="shared" si="73"/>
        <v>6.1510000000000007</v>
      </c>
      <c r="BS78" s="38">
        <f t="shared" si="74"/>
        <v>6.1510000000000007</v>
      </c>
      <c r="BT78">
        <f t="shared" si="75"/>
        <v>6.1510000000000007</v>
      </c>
      <c r="BU78">
        <f t="shared" si="76"/>
        <v>19047.801700000004</v>
      </c>
      <c r="BV78">
        <f t="shared" si="77"/>
        <v>0</v>
      </c>
    </row>
    <row r="79" spans="7:74" x14ac:dyDescent="0.25">
      <c r="G79">
        <f t="shared" si="78"/>
        <v>2089</v>
      </c>
      <c r="H79">
        <f t="shared" si="44"/>
        <v>2040</v>
      </c>
      <c r="I79" cm="1">
        <f t="array" ref="I79">IF(H79&gt;=MAX($D$3:$D$100),MAX($D$3:$D$100),IF(G79&lt;$D$3,$D$3,INDEX($D$3:$D$100,MATCH(G79,$D$3:$D$100)+1)))</f>
        <v>2040</v>
      </c>
      <c r="J79">
        <f t="shared" si="45"/>
        <v>4.0300000000000002E-2</v>
      </c>
      <c r="K79" s="38">
        <f t="shared" si="46"/>
        <v>4.0300000000000002E-2</v>
      </c>
      <c r="L79">
        <f t="shared" si="47"/>
        <v>4.0300000000000002E-2</v>
      </c>
      <c r="M79">
        <f t="shared" si="43"/>
        <v>124.79701000000001</v>
      </c>
      <c r="N79">
        <f t="shared" si="84"/>
        <v>0</v>
      </c>
      <c r="S79">
        <f t="shared" si="79"/>
        <v>2089</v>
      </c>
      <c r="T79">
        <f t="shared" si="48"/>
        <v>2040</v>
      </c>
      <c r="U79" cm="1">
        <f t="array" ref="U79">IF(T79&gt;=MAX($D$3:$D$100),MAX($D$3:$D$100),IF(S79&lt;$D$3,$D$3,INDEX($D$3:$D$100,MATCH(S79,$D$3:$D$100)+1)))</f>
        <v>2040</v>
      </c>
      <c r="V79">
        <f t="shared" si="49"/>
        <v>2.73E-5</v>
      </c>
      <c r="W79" s="38">
        <f t="shared" si="50"/>
        <v>2.73E-5</v>
      </c>
      <c r="X79">
        <f t="shared" si="51"/>
        <v>2.73E-5</v>
      </c>
      <c r="Y79">
        <f t="shared" si="52"/>
        <v>8.453991000000001E-2</v>
      </c>
      <c r="Z79">
        <f t="shared" si="53"/>
        <v>0</v>
      </c>
      <c r="AE79">
        <f t="shared" si="80"/>
        <v>2089</v>
      </c>
      <c r="AF79">
        <f t="shared" si="54"/>
        <v>2040</v>
      </c>
      <c r="AG79" cm="1">
        <f t="array" ref="AG79">IF(AF79&gt;=MAX($D$3:$D$100),MAX($D$3:$D$100),IF(AE79&lt;$D$3,$D$3,INDEX($D$3:$D$100,MATCH(AE79,$D$3:$D$100)+1)))</f>
        <v>2040</v>
      </c>
      <c r="AH79">
        <f t="shared" si="55"/>
        <v>2.6800000000000001E-4</v>
      </c>
      <c r="AI79" s="38">
        <f t="shared" si="56"/>
        <v>2.6800000000000001E-4</v>
      </c>
      <c r="AJ79">
        <f t="shared" si="57"/>
        <v>2.6800000000000001E-4</v>
      </c>
      <c r="AK79">
        <f t="shared" si="58"/>
        <v>0.82991560000000009</v>
      </c>
      <c r="AL79">
        <f t="shared" si="59"/>
        <v>0</v>
      </c>
      <c r="AN79" s="1" t="str" cm="1">
        <f t="array" ref="AN79">IF(INDEX(Utilities!79:79,'OperationUtility1 (El)'!$B$9)="","",INDEX(Utilities!79:79,'OperationUtility1 (El)'!$B$9))</f>
        <v/>
      </c>
      <c r="AO79" s="1" t="str" cm="1">
        <f t="array" ref="AO79">IF(INDEX(Utilities!79:79,'OperationUtility1 (El)'!$B$9 + 3)="","",INDEX(Utilities!79:79,'OperationUtility1 (El)'!$B$9 +3))</f>
        <v/>
      </c>
      <c r="AQ79">
        <f t="shared" si="81"/>
        <v>2089</v>
      </c>
      <c r="AR79">
        <f t="shared" si="60"/>
        <v>2040</v>
      </c>
      <c r="AS79" cm="1">
        <f t="array" ref="AS79">IF(AR79&gt;=MAX($D$3:$D$100),MAX($D$3:$D$100),IF(AQ79&lt;$D$3,$D$3,INDEX($D$3:$D$100,MATCH(AQ79,$D$3:$D$100)+1)))</f>
        <v>2040</v>
      </c>
      <c r="AT79">
        <f t="shared" si="61"/>
        <v>6.0300000000000002E-5</v>
      </c>
      <c r="AU79" s="38">
        <f t="shared" si="62"/>
        <v>6.0300000000000002E-5</v>
      </c>
      <c r="AV79">
        <f t="shared" si="63"/>
        <v>6.0300000000000002E-5</v>
      </c>
      <c r="AW79">
        <f t="shared" si="64"/>
        <v>0.18673101000000003</v>
      </c>
      <c r="AX79">
        <f t="shared" si="65"/>
        <v>0</v>
      </c>
      <c r="AZ79" s="1" t="str" cm="1">
        <f t="array" ref="AZ79">IF(INDEX(Utilities!79:79,'OperationUtility1 (El)'!$B$9)="","",INDEX(Utilities!79:79,'OperationUtility1 (El)'!$B$9))</f>
        <v/>
      </c>
      <c r="BA79" s="1" t="str" cm="1">
        <f t="array" ref="BA79">IF(INDEX(Utilities!79:79,'OperationUtility1 (El)'!$B$9 + 4)="","",INDEX(Utilities!79:79,'OperationUtility1 (El)'!$B$9 +4))</f>
        <v/>
      </c>
      <c r="BC79">
        <f t="shared" si="82"/>
        <v>2089</v>
      </c>
      <c r="BD79">
        <f t="shared" si="66"/>
        <v>2040</v>
      </c>
      <c r="BE79" cm="1">
        <f t="array" ref="BE79">IF(BD79&gt;=MAX($D$3:$D$100),MAX($D$3:$D$100),IF(BC79&lt;$D$3,$D$3,INDEX($D$3:$D$100,MATCH(BC79,$D$3:$D$100)+1)))</f>
        <v>2040</v>
      </c>
      <c r="BF79">
        <f t="shared" si="67"/>
        <v>0.40600000000000003</v>
      </c>
      <c r="BG79" s="38">
        <f t="shared" si="68"/>
        <v>0.40600000000000003</v>
      </c>
      <c r="BH79">
        <f t="shared" si="69"/>
        <v>0.40600000000000003</v>
      </c>
      <c r="BI79">
        <f t="shared" si="70"/>
        <v>1257.2602000000002</v>
      </c>
      <c r="BJ79">
        <f t="shared" si="71"/>
        <v>0</v>
      </c>
      <c r="BL79" s="1" t="str" cm="1">
        <f t="array" ref="BL79">IF(INDEX(Utilities!79:79,'OperationUtility1 (El)'!$B$9)="","",INDEX(Utilities!79:79,'OperationUtility1 (El)'!$B$9))</f>
        <v/>
      </c>
      <c r="BM79" s="1" t="str" cm="1">
        <f t="array" ref="BM79">IF(INDEX(Utilities!79:79,'OperationUtility1 (El)'!$B$9 + 5)="","",INDEX(Utilities!79:79,'OperationUtility1 (El)'!$B$9 +5))</f>
        <v/>
      </c>
      <c r="BO79">
        <f t="shared" si="83"/>
        <v>2089</v>
      </c>
      <c r="BP79">
        <f t="shared" si="72"/>
        <v>2040</v>
      </c>
      <c r="BQ79" cm="1">
        <f t="array" ref="BQ79">IF(BP79&gt;=MAX($D$3:$D$100),MAX($D$3:$D$100),IF(BO79&lt;$D$3,$D$3,INDEX($D$3:$D$100,MATCH(BO79,$D$3:$D$100)+1)))</f>
        <v>2040</v>
      </c>
      <c r="BR79">
        <f t="shared" si="73"/>
        <v>6.1510000000000007</v>
      </c>
      <c r="BS79" s="38">
        <f t="shared" si="74"/>
        <v>6.1510000000000007</v>
      </c>
      <c r="BT79">
        <f t="shared" si="75"/>
        <v>6.1510000000000007</v>
      </c>
      <c r="BU79">
        <f t="shared" si="76"/>
        <v>19047.801700000004</v>
      </c>
      <c r="BV79">
        <f t="shared" si="77"/>
        <v>0</v>
      </c>
    </row>
    <row r="80" spans="7:74" x14ac:dyDescent="0.25">
      <c r="G80">
        <f t="shared" si="78"/>
        <v>2090</v>
      </c>
      <c r="H80">
        <f t="shared" si="44"/>
        <v>2040</v>
      </c>
      <c r="I80" cm="1">
        <f t="array" ref="I80">IF(H80&gt;=MAX($D$3:$D$100),MAX($D$3:$D$100),IF(G80&lt;$D$3,$D$3,INDEX($D$3:$D$100,MATCH(G80,$D$3:$D$100)+1)))</f>
        <v>2040</v>
      </c>
      <c r="J80">
        <f t="shared" si="45"/>
        <v>4.0300000000000002E-2</v>
      </c>
      <c r="K80" s="38">
        <f t="shared" si="46"/>
        <v>4.0300000000000002E-2</v>
      </c>
      <c r="L80">
        <f t="shared" si="47"/>
        <v>4.0300000000000002E-2</v>
      </c>
      <c r="M80">
        <f t="shared" si="43"/>
        <v>124.79701000000001</v>
      </c>
      <c r="N80">
        <f t="shared" si="84"/>
        <v>0</v>
      </c>
      <c r="S80">
        <f t="shared" si="79"/>
        <v>2090</v>
      </c>
      <c r="T80">
        <f t="shared" si="48"/>
        <v>2040</v>
      </c>
      <c r="U80" cm="1">
        <f t="array" ref="U80">IF(T80&gt;=MAX($D$3:$D$100),MAX($D$3:$D$100),IF(S80&lt;$D$3,$D$3,INDEX($D$3:$D$100,MATCH(S80,$D$3:$D$100)+1)))</f>
        <v>2040</v>
      </c>
      <c r="V80">
        <f t="shared" si="49"/>
        <v>2.73E-5</v>
      </c>
      <c r="W80" s="38">
        <f t="shared" si="50"/>
        <v>2.73E-5</v>
      </c>
      <c r="X80">
        <f t="shared" si="51"/>
        <v>2.73E-5</v>
      </c>
      <c r="Y80">
        <f t="shared" si="52"/>
        <v>8.453991000000001E-2</v>
      </c>
      <c r="Z80">
        <f t="shared" si="53"/>
        <v>0</v>
      </c>
      <c r="AE80">
        <f t="shared" si="80"/>
        <v>2090</v>
      </c>
      <c r="AF80">
        <f t="shared" si="54"/>
        <v>2040</v>
      </c>
      <c r="AG80" cm="1">
        <f t="array" ref="AG80">IF(AF80&gt;=MAX($D$3:$D$100),MAX($D$3:$D$100),IF(AE80&lt;$D$3,$D$3,INDEX($D$3:$D$100,MATCH(AE80,$D$3:$D$100)+1)))</f>
        <v>2040</v>
      </c>
      <c r="AH80">
        <f t="shared" si="55"/>
        <v>2.6800000000000001E-4</v>
      </c>
      <c r="AI80" s="38">
        <f t="shared" si="56"/>
        <v>2.6800000000000001E-4</v>
      </c>
      <c r="AJ80">
        <f t="shared" si="57"/>
        <v>2.6800000000000001E-4</v>
      </c>
      <c r="AK80">
        <f t="shared" si="58"/>
        <v>0.82991560000000009</v>
      </c>
      <c r="AL80">
        <f t="shared" si="59"/>
        <v>0</v>
      </c>
      <c r="AN80" s="1" t="str" cm="1">
        <f t="array" ref="AN80">IF(INDEX(Utilities!80:80,'OperationUtility1 (El)'!$B$9)="","",INDEX(Utilities!80:80,'OperationUtility1 (El)'!$B$9))</f>
        <v/>
      </c>
      <c r="AO80" s="1" t="str" cm="1">
        <f t="array" ref="AO80">IF(INDEX(Utilities!80:80,'OperationUtility1 (El)'!$B$9 + 3)="","",INDEX(Utilities!80:80,'OperationUtility1 (El)'!$B$9 +3))</f>
        <v/>
      </c>
      <c r="AQ80">
        <f t="shared" si="81"/>
        <v>2090</v>
      </c>
      <c r="AR80">
        <f t="shared" si="60"/>
        <v>2040</v>
      </c>
      <c r="AS80" cm="1">
        <f t="array" ref="AS80">IF(AR80&gt;=MAX($D$3:$D$100),MAX($D$3:$D$100),IF(AQ80&lt;$D$3,$D$3,INDEX($D$3:$D$100,MATCH(AQ80,$D$3:$D$100)+1)))</f>
        <v>2040</v>
      </c>
      <c r="AT80">
        <f t="shared" si="61"/>
        <v>6.0300000000000002E-5</v>
      </c>
      <c r="AU80" s="38">
        <f t="shared" si="62"/>
        <v>6.0300000000000002E-5</v>
      </c>
      <c r="AV80">
        <f t="shared" si="63"/>
        <v>6.0300000000000002E-5</v>
      </c>
      <c r="AW80">
        <f t="shared" si="64"/>
        <v>0.18673101000000003</v>
      </c>
      <c r="AX80">
        <f t="shared" si="65"/>
        <v>0</v>
      </c>
      <c r="AZ80" s="1" t="str" cm="1">
        <f t="array" ref="AZ80">IF(INDEX(Utilities!80:80,'OperationUtility1 (El)'!$B$9)="","",INDEX(Utilities!80:80,'OperationUtility1 (El)'!$B$9))</f>
        <v/>
      </c>
      <c r="BA80" s="1" t="str" cm="1">
        <f t="array" ref="BA80">IF(INDEX(Utilities!80:80,'OperationUtility1 (El)'!$B$9 + 4)="","",INDEX(Utilities!80:80,'OperationUtility1 (El)'!$B$9 +4))</f>
        <v/>
      </c>
      <c r="BC80">
        <f t="shared" si="82"/>
        <v>2090</v>
      </c>
      <c r="BD80">
        <f t="shared" si="66"/>
        <v>2040</v>
      </c>
      <c r="BE80" cm="1">
        <f t="array" ref="BE80">IF(BD80&gt;=MAX($D$3:$D$100),MAX($D$3:$D$100),IF(BC80&lt;$D$3,$D$3,INDEX($D$3:$D$100,MATCH(BC80,$D$3:$D$100)+1)))</f>
        <v>2040</v>
      </c>
      <c r="BF80">
        <f t="shared" si="67"/>
        <v>0.40600000000000003</v>
      </c>
      <c r="BG80" s="38">
        <f t="shared" si="68"/>
        <v>0.40600000000000003</v>
      </c>
      <c r="BH80">
        <f t="shared" si="69"/>
        <v>0.40600000000000003</v>
      </c>
      <c r="BI80">
        <f t="shared" si="70"/>
        <v>1257.2602000000002</v>
      </c>
      <c r="BJ80">
        <f t="shared" si="71"/>
        <v>0</v>
      </c>
      <c r="BL80" s="1" t="str" cm="1">
        <f t="array" ref="BL80">IF(INDEX(Utilities!80:80,'OperationUtility1 (El)'!$B$9)="","",INDEX(Utilities!80:80,'OperationUtility1 (El)'!$B$9))</f>
        <v/>
      </c>
      <c r="BM80" s="1" t="str" cm="1">
        <f t="array" ref="BM80">IF(INDEX(Utilities!80:80,'OperationUtility1 (El)'!$B$9 + 5)="","",INDEX(Utilities!80:80,'OperationUtility1 (El)'!$B$9 +5))</f>
        <v/>
      </c>
      <c r="BO80">
        <f t="shared" si="83"/>
        <v>2090</v>
      </c>
      <c r="BP80">
        <f t="shared" si="72"/>
        <v>2040</v>
      </c>
      <c r="BQ80" cm="1">
        <f t="array" ref="BQ80">IF(BP80&gt;=MAX($D$3:$D$100),MAX($D$3:$D$100),IF(BO80&lt;$D$3,$D$3,INDEX($D$3:$D$100,MATCH(BO80,$D$3:$D$100)+1)))</f>
        <v>2040</v>
      </c>
      <c r="BR80">
        <f t="shared" si="73"/>
        <v>6.1510000000000007</v>
      </c>
      <c r="BS80" s="38">
        <f t="shared" si="74"/>
        <v>6.1510000000000007</v>
      </c>
      <c r="BT80">
        <f t="shared" si="75"/>
        <v>6.1510000000000007</v>
      </c>
      <c r="BU80">
        <f t="shared" si="76"/>
        <v>19047.801700000004</v>
      </c>
      <c r="BV80">
        <f t="shared" si="77"/>
        <v>0</v>
      </c>
    </row>
    <row r="81" spans="7:74" x14ac:dyDescent="0.25">
      <c r="G81">
        <f t="shared" si="78"/>
        <v>2091</v>
      </c>
      <c r="H81">
        <f t="shared" si="44"/>
        <v>2040</v>
      </c>
      <c r="I81" cm="1">
        <f t="array" ref="I81">IF(H81&gt;=MAX($D$3:$D$100),MAX($D$3:$D$100),IF(G81&lt;$D$3,$D$3,INDEX($D$3:$D$100,MATCH(G81,$D$3:$D$100)+1)))</f>
        <v>2040</v>
      </c>
      <c r="J81">
        <f t="shared" si="45"/>
        <v>4.0300000000000002E-2</v>
      </c>
      <c r="K81" s="38">
        <f t="shared" si="46"/>
        <v>4.0300000000000002E-2</v>
      </c>
      <c r="L81">
        <f t="shared" si="47"/>
        <v>4.0300000000000002E-2</v>
      </c>
      <c r="M81">
        <f t="shared" si="43"/>
        <v>124.79701000000001</v>
      </c>
      <c r="N81">
        <f t="shared" si="84"/>
        <v>0</v>
      </c>
      <c r="S81">
        <f t="shared" si="79"/>
        <v>2091</v>
      </c>
      <c r="T81">
        <f t="shared" si="48"/>
        <v>2040</v>
      </c>
      <c r="U81" cm="1">
        <f t="array" ref="U81">IF(T81&gt;=MAX($D$3:$D$100),MAX($D$3:$D$100),IF(S81&lt;$D$3,$D$3,INDEX($D$3:$D$100,MATCH(S81,$D$3:$D$100)+1)))</f>
        <v>2040</v>
      </c>
      <c r="V81">
        <f t="shared" si="49"/>
        <v>2.73E-5</v>
      </c>
      <c r="W81" s="38">
        <f t="shared" si="50"/>
        <v>2.73E-5</v>
      </c>
      <c r="X81">
        <f t="shared" si="51"/>
        <v>2.73E-5</v>
      </c>
      <c r="Y81">
        <f t="shared" si="52"/>
        <v>8.453991000000001E-2</v>
      </c>
      <c r="Z81">
        <f t="shared" si="53"/>
        <v>0</v>
      </c>
      <c r="AE81">
        <f t="shared" si="80"/>
        <v>2091</v>
      </c>
      <c r="AF81">
        <f t="shared" si="54"/>
        <v>2040</v>
      </c>
      <c r="AG81" cm="1">
        <f t="array" ref="AG81">IF(AF81&gt;=MAX($D$3:$D$100),MAX($D$3:$D$100),IF(AE81&lt;$D$3,$D$3,INDEX($D$3:$D$100,MATCH(AE81,$D$3:$D$100)+1)))</f>
        <v>2040</v>
      </c>
      <c r="AH81">
        <f t="shared" si="55"/>
        <v>2.6800000000000001E-4</v>
      </c>
      <c r="AI81" s="38">
        <f t="shared" si="56"/>
        <v>2.6800000000000001E-4</v>
      </c>
      <c r="AJ81">
        <f t="shared" si="57"/>
        <v>2.6800000000000001E-4</v>
      </c>
      <c r="AK81">
        <f t="shared" si="58"/>
        <v>0.82991560000000009</v>
      </c>
      <c r="AL81">
        <f t="shared" si="59"/>
        <v>0</v>
      </c>
      <c r="AN81" s="1" t="str" cm="1">
        <f t="array" ref="AN81">IF(INDEX(Utilities!81:81,'OperationUtility1 (El)'!$B$9)="","",INDEX(Utilities!81:81,'OperationUtility1 (El)'!$B$9))</f>
        <v/>
      </c>
      <c r="AO81" s="1" t="str" cm="1">
        <f t="array" ref="AO81">IF(INDEX(Utilities!81:81,'OperationUtility1 (El)'!$B$9 + 3)="","",INDEX(Utilities!81:81,'OperationUtility1 (El)'!$B$9 +3))</f>
        <v/>
      </c>
      <c r="AQ81">
        <f t="shared" si="81"/>
        <v>2091</v>
      </c>
      <c r="AR81">
        <f t="shared" si="60"/>
        <v>2040</v>
      </c>
      <c r="AS81" cm="1">
        <f t="array" ref="AS81">IF(AR81&gt;=MAX($D$3:$D$100),MAX($D$3:$D$100),IF(AQ81&lt;$D$3,$D$3,INDEX($D$3:$D$100,MATCH(AQ81,$D$3:$D$100)+1)))</f>
        <v>2040</v>
      </c>
      <c r="AT81">
        <f t="shared" si="61"/>
        <v>6.0300000000000002E-5</v>
      </c>
      <c r="AU81" s="38">
        <f t="shared" si="62"/>
        <v>6.0300000000000002E-5</v>
      </c>
      <c r="AV81">
        <f t="shared" si="63"/>
        <v>6.0300000000000002E-5</v>
      </c>
      <c r="AW81">
        <f t="shared" si="64"/>
        <v>0.18673101000000003</v>
      </c>
      <c r="AX81">
        <f t="shared" si="65"/>
        <v>0</v>
      </c>
      <c r="AZ81" s="1" t="str" cm="1">
        <f t="array" ref="AZ81">IF(INDEX(Utilities!81:81,'OperationUtility1 (El)'!$B$9)="","",INDEX(Utilities!81:81,'OperationUtility1 (El)'!$B$9))</f>
        <v/>
      </c>
      <c r="BA81" s="1" t="str" cm="1">
        <f t="array" ref="BA81">IF(INDEX(Utilities!81:81,'OperationUtility1 (El)'!$B$9 + 4)="","",INDEX(Utilities!81:81,'OperationUtility1 (El)'!$B$9 +4))</f>
        <v/>
      </c>
      <c r="BC81">
        <f t="shared" si="82"/>
        <v>2091</v>
      </c>
      <c r="BD81">
        <f t="shared" si="66"/>
        <v>2040</v>
      </c>
      <c r="BE81" cm="1">
        <f t="array" ref="BE81">IF(BD81&gt;=MAX($D$3:$D$100),MAX($D$3:$D$100),IF(BC81&lt;$D$3,$D$3,INDEX($D$3:$D$100,MATCH(BC81,$D$3:$D$100)+1)))</f>
        <v>2040</v>
      </c>
      <c r="BF81">
        <f t="shared" si="67"/>
        <v>0.40600000000000003</v>
      </c>
      <c r="BG81" s="38">
        <f t="shared" si="68"/>
        <v>0.40600000000000003</v>
      </c>
      <c r="BH81">
        <f t="shared" si="69"/>
        <v>0.40600000000000003</v>
      </c>
      <c r="BI81">
        <f t="shared" si="70"/>
        <v>1257.2602000000002</v>
      </c>
      <c r="BJ81">
        <f t="shared" si="71"/>
        <v>0</v>
      </c>
      <c r="BL81" s="1" t="str" cm="1">
        <f t="array" ref="BL81">IF(INDEX(Utilities!81:81,'OperationUtility1 (El)'!$B$9)="","",INDEX(Utilities!81:81,'OperationUtility1 (El)'!$B$9))</f>
        <v/>
      </c>
      <c r="BM81" s="1" t="str" cm="1">
        <f t="array" ref="BM81">IF(INDEX(Utilities!81:81,'OperationUtility1 (El)'!$B$9 + 5)="","",INDEX(Utilities!81:81,'OperationUtility1 (El)'!$B$9 +5))</f>
        <v/>
      </c>
      <c r="BO81">
        <f t="shared" si="83"/>
        <v>2091</v>
      </c>
      <c r="BP81">
        <f t="shared" si="72"/>
        <v>2040</v>
      </c>
      <c r="BQ81" cm="1">
        <f t="array" ref="BQ81">IF(BP81&gt;=MAX($D$3:$D$100),MAX($D$3:$D$100),IF(BO81&lt;$D$3,$D$3,INDEX($D$3:$D$100,MATCH(BO81,$D$3:$D$100)+1)))</f>
        <v>2040</v>
      </c>
      <c r="BR81">
        <f t="shared" si="73"/>
        <v>6.1510000000000007</v>
      </c>
      <c r="BS81" s="38">
        <f t="shared" si="74"/>
        <v>6.1510000000000007</v>
      </c>
      <c r="BT81">
        <f t="shared" si="75"/>
        <v>6.1510000000000007</v>
      </c>
      <c r="BU81">
        <f t="shared" si="76"/>
        <v>19047.801700000004</v>
      </c>
      <c r="BV81">
        <f t="shared" si="77"/>
        <v>0</v>
      </c>
    </row>
    <row r="82" spans="7:74" x14ac:dyDescent="0.25">
      <c r="G82">
        <f t="shared" si="78"/>
        <v>2092</v>
      </c>
      <c r="H82">
        <f t="shared" si="44"/>
        <v>2040</v>
      </c>
      <c r="I82" cm="1">
        <f t="array" ref="I82">IF(H82&gt;=MAX($D$3:$D$100),MAX($D$3:$D$100),IF(G82&lt;$D$3,$D$3,INDEX($D$3:$D$100,MATCH(G82,$D$3:$D$100)+1)))</f>
        <v>2040</v>
      </c>
      <c r="J82">
        <f t="shared" si="45"/>
        <v>4.0300000000000002E-2</v>
      </c>
      <c r="K82" s="38">
        <f t="shared" si="46"/>
        <v>4.0300000000000002E-2</v>
      </c>
      <c r="L82">
        <f t="shared" si="47"/>
        <v>4.0300000000000002E-2</v>
      </c>
      <c r="M82">
        <f t="shared" si="43"/>
        <v>124.79701000000001</v>
      </c>
      <c r="N82">
        <f t="shared" si="84"/>
        <v>0</v>
      </c>
      <c r="S82">
        <f t="shared" si="79"/>
        <v>2092</v>
      </c>
      <c r="T82">
        <f t="shared" si="48"/>
        <v>2040</v>
      </c>
      <c r="U82" cm="1">
        <f t="array" ref="U82">IF(T82&gt;=MAX($D$3:$D$100),MAX($D$3:$D$100),IF(S82&lt;$D$3,$D$3,INDEX($D$3:$D$100,MATCH(S82,$D$3:$D$100)+1)))</f>
        <v>2040</v>
      </c>
      <c r="V82">
        <f t="shared" si="49"/>
        <v>2.73E-5</v>
      </c>
      <c r="W82" s="38">
        <f t="shared" si="50"/>
        <v>2.73E-5</v>
      </c>
      <c r="X82">
        <f t="shared" si="51"/>
        <v>2.73E-5</v>
      </c>
      <c r="Y82">
        <f t="shared" si="52"/>
        <v>8.453991000000001E-2</v>
      </c>
      <c r="Z82">
        <f t="shared" si="53"/>
        <v>0</v>
      </c>
      <c r="AE82">
        <f t="shared" si="80"/>
        <v>2092</v>
      </c>
      <c r="AF82">
        <f t="shared" si="54"/>
        <v>2040</v>
      </c>
      <c r="AG82" cm="1">
        <f t="array" ref="AG82">IF(AF82&gt;=MAX($D$3:$D$100),MAX($D$3:$D$100),IF(AE82&lt;$D$3,$D$3,INDEX($D$3:$D$100,MATCH(AE82,$D$3:$D$100)+1)))</f>
        <v>2040</v>
      </c>
      <c r="AH82">
        <f t="shared" si="55"/>
        <v>2.6800000000000001E-4</v>
      </c>
      <c r="AI82" s="38">
        <f t="shared" si="56"/>
        <v>2.6800000000000001E-4</v>
      </c>
      <c r="AJ82">
        <f t="shared" si="57"/>
        <v>2.6800000000000001E-4</v>
      </c>
      <c r="AK82">
        <f t="shared" si="58"/>
        <v>0.82991560000000009</v>
      </c>
      <c r="AL82">
        <f t="shared" si="59"/>
        <v>0</v>
      </c>
      <c r="AN82" s="1" t="str" cm="1">
        <f t="array" ref="AN82">IF(INDEX(Utilities!82:82,'OperationUtility1 (El)'!$B$9)="","",INDEX(Utilities!82:82,'OperationUtility1 (El)'!$B$9))</f>
        <v/>
      </c>
      <c r="AO82" s="1" t="str" cm="1">
        <f t="array" ref="AO82">IF(INDEX(Utilities!82:82,'OperationUtility1 (El)'!$B$9 + 3)="","",INDEX(Utilities!82:82,'OperationUtility1 (El)'!$B$9 +3))</f>
        <v/>
      </c>
      <c r="AQ82">
        <f t="shared" si="81"/>
        <v>2092</v>
      </c>
      <c r="AR82">
        <f t="shared" si="60"/>
        <v>2040</v>
      </c>
      <c r="AS82" cm="1">
        <f t="array" ref="AS82">IF(AR82&gt;=MAX($D$3:$D$100),MAX($D$3:$D$100),IF(AQ82&lt;$D$3,$D$3,INDEX($D$3:$D$100,MATCH(AQ82,$D$3:$D$100)+1)))</f>
        <v>2040</v>
      </c>
      <c r="AT82">
        <f t="shared" si="61"/>
        <v>6.0300000000000002E-5</v>
      </c>
      <c r="AU82" s="38">
        <f t="shared" si="62"/>
        <v>6.0300000000000002E-5</v>
      </c>
      <c r="AV82">
        <f t="shared" si="63"/>
        <v>6.0300000000000002E-5</v>
      </c>
      <c r="AW82">
        <f t="shared" si="64"/>
        <v>0.18673101000000003</v>
      </c>
      <c r="AX82">
        <f t="shared" si="65"/>
        <v>0</v>
      </c>
      <c r="AZ82" s="1" t="str" cm="1">
        <f t="array" ref="AZ82">IF(INDEX(Utilities!82:82,'OperationUtility1 (El)'!$B$9)="","",INDEX(Utilities!82:82,'OperationUtility1 (El)'!$B$9))</f>
        <v/>
      </c>
      <c r="BA82" s="1" t="str" cm="1">
        <f t="array" ref="BA82">IF(INDEX(Utilities!82:82,'OperationUtility1 (El)'!$B$9 + 4)="","",INDEX(Utilities!82:82,'OperationUtility1 (El)'!$B$9 +4))</f>
        <v/>
      </c>
      <c r="BC82">
        <f t="shared" si="82"/>
        <v>2092</v>
      </c>
      <c r="BD82">
        <f t="shared" si="66"/>
        <v>2040</v>
      </c>
      <c r="BE82" cm="1">
        <f t="array" ref="BE82">IF(BD82&gt;=MAX($D$3:$D$100),MAX($D$3:$D$100),IF(BC82&lt;$D$3,$D$3,INDEX($D$3:$D$100,MATCH(BC82,$D$3:$D$100)+1)))</f>
        <v>2040</v>
      </c>
      <c r="BF82">
        <f t="shared" si="67"/>
        <v>0.40600000000000003</v>
      </c>
      <c r="BG82" s="38">
        <f t="shared" si="68"/>
        <v>0.40600000000000003</v>
      </c>
      <c r="BH82">
        <f t="shared" si="69"/>
        <v>0.40600000000000003</v>
      </c>
      <c r="BI82">
        <f t="shared" si="70"/>
        <v>1257.2602000000002</v>
      </c>
      <c r="BJ82">
        <f t="shared" si="71"/>
        <v>0</v>
      </c>
      <c r="BL82" s="1" t="str" cm="1">
        <f t="array" ref="BL82">IF(INDEX(Utilities!82:82,'OperationUtility1 (El)'!$B$9)="","",INDEX(Utilities!82:82,'OperationUtility1 (El)'!$B$9))</f>
        <v/>
      </c>
      <c r="BM82" s="1" t="str" cm="1">
        <f t="array" ref="BM82">IF(INDEX(Utilities!82:82,'OperationUtility1 (El)'!$B$9 + 5)="","",INDEX(Utilities!82:82,'OperationUtility1 (El)'!$B$9 +5))</f>
        <v/>
      </c>
      <c r="BO82">
        <f t="shared" si="83"/>
        <v>2092</v>
      </c>
      <c r="BP82">
        <f t="shared" si="72"/>
        <v>2040</v>
      </c>
      <c r="BQ82" cm="1">
        <f t="array" ref="BQ82">IF(BP82&gt;=MAX($D$3:$D$100),MAX($D$3:$D$100),IF(BO82&lt;$D$3,$D$3,INDEX($D$3:$D$100,MATCH(BO82,$D$3:$D$100)+1)))</f>
        <v>2040</v>
      </c>
      <c r="BR82">
        <f t="shared" si="73"/>
        <v>6.1510000000000007</v>
      </c>
      <c r="BS82" s="38">
        <f t="shared" si="74"/>
        <v>6.1510000000000007</v>
      </c>
      <c r="BT82">
        <f t="shared" si="75"/>
        <v>6.1510000000000007</v>
      </c>
      <c r="BU82">
        <f t="shared" si="76"/>
        <v>19047.801700000004</v>
      </c>
      <c r="BV82">
        <f t="shared" si="77"/>
        <v>0</v>
      </c>
    </row>
    <row r="83" spans="7:74" x14ac:dyDescent="0.25">
      <c r="G83">
        <f t="shared" si="78"/>
        <v>2093</v>
      </c>
      <c r="H83">
        <f t="shared" si="44"/>
        <v>2040</v>
      </c>
      <c r="I83" cm="1">
        <f t="array" ref="I83">IF(H83&gt;=MAX($D$3:$D$100),MAX($D$3:$D$100),IF(G83&lt;$D$3,$D$3,INDEX($D$3:$D$100,MATCH(G83,$D$3:$D$100)+1)))</f>
        <v>2040</v>
      </c>
      <c r="J83">
        <f t="shared" si="45"/>
        <v>4.0300000000000002E-2</v>
      </c>
      <c r="K83" s="38">
        <f t="shared" si="46"/>
        <v>4.0300000000000002E-2</v>
      </c>
      <c r="L83">
        <f t="shared" si="47"/>
        <v>4.0300000000000002E-2</v>
      </c>
      <c r="M83">
        <f t="shared" si="43"/>
        <v>124.79701000000001</v>
      </c>
      <c r="N83">
        <f t="shared" si="84"/>
        <v>0</v>
      </c>
      <c r="S83">
        <f t="shared" si="79"/>
        <v>2093</v>
      </c>
      <c r="T83">
        <f t="shared" si="48"/>
        <v>2040</v>
      </c>
      <c r="U83" cm="1">
        <f t="array" ref="U83">IF(T83&gt;=MAX($D$3:$D$100),MAX($D$3:$D$100),IF(S83&lt;$D$3,$D$3,INDEX($D$3:$D$100,MATCH(S83,$D$3:$D$100)+1)))</f>
        <v>2040</v>
      </c>
      <c r="V83">
        <f t="shared" si="49"/>
        <v>2.73E-5</v>
      </c>
      <c r="W83" s="38">
        <f t="shared" si="50"/>
        <v>2.73E-5</v>
      </c>
      <c r="X83">
        <f t="shared" si="51"/>
        <v>2.73E-5</v>
      </c>
      <c r="Y83">
        <f t="shared" si="52"/>
        <v>8.453991000000001E-2</v>
      </c>
      <c r="Z83">
        <f t="shared" si="53"/>
        <v>0</v>
      </c>
      <c r="AE83">
        <f t="shared" si="80"/>
        <v>2093</v>
      </c>
      <c r="AF83">
        <f t="shared" si="54"/>
        <v>2040</v>
      </c>
      <c r="AG83" cm="1">
        <f t="array" ref="AG83">IF(AF83&gt;=MAX($D$3:$D$100),MAX($D$3:$D$100),IF(AE83&lt;$D$3,$D$3,INDEX($D$3:$D$100,MATCH(AE83,$D$3:$D$100)+1)))</f>
        <v>2040</v>
      </c>
      <c r="AH83">
        <f t="shared" si="55"/>
        <v>2.6800000000000001E-4</v>
      </c>
      <c r="AI83" s="38">
        <f t="shared" si="56"/>
        <v>2.6800000000000001E-4</v>
      </c>
      <c r="AJ83">
        <f t="shared" si="57"/>
        <v>2.6800000000000001E-4</v>
      </c>
      <c r="AK83">
        <f t="shared" si="58"/>
        <v>0.82991560000000009</v>
      </c>
      <c r="AL83">
        <f t="shared" si="59"/>
        <v>0</v>
      </c>
      <c r="AN83" s="1" t="str" cm="1">
        <f t="array" ref="AN83">IF(INDEX(Utilities!83:83,'OperationUtility1 (El)'!$B$9)="","",INDEX(Utilities!83:83,'OperationUtility1 (El)'!$B$9))</f>
        <v/>
      </c>
      <c r="AO83" s="1" t="str" cm="1">
        <f t="array" ref="AO83">IF(INDEX(Utilities!83:83,'OperationUtility1 (El)'!$B$9 + 3)="","",INDEX(Utilities!83:83,'OperationUtility1 (El)'!$B$9 +3))</f>
        <v/>
      </c>
      <c r="AQ83">
        <f t="shared" si="81"/>
        <v>2093</v>
      </c>
      <c r="AR83">
        <f t="shared" si="60"/>
        <v>2040</v>
      </c>
      <c r="AS83" cm="1">
        <f t="array" ref="AS83">IF(AR83&gt;=MAX($D$3:$D$100),MAX($D$3:$D$100),IF(AQ83&lt;$D$3,$D$3,INDEX($D$3:$D$100,MATCH(AQ83,$D$3:$D$100)+1)))</f>
        <v>2040</v>
      </c>
      <c r="AT83">
        <f t="shared" si="61"/>
        <v>6.0300000000000002E-5</v>
      </c>
      <c r="AU83" s="38">
        <f t="shared" si="62"/>
        <v>6.0300000000000002E-5</v>
      </c>
      <c r="AV83">
        <f t="shared" si="63"/>
        <v>6.0300000000000002E-5</v>
      </c>
      <c r="AW83">
        <f t="shared" si="64"/>
        <v>0.18673101000000003</v>
      </c>
      <c r="AX83">
        <f t="shared" si="65"/>
        <v>0</v>
      </c>
      <c r="AZ83" s="1" t="str" cm="1">
        <f t="array" ref="AZ83">IF(INDEX(Utilities!83:83,'OperationUtility1 (El)'!$B$9)="","",INDEX(Utilities!83:83,'OperationUtility1 (El)'!$B$9))</f>
        <v/>
      </c>
      <c r="BA83" s="1" t="str" cm="1">
        <f t="array" ref="BA83">IF(INDEX(Utilities!83:83,'OperationUtility1 (El)'!$B$9 + 4)="","",INDEX(Utilities!83:83,'OperationUtility1 (El)'!$B$9 +4))</f>
        <v/>
      </c>
      <c r="BC83">
        <f t="shared" si="82"/>
        <v>2093</v>
      </c>
      <c r="BD83">
        <f t="shared" si="66"/>
        <v>2040</v>
      </c>
      <c r="BE83" cm="1">
        <f t="array" ref="BE83">IF(BD83&gt;=MAX($D$3:$D$100),MAX($D$3:$D$100),IF(BC83&lt;$D$3,$D$3,INDEX($D$3:$D$100,MATCH(BC83,$D$3:$D$100)+1)))</f>
        <v>2040</v>
      </c>
      <c r="BF83">
        <f t="shared" si="67"/>
        <v>0.40600000000000003</v>
      </c>
      <c r="BG83" s="38">
        <f t="shared" si="68"/>
        <v>0.40600000000000003</v>
      </c>
      <c r="BH83">
        <f t="shared" si="69"/>
        <v>0.40600000000000003</v>
      </c>
      <c r="BI83">
        <f t="shared" si="70"/>
        <v>1257.2602000000002</v>
      </c>
      <c r="BJ83">
        <f t="shared" si="71"/>
        <v>0</v>
      </c>
      <c r="BL83" s="1" t="str" cm="1">
        <f t="array" ref="BL83">IF(INDEX(Utilities!83:83,'OperationUtility1 (El)'!$B$9)="","",INDEX(Utilities!83:83,'OperationUtility1 (El)'!$B$9))</f>
        <v/>
      </c>
      <c r="BM83" s="1" t="str" cm="1">
        <f t="array" ref="BM83">IF(INDEX(Utilities!83:83,'OperationUtility1 (El)'!$B$9 + 5)="","",INDEX(Utilities!83:83,'OperationUtility1 (El)'!$B$9 +5))</f>
        <v/>
      </c>
      <c r="BO83">
        <f t="shared" si="83"/>
        <v>2093</v>
      </c>
      <c r="BP83">
        <f t="shared" si="72"/>
        <v>2040</v>
      </c>
      <c r="BQ83" cm="1">
        <f t="array" ref="BQ83">IF(BP83&gt;=MAX($D$3:$D$100),MAX($D$3:$D$100),IF(BO83&lt;$D$3,$D$3,INDEX($D$3:$D$100,MATCH(BO83,$D$3:$D$100)+1)))</f>
        <v>2040</v>
      </c>
      <c r="BR83">
        <f t="shared" si="73"/>
        <v>6.1510000000000007</v>
      </c>
      <c r="BS83" s="38">
        <f t="shared" si="74"/>
        <v>6.1510000000000007</v>
      </c>
      <c r="BT83">
        <f t="shared" si="75"/>
        <v>6.1510000000000007</v>
      </c>
      <c r="BU83">
        <f t="shared" si="76"/>
        <v>19047.801700000004</v>
      </c>
      <c r="BV83">
        <f t="shared" si="77"/>
        <v>0</v>
      </c>
    </row>
    <row r="84" spans="7:74" x14ac:dyDescent="0.25">
      <c r="G84">
        <f t="shared" si="78"/>
        <v>2094</v>
      </c>
      <c r="H84">
        <f t="shared" si="44"/>
        <v>2040</v>
      </c>
      <c r="I84" cm="1">
        <f t="array" ref="I84">IF(H84&gt;=MAX($D$3:$D$100),MAX($D$3:$D$100),IF(G84&lt;$D$3,$D$3,INDEX($D$3:$D$100,MATCH(G84,$D$3:$D$100)+1)))</f>
        <v>2040</v>
      </c>
      <c r="J84">
        <f t="shared" si="45"/>
        <v>4.0300000000000002E-2</v>
      </c>
      <c r="K84" s="38">
        <f t="shared" si="46"/>
        <v>4.0300000000000002E-2</v>
      </c>
      <c r="L84">
        <f t="shared" si="47"/>
        <v>4.0300000000000002E-2</v>
      </c>
      <c r="M84">
        <f t="shared" si="43"/>
        <v>124.79701000000001</v>
      </c>
      <c r="N84">
        <f t="shared" si="84"/>
        <v>0</v>
      </c>
      <c r="S84">
        <f t="shared" si="79"/>
        <v>2094</v>
      </c>
      <c r="T84">
        <f t="shared" si="48"/>
        <v>2040</v>
      </c>
      <c r="U84" cm="1">
        <f t="array" ref="U84">IF(T84&gt;=MAX($D$3:$D$100),MAX($D$3:$D$100),IF(S84&lt;$D$3,$D$3,INDEX($D$3:$D$100,MATCH(S84,$D$3:$D$100)+1)))</f>
        <v>2040</v>
      </c>
      <c r="V84">
        <f t="shared" si="49"/>
        <v>2.73E-5</v>
      </c>
      <c r="W84" s="38">
        <f t="shared" si="50"/>
        <v>2.73E-5</v>
      </c>
      <c r="X84">
        <f t="shared" si="51"/>
        <v>2.73E-5</v>
      </c>
      <c r="Y84">
        <f t="shared" si="52"/>
        <v>8.453991000000001E-2</v>
      </c>
      <c r="Z84">
        <f t="shared" si="53"/>
        <v>0</v>
      </c>
      <c r="AE84">
        <f t="shared" si="80"/>
        <v>2094</v>
      </c>
      <c r="AF84">
        <f t="shared" si="54"/>
        <v>2040</v>
      </c>
      <c r="AG84" cm="1">
        <f t="array" ref="AG84">IF(AF84&gt;=MAX($D$3:$D$100),MAX($D$3:$D$100),IF(AE84&lt;$D$3,$D$3,INDEX($D$3:$D$100,MATCH(AE84,$D$3:$D$100)+1)))</f>
        <v>2040</v>
      </c>
      <c r="AH84">
        <f t="shared" si="55"/>
        <v>2.6800000000000001E-4</v>
      </c>
      <c r="AI84" s="38">
        <f t="shared" si="56"/>
        <v>2.6800000000000001E-4</v>
      </c>
      <c r="AJ84">
        <f t="shared" si="57"/>
        <v>2.6800000000000001E-4</v>
      </c>
      <c r="AK84">
        <f t="shared" si="58"/>
        <v>0.82991560000000009</v>
      </c>
      <c r="AL84">
        <f t="shared" si="59"/>
        <v>0</v>
      </c>
      <c r="AN84" s="1" t="str" cm="1">
        <f t="array" ref="AN84">IF(INDEX(Utilities!84:84,'OperationUtility1 (El)'!$B$9)="","",INDEX(Utilities!84:84,'OperationUtility1 (El)'!$B$9))</f>
        <v/>
      </c>
      <c r="AO84" s="1" t="str" cm="1">
        <f t="array" ref="AO84">IF(INDEX(Utilities!84:84,'OperationUtility1 (El)'!$B$9 + 3)="","",INDEX(Utilities!84:84,'OperationUtility1 (El)'!$B$9 +3))</f>
        <v/>
      </c>
      <c r="AQ84">
        <f t="shared" si="81"/>
        <v>2094</v>
      </c>
      <c r="AR84">
        <f t="shared" si="60"/>
        <v>2040</v>
      </c>
      <c r="AS84" cm="1">
        <f t="array" ref="AS84">IF(AR84&gt;=MAX($D$3:$D$100),MAX($D$3:$D$100),IF(AQ84&lt;$D$3,$D$3,INDEX($D$3:$D$100,MATCH(AQ84,$D$3:$D$100)+1)))</f>
        <v>2040</v>
      </c>
      <c r="AT84">
        <f t="shared" si="61"/>
        <v>6.0300000000000002E-5</v>
      </c>
      <c r="AU84" s="38">
        <f t="shared" si="62"/>
        <v>6.0300000000000002E-5</v>
      </c>
      <c r="AV84">
        <f t="shared" si="63"/>
        <v>6.0300000000000002E-5</v>
      </c>
      <c r="AW84">
        <f t="shared" si="64"/>
        <v>0.18673101000000003</v>
      </c>
      <c r="AX84">
        <f t="shared" si="65"/>
        <v>0</v>
      </c>
      <c r="AZ84" s="1" t="str" cm="1">
        <f t="array" ref="AZ84">IF(INDEX(Utilities!84:84,'OperationUtility1 (El)'!$B$9)="","",INDEX(Utilities!84:84,'OperationUtility1 (El)'!$B$9))</f>
        <v/>
      </c>
      <c r="BA84" s="1" t="str" cm="1">
        <f t="array" ref="BA84">IF(INDEX(Utilities!84:84,'OperationUtility1 (El)'!$B$9 + 4)="","",INDEX(Utilities!84:84,'OperationUtility1 (El)'!$B$9 +4))</f>
        <v/>
      </c>
      <c r="BC84">
        <f t="shared" si="82"/>
        <v>2094</v>
      </c>
      <c r="BD84">
        <f t="shared" si="66"/>
        <v>2040</v>
      </c>
      <c r="BE84" cm="1">
        <f t="array" ref="BE84">IF(BD84&gt;=MAX($D$3:$D$100),MAX($D$3:$D$100),IF(BC84&lt;$D$3,$D$3,INDEX($D$3:$D$100,MATCH(BC84,$D$3:$D$100)+1)))</f>
        <v>2040</v>
      </c>
      <c r="BF84">
        <f t="shared" si="67"/>
        <v>0.40600000000000003</v>
      </c>
      <c r="BG84" s="38">
        <f t="shared" si="68"/>
        <v>0.40600000000000003</v>
      </c>
      <c r="BH84">
        <f t="shared" si="69"/>
        <v>0.40600000000000003</v>
      </c>
      <c r="BI84">
        <f t="shared" si="70"/>
        <v>1257.2602000000002</v>
      </c>
      <c r="BJ84">
        <f t="shared" si="71"/>
        <v>0</v>
      </c>
      <c r="BL84" s="1" t="str" cm="1">
        <f t="array" ref="BL84">IF(INDEX(Utilities!84:84,'OperationUtility1 (El)'!$B$9)="","",INDEX(Utilities!84:84,'OperationUtility1 (El)'!$B$9))</f>
        <v/>
      </c>
      <c r="BM84" s="1" t="str" cm="1">
        <f t="array" ref="BM84">IF(INDEX(Utilities!84:84,'OperationUtility1 (El)'!$B$9 + 5)="","",INDEX(Utilities!84:84,'OperationUtility1 (El)'!$B$9 +5))</f>
        <v/>
      </c>
      <c r="BO84">
        <f t="shared" si="83"/>
        <v>2094</v>
      </c>
      <c r="BP84">
        <f t="shared" si="72"/>
        <v>2040</v>
      </c>
      <c r="BQ84" cm="1">
        <f t="array" ref="BQ84">IF(BP84&gt;=MAX($D$3:$D$100),MAX($D$3:$D$100),IF(BO84&lt;$D$3,$D$3,INDEX($D$3:$D$100,MATCH(BO84,$D$3:$D$100)+1)))</f>
        <v>2040</v>
      </c>
      <c r="BR84">
        <f t="shared" si="73"/>
        <v>6.1510000000000007</v>
      </c>
      <c r="BS84" s="38">
        <f t="shared" si="74"/>
        <v>6.1510000000000007</v>
      </c>
      <c r="BT84">
        <f t="shared" si="75"/>
        <v>6.1510000000000007</v>
      </c>
      <c r="BU84">
        <f t="shared" si="76"/>
        <v>19047.801700000004</v>
      </c>
      <c r="BV84">
        <f t="shared" si="77"/>
        <v>0</v>
      </c>
    </row>
    <row r="85" spans="7:74" x14ac:dyDescent="0.25">
      <c r="G85">
        <f t="shared" si="78"/>
        <v>2095</v>
      </c>
      <c r="H85">
        <f t="shared" si="44"/>
        <v>2040</v>
      </c>
      <c r="I85" cm="1">
        <f t="array" ref="I85">IF(H85&gt;=MAX($D$3:$D$100),MAX($D$3:$D$100),IF(G85&lt;$D$3,$D$3,INDEX($D$3:$D$100,MATCH(G85,$D$3:$D$100)+1)))</f>
        <v>2040</v>
      </c>
      <c r="J85">
        <f t="shared" si="45"/>
        <v>4.0300000000000002E-2</v>
      </c>
      <c r="K85" s="38">
        <f t="shared" si="46"/>
        <v>4.0300000000000002E-2</v>
      </c>
      <c r="L85">
        <f t="shared" si="47"/>
        <v>4.0300000000000002E-2</v>
      </c>
      <c r="M85">
        <f t="shared" si="43"/>
        <v>124.79701000000001</v>
      </c>
      <c r="N85">
        <f t="shared" si="84"/>
        <v>0</v>
      </c>
      <c r="S85">
        <f t="shared" si="79"/>
        <v>2095</v>
      </c>
      <c r="T85">
        <f t="shared" si="48"/>
        <v>2040</v>
      </c>
      <c r="U85" cm="1">
        <f t="array" ref="U85">IF(T85&gt;=MAX($D$3:$D$100),MAX($D$3:$D$100),IF(S85&lt;$D$3,$D$3,INDEX($D$3:$D$100,MATCH(S85,$D$3:$D$100)+1)))</f>
        <v>2040</v>
      </c>
      <c r="V85">
        <f t="shared" si="49"/>
        <v>2.73E-5</v>
      </c>
      <c r="W85" s="38">
        <f t="shared" si="50"/>
        <v>2.73E-5</v>
      </c>
      <c r="X85">
        <f t="shared" si="51"/>
        <v>2.73E-5</v>
      </c>
      <c r="Y85">
        <f t="shared" si="52"/>
        <v>8.453991000000001E-2</v>
      </c>
      <c r="Z85">
        <f t="shared" si="53"/>
        <v>0</v>
      </c>
      <c r="AE85">
        <f t="shared" si="80"/>
        <v>2095</v>
      </c>
      <c r="AF85">
        <f t="shared" si="54"/>
        <v>2040</v>
      </c>
      <c r="AG85" cm="1">
        <f t="array" ref="AG85">IF(AF85&gt;=MAX($D$3:$D$100),MAX($D$3:$D$100),IF(AE85&lt;$D$3,$D$3,INDEX($D$3:$D$100,MATCH(AE85,$D$3:$D$100)+1)))</f>
        <v>2040</v>
      </c>
      <c r="AH85">
        <f t="shared" si="55"/>
        <v>2.6800000000000001E-4</v>
      </c>
      <c r="AI85" s="38">
        <f t="shared" si="56"/>
        <v>2.6800000000000001E-4</v>
      </c>
      <c r="AJ85">
        <f t="shared" si="57"/>
        <v>2.6800000000000001E-4</v>
      </c>
      <c r="AK85">
        <f t="shared" si="58"/>
        <v>0.82991560000000009</v>
      </c>
      <c r="AL85">
        <f t="shared" si="59"/>
        <v>0</v>
      </c>
      <c r="AN85" s="1" t="str" cm="1">
        <f t="array" ref="AN85">IF(INDEX(Utilities!85:85,'OperationUtility1 (El)'!$B$9)="","",INDEX(Utilities!85:85,'OperationUtility1 (El)'!$B$9))</f>
        <v/>
      </c>
      <c r="AO85" s="1" t="str" cm="1">
        <f t="array" ref="AO85">IF(INDEX(Utilities!85:85,'OperationUtility1 (El)'!$B$9 + 3)="","",INDEX(Utilities!85:85,'OperationUtility1 (El)'!$B$9 +3))</f>
        <v/>
      </c>
      <c r="AQ85">
        <f t="shared" si="81"/>
        <v>2095</v>
      </c>
      <c r="AR85">
        <f t="shared" si="60"/>
        <v>2040</v>
      </c>
      <c r="AS85" cm="1">
        <f t="array" ref="AS85">IF(AR85&gt;=MAX($D$3:$D$100),MAX($D$3:$D$100),IF(AQ85&lt;$D$3,$D$3,INDEX($D$3:$D$100,MATCH(AQ85,$D$3:$D$100)+1)))</f>
        <v>2040</v>
      </c>
      <c r="AT85">
        <f t="shared" si="61"/>
        <v>6.0300000000000002E-5</v>
      </c>
      <c r="AU85" s="38">
        <f t="shared" si="62"/>
        <v>6.0300000000000002E-5</v>
      </c>
      <c r="AV85">
        <f t="shared" si="63"/>
        <v>6.0300000000000002E-5</v>
      </c>
      <c r="AW85">
        <f t="shared" si="64"/>
        <v>0.18673101000000003</v>
      </c>
      <c r="AX85">
        <f t="shared" si="65"/>
        <v>0</v>
      </c>
      <c r="AZ85" s="1" t="str" cm="1">
        <f t="array" ref="AZ85">IF(INDEX(Utilities!85:85,'OperationUtility1 (El)'!$B$9)="","",INDEX(Utilities!85:85,'OperationUtility1 (El)'!$B$9))</f>
        <v/>
      </c>
      <c r="BA85" s="1" t="str" cm="1">
        <f t="array" ref="BA85">IF(INDEX(Utilities!85:85,'OperationUtility1 (El)'!$B$9 + 4)="","",INDEX(Utilities!85:85,'OperationUtility1 (El)'!$B$9 +4))</f>
        <v/>
      </c>
      <c r="BC85">
        <f t="shared" si="82"/>
        <v>2095</v>
      </c>
      <c r="BD85">
        <f t="shared" si="66"/>
        <v>2040</v>
      </c>
      <c r="BE85" cm="1">
        <f t="array" ref="BE85">IF(BD85&gt;=MAX($D$3:$D$100),MAX($D$3:$D$100),IF(BC85&lt;$D$3,$D$3,INDEX($D$3:$D$100,MATCH(BC85,$D$3:$D$100)+1)))</f>
        <v>2040</v>
      </c>
      <c r="BF85">
        <f t="shared" si="67"/>
        <v>0.40600000000000003</v>
      </c>
      <c r="BG85" s="38">
        <f t="shared" si="68"/>
        <v>0.40600000000000003</v>
      </c>
      <c r="BH85">
        <f t="shared" si="69"/>
        <v>0.40600000000000003</v>
      </c>
      <c r="BI85">
        <f t="shared" si="70"/>
        <v>1257.2602000000002</v>
      </c>
      <c r="BJ85">
        <f t="shared" si="71"/>
        <v>0</v>
      </c>
      <c r="BL85" s="1" t="str" cm="1">
        <f t="array" ref="BL85">IF(INDEX(Utilities!85:85,'OperationUtility1 (El)'!$B$9)="","",INDEX(Utilities!85:85,'OperationUtility1 (El)'!$B$9))</f>
        <v/>
      </c>
      <c r="BM85" s="1" t="str" cm="1">
        <f t="array" ref="BM85">IF(INDEX(Utilities!85:85,'OperationUtility1 (El)'!$B$9 + 5)="","",INDEX(Utilities!85:85,'OperationUtility1 (El)'!$B$9 +5))</f>
        <v/>
      </c>
      <c r="BO85">
        <f t="shared" si="83"/>
        <v>2095</v>
      </c>
      <c r="BP85">
        <f t="shared" si="72"/>
        <v>2040</v>
      </c>
      <c r="BQ85" cm="1">
        <f t="array" ref="BQ85">IF(BP85&gt;=MAX($D$3:$D$100),MAX($D$3:$D$100),IF(BO85&lt;$D$3,$D$3,INDEX($D$3:$D$100,MATCH(BO85,$D$3:$D$100)+1)))</f>
        <v>2040</v>
      </c>
      <c r="BR85">
        <f t="shared" si="73"/>
        <v>6.1510000000000007</v>
      </c>
      <c r="BS85" s="38">
        <f t="shared" si="74"/>
        <v>6.1510000000000007</v>
      </c>
      <c r="BT85">
        <f t="shared" si="75"/>
        <v>6.1510000000000007</v>
      </c>
      <c r="BU85">
        <f t="shared" si="76"/>
        <v>19047.801700000004</v>
      </c>
      <c r="BV85">
        <f t="shared" si="77"/>
        <v>0</v>
      </c>
    </row>
    <row r="86" spans="7:74" x14ac:dyDescent="0.25">
      <c r="G86">
        <f t="shared" si="78"/>
        <v>2096</v>
      </c>
      <c r="H86">
        <f t="shared" si="44"/>
        <v>2040</v>
      </c>
      <c r="I86" cm="1">
        <f t="array" ref="I86">IF(H86&gt;=MAX($D$3:$D$100),MAX($D$3:$D$100),IF(G86&lt;$D$3,$D$3,INDEX($D$3:$D$100,MATCH(G86,$D$3:$D$100)+1)))</f>
        <v>2040</v>
      </c>
      <c r="J86">
        <f t="shared" si="45"/>
        <v>4.0300000000000002E-2</v>
      </c>
      <c r="K86" s="38">
        <f t="shared" si="46"/>
        <v>4.0300000000000002E-2</v>
      </c>
      <c r="L86">
        <f t="shared" si="47"/>
        <v>4.0300000000000002E-2</v>
      </c>
      <c r="M86">
        <f t="shared" si="43"/>
        <v>124.79701000000001</v>
      </c>
      <c r="N86">
        <f t="shared" si="84"/>
        <v>0</v>
      </c>
      <c r="S86">
        <f t="shared" si="79"/>
        <v>2096</v>
      </c>
      <c r="T86">
        <f t="shared" si="48"/>
        <v>2040</v>
      </c>
      <c r="U86" cm="1">
        <f t="array" ref="U86">IF(T86&gt;=MAX($D$3:$D$100),MAX($D$3:$D$100),IF(S86&lt;$D$3,$D$3,INDEX($D$3:$D$100,MATCH(S86,$D$3:$D$100)+1)))</f>
        <v>2040</v>
      </c>
      <c r="V86">
        <f t="shared" si="49"/>
        <v>2.73E-5</v>
      </c>
      <c r="W86" s="38">
        <f t="shared" si="50"/>
        <v>2.73E-5</v>
      </c>
      <c r="X86">
        <f t="shared" si="51"/>
        <v>2.73E-5</v>
      </c>
      <c r="Y86">
        <f t="shared" si="52"/>
        <v>8.453991000000001E-2</v>
      </c>
      <c r="Z86">
        <f t="shared" si="53"/>
        <v>0</v>
      </c>
      <c r="AE86">
        <f t="shared" si="80"/>
        <v>2096</v>
      </c>
      <c r="AF86">
        <f t="shared" si="54"/>
        <v>2040</v>
      </c>
      <c r="AG86" cm="1">
        <f t="array" ref="AG86">IF(AF86&gt;=MAX($D$3:$D$100),MAX($D$3:$D$100),IF(AE86&lt;$D$3,$D$3,INDEX($D$3:$D$100,MATCH(AE86,$D$3:$D$100)+1)))</f>
        <v>2040</v>
      </c>
      <c r="AH86">
        <f t="shared" si="55"/>
        <v>2.6800000000000001E-4</v>
      </c>
      <c r="AI86" s="38">
        <f t="shared" si="56"/>
        <v>2.6800000000000001E-4</v>
      </c>
      <c r="AJ86">
        <f t="shared" si="57"/>
        <v>2.6800000000000001E-4</v>
      </c>
      <c r="AK86">
        <f t="shared" si="58"/>
        <v>0.82991560000000009</v>
      </c>
      <c r="AL86">
        <f t="shared" si="59"/>
        <v>0</v>
      </c>
      <c r="AN86" s="1" t="str" cm="1">
        <f t="array" ref="AN86">IF(INDEX(Utilities!86:86,'OperationUtility1 (El)'!$B$9)="","",INDEX(Utilities!86:86,'OperationUtility1 (El)'!$B$9))</f>
        <v/>
      </c>
      <c r="AO86" s="1" t="str" cm="1">
        <f t="array" ref="AO86">IF(INDEX(Utilities!86:86,'OperationUtility1 (El)'!$B$9 + 3)="","",INDEX(Utilities!86:86,'OperationUtility1 (El)'!$B$9 +3))</f>
        <v/>
      </c>
      <c r="AQ86">
        <f t="shared" si="81"/>
        <v>2096</v>
      </c>
      <c r="AR86">
        <f t="shared" si="60"/>
        <v>2040</v>
      </c>
      <c r="AS86" cm="1">
        <f t="array" ref="AS86">IF(AR86&gt;=MAX($D$3:$D$100),MAX($D$3:$D$100),IF(AQ86&lt;$D$3,$D$3,INDEX($D$3:$D$100,MATCH(AQ86,$D$3:$D$100)+1)))</f>
        <v>2040</v>
      </c>
      <c r="AT86">
        <f t="shared" si="61"/>
        <v>6.0300000000000002E-5</v>
      </c>
      <c r="AU86" s="38">
        <f t="shared" si="62"/>
        <v>6.0300000000000002E-5</v>
      </c>
      <c r="AV86">
        <f t="shared" si="63"/>
        <v>6.0300000000000002E-5</v>
      </c>
      <c r="AW86">
        <f t="shared" si="64"/>
        <v>0.18673101000000003</v>
      </c>
      <c r="AX86">
        <f t="shared" si="65"/>
        <v>0</v>
      </c>
      <c r="AZ86" s="1" t="str" cm="1">
        <f t="array" ref="AZ86">IF(INDEX(Utilities!86:86,'OperationUtility1 (El)'!$B$9)="","",INDEX(Utilities!86:86,'OperationUtility1 (El)'!$B$9))</f>
        <v/>
      </c>
      <c r="BA86" s="1" t="str" cm="1">
        <f t="array" ref="BA86">IF(INDEX(Utilities!86:86,'OperationUtility1 (El)'!$B$9 + 4)="","",INDEX(Utilities!86:86,'OperationUtility1 (El)'!$B$9 +4))</f>
        <v/>
      </c>
      <c r="BC86">
        <f t="shared" si="82"/>
        <v>2096</v>
      </c>
      <c r="BD86">
        <f t="shared" si="66"/>
        <v>2040</v>
      </c>
      <c r="BE86" cm="1">
        <f t="array" ref="BE86">IF(BD86&gt;=MAX($D$3:$D$100),MAX($D$3:$D$100),IF(BC86&lt;$D$3,$D$3,INDEX($D$3:$D$100,MATCH(BC86,$D$3:$D$100)+1)))</f>
        <v>2040</v>
      </c>
      <c r="BF86">
        <f t="shared" si="67"/>
        <v>0.40600000000000003</v>
      </c>
      <c r="BG86" s="38">
        <f t="shared" si="68"/>
        <v>0.40600000000000003</v>
      </c>
      <c r="BH86">
        <f t="shared" si="69"/>
        <v>0.40600000000000003</v>
      </c>
      <c r="BI86">
        <f t="shared" si="70"/>
        <v>1257.2602000000002</v>
      </c>
      <c r="BJ86">
        <f t="shared" si="71"/>
        <v>0</v>
      </c>
      <c r="BL86" s="1" t="str" cm="1">
        <f t="array" ref="BL86">IF(INDEX(Utilities!86:86,'OperationUtility1 (El)'!$B$9)="","",INDEX(Utilities!86:86,'OperationUtility1 (El)'!$B$9))</f>
        <v/>
      </c>
      <c r="BM86" s="1" t="str" cm="1">
        <f t="array" ref="BM86">IF(INDEX(Utilities!86:86,'OperationUtility1 (El)'!$B$9 + 5)="","",INDEX(Utilities!86:86,'OperationUtility1 (El)'!$B$9 +5))</f>
        <v/>
      </c>
      <c r="BO86">
        <f t="shared" si="83"/>
        <v>2096</v>
      </c>
      <c r="BP86">
        <f t="shared" si="72"/>
        <v>2040</v>
      </c>
      <c r="BQ86" cm="1">
        <f t="array" ref="BQ86">IF(BP86&gt;=MAX($D$3:$D$100),MAX($D$3:$D$100),IF(BO86&lt;$D$3,$D$3,INDEX($D$3:$D$100,MATCH(BO86,$D$3:$D$100)+1)))</f>
        <v>2040</v>
      </c>
      <c r="BR86">
        <f t="shared" si="73"/>
        <v>6.1510000000000007</v>
      </c>
      <c r="BS86" s="38">
        <f t="shared" si="74"/>
        <v>6.1510000000000007</v>
      </c>
      <c r="BT86">
        <f t="shared" si="75"/>
        <v>6.1510000000000007</v>
      </c>
      <c r="BU86">
        <f t="shared" si="76"/>
        <v>19047.801700000004</v>
      </c>
      <c r="BV86">
        <f t="shared" si="77"/>
        <v>0</v>
      </c>
    </row>
    <row r="87" spans="7:74" x14ac:dyDescent="0.25">
      <c r="G87">
        <f t="shared" si="78"/>
        <v>2097</v>
      </c>
      <c r="H87">
        <f t="shared" si="44"/>
        <v>2040</v>
      </c>
      <c r="I87" cm="1">
        <f t="array" ref="I87">IF(H87&gt;=MAX($D$3:$D$100),MAX($D$3:$D$100),IF(G87&lt;$D$3,$D$3,INDEX($D$3:$D$100,MATCH(G87,$D$3:$D$100)+1)))</f>
        <v>2040</v>
      </c>
      <c r="J87">
        <f t="shared" si="45"/>
        <v>4.0300000000000002E-2</v>
      </c>
      <c r="K87" s="38">
        <f t="shared" si="46"/>
        <v>4.0300000000000002E-2</v>
      </c>
      <c r="L87">
        <f t="shared" si="47"/>
        <v>4.0300000000000002E-2</v>
      </c>
      <c r="M87">
        <f t="shared" si="43"/>
        <v>124.79701000000001</v>
      </c>
      <c r="N87">
        <f t="shared" si="84"/>
        <v>0</v>
      </c>
      <c r="S87">
        <f t="shared" si="79"/>
        <v>2097</v>
      </c>
      <c r="T87">
        <f t="shared" si="48"/>
        <v>2040</v>
      </c>
      <c r="U87" cm="1">
        <f t="array" ref="U87">IF(T87&gt;=MAX($D$3:$D$100),MAX($D$3:$D$100),IF(S87&lt;$D$3,$D$3,INDEX($D$3:$D$100,MATCH(S87,$D$3:$D$100)+1)))</f>
        <v>2040</v>
      </c>
      <c r="V87">
        <f t="shared" si="49"/>
        <v>2.73E-5</v>
      </c>
      <c r="W87" s="38">
        <f t="shared" si="50"/>
        <v>2.73E-5</v>
      </c>
      <c r="X87">
        <f t="shared" si="51"/>
        <v>2.73E-5</v>
      </c>
      <c r="Y87">
        <f t="shared" si="52"/>
        <v>8.453991000000001E-2</v>
      </c>
      <c r="Z87">
        <f t="shared" si="53"/>
        <v>0</v>
      </c>
      <c r="AE87">
        <f t="shared" si="80"/>
        <v>2097</v>
      </c>
      <c r="AF87">
        <f t="shared" si="54"/>
        <v>2040</v>
      </c>
      <c r="AG87" cm="1">
        <f t="array" ref="AG87">IF(AF87&gt;=MAX($D$3:$D$100),MAX($D$3:$D$100),IF(AE87&lt;$D$3,$D$3,INDEX($D$3:$D$100,MATCH(AE87,$D$3:$D$100)+1)))</f>
        <v>2040</v>
      </c>
      <c r="AH87">
        <f t="shared" si="55"/>
        <v>2.6800000000000001E-4</v>
      </c>
      <c r="AI87" s="38">
        <f t="shared" si="56"/>
        <v>2.6800000000000001E-4</v>
      </c>
      <c r="AJ87">
        <f t="shared" si="57"/>
        <v>2.6800000000000001E-4</v>
      </c>
      <c r="AK87">
        <f t="shared" si="58"/>
        <v>0.82991560000000009</v>
      </c>
      <c r="AL87">
        <f t="shared" si="59"/>
        <v>0</v>
      </c>
      <c r="AN87" s="1" t="str" cm="1">
        <f t="array" ref="AN87">IF(INDEX(Utilities!87:87,'OperationUtility1 (El)'!$B$9)="","",INDEX(Utilities!87:87,'OperationUtility1 (El)'!$B$9))</f>
        <v/>
      </c>
      <c r="AO87" s="1" t="str" cm="1">
        <f t="array" ref="AO87">IF(INDEX(Utilities!87:87,'OperationUtility1 (El)'!$B$9 + 3)="","",INDEX(Utilities!87:87,'OperationUtility1 (El)'!$B$9 +3))</f>
        <v/>
      </c>
      <c r="AQ87">
        <f t="shared" si="81"/>
        <v>2097</v>
      </c>
      <c r="AR87">
        <f t="shared" si="60"/>
        <v>2040</v>
      </c>
      <c r="AS87" cm="1">
        <f t="array" ref="AS87">IF(AR87&gt;=MAX($D$3:$D$100),MAX($D$3:$D$100),IF(AQ87&lt;$D$3,$D$3,INDEX($D$3:$D$100,MATCH(AQ87,$D$3:$D$100)+1)))</f>
        <v>2040</v>
      </c>
      <c r="AT87">
        <f t="shared" si="61"/>
        <v>6.0300000000000002E-5</v>
      </c>
      <c r="AU87" s="38">
        <f t="shared" si="62"/>
        <v>6.0300000000000002E-5</v>
      </c>
      <c r="AV87">
        <f t="shared" si="63"/>
        <v>6.0300000000000002E-5</v>
      </c>
      <c r="AW87">
        <f t="shared" si="64"/>
        <v>0.18673101000000003</v>
      </c>
      <c r="AX87">
        <f t="shared" si="65"/>
        <v>0</v>
      </c>
      <c r="AZ87" s="1" t="str" cm="1">
        <f t="array" ref="AZ87">IF(INDEX(Utilities!87:87,'OperationUtility1 (El)'!$B$9)="","",INDEX(Utilities!87:87,'OperationUtility1 (El)'!$B$9))</f>
        <v/>
      </c>
      <c r="BA87" s="1" t="str" cm="1">
        <f t="array" ref="BA87">IF(INDEX(Utilities!87:87,'OperationUtility1 (El)'!$B$9 + 4)="","",INDEX(Utilities!87:87,'OperationUtility1 (El)'!$B$9 +4))</f>
        <v/>
      </c>
      <c r="BC87">
        <f t="shared" si="82"/>
        <v>2097</v>
      </c>
      <c r="BD87">
        <f t="shared" si="66"/>
        <v>2040</v>
      </c>
      <c r="BE87" cm="1">
        <f t="array" ref="BE87">IF(BD87&gt;=MAX($D$3:$D$100),MAX($D$3:$D$100),IF(BC87&lt;$D$3,$D$3,INDEX($D$3:$D$100,MATCH(BC87,$D$3:$D$100)+1)))</f>
        <v>2040</v>
      </c>
      <c r="BF87">
        <f t="shared" si="67"/>
        <v>0.40600000000000003</v>
      </c>
      <c r="BG87" s="38">
        <f t="shared" si="68"/>
        <v>0.40600000000000003</v>
      </c>
      <c r="BH87">
        <f t="shared" si="69"/>
        <v>0.40600000000000003</v>
      </c>
      <c r="BI87">
        <f t="shared" si="70"/>
        <v>1257.2602000000002</v>
      </c>
      <c r="BJ87">
        <f t="shared" si="71"/>
        <v>0</v>
      </c>
      <c r="BL87" s="1" t="str" cm="1">
        <f t="array" ref="BL87">IF(INDEX(Utilities!87:87,'OperationUtility1 (El)'!$B$9)="","",INDEX(Utilities!87:87,'OperationUtility1 (El)'!$B$9))</f>
        <v/>
      </c>
      <c r="BM87" s="1" t="str" cm="1">
        <f t="array" ref="BM87">IF(INDEX(Utilities!87:87,'OperationUtility1 (El)'!$B$9 + 5)="","",INDEX(Utilities!87:87,'OperationUtility1 (El)'!$B$9 +5))</f>
        <v/>
      </c>
      <c r="BO87">
        <f t="shared" si="83"/>
        <v>2097</v>
      </c>
      <c r="BP87">
        <f t="shared" si="72"/>
        <v>2040</v>
      </c>
      <c r="BQ87" cm="1">
        <f t="array" ref="BQ87">IF(BP87&gt;=MAX($D$3:$D$100),MAX($D$3:$D$100),IF(BO87&lt;$D$3,$D$3,INDEX($D$3:$D$100,MATCH(BO87,$D$3:$D$100)+1)))</f>
        <v>2040</v>
      </c>
      <c r="BR87">
        <f t="shared" si="73"/>
        <v>6.1510000000000007</v>
      </c>
      <c r="BS87" s="38">
        <f t="shared" si="74"/>
        <v>6.1510000000000007</v>
      </c>
      <c r="BT87">
        <f t="shared" si="75"/>
        <v>6.1510000000000007</v>
      </c>
      <c r="BU87">
        <f t="shared" si="76"/>
        <v>19047.801700000004</v>
      </c>
      <c r="BV87">
        <f t="shared" si="77"/>
        <v>0</v>
      </c>
    </row>
    <row r="88" spans="7:74" x14ac:dyDescent="0.25">
      <c r="G88">
        <f t="shared" si="78"/>
        <v>2098</v>
      </c>
      <c r="H88">
        <f t="shared" si="44"/>
        <v>2040</v>
      </c>
      <c r="I88" cm="1">
        <f t="array" ref="I88">IF(H88&gt;=MAX($D$3:$D$100),MAX($D$3:$D$100),IF(G88&lt;$D$3,$D$3,INDEX($D$3:$D$100,MATCH(G88,$D$3:$D$100)+1)))</f>
        <v>2040</v>
      </c>
      <c r="J88">
        <f t="shared" si="45"/>
        <v>4.0300000000000002E-2</v>
      </c>
      <c r="K88" s="38">
        <f t="shared" si="46"/>
        <v>4.0300000000000002E-2</v>
      </c>
      <c r="L88">
        <f t="shared" si="47"/>
        <v>4.0300000000000002E-2</v>
      </c>
      <c r="M88">
        <f t="shared" si="43"/>
        <v>124.79701000000001</v>
      </c>
      <c r="N88">
        <f t="shared" si="84"/>
        <v>0</v>
      </c>
      <c r="S88">
        <f t="shared" si="79"/>
        <v>2098</v>
      </c>
      <c r="T88">
        <f t="shared" si="48"/>
        <v>2040</v>
      </c>
      <c r="U88" cm="1">
        <f t="array" ref="U88">IF(T88&gt;=MAX($D$3:$D$100),MAX($D$3:$D$100),IF(S88&lt;$D$3,$D$3,INDEX($D$3:$D$100,MATCH(S88,$D$3:$D$100)+1)))</f>
        <v>2040</v>
      </c>
      <c r="V88">
        <f t="shared" si="49"/>
        <v>2.73E-5</v>
      </c>
      <c r="W88" s="38">
        <f t="shared" si="50"/>
        <v>2.73E-5</v>
      </c>
      <c r="X88">
        <f t="shared" si="51"/>
        <v>2.73E-5</v>
      </c>
      <c r="Y88">
        <f t="shared" si="52"/>
        <v>8.453991000000001E-2</v>
      </c>
      <c r="Z88">
        <f t="shared" si="53"/>
        <v>0</v>
      </c>
      <c r="AE88">
        <f t="shared" si="80"/>
        <v>2098</v>
      </c>
      <c r="AF88">
        <f t="shared" si="54"/>
        <v>2040</v>
      </c>
      <c r="AG88" cm="1">
        <f t="array" ref="AG88">IF(AF88&gt;=MAX($D$3:$D$100),MAX($D$3:$D$100),IF(AE88&lt;$D$3,$D$3,INDEX($D$3:$D$100,MATCH(AE88,$D$3:$D$100)+1)))</f>
        <v>2040</v>
      </c>
      <c r="AH88">
        <f t="shared" si="55"/>
        <v>2.6800000000000001E-4</v>
      </c>
      <c r="AI88" s="38">
        <f t="shared" si="56"/>
        <v>2.6800000000000001E-4</v>
      </c>
      <c r="AJ88">
        <f t="shared" si="57"/>
        <v>2.6800000000000001E-4</v>
      </c>
      <c r="AK88">
        <f t="shared" si="58"/>
        <v>0.82991560000000009</v>
      </c>
      <c r="AL88">
        <f t="shared" si="59"/>
        <v>0</v>
      </c>
      <c r="AN88" s="1" t="str" cm="1">
        <f t="array" ref="AN88">IF(INDEX(Utilities!88:88,'OperationUtility1 (El)'!$B$9)="","",INDEX(Utilities!88:88,'OperationUtility1 (El)'!$B$9))</f>
        <v/>
      </c>
      <c r="AO88" s="1" t="str" cm="1">
        <f t="array" ref="AO88">IF(INDEX(Utilities!88:88,'OperationUtility1 (El)'!$B$9 + 3)="","",INDEX(Utilities!88:88,'OperationUtility1 (El)'!$B$9 +3))</f>
        <v/>
      </c>
      <c r="AQ88">
        <f t="shared" si="81"/>
        <v>2098</v>
      </c>
      <c r="AR88">
        <f t="shared" si="60"/>
        <v>2040</v>
      </c>
      <c r="AS88" cm="1">
        <f t="array" ref="AS88">IF(AR88&gt;=MAX($D$3:$D$100),MAX($D$3:$D$100),IF(AQ88&lt;$D$3,$D$3,INDEX($D$3:$D$100,MATCH(AQ88,$D$3:$D$100)+1)))</f>
        <v>2040</v>
      </c>
      <c r="AT88">
        <f t="shared" si="61"/>
        <v>6.0300000000000002E-5</v>
      </c>
      <c r="AU88" s="38">
        <f t="shared" si="62"/>
        <v>6.0300000000000002E-5</v>
      </c>
      <c r="AV88">
        <f t="shared" si="63"/>
        <v>6.0300000000000002E-5</v>
      </c>
      <c r="AW88">
        <f t="shared" si="64"/>
        <v>0.18673101000000003</v>
      </c>
      <c r="AX88">
        <f t="shared" si="65"/>
        <v>0</v>
      </c>
      <c r="AZ88" s="1" t="str" cm="1">
        <f t="array" ref="AZ88">IF(INDEX(Utilities!88:88,'OperationUtility1 (El)'!$B$9)="","",INDEX(Utilities!88:88,'OperationUtility1 (El)'!$B$9))</f>
        <v/>
      </c>
      <c r="BA88" s="1" t="str" cm="1">
        <f t="array" ref="BA88">IF(INDEX(Utilities!88:88,'OperationUtility1 (El)'!$B$9 + 4)="","",INDEX(Utilities!88:88,'OperationUtility1 (El)'!$B$9 +4))</f>
        <v/>
      </c>
      <c r="BC88">
        <f t="shared" si="82"/>
        <v>2098</v>
      </c>
      <c r="BD88">
        <f t="shared" si="66"/>
        <v>2040</v>
      </c>
      <c r="BE88" cm="1">
        <f t="array" ref="BE88">IF(BD88&gt;=MAX($D$3:$D$100),MAX($D$3:$D$100),IF(BC88&lt;$D$3,$D$3,INDEX($D$3:$D$100,MATCH(BC88,$D$3:$D$100)+1)))</f>
        <v>2040</v>
      </c>
      <c r="BF88">
        <f t="shared" si="67"/>
        <v>0.40600000000000003</v>
      </c>
      <c r="BG88" s="38">
        <f t="shared" si="68"/>
        <v>0.40600000000000003</v>
      </c>
      <c r="BH88">
        <f t="shared" si="69"/>
        <v>0.40600000000000003</v>
      </c>
      <c r="BI88">
        <f t="shared" si="70"/>
        <v>1257.2602000000002</v>
      </c>
      <c r="BJ88">
        <f t="shared" si="71"/>
        <v>0</v>
      </c>
      <c r="BL88" s="1" t="str" cm="1">
        <f t="array" ref="BL88">IF(INDEX(Utilities!88:88,'OperationUtility1 (El)'!$B$9)="","",INDEX(Utilities!88:88,'OperationUtility1 (El)'!$B$9))</f>
        <v/>
      </c>
      <c r="BM88" s="1" t="str" cm="1">
        <f t="array" ref="BM88">IF(INDEX(Utilities!88:88,'OperationUtility1 (El)'!$B$9 + 5)="","",INDEX(Utilities!88:88,'OperationUtility1 (El)'!$B$9 +5))</f>
        <v/>
      </c>
      <c r="BO88">
        <f t="shared" si="83"/>
        <v>2098</v>
      </c>
      <c r="BP88">
        <f t="shared" si="72"/>
        <v>2040</v>
      </c>
      <c r="BQ88" cm="1">
        <f t="array" ref="BQ88">IF(BP88&gt;=MAX($D$3:$D$100),MAX($D$3:$D$100),IF(BO88&lt;$D$3,$D$3,INDEX($D$3:$D$100,MATCH(BO88,$D$3:$D$100)+1)))</f>
        <v>2040</v>
      </c>
      <c r="BR88">
        <f t="shared" si="73"/>
        <v>6.1510000000000007</v>
      </c>
      <c r="BS88" s="38">
        <f t="shared" si="74"/>
        <v>6.1510000000000007</v>
      </c>
      <c r="BT88">
        <f t="shared" si="75"/>
        <v>6.1510000000000007</v>
      </c>
      <c r="BU88">
        <f t="shared" si="76"/>
        <v>19047.801700000004</v>
      </c>
      <c r="BV88">
        <f t="shared" si="77"/>
        <v>0</v>
      </c>
    </row>
    <row r="89" spans="7:74" x14ac:dyDescent="0.25">
      <c r="G89">
        <f t="shared" si="78"/>
        <v>2099</v>
      </c>
      <c r="H89">
        <f t="shared" si="44"/>
        <v>2040</v>
      </c>
      <c r="I89" cm="1">
        <f t="array" ref="I89">IF(H89&gt;=MAX($D$3:$D$100),MAX($D$3:$D$100),IF(G89&lt;$D$3,$D$3,INDEX($D$3:$D$100,MATCH(G89,$D$3:$D$100)+1)))</f>
        <v>2040</v>
      </c>
      <c r="J89">
        <f t="shared" si="45"/>
        <v>4.0300000000000002E-2</v>
      </c>
      <c r="K89" s="38">
        <f t="shared" si="46"/>
        <v>4.0300000000000002E-2</v>
      </c>
      <c r="L89">
        <f t="shared" si="47"/>
        <v>4.0300000000000002E-2</v>
      </c>
      <c r="M89">
        <f t="shared" si="43"/>
        <v>124.79701000000001</v>
      </c>
      <c r="N89">
        <f t="shared" si="84"/>
        <v>0</v>
      </c>
      <c r="S89">
        <f t="shared" si="79"/>
        <v>2099</v>
      </c>
      <c r="T89">
        <f t="shared" si="48"/>
        <v>2040</v>
      </c>
      <c r="U89" cm="1">
        <f t="array" ref="U89">IF(T89&gt;=MAX($D$3:$D$100),MAX($D$3:$D$100),IF(S89&lt;$D$3,$D$3,INDEX($D$3:$D$100,MATCH(S89,$D$3:$D$100)+1)))</f>
        <v>2040</v>
      </c>
      <c r="V89">
        <f t="shared" si="49"/>
        <v>2.73E-5</v>
      </c>
      <c r="W89" s="38">
        <f t="shared" si="50"/>
        <v>2.73E-5</v>
      </c>
      <c r="X89">
        <f t="shared" si="51"/>
        <v>2.73E-5</v>
      </c>
      <c r="Y89">
        <f t="shared" si="52"/>
        <v>8.453991000000001E-2</v>
      </c>
      <c r="Z89">
        <f t="shared" si="53"/>
        <v>0</v>
      </c>
      <c r="AE89">
        <f t="shared" si="80"/>
        <v>2099</v>
      </c>
      <c r="AF89">
        <f t="shared" si="54"/>
        <v>2040</v>
      </c>
      <c r="AG89" cm="1">
        <f t="array" ref="AG89">IF(AF89&gt;=MAX($D$3:$D$100),MAX($D$3:$D$100),IF(AE89&lt;$D$3,$D$3,INDEX($D$3:$D$100,MATCH(AE89,$D$3:$D$100)+1)))</f>
        <v>2040</v>
      </c>
      <c r="AH89">
        <f t="shared" si="55"/>
        <v>2.6800000000000001E-4</v>
      </c>
      <c r="AI89" s="38">
        <f t="shared" si="56"/>
        <v>2.6800000000000001E-4</v>
      </c>
      <c r="AJ89">
        <f t="shared" si="57"/>
        <v>2.6800000000000001E-4</v>
      </c>
      <c r="AK89">
        <f t="shared" si="58"/>
        <v>0.82991560000000009</v>
      </c>
      <c r="AL89">
        <f t="shared" si="59"/>
        <v>0</v>
      </c>
      <c r="AN89" s="1" t="str" cm="1">
        <f t="array" ref="AN89">IF(INDEX(Utilities!89:89,'OperationUtility1 (El)'!$B$9)="","",INDEX(Utilities!89:89,'OperationUtility1 (El)'!$B$9))</f>
        <v/>
      </c>
      <c r="AO89" s="1" t="str" cm="1">
        <f t="array" ref="AO89">IF(INDEX(Utilities!89:89,'OperationUtility1 (El)'!$B$9 + 3)="","",INDEX(Utilities!89:89,'OperationUtility1 (El)'!$B$9 +3))</f>
        <v/>
      </c>
      <c r="AQ89">
        <f t="shared" si="81"/>
        <v>2099</v>
      </c>
      <c r="AR89">
        <f t="shared" si="60"/>
        <v>2040</v>
      </c>
      <c r="AS89" cm="1">
        <f t="array" ref="AS89">IF(AR89&gt;=MAX($D$3:$D$100),MAX($D$3:$D$100),IF(AQ89&lt;$D$3,$D$3,INDEX($D$3:$D$100,MATCH(AQ89,$D$3:$D$100)+1)))</f>
        <v>2040</v>
      </c>
      <c r="AT89">
        <f t="shared" si="61"/>
        <v>6.0300000000000002E-5</v>
      </c>
      <c r="AU89" s="38">
        <f t="shared" si="62"/>
        <v>6.0300000000000002E-5</v>
      </c>
      <c r="AV89">
        <f t="shared" si="63"/>
        <v>6.0300000000000002E-5</v>
      </c>
      <c r="AW89">
        <f t="shared" si="64"/>
        <v>0.18673101000000003</v>
      </c>
      <c r="AX89">
        <f t="shared" si="65"/>
        <v>0</v>
      </c>
      <c r="AZ89" s="1" t="str" cm="1">
        <f t="array" ref="AZ89">IF(INDEX(Utilities!89:89,'OperationUtility1 (El)'!$B$9)="","",INDEX(Utilities!89:89,'OperationUtility1 (El)'!$B$9))</f>
        <v/>
      </c>
      <c r="BA89" s="1" t="str" cm="1">
        <f t="array" ref="BA89">IF(INDEX(Utilities!89:89,'OperationUtility1 (El)'!$B$9 + 4)="","",INDEX(Utilities!89:89,'OperationUtility1 (El)'!$B$9 +4))</f>
        <v/>
      </c>
      <c r="BC89">
        <f t="shared" si="82"/>
        <v>2099</v>
      </c>
      <c r="BD89">
        <f t="shared" si="66"/>
        <v>2040</v>
      </c>
      <c r="BE89" cm="1">
        <f t="array" ref="BE89">IF(BD89&gt;=MAX($D$3:$D$100),MAX($D$3:$D$100),IF(BC89&lt;$D$3,$D$3,INDEX($D$3:$D$100,MATCH(BC89,$D$3:$D$100)+1)))</f>
        <v>2040</v>
      </c>
      <c r="BF89">
        <f t="shared" si="67"/>
        <v>0.40600000000000003</v>
      </c>
      <c r="BG89" s="38">
        <f t="shared" si="68"/>
        <v>0.40600000000000003</v>
      </c>
      <c r="BH89">
        <f t="shared" si="69"/>
        <v>0.40600000000000003</v>
      </c>
      <c r="BI89">
        <f t="shared" si="70"/>
        <v>1257.2602000000002</v>
      </c>
      <c r="BJ89">
        <f t="shared" si="71"/>
        <v>0</v>
      </c>
      <c r="BL89" s="1" t="str" cm="1">
        <f t="array" ref="BL89">IF(INDEX(Utilities!89:89,'OperationUtility1 (El)'!$B$9)="","",INDEX(Utilities!89:89,'OperationUtility1 (El)'!$B$9))</f>
        <v/>
      </c>
      <c r="BM89" s="1" t="str" cm="1">
        <f t="array" ref="BM89">IF(INDEX(Utilities!89:89,'OperationUtility1 (El)'!$B$9 + 5)="","",INDEX(Utilities!89:89,'OperationUtility1 (El)'!$B$9 +5))</f>
        <v/>
      </c>
      <c r="BO89">
        <f t="shared" si="83"/>
        <v>2099</v>
      </c>
      <c r="BP89">
        <f t="shared" si="72"/>
        <v>2040</v>
      </c>
      <c r="BQ89" cm="1">
        <f t="array" ref="BQ89">IF(BP89&gt;=MAX($D$3:$D$100),MAX($D$3:$D$100),IF(BO89&lt;$D$3,$D$3,INDEX($D$3:$D$100,MATCH(BO89,$D$3:$D$100)+1)))</f>
        <v>2040</v>
      </c>
      <c r="BR89">
        <f t="shared" si="73"/>
        <v>6.1510000000000007</v>
      </c>
      <c r="BS89" s="38">
        <f t="shared" si="74"/>
        <v>6.1510000000000007</v>
      </c>
      <c r="BT89">
        <f t="shared" si="75"/>
        <v>6.1510000000000007</v>
      </c>
      <c r="BU89">
        <f t="shared" si="76"/>
        <v>19047.801700000004</v>
      </c>
      <c r="BV89">
        <f t="shared" si="77"/>
        <v>0</v>
      </c>
    </row>
    <row r="90" spans="7:74" x14ac:dyDescent="0.25">
      <c r="G90">
        <f t="shared" si="78"/>
        <v>2100</v>
      </c>
      <c r="H90">
        <f t="shared" si="44"/>
        <v>2040</v>
      </c>
      <c r="I90" cm="1">
        <f t="array" ref="I90">IF(H90&gt;=MAX($D$3:$D$100),MAX($D$3:$D$100),IF(G90&lt;$D$3,$D$3,INDEX($D$3:$D$100,MATCH(G90,$D$3:$D$100)+1)))</f>
        <v>2040</v>
      </c>
      <c r="J90">
        <f t="shared" si="45"/>
        <v>4.0300000000000002E-2</v>
      </c>
      <c r="K90" s="38">
        <f t="shared" si="46"/>
        <v>4.0300000000000002E-2</v>
      </c>
      <c r="L90">
        <f t="shared" si="47"/>
        <v>4.0300000000000002E-2</v>
      </c>
      <c r="M90">
        <f t="shared" si="43"/>
        <v>124.79701000000001</v>
      </c>
      <c r="N90">
        <f t="shared" si="84"/>
        <v>0</v>
      </c>
      <c r="S90">
        <f t="shared" si="79"/>
        <v>2100</v>
      </c>
      <c r="T90">
        <f t="shared" si="48"/>
        <v>2040</v>
      </c>
      <c r="U90" cm="1">
        <f t="array" ref="U90">IF(T90&gt;=MAX($D$3:$D$100),MAX($D$3:$D$100),IF(S90&lt;$D$3,$D$3,INDEX($D$3:$D$100,MATCH(S90,$D$3:$D$100)+1)))</f>
        <v>2040</v>
      </c>
      <c r="V90">
        <f t="shared" si="49"/>
        <v>2.73E-5</v>
      </c>
      <c r="W90" s="38">
        <f t="shared" si="50"/>
        <v>2.73E-5</v>
      </c>
      <c r="X90">
        <f t="shared" si="51"/>
        <v>2.73E-5</v>
      </c>
      <c r="Y90">
        <f t="shared" si="52"/>
        <v>8.453991000000001E-2</v>
      </c>
      <c r="Z90">
        <f t="shared" si="53"/>
        <v>0</v>
      </c>
      <c r="AE90">
        <f t="shared" si="80"/>
        <v>2100</v>
      </c>
      <c r="AF90">
        <f t="shared" si="54"/>
        <v>2040</v>
      </c>
      <c r="AG90" cm="1">
        <f t="array" ref="AG90">IF(AF90&gt;=MAX($D$3:$D$100),MAX($D$3:$D$100),IF(AE90&lt;$D$3,$D$3,INDEX($D$3:$D$100,MATCH(AE90,$D$3:$D$100)+1)))</f>
        <v>2040</v>
      </c>
      <c r="AH90">
        <f t="shared" si="55"/>
        <v>2.6800000000000001E-4</v>
      </c>
      <c r="AI90" s="38">
        <f t="shared" si="56"/>
        <v>2.6800000000000001E-4</v>
      </c>
      <c r="AJ90">
        <f t="shared" si="57"/>
        <v>2.6800000000000001E-4</v>
      </c>
      <c r="AK90">
        <f t="shared" si="58"/>
        <v>0.82991560000000009</v>
      </c>
      <c r="AL90">
        <f t="shared" si="59"/>
        <v>0</v>
      </c>
      <c r="AN90" s="1" t="str" cm="1">
        <f t="array" ref="AN90">IF(INDEX(Utilities!90:90,'OperationUtility1 (El)'!$B$9)="","",INDEX(Utilities!90:90,'OperationUtility1 (El)'!$B$9))</f>
        <v/>
      </c>
      <c r="AO90" s="1" t="str" cm="1">
        <f t="array" ref="AO90">IF(INDEX(Utilities!90:90,'OperationUtility1 (El)'!$B$9 + 3)="","",INDEX(Utilities!90:90,'OperationUtility1 (El)'!$B$9 +3))</f>
        <v/>
      </c>
      <c r="AQ90">
        <f t="shared" si="81"/>
        <v>2100</v>
      </c>
      <c r="AR90">
        <f t="shared" si="60"/>
        <v>2040</v>
      </c>
      <c r="AS90" cm="1">
        <f t="array" ref="AS90">IF(AR90&gt;=MAX($D$3:$D$100),MAX($D$3:$D$100),IF(AQ90&lt;$D$3,$D$3,INDEX($D$3:$D$100,MATCH(AQ90,$D$3:$D$100)+1)))</f>
        <v>2040</v>
      </c>
      <c r="AT90">
        <f t="shared" si="61"/>
        <v>6.0300000000000002E-5</v>
      </c>
      <c r="AU90" s="38">
        <f t="shared" si="62"/>
        <v>6.0300000000000002E-5</v>
      </c>
      <c r="AV90">
        <f t="shared" si="63"/>
        <v>6.0300000000000002E-5</v>
      </c>
      <c r="AW90">
        <f t="shared" si="64"/>
        <v>0.18673101000000003</v>
      </c>
      <c r="AX90">
        <f t="shared" si="65"/>
        <v>0</v>
      </c>
      <c r="AZ90" s="1" t="str" cm="1">
        <f t="array" ref="AZ90">IF(INDEX(Utilities!90:90,'OperationUtility1 (El)'!$B$9)="","",INDEX(Utilities!90:90,'OperationUtility1 (El)'!$B$9))</f>
        <v/>
      </c>
      <c r="BA90" s="1" t="str" cm="1">
        <f t="array" ref="BA90">IF(INDEX(Utilities!90:90,'OperationUtility1 (El)'!$B$9 + 4)="","",INDEX(Utilities!90:90,'OperationUtility1 (El)'!$B$9 +4))</f>
        <v/>
      </c>
      <c r="BC90">
        <f t="shared" si="82"/>
        <v>2100</v>
      </c>
      <c r="BD90">
        <f t="shared" si="66"/>
        <v>2040</v>
      </c>
      <c r="BE90" cm="1">
        <f t="array" ref="BE90">IF(BD90&gt;=MAX($D$3:$D$100),MAX($D$3:$D$100),IF(BC90&lt;$D$3,$D$3,INDEX($D$3:$D$100,MATCH(BC90,$D$3:$D$100)+1)))</f>
        <v>2040</v>
      </c>
      <c r="BF90">
        <f t="shared" si="67"/>
        <v>0.40600000000000003</v>
      </c>
      <c r="BG90" s="38">
        <f t="shared" si="68"/>
        <v>0.40600000000000003</v>
      </c>
      <c r="BH90">
        <f t="shared" si="69"/>
        <v>0.40600000000000003</v>
      </c>
      <c r="BI90">
        <f t="shared" si="70"/>
        <v>1257.2602000000002</v>
      </c>
      <c r="BJ90">
        <f t="shared" si="71"/>
        <v>0</v>
      </c>
      <c r="BL90" s="1" t="str" cm="1">
        <f t="array" ref="BL90">IF(INDEX(Utilities!90:90,'OperationUtility1 (El)'!$B$9)="","",INDEX(Utilities!90:90,'OperationUtility1 (El)'!$B$9))</f>
        <v/>
      </c>
      <c r="BM90" s="1" t="str" cm="1">
        <f t="array" ref="BM90">IF(INDEX(Utilities!90:90,'OperationUtility1 (El)'!$B$9 + 5)="","",INDEX(Utilities!90:90,'OperationUtility1 (El)'!$B$9 +5))</f>
        <v/>
      </c>
      <c r="BO90">
        <f t="shared" si="83"/>
        <v>2100</v>
      </c>
      <c r="BP90">
        <f t="shared" si="72"/>
        <v>2040</v>
      </c>
      <c r="BQ90" cm="1">
        <f t="array" ref="BQ90">IF(BP90&gt;=MAX($D$3:$D$100),MAX($D$3:$D$100),IF(BO90&lt;$D$3,$D$3,INDEX($D$3:$D$100,MATCH(BO90,$D$3:$D$100)+1)))</f>
        <v>2040</v>
      </c>
      <c r="BR90">
        <f t="shared" si="73"/>
        <v>6.1510000000000007</v>
      </c>
      <c r="BS90" s="38">
        <f t="shared" si="74"/>
        <v>6.1510000000000007</v>
      </c>
      <c r="BT90">
        <f t="shared" si="75"/>
        <v>6.1510000000000007</v>
      </c>
      <c r="BU90">
        <f t="shared" si="76"/>
        <v>19047.801700000004</v>
      </c>
      <c r="BV90">
        <f t="shared" si="77"/>
        <v>0</v>
      </c>
    </row>
    <row r="91" spans="7:74" x14ac:dyDescent="0.25">
      <c r="G91">
        <f t="shared" si="78"/>
        <v>2101</v>
      </c>
      <c r="H91">
        <f t="shared" si="44"/>
        <v>2040</v>
      </c>
      <c r="I91" cm="1">
        <f t="array" ref="I91">IF(H91&gt;=MAX($D$3:$D$100),MAX($D$3:$D$100),IF(G91&lt;$D$3,$D$3,INDEX($D$3:$D$100,MATCH(G91,$D$3:$D$100)+1)))</f>
        <v>2040</v>
      </c>
      <c r="J91">
        <f t="shared" si="45"/>
        <v>4.0300000000000002E-2</v>
      </c>
      <c r="K91" s="38">
        <f t="shared" si="46"/>
        <v>4.0300000000000002E-2</v>
      </c>
      <c r="L91">
        <f t="shared" si="47"/>
        <v>4.0300000000000002E-2</v>
      </c>
      <c r="M91">
        <f t="shared" si="43"/>
        <v>124.79701000000001</v>
      </c>
      <c r="N91">
        <f t="shared" si="84"/>
        <v>0</v>
      </c>
      <c r="S91">
        <f t="shared" si="79"/>
        <v>2101</v>
      </c>
      <c r="T91">
        <f t="shared" si="48"/>
        <v>2040</v>
      </c>
      <c r="U91" cm="1">
        <f t="array" ref="U91">IF(T91&gt;=MAX($D$3:$D$100),MAX($D$3:$D$100),IF(S91&lt;$D$3,$D$3,INDEX($D$3:$D$100,MATCH(S91,$D$3:$D$100)+1)))</f>
        <v>2040</v>
      </c>
      <c r="V91">
        <f t="shared" si="49"/>
        <v>2.73E-5</v>
      </c>
      <c r="W91" s="38">
        <f t="shared" si="50"/>
        <v>2.73E-5</v>
      </c>
      <c r="X91">
        <f t="shared" si="51"/>
        <v>2.73E-5</v>
      </c>
      <c r="Y91">
        <f t="shared" si="52"/>
        <v>8.453991000000001E-2</v>
      </c>
      <c r="Z91">
        <f t="shared" si="53"/>
        <v>0</v>
      </c>
      <c r="AE91">
        <f t="shared" si="80"/>
        <v>2101</v>
      </c>
      <c r="AF91">
        <f t="shared" si="54"/>
        <v>2040</v>
      </c>
      <c r="AG91" cm="1">
        <f t="array" ref="AG91">IF(AF91&gt;=MAX($D$3:$D$100),MAX($D$3:$D$100),IF(AE91&lt;$D$3,$D$3,INDEX($D$3:$D$100,MATCH(AE91,$D$3:$D$100)+1)))</f>
        <v>2040</v>
      </c>
      <c r="AH91">
        <f t="shared" si="55"/>
        <v>2.6800000000000001E-4</v>
      </c>
      <c r="AI91" s="38">
        <f t="shared" si="56"/>
        <v>2.6800000000000001E-4</v>
      </c>
      <c r="AJ91">
        <f t="shared" si="57"/>
        <v>2.6800000000000001E-4</v>
      </c>
      <c r="AK91">
        <f t="shared" si="58"/>
        <v>0.82991560000000009</v>
      </c>
      <c r="AL91">
        <f t="shared" si="59"/>
        <v>0</v>
      </c>
      <c r="AN91" s="1" t="str" cm="1">
        <f t="array" ref="AN91">IF(INDEX(Utilities!91:91,'OperationUtility1 (El)'!$B$9)="","",INDEX(Utilities!91:91,'OperationUtility1 (El)'!$B$9))</f>
        <v/>
      </c>
      <c r="AO91" s="1" t="str" cm="1">
        <f t="array" ref="AO91">IF(INDEX(Utilities!91:91,'OperationUtility1 (El)'!$B$9 + 3)="","",INDEX(Utilities!91:91,'OperationUtility1 (El)'!$B$9 +3))</f>
        <v/>
      </c>
      <c r="AQ91">
        <f t="shared" si="81"/>
        <v>2101</v>
      </c>
      <c r="AR91">
        <f t="shared" si="60"/>
        <v>2040</v>
      </c>
      <c r="AS91" cm="1">
        <f t="array" ref="AS91">IF(AR91&gt;=MAX($D$3:$D$100),MAX($D$3:$D$100),IF(AQ91&lt;$D$3,$D$3,INDEX($D$3:$D$100,MATCH(AQ91,$D$3:$D$100)+1)))</f>
        <v>2040</v>
      </c>
      <c r="AT91">
        <f t="shared" si="61"/>
        <v>6.0300000000000002E-5</v>
      </c>
      <c r="AU91" s="38">
        <f t="shared" si="62"/>
        <v>6.0300000000000002E-5</v>
      </c>
      <c r="AV91">
        <f t="shared" si="63"/>
        <v>6.0300000000000002E-5</v>
      </c>
      <c r="AW91">
        <f t="shared" si="64"/>
        <v>0.18673101000000003</v>
      </c>
      <c r="AX91">
        <f t="shared" si="65"/>
        <v>0</v>
      </c>
      <c r="AZ91" s="1" t="str" cm="1">
        <f t="array" ref="AZ91">IF(INDEX(Utilities!91:91,'OperationUtility1 (El)'!$B$9)="","",INDEX(Utilities!91:91,'OperationUtility1 (El)'!$B$9))</f>
        <v/>
      </c>
      <c r="BA91" s="1" t="str" cm="1">
        <f t="array" ref="BA91">IF(INDEX(Utilities!91:91,'OperationUtility1 (El)'!$B$9 + 4)="","",INDEX(Utilities!91:91,'OperationUtility1 (El)'!$B$9 +4))</f>
        <v/>
      </c>
      <c r="BC91">
        <f t="shared" si="82"/>
        <v>2101</v>
      </c>
      <c r="BD91">
        <f t="shared" si="66"/>
        <v>2040</v>
      </c>
      <c r="BE91" cm="1">
        <f t="array" ref="BE91">IF(BD91&gt;=MAX($D$3:$D$100),MAX($D$3:$D$100),IF(BC91&lt;$D$3,$D$3,INDEX($D$3:$D$100,MATCH(BC91,$D$3:$D$100)+1)))</f>
        <v>2040</v>
      </c>
      <c r="BF91">
        <f t="shared" si="67"/>
        <v>0.40600000000000003</v>
      </c>
      <c r="BG91" s="38">
        <f t="shared" si="68"/>
        <v>0.40600000000000003</v>
      </c>
      <c r="BH91">
        <f t="shared" si="69"/>
        <v>0.40600000000000003</v>
      </c>
      <c r="BI91">
        <f t="shared" si="70"/>
        <v>1257.2602000000002</v>
      </c>
      <c r="BJ91">
        <f t="shared" si="71"/>
        <v>0</v>
      </c>
      <c r="BL91" s="1" t="str" cm="1">
        <f t="array" ref="BL91">IF(INDEX(Utilities!91:91,'OperationUtility1 (El)'!$B$9)="","",INDEX(Utilities!91:91,'OperationUtility1 (El)'!$B$9))</f>
        <v/>
      </c>
      <c r="BM91" s="1" t="str" cm="1">
        <f t="array" ref="BM91">IF(INDEX(Utilities!91:91,'OperationUtility1 (El)'!$B$9 + 5)="","",INDEX(Utilities!91:91,'OperationUtility1 (El)'!$B$9 +5))</f>
        <v/>
      </c>
      <c r="BO91">
        <f t="shared" si="83"/>
        <v>2101</v>
      </c>
      <c r="BP91">
        <f t="shared" si="72"/>
        <v>2040</v>
      </c>
      <c r="BQ91" cm="1">
        <f t="array" ref="BQ91">IF(BP91&gt;=MAX($D$3:$D$100),MAX($D$3:$D$100),IF(BO91&lt;$D$3,$D$3,INDEX($D$3:$D$100,MATCH(BO91,$D$3:$D$100)+1)))</f>
        <v>2040</v>
      </c>
      <c r="BR91">
        <f t="shared" si="73"/>
        <v>6.1510000000000007</v>
      </c>
      <c r="BS91" s="38">
        <f t="shared" si="74"/>
        <v>6.1510000000000007</v>
      </c>
      <c r="BT91">
        <f t="shared" si="75"/>
        <v>6.1510000000000007</v>
      </c>
      <c r="BU91">
        <f t="shared" si="76"/>
        <v>19047.801700000004</v>
      </c>
      <c r="BV91">
        <f t="shared" si="77"/>
        <v>0</v>
      </c>
    </row>
    <row r="92" spans="7:74" x14ac:dyDescent="0.25">
      <c r="G92">
        <f t="shared" si="78"/>
        <v>2102</v>
      </c>
      <c r="H92">
        <f t="shared" si="44"/>
        <v>2040</v>
      </c>
      <c r="I92" cm="1">
        <f t="array" ref="I92">IF(H92&gt;=MAX($D$3:$D$100),MAX($D$3:$D$100),IF(G92&lt;$D$3,$D$3,INDEX($D$3:$D$100,MATCH(G92,$D$3:$D$100)+1)))</f>
        <v>2040</v>
      </c>
      <c r="J92">
        <f t="shared" si="45"/>
        <v>4.0300000000000002E-2</v>
      </c>
      <c r="K92" s="38">
        <f t="shared" si="46"/>
        <v>4.0300000000000002E-2</v>
      </c>
      <c r="L92">
        <f t="shared" si="47"/>
        <v>4.0300000000000002E-2</v>
      </c>
      <c r="M92">
        <f t="shared" si="43"/>
        <v>124.79701000000001</v>
      </c>
      <c r="N92">
        <f t="shared" si="84"/>
        <v>0</v>
      </c>
      <c r="S92">
        <f t="shared" si="79"/>
        <v>2102</v>
      </c>
      <c r="T92">
        <f t="shared" si="48"/>
        <v>2040</v>
      </c>
      <c r="U92" cm="1">
        <f t="array" ref="U92">IF(T92&gt;=MAX($D$3:$D$100),MAX($D$3:$D$100),IF(S92&lt;$D$3,$D$3,INDEX($D$3:$D$100,MATCH(S92,$D$3:$D$100)+1)))</f>
        <v>2040</v>
      </c>
      <c r="V92">
        <f t="shared" si="49"/>
        <v>2.73E-5</v>
      </c>
      <c r="W92" s="38">
        <f t="shared" si="50"/>
        <v>2.73E-5</v>
      </c>
      <c r="X92">
        <f t="shared" si="51"/>
        <v>2.73E-5</v>
      </c>
      <c r="Y92">
        <f t="shared" si="52"/>
        <v>8.453991000000001E-2</v>
      </c>
      <c r="Z92">
        <f t="shared" si="53"/>
        <v>0</v>
      </c>
      <c r="AE92">
        <f t="shared" si="80"/>
        <v>2102</v>
      </c>
      <c r="AF92">
        <f t="shared" si="54"/>
        <v>2040</v>
      </c>
      <c r="AG92" cm="1">
        <f t="array" ref="AG92">IF(AF92&gt;=MAX($D$3:$D$100),MAX($D$3:$D$100),IF(AE92&lt;$D$3,$D$3,INDEX($D$3:$D$100,MATCH(AE92,$D$3:$D$100)+1)))</f>
        <v>2040</v>
      </c>
      <c r="AH92">
        <f t="shared" si="55"/>
        <v>2.6800000000000001E-4</v>
      </c>
      <c r="AI92" s="38">
        <f t="shared" si="56"/>
        <v>2.6800000000000001E-4</v>
      </c>
      <c r="AJ92">
        <f t="shared" si="57"/>
        <v>2.6800000000000001E-4</v>
      </c>
      <c r="AK92">
        <f t="shared" si="58"/>
        <v>0.82991560000000009</v>
      </c>
      <c r="AL92">
        <f t="shared" si="59"/>
        <v>0</v>
      </c>
      <c r="AN92" s="1" t="str" cm="1">
        <f t="array" ref="AN92">IF(INDEX(Utilities!92:92,'OperationUtility1 (El)'!$B$9)="","",INDEX(Utilities!92:92,'OperationUtility1 (El)'!$B$9))</f>
        <v/>
      </c>
      <c r="AO92" s="1" t="str" cm="1">
        <f t="array" ref="AO92">IF(INDEX(Utilities!92:92,'OperationUtility1 (El)'!$B$9 + 3)="","",INDEX(Utilities!92:92,'OperationUtility1 (El)'!$B$9 +3))</f>
        <v/>
      </c>
      <c r="AQ92">
        <f t="shared" si="81"/>
        <v>2102</v>
      </c>
      <c r="AR92">
        <f t="shared" si="60"/>
        <v>2040</v>
      </c>
      <c r="AS92" cm="1">
        <f t="array" ref="AS92">IF(AR92&gt;=MAX($D$3:$D$100),MAX($D$3:$D$100),IF(AQ92&lt;$D$3,$D$3,INDEX($D$3:$D$100,MATCH(AQ92,$D$3:$D$100)+1)))</f>
        <v>2040</v>
      </c>
      <c r="AT92">
        <f t="shared" si="61"/>
        <v>6.0300000000000002E-5</v>
      </c>
      <c r="AU92" s="38">
        <f t="shared" si="62"/>
        <v>6.0300000000000002E-5</v>
      </c>
      <c r="AV92">
        <f t="shared" si="63"/>
        <v>6.0300000000000002E-5</v>
      </c>
      <c r="AW92">
        <f t="shared" si="64"/>
        <v>0.18673101000000003</v>
      </c>
      <c r="AX92">
        <f t="shared" si="65"/>
        <v>0</v>
      </c>
      <c r="AZ92" s="1" t="str" cm="1">
        <f t="array" ref="AZ92">IF(INDEX(Utilities!92:92,'OperationUtility1 (El)'!$B$9)="","",INDEX(Utilities!92:92,'OperationUtility1 (El)'!$B$9))</f>
        <v/>
      </c>
      <c r="BA92" s="1" t="str" cm="1">
        <f t="array" ref="BA92">IF(INDEX(Utilities!92:92,'OperationUtility1 (El)'!$B$9 + 4)="","",INDEX(Utilities!92:92,'OperationUtility1 (El)'!$B$9 +4))</f>
        <v/>
      </c>
      <c r="BC92">
        <f t="shared" si="82"/>
        <v>2102</v>
      </c>
      <c r="BD92">
        <f t="shared" si="66"/>
        <v>2040</v>
      </c>
      <c r="BE92" cm="1">
        <f t="array" ref="BE92">IF(BD92&gt;=MAX($D$3:$D$100),MAX($D$3:$D$100),IF(BC92&lt;$D$3,$D$3,INDEX($D$3:$D$100,MATCH(BC92,$D$3:$D$100)+1)))</f>
        <v>2040</v>
      </c>
      <c r="BF92">
        <f t="shared" si="67"/>
        <v>0.40600000000000003</v>
      </c>
      <c r="BG92" s="38">
        <f t="shared" si="68"/>
        <v>0.40600000000000003</v>
      </c>
      <c r="BH92">
        <f t="shared" si="69"/>
        <v>0.40600000000000003</v>
      </c>
      <c r="BI92">
        <f t="shared" si="70"/>
        <v>1257.2602000000002</v>
      </c>
      <c r="BJ92">
        <f t="shared" si="71"/>
        <v>0</v>
      </c>
      <c r="BL92" s="1" t="str" cm="1">
        <f t="array" ref="BL92">IF(INDEX(Utilities!92:92,'OperationUtility1 (El)'!$B$9)="","",INDEX(Utilities!92:92,'OperationUtility1 (El)'!$B$9))</f>
        <v/>
      </c>
      <c r="BM92" s="1" t="str" cm="1">
        <f t="array" ref="BM92">IF(INDEX(Utilities!92:92,'OperationUtility1 (El)'!$B$9 + 5)="","",INDEX(Utilities!92:92,'OperationUtility1 (El)'!$B$9 +5))</f>
        <v/>
      </c>
      <c r="BO92">
        <f t="shared" si="83"/>
        <v>2102</v>
      </c>
      <c r="BP92">
        <f t="shared" si="72"/>
        <v>2040</v>
      </c>
      <c r="BQ92" cm="1">
        <f t="array" ref="BQ92">IF(BP92&gt;=MAX($D$3:$D$100),MAX($D$3:$D$100),IF(BO92&lt;$D$3,$D$3,INDEX($D$3:$D$100,MATCH(BO92,$D$3:$D$100)+1)))</f>
        <v>2040</v>
      </c>
      <c r="BR92">
        <f t="shared" si="73"/>
        <v>6.1510000000000007</v>
      </c>
      <c r="BS92" s="38">
        <f t="shared" si="74"/>
        <v>6.1510000000000007</v>
      </c>
      <c r="BT92">
        <f t="shared" si="75"/>
        <v>6.1510000000000007</v>
      </c>
      <c r="BU92">
        <f t="shared" si="76"/>
        <v>19047.801700000004</v>
      </c>
      <c r="BV92">
        <f t="shared" si="77"/>
        <v>0</v>
      </c>
    </row>
    <row r="93" spans="7:74" x14ac:dyDescent="0.25">
      <c r="G93">
        <f t="shared" si="78"/>
        <v>2103</v>
      </c>
      <c r="H93">
        <f t="shared" si="44"/>
        <v>2040</v>
      </c>
      <c r="I93" cm="1">
        <f t="array" ref="I93">IF(H93&gt;=MAX($D$3:$D$100),MAX($D$3:$D$100),IF(G93&lt;$D$3,$D$3,INDEX($D$3:$D$100,MATCH(G93,$D$3:$D$100)+1)))</f>
        <v>2040</v>
      </c>
      <c r="J93">
        <f t="shared" si="45"/>
        <v>4.0300000000000002E-2</v>
      </c>
      <c r="K93" s="38">
        <f t="shared" si="46"/>
        <v>4.0300000000000002E-2</v>
      </c>
      <c r="L93">
        <f t="shared" si="47"/>
        <v>4.0300000000000002E-2</v>
      </c>
      <c r="M93">
        <f t="shared" si="43"/>
        <v>124.79701000000001</v>
      </c>
      <c r="N93">
        <f t="shared" si="84"/>
        <v>0</v>
      </c>
      <c r="S93">
        <f t="shared" si="79"/>
        <v>2103</v>
      </c>
      <c r="T93">
        <f t="shared" si="48"/>
        <v>2040</v>
      </c>
      <c r="U93" cm="1">
        <f t="array" ref="U93">IF(T93&gt;=MAX($D$3:$D$100),MAX($D$3:$D$100),IF(S93&lt;$D$3,$D$3,INDEX($D$3:$D$100,MATCH(S93,$D$3:$D$100)+1)))</f>
        <v>2040</v>
      </c>
      <c r="V93">
        <f t="shared" si="49"/>
        <v>2.73E-5</v>
      </c>
      <c r="W93" s="38">
        <f t="shared" si="50"/>
        <v>2.73E-5</v>
      </c>
      <c r="X93">
        <f t="shared" si="51"/>
        <v>2.73E-5</v>
      </c>
      <c r="Y93">
        <f t="shared" si="52"/>
        <v>8.453991000000001E-2</v>
      </c>
      <c r="Z93">
        <f t="shared" si="53"/>
        <v>0</v>
      </c>
      <c r="AE93">
        <f t="shared" si="80"/>
        <v>2103</v>
      </c>
      <c r="AF93">
        <f t="shared" si="54"/>
        <v>2040</v>
      </c>
      <c r="AG93" cm="1">
        <f t="array" ref="AG93">IF(AF93&gt;=MAX($D$3:$D$100),MAX($D$3:$D$100),IF(AE93&lt;$D$3,$D$3,INDEX($D$3:$D$100,MATCH(AE93,$D$3:$D$100)+1)))</f>
        <v>2040</v>
      </c>
      <c r="AH93">
        <f t="shared" si="55"/>
        <v>2.6800000000000001E-4</v>
      </c>
      <c r="AI93" s="38">
        <f t="shared" si="56"/>
        <v>2.6800000000000001E-4</v>
      </c>
      <c r="AJ93">
        <f t="shared" si="57"/>
        <v>2.6800000000000001E-4</v>
      </c>
      <c r="AK93">
        <f t="shared" si="58"/>
        <v>0.82991560000000009</v>
      </c>
      <c r="AL93">
        <f t="shared" si="59"/>
        <v>0</v>
      </c>
      <c r="AN93" s="1" t="str" cm="1">
        <f t="array" ref="AN93">IF(INDEX(Utilities!93:93,'OperationUtility1 (El)'!$B$9)="","",INDEX(Utilities!93:93,'OperationUtility1 (El)'!$B$9))</f>
        <v/>
      </c>
      <c r="AO93" s="1" t="str" cm="1">
        <f t="array" ref="AO93">IF(INDEX(Utilities!93:93,'OperationUtility1 (El)'!$B$9 + 3)="","",INDEX(Utilities!93:93,'OperationUtility1 (El)'!$B$9 +3))</f>
        <v/>
      </c>
      <c r="AQ93">
        <f t="shared" si="81"/>
        <v>2103</v>
      </c>
      <c r="AR93">
        <f t="shared" si="60"/>
        <v>2040</v>
      </c>
      <c r="AS93" cm="1">
        <f t="array" ref="AS93">IF(AR93&gt;=MAX($D$3:$D$100),MAX($D$3:$D$100),IF(AQ93&lt;$D$3,$D$3,INDEX($D$3:$D$100,MATCH(AQ93,$D$3:$D$100)+1)))</f>
        <v>2040</v>
      </c>
      <c r="AT93">
        <f t="shared" si="61"/>
        <v>6.0300000000000002E-5</v>
      </c>
      <c r="AU93" s="38">
        <f t="shared" si="62"/>
        <v>6.0300000000000002E-5</v>
      </c>
      <c r="AV93">
        <f t="shared" si="63"/>
        <v>6.0300000000000002E-5</v>
      </c>
      <c r="AW93">
        <f t="shared" si="64"/>
        <v>0.18673101000000003</v>
      </c>
      <c r="AX93">
        <f t="shared" si="65"/>
        <v>0</v>
      </c>
      <c r="AZ93" s="1" t="str" cm="1">
        <f t="array" ref="AZ93">IF(INDEX(Utilities!93:93,'OperationUtility1 (El)'!$B$9)="","",INDEX(Utilities!93:93,'OperationUtility1 (El)'!$B$9))</f>
        <v/>
      </c>
      <c r="BA93" s="1" t="str" cm="1">
        <f t="array" ref="BA93">IF(INDEX(Utilities!93:93,'OperationUtility1 (El)'!$B$9 + 4)="","",INDEX(Utilities!93:93,'OperationUtility1 (El)'!$B$9 +4))</f>
        <v/>
      </c>
      <c r="BC93">
        <f t="shared" si="82"/>
        <v>2103</v>
      </c>
      <c r="BD93">
        <f t="shared" si="66"/>
        <v>2040</v>
      </c>
      <c r="BE93" cm="1">
        <f t="array" ref="BE93">IF(BD93&gt;=MAX($D$3:$D$100),MAX($D$3:$D$100),IF(BC93&lt;$D$3,$D$3,INDEX($D$3:$D$100,MATCH(BC93,$D$3:$D$100)+1)))</f>
        <v>2040</v>
      </c>
      <c r="BF93">
        <f t="shared" si="67"/>
        <v>0.40600000000000003</v>
      </c>
      <c r="BG93" s="38">
        <f t="shared" si="68"/>
        <v>0.40600000000000003</v>
      </c>
      <c r="BH93">
        <f t="shared" si="69"/>
        <v>0.40600000000000003</v>
      </c>
      <c r="BI93">
        <f t="shared" si="70"/>
        <v>1257.2602000000002</v>
      </c>
      <c r="BJ93">
        <f t="shared" si="71"/>
        <v>0</v>
      </c>
      <c r="BL93" s="1" t="str" cm="1">
        <f t="array" ref="BL93">IF(INDEX(Utilities!93:93,'OperationUtility1 (El)'!$B$9)="","",INDEX(Utilities!93:93,'OperationUtility1 (El)'!$B$9))</f>
        <v/>
      </c>
      <c r="BM93" s="1" t="str" cm="1">
        <f t="array" ref="BM93">IF(INDEX(Utilities!93:93,'OperationUtility1 (El)'!$B$9 + 5)="","",INDEX(Utilities!93:93,'OperationUtility1 (El)'!$B$9 +5))</f>
        <v/>
      </c>
      <c r="BO93">
        <f t="shared" si="83"/>
        <v>2103</v>
      </c>
      <c r="BP93">
        <f t="shared" si="72"/>
        <v>2040</v>
      </c>
      <c r="BQ93" cm="1">
        <f t="array" ref="BQ93">IF(BP93&gt;=MAX($D$3:$D$100),MAX($D$3:$D$100),IF(BO93&lt;$D$3,$D$3,INDEX($D$3:$D$100,MATCH(BO93,$D$3:$D$100)+1)))</f>
        <v>2040</v>
      </c>
      <c r="BR93">
        <f t="shared" si="73"/>
        <v>6.1510000000000007</v>
      </c>
      <c r="BS93" s="38">
        <f t="shared" si="74"/>
        <v>6.1510000000000007</v>
      </c>
      <c r="BT93">
        <f t="shared" si="75"/>
        <v>6.1510000000000007</v>
      </c>
      <c r="BU93">
        <f t="shared" si="76"/>
        <v>19047.801700000004</v>
      </c>
      <c r="BV93">
        <f t="shared" si="77"/>
        <v>0</v>
      </c>
    </row>
    <row r="94" spans="7:74" x14ac:dyDescent="0.25">
      <c r="G94">
        <f t="shared" si="78"/>
        <v>2104</v>
      </c>
      <c r="H94">
        <f t="shared" si="44"/>
        <v>2040</v>
      </c>
      <c r="I94" cm="1">
        <f t="array" ref="I94">IF(H94&gt;=MAX($D$3:$D$100),MAX($D$3:$D$100),IF(G94&lt;$D$3,$D$3,INDEX($D$3:$D$100,MATCH(G94,$D$3:$D$100)+1)))</f>
        <v>2040</v>
      </c>
      <c r="J94">
        <f t="shared" si="45"/>
        <v>4.0300000000000002E-2</v>
      </c>
      <c r="K94" s="38">
        <f t="shared" si="46"/>
        <v>4.0300000000000002E-2</v>
      </c>
      <c r="L94">
        <f t="shared" si="47"/>
        <v>4.0300000000000002E-2</v>
      </c>
      <c r="M94">
        <f t="shared" si="43"/>
        <v>124.79701000000001</v>
      </c>
      <c r="N94">
        <f t="shared" si="84"/>
        <v>0</v>
      </c>
      <c r="S94">
        <f t="shared" si="79"/>
        <v>2104</v>
      </c>
      <c r="T94">
        <f t="shared" si="48"/>
        <v>2040</v>
      </c>
      <c r="U94" cm="1">
        <f t="array" ref="U94">IF(T94&gt;=MAX($D$3:$D$100),MAX($D$3:$D$100),IF(S94&lt;$D$3,$D$3,INDEX($D$3:$D$100,MATCH(S94,$D$3:$D$100)+1)))</f>
        <v>2040</v>
      </c>
      <c r="V94">
        <f t="shared" si="49"/>
        <v>2.73E-5</v>
      </c>
      <c r="W94" s="38">
        <f t="shared" si="50"/>
        <v>2.73E-5</v>
      </c>
      <c r="X94">
        <f t="shared" si="51"/>
        <v>2.73E-5</v>
      </c>
      <c r="Y94">
        <f t="shared" si="52"/>
        <v>8.453991000000001E-2</v>
      </c>
      <c r="Z94">
        <f t="shared" si="53"/>
        <v>0</v>
      </c>
      <c r="AE94">
        <f t="shared" si="80"/>
        <v>2104</v>
      </c>
      <c r="AF94">
        <f t="shared" si="54"/>
        <v>2040</v>
      </c>
      <c r="AG94" cm="1">
        <f t="array" ref="AG94">IF(AF94&gt;=MAX($D$3:$D$100),MAX($D$3:$D$100),IF(AE94&lt;$D$3,$D$3,INDEX($D$3:$D$100,MATCH(AE94,$D$3:$D$100)+1)))</f>
        <v>2040</v>
      </c>
      <c r="AH94">
        <f t="shared" si="55"/>
        <v>2.6800000000000001E-4</v>
      </c>
      <c r="AI94" s="38">
        <f t="shared" si="56"/>
        <v>2.6800000000000001E-4</v>
      </c>
      <c r="AJ94">
        <f t="shared" si="57"/>
        <v>2.6800000000000001E-4</v>
      </c>
      <c r="AK94">
        <f t="shared" si="58"/>
        <v>0.82991560000000009</v>
      </c>
      <c r="AL94">
        <f t="shared" si="59"/>
        <v>0</v>
      </c>
      <c r="AN94" s="1" t="str" cm="1">
        <f t="array" ref="AN94">IF(INDEX(Utilities!94:94,'OperationUtility1 (El)'!$B$9)="","",INDEX(Utilities!94:94,'OperationUtility1 (El)'!$B$9))</f>
        <v/>
      </c>
      <c r="AO94" s="1" t="str" cm="1">
        <f t="array" ref="AO94">IF(INDEX(Utilities!94:94,'OperationUtility1 (El)'!$B$9 + 3)="","",INDEX(Utilities!94:94,'OperationUtility1 (El)'!$B$9 +3))</f>
        <v/>
      </c>
      <c r="AQ94">
        <f t="shared" si="81"/>
        <v>2104</v>
      </c>
      <c r="AR94">
        <f t="shared" si="60"/>
        <v>2040</v>
      </c>
      <c r="AS94" cm="1">
        <f t="array" ref="AS94">IF(AR94&gt;=MAX($D$3:$D$100),MAX($D$3:$D$100),IF(AQ94&lt;$D$3,$D$3,INDEX($D$3:$D$100,MATCH(AQ94,$D$3:$D$100)+1)))</f>
        <v>2040</v>
      </c>
      <c r="AT94">
        <f t="shared" si="61"/>
        <v>6.0300000000000002E-5</v>
      </c>
      <c r="AU94" s="38">
        <f t="shared" si="62"/>
        <v>6.0300000000000002E-5</v>
      </c>
      <c r="AV94">
        <f t="shared" si="63"/>
        <v>6.0300000000000002E-5</v>
      </c>
      <c r="AW94">
        <f t="shared" si="64"/>
        <v>0.18673101000000003</v>
      </c>
      <c r="AX94">
        <f t="shared" si="65"/>
        <v>0</v>
      </c>
      <c r="AZ94" s="1" t="str" cm="1">
        <f t="array" ref="AZ94">IF(INDEX(Utilities!94:94,'OperationUtility1 (El)'!$B$9)="","",INDEX(Utilities!94:94,'OperationUtility1 (El)'!$B$9))</f>
        <v/>
      </c>
      <c r="BA94" s="1" t="str" cm="1">
        <f t="array" ref="BA94">IF(INDEX(Utilities!94:94,'OperationUtility1 (El)'!$B$9 + 4)="","",INDEX(Utilities!94:94,'OperationUtility1 (El)'!$B$9 +4))</f>
        <v/>
      </c>
      <c r="BC94">
        <f t="shared" si="82"/>
        <v>2104</v>
      </c>
      <c r="BD94">
        <f t="shared" si="66"/>
        <v>2040</v>
      </c>
      <c r="BE94" cm="1">
        <f t="array" ref="BE94">IF(BD94&gt;=MAX($D$3:$D$100),MAX($D$3:$D$100),IF(BC94&lt;$D$3,$D$3,INDEX($D$3:$D$100,MATCH(BC94,$D$3:$D$100)+1)))</f>
        <v>2040</v>
      </c>
      <c r="BF94">
        <f t="shared" si="67"/>
        <v>0.40600000000000003</v>
      </c>
      <c r="BG94" s="38">
        <f t="shared" si="68"/>
        <v>0.40600000000000003</v>
      </c>
      <c r="BH94">
        <f t="shared" si="69"/>
        <v>0.40600000000000003</v>
      </c>
      <c r="BI94">
        <f t="shared" si="70"/>
        <v>1257.2602000000002</v>
      </c>
      <c r="BJ94">
        <f t="shared" si="71"/>
        <v>0</v>
      </c>
      <c r="BL94" s="1" t="str" cm="1">
        <f t="array" ref="BL94">IF(INDEX(Utilities!94:94,'OperationUtility1 (El)'!$B$9)="","",INDEX(Utilities!94:94,'OperationUtility1 (El)'!$B$9))</f>
        <v/>
      </c>
      <c r="BM94" s="1" t="str" cm="1">
        <f t="array" ref="BM94">IF(INDEX(Utilities!94:94,'OperationUtility1 (El)'!$B$9 + 5)="","",INDEX(Utilities!94:94,'OperationUtility1 (El)'!$B$9 +5))</f>
        <v/>
      </c>
      <c r="BO94">
        <f t="shared" si="83"/>
        <v>2104</v>
      </c>
      <c r="BP94">
        <f t="shared" si="72"/>
        <v>2040</v>
      </c>
      <c r="BQ94" cm="1">
        <f t="array" ref="BQ94">IF(BP94&gt;=MAX($D$3:$D$100),MAX($D$3:$D$100),IF(BO94&lt;$D$3,$D$3,INDEX($D$3:$D$100,MATCH(BO94,$D$3:$D$100)+1)))</f>
        <v>2040</v>
      </c>
      <c r="BR94">
        <f t="shared" si="73"/>
        <v>6.1510000000000007</v>
      </c>
      <c r="BS94" s="38">
        <f t="shared" si="74"/>
        <v>6.1510000000000007</v>
      </c>
      <c r="BT94">
        <f t="shared" si="75"/>
        <v>6.1510000000000007</v>
      </c>
      <c r="BU94">
        <f t="shared" si="76"/>
        <v>19047.801700000004</v>
      </c>
      <c r="BV94">
        <f t="shared" si="77"/>
        <v>0</v>
      </c>
    </row>
    <row r="95" spans="7:74" x14ac:dyDescent="0.25">
      <c r="G95">
        <f t="shared" si="78"/>
        <v>2105</v>
      </c>
      <c r="H95">
        <f t="shared" si="44"/>
        <v>2040</v>
      </c>
      <c r="I95" cm="1">
        <f t="array" ref="I95">IF(H95&gt;=MAX($D$3:$D$100),MAX($D$3:$D$100),IF(G95&lt;$D$3,$D$3,INDEX($D$3:$D$100,MATCH(G95,$D$3:$D$100)+1)))</f>
        <v>2040</v>
      </c>
      <c r="J95">
        <f t="shared" si="45"/>
        <v>4.0300000000000002E-2</v>
      </c>
      <c r="K95" s="38">
        <f t="shared" si="46"/>
        <v>4.0300000000000002E-2</v>
      </c>
      <c r="L95">
        <f t="shared" si="47"/>
        <v>4.0300000000000002E-2</v>
      </c>
      <c r="M95">
        <f t="shared" si="43"/>
        <v>124.79701000000001</v>
      </c>
      <c r="N95">
        <f t="shared" si="84"/>
        <v>0</v>
      </c>
      <c r="S95">
        <f t="shared" si="79"/>
        <v>2105</v>
      </c>
      <c r="T95">
        <f t="shared" si="48"/>
        <v>2040</v>
      </c>
      <c r="U95" cm="1">
        <f t="array" ref="U95">IF(T95&gt;=MAX($D$3:$D$100),MAX($D$3:$D$100),IF(S95&lt;$D$3,$D$3,INDEX($D$3:$D$100,MATCH(S95,$D$3:$D$100)+1)))</f>
        <v>2040</v>
      </c>
      <c r="V95">
        <f t="shared" si="49"/>
        <v>2.73E-5</v>
      </c>
      <c r="W95" s="38">
        <f t="shared" si="50"/>
        <v>2.73E-5</v>
      </c>
      <c r="X95">
        <f t="shared" si="51"/>
        <v>2.73E-5</v>
      </c>
      <c r="Y95">
        <f t="shared" si="52"/>
        <v>8.453991000000001E-2</v>
      </c>
      <c r="Z95">
        <f t="shared" si="53"/>
        <v>0</v>
      </c>
      <c r="AE95">
        <f t="shared" si="80"/>
        <v>2105</v>
      </c>
      <c r="AF95">
        <f t="shared" si="54"/>
        <v>2040</v>
      </c>
      <c r="AG95" cm="1">
        <f t="array" ref="AG95">IF(AF95&gt;=MAX($D$3:$D$100),MAX($D$3:$D$100),IF(AE95&lt;$D$3,$D$3,INDEX($D$3:$D$100,MATCH(AE95,$D$3:$D$100)+1)))</f>
        <v>2040</v>
      </c>
      <c r="AH95">
        <f t="shared" si="55"/>
        <v>2.6800000000000001E-4</v>
      </c>
      <c r="AI95" s="38">
        <f t="shared" si="56"/>
        <v>2.6800000000000001E-4</v>
      </c>
      <c r="AJ95">
        <f t="shared" si="57"/>
        <v>2.6800000000000001E-4</v>
      </c>
      <c r="AK95">
        <f t="shared" si="58"/>
        <v>0.82991560000000009</v>
      </c>
      <c r="AL95">
        <f t="shared" si="59"/>
        <v>0</v>
      </c>
      <c r="AN95" s="1" t="str" cm="1">
        <f t="array" ref="AN95">IF(INDEX(Utilities!95:95,'OperationUtility1 (El)'!$B$9)="","",INDEX(Utilities!95:95,'OperationUtility1 (El)'!$B$9))</f>
        <v/>
      </c>
      <c r="AO95" s="1" t="str" cm="1">
        <f t="array" ref="AO95">IF(INDEX(Utilities!95:95,'OperationUtility1 (El)'!$B$9 + 3)="","",INDEX(Utilities!95:95,'OperationUtility1 (El)'!$B$9 +3))</f>
        <v/>
      </c>
      <c r="AQ95">
        <f t="shared" si="81"/>
        <v>2105</v>
      </c>
      <c r="AR95">
        <f t="shared" si="60"/>
        <v>2040</v>
      </c>
      <c r="AS95" cm="1">
        <f t="array" ref="AS95">IF(AR95&gt;=MAX($D$3:$D$100),MAX($D$3:$D$100),IF(AQ95&lt;$D$3,$D$3,INDEX($D$3:$D$100,MATCH(AQ95,$D$3:$D$100)+1)))</f>
        <v>2040</v>
      </c>
      <c r="AT95">
        <f t="shared" si="61"/>
        <v>6.0300000000000002E-5</v>
      </c>
      <c r="AU95" s="38">
        <f t="shared" si="62"/>
        <v>6.0300000000000002E-5</v>
      </c>
      <c r="AV95">
        <f t="shared" si="63"/>
        <v>6.0300000000000002E-5</v>
      </c>
      <c r="AW95">
        <f t="shared" si="64"/>
        <v>0.18673101000000003</v>
      </c>
      <c r="AX95">
        <f t="shared" si="65"/>
        <v>0</v>
      </c>
      <c r="AZ95" s="1" t="str" cm="1">
        <f t="array" ref="AZ95">IF(INDEX(Utilities!95:95,'OperationUtility1 (El)'!$B$9)="","",INDEX(Utilities!95:95,'OperationUtility1 (El)'!$B$9))</f>
        <v/>
      </c>
      <c r="BA95" s="1" t="str" cm="1">
        <f t="array" ref="BA95">IF(INDEX(Utilities!95:95,'OperationUtility1 (El)'!$B$9 + 4)="","",INDEX(Utilities!95:95,'OperationUtility1 (El)'!$B$9 +4))</f>
        <v/>
      </c>
      <c r="BC95">
        <f t="shared" si="82"/>
        <v>2105</v>
      </c>
      <c r="BD95">
        <f t="shared" si="66"/>
        <v>2040</v>
      </c>
      <c r="BE95" cm="1">
        <f t="array" ref="BE95">IF(BD95&gt;=MAX($D$3:$D$100),MAX($D$3:$D$100),IF(BC95&lt;$D$3,$D$3,INDEX($D$3:$D$100,MATCH(BC95,$D$3:$D$100)+1)))</f>
        <v>2040</v>
      </c>
      <c r="BF95">
        <f t="shared" si="67"/>
        <v>0.40600000000000003</v>
      </c>
      <c r="BG95" s="38">
        <f t="shared" si="68"/>
        <v>0.40600000000000003</v>
      </c>
      <c r="BH95">
        <f t="shared" si="69"/>
        <v>0.40600000000000003</v>
      </c>
      <c r="BI95">
        <f t="shared" si="70"/>
        <v>1257.2602000000002</v>
      </c>
      <c r="BJ95">
        <f t="shared" si="71"/>
        <v>0</v>
      </c>
      <c r="BL95" s="1" t="str" cm="1">
        <f t="array" ref="BL95">IF(INDEX(Utilities!95:95,'OperationUtility1 (El)'!$B$9)="","",INDEX(Utilities!95:95,'OperationUtility1 (El)'!$B$9))</f>
        <v/>
      </c>
      <c r="BM95" s="1" t="str" cm="1">
        <f t="array" ref="BM95">IF(INDEX(Utilities!95:95,'OperationUtility1 (El)'!$B$9 + 5)="","",INDEX(Utilities!95:95,'OperationUtility1 (El)'!$B$9 +5))</f>
        <v/>
      </c>
      <c r="BO95">
        <f t="shared" si="83"/>
        <v>2105</v>
      </c>
      <c r="BP95">
        <f t="shared" si="72"/>
        <v>2040</v>
      </c>
      <c r="BQ95" cm="1">
        <f t="array" ref="BQ95">IF(BP95&gt;=MAX($D$3:$D$100),MAX($D$3:$D$100),IF(BO95&lt;$D$3,$D$3,INDEX($D$3:$D$100,MATCH(BO95,$D$3:$D$100)+1)))</f>
        <v>2040</v>
      </c>
      <c r="BR95">
        <f t="shared" si="73"/>
        <v>6.1510000000000007</v>
      </c>
      <c r="BS95" s="38">
        <f t="shared" si="74"/>
        <v>6.1510000000000007</v>
      </c>
      <c r="BT95">
        <f t="shared" si="75"/>
        <v>6.1510000000000007</v>
      </c>
      <c r="BU95">
        <f t="shared" si="76"/>
        <v>19047.801700000004</v>
      </c>
      <c r="BV95">
        <f t="shared" si="77"/>
        <v>0</v>
      </c>
    </row>
    <row r="96" spans="7:74" x14ac:dyDescent="0.25">
      <c r="G96">
        <f t="shared" si="78"/>
        <v>2106</v>
      </c>
      <c r="H96">
        <f t="shared" si="44"/>
        <v>2040</v>
      </c>
      <c r="I96" cm="1">
        <f t="array" ref="I96">IF(H96&gt;=MAX($D$3:$D$100),MAX($D$3:$D$100),IF(G96&lt;$D$3,$D$3,INDEX($D$3:$D$100,MATCH(G96,$D$3:$D$100)+1)))</f>
        <v>2040</v>
      </c>
      <c r="J96">
        <f t="shared" si="45"/>
        <v>4.0300000000000002E-2</v>
      </c>
      <c r="K96" s="38">
        <f t="shared" si="46"/>
        <v>4.0300000000000002E-2</v>
      </c>
      <c r="L96">
        <f t="shared" si="47"/>
        <v>4.0300000000000002E-2</v>
      </c>
      <c r="M96">
        <f t="shared" si="43"/>
        <v>124.79701000000001</v>
      </c>
      <c r="N96">
        <f t="shared" si="84"/>
        <v>0</v>
      </c>
      <c r="S96">
        <f t="shared" si="79"/>
        <v>2106</v>
      </c>
      <c r="T96">
        <f t="shared" si="48"/>
        <v>2040</v>
      </c>
      <c r="U96" cm="1">
        <f t="array" ref="U96">IF(T96&gt;=MAX($D$3:$D$100),MAX($D$3:$D$100),IF(S96&lt;$D$3,$D$3,INDEX($D$3:$D$100,MATCH(S96,$D$3:$D$100)+1)))</f>
        <v>2040</v>
      </c>
      <c r="V96">
        <f t="shared" si="49"/>
        <v>2.73E-5</v>
      </c>
      <c r="W96" s="38">
        <f t="shared" si="50"/>
        <v>2.73E-5</v>
      </c>
      <c r="X96">
        <f t="shared" si="51"/>
        <v>2.73E-5</v>
      </c>
      <c r="Y96">
        <f t="shared" si="52"/>
        <v>8.453991000000001E-2</v>
      </c>
      <c r="Z96">
        <f t="shared" si="53"/>
        <v>0</v>
      </c>
      <c r="AE96">
        <f t="shared" si="80"/>
        <v>2106</v>
      </c>
      <c r="AF96">
        <f t="shared" si="54"/>
        <v>2040</v>
      </c>
      <c r="AG96" cm="1">
        <f t="array" ref="AG96">IF(AF96&gt;=MAX($D$3:$D$100),MAX($D$3:$D$100),IF(AE96&lt;$D$3,$D$3,INDEX($D$3:$D$100,MATCH(AE96,$D$3:$D$100)+1)))</f>
        <v>2040</v>
      </c>
      <c r="AH96">
        <f t="shared" si="55"/>
        <v>2.6800000000000001E-4</v>
      </c>
      <c r="AI96" s="38">
        <f t="shared" si="56"/>
        <v>2.6800000000000001E-4</v>
      </c>
      <c r="AJ96">
        <f t="shared" si="57"/>
        <v>2.6800000000000001E-4</v>
      </c>
      <c r="AK96">
        <f t="shared" si="58"/>
        <v>0.82991560000000009</v>
      </c>
      <c r="AL96">
        <f t="shared" si="59"/>
        <v>0</v>
      </c>
      <c r="AN96" s="1" t="str" cm="1">
        <f t="array" ref="AN96">IF(INDEX(Utilities!96:96,'OperationUtility1 (El)'!$B$9)="","",INDEX(Utilities!96:96,'OperationUtility1 (El)'!$B$9))</f>
        <v/>
      </c>
      <c r="AO96" s="1" t="str" cm="1">
        <f t="array" ref="AO96">IF(INDEX(Utilities!96:96,'OperationUtility1 (El)'!$B$9 + 3)="","",INDEX(Utilities!96:96,'OperationUtility1 (El)'!$B$9 +3))</f>
        <v/>
      </c>
      <c r="AQ96">
        <f t="shared" si="81"/>
        <v>2106</v>
      </c>
      <c r="AR96">
        <f t="shared" si="60"/>
        <v>2040</v>
      </c>
      <c r="AS96" cm="1">
        <f t="array" ref="AS96">IF(AR96&gt;=MAX($D$3:$D$100),MAX($D$3:$D$100),IF(AQ96&lt;$D$3,$D$3,INDEX($D$3:$D$100,MATCH(AQ96,$D$3:$D$100)+1)))</f>
        <v>2040</v>
      </c>
      <c r="AT96">
        <f t="shared" si="61"/>
        <v>6.0300000000000002E-5</v>
      </c>
      <c r="AU96" s="38">
        <f t="shared" si="62"/>
        <v>6.0300000000000002E-5</v>
      </c>
      <c r="AV96">
        <f t="shared" si="63"/>
        <v>6.0300000000000002E-5</v>
      </c>
      <c r="AW96">
        <f t="shared" si="64"/>
        <v>0.18673101000000003</v>
      </c>
      <c r="AX96">
        <f t="shared" si="65"/>
        <v>0</v>
      </c>
      <c r="AZ96" s="1" t="str" cm="1">
        <f t="array" ref="AZ96">IF(INDEX(Utilities!96:96,'OperationUtility1 (El)'!$B$9)="","",INDEX(Utilities!96:96,'OperationUtility1 (El)'!$B$9))</f>
        <v/>
      </c>
      <c r="BA96" s="1" t="str" cm="1">
        <f t="array" ref="BA96">IF(INDEX(Utilities!96:96,'OperationUtility1 (El)'!$B$9 + 4)="","",INDEX(Utilities!96:96,'OperationUtility1 (El)'!$B$9 +4))</f>
        <v/>
      </c>
      <c r="BC96">
        <f t="shared" si="82"/>
        <v>2106</v>
      </c>
      <c r="BD96">
        <f t="shared" si="66"/>
        <v>2040</v>
      </c>
      <c r="BE96" cm="1">
        <f t="array" ref="BE96">IF(BD96&gt;=MAX($D$3:$D$100),MAX($D$3:$D$100),IF(BC96&lt;$D$3,$D$3,INDEX($D$3:$D$100,MATCH(BC96,$D$3:$D$100)+1)))</f>
        <v>2040</v>
      </c>
      <c r="BF96">
        <f t="shared" si="67"/>
        <v>0.40600000000000003</v>
      </c>
      <c r="BG96" s="38">
        <f t="shared" si="68"/>
        <v>0.40600000000000003</v>
      </c>
      <c r="BH96">
        <f t="shared" si="69"/>
        <v>0.40600000000000003</v>
      </c>
      <c r="BI96">
        <f t="shared" si="70"/>
        <v>1257.2602000000002</v>
      </c>
      <c r="BJ96">
        <f t="shared" si="71"/>
        <v>0</v>
      </c>
      <c r="BL96" s="1" t="str" cm="1">
        <f t="array" ref="BL96">IF(INDEX(Utilities!96:96,'OperationUtility1 (El)'!$B$9)="","",INDEX(Utilities!96:96,'OperationUtility1 (El)'!$B$9))</f>
        <v/>
      </c>
      <c r="BM96" s="1" t="str" cm="1">
        <f t="array" ref="BM96">IF(INDEX(Utilities!96:96,'OperationUtility1 (El)'!$B$9 + 5)="","",INDEX(Utilities!96:96,'OperationUtility1 (El)'!$B$9 +5))</f>
        <v/>
      </c>
      <c r="BO96">
        <f t="shared" si="83"/>
        <v>2106</v>
      </c>
      <c r="BP96">
        <f t="shared" si="72"/>
        <v>2040</v>
      </c>
      <c r="BQ96" cm="1">
        <f t="array" ref="BQ96">IF(BP96&gt;=MAX($D$3:$D$100),MAX($D$3:$D$100),IF(BO96&lt;$D$3,$D$3,INDEX($D$3:$D$100,MATCH(BO96,$D$3:$D$100)+1)))</f>
        <v>2040</v>
      </c>
      <c r="BR96">
        <f t="shared" si="73"/>
        <v>6.1510000000000007</v>
      </c>
      <c r="BS96" s="38">
        <f t="shared" si="74"/>
        <v>6.1510000000000007</v>
      </c>
      <c r="BT96">
        <f t="shared" si="75"/>
        <v>6.1510000000000007</v>
      </c>
      <c r="BU96">
        <f t="shared" si="76"/>
        <v>19047.801700000004</v>
      </c>
      <c r="BV96">
        <f t="shared" si="77"/>
        <v>0</v>
      </c>
    </row>
    <row r="97" spans="7:74" x14ac:dyDescent="0.25">
      <c r="G97">
        <f t="shared" si="78"/>
        <v>2107</v>
      </c>
      <c r="H97">
        <f t="shared" si="44"/>
        <v>2040</v>
      </c>
      <c r="I97" cm="1">
        <f t="array" ref="I97">IF(H97&gt;=MAX($D$3:$D$100),MAX($D$3:$D$100),IF(G97&lt;$D$3,$D$3,INDEX($D$3:$D$100,MATCH(G97,$D$3:$D$100)+1)))</f>
        <v>2040</v>
      </c>
      <c r="J97">
        <f t="shared" si="45"/>
        <v>4.0300000000000002E-2</v>
      </c>
      <c r="K97" s="38">
        <f t="shared" si="46"/>
        <v>4.0300000000000002E-2</v>
      </c>
      <c r="L97">
        <f t="shared" si="47"/>
        <v>4.0300000000000002E-2</v>
      </c>
      <c r="M97">
        <f t="shared" si="43"/>
        <v>124.79701000000001</v>
      </c>
      <c r="N97">
        <f t="shared" si="84"/>
        <v>0</v>
      </c>
      <c r="S97">
        <f t="shared" si="79"/>
        <v>2107</v>
      </c>
      <c r="T97">
        <f t="shared" si="48"/>
        <v>2040</v>
      </c>
      <c r="U97" cm="1">
        <f t="array" ref="U97">IF(T97&gt;=MAX($D$3:$D$100),MAX($D$3:$D$100),IF(S97&lt;$D$3,$D$3,INDEX($D$3:$D$100,MATCH(S97,$D$3:$D$100)+1)))</f>
        <v>2040</v>
      </c>
      <c r="V97">
        <f t="shared" si="49"/>
        <v>2.73E-5</v>
      </c>
      <c r="W97" s="38">
        <f t="shared" si="50"/>
        <v>2.73E-5</v>
      </c>
      <c r="X97">
        <f t="shared" si="51"/>
        <v>2.73E-5</v>
      </c>
      <c r="Y97">
        <f t="shared" si="52"/>
        <v>8.453991000000001E-2</v>
      </c>
      <c r="Z97">
        <f t="shared" si="53"/>
        <v>0</v>
      </c>
      <c r="AE97">
        <f t="shared" si="80"/>
        <v>2107</v>
      </c>
      <c r="AF97">
        <f t="shared" si="54"/>
        <v>2040</v>
      </c>
      <c r="AG97" cm="1">
        <f t="array" ref="AG97">IF(AF97&gt;=MAX($D$3:$D$100),MAX($D$3:$D$100),IF(AE97&lt;$D$3,$D$3,INDEX($D$3:$D$100,MATCH(AE97,$D$3:$D$100)+1)))</f>
        <v>2040</v>
      </c>
      <c r="AH97">
        <f t="shared" si="55"/>
        <v>2.6800000000000001E-4</v>
      </c>
      <c r="AI97" s="38">
        <f t="shared" si="56"/>
        <v>2.6800000000000001E-4</v>
      </c>
      <c r="AJ97">
        <f t="shared" si="57"/>
        <v>2.6800000000000001E-4</v>
      </c>
      <c r="AK97">
        <f t="shared" si="58"/>
        <v>0.82991560000000009</v>
      </c>
      <c r="AL97">
        <f t="shared" si="59"/>
        <v>0</v>
      </c>
      <c r="AN97" s="1" t="str" cm="1">
        <f t="array" ref="AN97">IF(INDEX(Utilities!97:97,'OperationUtility1 (El)'!$B$9)="","",INDEX(Utilities!97:97,'OperationUtility1 (El)'!$B$9))</f>
        <v/>
      </c>
      <c r="AO97" s="1" t="str" cm="1">
        <f t="array" ref="AO97">IF(INDEX(Utilities!97:97,'OperationUtility1 (El)'!$B$9 + 3)="","",INDEX(Utilities!97:97,'OperationUtility1 (El)'!$B$9 +3))</f>
        <v/>
      </c>
      <c r="AQ97">
        <f t="shared" si="81"/>
        <v>2107</v>
      </c>
      <c r="AR97">
        <f t="shared" si="60"/>
        <v>2040</v>
      </c>
      <c r="AS97" cm="1">
        <f t="array" ref="AS97">IF(AR97&gt;=MAX($D$3:$D$100),MAX($D$3:$D$100),IF(AQ97&lt;$D$3,$D$3,INDEX($D$3:$D$100,MATCH(AQ97,$D$3:$D$100)+1)))</f>
        <v>2040</v>
      </c>
      <c r="AT97">
        <f t="shared" si="61"/>
        <v>6.0300000000000002E-5</v>
      </c>
      <c r="AU97" s="38">
        <f t="shared" si="62"/>
        <v>6.0300000000000002E-5</v>
      </c>
      <c r="AV97">
        <f t="shared" si="63"/>
        <v>6.0300000000000002E-5</v>
      </c>
      <c r="AW97">
        <f t="shared" si="64"/>
        <v>0.18673101000000003</v>
      </c>
      <c r="AX97">
        <f t="shared" si="65"/>
        <v>0</v>
      </c>
      <c r="AZ97" s="1" t="str" cm="1">
        <f t="array" ref="AZ97">IF(INDEX(Utilities!97:97,'OperationUtility1 (El)'!$B$9)="","",INDEX(Utilities!97:97,'OperationUtility1 (El)'!$B$9))</f>
        <v/>
      </c>
      <c r="BA97" s="1" t="str" cm="1">
        <f t="array" ref="BA97">IF(INDEX(Utilities!97:97,'OperationUtility1 (El)'!$B$9 + 4)="","",INDEX(Utilities!97:97,'OperationUtility1 (El)'!$B$9 +4))</f>
        <v/>
      </c>
      <c r="BC97">
        <f t="shared" si="82"/>
        <v>2107</v>
      </c>
      <c r="BD97">
        <f t="shared" si="66"/>
        <v>2040</v>
      </c>
      <c r="BE97" cm="1">
        <f t="array" ref="BE97">IF(BD97&gt;=MAX($D$3:$D$100),MAX($D$3:$D$100),IF(BC97&lt;$D$3,$D$3,INDEX($D$3:$D$100,MATCH(BC97,$D$3:$D$100)+1)))</f>
        <v>2040</v>
      </c>
      <c r="BF97">
        <f t="shared" si="67"/>
        <v>0.40600000000000003</v>
      </c>
      <c r="BG97" s="38">
        <f t="shared" si="68"/>
        <v>0.40600000000000003</v>
      </c>
      <c r="BH97">
        <f t="shared" si="69"/>
        <v>0.40600000000000003</v>
      </c>
      <c r="BI97">
        <f t="shared" si="70"/>
        <v>1257.2602000000002</v>
      </c>
      <c r="BJ97">
        <f t="shared" si="71"/>
        <v>0</v>
      </c>
      <c r="BL97" s="1" t="str" cm="1">
        <f t="array" ref="BL97">IF(INDEX(Utilities!97:97,'OperationUtility1 (El)'!$B$9)="","",INDEX(Utilities!97:97,'OperationUtility1 (El)'!$B$9))</f>
        <v/>
      </c>
      <c r="BM97" s="1" t="str" cm="1">
        <f t="array" ref="BM97">IF(INDEX(Utilities!97:97,'OperationUtility1 (El)'!$B$9 + 5)="","",INDEX(Utilities!97:97,'OperationUtility1 (El)'!$B$9 +5))</f>
        <v/>
      </c>
      <c r="BO97">
        <f t="shared" si="83"/>
        <v>2107</v>
      </c>
      <c r="BP97">
        <f t="shared" si="72"/>
        <v>2040</v>
      </c>
      <c r="BQ97" cm="1">
        <f t="array" ref="BQ97">IF(BP97&gt;=MAX($D$3:$D$100),MAX($D$3:$D$100),IF(BO97&lt;$D$3,$D$3,INDEX($D$3:$D$100,MATCH(BO97,$D$3:$D$100)+1)))</f>
        <v>2040</v>
      </c>
      <c r="BR97">
        <f t="shared" si="73"/>
        <v>6.1510000000000007</v>
      </c>
      <c r="BS97" s="38">
        <f t="shared" si="74"/>
        <v>6.1510000000000007</v>
      </c>
      <c r="BT97">
        <f t="shared" si="75"/>
        <v>6.1510000000000007</v>
      </c>
      <c r="BU97">
        <f t="shared" si="76"/>
        <v>19047.801700000004</v>
      </c>
      <c r="BV97">
        <f t="shared" si="77"/>
        <v>0</v>
      </c>
    </row>
    <row r="98" spans="7:74" x14ac:dyDescent="0.25">
      <c r="G98">
        <f t="shared" si="78"/>
        <v>2108</v>
      </c>
      <c r="H98">
        <f t="shared" si="44"/>
        <v>2040</v>
      </c>
      <c r="I98" cm="1">
        <f t="array" ref="I98">IF(H98&gt;=MAX($D$3:$D$100),MAX($D$3:$D$100),IF(G98&lt;$D$3,$D$3,INDEX($D$3:$D$100,MATCH(G98,$D$3:$D$100)+1)))</f>
        <v>2040</v>
      </c>
      <c r="J98">
        <f t="shared" si="45"/>
        <v>4.0300000000000002E-2</v>
      </c>
      <c r="K98" s="38">
        <f t="shared" si="46"/>
        <v>4.0300000000000002E-2</v>
      </c>
      <c r="L98">
        <f t="shared" si="47"/>
        <v>4.0300000000000002E-2</v>
      </c>
      <c r="M98">
        <f t="shared" si="43"/>
        <v>124.79701000000001</v>
      </c>
      <c r="N98">
        <f t="shared" si="84"/>
        <v>0</v>
      </c>
      <c r="S98">
        <f t="shared" si="79"/>
        <v>2108</v>
      </c>
      <c r="T98">
        <f t="shared" si="48"/>
        <v>2040</v>
      </c>
      <c r="U98" cm="1">
        <f t="array" ref="U98">IF(T98&gt;=MAX($D$3:$D$100),MAX($D$3:$D$100),IF(S98&lt;$D$3,$D$3,INDEX($D$3:$D$100,MATCH(S98,$D$3:$D$100)+1)))</f>
        <v>2040</v>
      </c>
      <c r="V98">
        <f t="shared" si="49"/>
        <v>2.73E-5</v>
      </c>
      <c r="W98" s="38">
        <f t="shared" si="50"/>
        <v>2.73E-5</v>
      </c>
      <c r="X98">
        <f t="shared" si="51"/>
        <v>2.73E-5</v>
      </c>
      <c r="Y98">
        <f t="shared" si="52"/>
        <v>8.453991000000001E-2</v>
      </c>
      <c r="Z98">
        <f t="shared" si="53"/>
        <v>0</v>
      </c>
      <c r="AE98">
        <f t="shared" si="80"/>
        <v>2108</v>
      </c>
      <c r="AF98">
        <f t="shared" si="54"/>
        <v>2040</v>
      </c>
      <c r="AG98" cm="1">
        <f t="array" ref="AG98">IF(AF98&gt;=MAX($D$3:$D$100),MAX($D$3:$D$100),IF(AE98&lt;$D$3,$D$3,INDEX($D$3:$D$100,MATCH(AE98,$D$3:$D$100)+1)))</f>
        <v>2040</v>
      </c>
      <c r="AH98">
        <f t="shared" si="55"/>
        <v>2.6800000000000001E-4</v>
      </c>
      <c r="AI98" s="38">
        <f t="shared" si="56"/>
        <v>2.6800000000000001E-4</v>
      </c>
      <c r="AJ98">
        <f t="shared" si="57"/>
        <v>2.6800000000000001E-4</v>
      </c>
      <c r="AK98">
        <f t="shared" si="58"/>
        <v>0.82991560000000009</v>
      </c>
      <c r="AL98">
        <f t="shared" si="59"/>
        <v>0</v>
      </c>
      <c r="AN98" s="1" t="str" cm="1">
        <f t="array" ref="AN98">IF(INDEX(Utilities!98:98,'OperationUtility1 (El)'!$B$9)="","",INDEX(Utilities!98:98,'OperationUtility1 (El)'!$B$9))</f>
        <v/>
      </c>
      <c r="AO98" s="1" t="str" cm="1">
        <f t="array" ref="AO98">IF(INDEX(Utilities!98:98,'OperationUtility1 (El)'!$B$9 + 3)="","",INDEX(Utilities!98:98,'OperationUtility1 (El)'!$B$9 +3))</f>
        <v/>
      </c>
      <c r="AQ98">
        <f t="shared" si="81"/>
        <v>2108</v>
      </c>
      <c r="AR98">
        <f t="shared" si="60"/>
        <v>2040</v>
      </c>
      <c r="AS98" cm="1">
        <f t="array" ref="AS98">IF(AR98&gt;=MAX($D$3:$D$100),MAX($D$3:$D$100),IF(AQ98&lt;$D$3,$D$3,INDEX($D$3:$D$100,MATCH(AQ98,$D$3:$D$100)+1)))</f>
        <v>2040</v>
      </c>
      <c r="AT98">
        <f t="shared" si="61"/>
        <v>6.0300000000000002E-5</v>
      </c>
      <c r="AU98" s="38">
        <f t="shared" si="62"/>
        <v>6.0300000000000002E-5</v>
      </c>
      <c r="AV98">
        <f t="shared" si="63"/>
        <v>6.0300000000000002E-5</v>
      </c>
      <c r="AW98">
        <f t="shared" si="64"/>
        <v>0.18673101000000003</v>
      </c>
      <c r="AX98">
        <f t="shared" si="65"/>
        <v>0</v>
      </c>
      <c r="AZ98" s="1" t="str" cm="1">
        <f t="array" ref="AZ98">IF(INDEX(Utilities!98:98,'OperationUtility1 (El)'!$B$9)="","",INDEX(Utilities!98:98,'OperationUtility1 (El)'!$B$9))</f>
        <v/>
      </c>
      <c r="BA98" s="1" t="str" cm="1">
        <f t="array" ref="BA98">IF(INDEX(Utilities!98:98,'OperationUtility1 (El)'!$B$9 + 4)="","",INDEX(Utilities!98:98,'OperationUtility1 (El)'!$B$9 +4))</f>
        <v/>
      </c>
      <c r="BC98">
        <f t="shared" si="82"/>
        <v>2108</v>
      </c>
      <c r="BD98">
        <f t="shared" si="66"/>
        <v>2040</v>
      </c>
      <c r="BE98" cm="1">
        <f t="array" ref="BE98">IF(BD98&gt;=MAX($D$3:$D$100),MAX($D$3:$D$100),IF(BC98&lt;$D$3,$D$3,INDEX($D$3:$D$100,MATCH(BC98,$D$3:$D$100)+1)))</f>
        <v>2040</v>
      </c>
      <c r="BF98">
        <f t="shared" si="67"/>
        <v>0.40600000000000003</v>
      </c>
      <c r="BG98" s="38">
        <f t="shared" si="68"/>
        <v>0.40600000000000003</v>
      </c>
      <c r="BH98">
        <f t="shared" si="69"/>
        <v>0.40600000000000003</v>
      </c>
      <c r="BI98">
        <f t="shared" si="70"/>
        <v>1257.2602000000002</v>
      </c>
      <c r="BJ98">
        <f t="shared" si="71"/>
        <v>0</v>
      </c>
      <c r="BL98" s="1" t="str" cm="1">
        <f t="array" ref="BL98">IF(INDEX(Utilities!98:98,'OperationUtility1 (El)'!$B$9)="","",INDEX(Utilities!98:98,'OperationUtility1 (El)'!$B$9))</f>
        <v/>
      </c>
      <c r="BM98" s="1" t="str" cm="1">
        <f t="array" ref="BM98">IF(INDEX(Utilities!98:98,'OperationUtility1 (El)'!$B$9 + 5)="","",INDEX(Utilities!98:98,'OperationUtility1 (El)'!$B$9 +5))</f>
        <v/>
      </c>
      <c r="BO98">
        <f t="shared" si="83"/>
        <v>2108</v>
      </c>
      <c r="BP98">
        <f t="shared" si="72"/>
        <v>2040</v>
      </c>
      <c r="BQ98" cm="1">
        <f t="array" ref="BQ98">IF(BP98&gt;=MAX($D$3:$D$100),MAX($D$3:$D$100),IF(BO98&lt;$D$3,$D$3,INDEX($D$3:$D$100,MATCH(BO98,$D$3:$D$100)+1)))</f>
        <v>2040</v>
      </c>
      <c r="BR98">
        <f t="shared" si="73"/>
        <v>6.1510000000000007</v>
      </c>
      <c r="BS98" s="38">
        <f t="shared" si="74"/>
        <v>6.1510000000000007</v>
      </c>
      <c r="BT98">
        <f t="shared" si="75"/>
        <v>6.1510000000000007</v>
      </c>
      <c r="BU98">
        <f t="shared" si="76"/>
        <v>19047.801700000004</v>
      </c>
      <c r="BV98">
        <f t="shared" si="77"/>
        <v>0</v>
      </c>
    </row>
    <row r="99" spans="7:74" x14ac:dyDescent="0.25">
      <c r="G99">
        <f t="shared" si="78"/>
        <v>2109</v>
      </c>
      <c r="H99">
        <f t="shared" si="44"/>
        <v>2040</v>
      </c>
      <c r="I99" cm="1">
        <f t="array" ref="I99">IF(H99&gt;=MAX($D$3:$D$100),MAX($D$3:$D$100),IF(G99&lt;$D$3,$D$3,INDEX($D$3:$D$100,MATCH(G99,$D$3:$D$100)+1)))</f>
        <v>2040</v>
      </c>
      <c r="J99">
        <f t="shared" si="45"/>
        <v>4.0300000000000002E-2</v>
      </c>
      <c r="K99" s="38">
        <f t="shared" si="46"/>
        <v>4.0300000000000002E-2</v>
      </c>
      <c r="L99">
        <f t="shared" si="47"/>
        <v>4.0300000000000002E-2</v>
      </c>
      <c r="M99">
        <f t="shared" si="43"/>
        <v>124.79701000000001</v>
      </c>
      <c r="N99">
        <f t="shared" si="84"/>
        <v>0</v>
      </c>
      <c r="S99">
        <f t="shared" si="79"/>
        <v>2109</v>
      </c>
      <c r="T99">
        <f t="shared" si="48"/>
        <v>2040</v>
      </c>
      <c r="U99" cm="1">
        <f t="array" ref="U99">IF(T99&gt;=MAX($D$3:$D$100),MAX($D$3:$D$100),IF(S99&lt;$D$3,$D$3,INDEX($D$3:$D$100,MATCH(S99,$D$3:$D$100)+1)))</f>
        <v>2040</v>
      </c>
      <c r="V99">
        <f t="shared" si="49"/>
        <v>2.73E-5</v>
      </c>
      <c r="W99" s="38">
        <f t="shared" si="50"/>
        <v>2.73E-5</v>
      </c>
      <c r="X99">
        <f t="shared" si="51"/>
        <v>2.73E-5</v>
      </c>
      <c r="Y99">
        <f t="shared" si="52"/>
        <v>8.453991000000001E-2</v>
      </c>
      <c r="Z99">
        <f t="shared" si="53"/>
        <v>0</v>
      </c>
      <c r="AE99">
        <f t="shared" si="80"/>
        <v>2109</v>
      </c>
      <c r="AF99">
        <f t="shared" si="54"/>
        <v>2040</v>
      </c>
      <c r="AG99" cm="1">
        <f t="array" ref="AG99">IF(AF99&gt;=MAX($D$3:$D$100),MAX($D$3:$D$100),IF(AE99&lt;$D$3,$D$3,INDEX($D$3:$D$100,MATCH(AE99,$D$3:$D$100)+1)))</f>
        <v>2040</v>
      </c>
      <c r="AH99">
        <f t="shared" si="55"/>
        <v>2.6800000000000001E-4</v>
      </c>
      <c r="AI99" s="38">
        <f t="shared" si="56"/>
        <v>2.6800000000000001E-4</v>
      </c>
      <c r="AJ99">
        <f t="shared" si="57"/>
        <v>2.6800000000000001E-4</v>
      </c>
      <c r="AK99">
        <f t="shared" si="58"/>
        <v>0.82991560000000009</v>
      </c>
      <c r="AL99">
        <f t="shared" si="59"/>
        <v>0</v>
      </c>
      <c r="AN99" s="1" t="str" cm="1">
        <f t="array" ref="AN99">IF(INDEX(Utilities!99:99,'OperationUtility1 (El)'!$B$9)="","",INDEX(Utilities!99:99,'OperationUtility1 (El)'!$B$9))</f>
        <v/>
      </c>
      <c r="AO99" s="1" t="str" cm="1">
        <f t="array" ref="AO99">IF(INDEX(Utilities!99:99,'OperationUtility1 (El)'!$B$9 + 3)="","",INDEX(Utilities!99:99,'OperationUtility1 (El)'!$B$9 +3))</f>
        <v/>
      </c>
      <c r="AQ99">
        <f t="shared" si="81"/>
        <v>2109</v>
      </c>
      <c r="AR99">
        <f t="shared" si="60"/>
        <v>2040</v>
      </c>
      <c r="AS99" cm="1">
        <f t="array" ref="AS99">IF(AR99&gt;=MAX($D$3:$D$100),MAX($D$3:$D$100),IF(AQ99&lt;$D$3,$D$3,INDEX($D$3:$D$100,MATCH(AQ99,$D$3:$D$100)+1)))</f>
        <v>2040</v>
      </c>
      <c r="AT99">
        <f t="shared" si="61"/>
        <v>6.0300000000000002E-5</v>
      </c>
      <c r="AU99" s="38">
        <f t="shared" si="62"/>
        <v>6.0300000000000002E-5</v>
      </c>
      <c r="AV99">
        <f t="shared" si="63"/>
        <v>6.0300000000000002E-5</v>
      </c>
      <c r="AW99">
        <f t="shared" si="64"/>
        <v>0.18673101000000003</v>
      </c>
      <c r="AX99">
        <f t="shared" si="65"/>
        <v>0</v>
      </c>
      <c r="AZ99" s="1" t="str" cm="1">
        <f t="array" ref="AZ99">IF(INDEX(Utilities!99:99,'OperationUtility1 (El)'!$B$9)="","",INDEX(Utilities!99:99,'OperationUtility1 (El)'!$B$9))</f>
        <v/>
      </c>
      <c r="BA99" s="1" t="str" cm="1">
        <f t="array" ref="BA99">IF(INDEX(Utilities!99:99,'OperationUtility1 (El)'!$B$9 + 4)="","",INDEX(Utilities!99:99,'OperationUtility1 (El)'!$B$9 +4))</f>
        <v/>
      </c>
      <c r="BC99">
        <f t="shared" si="82"/>
        <v>2109</v>
      </c>
      <c r="BD99">
        <f t="shared" si="66"/>
        <v>2040</v>
      </c>
      <c r="BE99" cm="1">
        <f t="array" ref="BE99">IF(BD99&gt;=MAX($D$3:$D$100),MAX($D$3:$D$100),IF(BC99&lt;$D$3,$D$3,INDEX($D$3:$D$100,MATCH(BC99,$D$3:$D$100)+1)))</f>
        <v>2040</v>
      </c>
      <c r="BF99">
        <f t="shared" si="67"/>
        <v>0.40600000000000003</v>
      </c>
      <c r="BG99" s="38">
        <f t="shared" si="68"/>
        <v>0.40600000000000003</v>
      </c>
      <c r="BH99">
        <f t="shared" si="69"/>
        <v>0.40600000000000003</v>
      </c>
      <c r="BI99">
        <f t="shared" si="70"/>
        <v>1257.2602000000002</v>
      </c>
      <c r="BJ99">
        <f t="shared" si="71"/>
        <v>0</v>
      </c>
      <c r="BL99" s="1" t="str" cm="1">
        <f t="array" ref="BL99">IF(INDEX(Utilities!99:99,'OperationUtility1 (El)'!$B$9)="","",INDEX(Utilities!99:99,'OperationUtility1 (El)'!$B$9))</f>
        <v/>
      </c>
      <c r="BM99" s="1" t="str" cm="1">
        <f t="array" ref="BM99">IF(INDEX(Utilities!99:99,'OperationUtility1 (El)'!$B$9 + 5)="","",INDEX(Utilities!99:99,'OperationUtility1 (El)'!$B$9 +5))</f>
        <v/>
      </c>
      <c r="BO99">
        <f t="shared" si="83"/>
        <v>2109</v>
      </c>
      <c r="BP99">
        <f t="shared" si="72"/>
        <v>2040</v>
      </c>
      <c r="BQ99" cm="1">
        <f t="array" ref="BQ99">IF(BP99&gt;=MAX($D$3:$D$100),MAX($D$3:$D$100),IF(BO99&lt;$D$3,$D$3,INDEX($D$3:$D$100,MATCH(BO99,$D$3:$D$100)+1)))</f>
        <v>2040</v>
      </c>
      <c r="BR99">
        <f t="shared" si="73"/>
        <v>6.1510000000000007</v>
      </c>
      <c r="BS99" s="38">
        <f t="shared" si="74"/>
        <v>6.1510000000000007</v>
      </c>
      <c r="BT99">
        <f t="shared" si="75"/>
        <v>6.1510000000000007</v>
      </c>
      <c r="BU99">
        <f t="shared" si="76"/>
        <v>19047.801700000004</v>
      </c>
      <c r="BV99">
        <f t="shared" si="77"/>
        <v>0</v>
      </c>
    </row>
    <row r="100" spans="7:74" x14ac:dyDescent="0.25">
      <c r="G100">
        <f t="shared" si="78"/>
        <v>2110</v>
      </c>
      <c r="H100">
        <f t="shared" si="44"/>
        <v>2040</v>
      </c>
      <c r="I100" cm="1">
        <f t="array" ref="I100">IF(H100&gt;=MAX($D$3:$D$100),MAX($D$3:$D$100),IF(G100&lt;$D$3,$D$3,INDEX($D$3:$D$100,MATCH(G100,$D$3:$D$100)+1)))</f>
        <v>2040</v>
      </c>
      <c r="J100">
        <f t="shared" si="45"/>
        <v>4.0300000000000002E-2</v>
      </c>
      <c r="K100" s="38">
        <f t="shared" si="46"/>
        <v>4.0300000000000002E-2</v>
      </c>
      <c r="L100">
        <f t="shared" si="47"/>
        <v>4.0300000000000002E-2</v>
      </c>
      <c r="M100">
        <f t="shared" si="43"/>
        <v>124.79701000000001</v>
      </c>
      <c r="N100">
        <f t="shared" si="84"/>
        <v>0</v>
      </c>
      <c r="S100">
        <f t="shared" si="79"/>
        <v>2110</v>
      </c>
      <c r="T100">
        <f t="shared" si="48"/>
        <v>2040</v>
      </c>
      <c r="U100" cm="1">
        <f t="array" ref="U100">IF(T100&gt;=MAX($D$3:$D$100),MAX($D$3:$D$100),IF(S100&lt;$D$3,$D$3,INDEX($D$3:$D$100,MATCH(S100,$D$3:$D$100)+1)))</f>
        <v>2040</v>
      </c>
      <c r="V100">
        <f t="shared" si="49"/>
        <v>2.73E-5</v>
      </c>
      <c r="W100" s="38">
        <f t="shared" si="50"/>
        <v>2.73E-5</v>
      </c>
      <c r="X100">
        <f t="shared" si="51"/>
        <v>2.73E-5</v>
      </c>
      <c r="Y100">
        <f t="shared" si="52"/>
        <v>8.453991000000001E-2</v>
      </c>
      <c r="Z100">
        <f t="shared" si="53"/>
        <v>0</v>
      </c>
      <c r="AE100">
        <f t="shared" si="80"/>
        <v>2110</v>
      </c>
      <c r="AF100">
        <f t="shared" si="54"/>
        <v>2040</v>
      </c>
      <c r="AG100" cm="1">
        <f t="array" ref="AG100">IF(AF100&gt;=MAX($D$3:$D$100),MAX($D$3:$D$100),IF(AE100&lt;$D$3,$D$3,INDEX($D$3:$D$100,MATCH(AE100,$D$3:$D$100)+1)))</f>
        <v>2040</v>
      </c>
      <c r="AH100">
        <f t="shared" si="55"/>
        <v>2.6800000000000001E-4</v>
      </c>
      <c r="AI100" s="38">
        <f t="shared" si="56"/>
        <v>2.6800000000000001E-4</v>
      </c>
      <c r="AJ100">
        <f t="shared" si="57"/>
        <v>2.6800000000000001E-4</v>
      </c>
      <c r="AK100">
        <f t="shared" si="58"/>
        <v>0.82991560000000009</v>
      </c>
      <c r="AL100">
        <f t="shared" si="59"/>
        <v>0</v>
      </c>
      <c r="AN100" s="1" t="str" cm="1">
        <f t="array" ref="AN100">IF(INDEX(Utilities!100:100,'OperationUtility1 (El)'!$B$9)="","",INDEX(Utilities!100:100,'OperationUtility1 (El)'!$B$9))</f>
        <v/>
      </c>
      <c r="AO100" s="1" t="str" cm="1">
        <f t="array" ref="AO100">IF(INDEX(Utilities!100:100,'OperationUtility1 (El)'!$B$9 + 3)="","",INDEX(Utilities!100:100,'OperationUtility1 (El)'!$B$9 +3))</f>
        <v/>
      </c>
      <c r="AQ100">
        <f t="shared" si="81"/>
        <v>2110</v>
      </c>
      <c r="AR100">
        <f t="shared" si="60"/>
        <v>2040</v>
      </c>
      <c r="AS100" cm="1">
        <f t="array" ref="AS100">IF(AR100&gt;=MAX($D$3:$D$100),MAX($D$3:$D$100),IF(AQ100&lt;$D$3,$D$3,INDEX($D$3:$D$100,MATCH(AQ100,$D$3:$D$100)+1)))</f>
        <v>2040</v>
      </c>
      <c r="AT100">
        <f t="shared" si="61"/>
        <v>6.0300000000000002E-5</v>
      </c>
      <c r="AU100" s="38">
        <f t="shared" si="62"/>
        <v>6.0300000000000002E-5</v>
      </c>
      <c r="AV100">
        <f t="shared" si="63"/>
        <v>6.0300000000000002E-5</v>
      </c>
      <c r="AW100">
        <f t="shared" si="64"/>
        <v>0.18673101000000003</v>
      </c>
      <c r="AX100">
        <f t="shared" si="65"/>
        <v>0</v>
      </c>
      <c r="AZ100" s="1" t="str" cm="1">
        <f t="array" ref="AZ100">IF(INDEX(Utilities!100:100,'OperationUtility1 (El)'!$B$9)="","",INDEX(Utilities!100:100,'OperationUtility1 (El)'!$B$9))</f>
        <v/>
      </c>
      <c r="BA100" s="1" t="str" cm="1">
        <f t="array" ref="BA100">IF(INDEX(Utilities!100:100,'OperationUtility1 (El)'!$B$9 + 4)="","",INDEX(Utilities!100:100,'OperationUtility1 (El)'!$B$9 +4))</f>
        <v/>
      </c>
      <c r="BC100">
        <f t="shared" si="82"/>
        <v>2110</v>
      </c>
      <c r="BD100">
        <f t="shared" si="66"/>
        <v>2040</v>
      </c>
      <c r="BE100" cm="1">
        <f t="array" ref="BE100">IF(BD100&gt;=MAX($D$3:$D$100),MAX($D$3:$D$100),IF(BC100&lt;$D$3,$D$3,INDEX($D$3:$D$100,MATCH(BC100,$D$3:$D$100)+1)))</f>
        <v>2040</v>
      </c>
      <c r="BF100">
        <f t="shared" si="67"/>
        <v>0.40600000000000003</v>
      </c>
      <c r="BG100" s="38">
        <f t="shared" si="68"/>
        <v>0.40600000000000003</v>
      </c>
      <c r="BH100">
        <f t="shared" si="69"/>
        <v>0.40600000000000003</v>
      </c>
      <c r="BI100">
        <f t="shared" si="70"/>
        <v>1257.2602000000002</v>
      </c>
      <c r="BJ100">
        <f t="shared" si="71"/>
        <v>0</v>
      </c>
      <c r="BL100" s="1" t="str" cm="1">
        <f t="array" ref="BL100">IF(INDEX(Utilities!100:100,'OperationUtility1 (El)'!$B$9)="","",INDEX(Utilities!100:100,'OperationUtility1 (El)'!$B$9))</f>
        <v/>
      </c>
      <c r="BM100" s="1" t="str" cm="1">
        <f t="array" ref="BM100">IF(INDEX(Utilities!100:100,'OperationUtility1 (El)'!$B$9 + 5)="","",INDEX(Utilities!100:100,'OperationUtility1 (El)'!$B$9 +5))</f>
        <v/>
      </c>
      <c r="BO100">
        <f t="shared" si="83"/>
        <v>2110</v>
      </c>
      <c r="BP100">
        <f t="shared" si="72"/>
        <v>2040</v>
      </c>
      <c r="BQ100" cm="1">
        <f t="array" ref="BQ100">IF(BP100&gt;=MAX($D$3:$D$100),MAX($D$3:$D$100),IF(BO100&lt;$D$3,$D$3,INDEX($D$3:$D$100,MATCH(BO100,$D$3:$D$100)+1)))</f>
        <v>2040</v>
      </c>
      <c r="BR100">
        <f t="shared" si="73"/>
        <v>6.1510000000000007</v>
      </c>
      <c r="BS100" s="38">
        <f t="shared" si="74"/>
        <v>6.1510000000000007</v>
      </c>
      <c r="BT100">
        <f t="shared" si="75"/>
        <v>6.1510000000000007</v>
      </c>
      <c r="BU100">
        <f t="shared" si="76"/>
        <v>19047.801700000004</v>
      </c>
      <c r="BV100">
        <f t="shared" si="77"/>
        <v>0</v>
      </c>
    </row>
    <row r="101" spans="7:74" x14ac:dyDescent="0.25">
      <c r="G101">
        <f t="shared" si="78"/>
        <v>2111</v>
      </c>
      <c r="H101">
        <f t="shared" si="44"/>
        <v>2040</v>
      </c>
      <c r="I101" cm="1">
        <f t="array" ref="I101">IF(H101&gt;=MAX($D$3:$D$100),MAX($D$3:$D$100),IF(G101&lt;$D$3,$D$3,INDEX($D$3:$D$100,MATCH(G101,$D$3:$D$100)+1)))</f>
        <v>2040</v>
      </c>
      <c r="J101">
        <f t="shared" si="45"/>
        <v>4.0300000000000002E-2</v>
      </c>
      <c r="K101" s="38">
        <f t="shared" si="46"/>
        <v>4.0300000000000002E-2</v>
      </c>
      <c r="L101">
        <f t="shared" si="47"/>
        <v>4.0300000000000002E-2</v>
      </c>
      <c r="M101">
        <f t="shared" si="43"/>
        <v>124.79701000000001</v>
      </c>
      <c r="N101">
        <f t="shared" si="84"/>
        <v>0</v>
      </c>
      <c r="S101">
        <f t="shared" si="79"/>
        <v>2111</v>
      </c>
      <c r="T101">
        <f t="shared" si="48"/>
        <v>2040</v>
      </c>
      <c r="U101" cm="1">
        <f t="array" ref="U101">IF(T101&gt;=MAX($D$3:$D$100),MAX($D$3:$D$100),IF(S101&lt;$D$3,$D$3,INDEX($D$3:$D$100,MATCH(S101,$D$3:$D$100)+1)))</f>
        <v>2040</v>
      </c>
      <c r="V101">
        <f t="shared" si="49"/>
        <v>2.73E-5</v>
      </c>
      <c r="W101" s="38">
        <f t="shared" si="50"/>
        <v>2.73E-5</v>
      </c>
      <c r="X101">
        <f t="shared" si="51"/>
        <v>2.73E-5</v>
      </c>
      <c r="Y101">
        <f t="shared" si="52"/>
        <v>8.453991000000001E-2</v>
      </c>
      <c r="Z101">
        <f t="shared" si="53"/>
        <v>0</v>
      </c>
      <c r="AE101">
        <f t="shared" si="80"/>
        <v>2111</v>
      </c>
      <c r="AF101">
        <f t="shared" si="54"/>
        <v>2040</v>
      </c>
      <c r="AG101" cm="1">
        <f t="array" ref="AG101">IF(AF101&gt;=MAX($D$3:$D$100),MAX($D$3:$D$100),IF(AE101&lt;$D$3,$D$3,INDEX($D$3:$D$100,MATCH(AE101,$D$3:$D$100)+1)))</f>
        <v>2040</v>
      </c>
      <c r="AH101">
        <f t="shared" si="55"/>
        <v>2.6800000000000001E-4</v>
      </c>
      <c r="AI101" s="38">
        <f t="shared" si="56"/>
        <v>2.6800000000000001E-4</v>
      </c>
      <c r="AJ101">
        <f t="shared" si="57"/>
        <v>2.6800000000000001E-4</v>
      </c>
      <c r="AK101">
        <f t="shared" si="58"/>
        <v>0.82991560000000009</v>
      </c>
      <c r="AL101">
        <f t="shared" si="59"/>
        <v>0</v>
      </c>
      <c r="AN101" s="1" t="str" cm="1">
        <f t="array" ref="AN101">IF(INDEX(Utilities!101:101,'OperationUtility1 (El)'!$B$9)="","",INDEX(Utilities!101:101,'OperationUtility1 (El)'!$B$9))</f>
        <v/>
      </c>
      <c r="AO101" s="1" t="str" cm="1">
        <f t="array" ref="AO101">IF(INDEX(Utilities!101:101,'OperationUtility1 (El)'!$B$9 + 3)="","",INDEX(Utilities!101:101,'OperationUtility1 (El)'!$B$9 +3))</f>
        <v/>
      </c>
      <c r="AQ101">
        <f t="shared" si="81"/>
        <v>2111</v>
      </c>
      <c r="AR101">
        <f t="shared" si="60"/>
        <v>2040</v>
      </c>
      <c r="AS101" cm="1">
        <f t="array" ref="AS101">IF(AR101&gt;=MAX($D$3:$D$100),MAX($D$3:$D$100),IF(AQ101&lt;$D$3,$D$3,INDEX($D$3:$D$100,MATCH(AQ101,$D$3:$D$100)+1)))</f>
        <v>2040</v>
      </c>
      <c r="AT101">
        <f t="shared" si="61"/>
        <v>6.0300000000000002E-5</v>
      </c>
      <c r="AU101" s="38">
        <f t="shared" si="62"/>
        <v>6.0300000000000002E-5</v>
      </c>
      <c r="AV101">
        <f t="shared" si="63"/>
        <v>6.0300000000000002E-5</v>
      </c>
      <c r="AW101">
        <f t="shared" si="64"/>
        <v>0.18673101000000003</v>
      </c>
      <c r="AX101">
        <f t="shared" si="65"/>
        <v>0</v>
      </c>
      <c r="AZ101" s="1" t="str" cm="1">
        <f t="array" ref="AZ101">IF(INDEX(Utilities!101:101,'OperationUtility1 (El)'!$B$9)="","",INDEX(Utilities!101:101,'OperationUtility1 (El)'!$B$9))</f>
        <v/>
      </c>
      <c r="BA101" s="1" t="str" cm="1">
        <f t="array" ref="BA101">IF(INDEX(Utilities!101:101,'OperationUtility1 (El)'!$B$9 + 4)="","",INDEX(Utilities!101:101,'OperationUtility1 (El)'!$B$9 +4))</f>
        <v/>
      </c>
      <c r="BC101">
        <f t="shared" si="82"/>
        <v>2111</v>
      </c>
      <c r="BD101">
        <f t="shared" si="66"/>
        <v>2040</v>
      </c>
      <c r="BE101" cm="1">
        <f t="array" ref="BE101">IF(BD101&gt;=MAX($D$3:$D$100),MAX($D$3:$D$100),IF(BC101&lt;$D$3,$D$3,INDEX($D$3:$D$100,MATCH(BC101,$D$3:$D$100)+1)))</f>
        <v>2040</v>
      </c>
      <c r="BF101">
        <f t="shared" si="67"/>
        <v>0.40600000000000003</v>
      </c>
      <c r="BG101" s="38">
        <f t="shared" si="68"/>
        <v>0.40600000000000003</v>
      </c>
      <c r="BH101">
        <f t="shared" si="69"/>
        <v>0.40600000000000003</v>
      </c>
      <c r="BI101">
        <f t="shared" si="70"/>
        <v>1257.2602000000002</v>
      </c>
      <c r="BJ101">
        <f t="shared" si="71"/>
        <v>0</v>
      </c>
      <c r="BL101" s="1" t="str" cm="1">
        <f t="array" ref="BL101">IF(INDEX(Utilities!101:101,'OperationUtility1 (El)'!$B$9)="","",INDEX(Utilities!101:101,'OperationUtility1 (El)'!$B$9))</f>
        <v/>
      </c>
      <c r="BM101" s="1" t="str" cm="1">
        <f t="array" ref="BM101">IF(INDEX(Utilities!101:101,'OperationUtility1 (El)'!$B$9 + 5)="","",INDEX(Utilities!101:101,'OperationUtility1 (El)'!$B$9 +5))</f>
        <v/>
      </c>
      <c r="BO101">
        <f t="shared" si="83"/>
        <v>2111</v>
      </c>
      <c r="BP101">
        <f t="shared" si="72"/>
        <v>2040</v>
      </c>
      <c r="BQ101" cm="1">
        <f t="array" ref="BQ101">IF(BP101&gt;=MAX($D$3:$D$100),MAX($D$3:$D$100),IF(BO101&lt;$D$3,$D$3,INDEX($D$3:$D$100,MATCH(BO101,$D$3:$D$100)+1)))</f>
        <v>2040</v>
      </c>
      <c r="BR101">
        <f t="shared" si="73"/>
        <v>6.1510000000000007</v>
      </c>
      <c r="BS101" s="38">
        <f t="shared" si="74"/>
        <v>6.1510000000000007</v>
      </c>
      <c r="BT101">
        <f t="shared" si="75"/>
        <v>6.1510000000000007</v>
      </c>
      <c r="BU101">
        <f t="shared" si="76"/>
        <v>19047.801700000004</v>
      </c>
      <c r="BV101">
        <f t="shared" si="77"/>
        <v>0</v>
      </c>
    </row>
    <row r="102" spans="7:74" x14ac:dyDescent="0.25">
      <c r="G102">
        <f t="shared" si="78"/>
        <v>2112</v>
      </c>
      <c r="H102">
        <f t="shared" si="44"/>
        <v>2040</v>
      </c>
      <c r="I102" cm="1">
        <f t="array" ref="I102">IF(H102&gt;=MAX($D$3:$D$100),MAX($D$3:$D$100),IF(G102&lt;$D$3,$D$3,INDEX($D$3:$D$100,MATCH(G102,$D$3:$D$100)+1)))</f>
        <v>2040</v>
      </c>
      <c r="J102">
        <f t="shared" si="45"/>
        <v>4.0300000000000002E-2</v>
      </c>
      <c r="K102" s="38">
        <f t="shared" si="46"/>
        <v>4.0300000000000002E-2</v>
      </c>
      <c r="L102">
        <f t="shared" si="47"/>
        <v>4.0300000000000002E-2</v>
      </c>
      <c r="M102">
        <f t="shared" si="43"/>
        <v>124.79701000000001</v>
      </c>
      <c r="N102">
        <f t="shared" si="84"/>
        <v>0</v>
      </c>
      <c r="S102">
        <f t="shared" si="79"/>
        <v>2112</v>
      </c>
      <c r="T102">
        <f t="shared" si="48"/>
        <v>2040</v>
      </c>
      <c r="U102" cm="1">
        <f t="array" ref="U102">IF(T102&gt;=MAX($D$3:$D$100),MAX($D$3:$D$100),IF(S102&lt;$D$3,$D$3,INDEX($D$3:$D$100,MATCH(S102,$D$3:$D$100)+1)))</f>
        <v>2040</v>
      </c>
      <c r="V102">
        <f t="shared" si="49"/>
        <v>2.73E-5</v>
      </c>
      <c r="W102" s="38">
        <f t="shared" si="50"/>
        <v>2.73E-5</v>
      </c>
      <c r="X102">
        <f t="shared" si="51"/>
        <v>2.73E-5</v>
      </c>
      <c r="Y102">
        <f t="shared" si="52"/>
        <v>8.453991000000001E-2</v>
      </c>
      <c r="Z102">
        <f t="shared" si="53"/>
        <v>0</v>
      </c>
      <c r="AE102">
        <f t="shared" si="80"/>
        <v>2112</v>
      </c>
      <c r="AF102">
        <f t="shared" si="54"/>
        <v>2040</v>
      </c>
      <c r="AG102" cm="1">
        <f t="array" ref="AG102">IF(AF102&gt;=MAX($D$3:$D$100),MAX($D$3:$D$100),IF(AE102&lt;$D$3,$D$3,INDEX($D$3:$D$100,MATCH(AE102,$D$3:$D$100)+1)))</f>
        <v>2040</v>
      </c>
      <c r="AH102">
        <f t="shared" si="55"/>
        <v>2.6800000000000001E-4</v>
      </c>
      <c r="AI102" s="38">
        <f t="shared" si="56"/>
        <v>2.6800000000000001E-4</v>
      </c>
      <c r="AJ102">
        <f t="shared" si="57"/>
        <v>2.6800000000000001E-4</v>
      </c>
      <c r="AK102">
        <f t="shared" si="58"/>
        <v>0.82991560000000009</v>
      </c>
      <c r="AL102">
        <f t="shared" si="59"/>
        <v>0</v>
      </c>
      <c r="AN102" s="1" t="str" cm="1">
        <f t="array" ref="AN102">IF(INDEX(Utilities!102:102,'OperationUtility1 (El)'!$B$9)="","",INDEX(Utilities!102:102,'OperationUtility1 (El)'!$B$9))</f>
        <v/>
      </c>
      <c r="AO102" s="1" t="str" cm="1">
        <f t="array" ref="AO102">IF(INDEX(Utilities!102:102,'OperationUtility1 (El)'!$B$9 + 3)="","",INDEX(Utilities!102:102,'OperationUtility1 (El)'!$B$9 +3))</f>
        <v/>
      </c>
      <c r="AQ102">
        <f t="shared" si="81"/>
        <v>2112</v>
      </c>
      <c r="AR102">
        <f t="shared" si="60"/>
        <v>2040</v>
      </c>
      <c r="AS102" cm="1">
        <f t="array" ref="AS102">IF(AR102&gt;=MAX($D$3:$D$100),MAX($D$3:$D$100),IF(AQ102&lt;$D$3,$D$3,INDEX($D$3:$D$100,MATCH(AQ102,$D$3:$D$100)+1)))</f>
        <v>2040</v>
      </c>
      <c r="AT102">
        <f t="shared" si="61"/>
        <v>6.0300000000000002E-5</v>
      </c>
      <c r="AU102" s="38">
        <f t="shared" si="62"/>
        <v>6.0300000000000002E-5</v>
      </c>
      <c r="AV102">
        <f t="shared" si="63"/>
        <v>6.0300000000000002E-5</v>
      </c>
      <c r="AW102">
        <f t="shared" si="64"/>
        <v>0.18673101000000003</v>
      </c>
      <c r="AX102">
        <f t="shared" si="65"/>
        <v>0</v>
      </c>
      <c r="AZ102" s="1" t="str" cm="1">
        <f t="array" ref="AZ102">IF(INDEX(Utilities!102:102,'OperationUtility1 (El)'!$B$9)="","",INDEX(Utilities!102:102,'OperationUtility1 (El)'!$B$9))</f>
        <v/>
      </c>
      <c r="BA102" s="1" t="str" cm="1">
        <f t="array" ref="BA102">IF(INDEX(Utilities!102:102,'OperationUtility1 (El)'!$B$9 + 4)="","",INDEX(Utilities!102:102,'OperationUtility1 (El)'!$B$9 +4))</f>
        <v/>
      </c>
      <c r="BC102">
        <f t="shared" si="82"/>
        <v>2112</v>
      </c>
      <c r="BD102">
        <f t="shared" si="66"/>
        <v>2040</v>
      </c>
      <c r="BE102" cm="1">
        <f t="array" ref="BE102">IF(BD102&gt;=MAX($D$3:$D$100),MAX($D$3:$D$100),IF(BC102&lt;$D$3,$D$3,INDEX($D$3:$D$100,MATCH(BC102,$D$3:$D$100)+1)))</f>
        <v>2040</v>
      </c>
      <c r="BF102">
        <f t="shared" si="67"/>
        <v>0.40600000000000003</v>
      </c>
      <c r="BG102" s="38">
        <f t="shared" si="68"/>
        <v>0.40600000000000003</v>
      </c>
      <c r="BH102">
        <f t="shared" si="69"/>
        <v>0.40600000000000003</v>
      </c>
      <c r="BI102">
        <f t="shared" si="70"/>
        <v>1257.2602000000002</v>
      </c>
      <c r="BJ102">
        <f t="shared" si="71"/>
        <v>0</v>
      </c>
      <c r="BL102" s="1" t="str" cm="1">
        <f t="array" ref="BL102">IF(INDEX(Utilities!102:102,'OperationUtility1 (El)'!$B$9)="","",INDEX(Utilities!102:102,'OperationUtility1 (El)'!$B$9))</f>
        <v/>
      </c>
      <c r="BM102" s="1" t="str" cm="1">
        <f t="array" ref="BM102">IF(INDEX(Utilities!102:102,'OperationUtility1 (El)'!$B$9 + 5)="","",INDEX(Utilities!102:102,'OperationUtility1 (El)'!$B$9 +5))</f>
        <v/>
      </c>
      <c r="BO102">
        <f t="shared" si="83"/>
        <v>2112</v>
      </c>
      <c r="BP102">
        <f t="shared" si="72"/>
        <v>2040</v>
      </c>
      <c r="BQ102" cm="1">
        <f t="array" ref="BQ102">IF(BP102&gt;=MAX($D$3:$D$100),MAX($D$3:$D$100),IF(BO102&lt;$D$3,$D$3,INDEX($D$3:$D$100,MATCH(BO102,$D$3:$D$100)+1)))</f>
        <v>2040</v>
      </c>
      <c r="BR102">
        <f t="shared" si="73"/>
        <v>6.1510000000000007</v>
      </c>
      <c r="BS102" s="38">
        <f t="shared" si="74"/>
        <v>6.1510000000000007</v>
      </c>
      <c r="BT102">
        <f t="shared" si="75"/>
        <v>6.1510000000000007</v>
      </c>
      <c r="BU102">
        <f t="shared" si="76"/>
        <v>19047.801700000004</v>
      </c>
      <c r="BV102">
        <f t="shared" si="77"/>
        <v>0</v>
      </c>
    </row>
    <row r="103" spans="7:74" x14ac:dyDescent="0.25">
      <c r="G103">
        <f t="shared" si="78"/>
        <v>2113</v>
      </c>
      <c r="H103">
        <f t="shared" si="44"/>
        <v>2040</v>
      </c>
      <c r="I103" cm="1">
        <f t="array" ref="I103">IF(H103&gt;=MAX($D$3:$D$100),MAX($D$3:$D$100),IF(G103&lt;$D$3,$D$3,INDEX($D$3:$D$100,MATCH(G103,$D$3:$D$100)+1)))</f>
        <v>2040</v>
      </c>
      <c r="J103">
        <f t="shared" si="45"/>
        <v>4.0300000000000002E-2</v>
      </c>
      <c r="K103" s="38">
        <f t="shared" si="46"/>
        <v>4.0300000000000002E-2</v>
      </c>
      <c r="L103">
        <f t="shared" si="47"/>
        <v>4.0300000000000002E-2</v>
      </c>
      <c r="M103">
        <f t="shared" si="43"/>
        <v>124.79701000000001</v>
      </c>
      <c r="N103">
        <f t="shared" si="84"/>
        <v>0</v>
      </c>
      <c r="S103">
        <f t="shared" si="79"/>
        <v>2113</v>
      </c>
      <c r="T103">
        <f t="shared" si="48"/>
        <v>2040</v>
      </c>
      <c r="U103" cm="1">
        <f t="array" ref="U103">IF(T103&gt;=MAX($D$3:$D$100),MAX($D$3:$D$100),IF(S103&lt;$D$3,$D$3,INDEX($D$3:$D$100,MATCH(S103,$D$3:$D$100)+1)))</f>
        <v>2040</v>
      </c>
      <c r="V103">
        <f t="shared" si="49"/>
        <v>2.73E-5</v>
      </c>
      <c r="W103" s="38">
        <f t="shared" si="50"/>
        <v>2.73E-5</v>
      </c>
      <c r="X103">
        <f t="shared" si="51"/>
        <v>2.73E-5</v>
      </c>
      <c r="Y103">
        <f t="shared" si="52"/>
        <v>8.453991000000001E-2</v>
      </c>
      <c r="Z103">
        <f t="shared" si="53"/>
        <v>0</v>
      </c>
      <c r="AE103">
        <f t="shared" si="80"/>
        <v>2113</v>
      </c>
      <c r="AF103">
        <f t="shared" si="54"/>
        <v>2040</v>
      </c>
      <c r="AG103" cm="1">
        <f t="array" ref="AG103">IF(AF103&gt;=MAX($D$3:$D$100),MAX($D$3:$D$100),IF(AE103&lt;$D$3,$D$3,INDEX($D$3:$D$100,MATCH(AE103,$D$3:$D$100)+1)))</f>
        <v>2040</v>
      </c>
      <c r="AH103">
        <f t="shared" si="55"/>
        <v>2.6800000000000001E-4</v>
      </c>
      <c r="AI103" s="38">
        <f t="shared" si="56"/>
        <v>2.6800000000000001E-4</v>
      </c>
      <c r="AJ103">
        <f t="shared" si="57"/>
        <v>2.6800000000000001E-4</v>
      </c>
      <c r="AK103">
        <f t="shared" si="58"/>
        <v>0.82991560000000009</v>
      </c>
      <c r="AL103">
        <f t="shared" si="59"/>
        <v>0</v>
      </c>
      <c r="AN103" s="1" t="str" cm="1">
        <f t="array" ref="AN103">IF(INDEX(Utilities!103:103,'OperationUtility1 (El)'!$B$9)="","",INDEX(Utilities!103:103,'OperationUtility1 (El)'!$B$9))</f>
        <v/>
      </c>
      <c r="AO103" s="1" t="str" cm="1">
        <f t="array" ref="AO103">IF(INDEX(Utilities!103:103,'OperationUtility1 (El)'!$B$9 + 3)="","",INDEX(Utilities!103:103,'OperationUtility1 (El)'!$B$9 +3))</f>
        <v/>
      </c>
      <c r="AQ103">
        <f t="shared" si="81"/>
        <v>2113</v>
      </c>
      <c r="AR103">
        <f t="shared" si="60"/>
        <v>2040</v>
      </c>
      <c r="AS103" cm="1">
        <f t="array" ref="AS103">IF(AR103&gt;=MAX($D$3:$D$100),MAX($D$3:$D$100),IF(AQ103&lt;$D$3,$D$3,INDEX($D$3:$D$100,MATCH(AQ103,$D$3:$D$100)+1)))</f>
        <v>2040</v>
      </c>
      <c r="AT103">
        <f t="shared" si="61"/>
        <v>6.0300000000000002E-5</v>
      </c>
      <c r="AU103" s="38">
        <f t="shared" si="62"/>
        <v>6.0300000000000002E-5</v>
      </c>
      <c r="AV103">
        <f t="shared" si="63"/>
        <v>6.0300000000000002E-5</v>
      </c>
      <c r="AW103">
        <f t="shared" si="64"/>
        <v>0.18673101000000003</v>
      </c>
      <c r="AX103">
        <f t="shared" si="65"/>
        <v>0</v>
      </c>
      <c r="AZ103" s="1" t="str" cm="1">
        <f t="array" ref="AZ103">IF(INDEX(Utilities!103:103,'OperationUtility1 (El)'!$B$9)="","",INDEX(Utilities!103:103,'OperationUtility1 (El)'!$B$9))</f>
        <v/>
      </c>
      <c r="BA103" s="1" t="str" cm="1">
        <f t="array" ref="BA103">IF(INDEX(Utilities!103:103,'OperationUtility1 (El)'!$B$9 + 4)="","",INDEX(Utilities!103:103,'OperationUtility1 (El)'!$B$9 +4))</f>
        <v/>
      </c>
      <c r="BC103">
        <f t="shared" si="82"/>
        <v>2113</v>
      </c>
      <c r="BD103">
        <f t="shared" si="66"/>
        <v>2040</v>
      </c>
      <c r="BE103" cm="1">
        <f t="array" ref="BE103">IF(BD103&gt;=MAX($D$3:$D$100),MAX($D$3:$D$100),IF(BC103&lt;$D$3,$D$3,INDEX($D$3:$D$100,MATCH(BC103,$D$3:$D$100)+1)))</f>
        <v>2040</v>
      </c>
      <c r="BF103">
        <f t="shared" si="67"/>
        <v>0.40600000000000003</v>
      </c>
      <c r="BG103" s="38">
        <f t="shared" si="68"/>
        <v>0.40600000000000003</v>
      </c>
      <c r="BH103">
        <f t="shared" si="69"/>
        <v>0.40600000000000003</v>
      </c>
      <c r="BI103">
        <f t="shared" si="70"/>
        <v>1257.2602000000002</v>
      </c>
      <c r="BJ103">
        <f t="shared" si="71"/>
        <v>0</v>
      </c>
      <c r="BL103" s="1" t="str" cm="1">
        <f t="array" ref="BL103">IF(INDEX(Utilities!103:103,'OperationUtility1 (El)'!$B$9)="","",INDEX(Utilities!103:103,'OperationUtility1 (El)'!$B$9))</f>
        <v/>
      </c>
      <c r="BM103" s="1" t="str" cm="1">
        <f t="array" ref="BM103">IF(INDEX(Utilities!103:103,'OperationUtility1 (El)'!$B$9 + 5)="","",INDEX(Utilities!103:103,'OperationUtility1 (El)'!$B$9 +5))</f>
        <v/>
      </c>
      <c r="BO103">
        <f t="shared" si="83"/>
        <v>2113</v>
      </c>
      <c r="BP103">
        <f t="shared" si="72"/>
        <v>2040</v>
      </c>
      <c r="BQ103" cm="1">
        <f t="array" ref="BQ103">IF(BP103&gt;=MAX($D$3:$D$100),MAX($D$3:$D$100),IF(BO103&lt;$D$3,$D$3,INDEX($D$3:$D$100,MATCH(BO103,$D$3:$D$100)+1)))</f>
        <v>2040</v>
      </c>
      <c r="BR103">
        <f t="shared" si="73"/>
        <v>6.1510000000000007</v>
      </c>
      <c r="BS103" s="38">
        <f t="shared" si="74"/>
        <v>6.1510000000000007</v>
      </c>
      <c r="BT103">
        <f t="shared" si="75"/>
        <v>6.1510000000000007</v>
      </c>
      <c r="BU103">
        <f t="shared" si="76"/>
        <v>19047.801700000004</v>
      </c>
      <c r="BV103">
        <f t="shared" si="77"/>
        <v>0</v>
      </c>
    </row>
    <row r="104" spans="7:74" x14ac:dyDescent="0.25">
      <c r="G104">
        <f t="shared" si="78"/>
        <v>2114</v>
      </c>
      <c r="H104">
        <f t="shared" si="44"/>
        <v>2040</v>
      </c>
      <c r="I104" cm="1">
        <f t="array" ref="I104">IF(H104&gt;=MAX($D$3:$D$100),MAX($D$3:$D$100),IF(G104&lt;$D$3,$D$3,INDEX($D$3:$D$100,MATCH(G104,$D$3:$D$100)+1)))</f>
        <v>2040</v>
      </c>
      <c r="J104">
        <f t="shared" si="45"/>
        <v>4.0300000000000002E-2</v>
      </c>
      <c r="K104" s="38">
        <f t="shared" si="46"/>
        <v>4.0300000000000002E-2</v>
      </c>
      <c r="L104">
        <f t="shared" si="47"/>
        <v>4.0300000000000002E-2</v>
      </c>
      <c r="M104">
        <f t="shared" si="43"/>
        <v>124.79701000000001</v>
      </c>
      <c r="N104">
        <f t="shared" si="84"/>
        <v>0</v>
      </c>
      <c r="S104">
        <f t="shared" si="79"/>
        <v>2114</v>
      </c>
      <c r="T104">
        <f t="shared" si="48"/>
        <v>2040</v>
      </c>
      <c r="U104" cm="1">
        <f t="array" ref="U104">IF(T104&gt;=MAX($D$3:$D$100),MAX($D$3:$D$100),IF(S104&lt;$D$3,$D$3,INDEX($D$3:$D$100,MATCH(S104,$D$3:$D$100)+1)))</f>
        <v>2040</v>
      </c>
      <c r="V104">
        <f t="shared" si="49"/>
        <v>2.73E-5</v>
      </c>
      <c r="W104" s="38">
        <f t="shared" si="50"/>
        <v>2.73E-5</v>
      </c>
      <c r="X104">
        <f t="shared" si="51"/>
        <v>2.73E-5</v>
      </c>
      <c r="Y104">
        <f t="shared" si="52"/>
        <v>8.453991000000001E-2</v>
      </c>
      <c r="Z104">
        <f t="shared" si="53"/>
        <v>0</v>
      </c>
      <c r="AE104">
        <f t="shared" si="80"/>
        <v>2114</v>
      </c>
      <c r="AF104">
        <f t="shared" si="54"/>
        <v>2040</v>
      </c>
      <c r="AG104" cm="1">
        <f t="array" ref="AG104">IF(AF104&gt;=MAX($D$3:$D$100),MAX($D$3:$D$100),IF(AE104&lt;$D$3,$D$3,INDEX($D$3:$D$100,MATCH(AE104,$D$3:$D$100)+1)))</f>
        <v>2040</v>
      </c>
      <c r="AH104">
        <f t="shared" si="55"/>
        <v>2.6800000000000001E-4</v>
      </c>
      <c r="AI104" s="38">
        <f t="shared" si="56"/>
        <v>2.6800000000000001E-4</v>
      </c>
      <c r="AJ104">
        <f t="shared" si="57"/>
        <v>2.6800000000000001E-4</v>
      </c>
      <c r="AK104">
        <f t="shared" si="58"/>
        <v>0.82991560000000009</v>
      </c>
      <c r="AL104">
        <f t="shared" si="59"/>
        <v>0</v>
      </c>
      <c r="AN104" s="1" t="str" cm="1">
        <f t="array" ref="AN104">IF(INDEX(Utilities!104:104,'OperationUtility1 (El)'!$B$9)="","",INDEX(Utilities!104:104,'OperationUtility1 (El)'!$B$9))</f>
        <v/>
      </c>
      <c r="AO104" s="1" t="str" cm="1">
        <f t="array" ref="AO104">IF(INDEX(Utilities!104:104,'OperationUtility1 (El)'!$B$9 + 3)="","",INDEX(Utilities!104:104,'OperationUtility1 (El)'!$B$9 +3))</f>
        <v/>
      </c>
      <c r="AQ104">
        <f t="shared" si="81"/>
        <v>2114</v>
      </c>
      <c r="AR104">
        <f t="shared" si="60"/>
        <v>2040</v>
      </c>
      <c r="AS104" cm="1">
        <f t="array" ref="AS104">IF(AR104&gt;=MAX($D$3:$D$100),MAX($D$3:$D$100),IF(AQ104&lt;$D$3,$D$3,INDEX($D$3:$D$100,MATCH(AQ104,$D$3:$D$100)+1)))</f>
        <v>2040</v>
      </c>
      <c r="AT104">
        <f t="shared" si="61"/>
        <v>6.0300000000000002E-5</v>
      </c>
      <c r="AU104" s="38">
        <f t="shared" si="62"/>
        <v>6.0300000000000002E-5</v>
      </c>
      <c r="AV104">
        <f t="shared" si="63"/>
        <v>6.0300000000000002E-5</v>
      </c>
      <c r="AW104">
        <f t="shared" si="64"/>
        <v>0.18673101000000003</v>
      </c>
      <c r="AX104">
        <f t="shared" si="65"/>
        <v>0</v>
      </c>
      <c r="AZ104" s="1" t="str" cm="1">
        <f t="array" ref="AZ104">IF(INDEX(Utilities!104:104,'OperationUtility1 (El)'!$B$9)="","",INDEX(Utilities!104:104,'OperationUtility1 (El)'!$B$9))</f>
        <v/>
      </c>
      <c r="BA104" s="1" t="str" cm="1">
        <f t="array" ref="BA104">IF(INDEX(Utilities!104:104,'OperationUtility1 (El)'!$B$9 + 4)="","",INDEX(Utilities!104:104,'OperationUtility1 (El)'!$B$9 +4))</f>
        <v/>
      </c>
      <c r="BC104">
        <f t="shared" si="82"/>
        <v>2114</v>
      </c>
      <c r="BD104">
        <f t="shared" si="66"/>
        <v>2040</v>
      </c>
      <c r="BE104" cm="1">
        <f t="array" ref="BE104">IF(BD104&gt;=MAX($D$3:$D$100),MAX($D$3:$D$100),IF(BC104&lt;$D$3,$D$3,INDEX($D$3:$D$100,MATCH(BC104,$D$3:$D$100)+1)))</f>
        <v>2040</v>
      </c>
      <c r="BF104">
        <f t="shared" si="67"/>
        <v>0.40600000000000003</v>
      </c>
      <c r="BG104" s="38">
        <f t="shared" si="68"/>
        <v>0.40600000000000003</v>
      </c>
      <c r="BH104">
        <f t="shared" si="69"/>
        <v>0.40600000000000003</v>
      </c>
      <c r="BI104">
        <f t="shared" si="70"/>
        <v>1257.2602000000002</v>
      </c>
      <c r="BJ104">
        <f t="shared" si="71"/>
        <v>0</v>
      </c>
      <c r="BL104" s="1" t="str" cm="1">
        <f t="array" ref="BL104">IF(INDEX(Utilities!104:104,'OperationUtility1 (El)'!$B$9)="","",INDEX(Utilities!104:104,'OperationUtility1 (El)'!$B$9))</f>
        <v/>
      </c>
      <c r="BM104" s="1" t="str" cm="1">
        <f t="array" ref="BM104">IF(INDEX(Utilities!104:104,'OperationUtility1 (El)'!$B$9 + 5)="","",INDEX(Utilities!104:104,'OperationUtility1 (El)'!$B$9 +5))</f>
        <v/>
      </c>
      <c r="BO104">
        <f t="shared" si="83"/>
        <v>2114</v>
      </c>
      <c r="BP104">
        <f t="shared" si="72"/>
        <v>2040</v>
      </c>
      <c r="BQ104" cm="1">
        <f t="array" ref="BQ104">IF(BP104&gt;=MAX($D$3:$D$100),MAX($D$3:$D$100),IF(BO104&lt;$D$3,$D$3,INDEX($D$3:$D$100,MATCH(BO104,$D$3:$D$100)+1)))</f>
        <v>2040</v>
      </c>
      <c r="BR104">
        <f t="shared" si="73"/>
        <v>6.1510000000000007</v>
      </c>
      <c r="BS104" s="38">
        <f t="shared" si="74"/>
        <v>6.1510000000000007</v>
      </c>
      <c r="BT104">
        <f t="shared" si="75"/>
        <v>6.1510000000000007</v>
      </c>
      <c r="BU104">
        <f t="shared" si="76"/>
        <v>19047.801700000004</v>
      </c>
      <c r="BV104">
        <f t="shared" si="77"/>
        <v>0</v>
      </c>
    </row>
    <row r="105" spans="7:74" x14ac:dyDescent="0.25">
      <c r="G105">
        <f t="shared" si="78"/>
        <v>2115</v>
      </c>
      <c r="H105">
        <f t="shared" si="44"/>
        <v>2040</v>
      </c>
      <c r="I105" cm="1">
        <f t="array" ref="I105">IF(H105&gt;=MAX($D$3:$D$100),MAX($D$3:$D$100),IF(G105&lt;$D$3,$D$3,INDEX($D$3:$D$100,MATCH(G105,$D$3:$D$100)+1)))</f>
        <v>2040</v>
      </c>
      <c r="J105">
        <f t="shared" si="45"/>
        <v>4.0300000000000002E-2</v>
      </c>
      <c r="K105" s="38">
        <f t="shared" si="46"/>
        <v>4.0300000000000002E-2</v>
      </c>
      <c r="L105">
        <f t="shared" si="47"/>
        <v>4.0300000000000002E-2</v>
      </c>
      <c r="M105">
        <f t="shared" si="43"/>
        <v>124.79701000000001</v>
      </c>
      <c r="N105">
        <f t="shared" si="84"/>
        <v>0</v>
      </c>
      <c r="S105">
        <f t="shared" si="79"/>
        <v>2115</v>
      </c>
      <c r="T105">
        <f t="shared" si="48"/>
        <v>2040</v>
      </c>
      <c r="U105" cm="1">
        <f t="array" ref="U105">IF(T105&gt;=MAX($D$3:$D$100),MAX($D$3:$D$100),IF(S105&lt;$D$3,$D$3,INDEX($D$3:$D$100,MATCH(S105,$D$3:$D$100)+1)))</f>
        <v>2040</v>
      </c>
      <c r="V105">
        <f t="shared" si="49"/>
        <v>2.73E-5</v>
      </c>
      <c r="W105" s="38">
        <f t="shared" si="50"/>
        <v>2.73E-5</v>
      </c>
      <c r="X105">
        <f t="shared" si="51"/>
        <v>2.73E-5</v>
      </c>
      <c r="Y105">
        <f t="shared" si="52"/>
        <v>8.453991000000001E-2</v>
      </c>
      <c r="Z105">
        <f t="shared" si="53"/>
        <v>0</v>
      </c>
      <c r="AE105">
        <f t="shared" si="80"/>
        <v>2115</v>
      </c>
      <c r="AF105">
        <f t="shared" si="54"/>
        <v>2040</v>
      </c>
      <c r="AG105" cm="1">
        <f t="array" ref="AG105">IF(AF105&gt;=MAX($D$3:$D$100),MAX($D$3:$D$100),IF(AE105&lt;$D$3,$D$3,INDEX($D$3:$D$100,MATCH(AE105,$D$3:$D$100)+1)))</f>
        <v>2040</v>
      </c>
      <c r="AH105">
        <f t="shared" si="55"/>
        <v>2.6800000000000001E-4</v>
      </c>
      <c r="AI105" s="38">
        <f t="shared" si="56"/>
        <v>2.6800000000000001E-4</v>
      </c>
      <c r="AJ105">
        <f t="shared" si="57"/>
        <v>2.6800000000000001E-4</v>
      </c>
      <c r="AK105">
        <f t="shared" si="58"/>
        <v>0.82991560000000009</v>
      </c>
      <c r="AL105">
        <f t="shared" si="59"/>
        <v>0</v>
      </c>
      <c r="AN105" s="1" t="str" cm="1">
        <f t="array" ref="AN105">IF(INDEX(Utilities!105:105,'OperationUtility1 (El)'!$B$9)="","",INDEX(Utilities!105:105,'OperationUtility1 (El)'!$B$9))</f>
        <v/>
      </c>
      <c r="AO105" s="1" t="str" cm="1">
        <f t="array" ref="AO105">IF(INDEX(Utilities!105:105,'OperationUtility1 (El)'!$B$9 + 3)="","",INDEX(Utilities!105:105,'OperationUtility1 (El)'!$B$9 +3))</f>
        <v/>
      </c>
      <c r="AQ105">
        <f t="shared" si="81"/>
        <v>2115</v>
      </c>
      <c r="AR105">
        <f t="shared" si="60"/>
        <v>2040</v>
      </c>
      <c r="AS105" cm="1">
        <f t="array" ref="AS105">IF(AR105&gt;=MAX($D$3:$D$100),MAX($D$3:$D$100),IF(AQ105&lt;$D$3,$D$3,INDEX($D$3:$D$100,MATCH(AQ105,$D$3:$D$100)+1)))</f>
        <v>2040</v>
      </c>
      <c r="AT105">
        <f t="shared" si="61"/>
        <v>6.0300000000000002E-5</v>
      </c>
      <c r="AU105" s="38">
        <f t="shared" si="62"/>
        <v>6.0300000000000002E-5</v>
      </c>
      <c r="AV105">
        <f t="shared" si="63"/>
        <v>6.0300000000000002E-5</v>
      </c>
      <c r="AW105">
        <f t="shared" si="64"/>
        <v>0.18673101000000003</v>
      </c>
      <c r="AX105">
        <f t="shared" si="65"/>
        <v>0</v>
      </c>
      <c r="AZ105" s="1" t="str" cm="1">
        <f t="array" ref="AZ105">IF(INDEX(Utilities!105:105,'OperationUtility1 (El)'!$B$9)="","",INDEX(Utilities!105:105,'OperationUtility1 (El)'!$B$9))</f>
        <v/>
      </c>
      <c r="BA105" s="1" t="str" cm="1">
        <f t="array" ref="BA105">IF(INDEX(Utilities!105:105,'OperationUtility1 (El)'!$B$9 + 4)="","",INDEX(Utilities!105:105,'OperationUtility1 (El)'!$B$9 +4))</f>
        <v/>
      </c>
      <c r="BC105">
        <f t="shared" si="82"/>
        <v>2115</v>
      </c>
      <c r="BD105">
        <f t="shared" si="66"/>
        <v>2040</v>
      </c>
      <c r="BE105" cm="1">
        <f t="array" ref="BE105">IF(BD105&gt;=MAX($D$3:$D$100),MAX($D$3:$D$100),IF(BC105&lt;$D$3,$D$3,INDEX($D$3:$D$100,MATCH(BC105,$D$3:$D$100)+1)))</f>
        <v>2040</v>
      </c>
      <c r="BF105">
        <f t="shared" si="67"/>
        <v>0.40600000000000003</v>
      </c>
      <c r="BG105" s="38">
        <f t="shared" si="68"/>
        <v>0.40600000000000003</v>
      </c>
      <c r="BH105">
        <f t="shared" si="69"/>
        <v>0.40600000000000003</v>
      </c>
      <c r="BI105">
        <f t="shared" si="70"/>
        <v>1257.2602000000002</v>
      </c>
      <c r="BJ105">
        <f t="shared" si="71"/>
        <v>0</v>
      </c>
      <c r="BL105" s="1" t="str" cm="1">
        <f t="array" ref="BL105">IF(INDEX(Utilities!105:105,'OperationUtility1 (El)'!$B$9)="","",INDEX(Utilities!105:105,'OperationUtility1 (El)'!$B$9))</f>
        <v/>
      </c>
      <c r="BM105" s="1" t="str" cm="1">
        <f t="array" ref="BM105">IF(INDEX(Utilities!105:105,'OperationUtility1 (El)'!$B$9 + 5)="","",INDEX(Utilities!105:105,'OperationUtility1 (El)'!$B$9 +5))</f>
        <v/>
      </c>
      <c r="BO105">
        <f t="shared" si="83"/>
        <v>2115</v>
      </c>
      <c r="BP105">
        <f t="shared" si="72"/>
        <v>2040</v>
      </c>
      <c r="BQ105" cm="1">
        <f t="array" ref="BQ105">IF(BP105&gt;=MAX($D$3:$D$100),MAX($D$3:$D$100),IF(BO105&lt;$D$3,$D$3,INDEX($D$3:$D$100,MATCH(BO105,$D$3:$D$100)+1)))</f>
        <v>2040</v>
      </c>
      <c r="BR105">
        <f t="shared" si="73"/>
        <v>6.1510000000000007</v>
      </c>
      <c r="BS105" s="38">
        <f t="shared" si="74"/>
        <v>6.1510000000000007</v>
      </c>
      <c r="BT105">
        <f t="shared" si="75"/>
        <v>6.1510000000000007</v>
      </c>
      <c r="BU105">
        <f t="shared" si="76"/>
        <v>19047.801700000004</v>
      </c>
      <c r="BV105">
        <f t="shared" si="77"/>
        <v>0</v>
      </c>
    </row>
    <row r="106" spans="7:74" x14ac:dyDescent="0.25">
      <c r="G106">
        <f t="shared" si="78"/>
        <v>2116</v>
      </c>
      <c r="H106">
        <f t="shared" si="44"/>
        <v>2040</v>
      </c>
      <c r="I106" cm="1">
        <f t="array" ref="I106">IF(H106&gt;=MAX($D$3:$D$100),MAX($D$3:$D$100),IF(G106&lt;$D$3,$D$3,INDEX($D$3:$D$100,MATCH(G106,$D$3:$D$100)+1)))</f>
        <v>2040</v>
      </c>
      <c r="J106">
        <f t="shared" si="45"/>
        <v>4.0300000000000002E-2</v>
      </c>
      <c r="K106" s="38">
        <f t="shared" si="46"/>
        <v>4.0300000000000002E-2</v>
      </c>
      <c r="L106">
        <f t="shared" si="47"/>
        <v>4.0300000000000002E-2</v>
      </c>
      <c r="M106">
        <f t="shared" si="43"/>
        <v>124.79701000000001</v>
      </c>
      <c r="N106">
        <f t="shared" si="84"/>
        <v>0</v>
      </c>
      <c r="S106">
        <f t="shared" si="79"/>
        <v>2116</v>
      </c>
      <c r="T106">
        <f t="shared" si="48"/>
        <v>2040</v>
      </c>
      <c r="U106" cm="1">
        <f t="array" ref="U106">IF(T106&gt;=MAX($D$3:$D$100),MAX($D$3:$D$100),IF(S106&lt;$D$3,$D$3,INDEX($D$3:$D$100,MATCH(S106,$D$3:$D$100)+1)))</f>
        <v>2040</v>
      </c>
      <c r="V106">
        <f t="shared" si="49"/>
        <v>2.73E-5</v>
      </c>
      <c r="W106" s="38">
        <f t="shared" si="50"/>
        <v>2.73E-5</v>
      </c>
      <c r="X106">
        <f t="shared" si="51"/>
        <v>2.73E-5</v>
      </c>
      <c r="Y106">
        <f t="shared" si="52"/>
        <v>8.453991000000001E-2</v>
      </c>
      <c r="Z106">
        <f t="shared" si="53"/>
        <v>0</v>
      </c>
      <c r="AE106">
        <f t="shared" si="80"/>
        <v>2116</v>
      </c>
      <c r="AF106">
        <f t="shared" si="54"/>
        <v>2040</v>
      </c>
      <c r="AG106" cm="1">
        <f t="array" ref="AG106">IF(AF106&gt;=MAX($D$3:$D$100),MAX($D$3:$D$100),IF(AE106&lt;$D$3,$D$3,INDEX($D$3:$D$100,MATCH(AE106,$D$3:$D$100)+1)))</f>
        <v>2040</v>
      </c>
      <c r="AH106">
        <f t="shared" si="55"/>
        <v>2.6800000000000001E-4</v>
      </c>
      <c r="AI106" s="38">
        <f t="shared" si="56"/>
        <v>2.6800000000000001E-4</v>
      </c>
      <c r="AJ106">
        <f t="shared" si="57"/>
        <v>2.6800000000000001E-4</v>
      </c>
      <c r="AK106">
        <f t="shared" si="58"/>
        <v>0.82991560000000009</v>
      </c>
      <c r="AL106">
        <f t="shared" si="59"/>
        <v>0</v>
      </c>
      <c r="AN106" s="1" t="str" cm="1">
        <f t="array" ref="AN106">IF(INDEX(Utilities!106:106,'OperationUtility1 (El)'!$B$9)="","",INDEX(Utilities!106:106,'OperationUtility1 (El)'!$B$9))</f>
        <v/>
      </c>
      <c r="AO106" s="1" t="str" cm="1">
        <f t="array" ref="AO106">IF(INDEX(Utilities!106:106,'OperationUtility1 (El)'!$B$9 + 3)="","",INDEX(Utilities!106:106,'OperationUtility1 (El)'!$B$9 +3))</f>
        <v/>
      </c>
      <c r="AQ106">
        <f t="shared" si="81"/>
        <v>2116</v>
      </c>
      <c r="AR106">
        <f t="shared" si="60"/>
        <v>2040</v>
      </c>
      <c r="AS106" cm="1">
        <f t="array" ref="AS106">IF(AR106&gt;=MAX($D$3:$D$100),MAX($D$3:$D$100),IF(AQ106&lt;$D$3,$D$3,INDEX($D$3:$D$100,MATCH(AQ106,$D$3:$D$100)+1)))</f>
        <v>2040</v>
      </c>
      <c r="AT106">
        <f t="shared" si="61"/>
        <v>6.0300000000000002E-5</v>
      </c>
      <c r="AU106" s="38">
        <f t="shared" si="62"/>
        <v>6.0300000000000002E-5</v>
      </c>
      <c r="AV106">
        <f t="shared" si="63"/>
        <v>6.0300000000000002E-5</v>
      </c>
      <c r="AW106">
        <f t="shared" si="64"/>
        <v>0.18673101000000003</v>
      </c>
      <c r="AX106">
        <f t="shared" si="65"/>
        <v>0</v>
      </c>
      <c r="AZ106" s="1" t="str" cm="1">
        <f t="array" ref="AZ106">IF(INDEX(Utilities!106:106,'OperationUtility1 (El)'!$B$9)="","",INDEX(Utilities!106:106,'OperationUtility1 (El)'!$B$9))</f>
        <v/>
      </c>
      <c r="BA106" s="1" t="str" cm="1">
        <f t="array" ref="BA106">IF(INDEX(Utilities!106:106,'OperationUtility1 (El)'!$B$9 + 4)="","",INDEX(Utilities!106:106,'OperationUtility1 (El)'!$B$9 +4))</f>
        <v/>
      </c>
      <c r="BC106">
        <f t="shared" si="82"/>
        <v>2116</v>
      </c>
      <c r="BD106">
        <f t="shared" si="66"/>
        <v>2040</v>
      </c>
      <c r="BE106" cm="1">
        <f t="array" ref="BE106">IF(BD106&gt;=MAX($D$3:$D$100),MAX($D$3:$D$100),IF(BC106&lt;$D$3,$D$3,INDEX($D$3:$D$100,MATCH(BC106,$D$3:$D$100)+1)))</f>
        <v>2040</v>
      </c>
      <c r="BF106">
        <f t="shared" si="67"/>
        <v>0.40600000000000003</v>
      </c>
      <c r="BG106" s="38">
        <f t="shared" si="68"/>
        <v>0.40600000000000003</v>
      </c>
      <c r="BH106">
        <f t="shared" si="69"/>
        <v>0.40600000000000003</v>
      </c>
      <c r="BI106">
        <f t="shared" si="70"/>
        <v>1257.2602000000002</v>
      </c>
      <c r="BJ106">
        <f t="shared" si="71"/>
        <v>0</v>
      </c>
      <c r="BL106" s="1" t="str" cm="1">
        <f t="array" ref="BL106">IF(INDEX(Utilities!106:106,'OperationUtility1 (El)'!$B$9)="","",INDEX(Utilities!106:106,'OperationUtility1 (El)'!$B$9))</f>
        <v/>
      </c>
      <c r="BM106" s="1" t="str" cm="1">
        <f t="array" ref="BM106">IF(INDEX(Utilities!106:106,'OperationUtility1 (El)'!$B$9 + 5)="","",INDEX(Utilities!106:106,'OperationUtility1 (El)'!$B$9 +5))</f>
        <v/>
      </c>
      <c r="BO106">
        <f t="shared" si="83"/>
        <v>2116</v>
      </c>
      <c r="BP106">
        <f t="shared" si="72"/>
        <v>2040</v>
      </c>
      <c r="BQ106" cm="1">
        <f t="array" ref="BQ106">IF(BP106&gt;=MAX($D$3:$D$100),MAX($D$3:$D$100),IF(BO106&lt;$D$3,$D$3,INDEX($D$3:$D$100,MATCH(BO106,$D$3:$D$100)+1)))</f>
        <v>2040</v>
      </c>
      <c r="BR106">
        <f t="shared" si="73"/>
        <v>6.1510000000000007</v>
      </c>
      <c r="BS106" s="38">
        <f t="shared" si="74"/>
        <v>6.1510000000000007</v>
      </c>
      <c r="BT106">
        <f t="shared" si="75"/>
        <v>6.1510000000000007</v>
      </c>
      <c r="BU106">
        <f t="shared" si="76"/>
        <v>19047.801700000004</v>
      </c>
      <c r="BV106">
        <f t="shared" si="77"/>
        <v>0</v>
      </c>
    </row>
    <row r="107" spans="7:74" x14ac:dyDescent="0.25">
      <c r="G107">
        <f t="shared" si="78"/>
        <v>2117</v>
      </c>
      <c r="H107">
        <f t="shared" si="44"/>
        <v>2040</v>
      </c>
      <c r="I107" cm="1">
        <f t="array" ref="I107">IF(H107&gt;=MAX($D$3:$D$100),MAX($D$3:$D$100),IF(G107&lt;$D$3,$D$3,INDEX($D$3:$D$100,MATCH(G107,$D$3:$D$100)+1)))</f>
        <v>2040</v>
      </c>
      <c r="J107">
        <f t="shared" si="45"/>
        <v>4.0300000000000002E-2</v>
      </c>
      <c r="K107" s="38">
        <f t="shared" si="46"/>
        <v>4.0300000000000002E-2</v>
      </c>
      <c r="L107">
        <f t="shared" si="47"/>
        <v>4.0300000000000002E-2</v>
      </c>
      <c r="M107">
        <f t="shared" si="43"/>
        <v>124.79701000000001</v>
      </c>
      <c r="N107">
        <f t="shared" si="84"/>
        <v>0</v>
      </c>
      <c r="S107">
        <f t="shared" si="79"/>
        <v>2117</v>
      </c>
      <c r="T107">
        <f t="shared" si="48"/>
        <v>2040</v>
      </c>
      <c r="U107" cm="1">
        <f t="array" ref="U107">IF(T107&gt;=MAX($D$3:$D$100),MAX($D$3:$D$100),IF(S107&lt;$D$3,$D$3,INDEX($D$3:$D$100,MATCH(S107,$D$3:$D$100)+1)))</f>
        <v>2040</v>
      </c>
      <c r="V107">
        <f t="shared" si="49"/>
        <v>2.73E-5</v>
      </c>
      <c r="W107" s="38">
        <f t="shared" si="50"/>
        <v>2.73E-5</v>
      </c>
      <c r="X107">
        <f t="shared" si="51"/>
        <v>2.73E-5</v>
      </c>
      <c r="Y107">
        <f t="shared" si="52"/>
        <v>8.453991000000001E-2</v>
      </c>
      <c r="Z107">
        <f t="shared" si="53"/>
        <v>0</v>
      </c>
      <c r="AE107">
        <f t="shared" si="80"/>
        <v>2117</v>
      </c>
      <c r="AF107">
        <f t="shared" si="54"/>
        <v>2040</v>
      </c>
      <c r="AG107" cm="1">
        <f t="array" ref="AG107">IF(AF107&gt;=MAX($D$3:$D$100),MAX($D$3:$D$100),IF(AE107&lt;$D$3,$D$3,INDEX($D$3:$D$100,MATCH(AE107,$D$3:$D$100)+1)))</f>
        <v>2040</v>
      </c>
      <c r="AH107">
        <f t="shared" si="55"/>
        <v>2.6800000000000001E-4</v>
      </c>
      <c r="AI107" s="38">
        <f t="shared" si="56"/>
        <v>2.6800000000000001E-4</v>
      </c>
      <c r="AJ107">
        <f t="shared" si="57"/>
        <v>2.6800000000000001E-4</v>
      </c>
      <c r="AK107">
        <f t="shared" si="58"/>
        <v>0.82991560000000009</v>
      </c>
      <c r="AL107">
        <f t="shared" si="59"/>
        <v>0</v>
      </c>
      <c r="AN107" s="1" t="str" cm="1">
        <f t="array" ref="AN107">IF(INDEX(Utilities!107:107,'OperationUtility1 (El)'!$B$9)="","",INDEX(Utilities!107:107,'OperationUtility1 (El)'!$B$9))</f>
        <v/>
      </c>
      <c r="AO107" s="1" t="str" cm="1">
        <f t="array" ref="AO107">IF(INDEX(Utilities!107:107,'OperationUtility1 (El)'!$B$9 + 3)="","",INDEX(Utilities!107:107,'OperationUtility1 (El)'!$B$9 +3))</f>
        <v/>
      </c>
      <c r="AQ107">
        <f t="shared" si="81"/>
        <v>2117</v>
      </c>
      <c r="AR107">
        <f t="shared" si="60"/>
        <v>2040</v>
      </c>
      <c r="AS107" cm="1">
        <f t="array" ref="AS107">IF(AR107&gt;=MAX($D$3:$D$100),MAX($D$3:$D$100),IF(AQ107&lt;$D$3,$D$3,INDEX($D$3:$D$100,MATCH(AQ107,$D$3:$D$100)+1)))</f>
        <v>2040</v>
      </c>
      <c r="AT107">
        <f t="shared" si="61"/>
        <v>6.0300000000000002E-5</v>
      </c>
      <c r="AU107" s="38">
        <f t="shared" si="62"/>
        <v>6.0300000000000002E-5</v>
      </c>
      <c r="AV107">
        <f t="shared" si="63"/>
        <v>6.0300000000000002E-5</v>
      </c>
      <c r="AW107">
        <f t="shared" si="64"/>
        <v>0.18673101000000003</v>
      </c>
      <c r="AX107">
        <f t="shared" si="65"/>
        <v>0</v>
      </c>
      <c r="AZ107" s="1" t="str" cm="1">
        <f t="array" ref="AZ107">IF(INDEX(Utilities!107:107,'OperationUtility1 (El)'!$B$9)="","",INDEX(Utilities!107:107,'OperationUtility1 (El)'!$B$9))</f>
        <v/>
      </c>
      <c r="BA107" s="1" t="str" cm="1">
        <f t="array" ref="BA107">IF(INDEX(Utilities!107:107,'OperationUtility1 (El)'!$B$9 + 4)="","",INDEX(Utilities!107:107,'OperationUtility1 (El)'!$B$9 +4))</f>
        <v/>
      </c>
      <c r="BC107">
        <f t="shared" si="82"/>
        <v>2117</v>
      </c>
      <c r="BD107">
        <f t="shared" si="66"/>
        <v>2040</v>
      </c>
      <c r="BE107" cm="1">
        <f t="array" ref="BE107">IF(BD107&gt;=MAX($D$3:$D$100),MAX($D$3:$D$100),IF(BC107&lt;$D$3,$D$3,INDEX($D$3:$D$100,MATCH(BC107,$D$3:$D$100)+1)))</f>
        <v>2040</v>
      </c>
      <c r="BF107">
        <f t="shared" si="67"/>
        <v>0.40600000000000003</v>
      </c>
      <c r="BG107" s="38">
        <f t="shared" si="68"/>
        <v>0.40600000000000003</v>
      </c>
      <c r="BH107">
        <f t="shared" si="69"/>
        <v>0.40600000000000003</v>
      </c>
      <c r="BI107">
        <f t="shared" si="70"/>
        <v>1257.2602000000002</v>
      </c>
      <c r="BJ107">
        <f t="shared" si="71"/>
        <v>0</v>
      </c>
      <c r="BL107" s="1" t="str" cm="1">
        <f t="array" ref="BL107">IF(INDEX(Utilities!107:107,'OperationUtility1 (El)'!$B$9)="","",INDEX(Utilities!107:107,'OperationUtility1 (El)'!$B$9))</f>
        <v/>
      </c>
      <c r="BM107" s="1" t="str" cm="1">
        <f t="array" ref="BM107">IF(INDEX(Utilities!107:107,'OperationUtility1 (El)'!$B$9 + 5)="","",INDEX(Utilities!107:107,'OperationUtility1 (El)'!$B$9 +5))</f>
        <v/>
      </c>
      <c r="BO107">
        <f t="shared" si="83"/>
        <v>2117</v>
      </c>
      <c r="BP107">
        <f t="shared" si="72"/>
        <v>2040</v>
      </c>
      <c r="BQ107" cm="1">
        <f t="array" ref="BQ107">IF(BP107&gt;=MAX($D$3:$D$100),MAX($D$3:$D$100),IF(BO107&lt;$D$3,$D$3,INDEX($D$3:$D$100,MATCH(BO107,$D$3:$D$100)+1)))</f>
        <v>2040</v>
      </c>
      <c r="BR107">
        <f t="shared" si="73"/>
        <v>6.1510000000000007</v>
      </c>
      <c r="BS107" s="38">
        <f t="shared" si="74"/>
        <v>6.1510000000000007</v>
      </c>
      <c r="BT107">
        <f t="shared" si="75"/>
        <v>6.1510000000000007</v>
      </c>
      <c r="BU107">
        <f t="shared" si="76"/>
        <v>19047.801700000004</v>
      </c>
      <c r="BV107">
        <f t="shared" si="77"/>
        <v>0</v>
      </c>
    </row>
    <row r="108" spans="7:74" x14ac:dyDescent="0.25">
      <c r="G108">
        <f t="shared" si="78"/>
        <v>2118</v>
      </c>
      <c r="H108">
        <f t="shared" si="44"/>
        <v>2040</v>
      </c>
      <c r="I108" cm="1">
        <f t="array" ref="I108">IF(H108&gt;=MAX($D$3:$D$100),MAX($D$3:$D$100),IF(G108&lt;$D$3,$D$3,INDEX($D$3:$D$100,MATCH(G108,$D$3:$D$100)+1)))</f>
        <v>2040</v>
      </c>
      <c r="J108">
        <f t="shared" si="45"/>
        <v>4.0300000000000002E-2</v>
      </c>
      <c r="K108" s="38">
        <f t="shared" si="46"/>
        <v>4.0300000000000002E-2</v>
      </c>
      <c r="L108">
        <f t="shared" si="47"/>
        <v>4.0300000000000002E-2</v>
      </c>
      <c r="M108">
        <f t="shared" si="43"/>
        <v>124.79701000000001</v>
      </c>
      <c r="N108">
        <f t="shared" si="84"/>
        <v>0</v>
      </c>
      <c r="S108">
        <f t="shared" si="79"/>
        <v>2118</v>
      </c>
      <c r="T108">
        <f t="shared" si="48"/>
        <v>2040</v>
      </c>
      <c r="U108" cm="1">
        <f t="array" ref="U108">IF(T108&gt;=MAX($D$3:$D$100),MAX($D$3:$D$100),IF(S108&lt;$D$3,$D$3,INDEX($D$3:$D$100,MATCH(S108,$D$3:$D$100)+1)))</f>
        <v>2040</v>
      </c>
      <c r="V108">
        <f t="shared" si="49"/>
        <v>2.73E-5</v>
      </c>
      <c r="W108" s="38">
        <f t="shared" si="50"/>
        <v>2.73E-5</v>
      </c>
      <c r="X108">
        <f t="shared" si="51"/>
        <v>2.73E-5</v>
      </c>
      <c r="Y108">
        <f t="shared" si="52"/>
        <v>8.453991000000001E-2</v>
      </c>
      <c r="Z108">
        <f t="shared" si="53"/>
        <v>0</v>
      </c>
      <c r="AE108">
        <f t="shared" si="80"/>
        <v>2118</v>
      </c>
      <c r="AF108">
        <f t="shared" si="54"/>
        <v>2040</v>
      </c>
      <c r="AG108" cm="1">
        <f t="array" ref="AG108">IF(AF108&gt;=MAX($D$3:$D$100),MAX($D$3:$D$100),IF(AE108&lt;$D$3,$D$3,INDEX($D$3:$D$100,MATCH(AE108,$D$3:$D$100)+1)))</f>
        <v>2040</v>
      </c>
      <c r="AH108">
        <f t="shared" si="55"/>
        <v>2.6800000000000001E-4</v>
      </c>
      <c r="AI108" s="38">
        <f t="shared" si="56"/>
        <v>2.6800000000000001E-4</v>
      </c>
      <c r="AJ108">
        <f t="shared" si="57"/>
        <v>2.6800000000000001E-4</v>
      </c>
      <c r="AK108">
        <f t="shared" si="58"/>
        <v>0.82991560000000009</v>
      </c>
      <c r="AL108">
        <f t="shared" si="59"/>
        <v>0</v>
      </c>
      <c r="AN108" s="1" t="str" cm="1">
        <f t="array" ref="AN108">IF(INDEX(Utilities!108:108,'OperationUtility1 (El)'!$B$9)="","",INDEX(Utilities!108:108,'OperationUtility1 (El)'!$B$9))</f>
        <v/>
      </c>
      <c r="AO108" s="1" t="str" cm="1">
        <f t="array" ref="AO108">IF(INDEX(Utilities!108:108,'OperationUtility1 (El)'!$B$9 + 3)="","",INDEX(Utilities!108:108,'OperationUtility1 (El)'!$B$9 +3))</f>
        <v/>
      </c>
      <c r="AQ108">
        <f t="shared" si="81"/>
        <v>2118</v>
      </c>
      <c r="AR108">
        <f t="shared" si="60"/>
        <v>2040</v>
      </c>
      <c r="AS108" cm="1">
        <f t="array" ref="AS108">IF(AR108&gt;=MAX($D$3:$D$100),MAX($D$3:$D$100),IF(AQ108&lt;$D$3,$D$3,INDEX($D$3:$D$100,MATCH(AQ108,$D$3:$D$100)+1)))</f>
        <v>2040</v>
      </c>
      <c r="AT108">
        <f t="shared" si="61"/>
        <v>6.0300000000000002E-5</v>
      </c>
      <c r="AU108" s="38">
        <f t="shared" si="62"/>
        <v>6.0300000000000002E-5</v>
      </c>
      <c r="AV108">
        <f t="shared" si="63"/>
        <v>6.0300000000000002E-5</v>
      </c>
      <c r="AW108">
        <f t="shared" si="64"/>
        <v>0.18673101000000003</v>
      </c>
      <c r="AX108">
        <f t="shared" si="65"/>
        <v>0</v>
      </c>
      <c r="AZ108" s="1" t="str" cm="1">
        <f t="array" ref="AZ108">IF(INDEX(Utilities!108:108,'OperationUtility1 (El)'!$B$9)="","",INDEX(Utilities!108:108,'OperationUtility1 (El)'!$B$9))</f>
        <v/>
      </c>
      <c r="BA108" s="1" t="str" cm="1">
        <f t="array" ref="BA108">IF(INDEX(Utilities!108:108,'OperationUtility1 (El)'!$B$9 + 4)="","",INDEX(Utilities!108:108,'OperationUtility1 (El)'!$B$9 +4))</f>
        <v/>
      </c>
      <c r="BC108">
        <f t="shared" si="82"/>
        <v>2118</v>
      </c>
      <c r="BD108">
        <f t="shared" si="66"/>
        <v>2040</v>
      </c>
      <c r="BE108" cm="1">
        <f t="array" ref="BE108">IF(BD108&gt;=MAX($D$3:$D$100),MAX($D$3:$D$100),IF(BC108&lt;$D$3,$D$3,INDEX($D$3:$D$100,MATCH(BC108,$D$3:$D$100)+1)))</f>
        <v>2040</v>
      </c>
      <c r="BF108">
        <f t="shared" si="67"/>
        <v>0.40600000000000003</v>
      </c>
      <c r="BG108" s="38">
        <f t="shared" si="68"/>
        <v>0.40600000000000003</v>
      </c>
      <c r="BH108">
        <f t="shared" si="69"/>
        <v>0.40600000000000003</v>
      </c>
      <c r="BI108">
        <f t="shared" si="70"/>
        <v>1257.2602000000002</v>
      </c>
      <c r="BJ108">
        <f t="shared" si="71"/>
        <v>0</v>
      </c>
      <c r="BL108" s="1" t="str" cm="1">
        <f t="array" ref="BL108">IF(INDEX(Utilities!108:108,'OperationUtility1 (El)'!$B$9)="","",INDEX(Utilities!108:108,'OperationUtility1 (El)'!$B$9))</f>
        <v/>
      </c>
      <c r="BM108" s="1" t="str" cm="1">
        <f t="array" ref="BM108">IF(INDEX(Utilities!108:108,'OperationUtility1 (El)'!$B$9 + 5)="","",INDEX(Utilities!108:108,'OperationUtility1 (El)'!$B$9 +5))</f>
        <v/>
      </c>
      <c r="BO108">
        <f t="shared" si="83"/>
        <v>2118</v>
      </c>
      <c r="BP108">
        <f t="shared" si="72"/>
        <v>2040</v>
      </c>
      <c r="BQ108" cm="1">
        <f t="array" ref="BQ108">IF(BP108&gt;=MAX($D$3:$D$100),MAX($D$3:$D$100),IF(BO108&lt;$D$3,$D$3,INDEX($D$3:$D$100,MATCH(BO108,$D$3:$D$100)+1)))</f>
        <v>2040</v>
      </c>
      <c r="BR108">
        <f t="shared" si="73"/>
        <v>6.1510000000000007</v>
      </c>
      <c r="BS108" s="38">
        <f t="shared" si="74"/>
        <v>6.1510000000000007</v>
      </c>
      <c r="BT108">
        <f t="shared" si="75"/>
        <v>6.1510000000000007</v>
      </c>
      <c r="BU108">
        <f t="shared" si="76"/>
        <v>19047.801700000004</v>
      </c>
      <c r="BV108">
        <f t="shared" si="77"/>
        <v>0</v>
      </c>
    </row>
    <row r="109" spans="7:74" x14ac:dyDescent="0.25">
      <c r="G109">
        <f t="shared" si="78"/>
        <v>2119</v>
      </c>
      <c r="H109">
        <f t="shared" si="44"/>
        <v>2040</v>
      </c>
      <c r="I109" cm="1">
        <f t="array" ref="I109">IF(H109&gt;=MAX($D$3:$D$100),MAX($D$3:$D$100),IF(G109&lt;$D$3,$D$3,INDEX($D$3:$D$100,MATCH(G109,$D$3:$D$100)+1)))</f>
        <v>2040</v>
      </c>
      <c r="J109">
        <f t="shared" si="45"/>
        <v>4.0300000000000002E-2</v>
      </c>
      <c r="K109" s="38">
        <f t="shared" si="46"/>
        <v>4.0300000000000002E-2</v>
      </c>
      <c r="L109">
        <f t="shared" si="47"/>
        <v>4.0300000000000002E-2</v>
      </c>
      <c r="M109">
        <f t="shared" si="43"/>
        <v>124.79701000000001</v>
      </c>
      <c r="N109">
        <f t="shared" si="84"/>
        <v>0</v>
      </c>
      <c r="S109">
        <f t="shared" si="79"/>
        <v>2119</v>
      </c>
      <c r="T109">
        <f t="shared" si="48"/>
        <v>2040</v>
      </c>
      <c r="U109" cm="1">
        <f t="array" ref="U109">IF(T109&gt;=MAX($D$3:$D$100),MAX($D$3:$D$100),IF(S109&lt;$D$3,$D$3,INDEX($D$3:$D$100,MATCH(S109,$D$3:$D$100)+1)))</f>
        <v>2040</v>
      </c>
      <c r="V109">
        <f t="shared" si="49"/>
        <v>2.73E-5</v>
      </c>
      <c r="W109" s="38">
        <f t="shared" si="50"/>
        <v>2.73E-5</v>
      </c>
      <c r="X109">
        <f t="shared" si="51"/>
        <v>2.73E-5</v>
      </c>
      <c r="Y109">
        <f t="shared" si="52"/>
        <v>8.453991000000001E-2</v>
      </c>
      <c r="Z109">
        <f t="shared" si="53"/>
        <v>0</v>
      </c>
      <c r="AE109">
        <f t="shared" si="80"/>
        <v>2119</v>
      </c>
      <c r="AF109">
        <f t="shared" si="54"/>
        <v>2040</v>
      </c>
      <c r="AG109" cm="1">
        <f t="array" ref="AG109">IF(AF109&gt;=MAX($D$3:$D$100),MAX($D$3:$D$100),IF(AE109&lt;$D$3,$D$3,INDEX($D$3:$D$100,MATCH(AE109,$D$3:$D$100)+1)))</f>
        <v>2040</v>
      </c>
      <c r="AH109">
        <f t="shared" si="55"/>
        <v>2.6800000000000001E-4</v>
      </c>
      <c r="AI109" s="38">
        <f t="shared" si="56"/>
        <v>2.6800000000000001E-4</v>
      </c>
      <c r="AJ109">
        <f t="shared" si="57"/>
        <v>2.6800000000000001E-4</v>
      </c>
      <c r="AK109">
        <f t="shared" si="58"/>
        <v>0.82991560000000009</v>
      </c>
      <c r="AL109">
        <f t="shared" si="59"/>
        <v>0</v>
      </c>
      <c r="AN109" s="1" t="str" cm="1">
        <f t="array" ref="AN109">IF(INDEX(Utilities!109:109,'OperationUtility1 (El)'!$B$9)="","",INDEX(Utilities!109:109,'OperationUtility1 (El)'!$B$9))</f>
        <v/>
      </c>
      <c r="AO109" s="1" t="str" cm="1">
        <f t="array" ref="AO109">IF(INDEX(Utilities!109:109,'OperationUtility1 (El)'!$B$9 + 3)="","",INDEX(Utilities!109:109,'OperationUtility1 (El)'!$B$9 +3))</f>
        <v/>
      </c>
      <c r="AQ109">
        <f t="shared" si="81"/>
        <v>2119</v>
      </c>
      <c r="AR109">
        <f t="shared" si="60"/>
        <v>2040</v>
      </c>
      <c r="AS109" cm="1">
        <f t="array" ref="AS109">IF(AR109&gt;=MAX($D$3:$D$100),MAX($D$3:$D$100),IF(AQ109&lt;$D$3,$D$3,INDEX($D$3:$D$100,MATCH(AQ109,$D$3:$D$100)+1)))</f>
        <v>2040</v>
      </c>
      <c r="AT109">
        <f t="shared" si="61"/>
        <v>6.0300000000000002E-5</v>
      </c>
      <c r="AU109" s="38">
        <f t="shared" si="62"/>
        <v>6.0300000000000002E-5</v>
      </c>
      <c r="AV109">
        <f t="shared" si="63"/>
        <v>6.0300000000000002E-5</v>
      </c>
      <c r="AW109">
        <f t="shared" si="64"/>
        <v>0.18673101000000003</v>
      </c>
      <c r="AX109">
        <f t="shared" si="65"/>
        <v>0</v>
      </c>
      <c r="AZ109" s="1" t="str" cm="1">
        <f t="array" ref="AZ109">IF(INDEX(Utilities!109:109,'OperationUtility1 (El)'!$B$9)="","",INDEX(Utilities!109:109,'OperationUtility1 (El)'!$B$9))</f>
        <v/>
      </c>
      <c r="BA109" s="1" t="str" cm="1">
        <f t="array" ref="BA109">IF(INDEX(Utilities!109:109,'OperationUtility1 (El)'!$B$9 + 4)="","",INDEX(Utilities!109:109,'OperationUtility1 (El)'!$B$9 +4))</f>
        <v/>
      </c>
      <c r="BC109">
        <f t="shared" si="82"/>
        <v>2119</v>
      </c>
      <c r="BD109">
        <f t="shared" si="66"/>
        <v>2040</v>
      </c>
      <c r="BE109" cm="1">
        <f t="array" ref="BE109">IF(BD109&gt;=MAX($D$3:$D$100),MAX($D$3:$D$100),IF(BC109&lt;$D$3,$D$3,INDEX($D$3:$D$100,MATCH(BC109,$D$3:$D$100)+1)))</f>
        <v>2040</v>
      </c>
      <c r="BF109">
        <f t="shared" si="67"/>
        <v>0.40600000000000003</v>
      </c>
      <c r="BG109" s="38">
        <f t="shared" si="68"/>
        <v>0.40600000000000003</v>
      </c>
      <c r="BH109">
        <f t="shared" si="69"/>
        <v>0.40600000000000003</v>
      </c>
      <c r="BI109">
        <f t="shared" si="70"/>
        <v>1257.2602000000002</v>
      </c>
      <c r="BJ109">
        <f t="shared" si="71"/>
        <v>0</v>
      </c>
      <c r="BL109" s="1" t="str" cm="1">
        <f t="array" ref="BL109">IF(INDEX(Utilities!109:109,'OperationUtility1 (El)'!$B$9)="","",INDEX(Utilities!109:109,'OperationUtility1 (El)'!$B$9))</f>
        <v/>
      </c>
      <c r="BM109" s="1" t="str" cm="1">
        <f t="array" ref="BM109">IF(INDEX(Utilities!109:109,'OperationUtility1 (El)'!$B$9 + 5)="","",INDEX(Utilities!109:109,'OperationUtility1 (El)'!$B$9 +5))</f>
        <v/>
      </c>
      <c r="BO109">
        <f t="shared" si="83"/>
        <v>2119</v>
      </c>
      <c r="BP109">
        <f t="shared" si="72"/>
        <v>2040</v>
      </c>
      <c r="BQ109" cm="1">
        <f t="array" ref="BQ109">IF(BP109&gt;=MAX($D$3:$D$100),MAX($D$3:$D$100),IF(BO109&lt;$D$3,$D$3,INDEX($D$3:$D$100,MATCH(BO109,$D$3:$D$100)+1)))</f>
        <v>2040</v>
      </c>
      <c r="BR109">
        <f t="shared" si="73"/>
        <v>6.1510000000000007</v>
      </c>
      <c r="BS109" s="38">
        <f t="shared" si="74"/>
        <v>6.1510000000000007</v>
      </c>
      <c r="BT109">
        <f t="shared" si="75"/>
        <v>6.1510000000000007</v>
      </c>
      <c r="BU109">
        <f t="shared" si="76"/>
        <v>19047.801700000004</v>
      </c>
      <c r="BV109">
        <f t="shared" si="77"/>
        <v>0</v>
      </c>
    </row>
    <row r="110" spans="7:74" x14ac:dyDescent="0.25">
      <c r="G110">
        <f t="shared" si="78"/>
        <v>2120</v>
      </c>
      <c r="H110">
        <f t="shared" si="44"/>
        <v>2040</v>
      </c>
      <c r="I110" cm="1">
        <f t="array" ref="I110">IF(H110&gt;=MAX($D$3:$D$100),MAX($D$3:$D$100),IF(G110&lt;$D$3,$D$3,INDEX($D$3:$D$100,MATCH(G110,$D$3:$D$100)+1)))</f>
        <v>2040</v>
      </c>
      <c r="J110">
        <f t="shared" si="45"/>
        <v>4.0300000000000002E-2</v>
      </c>
      <c r="K110" s="38">
        <f t="shared" si="46"/>
        <v>4.0300000000000002E-2</v>
      </c>
      <c r="L110">
        <f t="shared" si="47"/>
        <v>4.0300000000000002E-2</v>
      </c>
      <c r="M110">
        <f t="shared" si="43"/>
        <v>124.79701000000001</v>
      </c>
      <c r="N110">
        <f t="shared" si="84"/>
        <v>0</v>
      </c>
      <c r="S110">
        <f t="shared" si="79"/>
        <v>2120</v>
      </c>
      <c r="T110">
        <f t="shared" si="48"/>
        <v>2040</v>
      </c>
      <c r="U110" cm="1">
        <f t="array" ref="U110">IF(T110&gt;=MAX($D$3:$D$100),MAX($D$3:$D$100),IF(S110&lt;$D$3,$D$3,INDEX($D$3:$D$100,MATCH(S110,$D$3:$D$100)+1)))</f>
        <v>2040</v>
      </c>
      <c r="V110">
        <f t="shared" si="49"/>
        <v>2.73E-5</v>
      </c>
      <c r="W110" s="38">
        <f t="shared" si="50"/>
        <v>2.73E-5</v>
      </c>
      <c r="X110">
        <f t="shared" si="51"/>
        <v>2.73E-5</v>
      </c>
      <c r="Y110">
        <f t="shared" si="52"/>
        <v>8.453991000000001E-2</v>
      </c>
      <c r="Z110">
        <f t="shared" si="53"/>
        <v>0</v>
      </c>
      <c r="AE110">
        <f t="shared" si="80"/>
        <v>2120</v>
      </c>
      <c r="AF110">
        <f t="shared" si="54"/>
        <v>2040</v>
      </c>
      <c r="AG110" cm="1">
        <f t="array" ref="AG110">IF(AF110&gt;=MAX($D$3:$D$100),MAX($D$3:$D$100),IF(AE110&lt;$D$3,$D$3,INDEX($D$3:$D$100,MATCH(AE110,$D$3:$D$100)+1)))</f>
        <v>2040</v>
      </c>
      <c r="AH110">
        <f t="shared" si="55"/>
        <v>2.6800000000000001E-4</v>
      </c>
      <c r="AI110" s="38">
        <f t="shared" si="56"/>
        <v>2.6800000000000001E-4</v>
      </c>
      <c r="AJ110">
        <f t="shared" si="57"/>
        <v>2.6800000000000001E-4</v>
      </c>
      <c r="AK110">
        <f t="shared" si="58"/>
        <v>0.82991560000000009</v>
      </c>
      <c r="AL110">
        <f t="shared" si="59"/>
        <v>0</v>
      </c>
      <c r="AN110" s="1" t="str" cm="1">
        <f t="array" ref="AN110">IF(INDEX(Utilities!110:110,'OperationUtility1 (El)'!$B$9)="","",INDEX(Utilities!110:110,'OperationUtility1 (El)'!$B$9))</f>
        <v/>
      </c>
      <c r="AO110" s="1" t="str" cm="1">
        <f t="array" ref="AO110">IF(INDEX(Utilities!110:110,'OperationUtility1 (El)'!$B$9 + 3)="","",INDEX(Utilities!110:110,'OperationUtility1 (El)'!$B$9 +3))</f>
        <v/>
      </c>
      <c r="AQ110">
        <f t="shared" si="81"/>
        <v>2120</v>
      </c>
      <c r="AR110">
        <f t="shared" si="60"/>
        <v>2040</v>
      </c>
      <c r="AS110" cm="1">
        <f t="array" ref="AS110">IF(AR110&gt;=MAX($D$3:$D$100),MAX($D$3:$D$100),IF(AQ110&lt;$D$3,$D$3,INDEX($D$3:$D$100,MATCH(AQ110,$D$3:$D$100)+1)))</f>
        <v>2040</v>
      </c>
      <c r="AT110">
        <f t="shared" si="61"/>
        <v>6.0300000000000002E-5</v>
      </c>
      <c r="AU110" s="38">
        <f t="shared" si="62"/>
        <v>6.0300000000000002E-5</v>
      </c>
      <c r="AV110">
        <f t="shared" si="63"/>
        <v>6.0300000000000002E-5</v>
      </c>
      <c r="AW110">
        <f t="shared" si="64"/>
        <v>0.18673101000000003</v>
      </c>
      <c r="AX110">
        <f t="shared" si="65"/>
        <v>0</v>
      </c>
      <c r="AZ110" s="1" t="str" cm="1">
        <f t="array" ref="AZ110">IF(INDEX(Utilities!110:110,'OperationUtility1 (El)'!$B$9)="","",INDEX(Utilities!110:110,'OperationUtility1 (El)'!$B$9))</f>
        <v/>
      </c>
      <c r="BA110" s="1" t="str" cm="1">
        <f t="array" ref="BA110">IF(INDEX(Utilities!110:110,'OperationUtility1 (El)'!$B$9 + 4)="","",INDEX(Utilities!110:110,'OperationUtility1 (El)'!$B$9 +4))</f>
        <v/>
      </c>
      <c r="BC110">
        <f t="shared" si="82"/>
        <v>2120</v>
      </c>
      <c r="BD110">
        <f t="shared" si="66"/>
        <v>2040</v>
      </c>
      <c r="BE110" cm="1">
        <f t="array" ref="BE110">IF(BD110&gt;=MAX($D$3:$D$100),MAX($D$3:$D$100),IF(BC110&lt;$D$3,$D$3,INDEX($D$3:$D$100,MATCH(BC110,$D$3:$D$100)+1)))</f>
        <v>2040</v>
      </c>
      <c r="BF110">
        <f t="shared" si="67"/>
        <v>0.40600000000000003</v>
      </c>
      <c r="BG110" s="38">
        <f t="shared" si="68"/>
        <v>0.40600000000000003</v>
      </c>
      <c r="BH110">
        <f t="shared" si="69"/>
        <v>0.40600000000000003</v>
      </c>
      <c r="BI110">
        <f t="shared" si="70"/>
        <v>1257.2602000000002</v>
      </c>
      <c r="BJ110">
        <f t="shared" si="71"/>
        <v>0</v>
      </c>
      <c r="BL110" s="1" t="str" cm="1">
        <f t="array" ref="BL110">IF(INDEX(Utilities!110:110,'OperationUtility1 (El)'!$B$9)="","",INDEX(Utilities!110:110,'OperationUtility1 (El)'!$B$9))</f>
        <v/>
      </c>
      <c r="BM110" s="1" t="str" cm="1">
        <f t="array" ref="BM110">IF(INDEX(Utilities!110:110,'OperationUtility1 (El)'!$B$9 + 5)="","",INDEX(Utilities!110:110,'OperationUtility1 (El)'!$B$9 +5))</f>
        <v/>
      </c>
      <c r="BO110">
        <f t="shared" si="83"/>
        <v>2120</v>
      </c>
      <c r="BP110">
        <f t="shared" si="72"/>
        <v>2040</v>
      </c>
      <c r="BQ110" cm="1">
        <f t="array" ref="BQ110">IF(BP110&gt;=MAX($D$3:$D$100),MAX($D$3:$D$100),IF(BO110&lt;$D$3,$D$3,INDEX($D$3:$D$100,MATCH(BO110,$D$3:$D$100)+1)))</f>
        <v>2040</v>
      </c>
      <c r="BR110">
        <f t="shared" si="73"/>
        <v>6.1510000000000007</v>
      </c>
      <c r="BS110" s="38">
        <f t="shared" si="74"/>
        <v>6.1510000000000007</v>
      </c>
      <c r="BT110">
        <f t="shared" si="75"/>
        <v>6.1510000000000007</v>
      </c>
      <c r="BU110">
        <f t="shared" si="76"/>
        <v>19047.801700000004</v>
      </c>
      <c r="BV110">
        <f t="shared" si="77"/>
        <v>0</v>
      </c>
    </row>
    <row r="111" spans="7:74" x14ac:dyDescent="0.25">
      <c r="G111">
        <f t="shared" si="78"/>
        <v>2121</v>
      </c>
      <c r="H111">
        <f t="shared" si="44"/>
        <v>2040</v>
      </c>
      <c r="I111" cm="1">
        <f t="array" ref="I111">IF(H111&gt;=MAX($D$3:$D$100),MAX($D$3:$D$100),IF(G111&lt;$D$3,$D$3,INDEX($D$3:$D$100,MATCH(G111,$D$3:$D$100)+1)))</f>
        <v>2040</v>
      </c>
      <c r="J111">
        <f t="shared" si="45"/>
        <v>4.0300000000000002E-2</v>
      </c>
      <c r="K111" s="38">
        <f t="shared" si="46"/>
        <v>4.0300000000000002E-2</v>
      </c>
      <c r="L111">
        <f t="shared" si="47"/>
        <v>4.0300000000000002E-2</v>
      </c>
      <c r="M111">
        <f t="shared" si="43"/>
        <v>124.79701000000001</v>
      </c>
      <c r="N111">
        <f t="shared" si="84"/>
        <v>0</v>
      </c>
      <c r="S111">
        <f t="shared" si="79"/>
        <v>2121</v>
      </c>
      <c r="T111">
        <f t="shared" si="48"/>
        <v>2040</v>
      </c>
      <c r="U111" cm="1">
        <f t="array" ref="U111">IF(T111&gt;=MAX($D$3:$D$100),MAX($D$3:$D$100),IF(S111&lt;$D$3,$D$3,INDEX($D$3:$D$100,MATCH(S111,$D$3:$D$100)+1)))</f>
        <v>2040</v>
      </c>
      <c r="V111">
        <f t="shared" si="49"/>
        <v>2.73E-5</v>
      </c>
      <c r="W111" s="38">
        <f t="shared" si="50"/>
        <v>2.73E-5</v>
      </c>
      <c r="X111">
        <f t="shared" si="51"/>
        <v>2.73E-5</v>
      </c>
      <c r="Y111">
        <f t="shared" si="52"/>
        <v>8.453991000000001E-2</v>
      </c>
      <c r="Z111">
        <f t="shared" si="53"/>
        <v>0</v>
      </c>
      <c r="AE111">
        <f t="shared" si="80"/>
        <v>2121</v>
      </c>
      <c r="AF111">
        <f t="shared" si="54"/>
        <v>2040</v>
      </c>
      <c r="AG111" cm="1">
        <f t="array" ref="AG111">IF(AF111&gt;=MAX($D$3:$D$100),MAX($D$3:$D$100),IF(AE111&lt;$D$3,$D$3,INDEX($D$3:$D$100,MATCH(AE111,$D$3:$D$100)+1)))</f>
        <v>2040</v>
      </c>
      <c r="AH111">
        <f t="shared" si="55"/>
        <v>2.6800000000000001E-4</v>
      </c>
      <c r="AI111" s="38">
        <f t="shared" si="56"/>
        <v>2.6800000000000001E-4</v>
      </c>
      <c r="AJ111">
        <f t="shared" si="57"/>
        <v>2.6800000000000001E-4</v>
      </c>
      <c r="AK111">
        <f t="shared" si="58"/>
        <v>0.82991560000000009</v>
      </c>
      <c r="AL111">
        <f t="shared" si="59"/>
        <v>0</v>
      </c>
      <c r="AN111" s="1" t="str" cm="1">
        <f t="array" ref="AN111">IF(INDEX(Utilities!111:111,'OperationUtility1 (El)'!$B$9)="","",INDEX(Utilities!111:111,'OperationUtility1 (El)'!$B$9))</f>
        <v/>
      </c>
      <c r="AO111" s="1" t="str" cm="1">
        <f t="array" ref="AO111">IF(INDEX(Utilities!111:111,'OperationUtility1 (El)'!$B$9 + 3)="","",INDEX(Utilities!111:111,'OperationUtility1 (El)'!$B$9 +3))</f>
        <v/>
      </c>
      <c r="AQ111">
        <f t="shared" si="81"/>
        <v>2121</v>
      </c>
      <c r="AR111">
        <f t="shared" si="60"/>
        <v>2040</v>
      </c>
      <c r="AS111" cm="1">
        <f t="array" ref="AS111">IF(AR111&gt;=MAX($D$3:$D$100),MAX($D$3:$D$100),IF(AQ111&lt;$D$3,$D$3,INDEX($D$3:$D$100,MATCH(AQ111,$D$3:$D$100)+1)))</f>
        <v>2040</v>
      </c>
      <c r="AT111">
        <f t="shared" si="61"/>
        <v>6.0300000000000002E-5</v>
      </c>
      <c r="AU111" s="38">
        <f t="shared" si="62"/>
        <v>6.0300000000000002E-5</v>
      </c>
      <c r="AV111">
        <f t="shared" si="63"/>
        <v>6.0300000000000002E-5</v>
      </c>
      <c r="AW111">
        <f t="shared" si="64"/>
        <v>0.18673101000000003</v>
      </c>
      <c r="AX111">
        <f t="shared" si="65"/>
        <v>0</v>
      </c>
      <c r="AZ111" s="1" t="str" cm="1">
        <f t="array" ref="AZ111">IF(INDEX(Utilities!111:111,'OperationUtility1 (El)'!$B$9)="","",INDEX(Utilities!111:111,'OperationUtility1 (El)'!$B$9))</f>
        <v/>
      </c>
      <c r="BA111" s="1" t="str" cm="1">
        <f t="array" ref="BA111">IF(INDEX(Utilities!111:111,'OperationUtility1 (El)'!$B$9 + 4)="","",INDEX(Utilities!111:111,'OperationUtility1 (El)'!$B$9 +4))</f>
        <v/>
      </c>
      <c r="BC111">
        <f t="shared" si="82"/>
        <v>2121</v>
      </c>
      <c r="BD111">
        <f t="shared" si="66"/>
        <v>2040</v>
      </c>
      <c r="BE111" cm="1">
        <f t="array" ref="BE111">IF(BD111&gt;=MAX($D$3:$D$100),MAX($D$3:$D$100),IF(BC111&lt;$D$3,$D$3,INDEX($D$3:$D$100,MATCH(BC111,$D$3:$D$100)+1)))</f>
        <v>2040</v>
      </c>
      <c r="BF111">
        <f t="shared" si="67"/>
        <v>0.40600000000000003</v>
      </c>
      <c r="BG111" s="38">
        <f t="shared" si="68"/>
        <v>0.40600000000000003</v>
      </c>
      <c r="BH111">
        <f t="shared" si="69"/>
        <v>0.40600000000000003</v>
      </c>
      <c r="BI111">
        <f t="shared" si="70"/>
        <v>1257.2602000000002</v>
      </c>
      <c r="BJ111">
        <f t="shared" si="71"/>
        <v>0</v>
      </c>
      <c r="BL111" s="1" t="str" cm="1">
        <f t="array" ref="BL111">IF(INDEX(Utilities!111:111,'OperationUtility1 (El)'!$B$9)="","",INDEX(Utilities!111:111,'OperationUtility1 (El)'!$B$9))</f>
        <v/>
      </c>
      <c r="BM111" s="1" t="str" cm="1">
        <f t="array" ref="BM111">IF(INDEX(Utilities!111:111,'OperationUtility1 (El)'!$B$9 + 5)="","",INDEX(Utilities!111:111,'OperationUtility1 (El)'!$B$9 +5))</f>
        <v/>
      </c>
      <c r="BO111">
        <f t="shared" si="83"/>
        <v>2121</v>
      </c>
      <c r="BP111">
        <f t="shared" si="72"/>
        <v>2040</v>
      </c>
      <c r="BQ111" cm="1">
        <f t="array" ref="BQ111">IF(BP111&gt;=MAX($D$3:$D$100),MAX($D$3:$D$100),IF(BO111&lt;$D$3,$D$3,INDEX($D$3:$D$100,MATCH(BO111,$D$3:$D$100)+1)))</f>
        <v>2040</v>
      </c>
      <c r="BR111">
        <f t="shared" si="73"/>
        <v>6.1510000000000007</v>
      </c>
      <c r="BS111" s="38">
        <f t="shared" si="74"/>
        <v>6.1510000000000007</v>
      </c>
      <c r="BT111">
        <f t="shared" si="75"/>
        <v>6.1510000000000007</v>
      </c>
      <c r="BU111">
        <f t="shared" si="76"/>
        <v>19047.801700000004</v>
      </c>
      <c r="BV111">
        <f t="shared" si="77"/>
        <v>0</v>
      </c>
    </row>
    <row r="112" spans="7:74" x14ac:dyDescent="0.25">
      <c r="G112">
        <f t="shared" si="78"/>
        <v>2122</v>
      </c>
      <c r="H112">
        <f t="shared" si="44"/>
        <v>2040</v>
      </c>
      <c r="I112" cm="1">
        <f t="array" ref="I112">IF(H112&gt;=MAX($D$3:$D$100),MAX($D$3:$D$100),IF(G112&lt;$D$3,$D$3,INDEX($D$3:$D$100,MATCH(G112,$D$3:$D$100)+1)))</f>
        <v>2040</v>
      </c>
      <c r="J112">
        <f t="shared" si="45"/>
        <v>4.0300000000000002E-2</v>
      </c>
      <c r="K112" s="38">
        <f t="shared" si="46"/>
        <v>4.0300000000000002E-2</v>
      </c>
      <c r="L112">
        <f t="shared" si="47"/>
        <v>4.0300000000000002E-2</v>
      </c>
      <c r="M112">
        <f t="shared" si="43"/>
        <v>124.79701000000001</v>
      </c>
      <c r="N112">
        <f t="shared" si="84"/>
        <v>0</v>
      </c>
      <c r="S112">
        <f t="shared" si="79"/>
        <v>2122</v>
      </c>
      <c r="T112">
        <f t="shared" si="48"/>
        <v>2040</v>
      </c>
      <c r="U112" cm="1">
        <f t="array" ref="U112">IF(T112&gt;=MAX($D$3:$D$100),MAX($D$3:$D$100),IF(S112&lt;$D$3,$D$3,INDEX($D$3:$D$100,MATCH(S112,$D$3:$D$100)+1)))</f>
        <v>2040</v>
      </c>
      <c r="V112">
        <f t="shared" si="49"/>
        <v>2.73E-5</v>
      </c>
      <c r="W112" s="38">
        <f t="shared" si="50"/>
        <v>2.73E-5</v>
      </c>
      <c r="X112">
        <f t="shared" si="51"/>
        <v>2.73E-5</v>
      </c>
      <c r="Y112">
        <f t="shared" si="52"/>
        <v>8.453991000000001E-2</v>
      </c>
      <c r="Z112">
        <f t="shared" si="53"/>
        <v>0</v>
      </c>
      <c r="AE112">
        <f t="shared" si="80"/>
        <v>2122</v>
      </c>
      <c r="AF112">
        <f t="shared" si="54"/>
        <v>2040</v>
      </c>
      <c r="AG112" cm="1">
        <f t="array" ref="AG112">IF(AF112&gt;=MAX($D$3:$D$100),MAX($D$3:$D$100),IF(AE112&lt;$D$3,$D$3,INDEX($D$3:$D$100,MATCH(AE112,$D$3:$D$100)+1)))</f>
        <v>2040</v>
      </c>
      <c r="AH112">
        <f t="shared" si="55"/>
        <v>2.6800000000000001E-4</v>
      </c>
      <c r="AI112" s="38">
        <f t="shared" si="56"/>
        <v>2.6800000000000001E-4</v>
      </c>
      <c r="AJ112">
        <f t="shared" si="57"/>
        <v>2.6800000000000001E-4</v>
      </c>
      <c r="AK112">
        <f t="shared" si="58"/>
        <v>0.82991560000000009</v>
      </c>
      <c r="AL112">
        <f t="shared" si="59"/>
        <v>0</v>
      </c>
      <c r="AN112" s="1" t="str" cm="1">
        <f t="array" ref="AN112">IF(INDEX(Utilities!112:112,'OperationUtility1 (El)'!$B$9)="","",INDEX(Utilities!112:112,'OperationUtility1 (El)'!$B$9))</f>
        <v/>
      </c>
      <c r="AO112" s="1" t="str" cm="1">
        <f t="array" ref="AO112">IF(INDEX(Utilities!112:112,'OperationUtility1 (El)'!$B$9 + 3)="","",INDEX(Utilities!112:112,'OperationUtility1 (El)'!$B$9 +3))</f>
        <v/>
      </c>
      <c r="AQ112">
        <f t="shared" si="81"/>
        <v>2122</v>
      </c>
      <c r="AR112">
        <f t="shared" si="60"/>
        <v>2040</v>
      </c>
      <c r="AS112" cm="1">
        <f t="array" ref="AS112">IF(AR112&gt;=MAX($D$3:$D$100),MAX($D$3:$D$100),IF(AQ112&lt;$D$3,$D$3,INDEX($D$3:$D$100,MATCH(AQ112,$D$3:$D$100)+1)))</f>
        <v>2040</v>
      </c>
      <c r="AT112">
        <f t="shared" si="61"/>
        <v>6.0300000000000002E-5</v>
      </c>
      <c r="AU112" s="38">
        <f t="shared" si="62"/>
        <v>6.0300000000000002E-5</v>
      </c>
      <c r="AV112">
        <f t="shared" si="63"/>
        <v>6.0300000000000002E-5</v>
      </c>
      <c r="AW112">
        <f t="shared" si="64"/>
        <v>0.18673101000000003</v>
      </c>
      <c r="AX112">
        <f t="shared" si="65"/>
        <v>0</v>
      </c>
      <c r="AZ112" s="1" t="str" cm="1">
        <f t="array" ref="AZ112">IF(INDEX(Utilities!112:112,'OperationUtility1 (El)'!$B$9)="","",INDEX(Utilities!112:112,'OperationUtility1 (El)'!$B$9))</f>
        <v/>
      </c>
      <c r="BA112" s="1" t="str" cm="1">
        <f t="array" ref="BA112">IF(INDEX(Utilities!112:112,'OperationUtility1 (El)'!$B$9 + 4)="","",INDEX(Utilities!112:112,'OperationUtility1 (El)'!$B$9 +4))</f>
        <v/>
      </c>
      <c r="BC112">
        <f t="shared" si="82"/>
        <v>2122</v>
      </c>
      <c r="BD112">
        <f t="shared" si="66"/>
        <v>2040</v>
      </c>
      <c r="BE112" cm="1">
        <f t="array" ref="BE112">IF(BD112&gt;=MAX($D$3:$D$100),MAX($D$3:$D$100),IF(BC112&lt;$D$3,$D$3,INDEX($D$3:$D$100,MATCH(BC112,$D$3:$D$100)+1)))</f>
        <v>2040</v>
      </c>
      <c r="BF112">
        <f t="shared" si="67"/>
        <v>0.40600000000000003</v>
      </c>
      <c r="BG112" s="38">
        <f t="shared" si="68"/>
        <v>0.40600000000000003</v>
      </c>
      <c r="BH112">
        <f t="shared" si="69"/>
        <v>0.40600000000000003</v>
      </c>
      <c r="BI112">
        <f t="shared" si="70"/>
        <v>1257.2602000000002</v>
      </c>
      <c r="BJ112">
        <f t="shared" si="71"/>
        <v>0</v>
      </c>
      <c r="BL112" s="1" t="str" cm="1">
        <f t="array" ref="BL112">IF(INDEX(Utilities!112:112,'OperationUtility1 (El)'!$B$9)="","",INDEX(Utilities!112:112,'OperationUtility1 (El)'!$B$9))</f>
        <v/>
      </c>
      <c r="BM112" s="1" t="str" cm="1">
        <f t="array" ref="BM112">IF(INDEX(Utilities!112:112,'OperationUtility1 (El)'!$B$9 + 5)="","",INDEX(Utilities!112:112,'OperationUtility1 (El)'!$B$9 +5))</f>
        <v/>
      </c>
      <c r="BO112">
        <f t="shared" si="83"/>
        <v>2122</v>
      </c>
      <c r="BP112">
        <f t="shared" si="72"/>
        <v>2040</v>
      </c>
      <c r="BQ112" cm="1">
        <f t="array" ref="BQ112">IF(BP112&gt;=MAX($D$3:$D$100),MAX($D$3:$D$100),IF(BO112&lt;$D$3,$D$3,INDEX($D$3:$D$100,MATCH(BO112,$D$3:$D$100)+1)))</f>
        <v>2040</v>
      </c>
      <c r="BR112">
        <f t="shared" si="73"/>
        <v>6.1510000000000007</v>
      </c>
      <c r="BS112" s="38">
        <f t="shared" si="74"/>
        <v>6.1510000000000007</v>
      </c>
      <c r="BT112">
        <f t="shared" si="75"/>
        <v>6.1510000000000007</v>
      </c>
      <c r="BU112">
        <f t="shared" si="76"/>
        <v>19047.801700000004</v>
      </c>
      <c r="BV112">
        <f t="shared" si="77"/>
        <v>0</v>
      </c>
    </row>
    <row r="113" spans="7:74" x14ac:dyDescent="0.25">
      <c r="G113">
        <f t="shared" si="78"/>
        <v>2123</v>
      </c>
      <c r="H113">
        <f t="shared" si="44"/>
        <v>2040</v>
      </c>
      <c r="I113" cm="1">
        <f t="array" ref="I113">IF(H113&gt;=MAX($D$3:$D$100),MAX($D$3:$D$100),IF(G113&lt;$D$3,$D$3,INDEX($D$3:$D$100,MATCH(G113,$D$3:$D$100)+1)))</f>
        <v>2040</v>
      </c>
      <c r="J113">
        <f t="shared" si="45"/>
        <v>4.0300000000000002E-2</v>
      </c>
      <c r="K113" s="38">
        <f t="shared" si="46"/>
        <v>4.0300000000000002E-2</v>
      </c>
      <c r="L113">
        <f t="shared" si="47"/>
        <v>4.0300000000000002E-2</v>
      </c>
      <c r="M113">
        <f t="shared" si="43"/>
        <v>124.79701000000001</v>
      </c>
      <c r="N113">
        <f t="shared" si="84"/>
        <v>0</v>
      </c>
      <c r="S113">
        <f t="shared" si="79"/>
        <v>2123</v>
      </c>
      <c r="T113">
        <f t="shared" si="48"/>
        <v>2040</v>
      </c>
      <c r="U113" cm="1">
        <f t="array" ref="U113">IF(T113&gt;=MAX($D$3:$D$100),MAX($D$3:$D$100),IF(S113&lt;$D$3,$D$3,INDEX($D$3:$D$100,MATCH(S113,$D$3:$D$100)+1)))</f>
        <v>2040</v>
      </c>
      <c r="V113">
        <f t="shared" si="49"/>
        <v>2.73E-5</v>
      </c>
      <c r="W113" s="38">
        <f t="shared" si="50"/>
        <v>2.73E-5</v>
      </c>
      <c r="X113">
        <f t="shared" si="51"/>
        <v>2.73E-5</v>
      </c>
      <c r="Y113">
        <f t="shared" si="52"/>
        <v>8.453991000000001E-2</v>
      </c>
      <c r="Z113">
        <f t="shared" si="53"/>
        <v>0</v>
      </c>
      <c r="AE113">
        <f t="shared" si="80"/>
        <v>2123</v>
      </c>
      <c r="AF113">
        <f t="shared" si="54"/>
        <v>2040</v>
      </c>
      <c r="AG113" cm="1">
        <f t="array" ref="AG113">IF(AF113&gt;=MAX($D$3:$D$100),MAX($D$3:$D$100),IF(AE113&lt;$D$3,$D$3,INDEX($D$3:$D$100,MATCH(AE113,$D$3:$D$100)+1)))</f>
        <v>2040</v>
      </c>
      <c r="AH113">
        <f t="shared" si="55"/>
        <v>2.6800000000000001E-4</v>
      </c>
      <c r="AI113" s="38">
        <f t="shared" si="56"/>
        <v>2.6800000000000001E-4</v>
      </c>
      <c r="AJ113">
        <f t="shared" si="57"/>
        <v>2.6800000000000001E-4</v>
      </c>
      <c r="AK113">
        <f t="shared" si="58"/>
        <v>0.82991560000000009</v>
      </c>
      <c r="AL113">
        <f t="shared" si="59"/>
        <v>0</v>
      </c>
      <c r="AN113" s="1" t="str" cm="1">
        <f t="array" ref="AN113">IF(INDEX(Utilities!113:113,'OperationUtility1 (El)'!$B$9)="","",INDEX(Utilities!113:113,'OperationUtility1 (El)'!$B$9))</f>
        <v/>
      </c>
      <c r="AO113" s="1" t="str" cm="1">
        <f t="array" ref="AO113">IF(INDEX(Utilities!113:113,'OperationUtility1 (El)'!$B$9 + 3)="","",INDEX(Utilities!113:113,'OperationUtility1 (El)'!$B$9 +3))</f>
        <v/>
      </c>
      <c r="AQ113">
        <f t="shared" si="81"/>
        <v>2123</v>
      </c>
      <c r="AR113">
        <f t="shared" si="60"/>
        <v>2040</v>
      </c>
      <c r="AS113" cm="1">
        <f t="array" ref="AS113">IF(AR113&gt;=MAX($D$3:$D$100),MAX($D$3:$D$100),IF(AQ113&lt;$D$3,$D$3,INDEX($D$3:$D$100,MATCH(AQ113,$D$3:$D$100)+1)))</f>
        <v>2040</v>
      </c>
      <c r="AT113">
        <f t="shared" si="61"/>
        <v>6.0300000000000002E-5</v>
      </c>
      <c r="AU113" s="38">
        <f t="shared" si="62"/>
        <v>6.0300000000000002E-5</v>
      </c>
      <c r="AV113">
        <f t="shared" si="63"/>
        <v>6.0300000000000002E-5</v>
      </c>
      <c r="AW113">
        <f t="shared" si="64"/>
        <v>0.18673101000000003</v>
      </c>
      <c r="AX113">
        <f t="shared" si="65"/>
        <v>0</v>
      </c>
      <c r="AZ113" s="1" t="str" cm="1">
        <f t="array" ref="AZ113">IF(INDEX(Utilities!113:113,'OperationUtility1 (El)'!$B$9)="","",INDEX(Utilities!113:113,'OperationUtility1 (El)'!$B$9))</f>
        <v/>
      </c>
      <c r="BA113" s="1" t="str" cm="1">
        <f t="array" ref="BA113">IF(INDEX(Utilities!113:113,'OperationUtility1 (El)'!$B$9 + 4)="","",INDEX(Utilities!113:113,'OperationUtility1 (El)'!$B$9 +4))</f>
        <v/>
      </c>
      <c r="BC113">
        <f t="shared" si="82"/>
        <v>2123</v>
      </c>
      <c r="BD113">
        <f t="shared" si="66"/>
        <v>2040</v>
      </c>
      <c r="BE113" cm="1">
        <f t="array" ref="BE113">IF(BD113&gt;=MAX($D$3:$D$100),MAX($D$3:$D$100),IF(BC113&lt;$D$3,$D$3,INDEX($D$3:$D$100,MATCH(BC113,$D$3:$D$100)+1)))</f>
        <v>2040</v>
      </c>
      <c r="BF113">
        <f t="shared" si="67"/>
        <v>0.40600000000000003</v>
      </c>
      <c r="BG113" s="38">
        <f t="shared" si="68"/>
        <v>0.40600000000000003</v>
      </c>
      <c r="BH113">
        <f t="shared" si="69"/>
        <v>0.40600000000000003</v>
      </c>
      <c r="BI113">
        <f t="shared" si="70"/>
        <v>1257.2602000000002</v>
      </c>
      <c r="BJ113">
        <f t="shared" si="71"/>
        <v>0</v>
      </c>
      <c r="BL113" s="1" t="str" cm="1">
        <f t="array" ref="BL113">IF(INDEX(Utilities!113:113,'OperationUtility1 (El)'!$B$9)="","",INDEX(Utilities!113:113,'OperationUtility1 (El)'!$B$9))</f>
        <v/>
      </c>
      <c r="BM113" s="1" t="str" cm="1">
        <f t="array" ref="BM113">IF(INDEX(Utilities!113:113,'OperationUtility1 (El)'!$B$9 + 5)="","",INDEX(Utilities!113:113,'OperationUtility1 (El)'!$B$9 +5))</f>
        <v/>
      </c>
      <c r="BO113">
        <f t="shared" si="83"/>
        <v>2123</v>
      </c>
      <c r="BP113">
        <f t="shared" si="72"/>
        <v>2040</v>
      </c>
      <c r="BQ113" cm="1">
        <f t="array" ref="BQ113">IF(BP113&gt;=MAX($D$3:$D$100),MAX($D$3:$D$100),IF(BO113&lt;$D$3,$D$3,INDEX($D$3:$D$100,MATCH(BO113,$D$3:$D$100)+1)))</f>
        <v>2040</v>
      </c>
      <c r="BR113">
        <f t="shared" si="73"/>
        <v>6.1510000000000007</v>
      </c>
      <c r="BS113" s="38">
        <f t="shared" si="74"/>
        <v>6.1510000000000007</v>
      </c>
      <c r="BT113">
        <f t="shared" si="75"/>
        <v>6.1510000000000007</v>
      </c>
      <c r="BU113">
        <f t="shared" si="76"/>
        <v>19047.801700000004</v>
      </c>
      <c r="BV113">
        <f t="shared" si="77"/>
        <v>0</v>
      </c>
    </row>
    <row r="114" spans="7:74" x14ac:dyDescent="0.25">
      <c r="G114">
        <f t="shared" si="78"/>
        <v>2124</v>
      </c>
      <c r="H114">
        <f t="shared" si="44"/>
        <v>2040</v>
      </c>
      <c r="I114" cm="1">
        <f t="array" ref="I114">IF(H114&gt;=MAX($D$3:$D$100),MAX($D$3:$D$100),IF(G114&lt;$D$3,$D$3,INDEX($D$3:$D$100,MATCH(G114,$D$3:$D$100)+1)))</f>
        <v>2040</v>
      </c>
      <c r="J114">
        <f t="shared" si="45"/>
        <v>4.0300000000000002E-2</v>
      </c>
      <c r="K114" s="38">
        <f t="shared" si="46"/>
        <v>4.0300000000000002E-2</v>
      </c>
      <c r="L114">
        <f t="shared" si="47"/>
        <v>4.0300000000000002E-2</v>
      </c>
      <c r="M114">
        <f t="shared" si="43"/>
        <v>124.79701000000001</v>
      </c>
      <c r="N114">
        <f t="shared" si="84"/>
        <v>0</v>
      </c>
      <c r="S114">
        <f t="shared" si="79"/>
        <v>2124</v>
      </c>
      <c r="T114">
        <f t="shared" si="48"/>
        <v>2040</v>
      </c>
      <c r="U114" cm="1">
        <f t="array" ref="U114">IF(T114&gt;=MAX($D$3:$D$100),MAX($D$3:$D$100),IF(S114&lt;$D$3,$D$3,INDEX($D$3:$D$100,MATCH(S114,$D$3:$D$100)+1)))</f>
        <v>2040</v>
      </c>
      <c r="V114">
        <f t="shared" si="49"/>
        <v>2.73E-5</v>
      </c>
      <c r="W114" s="38">
        <f t="shared" si="50"/>
        <v>2.73E-5</v>
      </c>
      <c r="X114">
        <f t="shared" si="51"/>
        <v>2.73E-5</v>
      </c>
      <c r="Y114">
        <f t="shared" si="52"/>
        <v>8.453991000000001E-2</v>
      </c>
      <c r="Z114">
        <f t="shared" si="53"/>
        <v>0</v>
      </c>
      <c r="AE114">
        <f t="shared" si="80"/>
        <v>2124</v>
      </c>
      <c r="AF114">
        <f t="shared" si="54"/>
        <v>2040</v>
      </c>
      <c r="AG114" cm="1">
        <f t="array" ref="AG114">IF(AF114&gt;=MAX($D$3:$D$100),MAX($D$3:$D$100),IF(AE114&lt;$D$3,$D$3,INDEX($D$3:$D$100,MATCH(AE114,$D$3:$D$100)+1)))</f>
        <v>2040</v>
      </c>
      <c r="AH114">
        <f t="shared" si="55"/>
        <v>2.6800000000000001E-4</v>
      </c>
      <c r="AI114" s="38">
        <f t="shared" si="56"/>
        <v>2.6800000000000001E-4</v>
      </c>
      <c r="AJ114">
        <f t="shared" si="57"/>
        <v>2.6800000000000001E-4</v>
      </c>
      <c r="AK114">
        <f t="shared" si="58"/>
        <v>0.82991560000000009</v>
      </c>
      <c r="AL114">
        <f t="shared" si="59"/>
        <v>0</v>
      </c>
      <c r="AN114" s="1" t="str" cm="1">
        <f t="array" ref="AN114">IF(INDEX(Utilities!114:114,'OperationUtility1 (El)'!$B$9)="","",INDEX(Utilities!114:114,'OperationUtility1 (El)'!$B$9))</f>
        <v/>
      </c>
      <c r="AO114" s="1" t="str" cm="1">
        <f t="array" ref="AO114">IF(INDEX(Utilities!114:114,'OperationUtility1 (El)'!$B$9 + 3)="","",INDEX(Utilities!114:114,'OperationUtility1 (El)'!$B$9 +3))</f>
        <v/>
      </c>
      <c r="AQ114">
        <f t="shared" si="81"/>
        <v>2124</v>
      </c>
      <c r="AR114">
        <f t="shared" si="60"/>
        <v>2040</v>
      </c>
      <c r="AS114" cm="1">
        <f t="array" ref="AS114">IF(AR114&gt;=MAX($D$3:$D$100),MAX($D$3:$D$100),IF(AQ114&lt;$D$3,$D$3,INDEX($D$3:$D$100,MATCH(AQ114,$D$3:$D$100)+1)))</f>
        <v>2040</v>
      </c>
      <c r="AT114">
        <f t="shared" si="61"/>
        <v>6.0300000000000002E-5</v>
      </c>
      <c r="AU114" s="38">
        <f t="shared" si="62"/>
        <v>6.0300000000000002E-5</v>
      </c>
      <c r="AV114">
        <f t="shared" si="63"/>
        <v>6.0300000000000002E-5</v>
      </c>
      <c r="AW114">
        <f t="shared" si="64"/>
        <v>0.18673101000000003</v>
      </c>
      <c r="AX114">
        <f t="shared" si="65"/>
        <v>0</v>
      </c>
      <c r="AZ114" s="1" t="str" cm="1">
        <f t="array" ref="AZ114">IF(INDEX(Utilities!114:114,'OperationUtility1 (El)'!$B$9)="","",INDEX(Utilities!114:114,'OperationUtility1 (El)'!$B$9))</f>
        <v/>
      </c>
      <c r="BA114" s="1" t="str" cm="1">
        <f t="array" ref="BA114">IF(INDEX(Utilities!114:114,'OperationUtility1 (El)'!$B$9 + 4)="","",INDEX(Utilities!114:114,'OperationUtility1 (El)'!$B$9 +4))</f>
        <v/>
      </c>
      <c r="BC114">
        <f t="shared" si="82"/>
        <v>2124</v>
      </c>
      <c r="BD114">
        <f t="shared" si="66"/>
        <v>2040</v>
      </c>
      <c r="BE114" cm="1">
        <f t="array" ref="BE114">IF(BD114&gt;=MAX($D$3:$D$100),MAX($D$3:$D$100),IF(BC114&lt;$D$3,$D$3,INDEX($D$3:$D$100,MATCH(BC114,$D$3:$D$100)+1)))</f>
        <v>2040</v>
      </c>
      <c r="BF114">
        <f t="shared" si="67"/>
        <v>0.40600000000000003</v>
      </c>
      <c r="BG114" s="38">
        <f t="shared" si="68"/>
        <v>0.40600000000000003</v>
      </c>
      <c r="BH114">
        <f t="shared" si="69"/>
        <v>0.40600000000000003</v>
      </c>
      <c r="BI114">
        <f t="shared" si="70"/>
        <v>1257.2602000000002</v>
      </c>
      <c r="BJ114">
        <f t="shared" si="71"/>
        <v>0</v>
      </c>
      <c r="BL114" s="1" t="str" cm="1">
        <f t="array" ref="BL114">IF(INDEX(Utilities!114:114,'OperationUtility1 (El)'!$B$9)="","",INDEX(Utilities!114:114,'OperationUtility1 (El)'!$B$9))</f>
        <v/>
      </c>
      <c r="BM114" s="1" t="str" cm="1">
        <f t="array" ref="BM114">IF(INDEX(Utilities!114:114,'OperationUtility1 (El)'!$B$9 + 5)="","",INDEX(Utilities!114:114,'OperationUtility1 (El)'!$B$9 +5))</f>
        <v/>
      </c>
      <c r="BO114">
        <f t="shared" si="83"/>
        <v>2124</v>
      </c>
      <c r="BP114">
        <f t="shared" si="72"/>
        <v>2040</v>
      </c>
      <c r="BQ114" cm="1">
        <f t="array" ref="BQ114">IF(BP114&gt;=MAX($D$3:$D$100),MAX($D$3:$D$100),IF(BO114&lt;$D$3,$D$3,INDEX($D$3:$D$100,MATCH(BO114,$D$3:$D$100)+1)))</f>
        <v>2040</v>
      </c>
      <c r="BR114">
        <f t="shared" si="73"/>
        <v>6.1510000000000007</v>
      </c>
      <c r="BS114" s="38">
        <f t="shared" si="74"/>
        <v>6.1510000000000007</v>
      </c>
      <c r="BT114">
        <f t="shared" si="75"/>
        <v>6.1510000000000007</v>
      </c>
      <c r="BU114">
        <f t="shared" si="76"/>
        <v>19047.801700000004</v>
      </c>
      <c r="BV114">
        <f t="shared" si="77"/>
        <v>0</v>
      </c>
    </row>
    <row r="115" spans="7:74" x14ac:dyDescent="0.25">
      <c r="G115">
        <f t="shared" si="78"/>
        <v>2125</v>
      </c>
      <c r="H115">
        <f t="shared" si="44"/>
        <v>2040</v>
      </c>
      <c r="I115" cm="1">
        <f t="array" ref="I115">IF(H115&gt;=MAX($D$3:$D$100),MAX($D$3:$D$100),IF(G115&lt;$D$3,$D$3,INDEX($D$3:$D$100,MATCH(G115,$D$3:$D$100)+1)))</f>
        <v>2040</v>
      </c>
      <c r="J115">
        <f t="shared" si="45"/>
        <v>4.0300000000000002E-2</v>
      </c>
      <c r="K115" s="38">
        <f t="shared" si="46"/>
        <v>4.0300000000000002E-2</v>
      </c>
      <c r="L115">
        <f t="shared" si="47"/>
        <v>4.0300000000000002E-2</v>
      </c>
      <c r="M115">
        <f t="shared" si="43"/>
        <v>124.79701000000001</v>
      </c>
      <c r="N115">
        <f t="shared" si="84"/>
        <v>0</v>
      </c>
      <c r="S115">
        <f t="shared" si="79"/>
        <v>2125</v>
      </c>
      <c r="T115">
        <f t="shared" si="48"/>
        <v>2040</v>
      </c>
      <c r="U115" cm="1">
        <f t="array" ref="U115">IF(T115&gt;=MAX($D$3:$D$100),MAX($D$3:$D$100),IF(S115&lt;$D$3,$D$3,INDEX($D$3:$D$100,MATCH(S115,$D$3:$D$100)+1)))</f>
        <v>2040</v>
      </c>
      <c r="V115">
        <f t="shared" si="49"/>
        <v>2.73E-5</v>
      </c>
      <c r="W115" s="38">
        <f t="shared" si="50"/>
        <v>2.73E-5</v>
      </c>
      <c r="X115">
        <f t="shared" si="51"/>
        <v>2.73E-5</v>
      </c>
      <c r="Y115">
        <f t="shared" si="52"/>
        <v>8.453991000000001E-2</v>
      </c>
      <c r="Z115">
        <f t="shared" si="53"/>
        <v>0</v>
      </c>
      <c r="AE115">
        <f t="shared" si="80"/>
        <v>2125</v>
      </c>
      <c r="AF115">
        <f t="shared" si="54"/>
        <v>2040</v>
      </c>
      <c r="AG115" cm="1">
        <f t="array" ref="AG115">IF(AF115&gt;=MAX($D$3:$D$100),MAX($D$3:$D$100),IF(AE115&lt;$D$3,$D$3,INDEX($D$3:$D$100,MATCH(AE115,$D$3:$D$100)+1)))</f>
        <v>2040</v>
      </c>
      <c r="AH115">
        <f t="shared" si="55"/>
        <v>2.6800000000000001E-4</v>
      </c>
      <c r="AI115" s="38">
        <f t="shared" si="56"/>
        <v>2.6800000000000001E-4</v>
      </c>
      <c r="AJ115">
        <f t="shared" si="57"/>
        <v>2.6800000000000001E-4</v>
      </c>
      <c r="AK115">
        <f t="shared" si="58"/>
        <v>0.82991560000000009</v>
      </c>
      <c r="AL115">
        <f t="shared" si="59"/>
        <v>0</v>
      </c>
      <c r="AN115" s="1" t="str" cm="1">
        <f t="array" ref="AN115">IF(INDEX(Utilities!115:115,'OperationUtility1 (El)'!$B$9)="","",INDEX(Utilities!115:115,'OperationUtility1 (El)'!$B$9))</f>
        <v/>
      </c>
      <c r="AO115" s="1" t="str" cm="1">
        <f t="array" ref="AO115">IF(INDEX(Utilities!115:115,'OperationUtility1 (El)'!$B$9 + 3)="","",INDEX(Utilities!115:115,'OperationUtility1 (El)'!$B$9 +3))</f>
        <v/>
      </c>
      <c r="AQ115">
        <f t="shared" si="81"/>
        <v>2125</v>
      </c>
      <c r="AR115">
        <f t="shared" si="60"/>
        <v>2040</v>
      </c>
      <c r="AS115" cm="1">
        <f t="array" ref="AS115">IF(AR115&gt;=MAX($D$3:$D$100),MAX($D$3:$D$100),IF(AQ115&lt;$D$3,$D$3,INDEX($D$3:$D$100,MATCH(AQ115,$D$3:$D$100)+1)))</f>
        <v>2040</v>
      </c>
      <c r="AT115">
        <f t="shared" si="61"/>
        <v>6.0300000000000002E-5</v>
      </c>
      <c r="AU115" s="38">
        <f t="shared" si="62"/>
        <v>6.0300000000000002E-5</v>
      </c>
      <c r="AV115">
        <f t="shared" si="63"/>
        <v>6.0300000000000002E-5</v>
      </c>
      <c r="AW115">
        <f t="shared" si="64"/>
        <v>0.18673101000000003</v>
      </c>
      <c r="AX115">
        <f t="shared" si="65"/>
        <v>0</v>
      </c>
      <c r="AZ115" s="1" t="str" cm="1">
        <f t="array" ref="AZ115">IF(INDEX(Utilities!115:115,'OperationUtility1 (El)'!$B$9)="","",INDEX(Utilities!115:115,'OperationUtility1 (El)'!$B$9))</f>
        <v/>
      </c>
      <c r="BA115" s="1" t="str" cm="1">
        <f t="array" ref="BA115">IF(INDEX(Utilities!115:115,'OperationUtility1 (El)'!$B$9 + 4)="","",INDEX(Utilities!115:115,'OperationUtility1 (El)'!$B$9 +4))</f>
        <v/>
      </c>
      <c r="BC115">
        <f t="shared" si="82"/>
        <v>2125</v>
      </c>
      <c r="BD115">
        <f t="shared" si="66"/>
        <v>2040</v>
      </c>
      <c r="BE115" cm="1">
        <f t="array" ref="BE115">IF(BD115&gt;=MAX($D$3:$D$100),MAX($D$3:$D$100),IF(BC115&lt;$D$3,$D$3,INDEX($D$3:$D$100,MATCH(BC115,$D$3:$D$100)+1)))</f>
        <v>2040</v>
      </c>
      <c r="BF115">
        <f t="shared" si="67"/>
        <v>0.40600000000000003</v>
      </c>
      <c r="BG115" s="38">
        <f t="shared" si="68"/>
        <v>0.40600000000000003</v>
      </c>
      <c r="BH115">
        <f t="shared" si="69"/>
        <v>0.40600000000000003</v>
      </c>
      <c r="BI115">
        <f t="shared" si="70"/>
        <v>1257.2602000000002</v>
      </c>
      <c r="BJ115">
        <f t="shared" si="71"/>
        <v>0</v>
      </c>
      <c r="BL115" s="1" t="str" cm="1">
        <f t="array" ref="BL115">IF(INDEX(Utilities!115:115,'OperationUtility1 (El)'!$B$9)="","",INDEX(Utilities!115:115,'OperationUtility1 (El)'!$B$9))</f>
        <v/>
      </c>
      <c r="BM115" s="1" t="str" cm="1">
        <f t="array" ref="BM115">IF(INDEX(Utilities!115:115,'OperationUtility1 (El)'!$B$9 + 5)="","",INDEX(Utilities!115:115,'OperationUtility1 (El)'!$B$9 +5))</f>
        <v/>
      </c>
      <c r="BO115">
        <f t="shared" si="83"/>
        <v>2125</v>
      </c>
      <c r="BP115">
        <f t="shared" si="72"/>
        <v>2040</v>
      </c>
      <c r="BQ115" cm="1">
        <f t="array" ref="BQ115">IF(BP115&gt;=MAX($D$3:$D$100),MAX($D$3:$D$100),IF(BO115&lt;$D$3,$D$3,INDEX($D$3:$D$100,MATCH(BO115,$D$3:$D$100)+1)))</f>
        <v>2040</v>
      </c>
      <c r="BR115">
        <f t="shared" si="73"/>
        <v>6.1510000000000007</v>
      </c>
      <c r="BS115" s="38">
        <f t="shared" si="74"/>
        <v>6.1510000000000007</v>
      </c>
      <c r="BT115">
        <f t="shared" si="75"/>
        <v>6.1510000000000007</v>
      </c>
      <c r="BU115">
        <f t="shared" si="76"/>
        <v>19047.801700000004</v>
      </c>
      <c r="BV115">
        <f t="shared" si="77"/>
        <v>0</v>
      </c>
    </row>
    <row r="116" spans="7:74" x14ac:dyDescent="0.25">
      <c r="G116">
        <f t="shared" si="78"/>
        <v>2126</v>
      </c>
      <c r="H116">
        <f t="shared" si="44"/>
        <v>2040</v>
      </c>
      <c r="I116" cm="1">
        <f t="array" ref="I116">IF(H116&gt;=MAX($D$3:$D$100),MAX($D$3:$D$100),IF(G116&lt;$D$3,$D$3,INDEX($D$3:$D$100,MATCH(G116,$D$3:$D$100)+1)))</f>
        <v>2040</v>
      </c>
      <c r="J116">
        <f t="shared" si="45"/>
        <v>4.0300000000000002E-2</v>
      </c>
      <c r="K116" s="38">
        <f t="shared" si="46"/>
        <v>4.0300000000000002E-2</v>
      </c>
      <c r="L116">
        <f t="shared" si="47"/>
        <v>4.0300000000000002E-2</v>
      </c>
      <c r="M116">
        <f t="shared" si="43"/>
        <v>124.79701000000001</v>
      </c>
      <c r="N116">
        <f t="shared" si="84"/>
        <v>0</v>
      </c>
      <c r="S116">
        <f t="shared" si="79"/>
        <v>2126</v>
      </c>
      <c r="T116">
        <f t="shared" si="48"/>
        <v>2040</v>
      </c>
      <c r="U116" cm="1">
        <f t="array" ref="U116">IF(T116&gt;=MAX($D$3:$D$100),MAX($D$3:$D$100),IF(S116&lt;$D$3,$D$3,INDEX($D$3:$D$100,MATCH(S116,$D$3:$D$100)+1)))</f>
        <v>2040</v>
      </c>
      <c r="V116">
        <f t="shared" si="49"/>
        <v>2.73E-5</v>
      </c>
      <c r="W116" s="38">
        <f t="shared" si="50"/>
        <v>2.73E-5</v>
      </c>
      <c r="X116">
        <f t="shared" si="51"/>
        <v>2.73E-5</v>
      </c>
      <c r="Y116">
        <f t="shared" si="52"/>
        <v>8.453991000000001E-2</v>
      </c>
      <c r="Z116">
        <f t="shared" si="53"/>
        <v>0</v>
      </c>
      <c r="AE116">
        <f t="shared" si="80"/>
        <v>2126</v>
      </c>
      <c r="AF116">
        <f t="shared" si="54"/>
        <v>2040</v>
      </c>
      <c r="AG116" cm="1">
        <f t="array" ref="AG116">IF(AF116&gt;=MAX($D$3:$D$100),MAX($D$3:$D$100),IF(AE116&lt;$D$3,$D$3,INDEX($D$3:$D$100,MATCH(AE116,$D$3:$D$100)+1)))</f>
        <v>2040</v>
      </c>
      <c r="AH116">
        <f t="shared" si="55"/>
        <v>2.6800000000000001E-4</v>
      </c>
      <c r="AI116" s="38">
        <f t="shared" si="56"/>
        <v>2.6800000000000001E-4</v>
      </c>
      <c r="AJ116">
        <f t="shared" si="57"/>
        <v>2.6800000000000001E-4</v>
      </c>
      <c r="AK116">
        <f t="shared" si="58"/>
        <v>0.82991560000000009</v>
      </c>
      <c r="AL116">
        <f t="shared" si="59"/>
        <v>0</v>
      </c>
      <c r="AN116" s="1" t="str" cm="1">
        <f t="array" ref="AN116">IF(INDEX(Utilities!116:116,'OperationUtility1 (El)'!$B$9)="","",INDEX(Utilities!116:116,'OperationUtility1 (El)'!$B$9))</f>
        <v/>
      </c>
      <c r="AO116" s="1" t="str" cm="1">
        <f t="array" ref="AO116">IF(INDEX(Utilities!116:116,'OperationUtility1 (El)'!$B$9 + 3)="","",INDEX(Utilities!116:116,'OperationUtility1 (El)'!$B$9 +3))</f>
        <v/>
      </c>
      <c r="AQ116">
        <f t="shared" si="81"/>
        <v>2126</v>
      </c>
      <c r="AR116">
        <f t="shared" si="60"/>
        <v>2040</v>
      </c>
      <c r="AS116" cm="1">
        <f t="array" ref="AS116">IF(AR116&gt;=MAX($D$3:$D$100),MAX($D$3:$D$100),IF(AQ116&lt;$D$3,$D$3,INDEX($D$3:$D$100,MATCH(AQ116,$D$3:$D$100)+1)))</f>
        <v>2040</v>
      </c>
      <c r="AT116">
        <f t="shared" si="61"/>
        <v>6.0300000000000002E-5</v>
      </c>
      <c r="AU116" s="38">
        <f t="shared" si="62"/>
        <v>6.0300000000000002E-5</v>
      </c>
      <c r="AV116">
        <f t="shared" si="63"/>
        <v>6.0300000000000002E-5</v>
      </c>
      <c r="AW116">
        <f t="shared" si="64"/>
        <v>0.18673101000000003</v>
      </c>
      <c r="AX116">
        <f t="shared" si="65"/>
        <v>0</v>
      </c>
      <c r="AZ116" s="1" t="str" cm="1">
        <f t="array" ref="AZ116">IF(INDEX(Utilities!116:116,'OperationUtility1 (El)'!$B$9)="","",INDEX(Utilities!116:116,'OperationUtility1 (El)'!$B$9))</f>
        <v/>
      </c>
      <c r="BA116" s="1" t="str" cm="1">
        <f t="array" ref="BA116">IF(INDEX(Utilities!116:116,'OperationUtility1 (El)'!$B$9 + 4)="","",INDEX(Utilities!116:116,'OperationUtility1 (El)'!$B$9 +4))</f>
        <v/>
      </c>
      <c r="BC116">
        <f t="shared" si="82"/>
        <v>2126</v>
      </c>
      <c r="BD116">
        <f t="shared" si="66"/>
        <v>2040</v>
      </c>
      <c r="BE116" cm="1">
        <f t="array" ref="BE116">IF(BD116&gt;=MAX($D$3:$D$100),MAX($D$3:$D$100),IF(BC116&lt;$D$3,$D$3,INDEX($D$3:$D$100,MATCH(BC116,$D$3:$D$100)+1)))</f>
        <v>2040</v>
      </c>
      <c r="BF116">
        <f t="shared" si="67"/>
        <v>0.40600000000000003</v>
      </c>
      <c r="BG116" s="38">
        <f t="shared" si="68"/>
        <v>0.40600000000000003</v>
      </c>
      <c r="BH116">
        <f t="shared" si="69"/>
        <v>0.40600000000000003</v>
      </c>
      <c r="BI116">
        <f t="shared" si="70"/>
        <v>1257.2602000000002</v>
      </c>
      <c r="BJ116">
        <f t="shared" si="71"/>
        <v>0</v>
      </c>
      <c r="BL116" s="1" t="str" cm="1">
        <f t="array" ref="BL116">IF(INDEX(Utilities!116:116,'OperationUtility1 (El)'!$B$9)="","",INDEX(Utilities!116:116,'OperationUtility1 (El)'!$B$9))</f>
        <v/>
      </c>
      <c r="BM116" s="1" t="str" cm="1">
        <f t="array" ref="BM116">IF(INDEX(Utilities!116:116,'OperationUtility1 (El)'!$B$9 + 5)="","",INDEX(Utilities!116:116,'OperationUtility1 (El)'!$B$9 +5))</f>
        <v/>
      </c>
      <c r="BO116">
        <f t="shared" si="83"/>
        <v>2126</v>
      </c>
      <c r="BP116">
        <f t="shared" si="72"/>
        <v>2040</v>
      </c>
      <c r="BQ116" cm="1">
        <f t="array" ref="BQ116">IF(BP116&gt;=MAX($D$3:$D$100),MAX($D$3:$D$100),IF(BO116&lt;$D$3,$D$3,INDEX($D$3:$D$100,MATCH(BO116,$D$3:$D$100)+1)))</f>
        <v>2040</v>
      </c>
      <c r="BR116">
        <f t="shared" si="73"/>
        <v>6.1510000000000007</v>
      </c>
      <c r="BS116" s="38">
        <f t="shared" si="74"/>
        <v>6.1510000000000007</v>
      </c>
      <c r="BT116">
        <f t="shared" si="75"/>
        <v>6.1510000000000007</v>
      </c>
      <c r="BU116">
        <f t="shared" si="76"/>
        <v>19047.801700000004</v>
      </c>
      <c r="BV116">
        <f t="shared" si="77"/>
        <v>0</v>
      </c>
    </row>
    <row r="117" spans="7:74" x14ac:dyDescent="0.25">
      <c r="G117">
        <f t="shared" si="78"/>
        <v>2127</v>
      </c>
      <c r="H117">
        <f t="shared" si="44"/>
        <v>2040</v>
      </c>
      <c r="I117" cm="1">
        <f t="array" ref="I117">IF(H117&gt;=MAX($D$3:$D$100),MAX($D$3:$D$100),IF(G117&lt;$D$3,$D$3,INDEX($D$3:$D$100,MATCH(G117,$D$3:$D$100)+1)))</f>
        <v>2040</v>
      </c>
      <c r="J117">
        <f t="shared" si="45"/>
        <v>4.0300000000000002E-2</v>
      </c>
      <c r="K117" s="38">
        <f t="shared" si="46"/>
        <v>4.0300000000000002E-2</v>
      </c>
      <c r="L117">
        <f t="shared" si="47"/>
        <v>4.0300000000000002E-2</v>
      </c>
      <c r="M117">
        <f t="shared" si="43"/>
        <v>124.79701000000001</v>
      </c>
      <c r="N117">
        <f t="shared" si="84"/>
        <v>0</v>
      </c>
      <c r="S117">
        <f t="shared" si="79"/>
        <v>2127</v>
      </c>
      <c r="T117">
        <f t="shared" si="48"/>
        <v>2040</v>
      </c>
      <c r="U117" cm="1">
        <f t="array" ref="U117">IF(T117&gt;=MAX($D$3:$D$100),MAX($D$3:$D$100),IF(S117&lt;$D$3,$D$3,INDEX($D$3:$D$100,MATCH(S117,$D$3:$D$100)+1)))</f>
        <v>2040</v>
      </c>
      <c r="V117">
        <f t="shared" si="49"/>
        <v>2.73E-5</v>
      </c>
      <c r="W117" s="38">
        <f t="shared" si="50"/>
        <v>2.73E-5</v>
      </c>
      <c r="X117">
        <f t="shared" si="51"/>
        <v>2.73E-5</v>
      </c>
      <c r="Y117">
        <f t="shared" si="52"/>
        <v>8.453991000000001E-2</v>
      </c>
      <c r="Z117">
        <f t="shared" si="53"/>
        <v>0</v>
      </c>
      <c r="AE117">
        <f t="shared" si="80"/>
        <v>2127</v>
      </c>
      <c r="AF117">
        <f t="shared" si="54"/>
        <v>2040</v>
      </c>
      <c r="AG117" cm="1">
        <f t="array" ref="AG117">IF(AF117&gt;=MAX($D$3:$D$100),MAX($D$3:$D$100),IF(AE117&lt;$D$3,$D$3,INDEX($D$3:$D$100,MATCH(AE117,$D$3:$D$100)+1)))</f>
        <v>2040</v>
      </c>
      <c r="AH117">
        <f t="shared" si="55"/>
        <v>2.6800000000000001E-4</v>
      </c>
      <c r="AI117" s="38">
        <f t="shared" si="56"/>
        <v>2.6800000000000001E-4</v>
      </c>
      <c r="AJ117">
        <f t="shared" si="57"/>
        <v>2.6800000000000001E-4</v>
      </c>
      <c r="AK117">
        <f t="shared" si="58"/>
        <v>0.82991560000000009</v>
      </c>
      <c r="AL117">
        <f t="shared" si="59"/>
        <v>0</v>
      </c>
      <c r="AN117" s="1" t="str" cm="1">
        <f t="array" ref="AN117">IF(INDEX(Utilities!117:117,'OperationUtility1 (El)'!$B$9)="","",INDEX(Utilities!117:117,'OperationUtility1 (El)'!$B$9))</f>
        <v/>
      </c>
      <c r="AO117" s="1" t="str" cm="1">
        <f t="array" ref="AO117">IF(INDEX(Utilities!117:117,'OperationUtility1 (El)'!$B$9 + 3)="","",INDEX(Utilities!117:117,'OperationUtility1 (El)'!$B$9 +3))</f>
        <v/>
      </c>
      <c r="AQ117">
        <f t="shared" si="81"/>
        <v>2127</v>
      </c>
      <c r="AR117">
        <f t="shared" si="60"/>
        <v>2040</v>
      </c>
      <c r="AS117" cm="1">
        <f t="array" ref="AS117">IF(AR117&gt;=MAX($D$3:$D$100),MAX($D$3:$D$100),IF(AQ117&lt;$D$3,$D$3,INDEX($D$3:$D$100,MATCH(AQ117,$D$3:$D$100)+1)))</f>
        <v>2040</v>
      </c>
      <c r="AT117">
        <f t="shared" si="61"/>
        <v>6.0300000000000002E-5</v>
      </c>
      <c r="AU117" s="38">
        <f t="shared" si="62"/>
        <v>6.0300000000000002E-5</v>
      </c>
      <c r="AV117">
        <f t="shared" si="63"/>
        <v>6.0300000000000002E-5</v>
      </c>
      <c r="AW117">
        <f t="shared" si="64"/>
        <v>0.18673101000000003</v>
      </c>
      <c r="AX117">
        <f t="shared" si="65"/>
        <v>0</v>
      </c>
      <c r="AZ117" s="1" t="str" cm="1">
        <f t="array" ref="AZ117">IF(INDEX(Utilities!117:117,'OperationUtility1 (El)'!$B$9)="","",INDEX(Utilities!117:117,'OperationUtility1 (El)'!$B$9))</f>
        <v/>
      </c>
      <c r="BA117" s="1" t="str" cm="1">
        <f t="array" ref="BA117">IF(INDEX(Utilities!117:117,'OperationUtility1 (El)'!$B$9 + 4)="","",INDEX(Utilities!117:117,'OperationUtility1 (El)'!$B$9 +4))</f>
        <v/>
      </c>
      <c r="BC117">
        <f t="shared" si="82"/>
        <v>2127</v>
      </c>
      <c r="BD117">
        <f t="shared" si="66"/>
        <v>2040</v>
      </c>
      <c r="BE117" cm="1">
        <f t="array" ref="BE117">IF(BD117&gt;=MAX($D$3:$D$100),MAX($D$3:$D$100),IF(BC117&lt;$D$3,$D$3,INDEX($D$3:$D$100,MATCH(BC117,$D$3:$D$100)+1)))</f>
        <v>2040</v>
      </c>
      <c r="BF117">
        <f t="shared" si="67"/>
        <v>0.40600000000000003</v>
      </c>
      <c r="BG117" s="38">
        <f t="shared" si="68"/>
        <v>0.40600000000000003</v>
      </c>
      <c r="BH117">
        <f t="shared" si="69"/>
        <v>0.40600000000000003</v>
      </c>
      <c r="BI117">
        <f t="shared" si="70"/>
        <v>1257.2602000000002</v>
      </c>
      <c r="BJ117">
        <f t="shared" si="71"/>
        <v>0</v>
      </c>
      <c r="BL117" s="1" t="str" cm="1">
        <f t="array" ref="BL117">IF(INDEX(Utilities!117:117,'OperationUtility1 (El)'!$B$9)="","",INDEX(Utilities!117:117,'OperationUtility1 (El)'!$B$9))</f>
        <v/>
      </c>
      <c r="BM117" s="1" t="str" cm="1">
        <f t="array" ref="BM117">IF(INDEX(Utilities!117:117,'OperationUtility1 (El)'!$B$9 + 5)="","",INDEX(Utilities!117:117,'OperationUtility1 (El)'!$B$9 +5))</f>
        <v/>
      </c>
      <c r="BO117">
        <f t="shared" si="83"/>
        <v>2127</v>
      </c>
      <c r="BP117">
        <f t="shared" si="72"/>
        <v>2040</v>
      </c>
      <c r="BQ117" cm="1">
        <f t="array" ref="BQ117">IF(BP117&gt;=MAX($D$3:$D$100),MAX($D$3:$D$100),IF(BO117&lt;$D$3,$D$3,INDEX($D$3:$D$100,MATCH(BO117,$D$3:$D$100)+1)))</f>
        <v>2040</v>
      </c>
      <c r="BR117">
        <f t="shared" si="73"/>
        <v>6.1510000000000007</v>
      </c>
      <c r="BS117" s="38">
        <f t="shared" si="74"/>
        <v>6.1510000000000007</v>
      </c>
      <c r="BT117">
        <f t="shared" si="75"/>
        <v>6.1510000000000007</v>
      </c>
      <c r="BU117">
        <f t="shared" si="76"/>
        <v>19047.801700000004</v>
      </c>
      <c r="BV117">
        <f t="shared" si="77"/>
        <v>0</v>
      </c>
    </row>
    <row r="118" spans="7:74" x14ac:dyDescent="0.25">
      <c r="G118">
        <f t="shared" si="78"/>
        <v>2128</v>
      </c>
      <c r="H118">
        <f t="shared" si="44"/>
        <v>2040</v>
      </c>
      <c r="I118" cm="1">
        <f t="array" ref="I118">IF(H118&gt;=MAX($D$3:$D$100),MAX($D$3:$D$100),IF(G118&lt;$D$3,$D$3,INDEX($D$3:$D$100,MATCH(G118,$D$3:$D$100)+1)))</f>
        <v>2040</v>
      </c>
      <c r="J118">
        <f t="shared" si="45"/>
        <v>4.0300000000000002E-2</v>
      </c>
      <c r="K118" s="38">
        <f t="shared" si="46"/>
        <v>4.0300000000000002E-2</v>
      </c>
      <c r="L118">
        <f t="shared" si="47"/>
        <v>4.0300000000000002E-2</v>
      </c>
      <c r="M118">
        <f t="shared" si="43"/>
        <v>124.79701000000001</v>
      </c>
      <c r="N118">
        <f t="shared" si="84"/>
        <v>0</v>
      </c>
      <c r="S118">
        <f t="shared" si="79"/>
        <v>2128</v>
      </c>
      <c r="T118">
        <f t="shared" si="48"/>
        <v>2040</v>
      </c>
      <c r="U118" cm="1">
        <f t="array" ref="U118">IF(T118&gt;=MAX($D$3:$D$100),MAX($D$3:$D$100),IF(S118&lt;$D$3,$D$3,INDEX($D$3:$D$100,MATCH(S118,$D$3:$D$100)+1)))</f>
        <v>2040</v>
      </c>
      <c r="V118">
        <f t="shared" si="49"/>
        <v>2.73E-5</v>
      </c>
      <c r="W118" s="38">
        <f t="shared" si="50"/>
        <v>2.73E-5</v>
      </c>
      <c r="X118">
        <f t="shared" si="51"/>
        <v>2.73E-5</v>
      </c>
      <c r="Y118">
        <f t="shared" si="52"/>
        <v>8.453991000000001E-2</v>
      </c>
      <c r="Z118">
        <f t="shared" si="53"/>
        <v>0</v>
      </c>
      <c r="AE118">
        <f t="shared" si="80"/>
        <v>2128</v>
      </c>
      <c r="AF118">
        <f t="shared" si="54"/>
        <v>2040</v>
      </c>
      <c r="AG118" cm="1">
        <f t="array" ref="AG118">IF(AF118&gt;=MAX($D$3:$D$100),MAX($D$3:$D$100),IF(AE118&lt;$D$3,$D$3,INDEX($D$3:$D$100,MATCH(AE118,$D$3:$D$100)+1)))</f>
        <v>2040</v>
      </c>
      <c r="AH118">
        <f t="shared" si="55"/>
        <v>2.6800000000000001E-4</v>
      </c>
      <c r="AI118" s="38">
        <f t="shared" si="56"/>
        <v>2.6800000000000001E-4</v>
      </c>
      <c r="AJ118">
        <f t="shared" si="57"/>
        <v>2.6800000000000001E-4</v>
      </c>
      <c r="AK118">
        <f t="shared" si="58"/>
        <v>0.82991560000000009</v>
      </c>
      <c r="AL118">
        <f t="shared" si="59"/>
        <v>0</v>
      </c>
      <c r="AN118" s="1" t="str" cm="1">
        <f t="array" ref="AN118">IF(INDEX(Utilities!118:118,'OperationUtility1 (El)'!$B$9)="","",INDEX(Utilities!118:118,'OperationUtility1 (El)'!$B$9))</f>
        <v/>
      </c>
      <c r="AO118" s="1" t="str" cm="1">
        <f t="array" ref="AO118">IF(INDEX(Utilities!118:118,'OperationUtility1 (El)'!$B$9 + 3)="","",INDEX(Utilities!118:118,'OperationUtility1 (El)'!$B$9 +3))</f>
        <v/>
      </c>
      <c r="AQ118">
        <f t="shared" si="81"/>
        <v>2128</v>
      </c>
      <c r="AR118">
        <f t="shared" si="60"/>
        <v>2040</v>
      </c>
      <c r="AS118" cm="1">
        <f t="array" ref="AS118">IF(AR118&gt;=MAX($D$3:$D$100),MAX($D$3:$D$100),IF(AQ118&lt;$D$3,$D$3,INDEX($D$3:$D$100,MATCH(AQ118,$D$3:$D$100)+1)))</f>
        <v>2040</v>
      </c>
      <c r="AT118">
        <f t="shared" si="61"/>
        <v>6.0300000000000002E-5</v>
      </c>
      <c r="AU118" s="38">
        <f t="shared" si="62"/>
        <v>6.0300000000000002E-5</v>
      </c>
      <c r="AV118">
        <f t="shared" si="63"/>
        <v>6.0300000000000002E-5</v>
      </c>
      <c r="AW118">
        <f t="shared" si="64"/>
        <v>0.18673101000000003</v>
      </c>
      <c r="AX118">
        <f t="shared" si="65"/>
        <v>0</v>
      </c>
      <c r="AZ118" s="1" t="str" cm="1">
        <f t="array" ref="AZ118">IF(INDEX(Utilities!118:118,'OperationUtility1 (El)'!$B$9)="","",INDEX(Utilities!118:118,'OperationUtility1 (El)'!$B$9))</f>
        <v/>
      </c>
      <c r="BA118" s="1" t="str" cm="1">
        <f t="array" ref="BA118">IF(INDEX(Utilities!118:118,'OperationUtility1 (El)'!$B$9 + 4)="","",INDEX(Utilities!118:118,'OperationUtility1 (El)'!$B$9 +4))</f>
        <v/>
      </c>
      <c r="BC118">
        <f t="shared" si="82"/>
        <v>2128</v>
      </c>
      <c r="BD118">
        <f t="shared" si="66"/>
        <v>2040</v>
      </c>
      <c r="BE118" cm="1">
        <f t="array" ref="BE118">IF(BD118&gt;=MAX($D$3:$D$100),MAX($D$3:$D$100),IF(BC118&lt;$D$3,$D$3,INDEX($D$3:$D$100,MATCH(BC118,$D$3:$D$100)+1)))</f>
        <v>2040</v>
      </c>
      <c r="BF118">
        <f t="shared" si="67"/>
        <v>0.40600000000000003</v>
      </c>
      <c r="BG118" s="38">
        <f t="shared" si="68"/>
        <v>0.40600000000000003</v>
      </c>
      <c r="BH118">
        <f t="shared" si="69"/>
        <v>0.40600000000000003</v>
      </c>
      <c r="BI118">
        <f t="shared" si="70"/>
        <v>1257.2602000000002</v>
      </c>
      <c r="BJ118">
        <f t="shared" si="71"/>
        <v>0</v>
      </c>
      <c r="BL118" s="1" t="str" cm="1">
        <f t="array" ref="BL118">IF(INDEX(Utilities!118:118,'OperationUtility1 (El)'!$B$9)="","",INDEX(Utilities!118:118,'OperationUtility1 (El)'!$B$9))</f>
        <v/>
      </c>
      <c r="BM118" s="1" t="str" cm="1">
        <f t="array" ref="BM118">IF(INDEX(Utilities!118:118,'OperationUtility1 (El)'!$B$9 + 5)="","",INDEX(Utilities!118:118,'OperationUtility1 (El)'!$B$9 +5))</f>
        <v/>
      </c>
      <c r="BO118">
        <f t="shared" si="83"/>
        <v>2128</v>
      </c>
      <c r="BP118">
        <f t="shared" si="72"/>
        <v>2040</v>
      </c>
      <c r="BQ118" cm="1">
        <f t="array" ref="BQ118">IF(BP118&gt;=MAX($D$3:$D$100),MAX($D$3:$D$100),IF(BO118&lt;$D$3,$D$3,INDEX($D$3:$D$100,MATCH(BO118,$D$3:$D$100)+1)))</f>
        <v>2040</v>
      </c>
      <c r="BR118">
        <f t="shared" si="73"/>
        <v>6.1510000000000007</v>
      </c>
      <c r="BS118" s="38">
        <f t="shared" si="74"/>
        <v>6.1510000000000007</v>
      </c>
      <c r="BT118">
        <f t="shared" si="75"/>
        <v>6.1510000000000007</v>
      </c>
      <c r="BU118">
        <f t="shared" si="76"/>
        <v>19047.801700000004</v>
      </c>
      <c r="BV118">
        <f t="shared" si="77"/>
        <v>0</v>
      </c>
    </row>
    <row r="119" spans="7:74" x14ac:dyDescent="0.25">
      <c r="G119">
        <f t="shared" si="78"/>
        <v>2129</v>
      </c>
      <c r="H119">
        <f t="shared" si="44"/>
        <v>2040</v>
      </c>
      <c r="I119" cm="1">
        <f t="array" ref="I119">IF(H119&gt;=MAX($D$3:$D$100),MAX($D$3:$D$100),IF(G119&lt;$D$3,$D$3,INDEX($D$3:$D$100,MATCH(G119,$D$3:$D$100)+1)))</f>
        <v>2040</v>
      </c>
      <c r="J119">
        <f t="shared" si="45"/>
        <v>4.0300000000000002E-2</v>
      </c>
      <c r="K119" s="38">
        <f t="shared" si="46"/>
        <v>4.0300000000000002E-2</v>
      </c>
      <c r="L119">
        <f t="shared" si="47"/>
        <v>4.0300000000000002E-2</v>
      </c>
      <c r="M119">
        <f t="shared" si="43"/>
        <v>124.79701000000001</v>
      </c>
      <c r="N119">
        <f t="shared" si="84"/>
        <v>0</v>
      </c>
      <c r="S119">
        <f t="shared" si="79"/>
        <v>2129</v>
      </c>
      <c r="T119">
        <f t="shared" si="48"/>
        <v>2040</v>
      </c>
      <c r="U119" cm="1">
        <f t="array" ref="U119">IF(T119&gt;=MAX($D$3:$D$100),MAX($D$3:$D$100),IF(S119&lt;$D$3,$D$3,INDEX($D$3:$D$100,MATCH(S119,$D$3:$D$100)+1)))</f>
        <v>2040</v>
      </c>
      <c r="V119">
        <f t="shared" si="49"/>
        <v>2.73E-5</v>
      </c>
      <c r="W119" s="38">
        <f t="shared" si="50"/>
        <v>2.73E-5</v>
      </c>
      <c r="X119">
        <f t="shared" si="51"/>
        <v>2.73E-5</v>
      </c>
      <c r="Y119">
        <f t="shared" si="52"/>
        <v>8.453991000000001E-2</v>
      </c>
      <c r="Z119">
        <f t="shared" si="53"/>
        <v>0</v>
      </c>
      <c r="AE119">
        <f t="shared" si="80"/>
        <v>2129</v>
      </c>
      <c r="AF119">
        <f t="shared" si="54"/>
        <v>2040</v>
      </c>
      <c r="AG119" cm="1">
        <f t="array" ref="AG119">IF(AF119&gt;=MAX($D$3:$D$100),MAX($D$3:$D$100),IF(AE119&lt;$D$3,$D$3,INDEX($D$3:$D$100,MATCH(AE119,$D$3:$D$100)+1)))</f>
        <v>2040</v>
      </c>
      <c r="AH119">
        <f t="shared" si="55"/>
        <v>2.6800000000000001E-4</v>
      </c>
      <c r="AI119" s="38">
        <f t="shared" si="56"/>
        <v>2.6800000000000001E-4</v>
      </c>
      <c r="AJ119">
        <f t="shared" si="57"/>
        <v>2.6800000000000001E-4</v>
      </c>
      <c r="AK119">
        <f t="shared" si="58"/>
        <v>0.82991560000000009</v>
      </c>
      <c r="AL119">
        <f t="shared" si="59"/>
        <v>0</v>
      </c>
      <c r="AN119" s="1" t="str" cm="1">
        <f t="array" ref="AN119">IF(INDEX(Utilities!119:119,'OperationUtility1 (El)'!$B$9)="","",INDEX(Utilities!119:119,'OperationUtility1 (El)'!$B$9))</f>
        <v/>
      </c>
      <c r="AO119" s="1" t="str" cm="1">
        <f t="array" ref="AO119">IF(INDEX(Utilities!119:119,'OperationUtility1 (El)'!$B$9 + 3)="","",INDEX(Utilities!119:119,'OperationUtility1 (El)'!$B$9 +3))</f>
        <v/>
      </c>
      <c r="AQ119">
        <f t="shared" si="81"/>
        <v>2129</v>
      </c>
      <c r="AR119">
        <f t="shared" si="60"/>
        <v>2040</v>
      </c>
      <c r="AS119" cm="1">
        <f t="array" ref="AS119">IF(AR119&gt;=MAX($D$3:$D$100),MAX($D$3:$D$100),IF(AQ119&lt;$D$3,$D$3,INDEX($D$3:$D$100,MATCH(AQ119,$D$3:$D$100)+1)))</f>
        <v>2040</v>
      </c>
      <c r="AT119">
        <f t="shared" si="61"/>
        <v>6.0300000000000002E-5</v>
      </c>
      <c r="AU119" s="38">
        <f t="shared" si="62"/>
        <v>6.0300000000000002E-5</v>
      </c>
      <c r="AV119">
        <f t="shared" si="63"/>
        <v>6.0300000000000002E-5</v>
      </c>
      <c r="AW119">
        <f t="shared" si="64"/>
        <v>0.18673101000000003</v>
      </c>
      <c r="AX119">
        <f t="shared" si="65"/>
        <v>0</v>
      </c>
      <c r="AZ119" s="1" t="str" cm="1">
        <f t="array" ref="AZ119">IF(INDEX(Utilities!119:119,'OperationUtility1 (El)'!$B$9)="","",INDEX(Utilities!119:119,'OperationUtility1 (El)'!$B$9))</f>
        <v/>
      </c>
      <c r="BA119" s="1" t="str" cm="1">
        <f t="array" ref="BA119">IF(INDEX(Utilities!119:119,'OperationUtility1 (El)'!$B$9 + 4)="","",INDEX(Utilities!119:119,'OperationUtility1 (El)'!$B$9 +4))</f>
        <v/>
      </c>
      <c r="BC119">
        <f t="shared" si="82"/>
        <v>2129</v>
      </c>
      <c r="BD119">
        <f t="shared" si="66"/>
        <v>2040</v>
      </c>
      <c r="BE119" cm="1">
        <f t="array" ref="BE119">IF(BD119&gt;=MAX($D$3:$D$100),MAX($D$3:$D$100),IF(BC119&lt;$D$3,$D$3,INDEX($D$3:$D$100,MATCH(BC119,$D$3:$D$100)+1)))</f>
        <v>2040</v>
      </c>
      <c r="BF119">
        <f t="shared" si="67"/>
        <v>0.40600000000000003</v>
      </c>
      <c r="BG119" s="38">
        <f t="shared" si="68"/>
        <v>0.40600000000000003</v>
      </c>
      <c r="BH119">
        <f t="shared" si="69"/>
        <v>0.40600000000000003</v>
      </c>
      <c r="BI119">
        <f t="shared" si="70"/>
        <v>1257.2602000000002</v>
      </c>
      <c r="BJ119">
        <f t="shared" si="71"/>
        <v>0</v>
      </c>
      <c r="BL119" s="1" t="str" cm="1">
        <f t="array" ref="BL119">IF(INDEX(Utilities!119:119,'OperationUtility1 (El)'!$B$9)="","",INDEX(Utilities!119:119,'OperationUtility1 (El)'!$B$9))</f>
        <v/>
      </c>
      <c r="BM119" s="1" t="str" cm="1">
        <f t="array" ref="BM119">IF(INDEX(Utilities!119:119,'OperationUtility1 (El)'!$B$9 + 5)="","",INDEX(Utilities!119:119,'OperationUtility1 (El)'!$B$9 +5))</f>
        <v/>
      </c>
      <c r="BO119">
        <f t="shared" si="83"/>
        <v>2129</v>
      </c>
      <c r="BP119">
        <f t="shared" si="72"/>
        <v>2040</v>
      </c>
      <c r="BQ119" cm="1">
        <f t="array" ref="BQ119">IF(BP119&gt;=MAX($D$3:$D$100),MAX($D$3:$D$100),IF(BO119&lt;$D$3,$D$3,INDEX($D$3:$D$100,MATCH(BO119,$D$3:$D$100)+1)))</f>
        <v>2040</v>
      </c>
      <c r="BR119">
        <f t="shared" si="73"/>
        <v>6.1510000000000007</v>
      </c>
      <c r="BS119" s="38">
        <f t="shared" si="74"/>
        <v>6.1510000000000007</v>
      </c>
      <c r="BT119">
        <f t="shared" si="75"/>
        <v>6.1510000000000007</v>
      </c>
      <c r="BU119">
        <f t="shared" si="76"/>
        <v>19047.801700000004</v>
      </c>
      <c r="BV119">
        <f t="shared" si="77"/>
        <v>0</v>
      </c>
    </row>
    <row r="120" spans="7:74" x14ac:dyDescent="0.25">
      <c r="G120">
        <f t="shared" si="78"/>
        <v>2130</v>
      </c>
      <c r="H120">
        <f t="shared" si="44"/>
        <v>2040</v>
      </c>
      <c r="I120" cm="1">
        <f t="array" ref="I120">IF(H120&gt;=MAX($D$3:$D$100),MAX($D$3:$D$100),IF(G120&lt;$D$3,$D$3,INDEX($D$3:$D$100,MATCH(G120,$D$3:$D$100)+1)))</f>
        <v>2040</v>
      </c>
      <c r="J120">
        <f t="shared" si="45"/>
        <v>4.0300000000000002E-2</v>
      </c>
      <c r="K120" s="38">
        <f t="shared" si="46"/>
        <v>4.0300000000000002E-2</v>
      </c>
      <c r="L120">
        <f t="shared" si="47"/>
        <v>4.0300000000000002E-2</v>
      </c>
      <c r="M120">
        <f t="shared" si="43"/>
        <v>124.79701000000001</v>
      </c>
      <c r="N120">
        <f t="shared" si="84"/>
        <v>0</v>
      </c>
      <c r="S120">
        <f t="shared" si="79"/>
        <v>2130</v>
      </c>
      <c r="T120">
        <f t="shared" si="48"/>
        <v>2040</v>
      </c>
      <c r="U120" cm="1">
        <f t="array" ref="U120">IF(T120&gt;=MAX($D$3:$D$100),MAX($D$3:$D$100),IF(S120&lt;$D$3,$D$3,INDEX($D$3:$D$100,MATCH(S120,$D$3:$D$100)+1)))</f>
        <v>2040</v>
      </c>
      <c r="V120">
        <f t="shared" si="49"/>
        <v>2.73E-5</v>
      </c>
      <c r="W120" s="38">
        <f t="shared" si="50"/>
        <v>2.73E-5</v>
      </c>
      <c r="X120">
        <f t="shared" si="51"/>
        <v>2.73E-5</v>
      </c>
      <c r="Y120">
        <f t="shared" si="52"/>
        <v>8.453991000000001E-2</v>
      </c>
      <c r="Z120">
        <f t="shared" si="53"/>
        <v>0</v>
      </c>
      <c r="AE120">
        <f t="shared" si="80"/>
        <v>2130</v>
      </c>
      <c r="AF120">
        <f t="shared" si="54"/>
        <v>2040</v>
      </c>
      <c r="AG120" cm="1">
        <f t="array" ref="AG120">IF(AF120&gt;=MAX($D$3:$D$100),MAX($D$3:$D$100),IF(AE120&lt;$D$3,$D$3,INDEX($D$3:$D$100,MATCH(AE120,$D$3:$D$100)+1)))</f>
        <v>2040</v>
      </c>
      <c r="AH120">
        <f t="shared" si="55"/>
        <v>2.6800000000000001E-4</v>
      </c>
      <c r="AI120" s="38">
        <f t="shared" si="56"/>
        <v>2.6800000000000001E-4</v>
      </c>
      <c r="AJ120">
        <f t="shared" si="57"/>
        <v>2.6800000000000001E-4</v>
      </c>
      <c r="AK120">
        <f t="shared" si="58"/>
        <v>0.82991560000000009</v>
      </c>
      <c r="AL120">
        <f t="shared" si="59"/>
        <v>0</v>
      </c>
      <c r="AN120" s="1" t="str" cm="1">
        <f t="array" ref="AN120">IF(INDEX(Utilities!120:120,'OperationUtility1 (El)'!$B$9)="","",INDEX(Utilities!120:120,'OperationUtility1 (El)'!$B$9))</f>
        <v/>
      </c>
      <c r="AO120" s="1" t="str" cm="1">
        <f t="array" ref="AO120">IF(INDEX(Utilities!120:120,'OperationUtility1 (El)'!$B$9 + 3)="","",INDEX(Utilities!120:120,'OperationUtility1 (El)'!$B$9 +3))</f>
        <v/>
      </c>
      <c r="AQ120">
        <f t="shared" si="81"/>
        <v>2130</v>
      </c>
      <c r="AR120">
        <f t="shared" si="60"/>
        <v>2040</v>
      </c>
      <c r="AS120" cm="1">
        <f t="array" ref="AS120">IF(AR120&gt;=MAX($D$3:$D$100),MAX($D$3:$D$100),IF(AQ120&lt;$D$3,$D$3,INDEX($D$3:$D$100,MATCH(AQ120,$D$3:$D$100)+1)))</f>
        <v>2040</v>
      </c>
      <c r="AT120">
        <f t="shared" si="61"/>
        <v>6.0300000000000002E-5</v>
      </c>
      <c r="AU120" s="38">
        <f t="shared" si="62"/>
        <v>6.0300000000000002E-5</v>
      </c>
      <c r="AV120">
        <f t="shared" si="63"/>
        <v>6.0300000000000002E-5</v>
      </c>
      <c r="AW120">
        <f t="shared" si="64"/>
        <v>0.18673101000000003</v>
      </c>
      <c r="AX120">
        <f t="shared" si="65"/>
        <v>0</v>
      </c>
      <c r="AZ120" s="1" t="str" cm="1">
        <f t="array" ref="AZ120">IF(INDEX(Utilities!120:120,'OperationUtility1 (El)'!$B$9)="","",INDEX(Utilities!120:120,'OperationUtility1 (El)'!$B$9))</f>
        <v/>
      </c>
      <c r="BA120" s="1" t="str" cm="1">
        <f t="array" ref="BA120">IF(INDEX(Utilities!120:120,'OperationUtility1 (El)'!$B$9 + 4)="","",INDEX(Utilities!120:120,'OperationUtility1 (El)'!$B$9 +4))</f>
        <v/>
      </c>
      <c r="BC120">
        <f t="shared" si="82"/>
        <v>2130</v>
      </c>
      <c r="BD120">
        <f t="shared" si="66"/>
        <v>2040</v>
      </c>
      <c r="BE120" cm="1">
        <f t="array" ref="BE120">IF(BD120&gt;=MAX($D$3:$D$100),MAX($D$3:$D$100),IF(BC120&lt;$D$3,$D$3,INDEX($D$3:$D$100,MATCH(BC120,$D$3:$D$100)+1)))</f>
        <v>2040</v>
      </c>
      <c r="BF120">
        <f t="shared" si="67"/>
        <v>0.40600000000000003</v>
      </c>
      <c r="BG120" s="38">
        <f t="shared" si="68"/>
        <v>0.40600000000000003</v>
      </c>
      <c r="BH120">
        <f t="shared" si="69"/>
        <v>0.40600000000000003</v>
      </c>
      <c r="BI120">
        <f t="shared" si="70"/>
        <v>1257.2602000000002</v>
      </c>
      <c r="BJ120">
        <f t="shared" si="71"/>
        <v>0</v>
      </c>
      <c r="BL120" s="1" t="str" cm="1">
        <f t="array" ref="BL120">IF(INDEX(Utilities!120:120,'OperationUtility1 (El)'!$B$9)="","",INDEX(Utilities!120:120,'OperationUtility1 (El)'!$B$9))</f>
        <v/>
      </c>
      <c r="BM120" s="1" t="str" cm="1">
        <f t="array" ref="BM120">IF(INDEX(Utilities!120:120,'OperationUtility1 (El)'!$B$9 + 5)="","",INDEX(Utilities!120:120,'OperationUtility1 (El)'!$B$9 +5))</f>
        <v/>
      </c>
      <c r="BO120">
        <f t="shared" si="83"/>
        <v>2130</v>
      </c>
      <c r="BP120">
        <f t="shared" si="72"/>
        <v>2040</v>
      </c>
      <c r="BQ120" cm="1">
        <f t="array" ref="BQ120">IF(BP120&gt;=MAX($D$3:$D$100),MAX($D$3:$D$100),IF(BO120&lt;$D$3,$D$3,INDEX($D$3:$D$100,MATCH(BO120,$D$3:$D$100)+1)))</f>
        <v>2040</v>
      </c>
      <c r="BR120">
        <f t="shared" si="73"/>
        <v>6.1510000000000007</v>
      </c>
      <c r="BS120" s="38">
        <f t="shared" si="74"/>
        <v>6.1510000000000007</v>
      </c>
      <c r="BT120">
        <f t="shared" si="75"/>
        <v>6.1510000000000007</v>
      </c>
      <c r="BU120">
        <f t="shared" si="76"/>
        <v>19047.801700000004</v>
      </c>
      <c r="BV120">
        <f t="shared" si="77"/>
        <v>0</v>
      </c>
    </row>
    <row r="121" spans="7:74" x14ac:dyDescent="0.25">
      <c r="G121">
        <f t="shared" si="78"/>
        <v>2131</v>
      </c>
      <c r="H121">
        <f t="shared" si="44"/>
        <v>2040</v>
      </c>
      <c r="I121" cm="1">
        <f t="array" ref="I121">IF(H121&gt;=MAX($D$3:$D$100),MAX($D$3:$D$100),IF(G121&lt;$D$3,$D$3,INDEX($D$3:$D$100,MATCH(G121,$D$3:$D$100)+1)))</f>
        <v>2040</v>
      </c>
      <c r="J121">
        <f t="shared" si="45"/>
        <v>4.0300000000000002E-2</v>
      </c>
      <c r="K121" s="38">
        <f t="shared" si="46"/>
        <v>4.0300000000000002E-2</v>
      </c>
      <c r="L121">
        <f t="shared" si="47"/>
        <v>4.0300000000000002E-2</v>
      </c>
      <c r="M121">
        <f t="shared" si="43"/>
        <v>124.79701000000001</v>
      </c>
      <c r="N121">
        <f t="shared" si="84"/>
        <v>0</v>
      </c>
      <c r="S121">
        <f t="shared" si="79"/>
        <v>2131</v>
      </c>
      <c r="T121">
        <f t="shared" si="48"/>
        <v>2040</v>
      </c>
      <c r="U121" cm="1">
        <f t="array" ref="U121">IF(T121&gt;=MAX($D$3:$D$100),MAX($D$3:$D$100),IF(S121&lt;$D$3,$D$3,INDEX($D$3:$D$100,MATCH(S121,$D$3:$D$100)+1)))</f>
        <v>2040</v>
      </c>
      <c r="V121">
        <f t="shared" si="49"/>
        <v>2.73E-5</v>
      </c>
      <c r="W121" s="38">
        <f t="shared" si="50"/>
        <v>2.73E-5</v>
      </c>
      <c r="X121">
        <f t="shared" si="51"/>
        <v>2.73E-5</v>
      </c>
      <c r="Y121">
        <f t="shared" si="52"/>
        <v>8.453991000000001E-2</v>
      </c>
      <c r="Z121">
        <f t="shared" si="53"/>
        <v>0</v>
      </c>
      <c r="AE121">
        <f t="shared" si="80"/>
        <v>2131</v>
      </c>
      <c r="AF121">
        <f t="shared" si="54"/>
        <v>2040</v>
      </c>
      <c r="AG121" cm="1">
        <f t="array" ref="AG121">IF(AF121&gt;=MAX($D$3:$D$100),MAX($D$3:$D$100),IF(AE121&lt;$D$3,$D$3,INDEX($D$3:$D$100,MATCH(AE121,$D$3:$D$100)+1)))</f>
        <v>2040</v>
      </c>
      <c r="AH121">
        <f t="shared" si="55"/>
        <v>2.6800000000000001E-4</v>
      </c>
      <c r="AI121" s="38">
        <f t="shared" si="56"/>
        <v>2.6800000000000001E-4</v>
      </c>
      <c r="AJ121">
        <f t="shared" si="57"/>
        <v>2.6800000000000001E-4</v>
      </c>
      <c r="AK121">
        <f t="shared" si="58"/>
        <v>0.82991560000000009</v>
      </c>
      <c r="AL121">
        <f t="shared" si="59"/>
        <v>0</v>
      </c>
      <c r="AN121" s="1" t="str" cm="1">
        <f t="array" ref="AN121">IF(INDEX(Utilities!121:121,'OperationUtility1 (El)'!$B$9)="","",INDEX(Utilities!121:121,'OperationUtility1 (El)'!$B$9))</f>
        <v/>
      </c>
      <c r="AO121" s="1" t="str" cm="1">
        <f t="array" ref="AO121">IF(INDEX(Utilities!121:121,'OperationUtility1 (El)'!$B$9 + 3)="","",INDEX(Utilities!121:121,'OperationUtility1 (El)'!$B$9 +3))</f>
        <v/>
      </c>
      <c r="AQ121">
        <f t="shared" si="81"/>
        <v>2131</v>
      </c>
      <c r="AR121">
        <f t="shared" si="60"/>
        <v>2040</v>
      </c>
      <c r="AS121" cm="1">
        <f t="array" ref="AS121">IF(AR121&gt;=MAX($D$3:$D$100),MAX($D$3:$D$100),IF(AQ121&lt;$D$3,$D$3,INDEX($D$3:$D$100,MATCH(AQ121,$D$3:$D$100)+1)))</f>
        <v>2040</v>
      </c>
      <c r="AT121">
        <f t="shared" si="61"/>
        <v>6.0300000000000002E-5</v>
      </c>
      <c r="AU121" s="38">
        <f t="shared" si="62"/>
        <v>6.0300000000000002E-5</v>
      </c>
      <c r="AV121">
        <f t="shared" si="63"/>
        <v>6.0300000000000002E-5</v>
      </c>
      <c r="AW121">
        <f t="shared" si="64"/>
        <v>0.18673101000000003</v>
      </c>
      <c r="AX121">
        <f t="shared" si="65"/>
        <v>0</v>
      </c>
      <c r="AZ121" s="1" t="str" cm="1">
        <f t="array" ref="AZ121">IF(INDEX(Utilities!121:121,'OperationUtility1 (El)'!$B$9)="","",INDEX(Utilities!121:121,'OperationUtility1 (El)'!$B$9))</f>
        <v/>
      </c>
      <c r="BA121" s="1" t="str" cm="1">
        <f t="array" ref="BA121">IF(INDEX(Utilities!121:121,'OperationUtility1 (El)'!$B$9 + 4)="","",INDEX(Utilities!121:121,'OperationUtility1 (El)'!$B$9 +4))</f>
        <v/>
      </c>
      <c r="BC121">
        <f t="shared" si="82"/>
        <v>2131</v>
      </c>
      <c r="BD121">
        <f t="shared" si="66"/>
        <v>2040</v>
      </c>
      <c r="BE121" cm="1">
        <f t="array" ref="BE121">IF(BD121&gt;=MAX($D$3:$D$100),MAX($D$3:$D$100),IF(BC121&lt;$D$3,$D$3,INDEX($D$3:$D$100,MATCH(BC121,$D$3:$D$100)+1)))</f>
        <v>2040</v>
      </c>
      <c r="BF121">
        <f t="shared" si="67"/>
        <v>0.40600000000000003</v>
      </c>
      <c r="BG121" s="38">
        <f t="shared" si="68"/>
        <v>0.40600000000000003</v>
      </c>
      <c r="BH121">
        <f t="shared" si="69"/>
        <v>0.40600000000000003</v>
      </c>
      <c r="BI121">
        <f t="shared" si="70"/>
        <v>1257.2602000000002</v>
      </c>
      <c r="BJ121">
        <f t="shared" si="71"/>
        <v>0</v>
      </c>
      <c r="BL121" s="1" t="str" cm="1">
        <f t="array" ref="BL121">IF(INDEX(Utilities!121:121,'OperationUtility1 (El)'!$B$9)="","",INDEX(Utilities!121:121,'OperationUtility1 (El)'!$B$9))</f>
        <v/>
      </c>
      <c r="BM121" s="1" t="str" cm="1">
        <f t="array" ref="BM121">IF(INDEX(Utilities!121:121,'OperationUtility1 (El)'!$B$9 + 5)="","",INDEX(Utilities!121:121,'OperationUtility1 (El)'!$B$9 +5))</f>
        <v/>
      </c>
      <c r="BO121">
        <f t="shared" si="83"/>
        <v>2131</v>
      </c>
      <c r="BP121">
        <f t="shared" si="72"/>
        <v>2040</v>
      </c>
      <c r="BQ121" cm="1">
        <f t="array" ref="BQ121">IF(BP121&gt;=MAX($D$3:$D$100),MAX($D$3:$D$100),IF(BO121&lt;$D$3,$D$3,INDEX($D$3:$D$100,MATCH(BO121,$D$3:$D$100)+1)))</f>
        <v>2040</v>
      </c>
      <c r="BR121">
        <f t="shared" si="73"/>
        <v>6.1510000000000007</v>
      </c>
      <c r="BS121" s="38">
        <f t="shared" si="74"/>
        <v>6.1510000000000007</v>
      </c>
      <c r="BT121">
        <f t="shared" si="75"/>
        <v>6.1510000000000007</v>
      </c>
      <c r="BU121">
        <f t="shared" si="76"/>
        <v>19047.801700000004</v>
      </c>
      <c r="BV121">
        <f t="shared" si="77"/>
        <v>0</v>
      </c>
    </row>
    <row r="122" spans="7:74" x14ac:dyDescent="0.25">
      <c r="G122">
        <f t="shared" si="78"/>
        <v>2132</v>
      </c>
      <c r="H122">
        <f t="shared" si="44"/>
        <v>2040</v>
      </c>
      <c r="I122" cm="1">
        <f t="array" ref="I122">IF(H122&gt;=MAX($D$3:$D$100),MAX($D$3:$D$100),IF(G122&lt;$D$3,$D$3,INDEX($D$3:$D$100,MATCH(G122,$D$3:$D$100)+1)))</f>
        <v>2040</v>
      </c>
      <c r="J122">
        <f t="shared" si="45"/>
        <v>4.0300000000000002E-2</v>
      </c>
      <c r="K122" s="38">
        <f t="shared" si="46"/>
        <v>4.0300000000000002E-2</v>
      </c>
      <c r="L122">
        <f t="shared" si="47"/>
        <v>4.0300000000000002E-2</v>
      </c>
      <c r="M122">
        <f t="shared" si="43"/>
        <v>124.79701000000001</v>
      </c>
      <c r="N122">
        <f t="shared" si="84"/>
        <v>0</v>
      </c>
      <c r="S122">
        <f t="shared" si="79"/>
        <v>2132</v>
      </c>
      <c r="T122">
        <f t="shared" si="48"/>
        <v>2040</v>
      </c>
      <c r="U122" cm="1">
        <f t="array" ref="U122">IF(T122&gt;=MAX($D$3:$D$100),MAX($D$3:$D$100),IF(S122&lt;$D$3,$D$3,INDEX($D$3:$D$100,MATCH(S122,$D$3:$D$100)+1)))</f>
        <v>2040</v>
      </c>
      <c r="V122">
        <f t="shared" si="49"/>
        <v>2.73E-5</v>
      </c>
      <c r="W122" s="38">
        <f t="shared" si="50"/>
        <v>2.73E-5</v>
      </c>
      <c r="X122">
        <f t="shared" si="51"/>
        <v>2.73E-5</v>
      </c>
      <c r="Y122">
        <f t="shared" si="52"/>
        <v>8.453991000000001E-2</v>
      </c>
      <c r="Z122">
        <f t="shared" si="53"/>
        <v>0</v>
      </c>
      <c r="AE122">
        <f t="shared" si="80"/>
        <v>2132</v>
      </c>
      <c r="AF122">
        <f t="shared" si="54"/>
        <v>2040</v>
      </c>
      <c r="AG122" cm="1">
        <f t="array" ref="AG122">IF(AF122&gt;=MAX($D$3:$D$100),MAX($D$3:$D$100),IF(AE122&lt;$D$3,$D$3,INDEX($D$3:$D$100,MATCH(AE122,$D$3:$D$100)+1)))</f>
        <v>2040</v>
      </c>
      <c r="AH122">
        <f t="shared" si="55"/>
        <v>2.6800000000000001E-4</v>
      </c>
      <c r="AI122" s="38">
        <f t="shared" si="56"/>
        <v>2.6800000000000001E-4</v>
      </c>
      <c r="AJ122">
        <f t="shared" si="57"/>
        <v>2.6800000000000001E-4</v>
      </c>
      <c r="AK122">
        <f t="shared" si="58"/>
        <v>0.82991560000000009</v>
      </c>
      <c r="AL122">
        <f t="shared" si="59"/>
        <v>0</v>
      </c>
      <c r="AN122" s="1" t="str" cm="1">
        <f t="array" ref="AN122">IF(INDEX(Utilities!122:122,'OperationUtility1 (El)'!$B$9)="","",INDEX(Utilities!122:122,'OperationUtility1 (El)'!$B$9))</f>
        <v/>
      </c>
      <c r="AO122" s="1" t="str" cm="1">
        <f t="array" ref="AO122">IF(INDEX(Utilities!122:122,'OperationUtility1 (El)'!$B$9 + 3)="","",INDEX(Utilities!122:122,'OperationUtility1 (El)'!$B$9 +3))</f>
        <v/>
      </c>
      <c r="AQ122">
        <f t="shared" si="81"/>
        <v>2132</v>
      </c>
      <c r="AR122">
        <f t="shared" si="60"/>
        <v>2040</v>
      </c>
      <c r="AS122" cm="1">
        <f t="array" ref="AS122">IF(AR122&gt;=MAX($D$3:$D$100),MAX($D$3:$D$100),IF(AQ122&lt;$D$3,$D$3,INDEX($D$3:$D$100,MATCH(AQ122,$D$3:$D$100)+1)))</f>
        <v>2040</v>
      </c>
      <c r="AT122">
        <f t="shared" si="61"/>
        <v>6.0300000000000002E-5</v>
      </c>
      <c r="AU122" s="38">
        <f t="shared" si="62"/>
        <v>6.0300000000000002E-5</v>
      </c>
      <c r="AV122">
        <f t="shared" si="63"/>
        <v>6.0300000000000002E-5</v>
      </c>
      <c r="AW122">
        <f t="shared" si="64"/>
        <v>0.18673101000000003</v>
      </c>
      <c r="AX122">
        <f t="shared" si="65"/>
        <v>0</v>
      </c>
      <c r="AZ122" s="1" t="str" cm="1">
        <f t="array" ref="AZ122">IF(INDEX(Utilities!122:122,'OperationUtility1 (El)'!$B$9)="","",INDEX(Utilities!122:122,'OperationUtility1 (El)'!$B$9))</f>
        <v/>
      </c>
      <c r="BA122" s="1" t="str" cm="1">
        <f t="array" ref="BA122">IF(INDEX(Utilities!122:122,'OperationUtility1 (El)'!$B$9 + 4)="","",INDEX(Utilities!122:122,'OperationUtility1 (El)'!$B$9 +4))</f>
        <v/>
      </c>
      <c r="BC122">
        <f t="shared" si="82"/>
        <v>2132</v>
      </c>
      <c r="BD122">
        <f t="shared" si="66"/>
        <v>2040</v>
      </c>
      <c r="BE122" cm="1">
        <f t="array" ref="BE122">IF(BD122&gt;=MAX($D$3:$D$100),MAX($D$3:$D$100),IF(BC122&lt;$D$3,$D$3,INDEX($D$3:$D$100,MATCH(BC122,$D$3:$D$100)+1)))</f>
        <v>2040</v>
      </c>
      <c r="BF122">
        <f t="shared" si="67"/>
        <v>0.40600000000000003</v>
      </c>
      <c r="BG122" s="38">
        <f t="shared" si="68"/>
        <v>0.40600000000000003</v>
      </c>
      <c r="BH122">
        <f t="shared" si="69"/>
        <v>0.40600000000000003</v>
      </c>
      <c r="BI122">
        <f t="shared" si="70"/>
        <v>1257.2602000000002</v>
      </c>
      <c r="BJ122">
        <f t="shared" si="71"/>
        <v>0</v>
      </c>
      <c r="BL122" s="1" t="str" cm="1">
        <f t="array" ref="BL122">IF(INDEX(Utilities!122:122,'OperationUtility1 (El)'!$B$9)="","",INDEX(Utilities!122:122,'OperationUtility1 (El)'!$B$9))</f>
        <v/>
      </c>
      <c r="BM122" s="1" t="str" cm="1">
        <f t="array" ref="BM122">IF(INDEX(Utilities!122:122,'OperationUtility1 (El)'!$B$9 + 5)="","",INDEX(Utilities!122:122,'OperationUtility1 (El)'!$B$9 +5))</f>
        <v/>
      </c>
      <c r="BO122">
        <f t="shared" si="83"/>
        <v>2132</v>
      </c>
      <c r="BP122">
        <f t="shared" si="72"/>
        <v>2040</v>
      </c>
      <c r="BQ122" cm="1">
        <f t="array" ref="BQ122">IF(BP122&gt;=MAX($D$3:$D$100),MAX($D$3:$D$100),IF(BO122&lt;$D$3,$D$3,INDEX($D$3:$D$100,MATCH(BO122,$D$3:$D$100)+1)))</f>
        <v>2040</v>
      </c>
      <c r="BR122">
        <f t="shared" si="73"/>
        <v>6.1510000000000007</v>
      </c>
      <c r="BS122" s="38">
        <f t="shared" si="74"/>
        <v>6.1510000000000007</v>
      </c>
      <c r="BT122">
        <f t="shared" si="75"/>
        <v>6.1510000000000007</v>
      </c>
      <c r="BU122">
        <f t="shared" si="76"/>
        <v>19047.801700000004</v>
      </c>
      <c r="BV122">
        <f t="shared" si="77"/>
        <v>0</v>
      </c>
    </row>
    <row r="123" spans="7:74" x14ac:dyDescent="0.25">
      <c r="G123">
        <f t="shared" si="78"/>
        <v>2133</v>
      </c>
      <c r="H123">
        <f t="shared" si="44"/>
        <v>2040</v>
      </c>
      <c r="I123" cm="1">
        <f t="array" ref="I123">IF(H123&gt;=MAX($D$3:$D$100),MAX($D$3:$D$100),IF(G123&lt;$D$3,$D$3,INDEX($D$3:$D$100,MATCH(G123,$D$3:$D$100)+1)))</f>
        <v>2040</v>
      </c>
      <c r="J123">
        <f t="shared" si="45"/>
        <v>4.0300000000000002E-2</v>
      </c>
      <c r="K123" s="38">
        <f t="shared" si="46"/>
        <v>4.0300000000000002E-2</v>
      </c>
      <c r="L123">
        <f t="shared" si="47"/>
        <v>4.0300000000000002E-2</v>
      </c>
      <c r="M123">
        <f t="shared" si="43"/>
        <v>124.79701000000001</v>
      </c>
      <c r="N123">
        <f t="shared" si="84"/>
        <v>0</v>
      </c>
      <c r="S123">
        <f t="shared" si="79"/>
        <v>2133</v>
      </c>
      <c r="T123">
        <f t="shared" si="48"/>
        <v>2040</v>
      </c>
      <c r="U123" cm="1">
        <f t="array" ref="U123">IF(T123&gt;=MAX($D$3:$D$100),MAX($D$3:$D$100),IF(S123&lt;$D$3,$D$3,INDEX($D$3:$D$100,MATCH(S123,$D$3:$D$100)+1)))</f>
        <v>2040</v>
      </c>
      <c r="V123">
        <f t="shared" si="49"/>
        <v>2.73E-5</v>
      </c>
      <c r="W123" s="38">
        <f t="shared" si="50"/>
        <v>2.73E-5</v>
      </c>
      <c r="X123">
        <f t="shared" si="51"/>
        <v>2.73E-5</v>
      </c>
      <c r="Y123">
        <f t="shared" si="52"/>
        <v>8.453991000000001E-2</v>
      </c>
      <c r="Z123">
        <f t="shared" si="53"/>
        <v>0</v>
      </c>
      <c r="AE123">
        <f t="shared" si="80"/>
        <v>2133</v>
      </c>
      <c r="AF123">
        <f t="shared" si="54"/>
        <v>2040</v>
      </c>
      <c r="AG123" cm="1">
        <f t="array" ref="AG123">IF(AF123&gt;=MAX($D$3:$D$100),MAX($D$3:$D$100),IF(AE123&lt;$D$3,$D$3,INDEX($D$3:$D$100,MATCH(AE123,$D$3:$D$100)+1)))</f>
        <v>2040</v>
      </c>
      <c r="AH123">
        <f t="shared" si="55"/>
        <v>2.6800000000000001E-4</v>
      </c>
      <c r="AI123" s="38">
        <f t="shared" si="56"/>
        <v>2.6800000000000001E-4</v>
      </c>
      <c r="AJ123">
        <f t="shared" si="57"/>
        <v>2.6800000000000001E-4</v>
      </c>
      <c r="AK123">
        <f t="shared" si="58"/>
        <v>0.82991560000000009</v>
      </c>
      <c r="AL123">
        <f t="shared" si="59"/>
        <v>0</v>
      </c>
      <c r="AN123" s="1" t="str" cm="1">
        <f t="array" ref="AN123">IF(INDEX(Utilities!123:123,'OperationUtility1 (El)'!$B$9)="","",INDEX(Utilities!123:123,'OperationUtility1 (El)'!$B$9))</f>
        <v/>
      </c>
      <c r="AO123" s="1" t="str" cm="1">
        <f t="array" ref="AO123">IF(INDEX(Utilities!123:123,'OperationUtility1 (El)'!$B$9 + 3)="","",INDEX(Utilities!123:123,'OperationUtility1 (El)'!$B$9 +3))</f>
        <v/>
      </c>
      <c r="AQ123">
        <f t="shared" si="81"/>
        <v>2133</v>
      </c>
      <c r="AR123">
        <f t="shared" si="60"/>
        <v>2040</v>
      </c>
      <c r="AS123" cm="1">
        <f t="array" ref="AS123">IF(AR123&gt;=MAX($D$3:$D$100),MAX($D$3:$D$100),IF(AQ123&lt;$D$3,$D$3,INDEX($D$3:$D$100,MATCH(AQ123,$D$3:$D$100)+1)))</f>
        <v>2040</v>
      </c>
      <c r="AT123">
        <f t="shared" si="61"/>
        <v>6.0300000000000002E-5</v>
      </c>
      <c r="AU123" s="38">
        <f t="shared" si="62"/>
        <v>6.0300000000000002E-5</v>
      </c>
      <c r="AV123">
        <f t="shared" si="63"/>
        <v>6.0300000000000002E-5</v>
      </c>
      <c r="AW123">
        <f t="shared" si="64"/>
        <v>0.18673101000000003</v>
      </c>
      <c r="AX123">
        <f t="shared" si="65"/>
        <v>0</v>
      </c>
      <c r="AZ123" s="1" t="str" cm="1">
        <f t="array" ref="AZ123">IF(INDEX(Utilities!123:123,'OperationUtility1 (El)'!$B$9)="","",INDEX(Utilities!123:123,'OperationUtility1 (El)'!$B$9))</f>
        <v/>
      </c>
      <c r="BA123" s="1" t="str" cm="1">
        <f t="array" ref="BA123">IF(INDEX(Utilities!123:123,'OperationUtility1 (El)'!$B$9 + 4)="","",INDEX(Utilities!123:123,'OperationUtility1 (El)'!$B$9 +4))</f>
        <v/>
      </c>
      <c r="BC123">
        <f t="shared" si="82"/>
        <v>2133</v>
      </c>
      <c r="BD123">
        <f t="shared" si="66"/>
        <v>2040</v>
      </c>
      <c r="BE123" cm="1">
        <f t="array" ref="BE123">IF(BD123&gt;=MAX($D$3:$D$100),MAX($D$3:$D$100),IF(BC123&lt;$D$3,$D$3,INDEX($D$3:$D$100,MATCH(BC123,$D$3:$D$100)+1)))</f>
        <v>2040</v>
      </c>
      <c r="BF123">
        <f t="shared" si="67"/>
        <v>0.40600000000000003</v>
      </c>
      <c r="BG123" s="38">
        <f t="shared" si="68"/>
        <v>0.40600000000000003</v>
      </c>
      <c r="BH123">
        <f t="shared" si="69"/>
        <v>0.40600000000000003</v>
      </c>
      <c r="BI123">
        <f t="shared" si="70"/>
        <v>1257.2602000000002</v>
      </c>
      <c r="BJ123">
        <f t="shared" si="71"/>
        <v>0</v>
      </c>
      <c r="BL123" s="1" t="str" cm="1">
        <f t="array" ref="BL123">IF(INDEX(Utilities!123:123,'OperationUtility1 (El)'!$B$9)="","",INDEX(Utilities!123:123,'OperationUtility1 (El)'!$B$9))</f>
        <v/>
      </c>
      <c r="BM123" s="1" t="str" cm="1">
        <f t="array" ref="BM123">IF(INDEX(Utilities!123:123,'OperationUtility1 (El)'!$B$9 + 5)="","",INDEX(Utilities!123:123,'OperationUtility1 (El)'!$B$9 +5))</f>
        <v/>
      </c>
      <c r="BO123">
        <f t="shared" si="83"/>
        <v>2133</v>
      </c>
      <c r="BP123">
        <f t="shared" si="72"/>
        <v>2040</v>
      </c>
      <c r="BQ123" cm="1">
        <f t="array" ref="BQ123">IF(BP123&gt;=MAX($D$3:$D$100),MAX($D$3:$D$100),IF(BO123&lt;$D$3,$D$3,INDEX($D$3:$D$100,MATCH(BO123,$D$3:$D$100)+1)))</f>
        <v>2040</v>
      </c>
      <c r="BR123">
        <f t="shared" si="73"/>
        <v>6.1510000000000007</v>
      </c>
      <c r="BS123" s="38">
        <f t="shared" si="74"/>
        <v>6.1510000000000007</v>
      </c>
      <c r="BT123">
        <f t="shared" si="75"/>
        <v>6.1510000000000007</v>
      </c>
      <c r="BU123">
        <f t="shared" si="76"/>
        <v>19047.801700000004</v>
      </c>
      <c r="BV123">
        <f t="shared" si="77"/>
        <v>0</v>
      </c>
    </row>
    <row r="124" spans="7:74" x14ac:dyDescent="0.25">
      <c r="G124">
        <f t="shared" si="78"/>
        <v>2134</v>
      </c>
      <c r="H124">
        <f t="shared" si="44"/>
        <v>2040</v>
      </c>
      <c r="I124" cm="1">
        <f t="array" ref="I124">IF(H124&gt;=MAX($D$3:$D$100),MAX($D$3:$D$100),IF(G124&lt;$D$3,$D$3,INDEX($D$3:$D$100,MATCH(G124,$D$3:$D$100)+1)))</f>
        <v>2040</v>
      </c>
      <c r="J124">
        <f t="shared" si="45"/>
        <v>4.0300000000000002E-2</v>
      </c>
      <c r="K124" s="38">
        <f t="shared" si="46"/>
        <v>4.0300000000000002E-2</v>
      </c>
      <c r="L124">
        <f t="shared" si="47"/>
        <v>4.0300000000000002E-2</v>
      </c>
      <c r="M124">
        <f t="shared" si="43"/>
        <v>124.79701000000001</v>
      </c>
      <c r="N124">
        <f t="shared" si="84"/>
        <v>0</v>
      </c>
      <c r="S124">
        <f t="shared" si="79"/>
        <v>2134</v>
      </c>
      <c r="T124">
        <f t="shared" si="48"/>
        <v>2040</v>
      </c>
      <c r="U124" cm="1">
        <f t="array" ref="U124">IF(T124&gt;=MAX($D$3:$D$100),MAX($D$3:$D$100),IF(S124&lt;$D$3,$D$3,INDEX($D$3:$D$100,MATCH(S124,$D$3:$D$100)+1)))</f>
        <v>2040</v>
      </c>
      <c r="V124">
        <f t="shared" si="49"/>
        <v>2.73E-5</v>
      </c>
      <c r="W124" s="38">
        <f t="shared" si="50"/>
        <v>2.73E-5</v>
      </c>
      <c r="X124">
        <f t="shared" si="51"/>
        <v>2.73E-5</v>
      </c>
      <c r="Y124">
        <f t="shared" si="52"/>
        <v>8.453991000000001E-2</v>
      </c>
      <c r="Z124">
        <f t="shared" si="53"/>
        <v>0</v>
      </c>
      <c r="AE124">
        <f t="shared" si="80"/>
        <v>2134</v>
      </c>
      <c r="AF124">
        <f t="shared" si="54"/>
        <v>2040</v>
      </c>
      <c r="AG124" cm="1">
        <f t="array" ref="AG124">IF(AF124&gt;=MAX($D$3:$D$100),MAX($D$3:$D$100),IF(AE124&lt;$D$3,$D$3,INDEX($D$3:$D$100,MATCH(AE124,$D$3:$D$100)+1)))</f>
        <v>2040</v>
      </c>
      <c r="AH124">
        <f t="shared" si="55"/>
        <v>2.6800000000000001E-4</v>
      </c>
      <c r="AI124" s="38">
        <f t="shared" si="56"/>
        <v>2.6800000000000001E-4</v>
      </c>
      <c r="AJ124">
        <f t="shared" si="57"/>
        <v>2.6800000000000001E-4</v>
      </c>
      <c r="AK124">
        <f t="shared" si="58"/>
        <v>0.82991560000000009</v>
      </c>
      <c r="AL124">
        <f t="shared" si="59"/>
        <v>0</v>
      </c>
      <c r="AN124" s="1" t="str" cm="1">
        <f t="array" ref="AN124">IF(INDEX(Utilities!124:124,'OperationUtility1 (El)'!$B$9)="","",INDEX(Utilities!124:124,'OperationUtility1 (El)'!$B$9))</f>
        <v/>
      </c>
      <c r="AO124" s="1" t="str" cm="1">
        <f t="array" ref="AO124">IF(INDEX(Utilities!124:124,'OperationUtility1 (El)'!$B$9 + 3)="","",INDEX(Utilities!124:124,'OperationUtility1 (El)'!$B$9 +3))</f>
        <v/>
      </c>
      <c r="AQ124">
        <f t="shared" si="81"/>
        <v>2134</v>
      </c>
      <c r="AR124">
        <f t="shared" si="60"/>
        <v>2040</v>
      </c>
      <c r="AS124" cm="1">
        <f t="array" ref="AS124">IF(AR124&gt;=MAX($D$3:$D$100),MAX($D$3:$D$100),IF(AQ124&lt;$D$3,$D$3,INDEX($D$3:$D$100,MATCH(AQ124,$D$3:$D$100)+1)))</f>
        <v>2040</v>
      </c>
      <c r="AT124">
        <f t="shared" si="61"/>
        <v>6.0300000000000002E-5</v>
      </c>
      <c r="AU124" s="38">
        <f t="shared" si="62"/>
        <v>6.0300000000000002E-5</v>
      </c>
      <c r="AV124">
        <f t="shared" si="63"/>
        <v>6.0300000000000002E-5</v>
      </c>
      <c r="AW124">
        <f t="shared" si="64"/>
        <v>0.18673101000000003</v>
      </c>
      <c r="AX124">
        <f t="shared" si="65"/>
        <v>0</v>
      </c>
      <c r="AZ124" s="1" t="str" cm="1">
        <f t="array" ref="AZ124">IF(INDEX(Utilities!124:124,'OperationUtility1 (El)'!$B$9)="","",INDEX(Utilities!124:124,'OperationUtility1 (El)'!$B$9))</f>
        <v/>
      </c>
      <c r="BA124" s="1" t="str" cm="1">
        <f t="array" ref="BA124">IF(INDEX(Utilities!124:124,'OperationUtility1 (El)'!$B$9 + 4)="","",INDEX(Utilities!124:124,'OperationUtility1 (El)'!$B$9 +4))</f>
        <v/>
      </c>
      <c r="BC124">
        <f t="shared" si="82"/>
        <v>2134</v>
      </c>
      <c r="BD124">
        <f t="shared" si="66"/>
        <v>2040</v>
      </c>
      <c r="BE124" cm="1">
        <f t="array" ref="BE124">IF(BD124&gt;=MAX($D$3:$D$100),MAX($D$3:$D$100),IF(BC124&lt;$D$3,$D$3,INDEX($D$3:$D$100,MATCH(BC124,$D$3:$D$100)+1)))</f>
        <v>2040</v>
      </c>
      <c r="BF124">
        <f t="shared" si="67"/>
        <v>0.40600000000000003</v>
      </c>
      <c r="BG124" s="38">
        <f t="shared" si="68"/>
        <v>0.40600000000000003</v>
      </c>
      <c r="BH124">
        <f t="shared" si="69"/>
        <v>0.40600000000000003</v>
      </c>
      <c r="BI124">
        <f t="shared" si="70"/>
        <v>1257.2602000000002</v>
      </c>
      <c r="BJ124">
        <f t="shared" si="71"/>
        <v>0</v>
      </c>
      <c r="BL124" s="1" t="str" cm="1">
        <f t="array" ref="BL124">IF(INDEX(Utilities!124:124,'OperationUtility1 (El)'!$B$9)="","",INDEX(Utilities!124:124,'OperationUtility1 (El)'!$B$9))</f>
        <v/>
      </c>
      <c r="BM124" s="1" t="str" cm="1">
        <f t="array" ref="BM124">IF(INDEX(Utilities!124:124,'OperationUtility1 (El)'!$B$9 + 5)="","",INDEX(Utilities!124:124,'OperationUtility1 (El)'!$B$9 +5))</f>
        <v/>
      </c>
      <c r="BO124">
        <f t="shared" si="83"/>
        <v>2134</v>
      </c>
      <c r="BP124">
        <f t="shared" si="72"/>
        <v>2040</v>
      </c>
      <c r="BQ124" cm="1">
        <f t="array" ref="BQ124">IF(BP124&gt;=MAX($D$3:$D$100),MAX($D$3:$D$100),IF(BO124&lt;$D$3,$D$3,INDEX($D$3:$D$100,MATCH(BO124,$D$3:$D$100)+1)))</f>
        <v>2040</v>
      </c>
      <c r="BR124">
        <f t="shared" si="73"/>
        <v>6.1510000000000007</v>
      </c>
      <c r="BS124" s="38">
        <f t="shared" si="74"/>
        <v>6.1510000000000007</v>
      </c>
      <c r="BT124">
        <f t="shared" si="75"/>
        <v>6.1510000000000007</v>
      </c>
      <c r="BU124">
        <f t="shared" si="76"/>
        <v>19047.801700000004</v>
      </c>
      <c r="BV124">
        <f t="shared" si="77"/>
        <v>0</v>
      </c>
    </row>
    <row r="125" spans="7:74" x14ac:dyDescent="0.25">
      <c r="G125">
        <f t="shared" si="78"/>
        <v>2135</v>
      </c>
      <c r="H125">
        <f t="shared" si="44"/>
        <v>2040</v>
      </c>
      <c r="I125" cm="1">
        <f t="array" ref="I125">IF(H125&gt;=MAX($D$3:$D$100),MAX($D$3:$D$100),IF(G125&lt;$D$3,$D$3,INDEX($D$3:$D$100,MATCH(G125,$D$3:$D$100)+1)))</f>
        <v>2040</v>
      </c>
      <c r="J125">
        <f t="shared" si="45"/>
        <v>4.0300000000000002E-2</v>
      </c>
      <c r="K125" s="38">
        <f t="shared" si="46"/>
        <v>4.0300000000000002E-2</v>
      </c>
      <c r="L125">
        <f t="shared" si="47"/>
        <v>4.0300000000000002E-2</v>
      </c>
      <c r="M125">
        <f t="shared" si="43"/>
        <v>124.79701000000001</v>
      </c>
      <c r="N125">
        <f t="shared" si="84"/>
        <v>0</v>
      </c>
      <c r="S125">
        <f t="shared" si="79"/>
        <v>2135</v>
      </c>
      <c r="T125">
        <f t="shared" si="48"/>
        <v>2040</v>
      </c>
      <c r="U125" cm="1">
        <f t="array" ref="U125">IF(T125&gt;=MAX($D$3:$D$100),MAX($D$3:$D$100),IF(S125&lt;$D$3,$D$3,INDEX($D$3:$D$100,MATCH(S125,$D$3:$D$100)+1)))</f>
        <v>2040</v>
      </c>
      <c r="V125">
        <f t="shared" si="49"/>
        <v>2.73E-5</v>
      </c>
      <c r="W125" s="38">
        <f t="shared" si="50"/>
        <v>2.73E-5</v>
      </c>
      <c r="X125">
        <f t="shared" si="51"/>
        <v>2.73E-5</v>
      </c>
      <c r="Y125">
        <f t="shared" si="52"/>
        <v>8.453991000000001E-2</v>
      </c>
      <c r="Z125">
        <f t="shared" si="53"/>
        <v>0</v>
      </c>
      <c r="AE125">
        <f t="shared" si="80"/>
        <v>2135</v>
      </c>
      <c r="AF125">
        <f t="shared" si="54"/>
        <v>2040</v>
      </c>
      <c r="AG125" cm="1">
        <f t="array" ref="AG125">IF(AF125&gt;=MAX($D$3:$D$100),MAX($D$3:$D$100),IF(AE125&lt;$D$3,$D$3,INDEX($D$3:$D$100,MATCH(AE125,$D$3:$D$100)+1)))</f>
        <v>2040</v>
      </c>
      <c r="AH125">
        <f t="shared" si="55"/>
        <v>2.6800000000000001E-4</v>
      </c>
      <c r="AI125" s="38">
        <f t="shared" si="56"/>
        <v>2.6800000000000001E-4</v>
      </c>
      <c r="AJ125">
        <f t="shared" si="57"/>
        <v>2.6800000000000001E-4</v>
      </c>
      <c r="AK125">
        <f t="shared" si="58"/>
        <v>0.82991560000000009</v>
      </c>
      <c r="AL125">
        <f t="shared" si="59"/>
        <v>0</v>
      </c>
      <c r="AN125" s="1" t="str" cm="1">
        <f t="array" ref="AN125">IF(INDEX(Utilities!125:125,'OperationUtility1 (El)'!$B$9)="","",INDEX(Utilities!125:125,'OperationUtility1 (El)'!$B$9))</f>
        <v/>
      </c>
      <c r="AO125" s="1" t="str" cm="1">
        <f t="array" ref="AO125">IF(INDEX(Utilities!125:125,'OperationUtility1 (El)'!$B$9 + 3)="","",INDEX(Utilities!125:125,'OperationUtility1 (El)'!$B$9 +3))</f>
        <v/>
      </c>
      <c r="AQ125">
        <f t="shared" si="81"/>
        <v>2135</v>
      </c>
      <c r="AR125">
        <f t="shared" si="60"/>
        <v>2040</v>
      </c>
      <c r="AS125" cm="1">
        <f t="array" ref="AS125">IF(AR125&gt;=MAX($D$3:$D$100),MAX($D$3:$D$100),IF(AQ125&lt;$D$3,$D$3,INDEX($D$3:$D$100,MATCH(AQ125,$D$3:$D$100)+1)))</f>
        <v>2040</v>
      </c>
      <c r="AT125">
        <f t="shared" si="61"/>
        <v>6.0300000000000002E-5</v>
      </c>
      <c r="AU125" s="38">
        <f t="shared" si="62"/>
        <v>6.0300000000000002E-5</v>
      </c>
      <c r="AV125">
        <f t="shared" si="63"/>
        <v>6.0300000000000002E-5</v>
      </c>
      <c r="AW125">
        <f t="shared" si="64"/>
        <v>0.18673101000000003</v>
      </c>
      <c r="AX125">
        <f t="shared" si="65"/>
        <v>0</v>
      </c>
      <c r="AZ125" s="1" t="str" cm="1">
        <f t="array" ref="AZ125">IF(INDEX(Utilities!125:125,'OperationUtility1 (El)'!$B$9)="","",INDEX(Utilities!125:125,'OperationUtility1 (El)'!$B$9))</f>
        <v/>
      </c>
      <c r="BA125" s="1" t="str" cm="1">
        <f t="array" ref="BA125">IF(INDEX(Utilities!125:125,'OperationUtility1 (El)'!$B$9 + 4)="","",INDEX(Utilities!125:125,'OperationUtility1 (El)'!$B$9 +4))</f>
        <v/>
      </c>
      <c r="BC125">
        <f t="shared" si="82"/>
        <v>2135</v>
      </c>
      <c r="BD125">
        <f t="shared" si="66"/>
        <v>2040</v>
      </c>
      <c r="BE125" cm="1">
        <f t="array" ref="BE125">IF(BD125&gt;=MAX($D$3:$D$100),MAX($D$3:$D$100),IF(BC125&lt;$D$3,$D$3,INDEX($D$3:$D$100,MATCH(BC125,$D$3:$D$100)+1)))</f>
        <v>2040</v>
      </c>
      <c r="BF125">
        <f t="shared" si="67"/>
        <v>0.40600000000000003</v>
      </c>
      <c r="BG125" s="38">
        <f t="shared" si="68"/>
        <v>0.40600000000000003</v>
      </c>
      <c r="BH125">
        <f t="shared" si="69"/>
        <v>0.40600000000000003</v>
      </c>
      <c r="BI125">
        <f t="shared" si="70"/>
        <v>1257.2602000000002</v>
      </c>
      <c r="BJ125">
        <f t="shared" si="71"/>
        <v>0</v>
      </c>
      <c r="BL125" s="1" t="str" cm="1">
        <f t="array" ref="BL125">IF(INDEX(Utilities!125:125,'OperationUtility1 (El)'!$B$9)="","",INDEX(Utilities!125:125,'OperationUtility1 (El)'!$B$9))</f>
        <v/>
      </c>
      <c r="BM125" s="1" t="str" cm="1">
        <f t="array" ref="BM125">IF(INDEX(Utilities!125:125,'OperationUtility1 (El)'!$B$9 + 5)="","",INDEX(Utilities!125:125,'OperationUtility1 (El)'!$B$9 +5))</f>
        <v/>
      </c>
      <c r="BO125">
        <f t="shared" si="83"/>
        <v>2135</v>
      </c>
      <c r="BP125">
        <f t="shared" si="72"/>
        <v>2040</v>
      </c>
      <c r="BQ125" cm="1">
        <f t="array" ref="BQ125">IF(BP125&gt;=MAX($D$3:$D$100),MAX($D$3:$D$100),IF(BO125&lt;$D$3,$D$3,INDEX($D$3:$D$100,MATCH(BO125,$D$3:$D$100)+1)))</f>
        <v>2040</v>
      </c>
      <c r="BR125">
        <f t="shared" si="73"/>
        <v>6.1510000000000007</v>
      </c>
      <c r="BS125" s="38">
        <f t="shared" si="74"/>
        <v>6.1510000000000007</v>
      </c>
      <c r="BT125">
        <f t="shared" si="75"/>
        <v>6.1510000000000007</v>
      </c>
      <c r="BU125">
        <f t="shared" si="76"/>
        <v>19047.801700000004</v>
      </c>
      <c r="BV125">
        <f t="shared" si="77"/>
        <v>0</v>
      </c>
    </row>
    <row r="126" spans="7:74" x14ac:dyDescent="0.25">
      <c r="G126">
        <f t="shared" si="78"/>
        <v>2136</v>
      </c>
      <c r="H126">
        <f t="shared" si="44"/>
        <v>2040</v>
      </c>
      <c r="I126" cm="1">
        <f t="array" ref="I126">IF(H126&gt;=MAX($D$3:$D$100),MAX($D$3:$D$100),IF(G126&lt;$D$3,$D$3,INDEX($D$3:$D$100,MATCH(G126,$D$3:$D$100)+1)))</f>
        <v>2040</v>
      </c>
      <c r="J126">
        <f t="shared" si="45"/>
        <v>4.0300000000000002E-2</v>
      </c>
      <c r="K126" s="38">
        <f t="shared" si="46"/>
        <v>4.0300000000000002E-2</v>
      </c>
      <c r="L126">
        <f t="shared" si="47"/>
        <v>4.0300000000000002E-2</v>
      </c>
      <c r="M126">
        <f t="shared" si="43"/>
        <v>124.79701000000001</v>
      </c>
      <c r="N126">
        <f t="shared" si="84"/>
        <v>0</v>
      </c>
      <c r="S126">
        <f t="shared" si="79"/>
        <v>2136</v>
      </c>
      <c r="T126">
        <f t="shared" si="48"/>
        <v>2040</v>
      </c>
      <c r="U126" cm="1">
        <f t="array" ref="U126">IF(T126&gt;=MAX($D$3:$D$100),MAX($D$3:$D$100),IF(S126&lt;$D$3,$D$3,INDEX($D$3:$D$100,MATCH(S126,$D$3:$D$100)+1)))</f>
        <v>2040</v>
      </c>
      <c r="V126">
        <f t="shared" si="49"/>
        <v>2.73E-5</v>
      </c>
      <c r="W126" s="38">
        <f t="shared" si="50"/>
        <v>2.73E-5</v>
      </c>
      <c r="X126">
        <f t="shared" si="51"/>
        <v>2.73E-5</v>
      </c>
      <c r="Y126">
        <f t="shared" si="52"/>
        <v>8.453991000000001E-2</v>
      </c>
      <c r="Z126">
        <f t="shared" si="53"/>
        <v>0</v>
      </c>
      <c r="AE126">
        <f t="shared" si="80"/>
        <v>2136</v>
      </c>
      <c r="AF126">
        <f t="shared" si="54"/>
        <v>2040</v>
      </c>
      <c r="AG126" cm="1">
        <f t="array" ref="AG126">IF(AF126&gt;=MAX($D$3:$D$100),MAX($D$3:$D$100),IF(AE126&lt;$D$3,$D$3,INDEX($D$3:$D$100,MATCH(AE126,$D$3:$D$100)+1)))</f>
        <v>2040</v>
      </c>
      <c r="AH126">
        <f t="shared" si="55"/>
        <v>2.6800000000000001E-4</v>
      </c>
      <c r="AI126" s="38">
        <f t="shared" si="56"/>
        <v>2.6800000000000001E-4</v>
      </c>
      <c r="AJ126">
        <f t="shared" si="57"/>
        <v>2.6800000000000001E-4</v>
      </c>
      <c r="AK126">
        <f t="shared" si="58"/>
        <v>0.82991560000000009</v>
      </c>
      <c r="AL126">
        <f t="shared" si="59"/>
        <v>0</v>
      </c>
      <c r="AN126" s="1" t="str" cm="1">
        <f t="array" ref="AN126">IF(INDEX(Utilities!126:126,'OperationUtility1 (El)'!$B$9)="","",INDEX(Utilities!126:126,'OperationUtility1 (El)'!$B$9))</f>
        <v/>
      </c>
      <c r="AO126" s="1" t="str" cm="1">
        <f t="array" ref="AO126">IF(INDEX(Utilities!126:126,'OperationUtility1 (El)'!$B$9 + 3)="","",INDEX(Utilities!126:126,'OperationUtility1 (El)'!$B$9 +3))</f>
        <v/>
      </c>
      <c r="AQ126">
        <f t="shared" si="81"/>
        <v>2136</v>
      </c>
      <c r="AR126">
        <f t="shared" si="60"/>
        <v>2040</v>
      </c>
      <c r="AS126" cm="1">
        <f t="array" ref="AS126">IF(AR126&gt;=MAX($D$3:$D$100),MAX($D$3:$D$100),IF(AQ126&lt;$D$3,$D$3,INDEX($D$3:$D$100,MATCH(AQ126,$D$3:$D$100)+1)))</f>
        <v>2040</v>
      </c>
      <c r="AT126">
        <f t="shared" si="61"/>
        <v>6.0300000000000002E-5</v>
      </c>
      <c r="AU126" s="38">
        <f t="shared" si="62"/>
        <v>6.0300000000000002E-5</v>
      </c>
      <c r="AV126">
        <f t="shared" si="63"/>
        <v>6.0300000000000002E-5</v>
      </c>
      <c r="AW126">
        <f t="shared" si="64"/>
        <v>0.18673101000000003</v>
      </c>
      <c r="AX126">
        <f t="shared" si="65"/>
        <v>0</v>
      </c>
      <c r="AZ126" s="1" t="str" cm="1">
        <f t="array" ref="AZ126">IF(INDEX(Utilities!126:126,'OperationUtility1 (El)'!$B$9)="","",INDEX(Utilities!126:126,'OperationUtility1 (El)'!$B$9))</f>
        <v/>
      </c>
      <c r="BA126" s="1" t="str" cm="1">
        <f t="array" ref="BA126">IF(INDEX(Utilities!126:126,'OperationUtility1 (El)'!$B$9 + 4)="","",INDEX(Utilities!126:126,'OperationUtility1 (El)'!$B$9 +4))</f>
        <v/>
      </c>
      <c r="BC126">
        <f t="shared" si="82"/>
        <v>2136</v>
      </c>
      <c r="BD126">
        <f t="shared" si="66"/>
        <v>2040</v>
      </c>
      <c r="BE126" cm="1">
        <f t="array" ref="BE126">IF(BD126&gt;=MAX($D$3:$D$100),MAX($D$3:$D$100),IF(BC126&lt;$D$3,$D$3,INDEX($D$3:$D$100,MATCH(BC126,$D$3:$D$100)+1)))</f>
        <v>2040</v>
      </c>
      <c r="BF126">
        <f t="shared" si="67"/>
        <v>0.40600000000000003</v>
      </c>
      <c r="BG126" s="38">
        <f t="shared" si="68"/>
        <v>0.40600000000000003</v>
      </c>
      <c r="BH126">
        <f t="shared" si="69"/>
        <v>0.40600000000000003</v>
      </c>
      <c r="BI126">
        <f t="shared" si="70"/>
        <v>1257.2602000000002</v>
      </c>
      <c r="BJ126">
        <f t="shared" si="71"/>
        <v>0</v>
      </c>
      <c r="BL126" s="1" t="str" cm="1">
        <f t="array" ref="BL126">IF(INDEX(Utilities!126:126,'OperationUtility1 (El)'!$B$9)="","",INDEX(Utilities!126:126,'OperationUtility1 (El)'!$B$9))</f>
        <v/>
      </c>
      <c r="BM126" s="1" t="str" cm="1">
        <f t="array" ref="BM126">IF(INDEX(Utilities!126:126,'OperationUtility1 (El)'!$B$9 + 5)="","",INDEX(Utilities!126:126,'OperationUtility1 (El)'!$B$9 +5))</f>
        <v/>
      </c>
      <c r="BO126">
        <f t="shared" si="83"/>
        <v>2136</v>
      </c>
      <c r="BP126">
        <f t="shared" si="72"/>
        <v>2040</v>
      </c>
      <c r="BQ126" cm="1">
        <f t="array" ref="BQ126">IF(BP126&gt;=MAX($D$3:$D$100),MAX($D$3:$D$100),IF(BO126&lt;$D$3,$D$3,INDEX($D$3:$D$100,MATCH(BO126,$D$3:$D$100)+1)))</f>
        <v>2040</v>
      </c>
      <c r="BR126">
        <f t="shared" si="73"/>
        <v>6.1510000000000007</v>
      </c>
      <c r="BS126" s="38">
        <f t="shared" si="74"/>
        <v>6.1510000000000007</v>
      </c>
      <c r="BT126">
        <f t="shared" si="75"/>
        <v>6.1510000000000007</v>
      </c>
      <c r="BU126">
        <f t="shared" si="76"/>
        <v>19047.801700000004</v>
      </c>
      <c r="BV126">
        <f t="shared" si="77"/>
        <v>0</v>
      </c>
    </row>
    <row r="127" spans="7:74" x14ac:dyDescent="0.25">
      <c r="G127">
        <f t="shared" si="78"/>
        <v>2137</v>
      </c>
      <c r="H127">
        <f t="shared" si="44"/>
        <v>2040</v>
      </c>
      <c r="I127" cm="1">
        <f t="array" ref="I127">IF(H127&gt;=MAX($D$3:$D$100),MAX($D$3:$D$100),IF(G127&lt;$D$3,$D$3,INDEX($D$3:$D$100,MATCH(G127,$D$3:$D$100)+1)))</f>
        <v>2040</v>
      </c>
      <c r="J127">
        <f t="shared" si="45"/>
        <v>4.0300000000000002E-2</v>
      </c>
      <c r="K127" s="38">
        <f t="shared" si="46"/>
        <v>4.0300000000000002E-2</v>
      </c>
      <c r="L127">
        <f t="shared" si="47"/>
        <v>4.0300000000000002E-2</v>
      </c>
      <c r="M127">
        <f t="shared" si="43"/>
        <v>124.79701000000001</v>
      </c>
      <c r="N127">
        <f t="shared" si="84"/>
        <v>0</v>
      </c>
      <c r="S127">
        <f t="shared" si="79"/>
        <v>2137</v>
      </c>
      <c r="T127">
        <f t="shared" si="48"/>
        <v>2040</v>
      </c>
      <c r="U127" cm="1">
        <f t="array" ref="U127">IF(T127&gt;=MAX($D$3:$D$100),MAX($D$3:$D$100),IF(S127&lt;$D$3,$D$3,INDEX($D$3:$D$100,MATCH(S127,$D$3:$D$100)+1)))</f>
        <v>2040</v>
      </c>
      <c r="V127">
        <f t="shared" si="49"/>
        <v>2.73E-5</v>
      </c>
      <c r="W127" s="38">
        <f t="shared" si="50"/>
        <v>2.73E-5</v>
      </c>
      <c r="X127">
        <f t="shared" si="51"/>
        <v>2.73E-5</v>
      </c>
      <c r="Y127">
        <f t="shared" si="52"/>
        <v>8.453991000000001E-2</v>
      </c>
      <c r="Z127">
        <f t="shared" si="53"/>
        <v>0</v>
      </c>
      <c r="AE127">
        <f t="shared" si="80"/>
        <v>2137</v>
      </c>
      <c r="AF127">
        <f t="shared" si="54"/>
        <v>2040</v>
      </c>
      <c r="AG127" cm="1">
        <f t="array" ref="AG127">IF(AF127&gt;=MAX($D$3:$D$100),MAX($D$3:$D$100),IF(AE127&lt;$D$3,$D$3,INDEX($D$3:$D$100,MATCH(AE127,$D$3:$D$100)+1)))</f>
        <v>2040</v>
      </c>
      <c r="AH127">
        <f t="shared" si="55"/>
        <v>2.6800000000000001E-4</v>
      </c>
      <c r="AI127" s="38">
        <f t="shared" si="56"/>
        <v>2.6800000000000001E-4</v>
      </c>
      <c r="AJ127">
        <f t="shared" si="57"/>
        <v>2.6800000000000001E-4</v>
      </c>
      <c r="AK127">
        <f t="shared" si="58"/>
        <v>0.82991560000000009</v>
      </c>
      <c r="AL127">
        <f t="shared" si="59"/>
        <v>0</v>
      </c>
      <c r="AN127" s="1" t="str" cm="1">
        <f t="array" ref="AN127">IF(INDEX(Utilities!127:127,'OperationUtility1 (El)'!$B$9)="","",INDEX(Utilities!127:127,'OperationUtility1 (El)'!$B$9))</f>
        <v/>
      </c>
      <c r="AO127" s="1" t="str" cm="1">
        <f t="array" ref="AO127">IF(INDEX(Utilities!127:127,'OperationUtility1 (El)'!$B$9 + 3)="","",INDEX(Utilities!127:127,'OperationUtility1 (El)'!$B$9 +3))</f>
        <v/>
      </c>
      <c r="AQ127">
        <f t="shared" si="81"/>
        <v>2137</v>
      </c>
      <c r="AR127">
        <f t="shared" si="60"/>
        <v>2040</v>
      </c>
      <c r="AS127" cm="1">
        <f t="array" ref="AS127">IF(AR127&gt;=MAX($D$3:$D$100),MAX($D$3:$D$100),IF(AQ127&lt;$D$3,$D$3,INDEX($D$3:$D$100,MATCH(AQ127,$D$3:$D$100)+1)))</f>
        <v>2040</v>
      </c>
      <c r="AT127">
        <f t="shared" si="61"/>
        <v>6.0300000000000002E-5</v>
      </c>
      <c r="AU127" s="38">
        <f t="shared" si="62"/>
        <v>6.0300000000000002E-5</v>
      </c>
      <c r="AV127">
        <f t="shared" si="63"/>
        <v>6.0300000000000002E-5</v>
      </c>
      <c r="AW127">
        <f t="shared" si="64"/>
        <v>0.18673101000000003</v>
      </c>
      <c r="AX127">
        <f t="shared" si="65"/>
        <v>0</v>
      </c>
      <c r="AZ127" s="1" t="str" cm="1">
        <f t="array" ref="AZ127">IF(INDEX(Utilities!127:127,'OperationUtility1 (El)'!$B$9)="","",INDEX(Utilities!127:127,'OperationUtility1 (El)'!$B$9))</f>
        <v/>
      </c>
      <c r="BA127" s="1" t="str" cm="1">
        <f t="array" ref="BA127">IF(INDEX(Utilities!127:127,'OperationUtility1 (El)'!$B$9 + 4)="","",INDEX(Utilities!127:127,'OperationUtility1 (El)'!$B$9 +4))</f>
        <v/>
      </c>
      <c r="BC127">
        <f t="shared" si="82"/>
        <v>2137</v>
      </c>
      <c r="BD127">
        <f t="shared" si="66"/>
        <v>2040</v>
      </c>
      <c r="BE127" cm="1">
        <f t="array" ref="BE127">IF(BD127&gt;=MAX($D$3:$D$100),MAX($D$3:$D$100),IF(BC127&lt;$D$3,$D$3,INDEX($D$3:$D$100,MATCH(BC127,$D$3:$D$100)+1)))</f>
        <v>2040</v>
      </c>
      <c r="BF127">
        <f t="shared" si="67"/>
        <v>0.40600000000000003</v>
      </c>
      <c r="BG127" s="38">
        <f t="shared" si="68"/>
        <v>0.40600000000000003</v>
      </c>
      <c r="BH127">
        <f t="shared" si="69"/>
        <v>0.40600000000000003</v>
      </c>
      <c r="BI127">
        <f t="shared" si="70"/>
        <v>1257.2602000000002</v>
      </c>
      <c r="BJ127">
        <f t="shared" si="71"/>
        <v>0</v>
      </c>
      <c r="BL127" s="1" t="str" cm="1">
        <f t="array" ref="BL127">IF(INDEX(Utilities!127:127,'OperationUtility1 (El)'!$B$9)="","",INDEX(Utilities!127:127,'OperationUtility1 (El)'!$B$9))</f>
        <v/>
      </c>
      <c r="BM127" s="1" t="str" cm="1">
        <f t="array" ref="BM127">IF(INDEX(Utilities!127:127,'OperationUtility1 (El)'!$B$9 + 5)="","",INDEX(Utilities!127:127,'OperationUtility1 (El)'!$B$9 +5))</f>
        <v/>
      </c>
      <c r="BO127">
        <f t="shared" si="83"/>
        <v>2137</v>
      </c>
      <c r="BP127">
        <f t="shared" si="72"/>
        <v>2040</v>
      </c>
      <c r="BQ127" cm="1">
        <f t="array" ref="BQ127">IF(BP127&gt;=MAX($D$3:$D$100),MAX($D$3:$D$100),IF(BO127&lt;$D$3,$D$3,INDEX($D$3:$D$100,MATCH(BO127,$D$3:$D$100)+1)))</f>
        <v>2040</v>
      </c>
      <c r="BR127">
        <f t="shared" si="73"/>
        <v>6.1510000000000007</v>
      </c>
      <c r="BS127" s="38">
        <f t="shared" si="74"/>
        <v>6.1510000000000007</v>
      </c>
      <c r="BT127">
        <f t="shared" si="75"/>
        <v>6.1510000000000007</v>
      </c>
      <c r="BU127">
        <f t="shared" si="76"/>
        <v>19047.801700000004</v>
      </c>
      <c r="BV127">
        <f t="shared" si="77"/>
        <v>0</v>
      </c>
    </row>
    <row r="128" spans="7:74" x14ac:dyDescent="0.25">
      <c r="G128">
        <f t="shared" si="78"/>
        <v>2138</v>
      </c>
      <c r="H128">
        <f t="shared" si="44"/>
        <v>2040</v>
      </c>
      <c r="I128" cm="1">
        <f t="array" ref="I128">IF(H128&gt;=MAX($D$3:$D$100),MAX($D$3:$D$100),IF(G128&lt;$D$3,$D$3,INDEX($D$3:$D$100,MATCH(G128,$D$3:$D$100)+1)))</f>
        <v>2040</v>
      </c>
      <c r="J128">
        <f t="shared" si="45"/>
        <v>4.0300000000000002E-2</v>
      </c>
      <c r="K128" s="38">
        <f t="shared" si="46"/>
        <v>4.0300000000000002E-2</v>
      </c>
      <c r="L128">
        <f t="shared" si="47"/>
        <v>4.0300000000000002E-2</v>
      </c>
      <c r="M128">
        <f t="shared" si="43"/>
        <v>124.79701000000001</v>
      </c>
      <c r="N128">
        <f t="shared" si="84"/>
        <v>0</v>
      </c>
      <c r="S128">
        <f t="shared" si="79"/>
        <v>2138</v>
      </c>
      <c r="T128">
        <f t="shared" si="48"/>
        <v>2040</v>
      </c>
      <c r="U128" cm="1">
        <f t="array" ref="U128">IF(T128&gt;=MAX($D$3:$D$100),MAX($D$3:$D$100),IF(S128&lt;$D$3,$D$3,INDEX($D$3:$D$100,MATCH(S128,$D$3:$D$100)+1)))</f>
        <v>2040</v>
      </c>
      <c r="V128">
        <f t="shared" si="49"/>
        <v>2.73E-5</v>
      </c>
      <c r="W128" s="38">
        <f t="shared" si="50"/>
        <v>2.73E-5</v>
      </c>
      <c r="X128">
        <f t="shared" si="51"/>
        <v>2.73E-5</v>
      </c>
      <c r="Y128">
        <f t="shared" si="52"/>
        <v>8.453991000000001E-2</v>
      </c>
      <c r="Z128">
        <f t="shared" si="53"/>
        <v>0</v>
      </c>
      <c r="AE128">
        <f t="shared" si="80"/>
        <v>2138</v>
      </c>
      <c r="AF128">
        <f t="shared" si="54"/>
        <v>2040</v>
      </c>
      <c r="AG128" cm="1">
        <f t="array" ref="AG128">IF(AF128&gt;=MAX($D$3:$D$100),MAX($D$3:$D$100),IF(AE128&lt;$D$3,$D$3,INDEX($D$3:$D$100,MATCH(AE128,$D$3:$D$100)+1)))</f>
        <v>2040</v>
      </c>
      <c r="AH128">
        <f t="shared" si="55"/>
        <v>2.6800000000000001E-4</v>
      </c>
      <c r="AI128" s="38">
        <f t="shared" si="56"/>
        <v>2.6800000000000001E-4</v>
      </c>
      <c r="AJ128">
        <f t="shared" si="57"/>
        <v>2.6800000000000001E-4</v>
      </c>
      <c r="AK128">
        <f t="shared" si="58"/>
        <v>0.82991560000000009</v>
      </c>
      <c r="AL128">
        <f t="shared" si="59"/>
        <v>0</v>
      </c>
      <c r="AN128" s="1" t="str" cm="1">
        <f t="array" ref="AN128">IF(INDEX(Utilities!128:128,'OperationUtility1 (El)'!$B$9)="","",INDEX(Utilities!128:128,'OperationUtility1 (El)'!$B$9))</f>
        <v/>
      </c>
      <c r="AO128" s="1" t="str" cm="1">
        <f t="array" ref="AO128">IF(INDEX(Utilities!128:128,'OperationUtility1 (El)'!$B$9 + 3)="","",INDEX(Utilities!128:128,'OperationUtility1 (El)'!$B$9 +3))</f>
        <v/>
      </c>
      <c r="AQ128">
        <f t="shared" si="81"/>
        <v>2138</v>
      </c>
      <c r="AR128">
        <f t="shared" si="60"/>
        <v>2040</v>
      </c>
      <c r="AS128" cm="1">
        <f t="array" ref="AS128">IF(AR128&gt;=MAX($D$3:$D$100),MAX($D$3:$D$100),IF(AQ128&lt;$D$3,$D$3,INDEX($D$3:$D$100,MATCH(AQ128,$D$3:$D$100)+1)))</f>
        <v>2040</v>
      </c>
      <c r="AT128">
        <f t="shared" si="61"/>
        <v>6.0300000000000002E-5</v>
      </c>
      <c r="AU128" s="38">
        <f t="shared" si="62"/>
        <v>6.0300000000000002E-5</v>
      </c>
      <c r="AV128">
        <f t="shared" si="63"/>
        <v>6.0300000000000002E-5</v>
      </c>
      <c r="AW128">
        <f t="shared" si="64"/>
        <v>0.18673101000000003</v>
      </c>
      <c r="AX128">
        <f t="shared" si="65"/>
        <v>0</v>
      </c>
      <c r="AZ128" s="1" t="str" cm="1">
        <f t="array" ref="AZ128">IF(INDEX(Utilities!128:128,'OperationUtility1 (El)'!$B$9)="","",INDEX(Utilities!128:128,'OperationUtility1 (El)'!$B$9))</f>
        <v/>
      </c>
      <c r="BA128" s="1" t="str" cm="1">
        <f t="array" ref="BA128">IF(INDEX(Utilities!128:128,'OperationUtility1 (El)'!$B$9 + 4)="","",INDEX(Utilities!128:128,'OperationUtility1 (El)'!$B$9 +4))</f>
        <v/>
      </c>
      <c r="BC128">
        <f t="shared" si="82"/>
        <v>2138</v>
      </c>
      <c r="BD128">
        <f t="shared" si="66"/>
        <v>2040</v>
      </c>
      <c r="BE128" cm="1">
        <f t="array" ref="BE128">IF(BD128&gt;=MAX($D$3:$D$100),MAX($D$3:$D$100),IF(BC128&lt;$D$3,$D$3,INDEX($D$3:$D$100,MATCH(BC128,$D$3:$D$100)+1)))</f>
        <v>2040</v>
      </c>
      <c r="BF128">
        <f t="shared" si="67"/>
        <v>0.40600000000000003</v>
      </c>
      <c r="BG128" s="38">
        <f t="shared" si="68"/>
        <v>0.40600000000000003</v>
      </c>
      <c r="BH128">
        <f t="shared" si="69"/>
        <v>0.40600000000000003</v>
      </c>
      <c r="BI128">
        <f t="shared" si="70"/>
        <v>1257.2602000000002</v>
      </c>
      <c r="BJ128">
        <f t="shared" si="71"/>
        <v>0</v>
      </c>
      <c r="BL128" s="1" t="str" cm="1">
        <f t="array" ref="BL128">IF(INDEX(Utilities!128:128,'OperationUtility1 (El)'!$B$9)="","",INDEX(Utilities!128:128,'OperationUtility1 (El)'!$B$9))</f>
        <v/>
      </c>
      <c r="BM128" s="1" t="str" cm="1">
        <f t="array" ref="BM128">IF(INDEX(Utilities!128:128,'OperationUtility1 (El)'!$B$9 + 5)="","",INDEX(Utilities!128:128,'OperationUtility1 (El)'!$B$9 +5))</f>
        <v/>
      </c>
      <c r="BO128">
        <f t="shared" si="83"/>
        <v>2138</v>
      </c>
      <c r="BP128">
        <f t="shared" si="72"/>
        <v>2040</v>
      </c>
      <c r="BQ128" cm="1">
        <f t="array" ref="BQ128">IF(BP128&gt;=MAX($D$3:$D$100),MAX($D$3:$D$100),IF(BO128&lt;$D$3,$D$3,INDEX($D$3:$D$100,MATCH(BO128,$D$3:$D$100)+1)))</f>
        <v>2040</v>
      </c>
      <c r="BR128">
        <f t="shared" si="73"/>
        <v>6.1510000000000007</v>
      </c>
      <c r="BS128" s="38">
        <f t="shared" si="74"/>
        <v>6.1510000000000007</v>
      </c>
      <c r="BT128">
        <f t="shared" si="75"/>
        <v>6.1510000000000007</v>
      </c>
      <c r="BU128">
        <f t="shared" si="76"/>
        <v>19047.801700000004</v>
      </c>
      <c r="BV128">
        <f t="shared" si="77"/>
        <v>0</v>
      </c>
    </row>
    <row r="129" spans="7:74" x14ac:dyDescent="0.25">
      <c r="G129">
        <f t="shared" si="78"/>
        <v>2139</v>
      </c>
      <c r="H129">
        <f t="shared" si="44"/>
        <v>2040</v>
      </c>
      <c r="I129" cm="1">
        <f t="array" ref="I129">IF(H129&gt;=MAX($D$3:$D$100),MAX($D$3:$D$100),IF(G129&lt;$D$3,$D$3,INDEX($D$3:$D$100,MATCH(G129,$D$3:$D$100)+1)))</f>
        <v>2040</v>
      </c>
      <c r="J129">
        <f t="shared" si="45"/>
        <v>4.0300000000000002E-2</v>
      </c>
      <c r="K129" s="38">
        <f t="shared" si="46"/>
        <v>4.0300000000000002E-2</v>
      </c>
      <c r="L129">
        <f t="shared" si="47"/>
        <v>4.0300000000000002E-2</v>
      </c>
      <c r="M129">
        <f t="shared" si="43"/>
        <v>124.79701000000001</v>
      </c>
      <c r="N129">
        <f t="shared" si="84"/>
        <v>0</v>
      </c>
      <c r="S129">
        <f t="shared" si="79"/>
        <v>2139</v>
      </c>
      <c r="T129">
        <f t="shared" si="48"/>
        <v>2040</v>
      </c>
      <c r="U129" cm="1">
        <f t="array" ref="U129">IF(T129&gt;=MAX($D$3:$D$100),MAX($D$3:$D$100),IF(S129&lt;$D$3,$D$3,INDEX($D$3:$D$100,MATCH(S129,$D$3:$D$100)+1)))</f>
        <v>2040</v>
      </c>
      <c r="V129">
        <f t="shared" si="49"/>
        <v>2.73E-5</v>
      </c>
      <c r="W129" s="38">
        <f t="shared" si="50"/>
        <v>2.73E-5</v>
      </c>
      <c r="X129">
        <f t="shared" si="51"/>
        <v>2.73E-5</v>
      </c>
      <c r="Y129">
        <f t="shared" si="52"/>
        <v>8.453991000000001E-2</v>
      </c>
      <c r="Z129">
        <f t="shared" si="53"/>
        <v>0</v>
      </c>
      <c r="AE129">
        <f t="shared" si="80"/>
        <v>2139</v>
      </c>
      <c r="AF129">
        <f t="shared" si="54"/>
        <v>2040</v>
      </c>
      <c r="AG129" cm="1">
        <f t="array" ref="AG129">IF(AF129&gt;=MAX($D$3:$D$100),MAX($D$3:$D$100),IF(AE129&lt;$D$3,$D$3,INDEX($D$3:$D$100,MATCH(AE129,$D$3:$D$100)+1)))</f>
        <v>2040</v>
      </c>
      <c r="AH129">
        <f t="shared" si="55"/>
        <v>2.6800000000000001E-4</v>
      </c>
      <c r="AI129" s="38">
        <f t="shared" si="56"/>
        <v>2.6800000000000001E-4</v>
      </c>
      <c r="AJ129">
        <f t="shared" si="57"/>
        <v>2.6800000000000001E-4</v>
      </c>
      <c r="AK129">
        <f t="shared" si="58"/>
        <v>0.82991560000000009</v>
      </c>
      <c r="AL129">
        <f t="shared" si="59"/>
        <v>0</v>
      </c>
      <c r="AN129" s="1" t="str" cm="1">
        <f t="array" ref="AN129">IF(INDEX(Utilities!129:129,'OperationUtility1 (El)'!$B$9)="","",INDEX(Utilities!129:129,'OperationUtility1 (El)'!$B$9))</f>
        <v/>
      </c>
      <c r="AO129" s="1" t="str" cm="1">
        <f t="array" ref="AO129">IF(INDEX(Utilities!129:129,'OperationUtility1 (El)'!$B$9 + 3)="","",INDEX(Utilities!129:129,'OperationUtility1 (El)'!$B$9 +3))</f>
        <v/>
      </c>
      <c r="AQ129">
        <f t="shared" si="81"/>
        <v>2139</v>
      </c>
      <c r="AR129">
        <f t="shared" si="60"/>
        <v>2040</v>
      </c>
      <c r="AS129" cm="1">
        <f t="array" ref="AS129">IF(AR129&gt;=MAX($D$3:$D$100),MAX($D$3:$D$100),IF(AQ129&lt;$D$3,$D$3,INDEX($D$3:$D$100,MATCH(AQ129,$D$3:$D$100)+1)))</f>
        <v>2040</v>
      </c>
      <c r="AT129">
        <f t="shared" si="61"/>
        <v>6.0300000000000002E-5</v>
      </c>
      <c r="AU129" s="38">
        <f t="shared" si="62"/>
        <v>6.0300000000000002E-5</v>
      </c>
      <c r="AV129">
        <f t="shared" si="63"/>
        <v>6.0300000000000002E-5</v>
      </c>
      <c r="AW129">
        <f t="shared" si="64"/>
        <v>0.18673101000000003</v>
      </c>
      <c r="AX129">
        <f t="shared" si="65"/>
        <v>0</v>
      </c>
      <c r="AZ129" s="1" t="str" cm="1">
        <f t="array" ref="AZ129">IF(INDEX(Utilities!129:129,'OperationUtility1 (El)'!$B$9)="","",INDEX(Utilities!129:129,'OperationUtility1 (El)'!$B$9))</f>
        <v/>
      </c>
      <c r="BA129" s="1" t="str" cm="1">
        <f t="array" ref="BA129">IF(INDEX(Utilities!129:129,'OperationUtility1 (El)'!$B$9 + 4)="","",INDEX(Utilities!129:129,'OperationUtility1 (El)'!$B$9 +4))</f>
        <v/>
      </c>
      <c r="BC129">
        <f t="shared" si="82"/>
        <v>2139</v>
      </c>
      <c r="BD129">
        <f t="shared" si="66"/>
        <v>2040</v>
      </c>
      <c r="BE129" cm="1">
        <f t="array" ref="BE129">IF(BD129&gt;=MAX($D$3:$D$100),MAX($D$3:$D$100),IF(BC129&lt;$D$3,$D$3,INDEX($D$3:$D$100,MATCH(BC129,$D$3:$D$100)+1)))</f>
        <v>2040</v>
      </c>
      <c r="BF129">
        <f t="shared" si="67"/>
        <v>0.40600000000000003</v>
      </c>
      <c r="BG129" s="38">
        <f t="shared" si="68"/>
        <v>0.40600000000000003</v>
      </c>
      <c r="BH129">
        <f t="shared" si="69"/>
        <v>0.40600000000000003</v>
      </c>
      <c r="BI129">
        <f t="shared" si="70"/>
        <v>1257.2602000000002</v>
      </c>
      <c r="BJ129">
        <f t="shared" si="71"/>
        <v>0</v>
      </c>
      <c r="BL129" s="1" t="str" cm="1">
        <f t="array" ref="BL129">IF(INDEX(Utilities!129:129,'OperationUtility1 (El)'!$B$9)="","",INDEX(Utilities!129:129,'OperationUtility1 (El)'!$B$9))</f>
        <v/>
      </c>
      <c r="BM129" s="1" t="str" cm="1">
        <f t="array" ref="BM129">IF(INDEX(Utilities!129:129,'OperationUtility1 (El)'!$B$9 + 5)="","",INDEX(Utilities!129:129,'OperationUtility1 (El)'!$B$9 +5))</f>
        <v/>
      </c>
      <c r="BO129">
        <f t="shared" si="83"/>
        <v>2139</v>
      </c>
      <c r="BP129">
        <f t="shared" si="72"/>
        <v>2040</v>
      </c>
      <c r="BQ129" cm="1">
        <f t="array" ref="BQ129">IF(BP129&gt;=MAX($D$3:$D$100),MAX($D$3:$D$100),IF(BO129&lt;$D$3,$D$3,INDEX($D$3:$D$100,MATCH(BO129,$D$3:$D$100)+1)))</f>
        <v>2040</v>
      </c>
      <c r="BR129">
        <f t="shared" si="73"/>
        <v>6.1510000000000007</v>
      </c>
      <c r="BS129" s="38">
        <f t="shared" si="74"/>
        <v>6.1510000000000007</v>
      </c>
      <c r="BT129">
        <f t="shared" si="75"/>
        <v>6.1510000000000007</v>
      </c>
      <c r="BU129">
        <f t="shared" si="76"/>
        <v>19047.801700000004</v>
      </c>
      <c r="BV129">
        <f t="shared" si="77"/>
        <v>0</v>
      </c>
    </row>
    <row r="130" spans="7:74" x14ac:dyDescent="0.25">
      <c r="G130">
        <f t="shared" si="78"/>
        <v>2140</v>
      </c>
      <c r="H130">
        <f t="shared" si="44"/>
        <v>2040</v>
      </c>
      <c r="I130" cm="1">
        <f t="array" ref="I130">IF(H130&gt;=MAX($D$3:$D$100),MAX($D$3:$D$100),IF(G130&lt;$D$3,$D$3,INDEX($D$3:$D$100,MATCH(G130,$D$3:$D$100)+1)))</f>
        <v>2040</v>
      </c>
      <c r="J130">
        <f t="shared" si="45"/>
        <v>4.0300000000000002E-2</v>
      </c>
      <c r="K130" s="38">
        <f t="shared" si="46"/>
        <v>4.0300000000000002E-2</v>
      </c>
      <c r="L130">
        <f t="shared" si="47"/>
        <v>4.0300000000000002E-2</v>
      </c>
      <c r="M130">
        <f t="shared" si="43"/>
        <v>124.79701000000001</v>
      </c>
      <c r="N130">
        <f t="shared" si="84"/>
        <v>0</v>
      </c>
      <c r="S130">
        <f t="shared" si="79"/>
        <v>2140</v>
      </c>
      <c r="T130">
        <f t="shared" si="48"/>
        <v>2040</v>
      </c>
      <c r="U130" cm="1">
        <f t="array" ref="U130">IF(T130&gt;=MAX($D$3:$D$100),MAX($D$3:$D$100),IF(S130&lt;$D$3,$D$3,INDEX($D$3:$D$100,MATCH(S130,$D$3:$D$100)+1)))</f>
        <v>2040</v>
      </c>
      <c r="V130">
        <f t="shared" si="49"/>
        <v>2.73E-5</v>
      </c>
      <c r="W130" s="38">
        <f t="shared" si="50"/>
        <v>2.73E-5</v>
      </c>
      <c r="X130">
        <f t="shared" si="51"/>
        <v>2.73E-5</v>
      </c>
      <c r="Y130">
        <f t="shared" si="52"/>
        <v>8.453991000000001E-2</v>
      </c>
      <c r="Z130">
        <f t="shared" si="53"/>
        <v>0</v>
      </c>
      <c r="AE130">
        <f t="shared" si="80"/>
        <v>2140</v>
      </c>
      <c r="AF130">
        <f t="shared" si="54"/>
        <v>2040</v>
      </c>
      <c r="AG130" cm="1">
        <f t="array" ref="AG130">IF(AF130&gt;=MAX($D$3:$D$100),MAX($D$3:$D$100),IF(AE130&lt;$D$3,$D$3,INDEX($D$3:$D$100,MATCH(AE130,$D$3:$D$100)+1)))</f>
        <v>2040</v>
      </c>
      <c r="AH130">
        <f t="shared" si="55"/>
        <v>2.6800000000000001E-4</v>
      </c>
      <c r="AI130" s="38">
        <f t="shared" si="56"/>
        <v>2.6800000000000001E-4</v>
      </c>
      <c r="AJ130">
        <f t="shared" si="57"/>
        <v>2.6800000000000001E-4</v>
      </c>
      <c r="AK130">
        <f t="shared" si="58"/>
        <v>0.82991560000000009</v>
      </c>
      <c r="AL130">
        <f t="shared" si="59"/>
        <v>0</v>
      </c>
      <c r="AN130" s="1" t="str" cm="1">
        <f t="array" ref="AN130">IF(INDEX(Utilities!130:130,'OperationUtility1 (El)'!$B$9)="","",INDEX(Utilities!130:130,'OperationUtility1 (El)'!$B$9))</f>
        <v/>
      </c>
      <c r="AO130" s="1" t="str" cm="1">
        <f t="array" ref="AO130">IF(INDEX(Utilities!130:130,'OperationUtility1 (El)'!$B$9 + 3)="","",INDEX(Utilities!130:130,'OperationUtility1 (El)'!$B$9 +3))</f>
        <v/>
      </c>
      <c r="AQ130">
        <f t="shared" si="81"/>
        <v>2140</v>
      </c>
      <c r="AR130">
        <f t="shared" si="60"/>
        <v>2040</v>
      </c>
      <c r="AS130" cm="1">
        <f t="array" ref="AS130">IF(AR130&gt;=MAX($D$3:$D$100),MAX($D$3:$D$100),IF(AQ130&lt;$D$3,$D$3,INDEX($D$3:$D$100,MATCH(AQ130,$D$3:$D$100)+1)))</f>
        <v>2040</v>
      </c>
      <c r="AT130">
        <f t="shared" si="61"/>
        <v>6.0300000000000002E-5</v>
      </c>
      <c r="AU130" s="38">
        <f t="shared" si="62"/>
        <v>6.0300000000000002E-5</v>
      </c>
      <c r="AV130">
        <f t="shared" si="63"/>
        <v>6.0300000000000002E-5</v>
      </c>
      <c r="AW130">
        <f t="shared" si="64"/>
        <v>0.18673101000000003</v>
      </c>
      <c r="AX130">
        <f t="shared" si="65"/>
        <v>0</v>
      </c>
      <c r="AZ130" s="1" t="str" cm="1">
        <f t="array" ref="AZ130">IF(INDEX(Utilities!130:130,'OperationUtility1 (El)'!$B$9)="","",INDEX(Utilities!130:130,'OperationUtility1 (El)'!$B$9))</f>
        <v/>
      </c>
      <c r="BA130" s="1" t="str" cm="1">
        <f t="array" ref="BA130">IF(INDEX(Utilities!130:130,'OperationUtility1 (El)'!$B$9 + 4)="","",INDEX(Utilities!130:130,'OperationUtility1 (El)'!$B$9 +4))</f>
        <v/>
      </c>
      <c r="BC130">
        <f t="shared" si="82"/>
        <v>2140</v>
      </c>
      <c r="BD130">
        <f t="shared" si="66"/>
        <v>2040</v>
      </c>
      <c r="BE130" cm="1">
        <f t="array" ref="BE130">IF(BD130&gt;=MAX($D$3:$D$100),MAX($D$3:$D$100),IF(BC130&lt;$D$3,$D$3,INDEX($D$3:$D$100,MATCH(BC130,$D$3:$D$100)+1)))</f>
        <v>2040</v>
      </c>
      <c r="BF130">
        <f t="shared" si="67"/>
        <v>0.40600000000000003</v>
      </c>
      <c r="BG130" s="38">
        <f t="shared" si="68"/>
        <v>0.40600000000000003</v>
      </c>
      <c r="BH130">
        <f t="shared" si="69"/>
        <v>0.40600000000000003</v>
      </c>
      <c r="BI130">
        <f t="shared" si="70"/>
        <v>1257.2602000000002</v>
      </c>
      <c r="BJ130">
        <f t="shared" si="71"/>
        <v>0</v>
      </c>
      <c r="BL130" s="1" t="str" cm="1">
        <f t="array" ref="BL130">IF(INDEX(Utilities!130:130,'OperationUtility1 (El)'!$B$9)="","",INDEX(Utilities!130:130,'OperationUtility1 (El)'!$B$9))</f>
        <v/>
      </c>
      <c r="BM130" s="1" t="str" cm="1">
        <f t="array" ref="BM130">IF(INDEX(Utilities!130:130,'OperationUtility1 (El)'!$B$9 + 5)="","",INDEX(Utilities!130:130,'OperationUtility1 (El)'!$B$9 +5))</f>
        <v/>
      </c>
      <c r="BO130">
        <f t="shared" si="83"/>
        <v>2140</v>
      </c>
      <c r="BP130">
        <f t="shared" si="72"/>
        <v>2040</v>
      </c>
      <c r="BQ130" cm="1">
        <f t="array" ref="BQ130">IF(BP130&gt;=MAX($D$3:$D$100),MAX($D$3:$D$100),IF(BO130&lt;$D$3,$D$3,INDEX($D$3:$D$100,MATCH(BO130,$D$3:$D$100)+1)))</f>
        <v>2040</v>
      </c>
      <c r="BR130">
        <f t="shared" si="73"/>
        <v>6.1510000000000007</v>
      </c>
      <c r="BS130" s="38">
        <f t="shared" si="74"/>
        <v>6.1510000000000007</v>
      </c>
      <c r="BT130">
        <f t="shared" si="75"/>
        <v>6.1510000000000007</v>
      </c>
      <c r="BU130">
        <f t="shared" si="76"/>
        <v>19047.801700000004</v>
      </c>
      <c r="BV130">
        <f t="shared" si="77"/>
        <v>0</v>
      </c>
    </row>
    <row r="131" spans="7:74" x14ac:dyDescent="0.25">
      <c r="G131">
        <f t="shared" si="78"/>
        <v>2141</v>
      </c>
      <c r="H131">
        <f t="shared" si="44"/>
        <v>2040</v>
      </c>
      <c r="I131" cm="1">
        <f t="array" ref="I131">IF(H131&gt;=MAX($D$3:$D$100),MAX($D$3:$D$100),IF(G131&lt;$D$3,$D$3,INDEX($D$3:$D$100,MATCH(G131,$D$3:$D$100)+1)))</f>
        <v>2040</v>
      </c>
      <c r="J131">
        <f t="shared" si="45"/>
        <v>4.0300000000000002E-2</v>
      </c>
      <c r="K131" s="38">
        <f t="shared" si="46"/>
        <v>4.0300000000000002E-2</v>
      </c>
      <c r="L131">
        <f t="shared" si="47"/>
        <v>4.0300000000000002E-2</v>
      </c>
      <c r="M131">
        <f t="shared" ref="M131:M194" si="85">$L131*$B$6</f>
        <v>124.79701000000001</v>
      </c>
      <c r="N131">
        <f t="shared" si="84"/>
        <v>0</v>
      </c>
      <c r="S131">
        <f t="shared" si="79"/>
        <v>2141</v>
      </c>
      <c r="T131">
        <f t="shared" si="48"/>
        <v>2040</v>
      </c>
      <c r="U131" cm="1">
        <f t="array" ref="U131">IF(T131&gt;=MAX($D$3:$D$100),MAX($D$3:$D$100),IF(S131&lt;$D$3,$D$3,INDEX($D$3:$D$100,MATCH(S131,$D$3:$D$100)+1)))</f>
        <v>2040</v>
      </c>
      <c r="V131">
        <f t="shared" si="49"/>
        <v>2.73E-5</v>
      </c>
      <c r="W131" s="38">
        <f t="shared" si="50"/>
        <v>2.73E-5</v>
      </c>
      <c r="X131">
        <f t="shared" si="51"/>
        <v>2.73E-5</v>
      </c>
      <c r="Y131">
        <f t="shared" si="52"/>
        <v>8.453991000000001E-2</v>
      </c>
      <c r="Z131">
        <f t="shared" si="53"/>
        <v>0</v>
      </c>
      <c r="AE131">
        <f t="shared" si="80"/>
        <v>2141</v>
      </c>
      <c r="AF131">
        <f t="shared" si="54"/>
        <v>2040</v>
      </c>
      <c r="AG131" cm="1">
        <f t="array" ref="AG131">IF(AF131&gt;=MAX($D$3:$D$100),MAX($D$3:$D$100),IF(AE131&lt;$D$3,$D$3,INDEX($D$3:$D$100,MATCH(AE131,$D$3:$D$100)+1)))</f>
        <v>2040</v>
      </c>
      <c r="AH131">
        <f t="shared" si="55"/>
        <v>2.6800000000000001E-4</v>
      </c>
      <c r="AI131" s="38">
        <f t="shared" si="56"/>
        <v>2.6800000000000001E-4</v>
      </c>
      <c r="AJ131">
        <f t="shared" si="57"/>
        <v>2.6800000000000001E-4</v>
      </c>
      <c r="AK131">
        <f t="shared" si="58"/>
        <v>0.82991560000000009</v>
      </c>
      <c r="AL131">
        <f t="shared" si="59"/>
        <v>0</v>
      </c>
      <c r="AN131" s="1" t="str" cm="1">
        <f t="array" ref="AN131">IF(INDEX(Utilities!131:131,'OperationUtility1 (El)'!$B$9)="","",INDEX(Utilities!131:131,'OperationUtility1 (El)'!$B$9))</f>
        <v/>
      </c>
      <c r="AO131" s="1" t="str" cm="1">
        <f t="array" ref="AO131">IF(INDEX(Utilities!131:131,'OperationUtility1 (El)'!$B$9 + 3)="","",INDEX(Utilities!131:131,'OperationUtility1 (El)'!$B$9 +3))</f>
        <v/>
      </c>
      <c r="AQ131">
        <f t="shared" si="81"/>
        <v>2141</v>
      </c>
      <c r="AR131">
        <f t="shared" si="60"/>
        <v>2040</v>
      </c>
      <c r="AS131" cm="1">
        <f t="array" ref="AS131">IF(AR131&gt;=MAX($D$3:$D$100),MAX($D$3:$D$100),IF(AQ131&lt;$D$3,$D$3,INDEX($D$3:$D$100,MATCH(AQ131,$D$3:$D$100)+1)))</f>
        <v>2040</v>
      </c>
      <c r="AT131">
        <f t="shared" si="61"/>
        <v>6.0300000000000002E-5</v>
      </c>
      <c r="AU131" s="38">
        <f t="shared" si="62"/>
        <v>6.0300000000000002E-5</v>
      </c>
      <c r="AV131">
        <f t="shared" si="63"/>
        <v>6.0300000000000002E-5</v>
      </c>
      <c r="AW131">
        <f t="shared" si="64"/>
        <v>0.18673101000000003</v>
      </c>
      <c r="AX131">
        <f t="shared" si="65"/>
        <v>0</v>
      </c>
      <c r="AZ131" s="1" t="str" cm="1">
        <f t="array" ref="AZ131">IF(INDEX(Utilities!131:131,'OperationUtility1 (El)'!$B$9)="","",INDEX(Utilities!131:131,'OperationUtility1 (El)'!$B$9))</f>
        <v/>
      </c>
      <c r="BA131" s="1" t="str" cm="1">
        <f t="array" ref="BA131">IF(INDEX(Utilities!131:131,'OperationUtility1 (El)'!$B$9 + 4)="","",INDEX(Utilities!131:131,'OperationUtility1 (El)'!$B$9 +4))</f>
        <v/>
      </c>
      <c r="BC131">
        <f t="shared" si="82"/>
        <v>2141</v>
      </c>
      <c r="BD131">
        <f t="shared" si="66"/>
        <v>2040</v>
      </c>
      <c r="BE131" cm="1">
        <f t="array" ref="BE131">IF(BD131&gt;=MAX($D$3:$D$100),MAX($D$3:$D$100),IF(BC131&lt;$D$3,$D$3,INDEX($D$3:$D$100,MATCH(BC131,$D$3:$D$100)+1)))</f>
        <v>2040</v>
      </c>
      <c r="BF131">
        <f t="shared" si="67"/>
        <v>0.40600000000000003</v>
      </c>
      <c r="BG131" s="38">
        <f t="shared" si="68"/>
        <v>0.40600000000000003</v>
      </c>
      <c r="BH131">
        <f t="shared" si="69"/>
        <v>0.40600000000000003</v>
      </c>
      <c r="BI131">
        <f t="shared" si="70"/>
        <v>1257.2602000000002</v>
      </c>
      <c r="BJ131">
        <f t="shared" si="71"/>
        <v>0</v>
      </c>
      <c r="BL131" s="1" t="str" cm="1">
        <f t="array" ref="BL131">IF(INDEX(Utilities!131:131,'OperationUtility1 (El)'!$B$9)="","",INDEX(Utilities!131:131,'OperationUtility1 (El)'!$B$9))</f>
        <v/>
      </c>
      <c r="BM131" s="1" t="str" cm="1">
        <f t="array" ref="BM131">IF(INDEX(Utilities!131:131,'OperationUtility1 (El)'!$B$9 + 5)="","",INDEX(Utilities!131:131,'OperationUtility1 (El)'!$B$9 +5))</f>
        <v/>
      </c>
      <c r="BO131">
        <f t="shared" si="83"/>
        <v>2141</v>
      </c>
      <c r="BP131">
        <f t="shared" si="72"/>
        <v>2040</v>
      </c>
      <c r="BQ131" cm="1">
        <f t="array" ref="BQ131">IF(BP131&gt;=MAX($D$3:$D$100),MAX($D$3:$D$100),IF(BO131&lt;$D$3,$D$3,INDEX($D$3:$D$100,MATCH(BO131,$D$3:$D$100)+1)))</f>
        <v>2040</v>
      </c>
      <c r="BR131">
        <f t="shared" si="73"/>
        <v>6.1510000000000007</v>
      </c>
      <c r="BS131" s="38">
        <f t="shared" si="74"/>
        <v>6.1510000000000007</v>
      </c>
      <c r="BT131">
        <f t="shared" si="75"/>
        <v>6.1510000000000007</v>
      </c>
      <c r="BU131">
        <f t="shared" si="76"/>
        <v>19047.801700000004</v>
      </c>
      <c r="BV131">
        <f t="shared" si="77"/>
        <v>0</v>
      </c>
    </row>
    <row r="132" spans="7:74" x14ac:dyDescent="0.25">
      <c r="G132">
        <f t="shared" si="78"/>
        <v>2142</v>
      </c>
      <c r="H132">
        <f t="shared" ref="H132:H195" si="86">INDEX(D$3:D$100,IFERROR(MATCH(G132, D$3:D$100),1))</f>
        <v>2040</v>
      </c>
      <c r="I132" cm="1">
        <f t="array" ref="I132">IF(H132&gt;=MAX($D$3:$D$100),MAX($D$3:$D$100),IF(G132&lt;$D$3,$D$3,INDEX($D$3:$D$100,MATCH(G132,$D$3:$D$100)+1)))</f>
        <v>2040</v>
      </c>
      <c r="J132">
        <f t="shared" ref="J132:J195" si="87">INDEX(E$3:E$100,MATCH(H132,D$3:D$100))</f>
        <v>4.0300000000000002E-2</v>
      </c>
      <c r="K132" s="38">
        <f t="shared" ref="K132:K195" si="88">INDEX(E$3:E$100,MATCH(I132,D$3:D$100))</f>
        <v>4.0300000000000002E-2</v>
      </c>
      <c r="L132">
        <f t="shared" ref="L132:L195" si="89">IF(H132=I132,J132,J132+(K132-J132)*((G132-H132)/(I132-H132)))</f>
        <v>4.0300000000000002E-2</v>
      </c>
      <c r="M132">
        <f t="shared" si="85"/>
        <v>124.79701000000001</v>
      </c>
      <c r="N132">
        <f t="shared" si="84"/>
        <v>0</v>
      </c>
      <c r="S132">
        <f t="shared" si="79"/>
        <v>2142</v>
      </c>
      <c r="T132">
        <f t="shared" ref="T132:T195" si="90">INDEX(P$3:P$100,IFERROR(MATCH(S132, P$3:P$100),1))</f>
        <v>2040</v>
      </c>
      <c r="U132" cm="1">
        <f t="array" ref="U132">IF(T132&gt;=MAX($D$3:$D$100),MAX($D$3:$D$100),IF(S132&lt;$D$3,$D$3,INDEX($D$3:$D$100,MATCH(S132,$D$3:$D$100)+1)))</f>
        <v>2040</v>
      </c>
      <c r="V132">
        <f t="shared" ref="V132:V195" si="91">INDEX(Q$3:Q$100,MATCH(T132,P$3:P$100))</f>
        <v>2.73E-5</v>
      </c>
      <c r="W132" s="38">
        <f t="shared" ref="W132:W195" si="92">INDEX(Q$3:Q$100,MATCH(U132,P$3:P$100))</f>
        <v>2.73E-5</v>
      </c>
      <c r="X132">
        <f t="shared" ref="X132:X195" si="93">IF(T132=U132,V132,V132+(W132-V132)*((S132-T132)/(U132-T132)))</f>
        <v>2.73E-5</v>
      </c>
      <c r="Y132">
        <f t="shared" ref="Y132:Y195" si="94">X132*$B$6</f>
        <v>8.453991000000001E-2</v>
      </c>
      <c r="Z132">
        <f t="shared" ref="Z132:Z195" si="95">X132*$B$7</f>
        <v>0</v>
      </c>
      <c r="AE132">
        <f t="shared" si="80"/>
        <v>2142</v>
      </c>
      <c r="AF132">
        <f t="shared" ref="AF132:AF195" si="96">INDEX(AB$3:AB$100,IFERROR(MATCH(AE132, AB$3:AB$100),1))</f>
        <v>2040</v>
      </c>
      <c r="AG132" cm="1">
        <f t="array" ref="AG132">IF(AF132&gt;=MAX($D$3:$D$100),MAX($D$3:$D$100),IF(AE132&lt;$D$3,$D$3,INDEX($D$3:$D$100,MATCH(AE132,$D$3:$D$100)+1)))</f>
        <v>2040</v>
      </c>
      <c r="AH132">
        <f t="shared" ref="AH132:AH195" si="97">INDEX(AC$3:AC$100,MATCH(AF132,AB$3:AB$100))</f>
        <v>2.6800000000000001E-4</v>
      </c>
      <c r="AI132" s="38">
        <f t="shared" ref="AI132:AI195" si="98">INDEX(AC$3:AC$100,MATCH(AG132,AB$3:AB$100))</f>
        <v>2.6800000000000001E-4</v>
      </c>
      <c r="AJ132">
        <f t="shared" ref="AJ132:AJ195" si="99">IF(AF132=AG132,AH132,AH132+(AI132-AH132)*((AE132-AF132)/(AG132-AF132)))</f>
        <v>2.6800000000000001E-4</v>
      </c>
      <c r="AK132">
        <f t="shared" ref="AK132:AK195" si="100">AJ132*$B$6</f>
        <v>0.82991560000000009</v>
      </c>
      <c r="AL132">
        <f t="shared" ref="AL132:AL195" si="101">AJ132*$B$7</f>
        <v>0</v>
      </c>
      <c r="AN132" s="1" t="str" cm="1">
        <f t="array" ref="AN132">IF(INDEX(Utilities!132:132,'OperationUtility1 (El)'!$B$9)="","",INDEX(Utilities!132:132,'OperationUtility1 (El)'!$B$9))</f>
        <v/>
      </c>
      <c r="AO132" s="1" t="str" cm="1">
        <f t="array" ref="AO132">IF(INDEX(Utilities!132:132,'OperationUtility1 (El)'!$B$9 + 3)="","",INDEX(Utilities!132:132,'OperationUtility1 (El)'!$B$9 +3))</f>
        <v/>
      </c>
      <c r="AQ132">
        <f t="shared" si="81"/>
        <v>2142</v>
      </c>
      <c r="AR132">
        <f t="shared" ref="AR132:AR195" si="102">INDEX(AN$3:AN$100,IFERROR(MATCH(AQ132, AN$3:AN$100),1))</f>
        <v>2040</v>
      </c>
      <c r="AS132" cm="1">
        <f t="array" ref="AS132">IF(AR132&gt;=MAX($D$3:$D$100),MAX($D$3:$D$100),IF(AQ132&lt;$D$3,$D$3,INDEX($D$3:$D$100,MATCH(AQ132,$D$3:$D$100)+1)))</f>
        <v>2040</v>
      </c>
      <c r="AT132">
        <f t="shared" ref="AT132:AT195" si="103">INDEX(AO$3:AO$100,MATCH(AR132,AN$3:AN$100))</f>
        <v>6.0300000000000002E-5</v>
      </c>
      <c r="AU132" s="38">
        <f t="shared" ref="AU132:AU195" si="104">INDEX(AO$3:AO$100,MATCH(AS132,AN$3:AN$100))</f>
        <v>6.0300000000000002E-5</v>
      </c>
      <c r="AV132">
        <f t="shared" ref="AV132:AV195" si="105">IF(AR132=AS132,AT132,AT132+(AU132-AT132)*((AQ132-AR132)/(AS132-AR132)))</f>
        <v>6.0300000000000002E-5</v>
      </c>
      <c r="AW132">
        <f t="shared" ref="AW132:AW195" si="106">AV132*$B$6</f>
        <v>0.18673101000000003</v>
      </c>
      <c r="AX132">
        <f t="shared" ref="AX132:AX195" si="107">AV132*$B$7</f>
        <v>0</v>
      </c>
      <c r="AZ132" s="1" t="str" cm="1">
        <f t="array" ref="AZ132">IF(INDEX(Utilities!132:132,'OperationUtility1 (El)'!$B$9)="","",INDEX(Utilities!132:132,'OperationUtility1 (El)'!$B$9))</f>
        <v/>
      </c>
      <c r="BA132" s="1" t="str" cm="1">
        <f t="array" ref="BA132">IF(INDEX(Utilities!132:132,'OperationUtility1 (El)'!$B$9 + 4)="","",INDEX(Utilities!132:132,'OperationUtility1 (El)'!$B$9 +4))</f>
        <v/>
      </c>
      <c r="BC132">
        <f t="shared" si="82"/>
        <v>2142</v>
      </c>
      <c r="BD132">
        <f t="shared" ref="BD132:BD195" si="108">INDEX(AZ$3:AZ$100,IFERROR(MATCH(BC132, AZ$3:AZ$100),1))</f>
        <v>2040</v>
      </c>
      <c r="BE132" cm="1">
        <f t="array" ref="BE132">IF(BD132&gt;=MAX($D$3:$D$100),MAX($D$3:$D$100),IF(BC132&lt;$D$3,$D$3,INDEX($D$3:$D$100,MATCH(BC132,$D$3:$D$100)+1)))</f>
        <v>2040</v>
      </c>
      <c r="BF132">
        <f t="shared" ref="BF132:BF195" si="109">INDEX(BA$3:BA$100,MATCH(BD132,AZ$3:AZ$100))</f>
        <v>0.40600000000000003</v>
      </c>
      <c r="BG132" s="38">
        <f t="shared" ref="BG132:BG195" si="110">INDEX(BA$3:BA$100,MATCH(BE132,AZ$3:AZ$100))</f>
        <v>0.40600000000000003</v>
      </c>
      <c r="BH132">
        <f t="shared" ref="BH132:BH195" si="111">IF(BD132=BE132,BF132,BF132+(BG132-BF132)*((BC132-BD132)/(BE132-BD132)))</f>
        <v>0.40600000000000003</v>
      </c>
      <c r="BI132">
        <f t="shared" ref="BI132:BI195" si="112">BH132*$B$6</f>
        <v>1257.2602000000002</v>
      </c>
      <c r="BJ132">
        <f t="shared" ref="BJ132:BJ195" si="113">BH132*$B$7</f>
        <v>0</v>
      </c>
      <c r="BL132" s="1" t="str" cm="1">
        <f t="array" ref="BL132">IF(INDEX(Utilities!132:132,'OperationUtility1 (El)'!$B$9)="","",INDEX(Utilities!132:132,'OperationUtility1 (El)'!$B$9))</f>
        <v/>
      </c>
      <c r="BM132" s="1" t="str" cm="1">
        <f t="array" ref="BM132">IF(INDEX(Utilities!132:132,'OperationUtility1 (El)'!$B$9 + 5)="","",INDEX(Utilities!132:132,'OperationUtility1 (El)'!$B$9 +5))</f>
        <v/>
      </c>
      <c r="BO132">
        <f t="shared" si="83"/>
        <v>2142</v>
      </c>
      <c r="BP132">
        <f t="shared" ref="BP132:BP195" si="114">INDEX(BL$3:BL$100,IFERROR(MATCH(BO132, BL$3:BL$100),1))</f>
        <v>2040</v>
      </c>
      <c r="BQ132" cm="1">
        <f t="array" ref="BQ132">IF(BP132&gt;=MAX($D$3:$D$100),MAX($D$3:$D$100),IF(BO132&lt;$D$3,$D$3,INDEX($D$3:$D$100,MATCH(BO132,$D$3:$D$100)+1)))</f>
        <v>2040</v>
      </c>
      <c r="BR132">
        <f t="shared" ref="BR132:BR195" si="115">INDEX(BM$3:BM$100,MATCH(BP132,BL$3:BL$100))</f>
        <v>6.1510000000000007</v>
      </c>
      <c r="BS132" s="38">
        <f t="shared" ref="BS132:BS195" si="116">INDEX(BM$3:BM$100,MATCH(BQ132,BL$3:BL$100))</f>
        <v>6.1510000000000007</v>
      </c>
      <c r="BT132">
        <f t="shared" ref="BT132:BT195" si="117">IF(BP132=BQ132,BR132,BR132+(BS132-BR132)*((BO132-BP132)/(BQ132-BP132)))</f>
        <v>6.1510000000000007</v>
      </c>
      <c r="BU132">
        <f t="shared" ref="BU132:BU195" si="118">BT132*$B$6</f>
        <v>19047.801700000004</v>
      </c>
      <c r="BV132">
        <f t="shared" ref="BV132:BV195" si="119">BT132*$B$7</f>
        <v>0</v>
      </c>
    </row>
    <row r="133" spans="7:74" x14ac:dyDescent="0.25">
      <c r="G133">
        <f t="shared" ref="G133:G196" si="120">G132+1</f>
        <v>2143</v>
      </c>
      <c r="H133">
        <f t="shared" si="86"/>
        <v>2040</v>
      </c>
      <c r="I133" cm="1">
        <f t="array" ref="I133">IF(H133&gt;=MAX($D$3:$D$100),MAX($D$3:$D$100),IF(G133&lt;$D$3,$D$3,INDEX($D$3:$D$100,MATCH(G133,$D$3:$D$100)+1)))</f>
        <v>2040</v>
      </c>
      <c r="J133">
        <f t="shared" si="87"/>
        <v>4.0300000000000002E-2</v>
      </c>
      <c r="K133" s="38">
        <f t="shared" si="88"/>
        <v>4.0300000000000002E-2</v>
      </c>
      <c r="L133">
        <f t="shared" si="89"/>
        <v>4.0300000000000002E-2</v>
      </c>
      <c r="M133">
        <f t="shared" si="85"/>
        <v>124.79701000000001</v>
      </c>
      <c r="N133">
        <f t="shared" si="84"/>
        <v>0</v>
      </c>
      <c r="S133">
        <f t="shared" ref="S133:S196" si="121">S132+1</f>
        <v>2143</v>
      </c>
      <c r="T133">
        <f t="shared" si="90"/>
        <v>2040</v>
      </c>
      <c r="U133" cm="1">
        <f t="array" ref="U133">IF(T133&gt;=MAX($D$3:$D$100),MAX($D$3:$D$100),IF(S133&lt;$D$3,$D$3,INDEX($D$3:$D$100,MATCH(S133,$D$3:$D$100)+1)))</f>
        <v>2040</v>
      </c>
      <c r="V133">
        <f t="shared" si="91"/>
        <v>2.73E-5</v>
      </c>
      <c r="W133" s="38">
        <f t="shared" si="92"/>
        <v>2.73E-5</v>
      </c>
      <c r="X133">
        <f t="shared" si="93"/>
        <v>2.73E-5</v>
      </c>
      <c r="Y133">
        <f t="shared" si="94"/>
        <v>8.453991000000001E-2</v>
      </c>
      <c r="Z133">
        <f t="shared" si="95"/>
        <v>0</v>
      </c>
      <c r="AE133">
        <f t="shared" ref="AE133:AE196" si="122">AE132+1</f>
        <v>2143</v>
      </c>
      <c r="AF133">
        <f t="shared" si="96"/>
        <v>2040</v>
      </c>
      <c r="AG133" cm="1">
        <f t="array" ref="AG133">IF(AF133&gt;=MAX($D$3:$D$100),MAX($D$3:$D$100),IF(AE133&lt;$D$3,$D$3,INDEX($D$3:$D$100,MATCH(AE133,$D$3:$D$100)+1)))</f>
        <v>2040</v>
      </c>
      <c r="AH133">
        <f t="shared" si="97"/>
        <v>2.6800000000000001E-4</v>
      </c>
      <c r="AI133" s="38">
        <f t="shared" si="98"/>
        <v>2.6800000000000001E-4</v>
      </c>
      <c r="AJ133">
        <f t="shared" si="99"/>
        <v>2.6800000000000001E-4</v>
      </c>
      <c r="AK133">
        <f t="shared" si="100"/>
        <v>0.82991560000000009</v>
      </c>
      <c r="AL133">
        <f t="shared" si="101"/>
        <v>0</v>
      </c>
      <c r="AN133" s="1" t="str" cm="1">
        <f t="array" ref="AN133">IF(INDEX(Utilities!133:133,'OperationUtility1 (El)'!$B$9)="","",INDEX(Utilities!133:133,'OperationUtility1 (El)'!$B$9))</f>
        <v/>
      </c>
      <c r="AO133" s="1" t="str" cm="1">
        <f t="array" ref="AO133">IF(INDEX(Utilities!133:133,'OperationUtility1 (El)'!$B$9 + 3)="","",INDEX(Utilities!133:133,'OperationUtility1 (El)'!$B$9 +3))</f>
        <v/>
      </c>
      <c r="AQ133">
        <f t="shared" ref="AQ133:AQ196" si="123">AQ132+1</f>
        <v>2143</v>
      </c>
      <c r="AR133">
        <f t="shared" si="102"/>
        <v>2040</v>
      </c>
      <c r="AS133" cm="1">
        <f t="array" ref="AS133">IF(AR133&gt;=MAX($D$3:$D$100),MAX($D$3:$D$100),IF(AQ133&lt;$D$3,$D$3,INDEX($D$3:$D$100,MATCH(AQ133,$D$3:$D$100)+1)))</f>
        <v>2040</v>
      </c>
      <c r="AT133">
        <f t="shared" si="103"/>
        <v>6.0300000000000002E-5</v>
      </c>
      <c r="AU133" s="38">
        <f t="shared" si="104"/>
        <v>6.0300000000000002E-5</v>
      </c>
      <c r="AV133">
        <f t="shared" si="105"/>
        <v>6.0300000000000002E-5</v>
      </c>
      <c r="AW133">
        <f t="shared" si="106"/>
        <v>0.18673101000000003</v>
      </c>
      <c r="AX133">
        <f t="shared" si="107"/>
        <v>0</v>
      </c>
      <c r="AZ133" s="1" t="str" cm="1">
        <f t="array" ref="AZ133">IF(INDEX(Utilities!133:133,'OperationUtility1 (El)'!$B$9)="","",INDEX(Utilities!133:133,'OperationUtility1 (El)'!$B$9))</f>
        <v/>
      </c>
      <c r="BA133" s="1" t="str" cm="1">
        <f t="array" ref="BA133">IF(INDEX(Utilities!133:133,'OperationUtility1 (El)'!$B$9 + 4)="","",INDEX(Utilities!133:133,'OperationUtility1 (El)'!$B$9 +4))</f>
        <v/>
      </c>
      <c r="BC133">
        <f t="shared" ref="BC133:BC196" si="124">BC132+1</f>
        <v>2143</v>
      </c>
      <c r="BD133">
        <f t="shared" si="108"/>
        <v>2040</v>
      </c>
      <c r="BE133" cm="1">
        <f t="array" ref="BE133">IF(BD133&gt;=MAX($D$3:$D$100),MAX($D$3:$D$100),IF(BC133&lt;$D$3,$D$3,INDEX($D$3:$D$100,MATCH(BC133,$D$3:$D$100)+1)))</f>
        <v>2040</v>
      </c>
      <c r="BF133">
        <f t="shared" si="109"/>
        <v>0.40600000000000003</v>
      </c>
      <c r="BG133" s="38">
        <f t="shared" si="110"/>
        <v>0.40600000000000003</v>
      </c>
      <c r="BH133">
        <f t="shared" si="111"/>
        <v>0.40600000000000003</v>
      </c>
      <c r="BI133">
        <f t="shared" si="112"/>
        <v>1257.2602000000002</v>
      </c>
      <c r="BJ133">
        <f t="shared" si="113"/>
        <v>0</v>
      </c>
      <c r="BL133" s="1" t="str" cm="1">
        <f t="array" ref="BL133">IF(INDEX(Utilities!133:133,'OperationUtility1 (El)'!$B$9)="","",INDEX(Utilities!133:133,'OperationUtility1 (El)'!$B$9))</f>
        <v/>
      </c>
      <c r="BM133" s="1" t="str" cm="1">
        <f t="array" ref="BM133">IF(INDEX(Utilities!133:133,'OperationUtility1 (El)'!$B$9 + 5)="","",INDEX(Utilities!133:133,'OperationUtility1 (El)'!$B$9 +5))</f>
        <v/>
      </c>
      <c r="BO133">
        <f t="shared" ref="BO133:BO196" si="125">BO132+1</f>
        <v>2143</v>
      </c>
      <c r="BP133">
        <f t="shared" si="114"/>
        <v>2040</v>
      </c>
      <c r="BQ133" cm="1">
        <f t="array" ref="BQ133">IF(BP133&gt;=MAX($D$3:$D$100),MAX($D$3:$D$100),IF(BO133&lt;$D$3,$D$3,INDEX($D$3:$D$100,MATCH(BO133,$D$3:$D$100)+1)))</f>
        <v>2040</v>
      </c>
      <c r="BR133">
        <f t="shared" si="115"/>
        <v>6.1510000000000007</v>
      </c>
      <c r="BS133" s="38">
        <f t="shared" si="116"/>
        <v>6.1510000000000007</v>
      </c>
      <c r="BT133">
        <f t="shared" si="117"/>
        <v>6.1510000000000007</v>
      </c>
      <c r="BU133">
        <f t="shared" si="118"/>
        <v>19047.801700000004</v>
      </c>
      <c r="BV133">
        <f t="shared" si="119"/>
        <v>0</v>
      </c>
    </row>
    <row r="134" spans="7:74" x14ac:dyDescent="0.25">
      <c r="G134">
        <f t="shared" si="120"/>
        <v>2144</v>
      </c>
      <c r="H134">
        <f t="shared" si="86"/>
        <v>2040</v>
      </c>
      <c r="I134" cm="1">
        <f t="array" ref="I134">IF(H134&gt;=MAX($D$3:$D$100),MAX($D$3:$D$100),IF(G134&lt;$D$3,$D$3,INDEX($D$3:$D$100,MATCH(G134,$D$3:$D$100)+1)))</f>
        <v>2040</v>
      </c>
      <c r="J134">
        <f t="shared" si="87"/>
        <v>4.0300000000000002E-2</v>
      </c>
      <c r="K134" s="38">
        <f t="shared" si="88"/>
        <v>4.0300000000000002E-2</v>
      </c>
      <c r="L134">
        <f t="shared" si="89"/>
        <v>4.0300000000000002E-2</v>
      </c>
      <c r="M134">
        <f t="shared" si="85"/>
        <v>124.79701000000001</v>
      </c>
      <c r="N134">
        <f t="shared" si="84"/>
        <v>0</v>
      </c>
      <c r="S134">
        <f t="shared" si="121"/>
        <v>2144</v>
      </c>
      <c r="T134">
        <f t="shared" si="90"/>
        <v>2040</v>
      </c>
      <c r="U134" cm="1">
        <f t="array" ref="U134">IF(T134&gt;=MAX($D$3:$D$100),MAX($D$3:$D$100),IF(S134&lt;$D$3,$D$3,INDEX($D$3:$D$100,MATCH(S134,$D$3:$D$100)+1)))</f>
        <v>2040</v>
      </c>
      <c r="V134">
        <f t="shared" si="91"/>
        <v>2.73E-5</v>
      </c>
      <c r="W134" s="38">
        <f t="shared" si="92"/>
        <v>2.73E-5</v>
      </c>
      <c r="X134">
        <f t="shared" si="93"/>
        <v>2.73E-5</v>
      </c>
      <c r="Y134">
        <f t="shared" si="94"/>
        <v>8.453991000000001E-2</v>
      </c>
      <c r="Z134">
        <f t="shared" si="95"/>
        <v>0</v>
      </c>
      <c r="AE134">
        <f t="shared" si="122"/>
        <v>2144</v>
      </c>
      <c r="AF134">
        <f t="shared" si="96"/>
        <v>2040</v>
      </c>
      <c r="AG134" cm="1">
        <f t="array" ref="AG134">IF(AF134&gt;=MAX($D$3:$D$100),MAX($D$3:$D$100),IF(AE134&lt;$D$3,$D$3,INDEX($D$3:$D$100,MATCH(AE134,$D$3:$D$100)+1)))</f>
        <v>2040</v>
      </c>
      <c r="AH134">
        <f t="shared" si="97"/>
        <v>2.6800000000000001E-4</v>
      </c>
      <c r="AI134" s="38">
        <f t="shared" si="98"/>
        <v>2.6800000000000001E-4</v>
      </c>
      <c r="AJ134">
        <f t="shared" si="99"/>
        <v>2.6800000000000001E-4</v>
      </c>
      <c r="AK134">
        <f t="shared" si="100"/>
        <v>0.82991560000000009</v>
      </c>
      <c r="AL134">
        <f t="shared" si="101"/>
        <v>0</v>
      </c>
      <c r="AN134" s="1" t="str" cm="1">
        <f t="array" ref="AN134">IF(INDEX(Utilities!134:134,'OperationUtility1 (El)'!$B$9)="","",INDEX(Utilities!134:134,'OperationUtility1 (El)'!$B$9))</f>
        <v/>
      </c>
      <c r="AO134" s="1" t="str" cm="1">
        <f t="array" ref="AO134">IF(INDEX(Utilities!134:134,'OperationUtility1 (El)'!$B$9 + 3)="","",INDEX(Utilities!134:134,'OperationUtility1 (El)'!$B$9 +3))</f>
        <v/>
      </c>
      <c r="AQ134">
        <f t="shared" si="123"/>
        <v>2144</v>
      </c>
      <c r="AR134">
        <f t="shared" si="102"/>
        <v>2040</v>
      </c>
      <c r="AS134" cm="1">
        <f t="array" ref="AS134">IF(AR134&gt;=MAX($D$3:$D$100),MAX($D$3:$D$100),IF(AQ134&lt;$D$3,$D$3,INDEX($D$3:$D$100,MATCH(AQ134,$D$3:$D$100)+1)))</f>
        <v>2040</v>
      </c>
      <c r="AT134">
        <f t="shared" si="103"/>
        <v>6.0300000000000002E-5</v>
      </c>
      <c r="AU134" s="38">
        <f t="shared" si="104"/>
        <v>6.0300000000000002E-5</v>
      </c>
      <c r="AV134">
        <f t="shared" si="105"/>
        <v>6.0300000000000002E-5</v>
      </c>
      <c r="AW134">
        <f t="shared" si="106"/>
        <v>0.18673101000000003</v>
      </c>
      <c r="AX134">
        <f t="shared" si="107"/>
        <v>0</v>
      </c>
      <c r="AZ134" s="1" t="str" cm="1">
        <f t="array" ref="AZ134">IF(INDEX(Utilities!134:134,'OperationUtility1 (El)'!$B$9)="","",INDEX(Utilities!134:134,'OperationUtility1 (El)'!$B$9))</f>
        <v/>
      </c>
      <c r="BA134" s="1" t="str" cm="1">
        <f t="array" ref="BA134">IF(INDEX(Utilities!134:134,'OperationUtility1 (El)'!$B$9 + 4)="","",INDEX(Utilities!134:134,'OperationUtility1 (El)'!$B$9 +4))</f>
        <v/>
      </c>
      <c r="BC134">
        <f t="shared" si="124"/>
        <v>2144</v>
      </c>
      <c r="BD134">
        <f t="shared" si="108"/>
        <v>2040</v>
      </c>
      <c r="BE134" cm="1">
        <f t="array" ref="BE134">IF(BD134&gt;=MAX($D$3:$D$100),MAX($D$3:$D$100),IF(BC134&lt;$D$3,$D$3,INDEX($D$3:$D$100,MATCH(BC134,$D$3:$D$100)+1)))</f>
        <v>2040</v>
      </c>
      <c r="BF134">
        <f t="shared" si="109"/>
        <v>0.40600000000000003</v>
      </c>
      <c r="BG134" s="38">
        <f t="shared" si="110"/>
        <v>0.40600000000000003</v>
      </c>
      <c r="BH134">
        <f t="shared" si="111"/>
        <v>0.40600000000000003</v>
      </c>
      <c r="BI134">
        <f t="shared" si="112"/>
        <v>1257.2602000000002</v>
      </c>
      <c r="BJ134">
        <f t="shared" si="113"/>
        <v>0</v>
      </c>
      <c r="BL134" s="1" t="str" cm="1">
        <f t="array" ref="BL134">IF(INDEX(Utilities!134:134,'OperationUtility1 (El)'!$B$9)="","",INDEX(Utilities!134:134,'OperationUtility1 (El)'!$B$9))</f>
        <v/>
      </c>
      <c r="BM134" s="1" t="str" cm="1">
        <f t="array" ref="BM134">IF(INDEX(Utilities!134:134,'OperationUtility1 (El)'!$B$9 + 5)="","",INDEX(Utilities!134:134,'OperationUtility1 (El)'!$B$9 +5))</f>
        <v/>
      </c>
      <c r="BO134">
        <f t="shared" si="125"/>
        <v>2144</v>
      </c>
      <c r="BP134">
        <f t="shared" si="114"/>
        <v>2040</v>
      </c>
      <c r="BQ134" cm="1">
        <f t="array" ref="BQ134">IF(BP134&gt;=MAX($D$3:$D$100),MAX($D$3:$D$100),IF(BO134&lt;$D$3,$D$3,INDEX($D$3:$D$100,MATCH(BO134,$D$3:$D$100)+1)))</f>
        <v>2040</v>
      </c>
      <c r="BR134">
        <f t="shared" si="115"/>
        <v>6.1510000000000007</v>
      </c>
      <c r="BS134" s="38">
        <f t="shared" si="116"/>
        <v>6.1510000000000007</v>
      </c>
      <c r="BT134">
        <f t="shared" si="117"/>
        <v>6.1510000000000007</v>
      </c>
      <c r="BU134">
        <f t="shared" si="118"/>
        <v>19047.801700000004</v>
      </c>
      <c r="BV134">
        <f t="shared" si="119"/>
        <v>0</v>
      </c>
    </row>
    <row r="135" spans="7:74" x14ac:dyDescent="0.25">
      <c r="G135">
        <f t="shared" si="120"/>
        <v>2145</v>
      </c>
      <c r="H135">
        <f t="shared" si="86"/>
        <v>2040</v>
      </c>
      <c r="I135" cm="1">
        <f t="array" ref="I135">IF(H135&gt;=MAX($D$3:$D$100),MAX($D$3:$D$100),IF(G135&lt;$D$3,$D$3,INDEX($D$3:$D$100,MATCH(G135,$D$3:$D$100)+1)))</f>
        <v>2040</v>
      </c>
      <c r="J135">
        <f t="shared" si="87"/>
        <v>4.0300000000000002E-2</v>
      </c>
      <c r="K135" s="38">
        <f t="shared" si="88"/>
        <v>4.0300000000000002E-2</v>
      </c>
      <c r="L135">
        <f t="shared" si="89"/>
        <v>4.0300000000000002E-2</v>
      </c>
      <c r="M135">
        <f t="shared" si="85"/>
        <v>124.79701000000001</v>
      </c>
      <c r="N135">
        <f t="shared" ref="N135:N198" si="126">$L135*$B$7</f>
        <v>0</v>
      </c>
      <c r="S135">
        <f t="shared" si="121"/>
        <v>2145</v>
      </c>
      <c r="T135">
        <f t="shared" si="90"/>
        <v>2040</v>
      </c>
      <c r="U135" cm="1">
        <f t="array" ref="U135">IF(T135&gt;=MAX($D$3:$D$100),MAX($D$3:$D$100),IF(S135&lt;$D$3,$D$3,INDEX($D$3:$D$100,MATCH(S135,$D$3:$D$100)+1)))</f>
        <v>2040</v>
      </c>
      <c r="V135">
        <f t="shared" si="91"/>
        <v>2.73E-5</v>
      </c>
      <c r="W135" s="38">
        <f t="shared" si="92"/>
        <v>2.73E-5</v>
      </c>
      <c r="X135">
        <f t="shared" si="93"/>
        <v>2.73E-5</v>
      </c>
      <c r="Y135">
        <f t="shared" si="94"/>
        <v>8.453991000000001E-2</v>
      </c>
      <c r="Z135">
        <f t="shared" si="95"/>
        <v>0</v>
      </c>
      <c r="AE135">
        <f t="shared" si="122"/>
        <v>2145</v>
      </c>
      <c r="AF135">
        <f t="shared" si="96"/>
        <v>2040</v>
      </c>
      <c r="AG135" cm="1">
        <f t="array" ref="AG135">IF(AF135&gt;=MAX($D$3:$D$100),MAX($D$3:$D$100),IF(AE135&lt;$D$3,$D$3,INDEX($D$3:$D$100,MATCH(AE135,$D$3:$D$100)+1)))</f>
        <v>2040</v>
      </c>
      <c r="AH135">
        <f t="shared" si="97"/>
        <v>2.6800000000000001E-4</v>
      </c>
      <c r="AI135" s="38">
        <f t="shared" si="98"/>
        <v>2.6800000000000001E-4</v>
      </c>
      <c r="AJ135">
        <f t="shared" si="99"/>
        <v>2.6800000000000001E-4</v>
      </c>
      <c r="AK135">
        <f t="shared" si="100"/>
        <v>0.82991560000000009</v>
      </c>
      <c r="AL135">
        <f t="shared" si="101"/>
        <v>0</v>
      </c>
      <c r="AN135" s="1" t="str" cm="1">
        <f t="array" ref="AN135">IF(INDEX(Utilities!135:135,'OperationUtility1 (El)'!$B$9)="","",INDEX(Utilities!135:135,'OperationUtility1 (El)'!$B$9))</f>
        <v/>
      </c>
      <c r="AO135" s="1" t="str" cm="1">
        <f t="array" ref="AO135">IF(INDEX(Utilities!135:135,'OperationUtility1 (El)'!$B$9 + 3)="","",INDEX(Utilities!135:135,'OperationUtility1 (El)'!$B$9 +3))</f>
        <v/>
      </c>
      <c r="AQ135">
        <f t="shared" si="123"/>
        <v>2145</v>
      </c>
      <c r="AR135">
        <f t="shared" si="102"/>
        <v>2040</v>
      </c>
      <c r="AS135" cm="1">
        <f t="array" ref="AS135">IF(AR135&gt;=MAX($D$3:$D$100),MAX($D$3:$D$100),IF(AQ135&lt;$D$3,$D$3,INDEX($D$3:$D$100,MATCH(AQ135,$D$3:$D$100)+1)))</f>
        <v>2040</v>
      </c>
      <c r="AT135">
        <f t="shared" si="103"/>
        <v>6.0300000000000002E-5</v>
      </c>
      <c r="AU135" s="38">
        <f t="shared" si="104"/>
        <v>6.0300000000000002E-5</v>
      </c>
      <c r="AV135">
        <f t="shared" si="105"/>
        <v>6.0300000000000002E-5</v>
      </c>
      <c r="AW135">
        <f t="shared" si="106"/>
        <v>0.18673101000000003</v>
      </c>
      <c r="AX135">
        <f t="shared" si="107"/>
        <v>0</v>
      </c>
      <c r="AZ135" s="1" t="str" cm="1">
        <f t="array" ref="AZ135">IF(INDEX(Utilities!135:135,'OperationUtility1 (El)'!$B$9)="","",INDEX(Utilities!135:135,'OperationUtility1 (El)'!$B$9))</f>
        <v/>
      </c>
      <c r="BA135" s="1" t="str" cm="1">
        <f t="array" ref="BA135">IF(INDEX(Utilities!135:135,'OperationUtility1 (El)'!$B$9 + 4)="","",INDEX(Utilities!135:135,'OperationUtility1 (El)'!$B$9 +4))</f>
        <v/>
      </c>
      <c r="BC135">
        <f t="shared" si="124"/>
        <v>2145</v>
      </c>
      <c r="BD135">
        <f t="shared" si="108"/>
        <v>2040</v>
      </c>
      <c r="BE135" cm="1">
        <f t="array" ref="BE135">IF(BD135&gt;=MAX($D$3:$D$100),MAX($D$3:$D$100),IF(BC135&lt;$D$3,$D$3,INDEX($D$3:$D$100,MATCH(BC135,$D$3:$D$100)+1)))</f>
        <v>2040</v>
      </c>
      <c r="BF135">
        <f t="shared" si="109"/>
        <v>0.40600000000000003</v>
      </c>
      <c r="BG135" s="38">
        <f t="shared" si="110"/>
        <v>0.40600000000000003</v>
      </c>
      <c r="BH135">
        <f t="shared" si="111"/>
        <v>0.40600000000000003</v>
      </c>
      <c r="BI135">
        <f t="shared" si="112"/>
        <v>1257.2602000000002</v>
      </c>
      <c r="BJ135">
        <f t="shared" si="113"/>
        <v>0</v>
      </c>
      <c r="BL135" s="1" t="str" cm="1">
        <f t="array" ref="BL135">IF(INDEX(Utilities!135:135,'OperationUtility1 (El)'!$B$9)="","",INDEX(Utilities!135:135,'OperationUtility1 (El)'!$B$9))</f>
        <v/>
      </c>
      <c r="BM135" s="1" t="str" cm="1">
        <f t="array" ref="BM135">IF(INDEX(Utilities!135:135,'OperationUtility1 (El)'!$B$9 + 5)="","",INDEX(Utilities!135:135,'OperationUtility1 (El)'!$B$9 +5))</f>
        <v/>
      </c>
      <c r="BO135">
        <f t="shared" si="125"/>
        <v>2145</v>
      </c>
      <c r="BP135">
        <f t="shared" si="114"/>
        <v>2040</v>
      </c>
      <c r="BQ135" cm="1">
        <f t="array" ref="BQ135">IF(BP135&gt;=MAX($D$3:$D$100),MAX($D$3:$D$100),IF(BO135&lt;$D$3,$D$3,INDEX($D$3:$D$100,MATCH(BO135,$D$3:$D$100)+1)))</f>
        <v>2040</v>
      </c>
      <c r="BR135">
        <f t="shared" si="115"/>
        <v>6.1510000000000007</v>
      </c>
      <c r="BS135" s="38">
        <f t="shared" si="116"/>
        <v>6.1510000000000007</v>
      </c>
      <c r="BT135">
        <f t="shared" si="117"/>
        <v>6.1510000000000007</v>
      </c>
      <c r="BU135">
        <f t="shared" si="118"/>
        <v>19047.801700000004</v>
      </c>
      <c r="BV135">
        <f t="shared" si="119"/>
        <v>0</v>
      </c>
    </row>
    <row r="136" spans="7:74" x14ac:dyDescent="0.25">
      <c r="G136">
        <f t="shared" si="120"/>
        <v>2146</v>
      </c>
      <c r="H136">
        <f t="shared" si="86"/>
        <v>2040</v>
      </c>
      <c r="I136" cm="1">
        <f t="array" ref="I136">IF(H136&gt;=MAX($D$3:$D$100),MAX($D$3:$D$100),IF(G136&lt;$D$3,$D$3,INDEX($D$3:$D$100,MATCH(G136,$D$3:$D$100)+1)))</f>
        <v>2040</v>
      </c>
      <c r="J136">
        <f t="shared" si="87"/>
        <v>4.0300000000000002E-2</v>
      </c>
      <c r="K136" s="38">
        <f t="shared" si="88"/>
        <v>4.0300000000000002E-2</v>
      </c>
      <c r="L136">
        <f t="shared" si="89"/>
        <v>4.0300000000000002E-2</v>
      </c>
      <c r="M136">
        <f t="shared" si="85"/>
        <v>124.79701000000001</v>
      </c>
      <c r="N136">
        <f t="shared" si="126"/>
        <v>0</v>
      </c>
      <c r="S136">
        <f t="shared" si="121"/>
        <v>2146</v>
      </c>
      <c r="T136">
        <f t="shared" si="90"/>
        <v>2040</v>
      </c>
      <c r="U136" cm="1">
        <f t="array" ref="U136">IF(T136&gt;=MAX($D$3:$D$100),MAX($D$3:$D$100),IF(S136&lt;$D$3,$D$3,INDEX($D$3:$D$100,MATCH(S136,$D$3:$D$100)+1)))</f>
        <v>2040</v>
      </c>
      <c r="V136">
        <f t="shared" si="91"/>
        <v>2.73E-5</v>
      </c>
      <c r="W136" s="38">
        <f t="shared" si="92"/>
        <v>2.73E-5</v>
      </c>
      <c r="X136">
        <f t="shared" si="93"/>
        <v>2.73E-5</v>
      </c>
      <c r="Y136">
        <f t="shared" si="94"/>
        <v>8.453991000000001E-2</v>
      </c>
      <c r="Z136">
        <f t="shared" si="95"/>
        <v>0</v>
      </c>
      <c r="AE136">
        <f t="shared" si="122"/>
        <v>2146</v>
      </c>
      <c r="AF136">
        <f t="shared" si="96"/>
        <v>2040</v>
      </c>
      <c r="AG136" cm="1">
        <f t="array" ref="AG136">IF(AF136&gt;=MAX($D$3:$D$100),MAX($D$3:$D$100),IF(AE136&lt;$D$3,$D$3,INDEX($D$3:$D$100,MATCH(AE136,$D$3:$D$100)+1)))</f>
        <v>2040</v>
      </c>
      <c r="AH136">
        <f t="shared" si="97"/>
        <v>2.6800000000000001E-4</v>
      </c>
      <c r="AI136" s="38">
        <f t="shared" si="98"/>
        <v>2.6800000000000001E-4</v>
      </c>
      <c r="AJ136">
        <f t="shared" si="99"/>
        <v>2.6800000000000001E-4</v>
      </c>
      <c r="AK136">
        <f t="shared" si="100"/>
        <v>0.82991560000000009</v>
      </c>
      <c r="AL136">
        <f t="shared" si="101"/>
        <v>0</v>
      </c>
      <c r="AN136" s="1" t="str" cm="1">
        <f t="array" ref="AN136">IF(INDEX(Utilities!136:136,'OperationUtility1 (El)'!$B$9)="","",INDEX(Utilities!136:136,'OperationUtility1 (El)'!$B$9))</f>
        <v/>
      </c>
      <c r="AO136" s="1" t="str" cm="1">
        <f t="array" ref="AO136">IF(INDEX(Utilities!136:136,'OperationUtility1 (El)'!$B$9 + 3)="","",INDEX(Utilities!136:136,'OperationUtility1 (El)'!$B$9 +3))</f>
        <v/>
      </c>
      <c r="AQ136">
        <f t="shared" si="123"/>
        <v>2146</v>
      </c>
      <c r="AR136">
        <f t="shared" si="102"/>
        <v>2040</v>
      </c>
      <c r="AS136" cm="1">
        <f t="array" ref="AS136">IF(AR136&gt;=MAX($D$3:$D$100),MAX($D$3:$D$100),IF(AQ136&lt;$D$3,$D$3,INDEX($D$3:$D$100,MATCH(AQ136,$D$3:$D$100)+1)))</f>
        <v>2040</v>
      </c>
      <c r="AT136">
        <f t="shared" si="103"/>
        <v>6.0300000000000002E-5</v>
      </c>
      <c r="AU136" s="38">
        <f t="shared" si="104"/>
        <v>6.0300000000000002E-5</v>
      </c>
      <c r="AV136">
        <f t="shared" si="105"/>
        <v>6.0300000000000002E-5</v>
      </c>
      <c r="AW136">
        <f t="shared" si="106"/>
        <v>0.18673101000000003</v>
      </c>
      <c r="AX136">
        <f t="shared" si="107"/>
        <v>0</v>
      </c>
      <c r="AZ136" s="1" t="str" cm="1">
        <f t="array" ref="AZ136">IF(INDEX(Utilities!136:136,'OperationUtility1 (El)'!$B$9)="","",INDEX(Utilities!136:136,'OperationUtility1 (El)'!$B$9))</f>
        <v/>
      </c>
      <c r="BA136" s="1" t="str" cm="1">
        <f t="array" ref="BA136">IF(INDEX(Utilities!136:136,'OperationUtility1 (El)'!$B$9 + 4)="","",INDEX(Utilities!136:136,'OperationUtility1 (El)'!$B$9 +4))</f>
        <v/>
      </c>
      <c r="BC136">
        <f t="shared" si="124"/>
        <v>2146</v>
      </c>
      <c r="BD136">
        <f t="shared" si="108"/>
        <v>2040</v>
      </c>
      <c r="BE136" cm="1">
        <f t="array" ref="BE136">IF(BD136&gt;=MAX($D$3:$D$100),MAX($D$3:$D$100),IF(BC136&lt;$D$3,$D$3,INDEX($D$3:$D$100,MATCH(BC136,$D$3:$D$100)+1)))</f>
        <v>2040</v>
      </c>
      <c r="BF136">
        <f t="shared" si="109"/>
        <v>0.40600000000000003</v>
      </c>
      <c r="BG136" s="38">
        <f t="shared" si="110"/>
        <v>0.40600000000000003</v>
      </c>
      <c r="BH136">
        <f t="shared" si="111"/>
        <v>0.40600000000000003</v>
      </c>
      <c r="BI136">
        <f t="shared" si="112"/>
        <v>1257.2602000000002</v>
      </c>
      <c r="BJ136">
        <f t="shared" si="113"/>
        <v>0</v>
      </c>
      <c r="BL136" s="1" t="str" cm="1">
        <f t="array" ref="BL136">IF(INDEX(Utilities!136:136,'OperationUtility1 (El)'!$B$9)="","",INDEX(Utilities!136:136,'OperationUtility1 (El)'!$B$9))</f>
        <v/>
      </c>
      <c r="BM136" s="1" t="str" cm="1">
        <f t="array" ref="BM136">IF(INDEX(Utilities!136:136,'OperationUtility1 (El)'!$B$9 + 5)="","",INDEX(Utilities!136:136,'OperationUtility1 (El)'!$B$9 +5))</f>
        <v/>
      </c>
      <c r="BO136">
        <f t="shared" si="125"/>
        <v>2146</v>
      </c>
      <c r="BP136">
        <f t="shared" si="114"/>
        <v>2040</v>
      </c>
      <c r="BQ136" cm="1">
        <f t="array" ref="BQ136">IF(BP136&gt;=MAX($D$3:$D$100),MAX($D$3:$D$100),IF(BO136&lt;$D$3,$D$3,INDEX($D$3:$D$100,MATCH(BO136,$D$3:$D$100)+1)))</f>
        <v>2040</v>
      </c>
      <c r="BR136">
        <f t="shared" si="115"/>
        <v>6.1510000000000007</v>
      </c>
      <c r="BS136" s="38">
        <f t="shared" si="116"/>
        <v>6.1510000000000007</v>
      </c>
      <c r="BT136">
        <f t="shared" si="117"/>
        <v>6.1510000000000007</v>
      </c>
      <c r="BU136">
        <f t="shared" si="118"/>
        <v>19047.801700000004</v>
      </c>
      <c r="BV136">
        <f t="shared" si="119"/>
        <v>0</v>
      </c>
    </row>
    <row r="137" spans="7:74" x14ac:dyDescent="0.25">
      <c r="G137">
        <f t="shared" si="120"/>
        <v>2147</v>
      </c>
      <c r="H137">
        <f t="shared" si="86"/>
        <v>2040</v>
      </c>
      <c r="I137" cm="1">
        <f t="array" ref="I137">IF(H137&gt;=MAX($D$3:$D$100),MAX($D$3:$D$100),IF(G137&lt;$D$3,$D$3,INDEX($D$3:$D$100,MATCH(G137,$D$3:$D$100)+1)))</f>
        <v>2040</v>
      </c>
      <c r="J137">
        <f t="shared" si="87"/>
        <v>4.0300000000000002E-2</v>
      </c>
      <c r="K137" s="38">
        <f t="shared" si="88"/>
        <v>4.0300000000000002E-2</v>
      </c>
      <c r="L137">
        <f t="shared" si="89"/>
        <v>4.0300000000000002E-2</v>
      </c>
      <c r="M137">
        <f t="shared" si="85"/>
        <v>124.79701000000001</v>
      </c>
      <c r="N137">
        <f t="shared" si="126"/>
        <v>0</v>
      </c>
      <c r="S137">
        <f t="shared" si="121"/>
        <v>2147</v>
      </c>
      <c r="T137">
        <f t="shared" si="90"/>
        <v>2040</v>
      </c>
      <c r="U137" cm="1">
        <f t="array" ref="U137">IF(T137&gt;=MAX($D$3:$D$100),MAX($D$3:$D$100),IF(S137&lt;$D$3,$D$3,INDEX($D$3:$D$100,MATCH(S137,$D$3:$D$100)+1)))</f>
        <v>2040</v>
      </c>
      <c r="V137">
        <f t="shared" si="91"/>
        <v>2.73E-5</v>
      </c>
      <c r="W137" s="38">
        <f t="shared" si="92"/>
        <v>2.73E-5</v>
      </c>
      <c r="X137">
        <f t="shared" si="93"/>
        <v>2.73E-5</v>
      </c>
      <c r="Y137">
        <f t="shared" si="94"/>
        <v>8.453991000000001E-2</v>
      </c>
      <c r="Z137">
        <f t="shared" si="95"/>
        <v>0</v>
      </c>
      <c r="AE137">
        <f t="shared" si="122"/>
        <v>2147</v>
      </c>
      <c r="AF137">
        <f t="shared" si="96"/>
        <v>2040</v>
      </c>
      <c r="AG137" cm="1">
        <f t="array" ref="AG137">IF(AF137&gt;=MAX($D$3:$D$100),MAX($D$3:$D$100),IF(AE137&lt;$D$3,$D$3,INDEX($D$3:$D$100,MATCH(AE137,$D$3:$D$100)+1)))</f>
        <v>2040</v>
      </c>
      <c r="AH137">
        <f t="shared" si="97"/>
        <v>2.6800000000000001E-4</v>
      </c>
      <c r="AI137" s="38">
        <f t="shared" si="98"/>
        <v>2.6800000000000001E-4</v>
      </c>
      <c r="AJ137">
        <f t="shared" si="99"/>
        <v>2.6800000000000001E-4</v>
      </c>
      <c r="AK137">
        <f t="shared" si="100"/>
        <v>0.82991560000000009</v>
      </c>
      <c r="AL137">
        <f t="shared" si="101"/>
        <v>0</v>
      </c>
      <c r="AN137" s="1" t="str" cm="1">
        <f t="array" ref="AN137">IF(INDEX(Utilities!137:137,'OperationUtility1 (El)'!$B$9)="","",INDEX(Utilities!137:137,'OperationUtility1 (El)'!$B$9))</f>
        <v/>
      </c>
      <c r="AO137" s="1" t="str" cm="1">
        <f t="array" ref="AO137">IF(INDEX(Utilities!137:137,'OperationUtility1 (El)'!$B$9 + 3)="","",INDEX(Utilities!137:137,'OperationUtility1 (El)'!$B$9 +3))</f>
        <v/>
      </c>
      <c r="AQ137">
        <f t="shared" si="123"/>
        <v>2147</v>
      </c>
      <c r="AR137">
        <f t="shared" si="102"/>
        <v>2040</v>
      </c>
      <c r="AS137" cm="1">
        <f t="array" ref="AS137">IF(AR137&gt;=MAX($D$3:$D$100),MAX($D$3:$D$100),IF(AQ137&lt;$D$3,$D$3,INDEX($D$3:$D$100,MATCH(AQ137,$D$3:$D$100)+1)))</f>
        <v>2040</v>
      </c>
      <c r="AT137">
        <f t="shared" si="103"/>
        <v>6.0300000000000002E-5</v>
      </c>
      <c r="AU137" s="38">
        <f t="shared" si="104"/>
        <v>6.0300000000000002E-5</v>
      </c>
      <c r="AV137">
        <f t="shared" si="105"/>
        <v>6.0300000000000002E-5</v>
      </c>
      <c r="AW137">
        <f t="shared" si="106"/>
        <v>0.18673101000000003</v>
      </c>
      <c r="AX137">
        <f t="shared" si="107"/>
        <v>0</v>
      </c>
      <c r="AZ137" s="1" t="str" cm="1">
        <f t="array" ref="AZ137">IF(INDEX(Utilities!137:137,'OperationUtility1 (El)'!$B$9)="","",INDEX(Utilities!137:137,'OperationUtility1 (El)'!$B$9))</f>
        <v/>
      </c>
      <c r="BA137" s="1" t="str" cm="1">
        <f t="array" ref="BA137">IF(INDEX(Utilities!137:137,'OperationUtility1 (El)'!$B$9 + 4)="","",INDEX(Utilities!137:137,'OperationUtility1 (El)'!$B$9 +4))</f>
        <v/>
      </c>
      <c r="BC137">
        <f t="shared" si="124"/>
        <v>2147</v>
      </c>
      <c r="BD137">
        <f t="shared" si="108"/>
        <v>2040</v>
      </c>
      <c r="BE137" cm="1">
        <f t="array" ref="BE137">IF(BD137&gt;=MAX($D$3:$D$100),MAX($D$3:$D$100),IF(BC137&lt;$D$3,$D$3,INDEX($D$3:$D$100,MATCH(BC137,$D$3:$D$100)+1)))</f>
        <v>2040</v>
      </c>
      <c r="BF137">
        <f t="shared" si="109"/>
        <v>0.40600000000000003</v>
      </c>
      <c r="BG137" s="38">
        <f t="shared" si="110"/>
        <v>0.40600000000000003</v>
      </c>
      <c r="BH137">
        <f t="shared" si="111"/>
        <v>0.40600000000000003</v>
      </c>
      <c r="BI137">
        <f t="shared" si="112"/>
        <v>1257.2602000000002</v>
      </c>
      <c r="BJ137">
        <f t="shared" si="113"/>
        <v>0</v>
      </c>
      <c r="BL137" s="1" t="str" cm="1">
        <f t="array" ref="BL137">IF(INDEX(Utilities!137:137,'OperationUtility1 (El)'!$B$9)="","",INDEX(Utilities!137:137,'OperationUtility1 (El)'!$B$9))</f>
        <v/>
      </c>
      <c r="BM137" s="1" t="str" cm="1">
        <f t="array" ref="BM137">IF(INDEX(Utilities!137:137,'OperationUtility1 (El)'!$B$9 + 5)="","",INDEX(Utilities!137:137,'OperationUtility1 (El)'!$B$9 +5))</f>
        <v/>
      </c>
      <c r="BO137">
        <f t="shared" si="125"/>
        <v>2147</v>
      </c>
      <c r="BP137">
        <f t="shared" si="114"/>
        <v>2040</v>
      </c>
      <c r="BQ137" cm="1">
        <f t="array" ref="BQ137">IF(BP137&gt;=MAX($D$3:$D$100),MAX($D$3:$D$100),IF(BO137&lt;$D$3,$D$3,INDEX($D$3:$D$100,MATCH(BO137,$D$3:$D$100)+1)))</f>
        <v>2040</v>
      </c>
      <c r="BR137">
        <f t="shared" si="115"/>
        <v>6.1510000000000007</v>
      </c>
      <c r="BS137" s="38">
        <f t="shared" si="116"/>
        <v>6.1510000000000007</v>
      </c>
      <c r="BT137">
        <f t="shared" si="117"/>
        <v>6.1510000000000007</v>
      </c>
      <c r="BU137">
        <f t="shared" si="118"/>
        <v>19047.801700000004</v>
      </c>
      <c r="BV137">
        <f t="shared" si="119"/>
        <v>0</v>
      </c>
    </row>
    <row r="138" spans="7:74" x14ac:dyDescent="0.25">
      <c r="G138">
        <f t="shared" si="120"/>
        <v>2148</v>
      </c>
      <c r="H138">
        <f t="shared" si="86"/>
        <v>2040</v>
      </c>
      <c r="I138" cm="1">
        <f t="array" ref="I138">IF(H138&gt;=MAX($D$3:$D$100),MAX($D$3:$D$100),IF(G138&lt;$D$3,$D$3,INDEX($D$3:$D$100,MATCH(G138,$D$3:$D$100)+1)))</f>
        <v>2040</v>
      </c>
      <c r="J138">
        <f t="shared" si="87"/>
        <v>4.0300000000000002E-2</v>
      </c>
      <c r="K138" s="38">
        <f t="shared" si="88"/>
        <v>4.0300000000000002E-2</v>
      </c>
      <c r="L138">
        <f t="shared" si="89"/>
        <v>4.0300000000000002E-2</v>
      </c>
      <c r="M138">
        <f t="shared" si="85"/>
        <v>124.79701000000001</v>
      </c>
      <c r="N138">
        <f t="shared" si="126"/>
        <v>0</v>
      </c>
      <c r="S138">
        <f t="shared" si="121"/>
        <v>2148</v>
      </c>
      <c r="T138">
        <f t="shared" si="90"/>
        <v>2040</v>
      </c>
      <c r="U138" cm="1">
        <f t="array" ref="U138">IF(T138&gt;=MAX($D$3:$D$100),MAX($D$3:$D$100),IF(S138&lt;$D$3,$D$3,INDEX($D$3:$D$100,MATCH(S138,$D$3:$D$100)+1)))</f>
        <v>2040</v>
      </c>
      <c r="V138">
        <f t="shared" si="91"/>
        <v>2.73E-5</v>
      </c>
      <c r="W138" s="38">
        <f t="shared" si="92"/>
        <v>2.73E-5</v>
      </c>
      <c r="X138">
        <f t="shared" si="93"/>
        <v>2.73E-5</v>
      </c>
      <c r="Y138">
        <f t="shared" si="94"/>
        <v>8.453991000000001E-2</v>
      </c>
      <c r="Z138">
        <f t="shared" si="95"/>
        <v>0</v>
      </c>
      <c r="AE138">
        <f t="shared" si="122"/>
        <v>2148</v>
      </c>
      <c r="AF138">
        <f t="shared" si="96"/>
        <v>2040</v>
      </c>
      <c r="AG138" cm="1">
        <f t="array" ref="AG138">IF(AF138&gt;=MAX($D$3:$D$100),MAX($D$3:$D$100),IF(AE138&lt;$D$3,$D$3,INDEX($D$3:$D$100,MATCH(AE138,$D$3:$D$100)+1)))</f>
        <v>2040</v>
      </c>
      <c r="AH138">
        <f t="shared" si="97"/>
        <v>2.6800000000000001E-4</v>
      </c>
      <c r="AI138" s="38">
        <f t="shared" si="98"/>
        <v>2.6800000000000001E-4</v>
      </c>
      <c r="AJ138">
        <f t="shared" si="99"/>
        <v>2.6800000000000001E-4</v>
      </c>
      <c r="AK138">
        <f t="shared" si="100"/>
        <v>0.82991560000000009</v>
      </c>
      <c r="AL138">
        <f t="shared" si="101"/>
        <v>0</v>
      </c>
      <c r="AN138" s="1" t="str" cm="1">
        <f t="array" ref="AN138">IF(INDEX(Utilities!138:138,'OperationUtility1 (El)'!$B$9)="","",INDEX(Utilities!138:138,'OperationUtility1 (El)'!$B$9))</f>
        <v/>
      </c>
      <c r="AO138" s="1" t="str" cm="1">
        <f t="array" ref="AO138">IF(INDEX(Utilities!138:138,'OperationUtility1 (El)'!$B$9 + 3)="","",INDEX(Utilities!138:138,'OperationUtility1 (El)'!$B$9 +3))</f>
        <v/>
      </c>
      <c r="AQ138">
        <f t="shared" si="123"/>
        <v>2148</v>
      </c>
      <c r="AR138">
        <f t="shared" si="102"/>
        <v>2040</v>
      </c>
      <c r="AS138" cm="1">
        <f t="array" ref="AS138">IF(AR138&gt;=MAX($D$3:$D$100),MAX($D$3:$D$100),IF(AQ138&lt;$D$3,$D$3,INDEX($D$3:$D$100,MATCH(AQ138,$D$3:$D$100)+1)))</f>
        <v>2040</v>
      </c>
      <c r="AT138">
        <f t="shared" si="103"/>
        <v>6.0300000000000002E-5</v>
      </c>
      <c r="AU138" s="38">
        <f t="shared" si="104"/>
        <v>6.0300000000000002E-5</v>
      </c>
      <c r="AV138">
        <f t="shared" si="105"/>
        <v>6.0300000000000002E-5</v>
      </c>
      <c r="AW138">
        <f t="shared" si="106"/>
        <v>0.18673101000000003</v>
      </c>
      <c r="AX138">
        <f t="shared" si="107"/>
        <v>0</v>
      </c>
      <c r="AZ138" s="1" t="str" cm="1">
        <f t="array" ref="AZ138">IF(INDEX(Utilities!138:138,'OperationUtility1 (El)'!$B$9)="","",INDEX(Utilities!138:138,'OperationUtility1 (El)'!$B$9))</f>
        <v/>
      </c>
      <c r="BA138" s="1" t="str" cm="1">
        <f t="array" ref="BA138">IF(INDEX(Utilities!138:138,'OperationUtility1 (El)'!$B$9 + 4)="","",INDEX(Utilities!138:138,'OperationUtility1 (El)'!$B$9 +4))</f>
        <v/>
      </c>
      <c r="BC138">
        <f t="shared" si="124"/>
        <v>2148</v>
      </c>
      <c r="BD138">
        <f t="shared" si="108"/>
        <v>2040</v>
      </c>
      <c r="BE138" cm="1">
        <f t="array" ref="BE138">IF(BD138&gt;=MAX($D$3:$D$100),MAX($D$3:$D$100),IF(BC138&lt;$D$3,$D$3,INDEX($D$3:$D$100,MATCH(BC138,$D$3:$D$100)+1)))</f>
        <v>2040</v>
      </c>
      <c r="BF138">
        <f t="shared" si="109"/>
        <v>0.40600000000000003</v>
      </c>
      <c r="BG138" s="38">
        <f t="shared" si="110"/>
        <v>0.40600000000000003</v>
      </c>
      <c r="BH138">
        <f t="shared" si="111"/>
        <v>0.40600000000000003</v>
      </c>
      <c r="BI138">
        <f t="shared" si="112"/>
        <v>1257.2602000000002</v>
      </c>
      <c r="BJ138">
        <f t="shared" si="113"/>
        <v>0</v>
      </c>
      <c r="BL138" s="1" t="str" cm="1">
        <f t="array" ref="BL138">IF(INDEX(Utilities!138:138,'OperationUtility1 (El)'!$B$9)="","",INDEX(Utilities!138:138,'OperationUtility1 (El)'!$B$9))</f>
        <v/>
      </c>
      <c r="BM138" s="1" t="str" cm="1">
        <f t="array" ref="BM138">IF(INDEX(Utilities!138:138,'OperationUtility1 (El)'!$B$9 + 5)="","",INDEX(Utilities!138:138,'OperationUtility1 (El)'!$B$9 +5))</f>
        <v/>
      </c>
      <c r="BO138">
        <f t="shared" si="125"/>
        <v>2148</v>
      </c>
      <c r="BP138">
        <f t="shared" si="114"/>
        <v>2040</v>
      </c>
      <c r="BQ138" cm="1">
        <f t="array" ref="BQ138">IF(BP138&gt;=MAX($D$3:$D$100),MAX($D$3:$D$100),IF(BO138&lt;$D$3,$D$3,INDEX($D$3:$D$100,MATCH(BO138,$D$3:$D$100)+1)))</f>
        <v>2040</v>
      </c>
      <c r="BR138">
        <f t="shared" si="115"/>
        <v>6.1510000000000007</v>
      </c>
      <c r="BS138" s="38">
        <f t="shared" si="116"/>
        <v>6.1510000000000007</v>
      </c>
      <c r="BT138">
        <f t="shared" si="117"/>
        <v>6.1510000000000007</v>
      </c>
      <c r="BU138">
        <f t="shared" si="118"/>
        <v>19047.801700000004</v>
      </c>
      <c r="BV138">
        <f t="shared" si="119"/>
        <v>0</v>
      </c>
    </row>
    <row r="139" spans="7:74" x14ac:dyDescent="0.25">
      <c r="G139">
        <f t="shared" si="120"/>
        <v>2149</v>
      </c>
      <c r="H139">
        <f t="shared" si="86"/>
        <v>2040</v>
      </c>
      <c r="I139" cm="1">
        <f t="array" ref="I139">IF(H139&gt;=MAX($D$3:$D$100),MAX($D$3:$D$100),IF(G139&lt;$D$3,$D$3,INDEX($D$3:$D$100,MATCH(G139,$D$3:$D$100)+1)))</f>
        <v>2040</v>
      </c>
      <c r="J139">
        <f t="shared" si="87"/>
        <v>4.0300000000000002E-2</v>
      </c>
      <c r="K139" s="38">
        <f t="shared" si="88"/>
        <v>4.0300000000000002E-2</v>
      </c>
      <c r="L139">
        <f t="shared" si="89"/>
        <v>4.0300000000000002E-2</v>
      </c>
      <c r="M139">
        <f t="shared" si="85"/>
        <v>124.79701000000001</v>
      </c>
      <c r="N139">
        <f t="shared" si="126"/>
        <v>0</v>
      </c>
      <c r="S139">
        <f t="shared" si="121"/>
        <v>2149</v>
      </c>
      <c r="T139">
        <f t="shared" si="90"/>
        <v>2040</v>
      </c>
      <c r="U139" cm="1">
        <f t="array" ref="U139">IF(T139&gt;=MAX($D$3:$D$100),MAX($D$3:$D$100),IF(S139&lt;$D$3,$D$3,INDEX($D$3:$D$100,MATCH(S139,$D$3:$D$100)+1)))</f>
        <v>2040</v>
      </c>
      <c r="V139">
        <f t="shared" si="91"/>
        <v>2.73E-5</v>
      </c>
      <c r="W139" s="38">
        <f t="shared" si="92"/>
        <v>2.73E-5</v>
      </c>
      <c r="X139">
        <f t="shared" si="93"/>
        <v>2.73E-5</v>
      </c>
      <c r="Y139">
        <f t="shared" si="94"/>
        <v>8.453991000000001E-2</v>
      </c>
      <c r="Z139">
        <f t="shared" si="95"/>
        <v>0</v>
      </c>
      <c r="AE139">
        <f t="shared" si="122"/>
        <v>2149</v>
      </c>
      <c r="AF139">
        <f t="shared" si="96"/>
        <v>2040</v>
      </c>
      <c r="AG139" cm="1">
        <f t="array" ref="AG139">IF(AF139&gt;=MAX($D$3:$D$100),MAX($D$3:$D$100),IF(AE139&lt;$D$3,$D$3,INDEX($D$3:$D$100,MATCH(AE139,$D$3:$D$100)+1)))</f>
        <v>2040</v>
      </c>
      <c r="AH139">
        <f t="shared" si="97"/>
        <v>2.6800000000000001E-4</v>
      </c>
      <c r="AI139" s="38">
        <f t="shared" si="98"/>
        <v>2.6800000000000001E-4</v>
      </c>
      <c r="AJ139">
        <f t="shared" si="99"/>
        <v>2.6800000000000001E-4</v>
      </c>
      <c r="AK139">
        <f t="shared" si="100"/>
        <v>0.82991560000000009</v>
      </c>
      <c r="AL139">
        <f t="shared" si="101"/>
        <v>0</v>
      </c>
      <c r="AN139" s="1" t="str" cm="1">
        <f t="array" ref="AN139">IF(INDEX(Utilities!139:139,'OperationUtility1 (El)'!$B$9)="","",INDEX(Utilities!139:139,'OperationUtility1 (El)'!$B$9))</f>
        <v/>
      </c>
      <c r="AO139" s="1" t="str" cm="1">
        <f t="array" ref="AO139">IF(INDEX(Utilities!139:139,'OperationUtility1 (El)'!$B$9 + 3)="","",INDEX(Utilities!139:139,'OperationUtility1 (El)'!$B$9 +3))</f>
        <v/>
      </c>
      <c r="AQ139">
        <f t="shared" si="123"/>
        <v>2149</v>
      </c>
      <c r="AR139">
        <f t="shared" si="102"/>
        <v>2040</v>
      </c>
      <c r="AS139" cm="1">
        <f t="array" ref="AS139">IF(AR139&gt;=MAX($D$3:$D$100),MAX($D$3:$D$100),IF(AQ139&lt;$D$3,$D$3,INDEX($D$3:$D$100,MATCH(AQ139,$D$3:$D$100)+1)))</f>
        <v>2040</v>
      </c>
      <c r="AT139">
        <f t="shared" si="103"/>
        <v>6.0300000000000002E-5</v>
      </c>
      <c r="AU139" s="38">
        <f t="shared" si="104"/>
        <v>6.0300000000000002E-5</v>
      </c>
      <c r="AV139">
        <f t="shared" si="105"/>
        <v>6.0300000000000002E-5</v>
      </c>
      <c r="AW139">
        <f t="shared" si="106"/>
        <v>0.18673101000000003</v>
      </c>
      <c r="AX139">
        <f t="shared" si="107"/>
        <v>0</v>
      </c>
      <c r="AZ139" s="1" t="str" cm="1">
        <f t="array" ref="AZ139">IF(INDEX(Utilities!139:139,'OperationUtility1 (El)'!$B$9)="","",INDEX(Utilities!139:139,'OperationUtility1 (El)'!$B$9))</f>
        <v/>
      </c>
      <c r="BA139" s="1" t="str" cm="1">
        <f t="array" ref="BA139">IF(INDEX(Utilities!139:139,'OperationUtility1 (El)'!$B$9 + 4)="","",INDEX(Utilities!139:139,'OperationUtility1 (El)'!$B$9 +4))</f>
        <v/>
      </c>
      <c r="BC139">
        <f t="shared" si="124"/>
        <v>2149</v>
      </c>
      <c r="BD139">
        <f t="shared" si="108"/>
        <v>2040</v>
      </c>
      <c r="BE139" cm="1">
        <f t="array" ref="BE139">IF(BD139&gt;=MAX($D$3:$D$100),MAX($D$3:$D$100),IF(BC139&lt;$D$3,$D$3,INDEX($D$3:$D$100,MATCH(BC139,$D$3:$D$100)+1)))</f>
        <v>2040</v>
      </c>
      <c r="BF139">
        <f t="shared" si="109"/>
        <v>0.40600000000000003</v>
      </c>
      <c r="BG139" s="38">
        <f t="shared" si="110"/>
        <v>0.40600000000000003</v>
      </c>
      <c r="BH139">
        <f t="shared" si="111"/>
        <v>0.40600000000000003</v>
      </c>
      <c r="BI139">
        <f t="shared" si="112"/>
        <v>1257.2602000000002</v>
      </c>
      <c r="BJ139">
        <f t="shared" si="113"/>
        <v>0</v>
      </c>
      <c r="BL139" s="1" t="str" cm="1">
        <f t="array" ref="BL139">IF(INDEX(Utilities!139:139,'OperationUtility1 (El)'!$B$9)="","",INDEX(Utilities!139:139,'OperationUtility1 (El)'!$B$9))</f>
        <v/>
      </c>
      <c r="BM139" s="1" t="str" cm="1">
        <f t="array" ref="BM139">IF(INDEX(Utilities!139:139,'OperationUtility1 (El)'!$B$9 + 5)="","",INDEX(Utilities!139:139,'OperationUtility1 (El)'!$B$9 +5))</f>
        <v/>
      </c>
      <c r="BO139">
        <f t="shared" si="125"/>
        <v>2149</v>
      </c>
      <c r="BP139">
        <f t="shared" si="114"/>
        <v>2040</v>
      </c>
      <c r="BQ139" cm="1">
        <f t="array" ref="BQ139">IF(BP139&gt;=MAX($D$3:$D$100),MAX($D$3:$D$100),IF(BO139&lt;$D$3,$D$3,INDEX($D$3:$D$100,MATCH(BO139,$D$3:$D$100)+1)))</f>
        <v>2040</v>
      </c>
      <c r="BR139">
        <f t="shared" si="115"/>
        <v>6.1510000000000007</v>
      </c>
      <c r="BS139" s="38">
        <f t="shared" si="116"/>
        <v>6.1510000000000007</v>
      </c>
      <c r="BT139">
        <f t="shared" si="117"/>
        <v>6.1510000000000007</v>
      </c>
      <c r="BU139">
        <f t="shared" si="118"/>
        <v>19047.801700000004</v>
      </c>
      <c r="BV139">
        <f t="shared" si="119"/>
        <v>0</v>
      </c>
    </row>
    <row r="140" spans="7:74" x14ac:dyDescent="0.25">
      <c r="G140">
        <f t="shared" si="120"/>
        <v>2150</v>
      </c>
      <c r="H140">
        <f t="shared" si="86"/>
        <v>2040</v>
      </c>
      <c r="I140" cm="1">
        <f t="array" ref="I140">IF(H140&gt;=MAX($D$3:$D$100),MAX($D$3:$D$100),IF(G140&lt;$D$3,$D$3,INDEX($D$3:$D$100,MATCH(G140,$D$3:$D$100)+1)))</f>
        <v>2040</v>
      </c>
      <c r="J140">
        <f t="shared" si="87"/>
        <v>4.0300000000000002E-2</v>
      </c>
      <c r="K140" s="38">
        <f t="shared" si="88"/>
        <v>4.0300000000000002E-2</v>
      </c>
      <c r="L140">
        <f t="shared" si="89"/>
        <v>4.0300000000000002E-2</v>
      </c>
      <c r="M140">
        <f t="shared" si="85"/>
        <v>124.79701000000001</v>
      </c>
      <c r="N140">
        <f t="shared" si="126"/>
        <v>0</v>
      </c>
      <c r="S140">
        <f t="shared" si="121"/>
        <v>2150</v>
      </c>
      <c r="T140">
        <f t="shared" si="90"/>
        <v>2040</v>
      </c>
      <c r="U140" cm="1">
        <f t="array" ref="U140">IF(T140&gt;=MAX($D$3:$D$100),MAX($D$3:$D$100),IF(S140&lt;$D$3,$D$3,INDEX($D$3:$D$100,MATCH(S140,$D$3:$D$100)+1)))</f>
        <v>2040</v>
      </c>
      <c r="V140">
        <f t="shared" si="91"/>
        <v>2.73E-5</v>
      </c>
      <c r="W140" s="38">
        <f t="shared" si="92"/>
        <v>2.73E-5</v>
      </c>
      <c r="X140">
        <f t="shared" si="93"/>
        <v>2.73E-5</v>
      </c>
      <c r="Y140">
        <f t="shared" si="94"/>
        <v>8.453991000000001E-2</v>
      </c>
      <c r="Z140">
        <f t="shared" si="95"/>
        <v>0</v>
      </c>
      <c r="AE140">
        <f t="shared" si="122"/>
        <v>2150</v>
      </c>
      <c r="AF140">
        <f t="shared" si="96"/>
        <v>2040</v>
      </c>
      <c r="AG140" cm="1">
        <f t="array" ref="AG140">IF(AF140&gt;=MAX($D$3:$D$100),MAX($D$3:$D$100),IF(AE140&lt;$D$3,$D$3,INDEX($D$3:$D$100,MATCH(AE140,$D$3:$D$100)+1)))</f>
        <v>2040</v>
      </c>
      <c r="AH140">
        <f t="shared" si="97"/>
        <v>2.6800000000000001E-4</v>
      </c>
      <c r="AI140" s="38">
        <f t="shared" si="98"/>
        <v>2.6800000000000001E-4</v>
      </c>
      <c r="AJ140">
        <f t="shared" si="99"/>
        <v>2.6800000000000001E-4</v>
      </c>
      <c r="AK140">
        <f t="shared" si="100"/>
        <v>0.82991560000000009</v>
      </c>
      <c r="AL140">
        <f t="shared" si="101"/>
        <v>0</v>
      </c>
      <c r="AN140" s="1" t="str" cm="1">
        <f t="array" ref="AN140">IF(INDEX(Utilities!140:140,'OperationUtility1 (El)'!$B$9)="","",INDEX(Utilities!140:140,'OperationUtility1 (El)'!$B$9))</f>
        <v/>
      </c>
      <c r="AO140" s="1" t="str" cm="1">
        <f t="array" ref="AO140">IF(INDEX(Utilities!140:140,'OperationUtility1 (El)'!$B$9 + 3)="","",INDEX(Utilities!140:140,'OperationUtility1 (El)'!$B$9 +3))</f>
        <v/>
      </c>
      <c r="AQ140">
        <f t="shared" si="123"/>
        <v>2150</v>
      </c>
      <c r="AR140">
        <f t="shared" si="102"/>
        <v>2040</v>
      </c>
      <c r="AS140" cm="1">
        <f t="array" ref="AS140">IF(AR140&gt;=MAX($D$3:$D$100),MAX($D$3:$D$100),IF(AQ140&lt;$D$3,$D$3,INDEX($D$3:$D$100,MATCH(AQ140,$D$3:$D$100)+1)))</f>
        <v>2040</v>
      </c>
      <c r="AT140">
        <f t="shared" si="103"/>
        <v>6.0300000000000002E-5</v>
      </c>
      <c r="AU140" s="38">
        <f t="shared" si="104"/>
        <v>6.0300000000000002E-5</v>
      </c>
      <c r="AV140">
        <f t="shared" si="105"/>
        <v>6.0300000000000002E-5</v>
      </c>
      <c r="AW140">
        <f t="shared" si="106"/>
        <v>0.18673101000000003</v>
      </c>
      <c r="AX140">
        <f t="shared" si="107"/>
        <v>0</v>
      </c>
      <c r="AZ140" s="1" t="str" cm="1">
        <f t="array" ref="AZ140">IF(INDEX(Utilities!140:140,'OperationUtility1 (El)'!$B$9)="","",INDEX(Utilities!140:140,'OperationUtility1 (El)'!$B$9))</f>
        <v/>
      </c>
      <c r="BA140" s="1" t="str" cm="1">
        <f t="array" ref="BA140">IF(INDEX(Utilities!140:140,'OperationUtility1 (El)'!$B$9 + 4)="","",INDEX(Utilities!140:140,'OperationUtility1 (El)'!$B$9 +4))</f>
        <v/>
      </c>
      <c r="BC140">
        <f t="shared" si="124"/>
        <v>2150</v>
      </c>
      <c r="BD140">
        <f t="shared" si="108"/>
        <v>2040</v>
      </c>
      <c r="BE140" cm="1">
        <f t="array" ref="BE140">IF(BD140&gt;=MAX($D$3:$D$100),MAX($D$3:$D$100),IF(BC140&lt;$D$3,$D$3,INDEX($D$3:$D$100,MATCH(BC140,$D$3:$D$100)+1)))</f>
        <v>2040</v>
      </c>
      <c r="BF140">
        <f t="shared" si="109"/>
        <v>0.40600000000000003</v>
      </c>
      <c r="BG140" s="38">
        <f t="shared" si="110"/>
        <v>0.40600000000000003</v>
      </c>
      <c r="BH140">
        <f t="shared" si="111"/>
        <v>0.40600000000000003</v>
      </c>
      <c r="BI140">
        <f t="shared" si="112"/>
        <v>1257.2602000000002</v>
      </c>
      <c r="BJ140">
        <f t="shared" si="113"/>
        <v>0</v>
      </c>
      <c r="BL140" s="1" t="str" cm="1">
        <f t="array" ref="BL140">IF(INDEX(Utilities!140:140,'OperationUtility1 (El)'!$B$9)="","",INDEX(Utilities!140:140,'OperationUtility1 (El)'!$B$9))</f>
        <v/>
      </c>
      <c r="BM140" s="1" t="str" cm="1">
        <f t="array" ref="BM140">IF(INDEX(Utilities!140:140,'OperationUtility1 (El)'!$B$9 + 5)="","",INDEX(Utilities!140:140,'OperationUtility1 (El)'!$B$9 +5))</f>
        <v/>
      </c>
      <c r="BO140">
        <f t="shared" si="125"/>
        <v>2150</v>
      </c>
      <c r="BP140">
        <f t="shared" si="114"/>
        <v>2040</v>
      </c>
      <c r="BQ140" cm="1">
        <f t="array" ref="BQ140">IF(BP140&gt;=MAX($D$3:$D$100),MAX($D$3:$D$100),IF(BO140&lt;$D$3,$D$3,INDEX($D$3:$D$100,MATCH(BO140,$D$3:$D$100)+1)))</f>
        <v>2040</v>
      </c>
      <c r="BR140">
        <f t="shared" si="115"/>
        <v>6.1510000000000007</v>
      </c>
      <c r="BS140" s="38">
        <f t="shared" si="116"/>
        <v>6.1510000000000007</v>
      </c>
      <c r="BT140">
        <f t="shared" si="117"/>
        <v>6.1510000000000007</v>
      </c>
      <c r="BU140">
        <f t="shared" si="118"/>
        <v>19047.801700000004</v>
      </c>
      <c r="BV140">
        <f t="shared" si="119"/>
        <v>0</v>
      </c>
    </row>
    <row r="141" spans="7:74" x14ac:dyDescent="0.25">
      <c r="G141">
        <f t="shared" si="120"/>
        <v>2151</v>
      </c>
      <c r="H141">
        <f t="shared" si="86"/>
        <v>2040</v>
      </c>
      <c r="I141" cm="1">
        <f t="array" ref="I141">IF(H141&gt;=MAX($D$3:$D$100),MAX($D$3:$D$100),IF(G141&lt;$D$3,$D$3,INDEX($D$3:$D$100,MATCH(G141,$D$3:$D$100)+1)))</f>
        <v>2040</v>
      </c>
      <c r="J141">
        <f t="shared" si="87"/>
        <v>4.0300000000000002E-2</v>
      </c>
      <c r="K141" s="38">
        <f t="shared" si="88"/>
        <v>4.0300000000000002E-2</v>
      </c>
      <c r="L141">
        <f t="shared" si="89"/>
        <v>4.0300000000000002E-2</v>
      </c>
      <c r="M141">
        <f t="shared" si="85"/>
        <v>124.79701000000001</v>
      </c>
      <c r="N141">
        <f t="shared" si="126"/>
        <v>0</v>
      </c>
      <c r="S141">
        <f t="shared" si="121"/>
        <v>2151</v>
      </c>
      <c r="T141">
        <f t="shared" si="90"/>
        <v>2040</v>
      </c>
      <c r="U141" cm="1">
        <f t="array" ref="U141">IF(T141&gt;=MAX($D$3:$D$100),MAX($D$3:$D$100),IF(S141&lt;$D$3,$D$3,INDEX($D$3:$D$100,MATCH(S141,$D$3:$D$100)+1)))</f>
        <v>2040</v>
      </c>
      <c r="V141">
        <f t="shared" si="91"/>
        <v>2.73E-5</v>
      </c>
      <c r="W141" s="38">
        <f t="shared" si="92"/>
        <v>2.73E-5</v>
      </c>
      <c r="X141">
        <f t="shared" si="93"/>
        <v>2.73E-5</v>
      </c>
      <c r="Y141">
        <f t="shared" si="94"/>
        <v>8.453991000000001E-2</v>
      </c>
      <c r="Z141">
        <f t="shared" si="95"/>
        <v>0</v>
      </c>
      <c r="AE141">
        <f t="shared" si="122"/>
        <v>2151</v>
      </c>
      <c r="AF141">
        <f t="shared" si="96"/>
        <v>2040</v>
      </c>
      <c r="AG141" cm="1">
        <f t="array" ref="AG141">IF(AF141&gt;=MAX($D$3:$D$100),MAX($D$3:$D$100),IF(AE141&lt;$D$3,$D$3,INDEX($D$3:$D$100,MATCH(AE141,$D$3:$D$100)+1)))</f>
        <v>2040</v>
      </c>
      <c r="AH141">
        <f t="shared" si="97"/>
        <v>2.6800000000000001E-4</v>
      </c>
      <c r="AI141" s="38">
        <f t="shared" si="98"/>
        <v>2.6800000000000001E-4</v>
      </c>
      <c r="AJ141">
        <f t="shared" si="99"/>
        <v>2.6800000000000001E-4</v>
      </c>
      <c r="AK141">
        <f t="shared" si="100"/>
        <v>0.82991560000000009</v>
      </c>
      <c r="AL141">
        <f t="shared" si="101"/>
        <v>0</v>
      </c>
      <c r="AN141" s="1" t="str" cm="1">
        <f t="array" ref="AN141">IF(INDEX(Utilities!141:141,'OperationUtility1 (El)'!$B$9)="","",INDEX(Utilities!141:141,'OperationUtility1 (El)'!$B$9))</f>
        <v/>
      </c>
      <c r="AO141" s="1" t="str" cm="1">
        <f t="array" ref="AO141">IF(INDEX(Utilities!141:141,'OperationUtility1 (El)'!$B$9 + 3)="","",INDEX(Utilities!141:141,'OperationUtility1 (El)'!$B$9 +3))</f>
        <v/>
      </c>
      <c r="AQ141">
        <f t="shared" si="123"/>
        <v>2151</v>
      </c>
      <c r="AR141">
        <f t="shared" si="102"/>
        <v>2040</v>
      </c>
      <c r="AS141" cm="1">
        <f t="array" ref="AS141">IF(AR141&gt;=MAX($D$3:$D$100),MAX($D$3:$D$100),IF(AQ141&lt;$D$3,$D$3,INDEX($D$3:$D$100,MATCH(AQ141,$D$3:$D$100)+1)))</f>
        <v>2040</v>
      </c>
      <c r="AT141">
        <f t="shared" si="103"/>
        <v>6.0300000000000002E-5</v>
      </c>
      <c r="AU141" s="38">
        <f t="shared" si="104"/>
        <v>6.0300000000000002E-5</v>
      </c>
      <c r="AV141">
        <f t="shared" si="105"/>
        <v>6.0300000000000002E-5</v>
      </c>
      <c r="AW141">
        <f t="shared" si="106"/>
        <v>0.18673101000000003</v>
      </c>
      <c r="AX141">
        <f t="shared" si="107"/>
        <v>0</v>
      </c>
      <c r="AZ141" s="1" t="str" cm="1">
        <f t="array" ref="AZ141">IF(INDEX(Utilities!141:141,'OperationUtility1 (El)'!$B$9)="","",INDEX(Utilities!141:141,'OperationUtility1 (El)'!$B$9))</f>
        <v/>
      </c>
      <c r="BA141" s="1" t="str" cm="1">
        <f t="array" ref="BA141">IF(INDEX(Utilities!141:141,'OperationUtility1 (El)'!$B$9 + 4)="","",INDEX(Utilities!141:141,'OperationUtility1 (El)'!$B$9 +4))</f>
        <v/>
      </c>
      <c r="BC141">
        <f t="shared" si="124"/>
        <v>2151</v>
      </c>
      <c r="BD141">
        <f t="shared" si="108"/>
        <v>2040</v>
      </c>
      <c r="BE141" cm="1">
        <f t="array" ref="BE141">IF(BD141&gt;=MAX($D$3:$D$100),MAX($D$3:$D$100),IF(BC141&lt;$D$3,$D$3,INDEX($D$3:$D$100,MATCH(BC141,$D$3:$D$100)+1)))</f>
        <v>2040</v>
      </c>
      <c r="BF141">
        <f t="shared" si="109"/>
        <v>0.40600000000000003</v>
      </c>
      <c r="BG141" s="38">
        <f t="shared" si="110"/>
        <v>0.40600000000000003</v>
      </c>
      <c r="BH141">
        <f t="shared" si="111"/>
        <v>0.40600000000000003</v>
      </c>
      <c r="BI141">
        <f t="shared" si="112"/>
        <v>1257.2602000000002</v>
      </c>
      <c r="BJ141">
        <f t="shared" si="113"/>
        <v>0</v>
      </c>
      <c r="BL141" s="1" t="str" cm="1">
        <f t="array" ref="BL141">IF(INDEX(Utilities!141:141,'OperationUtility1 (El)'!$B$9)="","",INDEX(Utilities!141:141,'OperationUtility1 (El)'!$B$9))</f>
        <v/>
      </c>
      <c r="BM141" s="1" t="str" cm="1">
        <f t="array" ref="BM141">IF(INDEX(Utilities!141:141,'OperationUtility1 (El)'!$B$9 + 5)="","",INDEX(Utilities!141:141,'OperationUtility1 (El)'!$B$9 +5))</f>
        <v/>
      </c>
      <c r="BO141">
        <f t="shared" si="125"/>
        <v>2151</v>
      </c>
      <c r="BP141">
        <f t="shared" si="114"/>
        <v>2040</v>
      </c>
      <c r="BQ141" cm="1">
        <f t="array" ref="BQ141">IF(BP141&gt;=MAX($D$3:$D$100),MAX($D$3:$D$100),IF(BO141&lt;$D$3,$D$3,INDEX($D$3:$D$100,MATCH(BO141,$D$3:$D$100)+1)))</f>
        <v>2040</v>
      </c>
      <c r="BR141">
        <f t="shared" si="115"/>
        <v>6.1510000000000007</v>
      </c>
      <c r="BS141" s="38">
        <f t="shared" si="116"/>
        <v>6.1510000000000007</v>
      </c>
      <c r="BT141">
        <f t="shared" si="117"/>
        <v>6.1510000000000007</v>
      </c>
      <c r="BU141">
        <f t="shared" si="118"/>
        <v>19047.801700000004</v>
      </c>
      <c r="BV141">
        <f t="shared" si="119"/>
        <v>0</v>
      </c>
    </row>
    <row r="142" spans="7:74" x14ac:dyDescent="0.25">
      <c r="G142">
        <f t="shared" si="120"/>
        <v>2152</v>
      </c>
      <c r="H142">
        <f t="shared" si="86"/>
        <v>2040</v>
      </c>
      <c r="I142" cm="1">
        <f t="array" ref="I142">IF(H142&gt;=MAX($D$3:$D$100),MAX($D$3:$D$100),IF(G142&lt;$D$3,$D$3,INDEX($D$3:$D$100,MATCH(G142,$D$3:$D$100)+1)))</f>
        <v>2040</v>
      </c>
      <c r="J142">
        <f t="shared" si="87"/>
        <v>4.0300000000000002E-2</v>
      </c>
      <c r="K142" s="38">
        <f t="shared" si="88"/>
        <v>4.0300000000000002E-2</v>
      </c>
      <c r="L142">
        <f t="shared" si="89"/>
        <v>4.0300000000000002E-2</v>
      </c>
      <c r="M142">
        <f t="shared" si="85"/>
        <v>124.79701000000001</v>
      </c>
      <c r="N142">
        <f t="shared" si="126"/>
        <v>0</v>
      </c>
      <c r="S142">
        <f t="shared" si="121"/>
        <v>2152</v>
      </c>
      <c r="T142">
        <f t="shared" si="90"/>
        <v>2040</v>
      </c>
      <c r="U142" cm="1">
        <f t="array" ref="U142">IF(T142&gt;=MAX($D$3:$D$100),MAX($D$3:$D$100),IF(S142&lt;$D$3,$D$3,INDEX($D$3:$D$100,MATCH(S142,$D$3:$D$100)+1)))</f>
        <v>2040</v>
      </c>
      <c r="V142">
        <f t="shared" si="91"/>
        <v>2.73E-5</v>
      </c>
      <c r="W142" s="38">
        <f t="shared" si="92"/>
        <v>2.73E-5</v>
      </c>
      <c r="X142">
        <f t="shared" si="93"/>
        <v>2.73E-5</v>
      </c>
      <c r="Y142">
        <f t="shared" si="94"/>
        <v>8.453991000000001E-2</v>
      </c>
      <c r="Z142">
        <f t="shared" si="95"/>
        <v>0</v>
      </c>
      <c r="AE142">
        <f t="shared" si="122"/>
        <v>2152</v>
      </c>
      <c r="AF142">
        <f t="shared" si="96"/>
        <v>2040</v>
      </c>
      <c r="AG142" cm="1">
        <f t="array" ref="AG142">IF(AF142&gt;=MAX($D$3:$D$100),MAX($D$3:$D$100),IF(AE142&lt;$D$3,$D$3,INDEX($D$3:$D$100,MATCH(AE142,$D$3:$D$100)+1)))</f>
        <v>2040</v>
      </c>
      <c r="AH142">
        <f t="shared" si="97"/>
        <v>2.6800000000000001E-4</v>
      </c>
      <c r="AI142" s="38">
        <f t="shared" si="98"/>
        <v>2.6800000000000001E-4</v>
      </c>
      <c r="AJ142">
        <f t="shared" si="99"/>
        <v>2.6800000000000001E-4</v>
      </c>
      <c r="AK142">
        <f t="shared" si="100"/>
        <v>0.82991560000000009</v>
      </c>
      <c r="AL142">
        <f t="shared" si="101"/>
        <v>0</v>
      </c>
      <c r="AN142" s="1" t="str" cm="1">
        <f t="array" ref="AN142">IF(INDEX(Utilities!142:142,'OperationUtility1 (El)'!$B$9)="","",INDEX(Utilities!142:142,'OperationUtility1 (El)'!$B$9))</f>
        <v/>
      </c>
      <c r="AO142" s="1" t="str" cm="1">
        <f t="array" ref="AO142">IF(INDEX(Utilities!142:142,'OperationUtility1 (El)'!$B$9 + 3)="","",INDEX(Utilities!142:142,'OperationUtility1 (El)'!$B$9 +3))</f>
        <v/>
      </c>
      <c r="AQ142">
        <f t="shared" si="123"/>
        <v>2152</v>
      </c>
      <c r="AR142">
        <f t="shared" si="102"/>
        <v>2040</v>
      </c>
      <c r="AS142" cm="1">
        <f t="array" ref="AS142">IF(AR142&gt;=MAX($D$3:$D$100),MAX($D$3:$D$100),IF(AQ142&lt;$D$3,$D$3,INDEX($D$3:$D$100,MATCH(AQ142,$D$3:$D$100)+1)))</f>
        <v>2040</v>
      </c>
      <c r="AT142">
        <f t="shared" si="103"/>
        <v>6.0300000000000002E-5</v>
      </c>
      <c r="AU142" s="38">
        <f t="shared" si="104"/>
        <v>6.0300000000000002E-5</v>
      </c>
      <c r="AV142">
        <f t="shared" si="105"/>
        <v>6.0300000000000002E-5</v>
      </c>
      <c r="AW142">
        <f t="shared" si="106"/>
        <v>0.18673101000000003</v>
      </c>
      <c r="AX142">
        <f t="shared" si="107"/>
        <v>0</v>
      </c>
      <c r="AZ142" s="1" t="str" cm="1">
        <f t="array" ref="AZ142">IF(INDEX(Utilities!142:142,'OperationUtility1 (El)'!$B$9)="","",INDEX(Utilities!142:142,'OperationUtility1 (El)'!$B$9))</f>
        <v/>
      </c>
      <c r="BA142" s="1" t="str" cm="1">
        <f t="array" ref="BA142">IF(INDEX(Utilities!142:142,'OperationUtility1 (El)'!$B$9 + 4)="","",INDEX(Utilities!142:142,'OperationUtility1 (El)'!$B$9 +4))</f>
        <v/>
      </c>
      <c r="BC142">
        <f t="shared" si="124"/>
        <v>2152</v>
      </c>
      <c r="BD142">
        <f t="shared" si="108"/>
        <v>2040</v>
      </c>
      <c r="BE142" cm="1">
        <f t="array" ref="BE142">IF(BD142&gt;=MAX($D$3:$D$100),MAX($D$3:$D$100),IF(BC142&lt;$D$3,$D$3,INDEX($D$3:$D$100,MATCH(BC142,$D$3:$D$100)+1)))</f>
        <v>2040</v>
      </c>
      <c r="BF142">
        <f t="shared" si="109"/>
        <v>0.40600000000000003</v>
      </c>
      <c r="BG142" s="38">
        <f t="shared" si="110"/>
        <v>0.40600000000000003</v>
      </c>
      <c r="BH142">
        <f t="shared" si="111"/>
        <v>0.40600000000000003</v>
      </c>
      <c r="BI142">
        <f t="shared" si="112"/>
        <v>1257.2602000000002</v>
      </c>
      <c r="BJ142">
        <f t="shared" si="113"/>
        <v>0</v>
      </c>
      <c r="BL142" s="1" t="str" cm="1">
        <f t="array" ref="BL142">IF(INDEX(Utilities!142:142,'OperationUtility1 (El)'!$B$9)="","",INDEX(Utilities!142:142,'OperationUtility1 (El)'!$B$9))</f>
        <v/>
      </c>
      <c r="BM142" s="1" t="str" cm="1">
        <f t="array" ref="BM142">IF(INDEX(Utilities!142:142,'OperationUtility1 (El)'!$B$9 + 5)="","",INDEX(Utilities!142:142,'OperationUtility1 (El)'!$B$9 +5))</f>
        <v/>
      </c>
      <c r="BO142">
        <f t="shared" si="125"/>
        <v>2152</v>
      </c>
      <c r="BP142">
        <f t="shared" si="114"/>
        <v>2040</v>
      </c>
      <c r="BQ142" cm="1">
        <f t="array" ref="BQ142">IF(BP142&gt;=MAX($D$3:$D$100),MAX($D$3:$D$100),IF(BO142&lt;$D$3,$D$3,INDEX($D$3:$D$100,MATCH(BO142,$D$3:$D$100)+1)))</f>
        <v>2040</v>
      </c>
      <c r="BR142">
        <f t="shared" si="115"/>
        <v>6.1510000000000007</v>
      </c>
      <c r="BS142" s="38">
        <f t="shared" si="116"/>
        <v>6.1510000000000007</v>
      </c>
      <c r="BT142">
        <f t="shared" si="117"/>
        <v>6.1510000000000007</v>
      </c>
      <c r="BU142">
        <f t="shared" si="118"/>
        <v>19047.801700000004</v>
      </c>
      <c r="BV142">
        <f t="shared" si="119"/>
        <v>0</v>
      </c>
    </row>
    <row r="143" spans="7:74" x14ac:dyDescent="0.25">
      <c r="G143">
        <f t="shared" si="120"/>
        <v>2153</v>
      </c>
      <c r="H143">
        <f t="shared" si="86"/>
        <v>2040</v>
      </c>
      <c r="I143" cm="1">
        <f t="array" ref="I143">IF(H143&gt;=MAX($D$3:$D$100),MAX($D$3:$D$100),IF(G143&lt;$D$3,$D$3,INDEX($D$3:$D$100,MATCH(G143,$D$3:$D$100)+1)))</f>
        <v>2040</v>
      </c>
      <c r="J143">
        <f t="shared" si="87"/>
        <v>4.0300000000000002E-2</v>
      </c>
      <c r="K143" s="38">
        <f t="shared" si="88"/>
        <v>4.0300000000000002E-2</v>
      </c>
      <c r="L143">
        <f t="shared" si="89"/>
        <v>4.0300000000000002E-2</v>
      </c>
      <c r="M143">
        <f t="shared" si="85"/>
        <v>124.79701000000001</v>
      </c>
      <c r="N143">
        <f t="shared" si="126"/>
        <v>0</v>
      </c>
      <c r="S143">
        <f t="shared" si="121"/>
        <v>2153</v>
      </c>
      <c r="T143">
        <f t="shared" si="90"/>
        <v>2040</v>
      </c>
      <c r="U143" cm="1">
        <f t="array" ref="U143">IF(T143&gt;=MAX($D$3:$D$100),MAX($D$3:$D$100),IF(S143&lt;$D$3,$D$3,INDEX($D$3:$D$100,MATCH(S143,$D$3:$D$100)+1)))</f>
        <v>2040</v>
      </c>
      <c r="V143">
        <f t="shared" si="91"/>
        <v>2.73E-5</v>
      </c>
      <c r="W143" s="38">
        <f t="shared" si="92"/>
        <v>2.73E-5</v>
      </c>
      <c r="X143">
        <f t="shared" si="93"/>
        <v>2.73E-5</v>
      </c>
      <c r="Y143">
        <f t="shared" si="94"/>
        <v>8.453991000000001E-2</v>
      </c>
      <c r="Z143">
        <f t="shared" si="95"/>
        <v>0</v>
      </c>
      <c r="AE143">
        <f t="shared" si="122"/>
        <v>2153</v>
      </c>
      <c r="AF143">
        <f t="shared" si="96"/>
        <v>2040</v>
      </c>
      <c r="AG143" cm="1">
        <f t="array" ref="AG143">IF(AF143&gt;=MAX($D$3:$D$100),MAX($D$3:$D$100),IF(AE143&lt;$D$3,$D$3,INDEX($D$3:$D$100,MATCH(AE143,$D$3:$D$100)+1)))</f>
        <v>2040</v>
      </c>
      <c r="AH143">
        <f t="shared" si="97"/>
        <v>2.6800000000000001E-4</v>
      </c>
      <c r="AI143" s="38">
        <f t="shared" si="98"/>
        <v>2.6800000000000001E-4</v>
      </c>
      <c r="AJ143">
        <f t="shared" si="99"/>
        <v>2.6800000000000001E-4</v>
      </c>
      <c r="AK143">
        <f t="shared" si="100"/>
        <v>0.82991560000000009</v>
      </c>
      <c r="AL143">
        <f t="shared" si="101"/>
        <v>0</v>
      </c>
      <c r="AN143" s="1" t="str" cm="1">
        <f t="array" ref="AN143">IF(INDEX(Utilities!143:143,'OperationUtility1 (El)'!$B$9)="","",INDEX(Utilities!143:143,'OperationUtility1 (El)'!$B$9))</f>
        <v/>
      </c>
      <c r="AO143" s="1" t="str" cm="1">
        <f t="array" ref="AO143">IF(INDEX(Utilities!143:143,'OperationUtility1 (El)'!$B$9 + 3)="","",INDEX(Utilities!143:143,'OperationUtility1 (El)'!$B$9 +3))</f>
        <v/>
      </c>
      <c r="AQ143">
        <f t="shared" si="123"/>
        <v>2153</v>
      </c>
      <c r="AR143">
        <f t="shared" si="102"/>
        <v>2040</v>
      </c>
      <c r="AS143" cm="1">
        <f t="array" ref="AS143">IF(AR143&gt;=MAX($D$3:$D$100),MAX($D$3:$D$100),IF(AQ143&lt;$D$3,$D$3,INDEX($D$3:$D$100,MATCH(AQ143,$D$3:$D$100)+1)))</f>
        <v>2040</v>
      </c>
      <c r="AT143">
        <f t="shared" si="103"/>
        <v>6.0300000000000002E-5</v>
      </c>
      <c r="AU143" s="38">
        <f t="shared" si="104"/>
        <v>6.0300000000000002E-5</v>
      </c>
      <c r="AV143">
        <f t="shared" si="105"/>
        <v>6.0300000000000002E-5</v>
      </c>
      <c r="AW143">
        <f t="shared" si="106"/>
        <v>0.18673101000000003</v>
      </c>
      <c r="AX143">
        <f t="shared" si="107"/>
        <v>0</v>
      </c>
      <c r="AZ143" s="1" t="str" cm="1">
        <f t="array" ref="AZ143">IF(INDEX(Utilities!143:143,'OperationUtility1 (El)'!$B$9)="","",INDEX(Utilities!143:143,'OperationUtility1 (El)'!$B$9))</f>
        <v/>
      </c>
      <c r="BA143" s="1" t="str" cm="1">
        <f t="array" ref="BA143">IF(INDEX(Utilities!143:143,'OperationUtility1 (El)'!$B$9 + 4)="","",INDEX(Utilities!143:143,'OperationUtility1 (El)'!$B$9 +4))</f>
        <v/>
      </c>
      <c r="BC143">
        <f t="shared" si="124"/>
        <v>2153</v>
      </c>
      <c r="BD143">
        <f t="shared" si="108"/>
        <v>2040</v>
      </c>
      <c r="BE143" cm="1">
        <f t="array" ref="BE143">IF(BD143&gt;=MAX($D$3:$D$100),MAX($D$3:$D$100),IF(BC143&lt;$D$3,$D$3,INDEX($D$3:$D$100,MATCH(BC143,$D$3:$D$100)+1)))</f>
        <v>2040</v>
      </c>
      <c r="BF143">
        <f t="shared" si="109"/>
        <v>0.40600000000000003</v>
      </c>
      <c r="BG143" s="38">
        <f t="shared" si="110"/>
        <v>0.40600000000000003</v>
      </c>
      <c r="BH143">
        <f t="shared" si="111"/>
        <v>0.40600000000000003</v>
      </c>
      <c r="BI143">
        <f t="shared" si="112"/>
        <v>1257.2602000000002</v>
      </c>
      <c r="BJ143">
        <f t="shared" si="113"/>
        <v>0</v>
      </c>
      <c r="BL143" s="1" t="str" cm="1">
        <f t="array" ref="BL143">IF(INDEX(Utilities!143:143,'OperationUtility1 (El)'!$B$9)="","",INDEX(Utilities!143:143,'OperationUtility1 (El)'!$B$9))</f>
        <v/>
      </c>
      <c r="BM143" s="1" t="str" cm="1">
        <f t="array" ref="BM143">IF(INDEX(Utilities!143:143,'OperationUtility1 (El)'!$B$9 + 5)="","",INDEX(Utilities!143:143,'OperationUtility1 (El)'!$B$9 +5))</f>
        <v/>
      </c>
      <c r="BO143">
        <f t="shared" si="125"/>
        <v>2153</v>
      </c>
      <c r="BP143">
        <f t="shared" si="114"/>
        <v>2040</v>
      </c>
      <c r="BQ143" cm="1">
        <f t="array" ref="BQ143">IF(BP143&gt;=MAX($D$3:$D$100),MAX($D$3:$D$100),IF(BO143&lt;$D$3,$D$3,INDEX($D$3:$D$100,MATCH(BO143,$D$3:$D$100)+1)))</f>
        <v>2040</v>
      </c>
      <c r="BR143">
        <f t="shared" si="115"/>
        <v>6.1510000000000007</v>
      </c>
      <c r="BS143" s="38">
        <f t="shared" si="116"/>
        <v>6.1510000000000007</v>
      </c>
      <c r="BT143">
        <f t="shared" si="117"/>
        <v>6.1510000000000007</v>
      </c>
      <c r="BU143">
        <f t="shared" si="118"/>
        <v>19047.801700000004</v>
      </c>
      <c r="BV143">
        <f t="shared" si="119"/>
        <v>0</v>
      </c>
    </row>
    <row r="144" spans="7:74" x14ac:dyDescent="0.25">
      <c r="G144">
        <f t="shared" si="120"/>
        <v>2154</v>
      </c>
      <c r="H144">
        <f t="shared" si="86"/>
        <v>2040</v>
      </c>
      <c r="I144" cm="1">
        <f t="array" ref="I144">IF(H144&gt;=MAX($D$3:$D$100),MAX($D$3:$D$100),IF(G144&lt;$D$3,$D$3,INDEX($D$3:$D$100,MATCH(G144,$D$3:$D$100)+1)))</f>
        <v>2040</v>
      </c>
      <c r="J144">
        <f t="shared" si="87"/>
        <v>4.0300000000000002E-2</v>
      </c>
      <c r="K144" s="38">
        <f t="shared" si="88"/>
        <v>4.0300000000000002E-2</v>
      </c>
      <c r="L144">
        <f t="shared" si="89"/>
        <v>4.0300000000000002E-2</v>
      </c>
      <c r="M144">
        <f t="shared" si="85"/>
        <v>124.79701000000001</v>
      </c>
      <c r="N144">
        <f t="shared" si="126"/>
        <v>0</v>
      </c>
      <c r="S144">
        <f t="shared" si="121"/>
        <v>2154</v>
      </c>
      <c r="T144">
        <f t="shared" si="90"/>
        <v>2040</v>
      </c>
      <c r="U144" cm="1">
        <f t="array" ref="U144">IF(T144&gt;=MAX($D$3:$D$100),MAX($D$3:$D$100),IF(S144&lt;$D$3,$D$3,INDEX($D$3:$D$100,MATCH(S144,$D$3:$D$100)+1)))</f>
        <v>2040</v>
      </c>
      <c r="V144">
        <f t="shared" si="91"/>
        <v>2.73E-5</v>
      </c>
      <c r="W144" s="38">
        <f t="shared" si="92"/>
        <v>2.73E-5</v>
      </c>
      <c r="X144">
        <f t="shared" si="93"/>
        <v>2.73E-5</v>
      </c>
      <c r="Y144">
        <f t="shared" si="94"/>
        <v>8.453991000000001E-2</v>
      </c>
      <c r="Z144">
        <f t="shared" si="95"/>
        <v>0</v>
      </c>
      <c r="AE144">
        <f t="shared" si="122"/>
        <v>2154</v>
      </c>
      <c r="AF144">
        <f t="shared" si="96"/>
        <v>2040</v>
      </c>
      <c r="AG144" cm="1">
        <f t="array" ref="AG144">IF(AF144&gt;=MAX($D$3:$D$100),MAX($D$3:$D$100),IF(AE144&lt;$D$3,$D$3,INDEX($D$3:$D$100,MATCH(AE144,$D$3:$D$100)+1)))</f>
        <v>2040</v>
      </c>
      <c r="AH144">
        <f t="shared" si="97"/>
        <v>2.6800000000000001E-4</v>
      </c>
      <c r="AI144" s="38">
        <f t="shared" si="98"/>
        <v>2.6800000000000001E-4</v>
      </c>
      <c r="AJ144">
        <f t="shared" si="99"/>
        <v>2.6800000000000001E-4</v>
      </c>
      <c r="AK144">
        <f t="shared" si="100"/>
        <v>0.82991560000000009</v>
      </c>
      <c r="AL144">
        <f t="shared" si="101"/>
        <v>0</v>
      </c>
      <c r="AN144" s="1" t="str" cm="1">
        <f t="array" ref="AN144">IF(INDEX(Utilities!144:144,'OperationUtility1 (El)'!$B$9)="","",INDEX(Utilities!144:144,'OperationUtility1 (El)'!$B$9))</f>
        <v/>
      </c>
      <c r="AO144" s="1" t="str" cm="1">
        <f t="array" ref="AO144">IF(INDEX(Utilities!144:144,'OperationUtility1 (El)'!$B$9 + 3)="","",INDEX(Utilities!144:144,'OperationUtility1 (El)'!$B$9 +3))</f>
        <v/>
      </c>
      <c r="AQ144">
        <f t="shared" si="123"/>
        <v>2154</v>
      </c>
      <c r="AR144">
        <f t="shared" si="102"/>
        <v>2040</v>
      </c>
      <c r="AS144" cm="1">
        <f t="array" ref="AS144">IF(AR144&gt;=MAX($D$3:$D$100),MAX($D$3:$D$100),IF(AQ144&lt;$D$3,$D$3,INDEX($D$3:$D$100,MATCH(AQ144,$D$3:$D$100)+1)))</f>
        <v>2040</v>
      </c>
      <c r="AT144">
        <f t="shared" si="103"/>
        <v>6.0300000000000002E-5</v>
      </c>
      <c r="AU144" s="38">
        <f t="shared" si="104"/>
        <v>6.0300000000000002E-5</v>
      </c>
      <c r="AV144">
        <f t="shared" si="105"/>
        <v>6.0300000000000002E-5</v>
      </c>
      <c r="AW144">
        <f t="shared" si="106"/>
        <v>0.18673101000000003</v>
      </c>
      <c r="AX144">
        <f t="shared" si="107"/>
        <v>0</v>
      </c>
      <c r="AZ144" s="1" t="str" cm="1">
        <f t="array" ref="AZ144">IF(INDEX(Utilities!144:144,'OperationUtility1 (El)'!$B$9)="","",INDEX(Utilities!144:144,'OperationUtility1 (El)'!$B$9))</f>
        <v/>
      </c>
      <c r="BA144" s="1" t="str" cm="1">
        <f t="array" ref="BA144">IF(INDEX(Utilities!144:144,'OperationUtility1 (El)'!$B$9 + 4)="","",INDEX(Utilities!144:144,'OperationUtility1 (El)'!$B$9 +4))</f>
        <v/>
      </c>
      <c r="BC144">
        <f t="shared" si="124"/>
        <v>2154</v>
      </c>
      <c r="BD144">
        <f t="shared" si="108"/>
        <v>2040</v>
      </c>
      <c r="BE144" cm="1">
        <f t="array" ref="BE144">IF(BD144&gt;=MAX($D$3:$D$100),MAX($D$3:$D$100),IF(BC144&lt;$D$3,$D$3,INDEX($D$3:$D$100,MATCH(BC144,$D$3:$D$100)+1)))</f>
        <v>2040</v>
      </c>
      <c r="BF144">
        <f t="shared" si="109"/>
        <v>0.40600000000000003</v>
      </c>
      <c r="BG144" s="38">
        <f t="shared" si="110"/>
        <v>0.40600000000000003</v>
      </c>
      <c r="BH144">
        <f t="shared" si="111"/>
        <v>0.40600000000000003</v>
      </c>
      <c r="BI144">
        <f t="shared" si="112"/>
        <v>1257.2602000000002</v>
      </c>
      <c r="BJ144">
        <f t="shared" si="113"/>
        <v>0</v>
      </c>
      <c r="BL144" s="1" t="str" cm="1">
        <f t="array" ref="BL144">IF(INDEX(Utilities!144:144,'OperationUtility1 (El)'!$B$9)="","",INDEX(Utilities!144:144,'OperationUtility1 (El)'!$B$9))</f>
        <v/>
      </c>
      <c r="BM144" s="1" t="str" cm="1">
        <f t="array" ref="BM144">IF(INDEX(Utilities!144:144,'OperationUtility1 (El)'!$B$9 + 5)="","",INDEX(Utilities!144:144,'OperationUtility1 (El)'!$B$9 +5))</f>
        <v/>
      </c>
      <c r="BO144">
        <f t="shared" si="125"/>
        <v>2154</v>
      </c>
      <c r="BP144">
        <f t="shared" si="114"/>
        <v>2040</v>
      </c>
      <c r="BQ144" cm="1">
        <f t="array" ref="BQ144">IF(BP144&gt;=MAX($D$3:$D$100),MAX($D$3:$D$100),IF(BO144&lt;$D$3,$D$3,INDEX($D$3:$D$100,MATCH(BO144,$D$3:$D$100)+1)))</f>
        <v>2040</v>
      </c>
      <c r="BR144">
        <f t="shared" si="115"/>
        <v>6.1510000000000007</v>
      </c>
      <c r="BS144" s="38">
        <f t="shared" si="116"/>
        <v>6.1510000000000007</v>
      </c>
      <c r="BT144">
        <f t="shared" si="117"/>
        <v>6.1510000000000007</v>
      </c>
      <c r="BU144">
        <f t="shared" si="118"/>
        <v>19047.801700000004</v>
      </c>
      <c r="BV144">
        <f t="shared" si="119"/>
        <v>0</v>
      </c>
    </row>
    <row r="145" spans="7:74" x14ac:dyDescent="0.25">
      <c r="G145">
        <f t="shared" si="120"/>
        <v>2155</v>
      </c>
      <c r="H145">
        <f t="shared" si="86"/>
        <v>2040</v>
      </c>
      <c r="I145" cm="1">
        <f t="array" ref="I145">IF(H145&gt;=MAX($D$3:$D$100),MAX($D$3:$D$100),IF(G145&lt;$D$3,$D$3,INDEX($D$3:$D$100,MATCH(G145,$D$3:$D$100)+1)))</f>
        <v>2040</v>
      </c>
      <c r="J145">
        <f t="shared" si="87"/>
        <v>4.0300000000000002E-2</v>
      </c>
      <c r="K145" s="38">
        <f t="shared" si="88"/>
        <v>4.0300000000000002E-2</v>
      </c>
      <c r="L145">
        <f t="shared" si="89"/>
        <v>4.0300000000000002E-2</v>
      </c>
      <c r="M145">
        <f t="shared" si="85"/>
        <v>124.79701000000001</v>
      </c>
      <c r="N145">
        <f t="shared" si="126"/>
        <v>0</v>
      </c>
      <c r="S145">
        <f t="shared" si="121"/>
        <v>2155</v>
      </c>
      <c r="T145">
        <f t="shared" si="90"/>
        <v>2040</v>
      </c>
      <c r="U145" cm="1">
        <f t="array" ref="U145">IF(T145&gt;=MAX($D$3:$D$100),MAX($D$3:$D$100),IF(S145&lt;$D$3,$D$3,INDEX($D$3:$D$100,MATCH(S145,$D$3:$D$100)+1)))</f>
        <v>2040</v>
      </c>
      <c r="V145">
        <f t="shared" si="91"/>
        <v>2.73E-5</v>
      </c>
      <c r="W145" s="38">
        <f t="shared" si="92"/>
        <v>2.73E-5</v>
      </c>
      <c r="X145">
        <f t="shared" si="93"/>
        <v>2.73E-5</v>
      </c>
      <c r="Y145">
        <f t="shared" si="94"/>
        <v>8.453991000000001E-2</v>
      </c>
      <c r="Z145">
        <f t="shared" si="95"/>
        <v>0</v>
      </c>
      <c r="AE145">
        <f t="shared" si="122"/>
        <v>2155</v>
      </c>
      <c r="AF145">
        <f t="shared" si="96"/>
        <v>2040</v>
      </c>
      <c r="AG145" cm="1">
        <f t="array" ref="AG145">IF(AF145&gt;=MAX($D$3:$D$100),MAX($D$3:$D$100),IF(AE145&lt;$D$3,$D$3,INDEX($D$3:$D$100,MATCH(AE145,$D$3:$D$100)+1)))</f>
        <v>2040</v>
      </c>
      <c r="AH145">
        <f t="shared" si="97"/>
        <v>2.6800000000000001E-4</v>
      </c>
      <c r="AI145" s="38">
        <f t="shared" si="98"/>
        <v>2.6800000000000001E-4</v>
      </c>
      <c r="AJ145">
        <f t="shared" si="99"/>
        <v>2.6800000000000001E-4</v>
      </c>
      <c r="AK145">
        <f t="shared" si="100"/>
        <v>0.82991560000000009</v>
      </c>
      <c r="AL145">
        <f t="shared" si="101"/>
        <v>0</v>
      </c>
      <c r="AN145" s="1" t="str" cm="1">
        <f t="array" ref="AN145">IF(INDEX(Utilities!145:145,'OperationUtility1 (El)'!$B$9)="","",INDEX(Utilities!145:145,'OperationUtility1 (El)'!$B$9))</f>
        <v/>
      </c>
      <c r="AO145" s="1" t="str" cm="1">
        <f t="array" ref="AO145">IF(INDEX(Utilities!145:145,'OperationUtility1 (El)'!$B$9 + 3)="","",INDEX(Utilities!145:145,'OperationUtility1 (El)'!$B$9 +3))</f>
        <v/>
      </c>
      <c r="AQ145">
        <f t="shared" si="123"/>
        <v>2155</v>
      </c>
      <c r="AR145">
        <f t="shared" si="102"/>
        <v>2040</v>
      </c>
      <c r="AS145" cm="1">
        <f t="array" ref="AS145">IF(AR145&gt;=MAX($D$3:$D$100),MAX($D$3:$D$100),IF(AQ145&lt;$D$3,$D$3,INDEX($D$3:$D$100,MATCH(AQ145,$D$3:$D$100)+1)))</f>
        <v>2040</v>
      </c>
      <c r="AT145">
        <f t="shared" si="103"/>
        <v>6.0300000000000002E-5</v>
      </c>
      <c r="AU145" s="38">
        <f t="shared" si="104"/>
        <v>6.0300000000000002E-5</v>
      </c>
      <c r="AV145">
        <f t="shared" si="105"/>
        <v>6.0300000000000002E-5</v>
      </c>
      <c r="AW145">
        <f t="shared" si="106"/>
        <v>0.18673101000000003</v>
      </c>
      <c r="AX145">
        <f t="shared" si="107"/>
        <v>0</v>
      </c>
      <c r="AZ145" s="1" t="str" cm="1">
        <f t="array" ref="AZ145">IF(INDEX(Utilities!145:145,'OperationUtility1 (El)'!$B$9)="","",INDEX(Utilities!145:145,'OperationUtility1 (El)'!$B$9))</f>
        <v/>
      </c>
      <c r="BA145" s="1" t="str" cm="1">
        <f t="array" ref="BA145">IF(INDEX(Utilities!145:145,'OperationUtility1 (El)'!$B$9 + 4)="","",INDEX(Utilities!145:145,'OperationUtility1 (El)'!$B$9 +4))</f>
        <v/>
      </c>
      <c r="BC145">
        <f t="shared" si="124"/>
        <v>2155</v>
      </c>
      <c r="BD145">
        <f t="shared" si="108"/>
        <v>2040</v>
      </c>
      <c r="BE145" cm="1">
        <f t="array" ref="BE145">IF(BD145&gt;=MAX($D$3:$D$100),MAX($D$3:$D$100),IF(BC145&lt;$D$3,$D$3,INDEX($D$3:$D$100,MATCH(BC145,$D$3:$D$100)+1)))</f>
        <v>2040</v>
      </c>
      <c r="BF145">
        <f t="shared" si="109"/>
        <v>0.40600000000000003</v>
      </c>
      <c r="BG145" s="38">
        <f t="shared" si="110"/>
        <v>0.40600000000000003</v>
      </c>
      <c r="BH145">
        <f t="shared" si="111"/>
        <v>0.40600000000000003</v>
      </c>
      <c r="BI145">
        <f t="shared" si="112"/>
        <v>1257.2602000000002</v>
      </c>
      <c r="BJ145">
        <f t="shared" si="113"/>
        <v>0</v>
      </c>
      <c r="BL145" s="1" t="str" cm="1">
        <f t="array" ref="BL145">IF(INDEX(Utilities!145:145,'OperationUtility1 (El)'!$B$9)="","",INDEX(Utilities!145:145,'OperationUtility1 (El)'!$B$9))</f>
        <v/>
      </c>
      <c r="BM145" s="1" t="str" cm="1">
        <f t="array" ref="BM145">IF(INDEX(Utilities!145:145,'OperationUtility1 (El)'!$B$9 + 5)="","",INDEX(Utilities!145:145,'OperationUtility1 (El)'!$B$9 +5))</f>
        <v/>
      </c>
      <c r="BO145">
        <f t="shared" si="125"/>
        <v>2155</v>
      </c>
      <c r="BP145">
        <f t="shared" si="114"/>
        <v>2040</v>
      </c>
      <c r="BQ145" cm="1">
        <f t="array" ref="BQ145">IF(BP145&gt;=MAX($D$3:$D$100),MAX($D$3:$D$100),IF(BO145&lt;$D$3,$D$3,INDEX($D$3:$D$100,MATCH(BO145,$D$3:$D$100)+1)))</f>
        <v>2040</v>
      </c>
      <c r="BR145">
        <f t="shared" si="115"/>
        <v>6.1510000000000007</v>
      </c>
      <c r="BS145" s="38">
        <f t="shared" si="116"/>
        <v>6.1510000000000007</v>
      </c>
      <c r="BT145">
        <f t="shared" si="117"/>
        <v>6.1510000000000007</v>
      </c>
      <c r="BU145">
        <f t="shared" si="118"/>
        <v>19047.801700000004</v>
      </c>
      <c r="BV145">
        <f t="shared" si="119"/>
        <v>0</v>
      </c>
    </row>
    <row r="146" spans="7:74" x14ac:dyDescent="0.25">
      <c r="G146">
        <f t="shared" si="120"/>
        <v>2156</v>
      </c>
      <c r="H146">
        <f t="shared" si="86"/>
        <v>2040</v>
      </c>
      <c r="I146" cm="1">
        <f t="array" ref="I146">IF(H146&gt;=MAX($D$3:$D$100),MAX($D$3:$D$100),IF(G146&lt;$D$3,$D$3,INDEX($D$3:$D$100,MATCH(G146,$D$3:$D$100)+1)))</f>
        <v>2040</v>
      </c>
      <c r="J146">
        <f t="shared" si="87"/>
        <v>4.0300000000000002E-2</v>
      </c>
      <c r="K146" s="38">
        <f t="shared" si="88"/>
        <v>4.0300000000000002E-2</v>
      </c>
      <c r="L146">
        <f t="shared" si="89"/>
        <v>4.0300000000000002E-2</v>
      </c>
      <c r="M146">
        <f t="shared" si="85"/>
        <v>124.79701000000001</v>
      </c>
      <c r="N146">
        <f t="shared" si="126"/>
        <v>0</v>
      </c>
      <c r="S146">
        <f t="shared" si="121"/>
        <v>2156</v>
      </c>
      <c r="T146">
        <f t="shared" si="90"/>
        <v>2040</v>
      </c>
      <c r="U146" cm="1">
        <f t="array" ref="U146">IF(T146&gt;=MAX($D$3:$D$100),MAX($D$3:$D$100),IF(S146&lt;$D$3,$D$3,INDEX($D$3:$D$100,MATCH(S146,$D$3:$D$100)+1)))</f>
        <v>2040</v>
      </c>
      <c r="V146">
        <f t="shared" si="91"/>
        <v>2.73E-5</v>
      </c>
      <c r="W146" s="38">
        <f t="shared" si="92"/>
        <v>2.73E-5</v>
      </c>
      <c r="X146">
        <f t="shared" si="93"/>
        <v>2.73E-5</v>
      </c>
      <c r="Y146">
        <f t="shared" si="94"/>
        <v>8.453991000000001E-2</v>
      </c>
      <c r="Z146">
        <f t="shared" si="95"/>
        <v>0</v>
      </c>
      <c r="AE146">
        <f t="shared" si="122"/>
        <v>2156</v>
      </c>
      <c r="AF146">
        <f t="shared" si="96"/>
        <v>2040</v>
      </c>
      <c r="AG146" cm="1">
        <f t="array" ref="AG146">IF(AF146&gt;=MAX($D$3:$D$100),MAX($D$3:$D$100),IF(AE146&lt;$D$3,$D$3,INDEX($D$3:$D$100,MATCH(AE146,$D$3:$D$100)+1)))</f>
        <v>2040</v>
      </c>
      <c r="AH146">
        <f t="shared" si="97"/>
        <v>2.6800000000000001E-4</v>
      </c>
      <c r="AI146" s="38">
        <f t="shared" si="98"/>
        <v>2.6800000000000001E-4</v>
      </c>
      <c r="AJ146">
        <f t="shared" si="99"/>
        <v>2.6800000000000001E-4</v>
      </c>
      <c r="AK146">
        <f t="shared" si="100"/>
        <v>0.82991560000000009</v>
      </c>
      <c r="AL146">
        <f t="shared" si="101"/>
        <v>0</v>
      </c>
      <c r="AN146" s="1" t="str" cm="1">
        <f t="array" ref="AN146">IF(INDEX(Utilities!146:146,'OperationUtility1 (El)'!$B$9)="","",INDEX(Utilities!146:146,'OperationUtility1 (El)'!$B$9))</f>
        <v/>
      </c>
      <c r="AO146" s="1" t="str" cm="1">
        <f t="array" ref="AO146">IF(INDEX(Utilities!146:146,'OperationUtility1 (El)'!$B$9 + 3)="","",INDEX(Utilities!146:146,'OperationUtility1 (El)'!$B$9 +3))</f>
        <v/>
      </c>
      <c r="AQ146">
        <f t="shared" si="123"/>
        <v>2156</v>
      </c>
      <c r="AR146">
        <f t="shared" si="102"/>
        <v>2040</v>
      </c>
      <c r="AS146" cm="1">
        <f t="array" ref="AS146">IF(AR146&gt;=MAX($D$3:$D$100),MAX($D$3:$D$100),IF(AQ146&lt;$D$3,$D$3,INDEX($D$3:$D$100,MATCH(AQ146,$D$3:$D$100)+1)))</f>
        <v>2040</v>
      </c>
      <c r="AT146">
        <f t="shared" si="103"/>
        <v>6.0300000000000002E-5</v>
      </c>
      <c r="AU146" s="38">
        <f t="shared" si="104"/>
        <v>6.0300000000000002E-5</v>
      </c>
      <c r="AV146">
        <f t="shared" si="105"/>
        <v>6.0300000000000002E-5</v>
      </c>
      <c r="AW146">
        <f t="shared" si="106"/>
        <v>0.18673101000000003</v>
      </c>
      <c r="AX146">
        <f t="shared" si="107"/>
        <v>0</v>
      </c>
      <c r="AZ146" s="1" t="str" cm="1">
        <f t="array" ref="AZ146">IF(INDEX(Utilities!146:146,'OperationUtility1 (El)'!$B$9)="","",INDEX(Utilities!146:146,'OperationUtility1 (El)'!$B$9))</f>
        <v/>
      </c>
      <c r="BA146" s="1" t="str" cm="1">
        <f t="array" ref="BA146">IF(INDEX(Utilities!146:146,'OperationUtility1 (El)'!$B$9 + 4)="","",INDEX(Utilities!146:146,'OperationUtility1 (El)'!$B$9 +4))</f>
        <v/>
      </c>
      <c r="BC146">
        <f t="shared" si="124"/>
        <v>2156</v>
      </c>
      <c r="BD146">
        <f t="shared" si="108"/>
        <v>2040</v>
      </c>
      <c r="BE146" cm="1">
        <f t="array" ref="BE146">IF(BD146&gt;=MAX($D$3:$D$100),MAX($D$3:$D$100),IF(BC146&lt;$D$3,$D$3,INDEX($D$3:$D$100,MATCH(BC146,$D$3:$D$100)+1)))</f>
        <v>2040</v>
      </c>
      <c r="BF146">
        <f t="shared" si="109"/>
        <v>0.40600000000000003</v>
      </c>
      <c r="BG146" s="38">
        <f t="shared" si="110"/>
        <v>0.40600000000000003</v>
      </c>
      <c r="BH146">
        <f t="shared" si="111"/>
        <v>0.40600000000000003</v>
      </c>
      <c r="BI146">
        <f t="shared" si="112"/>
        <v>1257.2602000000002</v>
      </c>
      <c r="BJ146">
        <f t="shared" si="113"/>
        <v>0</v>
      </c>
      <c r="BL146" s="1" t="str" cm="1">
        <f t="array" ref="BL146">IF(INDEX(Utilities!146:146,'OperationUtility1 (El)'!$B$9)="","",INDEX(Utilities!146:146,'OperationUtility1 (El)'!$B$9))</f>
        <v/>
      </c>
      <c r="BM146" s="1" t="str" cm="1">
        <f t="array" ref="BM146">IF(INDEX(Utilities!146:146,'OperationUtility1 (El)'!$B$9 + 5)="","",INDEX(Utilities!146:146,'OperationUtility1 (El)'!$B$9 +5))</f>
        <v/>
      </c>
      <c r="BO146">
        <f t="shared" si="125"/>
        <v>2156</v>
      </c>
      <c r="BP146">
        <f t="shared" si="114"/>
        <v>2040</v>
      </c>
      <c r="BQ146" cm="1">
        <f t="array" ref="BQ146">IF(BP146&gt;=MAX($D$3:$D$100),MAX($D$3:$D$100),IF(BO146&lt;$D$3,$D$3,INDEX($D$3:$D$100,MATCH(BO146,$D$3:$D$100)+1)))</f>
        <v>2040</v>
      </c>
      <c r="BR146">
        <f t="shared" si="115"/>
        <v>6.1510000000000007</v>
      </c>
      <c r="BS146" s="38">
        <f t="shared" si="116"/>
        <v>6.1510000000000007</v>
      </c>
      <c r="BT146">
        <f t="shared" si="117"/>
        <v>6.1510000000000007</v>
      </c>
      <c r="BU146">
        <f t="shared" si="118"/>
        <v>19047.801700000004</v>
      </c>
      <c r="BV146">
        <f t="shared" si="119"/>
        <v>0</v>
      </c>
    </row>
    <row r="147" spans="7:74" x14ac:dyDescent="0.25">
      <c r="G147">
        <f t="shared" si="120"/>
        <v>2157</v>
      </c>
      <c r="H147">
        <f t="shared" si="86"/>
        <v>2040</v>
      </c>
      <c r="I147" cm="1">
        <f t="array" ref="I147">IF(H147&gt;=MAX($D$3:$D$100),MAX($D$3:$D$100),IF(G147&lt;$D$3,$D$3,INDEX($D$3:$D$100,MATCH(G147,$D$3:$D$100)+1)))</f>
        <v>2040</v>
      </c>
      <c r="J147">
        <f t="shared" si="87"/>
        <v>4.0300000000000002E-2</v>
      </c>
      <c r="K147" s="38">
        <f t="shared" si="88"/>
        <v>4.0300000000000002E-2</v>
      </c>
      <c r="L147">
        <f t="shared" si="89"/>
        <v>4.0300000000000002E-2</v>
      </c>
      <c r="M147">
        <f t="shared" si="85"/>
        <v>124.79701000000001</v>
      </c>
      <c r="N147">
        <f t="shared" si="126"/>
        <v>0</v>
      </c>
      <c r="S147">
        <f t="shared" si="121"/>
        <v>2157</v>
      </c>
      <c r="T147">
        <f t="shared" si="90"/>
        <v>2040</v>
      </c>
      <c r="U147" cm="1">
        <f t="array" ref="U147">IF(T147&gt;=MAX($D$3:$D$100),MAX($D$3:$D$100),IF(S147&lt;$D$3,$D$3,INDEX($D$3:$D$100,MATCH(S147,$D$3:$D$100)+1)))</f>
        <v>2040</v>
      </c>
      <c r="V147">
        <f t="shared" si="91"/>
        <v>2.73E-5</v>
      </c>
      <c r="W147" s="38">
        <f t="shared" si="92"/>
        <v>2.73E-5</v>
      </c>
      <c r="X147">
        <f t="shared" si="93"/>
        <v>2.73E-5</v>
      </c>
      <c r="Y147">
        <f t="shared" si="94"/>
        <v>8.453991000000001E-2</v>
      </c>
      <c r="Z147">
        <f t="shared" si="95"/>
        <v>0</v>
      </c>
      <c r="AE147">
        <f t="shared" si="122"/>
        <v>2157</v>
      </c>
      <c r="AF147">
        <f t="shared" si="96"/>
        <v>2040</v>
      </c>
      <c r="AG147" cm="1">
        <f t="array" ref="AG147">IF(AF147&gt;=MAX($D$3:$D$100),MAX($D$3:$D$100),IF(AE147&lt;$D$3,$D$3,INDEX($D$3:$D$100,MATCH(AE147,$D$3:$D$100)+1)))</f>
        <v>2040</v>
      </c>
      <c r="AH147">
        <f t="shared" si="97"/>
        <v>2.6800000000000001E-4</v>
      </c>
      <c r="AI147" s="38">
        <f t="shared" si="98"/>
        <v>2.6800000000000001E-4</v>
      </c>
      <c r="AJ147">
        <f t="shared" si="99"/>
        <v>2.6800000000000001E-4</v>
      </c>
      <c r="AK147">
        <f t="shared" si="100"/>
        <v>0.82991560000000009</v>
      </c>
      <c r="AL147">
        <f t="shared" si="101"/>
        <v>0</v>
      </c>
      <c r="AN147" s="1" t="str" cm="1">
        <f t="array" ref="AN147">IF(INDEX(Utilities!147:147,'OperationUtility1 (El)'!$B$9)="","",INDEX(Utilities!147:147,'OperationUtility1 (El)'!$B$9))</f>
        <v/>
      </c>
      <c r="AO147" s="1" t="str" cm="1">
        <f t="array" ref="AO147">IF(INDEX(Utilities!147:147,'OperationUtility1 (El)'!$B$9 + 3)="","",INDEX(Utilities!147:147,'OperationUtility1 (El)'!$B$9 +3))</f>
        <v/>
      </c>
      <c r="AQ147">
        <f t="shared" si="123"/>
        <v>2157</v>
      </c>
      <c r="AR147">
        <f t="shared" si="102"/>
        <v>2040</v>
      </c>
      <c r="AS147" cm="1">
        <f t="array" ref="AS147">IF(AR147&gt;=MAX($D$3:$D$100),MAX($D$3:$D$100),IF(AQ147&lt;$D$3,$D$3,INDEX($D$3:$D$100,MATCH(AQ147,$D$3:$D$100)+1)))</f>
        <v>2040</v>
      </c>
      <c r="AT147">
        <f t="shared" si="103"/>
        <v>6.0300000000000002E-5</v>
      </c>
      <c r="AU147" s="38">
        <f t="shared" si="104"/>
        <v>6.0300000000000002E-5</v>
      </c>
      <c r="AV147">
        <f t="shared" si="105"/>
        <v>6.0300000000000002E-5</v>
      </c>
      <c r="AW147">
        <f t="shared" si="106"/>
        <v>0.18673101000000003</v>
      </c>
      <c r="AX147">
        <f t="shared" si="107"/>
        <v>0</v>
      </c>
      <c r="AZ147" s="1" t="str" cm="1">
        <f t="array" ref="AZ147">IF(INDEX(Utilities!147:147,'OperationUtility1 (El)'!$B$9)="","",INDEX(Utilities!147:147,'OperationUtility1 (El)'!$B$9))</f>
        <v/>
      </c>
      <c r="BA147" s="1" t="str" cm="1">
        <f t="array" ref="BA147">IF(INDEX(Utilities!147:147,'OperationUtility1 (El)'!$B$9 + 4)="","",INDEX(Utilities!147:147,'OperationUtility1 (El)'!$B$9 +4))</f>
        <v/>
      </c>
      <c r="BC147">
        <f t="shared" si="124"/>
        <v>2157</v>
      </c>
      <c r="BD147">
        <f t="shared" si="108"/>
        <v>2040</v>
      </c>
      <c r="BE147" cm="1">
        <f t="array" ref="BE147">IF(BD147&gt;=MAX($D$3:$D$100),MAX($D$3:$D$100),IF(BC147&lt;$D$3,$D$3,INDEX($D$3:$D$100,MATCH(BC147,$D$3:$D$100)+1)))</f>
        <v>2040</v>
      </c>
      <c r="BF147">
        <f t="shared" si="109"/>
        <v>0.40600000000000003</v>
      </c>
      <c r="BG147" s="38">
        <f t="shared" si="110"/>
        <v>0.40600000000000003</v>
      </c>
      <c r="BH147">
        <f t="shared" si="111"/>
        <v>0.40600000000000003</v>
      </c>
      <c r="BI147">
        <f t="shared" si="112"/>
        <v>1257.2602000000002</v>
      </c>
      <c r="BJ147">
        <f t="shared" si="113"/>
        <v>0</v>
      </c>
      <c r="BL147" s="1" t="str" cm="1">
        <f t="array" ref="BL147">IF(INDEX(Utilities!147:147,'OperationUtility1 (El)'!$B$9)="","",INDEX(Utilities!147:147,'OperationUtility1 (El)'!$B$9))</f>
        <v/>
      </c>
      <c r="BM147" s="1" t="str" cm="1">
        <f t="array" ref="BM147">IF(INDEX(Utilities!147:147,'OperationUtility1 (El)'!$B$9 + 5)="","",INDEX(Utilities!147:147,'OperationUtility1 (El)'!$B$9 +5))</f>
        <v/>
      </c>
      <c r="BO147">
        <f t="shared" si="125"/>
        <v>2157</v>
      </c>
      <c r="BP147">
        <f t="shared" si="114"/>
        <v>2040</v>
      </c>
      <c r="BQ147" cm="1">
        <f t="array" ref="BQ147">IF(BP147&gt;=MAX($D$3:$D$100),MAX($D$3:$D$100),IF(BO147&lt;$D$3,$D$3,INDEX($D$3:$D$100,MATCH(BO147,$D$3:$D$100)+1)))</f>
        <v>2040</v>
      </c>
      <c r="BR147">
        <f t="shared" si="115"/>
        <v>6.1510000000000007</v>
      </c>
      <c r="BS147" s="38">
        <f t="shared" si="116"/>
        <v>6.1510000000000007</v>
      </c>
      <c r="BT147">
        <f t="shared" si="117"/>
        <v>6.1510000000000007</v>
      </c>
      <c r="BU147">
        <f t="shared" si="118"/>
        <v>19047.801700000004</v>
      </c>
      <c r="BV147">
        <f t="shared" si="119"/>
        <v>0</v>
      </c>
    </row>
    <row r="148" spans="7:74" x14ac:dyDescent="0.25">
      <c r="G148">
        <f t="shared" si="120"/>
        <v>2158</v>
      </c>
      <c r="H148">
        <f t="shared" si="86"/>
        <v>2040</v>
      </c>
      <c r="I148" cm="1">
        <f t="array" ref="I148">IF(H148&gt;=MAX($D$3:$D$100),MAX($D$3:$D$100),IF(G148&lt;$D$3,$D$3,INDEX($D$3:$D$100,MATCH(G148,$D$3:$D$100)+1)))</f>
        <v>2040</v>
      </c>
      <c r="J148">
        <f t="shared" si="87"/>
        <v>4.0300000000000002E-2</v>
      </c>
      <c r="K148" s="38">
        <f t="shared" si="88"/>
        <v>4.0300000000000002E-2</v>
      </c>
      <c r="L148">
        <f t="shared" si="89"/>
        <v>4.0300000000000002E-2</v>
      </c>
      <c r="M148">
        <f t="shared" si="85"/>
        <v>124.79701000000001</v>
      </c>
      <c r="N148">
        <f t="shared" si="126"/>
        <v>0</v>
      </c>
      <c r="S148">
        <f t="shared" si="121"/>
        <v>2158</v>
      </c>
      <c r="T148">
        <f t="shared" si="90"/>
        <v>2040</v>
      </c>
      <c r="U148" cm="1">
        <f t="array" ref="U148">IF(T148&gt;=MAX($D$3:$D$100),MAX($D$3:$D$100),IF(S148&lt;$D$3,$D$3,INDEX($D$3:$D$100,MATCH(S148,$D$3:$D$100)+1)))</f>
        <v>2040</v>
      </c>
      <c r="V148">
        <f t="shared" si="91"/>
        <v>2.73E-5</v>
      </c>
      <c r="W148" s="38">
        <f t="shared" si="92"/>
        <v>2.73E-5</v>
      </c>
      <c r="X148">
        <f t="shared" si="93"/>
        <v>2.73E-5</v>
      </c>
      <c r="Y148">
        <f t="shared" si="94"/>
        <v>8.453991000000001E-2</v>
      </c>
      <c r="Z148">
        <f t="shared" si="95"/>
        <v>0</v>
      </c>
      <c r="AE148">
        <f t="shared" si="122"/>
        <v>2158</v>
      </c>
      <c r="AF148">
        <f t="shared" si="96"/>
        <v>2040</v>
      </c>
      <c r="AG148" cm="1">
        <f t="array" ref="AG148">IF(AF148&gt;=MAX($D$3:$D$100),MAX($D$3:$D$100),IF(AE148&lt;$D$3,$D$3,INDEX($D$3:$D$100,MATCH(AE148,$D$3:$D$100)+1)))</f>
        <v>2040</v>
      </c>
      <c r="AH148">
        <f t="shared" si="97"/>
        <v>2.6800000000000001E-4</v>
      </c>
      <c r="AI148" s="38">
        <f t="shared" si="98"/>
        <v>2.6800000000000001E-4</v>
      </c>
      <c r="AJ148">
        <f t="shared" si="99"/>
        <v>2.6800000000000001E-4</v>
      </c>
      <c r="AK148">
        <f t="shared" si="100"/>
        <v>0.82991560000000009</v>
      </c>
      <c r="AL148">
        <f t="shared" si="101"/>
        <v>0</v>
      </c>
      <c r="AN148" s="1" t="str" cm="1">
        <f t="array" ref="AN148">IF(INDEX(Utilities!148:148,'OperationUtility1 (El)'!$B$9)="","",INDEX(Utilities!148:148,'OperationUtility1 (El)'!$B$9))</f>
        <v/>
      </c>
      <c r="AO148" s="1" t="str" cm="1">
        <f t="array" ref="AO148">IF(INDEX(Utilities!148:148,'OperationUtility1 (El)'!$B$9 + 3)="","",INDEX(Utilities!148:148,'OperationUtility1 (El)'!$B$9 +3))</f>
        <v/>
      </c>
      <c r="AQ148">
        <f t="shared" si="123"/>
        <v>2158</v>
      </c>
      <c r="AR148">
        <f t="shared" si="102"/>
        <v>2040</v>
      </c>
      <c r="AS148" cm="1">
        <f t="array" ref="AS148">IF(AR148&gt;=MAX($D$3:$D$100),MAX($D$3:$D$100),IF(AQ148&lt;$D$3,$D$3,INDEX($D$3:$D$100,MATCH(AQ148,$D$3:$D$100)+1)))</f>
        <v>2040</v>
      </c>
      <c r="AT148">
        <f t="shared" si="103"/>
        <v>6.0300000000000002E-5</v>
      </c>
      <c r="AU148" s="38">
        <f t="shared" si="104"/>
        <v>6.0300000000000002E-5</v>
      </c>
      <c r="AV148">
        <f t="shared" si="105"/>
        <v>6.0300000000000002E-5</v>
      </c>
      <c r="AW148">
        <f t="shared" si="106"/>
        <v>0.18673101000000003</v>
      </c>
      <c r="AX148">
        <f t="shared" si="107"/>
        <v>0</v>
      </c>
      <c r="AZ148" s="1" t="str" cm="1">
        <f t="array" ref="AZ148">IF(INDEX(Utilities!148:148,'OperationUtility1 (El)'!$B$9)="","",INDEX(Utilities!148:148,'OperationUtility1 (El)'!$B$9))</f>
        <v/>
      </c>
      <c r="BA148" s="1" t="str" cm="1">
        <f t="array" ref="BA148">IF(INDEX(Utilities!148:148,'OperationUtility1 (El)'!$B$9 + 4)="","",INDEX(Utilities!148:148,'OperationUtility1 (El)'!$B$9 +4))</f>
        <v/>
      </c>
      <c r="BC148">
        <f t="shared" si="124"/>
        <v>2158</v>
      </c>
      <c r="BD148">
        <f t="shared" si="108"/>
        <v>2040</v>
      </c>
      <c r="BE148" cm="1">
        <f t="array" ref="BE148">IF(BD148&gt;=MAX($D$3:$D$100),MAX($D$3:$D$100),IF(BC148&lt;$D$3,$D$3,INDEX($D$3:$D$100,MATCH(BC148,$D$3:$D$100)+1)))</f>
        <v>2040</v>
      </c>
      <c r="BF148">
        <f t="shared" si="109"/>
        <v>0.40600000000000003</v>
      </c>
      <c r="BG148" s="38">
        <f t="shared" si="110"/>
        <v>0.40600000000000003</v>
      </c>
      <c r="BH148">
        <f t="shared" si="111"/>
        <v>0.40600000000000003</v>
      </c>
      <c r="BI148">
        <f t="shared" si="112"/>
        <v>1257.2602000000002</v>
      </c>
      <c r="BJ148">
        <f t="shared" si="113"/>
        <v>0</v>
      </c>
      <c r="BL148" s="1" t="str" cm="1">
        <f t="array" ref="BL148">IF(INDEX(Utilities!148:148,'OperationUtility1 (El)'!$B$9)="","",INDEX(Utilities!148:148,'OperationUtility1 (El)'!$B$9))</f>
        <v/>
      </c>
      <c r="BM148" s="1" t="str" cm="1">
        <f t="array" ref="BM148">IF(INDEX(Utilities!148:148,'OperationUtility1 (El)'!$B$9 + 5)="","",INDEX(Utilities!148:148,'OperationUtility1 (El)'!$B$9 +5))</f>
        <v/>
      </c>
      <c r="BO148">
        <f t="shared" si="125"/>
        <v>2158</v>
      </c>
      <c r="BP148">
        <f t="shared" si="114"/>
        <v>2040</v>
      </c>
      <c r="BQ148" cm="1">
        <f t="array" ref="BQ148">IF(BP148&gt;=MAX($D$3:$D$100),MAX($D$3:$D$100),IF(BO148&lt;$D$3,$D$3,INDEX($D$3:$D$100,MATCH(BO148,$D$3:$D$100)+1)))</f>
        <v>2040</v>
      </c>
      <c r="BR148">
        <f t="shared" si="115"/>
        <v>6.1510000000000007</v>
      </c>
      <c r="BS148" s="38">
        <f t="shared" si="116"/>
        <v>6.1510000000000007</v>
      </c>
      <c r="BT148">
        <f t="shared" si="117"/>
        <v>6.1510000000000007</v>
      </c>
      <c r="BU148">
        <f t="shared" si="118"/>
        <v>19047.801700000004</v>
      </c>
      <c r="BV148">
        <f t="shared" si="119"/>
        <v>0</v>
      </c>
    </row>
    <row r="149" spans="7:74" x14ac:dyDescent="0.25">
      <c r="G149">
        <f t="shared" si="120"/>
        <v>2159</v>
      </c>
      <c r="H149">
        <f t="shared" si="86"/>
        <v>2040</v>
      </c>
      <c r="I149" cm="1">
        <f t="array" ref="I149">IF(H149&gt;=MAX($D$3:$D$100),MAX($D$3:$D$100),IF(G149&lt;$D$3,$D$3,INDEX($D$3:$D$100,MATCH(G149,$D$3:$D$100)+1)))</f>
        <v>2040</v>
      </c>
      <c r="J149">
        <f t="shared" si="87"/>
        <v>4.0300000000000002E-2</v>
      </c>
      <c r="K149" s="38">
        <f t="shared" si="88"/>
        <v>4.0300000000000002E-2</v>
      </c>
      <c r="L149">
        <f t="shared" si="89"/>
        <v>4.0300000000000002E-2</v>
      </c>
      <c r="M149">
        <f t="shared" si="85"/>
        <v>124.79701000000001</v>
      </c>
      <c r="N149">
        <f t="shared" si="126"/>
        <v>0</v>
      </c>
      <c r="S149">
        <f t="shared" si="121"/>
        <v>2159</v>
      </c>
      <c r="T149">
        <f t="shared" si="90"/>
        <v>2040</v>
      </c>
      <c r="U149" cm="1">
        <f t="array" ref="U149">IF(T149&gt;=MAX($D$3:$D$100),MAX($D$3:$D$100),IF(S149&lt;$D$3,$D$3,INDEX($D$3:$D$100,MATCH(S149,$D$3:$D$100)+1)))</f>
        <v>2040</v>
      </c>
      <c r="V149">
        <f t="shared" si="91"/>
        <v>2.73E-5</v>
      </c>
      <c r="W149" s="38">
        <f t="shared" si="92"/>
        <v>2.73E-5</v>
      </c>
      <c r="X149">
        <f t="shared" si="93"/>
        <v>2.73E-5</v>
      </c>
      <c r="Y149">
        <f t="shared" si="94"/>
        <v>8.453991000000001E-2</v>
      </c>
      <c r="Z149">
        <f t="shared" si="95"/>
        <v>0</v>
      </c>
      <c r="AE149">
        <f t="shared" si="122"/>
        <v>2159</v>
      </c>
      <c r="AF149">
        <f t="shared" si="96"/>
        <v>2040</v>
      </c>
      <c r="AG149" cm="1">
        <f t="array" ref="AG149">IF(AF149&gt;=MAX($D$3:$D$100),MAX($D$3:$D$100),IF(AE149&lt;$D$3,$D$3,INDEX($D$3:$D$100,MATCH(AE149,$D$3:$D$100)+1)))</f>
        <v>2040</v>
      </c>
      <c r="AH149">
        <f t="shared" si="97"/>
        <v>2.6800000000000001E-4</v>
      </c>
      <c r="AI149" s="38">
        <f t="shared" si="98"/>
        <v>2.6800000000000001E-4</v>
      </c>
      <c r="AJ149">
        <f t="shared" si="99"/>
        <v>2.6800000000000001E-4</v>
      </c>
      <c r="AK149">
        <f t="shared" si="100"/>
        <v>0.82991560000000009</v>
      </c>
      <c r="AL149">
        <f t="shared" si="101"/>
        <v>0</v>
      </c>
      <c r="AN149" s="1" t="str" cm="1">
        <f t="array" ref="AN149">IF(INDEX(Utilities!149:149,'OperationUtility1 (El)'!$B$9)="","",INDEX(Utilities!149:149,'OperationUtility1 (El)'!$B$9))</f>
        <v/>
      </c>
      <c r="AO149" s="1" t="str" cm="1">
        <f t="array" ref="AO149">IF(INDEX(Utilities!149:149,'OperationUtility1 (El)'!$B$9 + 3)="","",INDEX(Utilities!149:149,'OperationUtility1 (El)'!$B$9 +3))</f>
        <v/>
      </c>
      <c r="AQ149">
        <f t="shared" si="123"/>
        <v>2159</v>
      </c>
      <c r="AR149">
        <f t="shared" si="102"/>
        <v>2040</v>
      </c>
      <c r="AS149" cm="1">
        <f t="array" ref="AS149">IF(AR149&gt;=MAX($D$3:$D$100),MAX($D$3:$D$100),IF(AQ149&lt;$D$3,$D$3,INDEX($D$3:$D$100,MATCH(AQ149,$D$3:$D$100)+1)))</f>
        <v>2040</v>
      </c>
      <c r="AT149">
        <f t="shared" si="103"/>
        <v>6.0300000000000002E-5</v>
      </c>
      <c r="AU149" s="38">
        <f t="shared" si="104"/>
        <v>6.0300000000000002E-5</v>
      </c>
      <c r="AV149">
        <f t="shared" si="105"/>
        <v>6.0300000000000002E-5</v>
      </c>
      <c r="AW149">
        <f t="shared" si="106"/>
        <v>0.18673101000000003</v>
      </c>
      <c r="AX149">
        <f t="shared" si="107"/>
        <v>0</v>
      </c>
      <c r="AZ149" s="1" t="str" cm="1">
        <f t="array" ref="AZ149">IF(INDEX(Utilities!149:149,'OperationUtility1 (El)'!$B$9)="","",INDEX(Utilities!149:149,'OperationUtility1 (El)'!$B$9))</f>
        <v/>
      </c>
      <c r="BA149" s="1" t="str" cm="1">
        <f t="array" ref="BA149">IF(INDEX(Utilities!149:149,'OperationUtility1 (El)'!$B$9 + 4)="","",INDEX(Utilities!149:149,'OperationUtility1 (El)'!$B$9 +4))</f>
        <v/>
      </c>
      <c r="BC149">
        <f t="shared" si="124"/>
        <v>2159</v>
      </c>
      <c r="BD149">
        <f t="shared" si="108"/>
        <v>2040</v>
      </c>
      <c r="BE149" cm="1">
        <f t="array" ref="BE149">IF(BD149&gt;=MAX($D$3:$D$100),MAX($D$3:$D$100),IF(BC149&lt;$D$3,$D$3,INDEX($D$3:$D$100,MATCH(BC149,$D$3:$D$100)+1)))</f>
        <v>2040</v>
      </c>
      <c r="BF149">
        <f t="shared" si="109"/>
        <v>0.40600000000000003</v>
      </c>
      <c r="BG149" s="38">
        <f t="shared" si="110"/>
        <v>0.40600000000000003</v>
      </c>
      <c r="BH149">
        <f t="shared" si="111"/>
        <v>0.40600000000000003</v>
      </c>
      <c r="BI149">
        <f t="shared" si="112"/>
        <v>1257.2602000000002</v>
      </c>
      <c r="BJ149">
        <f t="shared" si="113"/>
        <v>0</v>
      </c>
      <c r="BL149" s="1" t="str" cm="1">
        <f t="array" ref="BL149">IF(INDEX(Utilities!149:149,'OperationUtility1 (El)'!$B$9)="","",INDEX(Utilities!149:149,'OperationUtility1 (El)'!$B$9))</f>
        <v/>
      </c>
      <c r="BM149" s="1" t="str" cm="1">
        <f t="array" ref="BM149">IF(INDEX(Utilities!149:149,'OperationUtility1 (El)'!$B$9 + 5)="","",INDEX(Utilities!149:149,'OperationUtility1 (El)'!$B$9 +5))</f>
        <v/>
      </c>
      <c r="BO149">
        <f t="shared" si="125"/>
        <v>2159</v>
      </c>
      <c r="BP149">
        <f t="shared" si="114"/>
        <v>2040</v>
      </c>
      <c r="BQ149" cm="1">
        <f t="array" ref="BQ149">IF(BP149&gt;=MAX($D$3:$D$100),MAX($D$3:$D$100),IF(BO149&lt;$D$3,$D$3,INDEX($D$3:$D$100,MATCH(BO149,$D$3:$D$100)+1)))</f>
        <v>2040</v>
      </c>
      <c r="BR149">
        <f t="shared" si="115"/>
        <v>6.1510000000000007</v>
      </c>
      <c r="BS149" s="38">
        <f t="shared" si="116"/>
        <v>6.1510000000000007</v>
      </c>
      <c r="BT149">
        <f t="shared" si="117"/>
        <v>6.1510000000000007</v>
      </c>
      <c r="BU149">
        <f t="shared" si="118"/>
        <v>19047.801700000004</v>
      </c>
      <c r="BV149">
        <f t="shared" si="119"/>
        <v>0</v>
      </c>
    </row>
    <row r="150" spans="7:74" x14ac:dyDescent="0.25">
      <c r="G150">
        <f t="shared" si="120"/>
        <v>2160</v>
      </c>
      <c r="H150">
        <f t="shared" si="86"/>
        <v>2040</v>
      </c>
      <c r="I150" cm="1">
        <f t="array" ref="I150">IF(H150&gt;=MAX($D$3:$D$100),MAX($D$3:$D$100),IF(G150&lt;$D$3,$D$3,INDEX($D$3:$D$100,MATCH(G150,$D$3:$D$100)+1)))</f>
        <v>2040</v>
      </c>
      <c r="J150">
        <f t="shared" si="87"/>
        <v>4.0300000000000002E-2</v>
      </c>
      <c r="K150" s="38">
        <f t="shared" si="88"/>
        <v>4.0300000000000002E-2</v>
      </c>
      <c r="L150">
        <f t="shared" si="89"/>
        <v>4.0300000000000002E-2</v>
      </c>
      <c r="M150">
        <f t="shared" si="85"/>
        <v>124.79701000000001</v>
      </c>
      <c r="N150">
        <f t="shared" si="126"/>
        <v>0</v>
      </c>
      <c r="S150">
        <f t="shared" si="121"/>
        <v>2160</v>
      </c>
      <c r="T150">
        <f t="shared" si="90"/>
        <v>2040</v>
      </c>
      <c r="U150" cm="1">
        <f t="array" ref="U150">IF(T150&gt;=MAX($D$3:$D$100),MAX($D$3:$D$100),IF(S150&lt;$D$3,$D$3,INDEX($D$3:$D$100,MATCH(S150,$D$3:$D$100)+1)))</f>
        <v>2040</v>
      </c>
      <c r="V150">
        <f t="shared" si="91"/>
        <v>2.73E-5</v>
      </c>
      <c r="W150" s="38">
        <f t="shared" si="92"/>
        <v>2.73E-5</v>
      </c>
      <c r="X150">
        <f t="shared" si="93"/>
        <v>2.73E-5</v>
      </c>
      <c r="Y150">
        <f t="shared" si="94"/>
        <v>8.453991000000001E-2</v>
      </c>
      <c r="Z150">
        <f t="shared" si="95"/>
        <v>0</v>
      </c>
      <c r="AE150">
        <f t="shared" si="122"/>
        <v>2160</v>
      </c>
      <c r="AF150">
        <f t="shared" si="96"/>
        <v>2040</v>
      </c>
      <c r="AG150" cm="1">
        <f t="array" ref="AG150">IF(AF150&gt;=MAX($D$3:$D$100),MAX($D$3:$D$100),IF(AE150&lt;$D$3,$D$3,INDEX($D$3:$D$100,MATCH(AE150,$D$3:$D$100)+1)))</f>
        <v>2040</v>
      </c>
      <c r="AH150">
        <f t="shared" si="97"/>
        <v>2.6800000000000001E-4</v>
      </c>
      <c r="AI150" s="38">
        <f t="shared" si="98"/>
        <v>2.6800000000000001E-4</v>
      </c>
      <c r="AJ150">
        <f t="shared" si="99"/>
        <v>2.6800000000000001E-4</v>
      </c>
      <c r="AK150">
        <f t="shared" si="100"/>
        <v>0.82991560000000009</v>
      </c>
      <c r="AL150">
        <f t="shared" si="101"/>
        <v>0</v>
      </c>
      <c r="AN150" s="1" t="str" cm="1">
        <f t="array" ref="AN150">IF(INDEX(Utilities!150:150,'OperationUtility1 (El)'!$B$9)="","",INDEX(Utilities!150:150,'OperationUtility1 (El)'!$B$9))</f>
        <v/>
      </c>
      <c r="AO150" s="1" t="str" cm="1">
        <f t="array" ref="AO150">IF(INDEX(Utilities!150:150,'OperationUtility1 (El)'!$B$9 + 3)="","",INDEX(Utilities!150:150,'OperationUtility1 (El)'!$B$9 +3))</f>
        <v/>
      </c>
      <c r="AQ150">
        <f t="shared" si="123"/>
        <v>2160</v>
      </c>
      <c r="AR150">
        <f t="shared" si="102"/>
        <v>2040</v>
      </c>
      <c r="AS150" cm="1">
        <f t="array" ref="AS150">IF(AR150&gt;=MAX($D$3:$D$100),MAX($D$3:$D$100),IF(AQ150&lt;$D$3,$D$3,INDEX($D$3:$D$100,MATCH(AQ150,$D$3:$D$100)+1)))</f>
        <v>2040</v>
      </c>
      <c r="AT150">
        <f t="shared" si="103"/>
        <v>6.0300000000000002E-5</v>
      </c>
      <c r="AU150" s="38">
        <f t="shared" si="104"/>
        <v>6.0300000000000002E-5</v>
      </c>
      <c r="AV150">
        <f t="shared" si="105"/>
        <v>6.0300000000000002E-5</v>
      </c>
      <c r="AW150">
        <f t="shared" si="106"/>
        <v>0.18673101000000003</v>
      </c>
      <c r="AX150">
        <f t="shared" si="107"/>
        <v>0</v>
      </c>
      <c r="AZ150" s="1" t="str" cm="1">
        <f t="array" ref="AZ150">IF(INDEX(Utilities!150:150,'OperationUtility1 (El)'!$B$9)="","",INDEX(Utilities!150:150,'OperationUtility1 (El)'!$B$9))</f>
        <v/>
      </c>
      <c r="BA150" s="1" t="str" cm="1">
        <f t="array" ref="BA150">IF(INDEX(Utilities!150:150,'OperationUtility1 (El)'!$B$9 + 4)="","",INDEX(Utilities!150:150,'OperationUtility1 (El)'!$B$9 +4))</f>
        <v/>
      </c>
      <c r="BC150">
        <f t="shared" si="124"/>
        <v>2160</v>
      </c>
      <c r="BD150">
        <f t="shared" si="108"/>
        <v>2040</v>
      </c>
      <c r="BE150" cm="1">
        <f t="array" ref="BE150">IF(BD150&gt;=MAX($D$3:$D$100),MAX($D$3:$D$100),IF(BC150&lt;$D$3,$D$3,INDEX($D$3:$D$100,MATCH(BC150,$D$3:$D$100)+1)))</f>
        <v>2040</v>
      </c>
      <c r="BF150">
        <f t="shared" si="109"/>
        <v>0.40600000000000003</v>
      </c>
      <c r="BG150" s="38">
        <f t="shared" si="110"/>
        <v>0.40600000000000003</v>
      </c>
      <c r="BH150">
        <f t="shared" si="111"/>
        <v>0.40600000000000003</v>
      </c>
      <c r="BI150">
        <f t="shared" si="112"/>
        <v>1257.2602000000002</v>
      </c>
      <c r="BJ150">
        <f t="shared" si="113"/>
        <v>0</v>
      </c>
      <c r="BL150" s="1" t="str" cm="1">
        <f t="array" ref="BL150">IF(INDEX(Utilities!150:150,'OperationUtility1 (El)'!$B$9)="","",INDEX(Utilities!150:150,'OperationUtility1 (El)'!$B$9))</f>
        <v/>
      </c>
      <c r="BM150" s="1" t="str" cm="1">
        <f t="array" ref="BM150">IF(INDEX(Utilities!150:150,'OperationUtility1 (El)'!$B$9 + 5)="","",INDEX(Utilities!150:150,'OperationUtility1 (El)'!$B$9 +5))</f>
        <v/>
      </c>
      <c r="BO150">
        <f t="shared" si="125"/>
        <v>2160</v>
      </c>
      <c r="BP150">
        <f t="shared" si="114"/>
        <v>2040</v>
      </c>
      <c r="BQ150" cm="1">
        <f t="array" ref="BQ150">IF(BP150&gt;=MAX($D$3:$D$100),MAX($D$3:$D$100),IF(BO150&lt;$D$3,$D$3,INDEX($D$3:$D$100,MATCH(BO150,$D$3:$D$100)+1)))</f>
        <v>2040</v>
      </c>
      <c r="BR150">
        <f t="shared" si="115"/>
        <v>6.1510000000000007</v>
      </c>
      <c r="BS150" s="38">
        <f t="shared" si="116"/>
        <v>6.1510000000000007</v>
      </c>
      <c r="BT150">
        <f t="shared" si="117"/>
        <v>6.1510000000000007</v>
      </c>
      <c r="BU150">
        <f t="shared" si="118"/>
        <v>19047.801700000004</v>
      </c>
      <c r="BV150">
        <f t="shared" si="119"/>
        <v>0</v>
      </c>
    </row>
    <row r="151" spans="7:74" x14ac:dyDescent="0.25">
      <c r="G151">
        <f t="shared" si="120"/>
        <v>2161</v>
      </c>
      <c r="H151">
        <f t="shared" si="86"/>
        <v>2040</v>
      </c>
      <c r="I151" cm="1">
        <f t="array" ref="I151">IF(H151&gt;=MAX($D$3:$D$100),MAX($D$3:$D$100),IF(G151&lt;$D$3,$D$3,INDEX($D$3:$D$100,MATCH(G151,$D$3:$D$100)+1)))</f>
        <v>2040</v>
      </c>
      <c r="J151">
        <f t="shared" si="87"/>
        <v>4.0300000000000002E-2</v>
      </c>
      <c r="K151" s="38">
        <f t="shared" si="88"/>
        <v>4.0300000000000002E-2</v>
      </c>
      <c r="L151">
        <f t="shared" si="89"/>
        <v>4.0300000000000002E-2</v>
      </c>
      <c r="M151">
        <f t="shared" si="85"/>
        <v>124.79701000000001</v>
      </c>
      <c r="N151">
        <f t="shared" si="126"/>
        <v>0</v>
      </c>
      <c r="S151">
        <f t="shared" si="121"/>
        <v>2161</v>
      </c>
      <c r="T151">
        <f t="shared" si="90"/>
        <v>2040</v>
      </c>
      <c r="U151" cm="1">
        <f t="array" ref="U151">IF(T151&gt;=MAX($D$3:$D$100),MAX($D$3:$D$100),IF(S151&lt;$D$3,$D$3,INDEX($D$3:$D$100,MATCH(S151,$D$3:$D$100)+1)))</f>
        <v>2040</v>
      </c>
      <c r="V151">
        <f t="shared" si="91"/>
        <v>2.73E-5</v>
      </c>
      <c r="W151" s="38">
        <f t="shared" si="92"/>
        <v>2.73E-5</v>
      </c>
      <c r="X151">
        <f t="shared" si="93"/>
        <v>2.73E-5</v>
      </c>
      <c r="Y151">
        <f t="shared" si="94"/>
        <v>8.453991000000001E-2</v>
      </c>
      <c r="Z151">
        <f t="shared" si="95"/>
        <v>0</v>
      </c>
      <c r="AE151">
        <f t="shared" si="122"/>
        <v>2161</v>
      </c>
      <c r="AF151">
        <f t="shared" si="96"/>
        <v>2040</v>
      </c>
      <c r="AG151" cm="1">
        <f t="array" ref="AG151">IF(AF151&gt;=MAX($D$3:$D$100),MAX($D$3:$D$100),IF(AE151&lt;$D$3,$D$3,INDEX($D$3:$D$100,MATCH(AE151,$D$3:$D$100)+1)))</f>
        <v>2040</v>
      </c>
      <c r="AH151">
        <f t="shared" si="97"/>
        <v>2.6800000000000001E-4</v>
      </c>
      <c r="AI151" s="38">
        <f t="shared" si="98"/>
        <v>2.6800000000000001E-4</v>
      </c>
      <c r="AJ151">
        <f t="shared" si="99"/>
        <v>2.6800000000000001E-4</v>
      </c>
      <c r="AK151">
        <f t="shared" si="100"/>
        <v>0.82991560000000009</v>
      </c>
      <c r="AL151">
        <f t="shared" si="101"/>
        <v>0</v>
      </c>
      <c r="AN151" s="1" t="str" cm="1">
        <f t="array" ref="AN151">IF(INDEX(Utilities!151:151,'OperationUtility1 (El)'!$B$9)="","",INDEX(Utilities!151:151,'OperationUtility1 (El)'!$B$9))</f>
        <v/>
      </c>
      <c r="AO151" s="1" t="str" cm="1">
        <f t="array" ref="AO151">IF(INDEX(Utilities!151:151,'OperationUtility1 (El)'!$B$9 + 3)="","",INDEX(Utilities!151:151,'OperationUtility1 (El)'!$B$9 +3))</f>
        <v/>
      </c>
      <c r="AQ151">
        <f t="shared" si="123"/>
        <v>2161</v>
      </c>
      <c r="AR151">
        <f t="shared" si="102"/>
        <v>2040</v>
      </c>
      <c r="AS151" cm="1">
        <f t="array" ref="AS151">IF(AR151&gt;=MAX($D$3:$D$100),MAX($D$3:$D$100),IF(AQ151&lt;$D$3,$D$3,INDEX($D$3:$D$100,MATCH(AQ151,$D$3:$D$100)+1)))</f>
        <v>2040</v>
      </c>
      <c r="AT151">
        <f t="shared" si="103"/>
        <v>6.0300000000000002E-5</v>
      </c>
      <c r="AU151" s="38">
        <f t="shared" si="104"/>
        <v>6.0300000000000002E-5</v>
      </c>
      <c r="AV151">
        <f t="shared" si="105"/>
        <v>6.0300000000000002E-5</v>
      </c>
      <c r="AW151">
        <f t="shared" si="106"/>
        <v>0.18673101000000003</v>
      </c>
      <c r="AX151">
        <f t="shared" si="107"/>
        <v>0</v>
      </c>
      <c r="AZ151" s="1" t="str" cm="1">
        <f t="array" ref="AZ151">IF(INDEX(Utilities!151:151,'OperationUtility1 (El)'!$B$9)="","",INDEX(Utilities!151:151,'OperationUtility1 (El)'!$B$9))</f>
        <v/>
      </c>
      <c r="BA151" s="1" t="str" cm="1">
        <f t="array" ref="BA151">IF(INDEX(Utilities!151:151,'OperationUtility1 (El)'!$B$9 + 4)="","",INDEX(Utilities!151:151,'OperationUtility1 (El)'!$B$9 +4))</f>
        <v/>
      </c>
      <c r="BC151">
        <f t="shared" si="124"/>
        <v>2161</v>
      </c>
      <c r="BD151">
        <f t="shared" si="108"/>
        <v>2040</v>
      </c>
      <c r="BE151" cm="1">
        <f t="array" ref="BE151">IF(BD151&gt;=MAX($D$3:$D$100),MAX($D$3:$D$100),IF(BC151&lt;$D$3,$D$3,INDEX($D$3:$D$100,MATCH(BC151,$D$3:$D$100)+1)))</f>
        <v>2040</v>
      </c>
      <c r="BF151">
        <f t="shared" si="109"/>
        <v>0.40600000000000003</v>
      </c>
      <c r="BG151" s="38">
        <f t="shared" si="110"/>
        <v>0.40600000000000003</v>
      </c>
      <c r="BH151">
        <f t="shared" si="111"/>
        <v>0.40600000000000003</v>
      </c>
      <c r="BI151">
        <f t="shared" si="112"/>
        <v>1257.2602000000002</v>
      </c>
      <c r="BJ151">
        <f t="shared" si="113"/>
        <v>0</v>
      </c>
      <c r="BL151" s="1" t="str" cm="1">
        <f t="array" ref="BL151">IF(INDEX(Utilities!151:151,'OperationUtility1 (El)'!$B$9)="","",INDEX(Utilities!151:151,'OperationUtility1 (El)'!$B$9))</f>
        <v/>
      </c>
      <c r="BM151" s="1" t="str" cm="1">
        <f t="array" ref="BM151">IF(INDEX(Utilities!151:151,'OperationUtility1 (El)'!$B$9 + 5)="","",INDEX(Utilities!151:151,'OperationUtility1 (El)'!$B$9 +5))</f>
        <v/>
      </c>
      <c r="BO151">
        <f t="shared" si="125"/>
        <v>2161</v>
      </c>
      <c r="BP151">
        <f t="shared" si="114"/>
        <v>2040</v>
      </c>
      <c r="BQ151" cm="1">
        <f t="array" ref="BQ151">IF(BP151&gt;=MAX($D$3:$D$100),MAX($D$3:$D$100),IF(BO151&lt;$D$3,$D$3,INDEX($D$3:$D$100,MATCH(BO151,$D$3:$D$100)+1)))</f>
        <v>2040</v>
      </c>
      <c r="BR151">
        <f t="shared" si="115"/>
        <v>6.1510000000000007</v>
      </c>
      <c r="BS151" s="38">
        <f t="shared" si="116"/>
        <v>6.1510000000000007</v>
      </c>
      <c r="BT151">
        <f t="shared" si="117"/>
        <v>6.1510000000000007</v>
      </c>
      <c r="BU151">
        <f t="shared" si="118"/>
        <v>19047.801700000004</v>
      </c>
      <c r="BV151">
        <f t="shared" si="119"/>
        <v>0</v>
      </c>
    </row>
    <row r="152" spans="7:74" x14ac:dyDescent="0.25">
      <c r="G152">
        <f t="shared" si="120"/>
        <v>2162</v>
      </c>
      <c r="H152">
        <f t="shared" si="86"/>
        <v>2040</v>
      </c>
      <c r="I152" cm="1">
        <f t="array" ref="I152">IF(H152&gt;=MAX($D$3:$D$100),MAX($D$3:$D$100),IF(G152&lt;$D$3,$D$3,INDEX($D$3:$D$100,MATCH(G152,$D$3:$D$100)+1)))</f>
        <v>2040</v>
      </c>
      <c r="J152">
        <f t="shared" si="87"/>
        <v>4.0300000000000002E-2</v>
      </c>
      <c r="K152" s="38">
        <f t="shared" si="88"/>
        <v>4.0300000000000002E-2</v>
      </c>
      <c r="L152">
        <f t="shared" si="89"/>
        <v>4.0300000000000002E-2</v>
      </c>
      <c r="M152">
        <f t="shared" si="85"/>
        <v>124.79701000000001</v>
      </c>
      <c r="N152">
        <f t="shared" si="126"/>
        <v>0</v>
      </c>
      <c r="S152">
        <f t="shared" si="121"/>
        <v>2162</v>
      </c>
      <c r="T152">
        <f t="shared" si="90"/>
        <v>2040</v>
      </c>
      <c r="U152" cm="1">
        <f t="array" ref="U152">IF(T152&gt;=MAX($D$3:$D$100),MAX($D$3:$D$100),IF(S152&lt;$D$3,$D$3,INDEX($D$3:$D$100,MATCH(S152,$D$3:$D$100)+1)))</f>
        <v>2040</v>
      </c>
      <c r="V152">
        <f t="shared" si="91"/>
        <v>2.73E-5</v>
      </c>
      <c r="W152" s="38">
        <f t="shared" si="92"/>
        <v>2.73E-5</v>
      </c>
      <c r="X152">
        <f t="shared" si="93"/>
        <v>2.73E-5</v>
      </c>
      <c r="Y152">
        <f t="shared" si="94"/>
        <v>8.453991000000001E-2</v>
      </c>
      <c r="Z152">
        <f t="shared" si="95"/>
        <v>0</v>
      </c>
      <c r="AE152">
        <f t="shared" si="122"/>
        <v>2162</v>
      </c>
      <c r="AF152">
        <f t="shared" si="96"/>
        <v>2040</v>
      </c>
      <c r="AG152" cm="1">
        <f t="array" ref="AG152">IF(AF152&gt;=MAX($D$3:$D$100),MAX($D$3:$D$100),IF(AE152&lt;$D$3,$D$3,INDEX($D$3:$D$100,MATCH(AE152,$D$3:$D$100)+1)))</f>
        <v>2040</v>
      </c>
      <c r="AH152">
        <f t="shared" si="97"/>
        <v>2.6800000000000001E-4</v>
      </c>
      <c r="AI152" s="38">
        <f t="shared" si="98"/>
        <v>2.6800000000000001E-4</v>
      </c>
      <c r="AJ152">
        <f t="shared" si="99"/>
        <v>2.6800000000000001E-4</v>
      </c>
      <c r="AK152">
        <f t="shared" si="100"/>
        <v>0.82991560000000009</v>
      </c>
      <c r="AL152">
        <f t="shared" si="101"/>
        <v>0</v>
      </c>
      <c r="AN152" s="1" t="str" cm="1">
        <f t="array" ref="AN152">IF(INDEX(Utilities!152:152,'OperationUtility1 (El)'!$B$9)="","",INDEX(Utilities!152:152,'OperationUtility1 (El)'!$B$9))</f>
        <v/>
      </c>
      <c r="AO152" s="1" t="str" cm="1">
        <f t="array" ref="AO152">IF(INDEX(Utilities!152:152,'OperationUtility1 (El)'!$B$9 + 3)="","",INDEX(Utilities!152:152,'OperationUtility1 (El)'!$B$9 +3))</f>
        <v/>
      </c>
      <c r="AQ152">
        <f t="shared" si="123"/>
        <v>2162</v>
      </c>
      <c r="AR152">
        <f t="shared" si="102"/>
        <v>2040</v>
      </c>
      <c r="AS152" cm="1">
        <f t="array" ref="AS152">IF(AR152&gt;=MAX($D$3:$D$100),MAX($D$3:$D$100),IF(AQ152&lt;$D$3,$D$3,INDEX($D$3:$D$100,MATCH(AQ152,$D$3:$D$100)+1)))</f>
        <v>2040</v>
      </c>
      <c r="AT152">
        <f t="shared" si="103"/>
        <v>6.0300000000000002E-5</v>
      </c>
      <c r="AU152" s="38">
        <f t="shared" si="104"/>
        <v>6.0300000000000002E-5</v>
      </c>
      <c r="AV152">
        <f t="shared" si="105"/>
        <v>6.0300000000000002E-5</v>
      </c>
      <c r="AW152">
        <f t="shared" si="106"/>
        <v>0.18673101000000003</v>
      </c>
      <c r="AX152">
        <f t="shared" si="107"/>
        <v>0</v>
      </c>
      <c r="AZ152" s="1" t="str" cm="1">
        <f t="array" ref="AZ152">IF(INDEX(Utilities!152:152,'OperationUtility1 (El)'!$B$9)="","",INDEX(Utilities!152:152,'OperationUtility1 (El)'!$B$9))</f>
        <v/>
      </c>
      <c r="BA152" s="1" t="str" cm="1">
        <f t="array" ref="BA152">IF(INDEX(Utilities!152:152,'OperationUtility1 (El)'!$B$9 + 4)="","",INDEX(Utilities!152:152,'OperationUtility1 (El)'!$B$9 +4))</f>
        <v/>
      </c>
      <c r="BC152">
        <f t="shared" si="124"/>
        <v>2162</v>
      </c>
      <c r="BD152">
        <f t="shared" si="108"/>
        <v>2040</v>
      </c>
      <c r="BE152" cm="1">
        <f t="array" ref="BE152">IF(BD152&gt;=MAX($D$3:$D$100),MAX($D$3:$D$100),IF(BC152&lt;$D$3,$D$3,INDEX($D$3:$D$100,MATCH(BC152,$D$3:$D$100)+1)))</f>
        <v>2040</v>
      </c>
      <c r="BF152">
        <f t="shared" si="109"/>
        <v>0.40600000000000003</v>
      </c>
      <c r="BG152" s="38">
        <f t="shared" si="110"/>
        <v>0.40600000000000003</v>
      </c>
      <c r="BH152">
        <f t="shared" si="111"/>
        <v>0.40600000000000003</v>
      </c>
      <c r="BI152">
        <f t="shared" si="112"/>
        <v>1257.2602000000002</v>
      </c>
      <c r="BJ152">
        <f t="shared" si="113"/>
        <v>0</v>
      </c>
      <c r="BL152" s="1" t="str" cm="1">
        <f t="array" ref="BL152">IF(INDEX(Utilities!152:152,'OperationUtility1 (El)'!$B$9)="","",INDEX(Utilities!152:152,'OperationUtility1 (El)'!$B$9))</f>
        <v/>
      </c>
      <c r="BM152" s="1" t="str" cm="1">
        <f t="array" ref="BM152">IF(INDEX(Utilities!152:152,'OperationUtility1 (El)'!$B$9 + 5)="","",INDEX(Utilities!152:152,'OperationUtility1 (El)'!$B$9 +5))</f>
        <v/>
      </c>
      <c r="BO152">
        <f t="shared" si="125"/>
        <v>2162</v>
      </c>
      <c r="BP152">
        <f t="shared" si="114"/>
        <v>2040</v>
      </c>
      <c r="BQ152" cm="1">
        <f t="array" ref="BQ152">IF(BP152&gt;=MAX($D$3:$D$100),MAX($D$3:$D$100),IF(BO152&lt;$D$3,$D$3,INDEX($D$3:$D$100,MATCH(BO152,$D$3:$D$100)+1)))</f>
        <v>2040</v>
      </c>
      <c r="BR152">
        <f t="shared" si="115"/>
        <v>6.1510000000000007</v>
      </c>
      <c r="BS152" s="38">
        <f t="shared" si="116"/>
        <v>6.1510000000000007</v>
      </c>
      <c r="BT152">
        <f t="shared" si="117"/>
        <v>6.1510000000000007</v>
      </c>
      <c r="BU152">
        <f t="shared" si="118"/>
        <v>19047.801700000004</v>
      </c>
      <c r="BV152">
        <f t="shared" si="119"/>
        <v>0</v>
      </c>
    </row>
    <row r="153" spans="7:74" x14ac:dyDescent="0.25">
      <c r="G153">
        <f t="shared" si="120"/>
        <v>2163</v>
      </c>
      <c r="H153">
        <f t="shared" si="86"/>
        <v>2040</v>
      </c>
      <c r="I153" cm="1">
        <f t="array" ref="I153">IF(H153&gt;=MAX($D$3:$D$100),MAX($D$3:$D$100),IF(G153&lt;$D$3,$D$3,INDEX($D$3:$D$100,MATCH(G153,$D$3:$D$100)+1)))</f>
        <v>2040</v>
      </c>
      <c r="J153">
        <f t="shared" si="87"/>
        <v>4.0300000000000002E-2</v>
      </c>
      <c r="K153" s="38">
        <f t="shared" si="88"/>
        <v>4.0300000000000002E-2</v>
      </c>
      <c r="L153">
        <f t="shared" si="89"/>
        <v>4.0300000000000002E-2</v>
      </c>
      <c r="M153">
        <f t="shared" si="85"/>
        <v>124.79701000000001</v>
      </c>
      <c r="N153">
        <f t="shared" si="126"/>
        <v>0</v>
      </c>
      <c r="S153">
        <f t="shared" si="121"/>
        <v>2163</v>
      </c>
      <c r="T153">
        <f t="shared" si="90"/>
        <v>2040</v>
      </c>
      <c r="U153" cm="1">
        <f t="array" ref="U153">IF(T153&gt;=MAX($D$3:$D$100),MAX($D$3:$D$100),IF(S153&lt;$D$3,$D$3,INDEX($D$3:$D$100,MATCH(S153,$D$3:$D$100)+1)))</f>
        <v>2040</v>
      </c>
      <c r="V153">
        <f t="shared" si="91"/>
        <v>2.73E-5</v>
      </c>
      <c r="W153" s="38">
        <f t="shared" si="92"/>
        <v>2.73E-5</v>
      </c>
      <c r="X153">
        <f t="shared" si="93"/>
        <v>2.73E-5</v>
      </c>
      <c r="Y153">
        <f t="shared" si="94"/>
        <v>8.453991000000001E-2</v>
      </c>
      <c r="Z153">
        <f t="shared" si="95"/>
        <v>0</v>
      </c>
      <c r="AE153">
        <f t="shared" si="122"/>
        <v>2163</v>
      </c>
      <c r="AF153">
        <f t="shared" si="96"/>
        <v>2040</v>
      </c>
      <c r="AG153" cm="1">
        <f t="array" ref="AG153">IF(AF153&gt;=MAX($D$3:$D$100),MAX($D$3:$D$100),IF(AE153&lt;$D$3,$D$3,INDEX($D$3:$D$100,MATCH(AE153,$D$3:$D$100)+1)))</f>
        <v>2040</v>
      </c>
      <c r="AH153">
        <f t="shared" si="97"/>
        <v>2.6800000000000001E-4</v>
      </c>
      <c r="AI153" s="38">
        <f t="shared" si="98"/>
        <v>2.6800000000000001E-4</v>
      </c>
      <c r="AJ153">
        <f t="shared" si="99"/>
        <v>2.6800000000000001E-4</v>
      </c>
      <c r="AK153">
        <f t="shared" si="100"/>
        <v>0.82991560000000009</v>
      </c>
      <c r="AL153">
        <f t="shared" si="101"/>
        <v>0</v>
      </c>
      <c r="AN153" s="1" t="str" cm="1">
        <f t="array" ref="AN153">IF(INDEX(Utilities!153:153,'OperationUtility1 (El)'!$B$9)="","",INDEX(Utilities!153:153,'OperationUtility1 (El)'!$B$9))</f>
        <v/>
      </c>
      <c r="AO153" s="1" t="str" cm="1">
        <f t="array" ref="AO153">IF(INDEX(Utilities!153:153,'OperationUtility1 (El)'!$B$9 + 3)="","",INDEX(Utilities!153:153,'OperationUtility1 (El)'!$B$9 +3))</f>
        <v/>
      </c>
      <c r="AQ153">
        <f t="shared" si="123"/>
        <v>2163</v>
      </c>
      <c r="AR153">
        <f t="shared" si="102"/>
        <v>2040</v>
      </c>
      <c r="AS153" cm="1">
        <f t="array" ref="AS153">IF(AR153&gt;=MAX($D$3:$D$100),MAX($D$3:$D$100),IF(AQ153&lt;$D$3,$D$3,INDEX($D$3:$D$100,MATCH(AQ153,$D$3:$D$100)+1)))</f>
        <v>2040</v>
      </c>
      <c r="AT153">
        <f t="shared" si="103"/>
        <v>6.0300000000000002E-5</v>
      </c>
      <c r="AU153" s="38">
        <f t="shared" si="104"/>
        <v>6.0300000000000002E-5</v>
      </c>
      <c r="AV153">
        <f t="shared" si="105"/>
        <v>6.0300000000000002E-5</v>
      </c>
      <c r="AW153">
        <f t="shared" si="106"/>
        <v>0.18673101000000003</v>
      </c>
      <c r="AX153">
        <f t="shared" si="107"/>
        <v>0</v>
      </c>
      <c r="AZ153" s="1" t="str" cm="1">
        <f t="array" ref="AZ153">IF(INDEX(Utilities!153:153,'OperationUtility1 (El)'!$B$9)="","",INDEX(Utilities!153:153,'OperationUtility1 (El)'!$B$9))</f>
        <v/>
      </c>
      <c r="BA153" s="1" t="str" cm="1">
        <f t="array" ref="BA153">IF(INDEX(Utilities!153:153,'OperationUtility1 (El)'!$B$9 + 4)="","",INDEX(Utilities!153:153,'OperationUtility1 (El)'!$B$9 +4))</f>
        <v/>
      </c>
      <c r="BC153">
        <f t="shared" si="124"/>
        <v>2163</v>
      </c>
      <c r="BD153">
        <f t="shared" si="108"/>
        <v>2040</v>
      </c>
      <c r="BE153" cm="1">
        <f t="array" ref="BE153">IF(BD153&gt;=MAX($D$3:$D$100),MAX($D$3:$D$100),IF(BC153&lt;$D$3,$D$3,INDEX($D$3:$D$100,MATCH(BC153,$D$3:$D$100)+1)))</f>
        <v>2040</v>
      </c>
      <c r="BF153">
        <f t="shared" si="109"/>
        <v>0.40600000000000003</v>
      </c>
      <c r="BG153" s="38">
        <f t="shared" si="110"/>
        <v>0.40600000000000003</v>
      </c>
      <c r="BH153">
        <f t="shared" si="111"/>
        <v>0.40600000000000003</v>
      </c>
      <c r="BI153">
        <f t="shared" si="112"/>
        <v>1257.2602000000002</v>
      </c>
      <c r="BJ153">
        <f t="shared" si="113"/>
        <v>0</v>
      </c>
      <c r="BL153" s="1" t="str" cm="1">
        <f t="array" ref="BL153">IF(INDEX(Utilities!153:153,'OperationUtility1 (El)'!$B$9)="","",INDEX(Utilities!153:153,'OperationUtility1 (El)'!$B$9))</f>
        <v/>
      </c>
      <c r="BM153" s="1" t="str" cm="1">
        <f t="array" ref="BM153">IF(INDEX(Utilities!153:153,'OperationUtility1 (El)'!$B$9 + 5)="","",INDEX(Utilities!153:153,'OperationUtility1 (El)'!$B$9 +5))</f>
        <v/>
      </c>
      <c r="BO153">
        <f t="shared" si="125"/>
        <v>2163</v>
      </c>
      <c r="BP153">
        <f t="shared" si="114"/>
        <v>2040</v>
      </c>
      <c r="BQ153" cm="1">
        <f t="array" ref="BQ153">IF(BP153&gt;=MAX($D$3:$D$100),MAX($D$3:$D$100),IF(BO153&lt;$D$3,$D$3,INDEX($D$3:$D$100,MATCH(BO153,$D$3:$D$100)+1)))</f>
        <v>2040</v>
      </c>
      <c r="BR153">
        <f t="shared" si="115"/>
        <v>6.1510000000000007</v>
      </c>
      <c r="BS153" s="38">
        <f t="shared" si="116"/>
        <v>6.1510000000000007</v>
      </c>
      <c r="BT153">
        <f t="shared" si="117"/>
        <v>6.1510000000000007</v>
      </c>
      <c r="BU153">
        <f t="shared" si="118"/>
        <v>19047.801700000004</v>
      </c>
      <c r="BV153">
        <f t="shared" si="119"/>
        <v>0</v>
      </c>
    </row>
    <row r="154" spans="7:74" x14ac:dyDescent="0.25">
      <c r="G154">
        <f t="shared" si="120"/>
        <v>2164</v>
      </c>
      <c r="H154">
        <f t="shared" si="86"/>
        <v>2040</v>
      </c>
      <c r="I154" cm="1">
        <f t="array" ref="I154">IF(H154&gt;=MAX($D$3:$D$100),MAX($D$3:$D$100),IF(G154&lt;$D$3,$D$3,INDEX($D$3:$D$100,MATCH(G154,$D$3:$D$100)+1)))</f>
        <v>2040</v>
      </c>
      <c r="J154">
        <f t="shared" si="87"/>
        <v>4.0300000000000002E-2</v>
      </c>
      <c r="K154" s="38">
        <f t="shared" si="88"/>
        <v>4.0300000000000002E-2</v>
      </c>
      <c r="L154">
        <f t="shared" si="89"/>
        <v>4.0300000000000002E-2</v>
      </c>
      <c r="M154">
        <f t="shared" si="85"/>
        <v>124.79701000000001</v>
      </c>
      <c r="N154">
        <f t="shared" si="126"/>
        <v>0</v>
      </c>
      <c r="S154">
        <f t="shared" si="121"/>
        <v>2164</v>
      </c>
      <c r="T154">
        <f t="shared" si="90"/>
        <v>2040</v>
      </c>
      <c r="U154" cm="1">
        <f t="array" ref="U154">IF(T154&gt;=MAX($D$3:$D$100),MAX($D$3:$D$100),IF(S154&lt;$D$3,$D$3,INDEX($D$3:$D$100,MATCH(S154,$D$3:$D$100)+1)))</f>
        <v>2040</v>
      </c>
      <c r="V154">
        <f t="shared" si="91"/>
        <v>2.73E-5</v>
      </c>
      <c r="W154" s="38">
        <f t="shared" si="92"/>
        <v>2.73E-5</v>
      </c>
      <c r="X154">
        <f t="shared" si="93"/>
        <v>2.73E-5</v>
      </c>
      <c r="Y154">
        <f t="shared" si="94"/>
        <v>8.453991000000001E-2</v>
      </c>
      <c r="Z154">
        <f t="shared" si="95"/>
        <v>0</v>
      </c>
      <c r="AE154">
        <f t="shared" si="122"/>
        <v>2164</v>
      </c>
      <c r="AF154">
        <f t="shared" si="96"/>
        <v>2040</v>
      </c>
      <c r="AG154" cm="1">
        <f t="array" ref="AG154">IF(AF154&gt;=MAX($D$3:$D$100),MAX($D$3:$D$100),IF(AE154&lt;$D$3,$D$3,INDEX($D$3:$D$100,MATCH(AE154,$D$3:$D$100)+1)))</f>
        <v>2040</v>
      </c>
      <c r="AH154">
        <f t="shared" si="97"/>
        <v>2.6800000000000001E-4</v>
      </c>
      <c r="AI154" s="38">
        <f t="shared" si="98"/>
        <v>2.6800000000000001E-4</v>
      </c>
      <c r="AJ154">
        <f t="shared" si="99"/>
        <v>2.6800000000000001E-4</v>
      </c>
      <c r="AK154">
        <f t="shared" si="100"/>
        <v>0.82991560000000009</v>
      </c>
      <c r="AL154">
        <f t="shared" si="101"/>
        <v>0</v>
      </c>
      <c r="AN154" s="1" t="str" cm="1">
        <f t="array" ref="AN154">IF(INDEX(Utilities!154:154,'OperationUtility1 (El)'!$B$9)="","",INDEX(Utilities!154:154,'OperationUtility1 (El)'!$B$9))</f>
        <v/>
      </c>
      <c r="AO154" s="1" t="str" cm="1">
        <f t="array" ref="AO154">IF(INDEX(Utilities!154:154,'OperationUtility1 (El)'!$B$9 + 3)="","",INDEX(Utilities!154:154,'OperationUtility1 (El)'!$B$9 +3))</f>
        <v/>
      </c>
      <c r="AQ154">
        <f t="shared" si="123"/>
        <v>2164</v>
      </c>
      <c r="AR154">
        <f t="shared" si="102"/>
        <v>2040</v>
      </c>
      <c r="AS154" cm="1">
        <f t="array" ref="AS154">IF(AR154&gt;=MAX($D$3:$D$100),MAX($D$3:$D$100),IF(AQ154&lt;$D$3,$D$3,INDEX($D$3:$D$100,MATCH(AQ154,$D$3:$D$100)+1)))</f>
        <v>2040</v>
      </c>
      <c r="AT154">
        <f t="shared" si="103"/>
        <v>6.0300000000000002E-5</v>
      </c>
      <c r="AU154" s="38">
        <f t="shared" si="104"/>
        <v>6.0300000000000002E-5</v>
      </c>
      <c r="AV154">
        <f t="shared" si="105"/>
        <v>6.0300000000000002E-5</v>
      </c>
      <c r="AW154">
        <f t="shared" si="106"/>
        <v>0.18673101000000003</v>
      </c>
      <c r="AX154">
        <f t="shared" si="107"/>
        <v>0</v>
      </c>
      <c r="AZ154" s="1" t="str" cm="1">
        <f t="array" ref="AZ154">IF(INDEX(Utilities!154:154,'OperationUtility1 (El)'!$B$9)="","",INDEX(Utilities!154:154,'OperationUtility1 (El)'!$B$9))</f>
        <v/>
      </c>
      <c r="BA154" s="1" t="str" cm="1">
        <f t="array" ref="BA154">IF(INDEX(Utilities!154:154,'OperationUtility1 (El)'!$B$9 + 4)="","",INDEX(Utilities!154:154,'OperationUtility1 (El)'!$B$9 +4))</f>
        <v/>
      </c>
      <c r="BC154">
        <f t="shared" si="124"/>
        <v>2164</v>
      </c>
      <c r="BD154">
        <f t="shared" si="108"/>
        <v>2040</v>
      </c>
      <c r="BE154" cm="1">
        <f t="array" ref="BE154">IF(BD154&gt;=MAX($D$3:$D$100),MAX($D$3:$D$100),IF(BC154&lt;$D$3,$D$3,INDEX($D$3:$D$100,MATCH(BC154,$D$3:$D$100)+1)))</f>
        <v>2040</v>
      </c>
      <c r="BF154">
        <f t="shared" si="109"/>
        <v>0.40600000000000003</v>
      </c>
      <c r="BG154" s="38">
        <f t="shared" si="110"/>
        <v>0.40600000000000003</v>
      </c>
      <c r="BH154">
        <f t="shared" si="111"/>
        <v>0.40600000000000003</v>
      </c>
      <c r="BI154">
        <f t="shared" si="112"/>
        <v>1257.2602000000002</v>
      </c>
      <c r="BJ154">
        <f t="shared" si="113"/>
        <v>0</v>
      </c>
      <c r="BL154" s="1" t="str" cm="1">
        <f t="array" ref="BL154">IF(INDEX(Utilities!154:154,'OperationUtility1 (El)'!$B$9)="","",INDEX(Utilities!154:154,'OperationUtility1 (El)'!$B$9))</f>
        <v/>
      </c>
      <c r="BM154" s="1" t="str" cm="1">
        <f t="array" ref="BM154">IF(INDEX(Utilities!154:154,'OperationUtility1 (El)'!$B$9 + 5)="","",INDEX(Utilities!154:154,'OperationUtility1 (El)'!$B$9 +5))</f>
        <v/>
      </c>
      <c r="BO154">
        <f t="shared" si="125"/>
        <v>2164</v>
      </c>
      <c r="BP154">
        <f t="shared" si="114"/>
        <v>2040</v>
      </c>
      <c r="BQ154" cm="1">
        <f t="array" ref="BQ154">IF(BP154&gt;=MAX($D$3:$D$100),MAX($D$3:$D$100),IF(BO154&lt;$D$3,$D$3,INDEX($D$3:$D$100,MATCH(BO154,$D$3:$D$100)+1)))</f>
        <v>2040</v>
      </c>
      <c r="BR154">
        <f t="shared" si="115"/>
        <v>6.1510000000000007</v>
      </c>
      <c r="BS154" s="38">
        <f t="shared" si="116"/>
        <v>6.1510000000000007</v>
      </c>
      <c r="BT154">
        <f t="shared" si="117"/>
        <v>6.1510000000000007</v>
      </c>
      <c r="BU154">
        <f t="shared" si="118"/>
        <v>19047.801700000004</v>
      </c>
      <c r="BV154">
        <f t="shared" si="119"/>
        <v>0</v>
      </c>
    </row>
    <row r="155" spans="7:74" x14ac:dyDescent="0.25">
      <c r="G155">
        <f t="shared" si="120"/>
        <v>2165</v>
      </c>
      <c r="H155">
        <f t="shared" si="86"/>
        <v>2040</v>
      </c>
      <c r="I155" cm="1">
        <f t="array" ref="I155">IF(H155&gt;=MAX($D$3:$D$100),MAX($D$3:$D$100),IF(G155&lt;$D$3,$D$3,INDEX($D$3:$D$100,MATCH(G155,$D$3:$D$100)+1)))</f>
        <v>2040</v>
      </c>
      <c r="J155">
        <f t="shared" si="87"/>
        <v>4.0300000000000002E-2</v>
      </c>
      <c r="K155" s="38">
        <f t="shared" si="88"/>
        <v>4.0300000000000002E-2</v>
      </c>
      <c r="L155">
        <f t="shared" si="89"/>
        <v>4.0300000000000002E-2</v>
      </c>
      <c r="M155">
        <f t="shared" si="85"/>
        <v>124.79701000000001</v>
      </c>
      <c r="N155">
        <f t="shared" si="126"/>
        <v>0</v>
      </c>
      <c r="S155">
        <f t="shared" si="121"/>
        <v>2165</v>
      </c>
      <c r="T155">
        <f t="shared" si="90"/>
        <v>2040</v>
      </c>
      <c r="U155" cm="1">
        <f t="array" ref="U155">IF(T155&gt;=MAX($D$3:$D$100),MAX($D$3:$D$100),IF(S155&lt;$D$3,$D$3,INDEX($D$3:$D$100,MATCH(S155,$D$3:$D$100)+1)))</f>
        <v>2040</v>
      </c>
      <c r="V155">
        <f t="shared" si="91"/>
        <v>2.73E-5</v>
      </c>
      <c r="W155" s="38">
        <f t="shared" si="92"/>
        <v>2.73E-5</v>
      </c>
      <c r="X155">
        <f t="shared" si="93"/>
        <v>2.73E-5</v>
      </c>
      <c r="Y155">
        <f t="shared" si="94"/>
        <v>8.453991000000001E-2</v>
      </c>
      <c r="Z155">
        <f t="shared" si="95"/>
        <v>0</v>
      </c>
      <c r="AE155">
        <f t="shared" si="122"/>
        <v>2165</v>
      </c>
      <c r="AF155">
        <f t="shared" si="96"/>
        <v>2040</v>
      </c>
      <c r="AG155" cm="1">
        <f t="array" ref="AG155">IF(AF155&gt;=MAX($D$3:$D$100),MAX($D$3:$D$100),IF(AE155&lt;$D$3,$D$3,INDEX($D$3:$D$100,MATCH(AE155,$D$3:$D$100)+1)))</f>
        <v>2040</v>
      </c>
      <c r="AH155">
        <f t="shared" si="97"/>
        <v>2.6800000000000001E-4</v>
      </c>
      <c r="AI155" s="38">
        <f t="shared" si="98"/>
        <v>2.6800000000000001E-4</v>
      </c>
      <c r="AJ155">
        <f t="shared" si="99"/>
        <v>2.6800000000000001E-4</v>
      </c>
      <c r="AK155">
        <f t="shared" si="100"/>
        <v>0.82991560000000009</v>
      </c>
      <c r="AL155">
        <f t="shared" si="101"/>
        <v>0</v>
      </c>
      <c r="AN155" s="1" t="str" cm="1">
        <f t="array" ref="AN155">IF(INDEX(Utilities!155:155,'OperationUtility1 (El)'!$B$9)="","",INDEX(Utilities!155:155,'OperationUtility1 (El)'!$B$9))</f>
        <v/>
      </c>
      <c r="AO155" s="1" t="str" cm="1">
        <f t="array" ref="AO155">IF(INDEX(Utilities!155:155,'OperationUtility1 (El)'!$B$9 + 3)="","",INDEX(Utilities!155:155,'OperationUtility1 (El)'!$B$9 +3))</f>
        <v/>
      </c>
      <c r="AQ155">
        <f t="shared" si="123"/>
        <v>2165</v>
      </c>
      <c r="AR155">
        <f t="shared" si="102"/>
        <v>2040</v>
      </c>
      <c r="AS155" cm="1">
        <f t="array" ref="AS155">IF(AR155&gt;=MAX($D$3:$D$100),MAX($D$3:$D$100),IF(AQ155&lt;$D$3,$D$3,INDEX($D$3:$D$100,MATCH(AQ155,$D$3:$D$100)+1)))</f>
        <v>2040</v>
      </c>
      <c r="AT155">
        <f t="shared" si="103"/>
        <v>6.0300000000000002E-5</v>
      </c>
      <c r="AU155" s="38">
        <f t="shared" si="104"/>
        <v>6.0300000000000002E-5</v>
      </c>
      <c r="AV155">
        <f t="shared" si="105"/>
        <v>6.0300000000000002E-5</v>
      </c>
      <c r="AW155">
        <f t="shared" si="106"/>
        <v>0.18673101000000003</v>
      </c>
      <c r="AX155">
        <f t="shared" si="107"/>
        <v>0</v>
      </c>
      <c r="AZ155" s="1" t="str" cm="1">
        <f t="array" ref="AZ155">IF(INDEX(Utilities!155:155,'OperationUtility1 (El)'!$B$9)="","",INDEX(Utilities!155:155,'OperationUtility1 (El)'!$B$9))</f>
        <v/>
      </c>
      <c r="BA155" s="1" t="str" cm="1">
        <f t="array" ref="BA155">IF(INDEX(Utilities!155:155,'OperationUtility1 (El)'!$B$9 + 4)="","",INDEX(Utilities!155:155,'OperationUtility1 (El)'!$B$9 +4))</f>
        <v/>
      </c>
      <c r="BC155">
        <f t="shared" si="124"/>
        <v>2165</v>
      </c>
      <c r="BD155">
        <f t="shared" si="108"/>
        <v>2040</v>
      </c>
      <c r="BE155" cm="1">
        <f t="array" ref="BE155">IF(BD155&gt;=MAX($D$3:$D$100),MAX($D$3:$D$100),IF(BC155&lt;$D$3,$D$3,INDEX($D$3:$D$100,MATCH(BC155,$D$3:$D$100)+1)))</f>
        <v>2040</v>
      </c>
      <c r="BF155">
        <f t="shared" si="109"/>
        <v>0.40600000000000003</v>
      </c>
      <c r="BG155" s="38">
        <f t="shared" si="110"/>
        <v>0.40600000000000003</v>
      </c>
      <c r="BH155">
        <f t="shared" si="111"/>
        <v>0.40600000000000003</v>
      </c>
      <c r="BI155">
        <f t="shared" si="112"/>
        <v>1257.2602000000002</v>
      </c>
      <c r="BJ155">
        <f t="shared" si="113"/>
        <v>0</v>
      </c>
      <c r="BL155" s="1" t="str" cm="1">
        <f t="array" ref="BL155">IF(INDEX(Utilities!155:155,'OperationUtility1 (El)'!$B$9)="","",INDEX(Utilities!155:155,'OperationUtility1 (El)'!$B$9))</f>
        <v/>
      </c>
      <c r="BM155" s="1" t="str" cm="1">
        <f t="array" ref="BM155">IF(INDEX(Utilities!155:155,'OperationUtility1 (El)'!$B$9 + 5)="","",INDEX(Utilities!155:155,'OperationUtility1 (El)'!$B$9 +5))</f>
        <v/>
      </c>
      <c r="BO155">
        <f t="shared" si="125"/>
        <v>2165</v>
      </c>
      <c r="BP155">
        <f t="shared" si="114"/>
        <v>2040</v>
      </c>
      <c r="BQ155" cm="1">
        <f t="array" ref="BQ155">IF(BP155&gt;=MAX($D$3:$D$100),MAX($D$3:$D$100),IF(BO155&lt;$D$3,$D$3,INDEX($D$3:$D$100,MATCH(BO155,$D$3:$D$100)+1)))</f>
        <v>2040</v>
      </c>
      <c r="BR155">
        <f t="shared" si="115"/>
        <v>6.1510000000000007</v>
      </c>
      <c r="BS155" s="38">
        <f t="shared" si="116"/>
        <v>6.1510000000000007</v>
      </c>
      <c r="BT155">
        <f t="shared" si="117"/>
        <v>6.1510000000000007</v>
      </c>
      <c r="BU155">
        <f t="shared" si="118"/>
        <v>19047.801700000004</v>
      </c>
      <c r="BV155">
        <f t="shared" si="119"/>
        <v>0</v>
      </c>
    </row>
    <row r="156" spans="7:74" x14ac:dyDescent="0.25">
      <c r="G156">
        <f t="shared" si="120"/>
        <v>2166</v>
      </c>
      <c r="H156">
        <f t="shared" si="86"/>
        <v>2040</v>
      </c>
      <c r="I156" cm="1">
        <f t="array" ref="I156">IF(H156&gt;=MAX($D$3:$D$100),MAX($D$3:$D$100),IF(G156&lt;$D$3,$D$3,INDEX($D$3:$D$100,MATCH(G156,$D$3:$D$100)+1)))</f>
        <v>2040</v>
      </c>
      <c r="J156">
        <f t="shared" si="87"/>
        <v>4.0300000000000002E-2</v>
      </c>
      <c r="K156" s="38">
        <f t="shared" si="88"/>
        <v>4.0300000000000002E-2</v>
      </c>
      <c r="L156">
        <f t="shared" si="89"/>
        <v>4.0300000000000002E-2</v>
      </c>
      <c r="M156">
        <f t="shared" si="85"/>
        <v>124.79701000000001</v>
      </c>
      <c r="N156">
        <f t="shared" si="126"/>
        <v>0</v>
      </c>
      <c r="S156">
        <f t="shared" si="121"/>
        <v>2166</v>
      </c>
      <c r="T156">
        <f t="shared" si="90"/>
        <v>2040</v>
      </c>
      <c r="U156" cm="1">
        <f t="array" ref="U156">IF(T156&gt;=MAX($D$3:$D$100),MAX($D$3:$D$100),IF(S156&lt;$D$3,$D$3,INDEX($D$3:$D$100,MATCH(S156,$D$3:$D$100)+1)))</f>
        <v>2040</v>
      </c>
      <c r="V156">
        <f t="shared" si="91"/>
        <v>2.73E-5</v>
      </c>
      <c r="W156" s="38">
        <f t="shared" si="92"/>
        <v>2.73E-5</v>
      </c>
      <c r="X156">
        <f t="shared" si="93"/>
        <v>2.73E-5</v>
      </c>
      <c r="Y156">
        <f t="shared" si="94"/>
        <v>8.453991000000001E-2</v>
      </c>
      <c r="Z156">
        <f t="shared" si="95"/>
        <v>0</v>
      </c>
      <c r="AE156">
        <f t="shared" si="122"/>
        <v>2166</v>
      </c>
      <c r="AF156">
        <f t="shared" si="96"/>
        <v>2040</v>
      </c>
      <c r="AG156" cm="1">
        <f t="array" ref="AG156">IF(AF156&gt;=MAX($D$3:$D$100),MAX($D$3:$D$100),IF(AE156&lt;$D$3,$D$3,INDEX($D$3:$D$100,MATCH(AE156,$D$3:$D$100)+1)))</f>
        <v>2040</v>
      </c>
      <c r="AH156">
        <f t="shared" si="97"/>
        <v>2.6800000000000001E-4</v>
      </c>
      <c r="AI156" s="38">
        <f t="shared" si="98"/>
        <v>2.6800000000000001E-4</v>
      </c>
      <c r="AJ156">
        <f t="shared" si="99"/>
        <v>2.6800000000000001E-4</v>
      </c>
      <c r="AK156">
        <f t="shared" si="100"/>
        <v>0.82991560000000009</v>
      </c>
      <c r="AL156">
        <f t="shared" si="101"/>
        <v>0</v>
      </c>
      <c r="AN156" s="1" t="str" cm="1">
        <f t="array" ref="AN156">IF(INDEX(Utilities!156:156,'OperationUtility1 (El)'!$B$9)="","",INDEX(Utilities!156:156,'OperationUtility1 (El)'!$B$9))</f>
        <v/>
      </c>
      <c r="AO156" s="1" t="str" cm="1">
        <f t="array" ref="AO156">IF(INDEX(Utilities!156:156,'OperationUtility1 (El)'!$B$9 + 3)="","",INDEX(Utilities!156:156,'OperationUtility1 (El)'!$B$9 +3))</f>
        <v/>
      </c>
      <c r="AQ156">
        <f t="shared" si="123"/>
        <v>2166</v>
      </c>
      <c r="AR156">
        <f t="shared" si="102"/>
        <v>2040</v>
      </c>
      <c r="AS156" cm="1">
        <f t="array" ref="AS156">IF(AR156&gt;=MAX($D$3:$D$100),MAX($D$3:$D$100),IF(AQ156&lt;$D$3,$D$3,INDEX($D$3:$D$100,MATCH(AQ156,$D$3:$D$100)+1)))</f>
        <v>2040</v>
      </c>
      <c r="AT156">
        <f t="shared" si="103"/>
        <v>6.0300000000000002E-5</v>
      </c>
      <c r="AU156" s="38">
        <f t="shared" si="104"/>
        <v>6.0300000000000002E-5</v>
      </c>
      <c r="AV156">
        <f t="shared" si="105"/>
        <v>6.0300000000000002E-5</v>
      </c>
      <c r="AW156">
        <f t="shared" si="106"/>
        <v>0.18673101000000003</v>
      </c>
      <c r="AX156">
        <f t="shared" si="107"/>
        <v>0</v>
      </c>
      <c r="AZ156" s="1" t="str" cm="1">
        <f t="array" ref="AZ156">IF(INDEX(Utilities!156:156,'OperationUtility1 (El)'!$B$9)="","",INDEX(Utilities!156:156,'OperationUtility1 (El)'!$B$9))</f>
        <v/>
      </c>
      <c r="BA156" s="1" t="str" cm="1">
        <f t="array" ref="BA156">IF(INDEX(Utilities!156:156,'OperationUtility1 (El)'!$B$9 + 4)="","",INDEX(Utilities!156:156,'OperationUtility1 (El)'!$B$9 +4))</f>
        <v/>
      </c>
      <c r="BC156">
        <f t="shared" si="124"/>
        <v>2166</v>
      </c>
      <c r="BD156">
        <f t="shared" si="108"/>
        <v>2040</v>
      </c>
      <c r="BE156" cm="1">
        <f t="array" ref="BE156">IF(BD156&gt;=MAX($D$3:$D$100),MAX($D$3:$D$100),IF(BC156&lt;$D$3,$D$3,INDEX($D$3:$D$100,MATCH(BC156,$D$3:$D$100)+1)))</f>
        <v>2040</v>
      </c>
      <c r="BF156">
        <f t="shared" si="109"/>
        <v>0.40600000000000003</v>
      </c>
      <c r="BG156" s="38">
        <f t="shared" si="110"/>
        <v>0.40600000000000003</v>
      </c>
      <c r="BH156">
        <f t="shared" si="111"/>
        <v>0.40600000000000003</v>
      </c>
      <c r="BI156">
        <f t="shared" si="112"/>
        <v>1257.2602000000002</v>
      </c>
      <c r="BJ156">
        <f t="shared" si="113"/>
        <v>0</v>
      </c>
      <c r="BL156" s="1" t="str" cm="1">
        <f t="array" ref="BL156">IF(INDEX(Utilities!156:156,'OperationUtility1 (El)'!$B$9)="","",INDEX(Utilities!156:156,'OperationUtility1 (El)'!$B$9))</f>
        <v/>
      </c>
      <c r="BM156" s="1" t="str" cm="1">
        <f t="array" ref="BM156">IF(INDEX(Utilities!156:156,'OperationUtility1 (El)'!$B$9 + 5)="","",INDEX(Utilities!156:156,'OperationUtility1 (El)'!$B$9 +5))</f>
        <v/>
      </c>
      <c r="BO156">
        <f t="shared" si="125"/>
        <v>2166</v>
      </c>
      <c r="BP156">
        <f t="shared" si="114"/>
        <v>2040</v>
      </c>
      <c r="BQ156" cm="1">
        <f t="array" ref="BQ156">IF(BP156&gt;=MAX($D$3:$D$100),MAX($D$3:$D$100),IF(BO156&lt;$D$3,$D$3,INDEX($D$3:$D$100,MATCH(BO156,$D$3:$D$100)+1)))</f>
        <v>2040</v>
      </c>
      <c r="BR156">
        <f t="shared" si="115"/>
        <v>6.1510000000000007</v>
      </c>
      <c r="BS156" s="38">
        <f t="shared" si="116"/>
        <v>6.1510000000000007</v>
      </c>
      <c r="BT156">
        <f t="shared" si="117"/>
        <v>6.1510000000000007</v>
      </c>
      <c r="BU156">
        <f t="shared" si="118"/>
        <v>19047.801700000004</v>
      </c>
      <c r="BV156">
        <f t="shared" si="119"/>
        <v>0</v>
      </c>
    </row>
    <row r="157" spans="7:74" x14ac:dyDescent="0.25">
      <c r="G157">
        <f t="shared" si="120"/>
        <v>2167</v>
      </c>
      <c r="H157">
        <f t="shared" si="86"/>
        <v>2040</v>
      </c>
      <c r="I157" cm="1">
        <f t="array" ref="I157">IF(H157&gt;=MAX($D$3:$D$100),MAX($D$3:$D$100),IF(G157&lt;$D$3,$D$3,INDEX($D$3:$D$100,MATCH(G157,$D$3:$D$100)+1)))</f>
        <v>2040</v>
      </c>
      <c r="J157">
        <f t="shared" si="87"/>
        <v>4.0300000000000002E-2</v>
      </c>
      <c r="K157" s="38">
        <f t="shared" si="88"/>
        <v>4.0300000000000002E-2</v>
      </c>
      <c r="L157">
        <f t="shared" si="89"/>
        <v>4.0300000000000002E-2</v>
      </c>
      <c r="M157">
        <f t="shared" si="85"/>
        <v>124.79701000000001</v>
      </c>
      <c r="N157">
        <f t="shared" si="126"/>
        <v>0</v>
      </c>
      <c r="S157">
        <f t="shared" si="121"/>
        <v>2167</v>
      </c>
      <c r="T157">
        <f t="shared" si="90"/>
        <v>2040</v>
      </c>
      <c r="U157" cm="1">
        <f t="array" ref="U157">IF(T157&gt;=MAX($D$3:$D$100),MAX($D$3:$D$100),IF(S157&lt;$D$3,$D$3,INDEX($D$3:$D$100,MATCH(S157,$D$3:$D$100)+1)))</f>
        <v>2040</v>
      </c>
      <c r="V157">
        <f t="shared" si="91"/>
        <v>2.73E-5</v>
      </c>
      <c r="W157" s="38">
        <f t="shared" si="92"/>
        <v>2.73E-5</v>
      </c>
      <c r="X157">
        <f t="shared" si="93"/>
        <v>2.73E-5</v>
      </c>
      <c r="Y157">
        <f t="shared" si="94"/>
        <v>8.453991000000001E-2</v>
      </c>
      <c r="Z157">
        <f t="shared" si="95"/>
        <v>0</v>
      </c>
      <c r="AE157">
        <f t="shared" si="122"/>
        <v>2167</v>
      </c>
      <c r="AF157">
        <f t="shared" si="96"/>
        <v>2040</v>
      </c>
      <c r="AG157" cm="1">
        <f t="array" ref="AG157">IF(AF157&gt;=MAX($D$3:$D$100),MAX($D$3:$D$100),IF(AE157&lt;$D$3,$D$3,INDEX($D$3:$D$100,MATCH(AE157,$D$3:$D$100)+1)))</f>
        <v>2040</v>
      </c>
      <c r="AH157">
        <f t="shared" si="97"/>
        <v>2.6800000000000001E-4</v>
      </c>
      <c r="AI157" s="38">
        <f t="shared" si="98"/>
        <v>2.6800000000000001E-4</v>
      </c>
      <c r="AJ157">
        <f t="shared" si="99"/>
        <v>2.6800000000000001E-4</v>
      </c>
      <c r="AK157">
        <f t="shared" si="100"/>
        <v>0.82991560000000009</v>
      </c>
      <c r="AL157">
        <f t="shared" si="101"/>
        <v>0</v>
      </c>
      <c r="AN157" s="1" t="str" cm="1">
        <f t="array" ref="AN157">IF(INDEX(Utilities!157:157,'OperationUtility1 (El)'!$B$9)="","",INDEX(Utilities!157:157,'OperationUtility1 (El)'!$B$9))</f>
        <v/>
      </c>
      <c r="AO157" s="1" t="str" cm="1">
        <f t="array" ref="AO157">IF(INDEX(Utilities!157:157,'OperationUtility1 (El)'!$B$9 + 3)="","",INDEX(Utilities!157:157,'OperationUtility1 (El)'!$B$9 +3))</f>
        <v/>
      </c>
      <c r="AQ157">
        <f t="shared" si="123"/>
        <v>2167</v>
      </c>
      <c r="AR157">
        <f t="shared" si="102"/>
        <v>2040</v>
      </c>
      <c r="AS157" cm="1">
        <f t="array" ref="AS157">IF(AR157&gt;=MAX($D$3:$D$100),MAX($D$3:$D$100),IF(AQ157&lt;$D$3,$D$3,INDEX($D$3:$D$100,MATCH(AQ157,$D$3:$D$100)+1)))</f>
        <v>2040</v>
      </c>
      <c r="AT157">
        <f t="shared" si="103"/>
        <v>6.0300000000000002E-5</v>
      </c>
      <c r="AU157" s="38">
        <f t="shared" si="104"/>
        <v>6.0300000000000002E-5</v>
      </c>
      <c r="AV157">
        <f t="shared" si="105"/>
        <v>6.0300000000000002E-5</v>
      </c>
      <c r="AW157">
        <f t="shared" si="106"/>
        <v>0.18673101000000003</v>
      </c>
      <c r="AX157">
        <f t="shared" si="107"/>
        <v>0</v>
      </c>
      <c r="AZ157" s="1" t="str" cm="1">
        <f t="array" ref="AZ157">IF(INDEX(Utilities!157:157,'OperationUtility1 (El)'!$B$9)="","",INDEX(Utilities!157:157,'OperationUtility1 (El)'!$B$9))</f>
        <v/>
      </c>
      <c r="BA157" s="1" t="str" cm="1">
        <f t="array" ref="BA157">IF(INDEX(Utilities!157:157,'OperationUtility1 (El)'!$B$9 + 4)="","",INDEX(Utilities!157:157,'OperationUtility1 (El)'!$B$9 +4))</f>
        <v/>
      </c>
      <c r="BC157">
        <f t="shared" si="124"/>
        <v>2167</v>
      </c>
      <c r="BD157">
        <f t="shared" si="108"/>
        <v>2040</v>
      </c>
      <c r="BE157" cm="1">
        <f t="array" ref="BE157">IF(BD157&gt;=MAX($D$3:$D$100),MAX($D$3:$D$100),IF(BC157&lt;$D$3,$D$3,INDEX($D$3:$D$100,MATCH(BC157,$D$3:$D$100)+1)))</f>
        <v>2040</v>
      </c>
      <c r="BF157">
        <f t="shared" si="109"/>
        <v>0.40600000000000003</v>
      </c>
      <c r="BG157" s="38">
        <f t="shared" si="110"/>
        <v>0.40600000000000003</v>
      </c>
      <c r="BH157">
        <f t="shared" si="111"/>
        <v>0.40600000000000003</v>
      </c>
      <c r="BI157">
        <f t="shared" si="112"/>
        <v>1257.2602000000002</v>
      </c>
      <c r="BJ157">
        <f t="shared" si="113"/>
        <v>0</v>
      </c>
      <c r="BL157" s="1" t="str" cm="1">
        <f t="array" ref="BL157">IF(INDEX(Utilities!157:157,'OperationUtility1 (El)'!$B$9)="","",INDEX(Utilities!157:157,'OperationUtility1 (El)'!$B$9))</f>
        <v/>
      </c>
      <c r="BM157" s="1" t="str" cm="1">
        <f t="array" ref="BM157">IF(INDEX(Utilities!157:157,'OperationUtility1 (El)'!$B$9 + 5)="","",INDEX(Utilities!157:157,'OperationUtility1 (El)'!$B$9 +5))</f>
        <v/>
      </c>
      <c r="BO157">
        <f t="shared" si="125"/>
        <v>2167</v>
      </c>
      <c r="BP157">
        <f t="shared" si="114"/>
        <v>2040</v>
      </c>
      <c r="BQ157" cm="1">
        <f t="array" ref="BQ157">IF(BP157&gt;=MAX($D$3:$D$100),MAX($D$3:$D$100),IF(BO157&lt;$D$3,$D$3,INDEX($D$3:$D$100,MATCH(BO157,$D$3:$D$100)+1)))</f>
        <v>2040</v>
      </c>
      <c r="BR157">
        <f t="shared" si="115"/>
        <v>6.1510000000000007</v>
      </c>
      <c r="BS157" s="38">
        <f t="shared" si="116"/>
        <v>6.1510000000000007</v>
      </c>
      <c r="BT157">
        <f t="shared" si="117"/>
        <v>6.1510000000000007</v>
      </c>
      <c r="BU157">
        <f t="shared" si="118"/>
        <v>19047.801700000004</v>
      </c>
      <c r="BV157">
        <f t="shared" si="119"/>
        <v>0</v>
      </c>
    </row>
    <row r="158" spans="7:74" x14ac:dyDescent="0.25">
      <c r="G158">
        <f t="shared" si="120"/>
        <v>2168</v>
      </c>
      <c r="H158">
        <f t="shared" si="86"/>
        <v>2040</v>
      </c>
      <c r="I158" cm="1">
        <f t="array" ref="I158">IF(H158&gt;=MAX($D$3:$D$100),MAX($D$3:$D$100),IF(G158&lt;$D$3,$D$3,INDEX($D$3:$D$100,MATCH(G158,$D$3:$D$100)+1)))</f>
        <v>2040</v>
      </c>
      <c r="J158">
        <f t="shared" si="87"/>
        <v>4.0300000000000002E-2</v>
      </c>
      <c r="K158" s="38">
        <f t="shared" si="88"/>
        <v>4.0300000000000002E-2</v>
      </c>
      <c r="L158">
        <f t="shared" si="89"/>
        <v>4.0300000000000002E-2</v>
      </c>
      <c r="M158">
        <f t="shared" si="85"/>
        <v>124.79701000000001</v>
      </c>
      <c r="N158">
        <f t="shared" si="126"/>
        <v>0</v>
      </c>
      <c r="S158">
        <f t="shared" si="121"/>
        <v>2168</v>
      </c>
      <c r="T158">
        <f t="shared" si="90"/>
        <v>2040</v>
      </c>
      <c r="U158" cm="1">
        <f t="array" ref="U158">IF(T158&gt;=MAX($D$3:$D$100),MAX($D$3:$D$100),IF(S158&lt;$D$3,$D$3,INDEX($D$3:$D$100,MATCH(S158,$D$3:$D$100)+1)))</f>
        <v>2040</v>
      </c>
      <c r="V158">
        <f t="shared" si="91"/>
        <v>2.73E-5</v>
      </c>
      <c r="W158" s="38">
        <f t="shared" si="92"/>
        <v>2.73E-5</v>
      </c>
      <c r="X158">
        <f t="shared" si="93"/>
        <v>2.73E-5</v>
      </c>
      <c r="Y158">
        <f t="shared" si="94"/>
        <v>8.453991000000001E-2</v>
      </c>
      <c r="Z158">
        <f t="shared" si="95"/>
        <v>0</v>
      </c>
      <c r="AE158">
        <f t="shared" si="122"/>
        <v>2168</v>
      </c>
      <c r="AF158">
        <f t="shared" si="96"/>
        <v>2040</v>
      </c>
      <c r="AG158" cm="1">
        <f t="array" ref="AG158">IF(AF158&gt;=MAX($D$3:$D$100),MAX($D$3:$D$100),IF(AE158&lt;$D$3,$D$3,INDEX($D$3:$D$100,MATCH(AE158,$D$3:$D$100)+1)))</f>
        <v>2040</v>
      </c>
      <c r="AH158">
        <f t="shared" si="97"/>
        <v>2.6800000000000001E-4</v>
      </c>
      <c r="AI158" s="38">
        <f t="shared" si="98"/>
        <v>2.6800000000000001E-4</v>
      </c>
      <c r="AJ158">
        <f t="shared" si="99"/>
        <v>2.6800000000000001E-4</v>
      </c>
      <c r="AK158">
        <f t="shared" si="100"/>
        <v>0.82991560000000009</v>
      </c>
      <c r="AL158">
        <f t="shared" si="101"/>
        <v>0</v>
      </c>
      <c r="AN158" s="1" t="str" cm="1">
        <f t="array" ref="AN158">IF(INDEX(Utilities!158:158,'OperationUtility1 (El)'!$B$9)="","",INDEX(Utilities!158:158,'OperationUtility1 (El)'!$B$9))</f>
        <v/>
      </c>
      <c r="AO158" s="1" t="str" cm="1">
        <f t="array" ref="AO158">IF(INDEX(Utilities!158:158,'OperationUtility1 (El)'!$B$9 + 3)="","",INDEX(Utilities!158:158,'OperationUtility1 (El)'!$B$9 +3))</f>
        <v/>
      </c>
      <c r="AQ158">
        <f t="shared" si="123"/>
        <v>2168</v>
      </c>
      <c r="AR158">
        <f t="shared" si="102"/>
        <v>2040</v>
      </c>
      <c r="AS158" cm="1">
        <f t="array" ref="AS158">IF(AR158&gt;=MAX($D$3:$D$100),MAX($D$3:$D$100),IF(AQ158&lt;$D$3,$D$3,INDEX($D$3:$D$100,MATCH(AQ158,$D$3:$D$100)+1)))</f>
        <v>2040</v>
      </c>
      <c r="AT158">
        <f t="shared" si="103"/>
        <v>6.0300000000000002E-5</v>
      </c>
      <c r="AU158" s="38">
        <f t="shared" si="104"/>
        <v>6.0300000000000002E-5</v>
      </c>
      <c r="AV158">
        <f t="shared" si="105"/>
        <v>6.0300000000000002E-5</v>
      </c>
      <c r="AW158">
        <f t="shared" si="106"/>
        <v>0.18673101000000003</v>
      </c>
      <c r="AX158">
        <f t="shared" si="107"/>
        <v>0</v>
      </c>
      <c r="AZ158" s="1" t="str" cm="1">
        <f t="array" ref="AZ158">IF(INDEX(Utilities!158:158,'OperationUtility1 (El)'!$B$9)="","",INDEX(Utilities!158:158,'OperationUtility1 (El)'!$B$9))</f>
        <v/>
      </c>
      <c r="BA158" s="1" t="str" cm="1">
        <f t="array" ref="BA158">IF(INDEX(Utilities!158:158,'OperationUtility1 (El)'!$B$9 + 4)="","",INDEX(Utilities!158:158,'OperationUtility1 (El)'!$B$9 +4))</f>
        <v/>
      </c>
      <c r="BC158">
        <f t="shared" si="124"/>
        <v>2168</v>
      </c>
      <c r="BD158">
        <f t="shared" si="108"/>
        <v>2040</v>
      </c>
      <c r="BE158" cm="1">
        <f t="array" ref="BE158">IF(BD158&gt;=MAX($D$3:$D$100),MAX($D$3:$D$100),IF(BC158&lt;$D$3,$D$3,INDEX($D$3:$D$100,MATCH(BC158,$D$3:$D$100)+1)))</f>
        <v>2040</v>
      </c>
      <c r="BF158">
        <f t="shared" si="109"/>
        <v>0.40600000000000003</v>
      </c>
      <c r="BG158" s="38">
        <f t="shared" si="110"/>
        <v>0.40600000000000003</v>
      </c>
      <c r="BH158">
        <f t="shared" si="111"/>
        <v>0.40600000000000003</v>
      </c>
      <c r="BI158">
        <f t="shared" si="112"/>
        <v>1257.2602000000002</v>
      </c>
      <c r="BJ158">
        <f t="shared" si="113"/>
        <v>0</v>
      </c>
      <c r="BL158" s="1" t="str" cm="1">
        <f t="array" ref="BL158">IF(INDEX(Utilities!158:158,'OperationUtility1 (El)'!$B$9)="","",INDEX(Utilities!158:158,'OperationUtility1 (El)'!$B$9))</f>
        <v/>
      </c>
      <c r="BM158" s="1" t="str" cm="1">
        <f t="array" ref="BM158">IF(INDEX(Utilities!158:158,'OperationUtility1 (El)'!$B$9 + 5)="","",INDEX(Utilities!158:158,'OperationUtility1 (El)'!$B$9 +5))</f>
        <v/>
      </c>
      <c r="BO158">
        <f t="shared" si="125"/>
        <v>2168</v>
      </c>
      <c r="BP158">
        <f t="shared" si="114"/>
        <v>2040</v>
      </c>
      <c r="BQ158" cm="1">
        <f t="array" ref="BQ158">IF(BP158&gt;=MAX($D$3:$D$100),MAX($D$3:$D$100),IF(BO158&lt;$D$3,$D$3,INDEX($D$3:$D$100,MATCH(BO158,$D$3:$D$100)+1)))</f>
        <v>2040</v>
      </c>
      <c r="BR158">
        <f t="shared" si="115"/>
        <v>6.1510000000000007</v>
      </c>
      <c r="BS158" s="38">
        <f t="shared" si="116"/>
        <v>6.1510000000000007</v>
      </c>
      <c r="BT158">
        <f t="shared" si="117"/>
        <v>6.1510000000000007</v>
      </c>
      <c r="BU158">
        <f t="shared" si="118"/>
        <v>19047.801700000004</v>
      </c>
      <c r="BV158">
        <f t="shared" si="119"/>
        <v>0</v>
      </c>
    </row>
    <row r="159" spans="7:74" x14ac:dyDescent="0.25">
      <c r="G159">
        <f t="shared" si="120"/>
        <v>2169</v>
      </c>
      <c r="H159">
        <f t="shared" si="86"/>
        <v>2040</v>
      </c>
      <c r="I159" cm="1">
        <f t="array" ref="I159">IF(H159&gt;=MAX($D$3:$D$100),MAX($D$3:$D$100),IF(G159&lt;$D$3,$D$3,INDEX($D$3:$D$100,MATCH(G159,$D$3:$D$100)+1)))</f>
        <v>2040</v>
      </c>
      <c r="J159">
        <f t="shared" si="87"/>
        <v>4.0300000000000002E-2</v>
      </c>
      <c r="K159" s="38">
        <f t="shared" si="88"/>
        <v>4.0300000000000002E-2</v>
      </c>
      <c r="L159">
        <f t="shared" si="89"/>
        <v>4.0300000000000002E-2</v>
      </c>
      <c r="M159">
        <f t="shared" si="85"/>
        <v>124.79701000000001</v>
      </c>
      <c r="N159">
        <f t="shared" si="126"/>
        <v>0</v>
      </c>
      <c r="S159">
        <f t="shared" si="121"/>
        <v>2169</v>
      </c>
      <c r="T159">
        <f t="shared" si="90"/>
        <v>2040</v>
      </c>
      <c r="U159" cm="1">
        <f t="array" ref="U159">IF(T159&gt;=MAX($D$3:$D$100),MAX($D$3:$D$100),IF(S159&lt;$D$3,$D$3,INDEX($D$3:$D$100,MATCH(S159,$D$3:$D$100)+1)))</f>
        <v>2040</v>
      </c>
      <c r="V159">
        <f t="shared" si="91"/>
        <v>2.73E-5</v>
      </c>
      <c r="W159" s="38">
        <f t="shared" si="92"/>
        <v>2.73E-5</v>
      </c>
      <c r="X159">
        <f t="shared" si="93"/>
        <v>2.73E-5</v>
      </c>
      <c r="Y159">
        <f t="shared" si="94"/>
        <v>8.453991000000001E-2</v>
      </c>
      <c r="Z159">
        <f t="shared" si="95"/>
        <v>0</v>
      </c>
      <c r="AE159">
        <f t="shared" si="122"/>
        <v>2169</v>
      </c>
      <c r="AF159">
        <f t="shared" si="96"/>
        <v>2040</v>
      </c>
      <c r="AG159" cm="1">
        <f t="array" ref="AG159">IF(AF159&gt;=MAX($D$3:$D$100),MAX($D$3:$D$100),IF(AE159&lt;$D$3,$D$3,INDEX($D$3:$D$100,MATCH(AE159,$D$3:$D$100)+1)))</f>
        <v>2040</v>
      </c>
      <c r="AH159">
        <f t="shared" si="97"/>
        <v>2.6800000000000001E-4</v>
      </c>
      <c r="AI159" s="38">
        <f t="shared" si="98"/>
        <v>2.6800000000000001E-4</v>
      </c>
      <c r="AJ159">
        <f t="shared" si="99"/>
        <v>2.6800000000000001E-4</v>
      </c>
      <c r="AK159">
        <f t="shared" si="100"/>
        <v>0.82991560000000009</v>
      </c>
      <c r="AL159">
        <f t="shared" si="101"/>
        <v>0</v>
      </c>
      <c r="AN159" s="1" t="str" cm="1">
        <f t="array" ref="AN159">IF(INDEX(Utilities!159:159,'OperationUtility1 (El)'!$B$9)="","",INDEX(Utilities!159:159,'OperationUtility1 (El)'!$B$9))</f>
        <v/>
      </c>
      <c r="AO159" s="1" t="str" cm="1">
        <f t="array" ref="AO159">IF(INDEX(Utilities!159:159,'OperationUtility1 (El)'!$B$9 + 3)="","",INDEX(Utilities!159:159,'OperationUtility1 (El)'!$B$9 +3))</f>
        <v/>
      </c>
      <c r="AQ159">
        <f t="shared" si="123"/>
        <v>2169</v>
      </c>
      <c r="AR159">
        <f t="shared" si="102"/>
        <v>2040</v>
      </c>
      <c r="AS159" cm="1">
        <f t="array" ref="AS159">IF(AR159&gt;=MAX($D$3:$D$100),MAX($D$3:$D$100),IF(AQ159&lt;$D$3,$D$3,INDEX($D$3:$D$100,MATCH(AQ159,$D$3:$D$100)+1)))</f>
        <v>2040</v>
      </c>
      <c r="AT159">
        <f t="shared" si="103"/>
        <v>6.0300000000000002E-5</v>
      </c>
      <c r="AU159" s="38">
        <f t="shared" si="104"/>
        <v>6.0300000000000002E-5</v>
      </c>
      <c r="AV159">
        <f t="shared" si="105"/>
        <v>6.0300000000000002E-5</v>
      </c>
      <c r="AW159">
        <f t="shared" si="106"/>
        <v>0.18673101000000003</v>
      </c>
      <c r="AX159">
        <f t="shared" si="107"/>
        <v>0</v>
      </c>
      <c r="AZ159" s="1" t="str" cm="1">
        <f t="array" ref="AZ159">IF(INDEX(Utilities!159:159,'OperationUtility1 (El)'!$B$9)="","",INDEX(Utilities!159:159,'OperationUtility1 (El)'!$B$9))</f>
        <v/>
      </c>
      <c r="BA159" s="1" t="str" cm="1">
        <f t="array" ref="BA159">IF(INDEX(Utilities!159:159,'OperationUtility1 (El)'!$B$9 + 4)="","",INDEX(Utilities!159:159,'OperationUtility1 (El)'!$B$9 +4))</f>
        <v/>
      </c>
      <c r="BC159">
        <f t="shared" si="124"/>
        <v>2169</v>
      </c>
      <c r="BD159">
        <f t="shared" si="108"/>
        <v>2040</v>
      </c>
      <c r="BE159" cm="1">
        <f t="array" ref="BE159">IF(BD159&gt;=MAX($D$3:$D$100),MAX($D$3:$D$100),IF(BC159&lt;$D$3,$D$3,INDEX($D$3:$D$100,MATCH(BC159,$D$3:$D$100)+1)))</f>
        <v>2040</v>
      </c>
      <c r="BF159">
        <f t="shared" si="109"/>
        <v>0.40600000000000003</v>
      </c>
      <c r="BG159" s="38">
        <f t="shared" si="110"/>
        <v>0.40600000000000003</v>
      </c>
      <c r="BH159">
        <f t="shared" si="111"/>
        <v>0.40600000000000003</v>
      </c>
      <c r="BI159">
        <f t="shared" si="112"/>
        <v>1257.2602000000002</v>
      </c>
      <c r="BJ159">
        <f t="shared" si="113"/>
        <v>0</v>
      </c>
      <c r="BL159" s="1" t="str" cm="1">
        <f t="array" ref="BL159">IF(INDEX(Utilities!159:159,'OperationUtility1 (El)'!$B$9)="","",INDEX(Utilities!159:159,'OperationUtility1 (El)'!$B$9))</f>
        <v/>
      </c>
      <c r="BM159" s="1" t="str" cm="1">
        <f t="array" ref="BM159">IF(INDEX(Utilities!159:159,'OperationUtility1 (El)'!$B$9 + 5)="","",INDEX(Utilities!159:159,'OperationUtility1 (El)'!$B$9 +5))</f>
        <v/>
      </c>
      <c r="BO159">
        <f t="shared" si="125"/>
        <v>2169</v>
      </c>
      <c r="BP159">
        <f t="shared" si="114"/>
        <v>2040</v>
      </c>
      <c r="BQ159" cm="1">
        <f t="array" ref="BQ159">IF(BP159&gt;=MAX($D$3:$D$100),MAX($D$3:$D$100),IF(BO159&lt;$D$3,$D$3,INDEX($D$3:$D$100,MATCH(BO159,$D$3:$D$100)+1)))</f>
        <v>2040</v>
      </c>
      <c r="BR159">
        <f t="shared" si="115"/>
        <v>6.1510000000000007</v>
      </c>
      <c r="BS159" s="38">
        <f t="shared" si="116"/>
        <v>6.1510000000000007</v>
      </c>
      <c r="BT159">
        <f t="shared" si="117"/>
        <v>6.1510000000000007</v>
      </c>
      <c r="BU159">
        <f t="shared" si="118"/>
        <v>19047.801700000004</v>
      </c>
      <c r="BV159">
        <f t="shared" si="119"/>
        <v>0</v>
      </c>
    </row>
    <row r="160" spans="7:74" x14ac:dyDescent="0.25">
      <c r="G160">
        <f t="shared" si="120"/>
        <v>2170</v>
      </c>
      <c r="H160">
        <f t="shared" si="86"/>
        <v>2040</v>
      </c>
      <c r="I160" cm="1">
        <f t="array" ref="I160">IF(H160&gt;=MAX($D$3:$D$100),MAX($D$3:$D$100),IF(G160&lt;$D$3,$D$3,INDEX($D$3:$D$100,MATCH(G160,$D$3:$D$100)+1)))</f>
        <v>2040</v>
      </c>
      <c r="J160">
        <f t="shared" si="87"/>
        <v>4.0300000000000002E-2</v>
      </c>
      <c r="K160" s="38">
        <f t="shared" si="88"/>
        <v>4.0300000000000002E-2</v>
      </c>
      <c r="L160">
        <f t="shared" si="89"/>
        <v>4.0300000000000002E-2</v>
      </c>
      <c r="M160">
        <f t="shared" si="85"/>
        <v>124.79701000000001</v>
      </c>
      <c r="N160">
        <f t="shared" si="126"/>
        <v>0</v>
      </c>
      <c r="S160">
        <f t="shared" si="121"/>
        <v>2170</v>
      </c>
      <c r="T160">
        <f t="shared" si="90"/>
        <v>2040</v>
      </c>
      <c r="U160" cm="1">
        <f t="array" ref="U160">IF(T160&gt;=MAX($D$3:$D$100),MAX($D$3:$D$100),IF(S160&lt;$D$3,$D$3,INDEX($D$3:$D$100,MATCH(S160,$D$3:$D$100)+1)))</f>
        <v>2040</v>
      </c>
      <c r="V160">
        <f t="shared" si="91"/>
        <v>2.73E-5</v>
      </c>
      <c r="W160" s="38">
        <f t="shared" si="92"/>
        <v>2.73E-5</v>
      </c>
      <c r="X160">
        <f t="shared" si="93"/>
        <v>2.73E-5</v>
      </c>
      <c r="Y160">
        <f t="shared" si="94"/>
        <v>8.453991000000001E-2</v>
      </c>
      <c r="Z160">
        <f t="shared" si="95"/>
        <v>0</v>
      </c>
      <c r="AE160">
        <f t="shared" si="122"/>
        <v>2170</v>
      </c>
      <c r="AF160">
        <f t="shared" si="96"/>
        <v>2040</v>
      </c>
      <c r="AG160" cm="1">
        <f t="array" ref="AG160">IF(AF160&gt;=MAX($D$3:$D$100),MAX($D$3:$D$100),IF(AE160&lt;$D$3,$D$3,INDEX($D$3:$D$100,MATCH(AE160,$D$3:$D$100)+1)))</f>
        <v>2040</v>
      </c>
      <c r="AH160">
        <f t="shared" si="97"/>
        <v>2.6800000000000001E-4</v>
      </c>
      <c r="AI160" s="38">
        <f t="shared" si="98"/>
        <v>2.6800000000000001E-4</v>
      </c>
      <c r="AJ160">
        <f t="shared" si="99"/>
        <v>2.6800000000000001E-4</v>
      </c>
      <c r="AK160">
        <f t="shared" si="100"/>
        <v>0.82991560000000009</v>
      </c>
      <c r="AL160">
        <f t="shared" si="101"/>
        <v>0</v>
      </c>
      <c r="AN160" s="1" t="str" cm="1">
        <f t="array" ref="AN160">IF(INDEX(Utilities!160:160,'OperationUtility1 (El)'!$B$9)="","",INDEX(Utilities!160:160,'OperationUtility1 (El)'!$B$9))</f>
        <v/>
      </c>
      <c r="AO160" s="1" t="str" cm="1">
        <f t="array" ref="AO160">IF(INDEX(Utilities!160:160,'OperationUtility1 (El)'!$B$9 + 3)="","",INDEX(Utilities!160:160,'OperationUtility1 (El)'!$B$9 +3))</f>
        <v/>
      </c>
      <c r="AQ160">
        <f t="shared" si="123"/>
        <v>2170</v>
      </c>
      <c r="AR160">
        <f t="shared" si="102"/>
        <v>2040</v>
      </c>
      <c r="AS160" cm="1">
        <f t="array" ref="AS160">IF(AR160&gt;=MAX($D$3:$D$100),MAX($D$3:$D$100),IF(AQ160&lt;$D$3,$D$3,INDEX($D$3:$D$100,MATCH(AQ160,$D$3:$D$100)+1)))</f>
        <v>2040</v>
      </c>
      <c r="AT160">
        <f t="shared" si="103"/>
        <v>6.0300000000000002E-5</v>
      </c>
      <c r="AU160" s="38">
        <f t="shared" si="104"/>
        <v>6.0300000000000002E-5</v>
      </c>
      <c r="AV160">
        <f t="shared" si="105"/>
        <v>6.0300000000000002E-5</v>
      </c>
      <c r="AW160">
        <f t="shared" si="106"/>
        <v>0.18673101000000003</v>
      </c>
      <c r="AX160">
        <f t="shared" si="107"/>
        <v>0</v>
      </c>
      <c r="AZ160" s="1" t="str" cm="1">
        <f t="array" ref="AZ160">IF(INDEX(Utilities!160:160,'OperationUtility1 (El)'!$B$9)="","",INDEX(Utilities!160:160,'OperationUtility1 (El)'!$B$9))</f>
        <v/>
      </c>
      <c r="BA160" s="1" t="str" cm="1">
        <f t="array" ref="BA160">IF(INDEX(Utilities!160:160,'OperationUtility1 (El)'!$B$9 + 4)="","",INDEX(Utilities!160:160,'OperationUtility1 (El)'!$B$9 +4))</f>
        <v/>
      </c>
      <c r="BC160">
        <f t="shared" si="124"/>
        <v>2170</v>
      </c>
      <c r="BD160">
        <f t="shared" si="108"/>
        <v>2040</v>
      </c>
      <c r="BE160" cm="1">
        <f t="array" ref="BE160">IF(BD160&gt;=MAX($D$3:$D$100),MAX($D$3:$D$100),IF(BC160&lt;$D$3,$D$3,INDEX($D$3:$D$100,MATCH(BC160,$D$3:$D$100)+1)))</f>
        <v>2040</v>
      </c>
      <c r="BF160">
        <f t="shared" si="109"/>
        <v>0.40600000000000003</v>
      </c>
      <c r="BG160" s="38">
        <f t="shared" si="110"/>
        <v>0.40600000000000003</v>
      </c>
      <c r="BH160">
        <f t="shared" si="111"/>
        <v>0.40600000000000003</v>
      </c>
      <c r="BI160">
        <f t="shared" si="112"/>
        <v>1257.2602000000002</v>
      </c>
      <c r="BJ160">
        <f t="shared" si="113"/>
        <v>0</v>
      </c>
      <c r="BL160" s="1" t="str" cm="1">
        <f t="array" ref="BL160">IF(INDEX(Utilities!160:160,'OperationUtility1 (El)'!$B$9)="","",INDEX(Utilities!160:160,'OperationUtility1 (El)'!$B$9))</f>
        <v/>
      </c>
      <c r="BM160" s="1" t="str" cm="1">
        <f t="array" ref="BM160">IF(INDEX(Utilities!160:160,'OperationUtility1 (El)'!$B$9 + 5)="","",INDEX(Utilities!160:160,'OperationUtility1 (El)'!$B$9 +5))</f>
        <v/>
      </c>
      <c r="BO160">
        <f t="shared" si="125"/>
        <v>2170</v>
      </c>
      <c r="BP160">
        <f t="shared" si="114"/>
        <v>2040</v>
      </c>
      <c r="BQ160" cm="1">
        <f t="array" ref="BQ160">IF(BP160&gt;=MAX($D$3:$D$100),MAX($D$3:$D$100),IF(BO160&lt;$D$3,$D$3,INDEX($D$3:$D$100,MATCH(BO160,$D$3:$D$100)+1)))</f>
        <v>2040</v>
      </c>
      <c r="BR160">
        <f t="shared" si="115"/>
        <v>6.1510000000000007</v>
      </c>
      <c r="BS160" s="38">
        <f t="shared" si="116"/>
        <v>6.1510000000000007</v>
      </c>
      <c r="BT160">
        <f t="shared" si="117"/>
        <v>6.1510000000000007</v>
      </c>
      <c r="BU160">
        <f t="shared" si="118"/>
        <v>19047.801700000004</v>
      </c>
      <c r="BV160">
        <f t="shared" si="119"/>
        <v>0</v>
      </c>
    </row>
    <row r="161" spans="7:74" x14ac:dyDescent="0.25">
      <c r="G161">
        <f t="shared" si="120"/>
        <v>2171</v>
      </c>
      <c r="H161">
        <f t="shared" si="86"/>
        <v>2040</v>
      </c>
      <c r="I161" cm="1">
        <f t="array" ref="I161">IF(H161&gt;=MAX($D$3:$D$100),MAX($D$3:$D$100),IF(G161&lt;$D$3,$D$3,INDEX($D$3:$D$100,MATCH(G161,$D$3:$D$100)+1)))</f>
        <v>2040</v>
      </c>
      <c r="J161">
        <f t="shared" si="87"/>
        <v>4.0300000000000002E-2</v>
      </c>
      <c r="K161" s="38">
        <f t="shared" si="88"/>
        <v>4.0300000000000002E-2</v>
      </c>
      <c r="L161">
        <f t="shared" si="89"/>
        <v>4.0300000000000002E-2</v>
      </c>
      <c r="M161">
        <f t="shared" si="85"/>
        <v>124.79701000000001</v>
      </c>
      <c r="N161">
        <f t="shared" si="126"/>
        <v>0</v>
      </c>
      <c r="S161">
        <f t="shared" si="121"/>
        <v>2171</v>
      </c>
      <c r="T161">
        <f t="shared" si="90"/>
        <v>2040</v>
      </c>
      <c r="U161" cm="1">
        <f t="array" ref="U161">IF(T161&gt;=MAX($D$3:$D$100),MAX($D$3:$D$100),IF(S161&lt;$D$3,$D$3,INDEX($D$3:$D$100,MATCH(S161,$D$3:$D$100)+1)))</f>
        <v>2040</v>
      </c>
      <c r="V161">
        <f t="shared" si="91"/>
        <v>2.73E-5</v>
      </c>
      <c r="W161" s="38">
        <f t="shared" si="92"/>
        <v>2.73E-5</v>
      </c>
      <c r="X161">
        <f t="shared" si="93"/>
        <v>2.73E-5</v>
      </c>
      <c r="Y161">
        <f t="shared" si="94"/>
        <v>8.453991000000001E-2</v>
      </c>
      <c r="Z161">
        <f t="shared" si="95"/>
        <v>0</v>
      </c>
      <c r="AE161">
        <f t="shared" si="122"/>
        <v>2171</v>
      </c>
      <c r="AF161">
        <f t="shared" si="96"/>
        <v>2040</v>
      </c>
      <c r="AG161" cm="1">
        <f t="array" ref="AG161">IF(AF161&gt;=MAX($D$3:$D$100),MAX($D$3:$D$100),IF(AE161&lt;$D$3,$D$3,INDEX($D$3:$D$100,MATCH(AE161,$D$3:$D$100)+1)))</f>
        <v>2040</v>
      </c>
      <c r="AH161">
        <f t="shared" si="97"/>
        <v>2.6800000000000001E-4</v>
      </c>
      <c r="AI161" s="38">
        <f t="shared" si="98"/>
        <v>2.6800000000000001E-4</v>
      </c>
      <c r="AJ161">
        <f t="shared" si="99"/>
        <v>2.6800000000000001E-4</v>
      </c>
      <c r="AK161">
        <f t="shared" si="100"/>
        <v>0.82991560000000009</v>
      </c>
      <c r="AL161">
        <f t="shared" si="101"/>
        <v>0</v>
      </c>
      <c r="AN161" s="1" t="str" cm="1">
        <f t="array" ref="AN161">IF(INDEX(Utilities!161:161,'OperationUtility1 (El)'!$B$9)="","",INDEX(Utilities!161:161,'OperationUtility1 (El)'!$B$9))</f>
        <v/>
      </c>
      <c r="AO161" s="1" t="str" cm="1">
        <f t="array" ref="AO161">IF(INDEX(Utilities!161:161,'OperationUtility1 (El)'!$B$9 + 3)="","",INDEX(Utilities!161:161,'OperationUtility1 (El)'!$B$9 +3))</f>
        <v/>
      </c>
      <c r="AQ161">
        <f t="shared" si="123"/>
        <v>2171</v>
      </c>
      <c r="AR161">
        <f t="shared" si="102"/>
        <v>2040</v>
      </c>
      <c r="AS161" cm="1">
        <f t="array" ref="AS161">IF(AR161&gt;=MAX($D$3:$D$100),MAX($D$3:$D$100),IF(AQ161&lt;$D$3,$D$3,INDEX($D$3:$D$100,MATCH(AQ161,$D$3:$D$100)+1)))</f>
        <v>2040</v>
      </c>
      <c r="AT161">
        <f t="shared" si="103"/>
        <v>6.0300000000000002E-5</v>
      </c>
      <c r="AU161" s="38">
        <f t="shared" si="104"/>
        <v>6.0300000000000002E-5</v>
      </c>
      <c r="AV161">
        <f t="shared" si="105"/>
        <v>6.0300000000000002E-5</v>
      </c>
      <c r="AW161">
        <f t="shared" si="106"/>
        <v>0.18673101000000003</v>
      </c>
      <c r="AX161">
        <f t="shared" si="107"/>
        <v>0</v>
      </c>
      <c r="AZ161" s="1" t="str" cm="1">
        <f t="array" ref="AZ161">IF(INDEX(Utilities!161:161,'OperationUtility1 (El)'!$B$9)="","",INDEX(Utilities!161:161,'OperationUtility1 (El)'!$B$9))</f>
        <v/>
      </c>
      <c r="BA161" s="1" t="str" cm="1">
        <f t="array" ref="BA161">IF(INDEX(Utilities!161:161,'OperationUtility1 (El)'!$B$9 + 4)="","",INDEX(Utilities!161:161,'OperationUtility1 (El)'!$B$9 +4))</f>
        <v/>
      </c>
      <c r="BC161">
        <f t="shared" si="124"/>
        <v>2171</v>
      </c>
      <c r="BD161">
        <f t="shared" si="108"/>
        <v>2040</v>
      </c>
      <c r="BE161" cm="1">
        <f t="array" ref="BE161">IF(BD161&gt;=MAX($D$3:$D$100),MAX($D$3:$D$100),IF(BC161&lt;$D$3,$D$3,INDEX($D$3:$D$100,MATCH(BC161,$D$3:$D$100)+1)))</f>
        <v>2040</v>
      </c>
      <c r="BF161">
        <f t="shared" si="109"/>
        <v>0.40600000000000003</v>
      </c>
      <c r="BG161" s="38">
        <f t="shared" si="110"/>
        <v>0.40600000000000003</v>
      </c>
      <c r="BH161">
        <f t="shared" si="111"/>
        <v>0.40600000000000003</v>
      </c>
      <c r="BI161">
        <f t="shared" si="112"/>
        <v>1257.2602000000002</v>
      </c>
      <c r="BJ161">
        <f t="shared" si="113"/>
        <v>0</v>
      </c>
      <c r="BL161" s="1" t="str" cm="1">
        <f t="array" ref="BL161">IF(INDEX(Utilities!161:161,'OperationUtility1 (El)'!$B$9)="","",INDEX(Utilities!161:161,'OperationUtility1 (El)'!$B$9))</f>
        <v/>
      </c>
      <c r="BM161" s="1" t="str" cm="1">
        <f t="array" ref="BM161">IF(INDEX(Utilities!161:161,'OperationUtility1 (El)'!$B$9 + 5)="","",INDEX(Utilities!161:161,'OperationUtility1 (El)'!$B$9 +5))</f>
        <v/>
      </c>
      <c r="BO161">
        <f t="shared" si="125"/>
        <v>2171</v>
      </c>
      <c r="BP161">
        <f t="shared" si="114"/>
        <v>2040</v>
      </c>
      <c r="BQ161" cm="1">
        <f t="array" ref="BQ161">IF(BP161&gt;=MAX($D$3:$D$100),MAX($D$3:$D$100),IF(BO161&lt;$D$3,$D$3,INDEX($D$3:$D$100,MATCH(BO161,$D$3:$D$100)+1)))</f>
        <v>2040</v>
      </c>
      <c r="BR161">
        <f t="shared" si="115"/>
        <v>6.1510000000000007</v>
      </c>
      <c r="BS161" s="38">
        <f t="shared" si="116"/>
        <v>6.1510000000000007</v>
      </c>
      <c r="BT161">
        <f t="shared" si="117"/>
        <v>6.1510000000000007</v>
      </c>
      <c r="BU161">
        <f t="shared" si="118"/>
        <v>19047.801700000004</v>
      </c>
      <c r="BV161">
        <f t="shared" si="119"/>
        <v>0</v>
      </c>
    </row>
    <row r="162" spans="7:74" x14ac:dyDescent="0.25">
      <c r="G162">
        <f t="shared" si="120"/>
        <v>2172</v>
      </c>
      <c r="H162">
        <f t="shared" si="86"/>
        <v>2040</v>
      </c>
      <c r="I162" cm="1">
        <f t="array" ref="I162">IF(H162&gt;=MAX($D$3:$D$100),MAX($D$3:$D$100),IF(G162&lt;$D$3,$D$3,INDEX($D$3:$D$100,MATCH(G162,$D$3:$D$100)+1)))</f>
        <v>2040</v>
      </c>
      <c r="J162">
        <f t="shared" si="87"/>
        <v>4.0300000000000002E-2</v>
      </c>
      <c r="K162" s="38">
        <f t="shared" si="88"/>
        <v>4.0300000000000002E-2</v>
      </c>
      <c r="L162">
        <f t="shared" si="89"/>
        <v>4.0300000000000002E-2</v>
      </c>
      <c r="M162">
        <f t="shared" si="85"/>
        <v>124.79701000000001</v>
      </c>
      <c r="N162">
        <f t="shared" si="126"/>
        <v>0</v>
      </c>
      <c r="S162">
        <f t="shared" si="121"/>
        <v>2172</v>
      </c>
      <c r="T162">
        <f t="shared" si="90"/>
        <v>2040</v>
      </c>
      <c r="U162" cm="1">
        <f t="array" ref="U162">IF(T162&gt;=MAX($D$3:$D$100),MAX($D$3:$D$100),IF(S162&lt;$D$3,$D$3,INDEX($D$3:$D$100,MATCH(S162,$D$3:$D$100)+1)))</f>
        <v>2040</v>
      </c>
      <c r="V162">
        <f t="shared" si="91"/>
        <v>2.73E-5</v>
      </c>
      <c r="W162" s="38">
        <f t="shared" si="92"/>
        <v>2.73E-5</v>
      </c>
      <c r="X162">
        <f t="shared" si="93"/>
        <v>2.73E-5</v>
      </c>
      <c r="Y162">
        <f t="shared" si="94"/>
        <v>8.453991000000001E-2</v>
      </c>
      <c r="Z162">
        <f t="shared" si="95"/>
        <v>0</v>
      </c>
      <c r="AE162">
        <f t="shared" si="122"/>
        <v>2172</v>
      </c>
      <c r="AF162">
        <f t="shared" si="96"/>
        <v>2040</v>
      </c>
      <c r="AG162" cm="1">
        <f t="array" ref="AG162">IF(AF162&gt;=MAX($D$3:$D$100),MAX($D$3:$D$100),IF(AE162&lt;$D$3,$D$3,INDEX($D$3:$D$100,MATCH(AE162,$D$3:$D$100)+1)))</f>
        <v>2040</v>
      </c>
      <c r="AH162">
        <f t="shared" si="97"/>
        <v>2.6800000000000001E-4</v>
      </c>
      <c r="AI162" s="38">
        <f t="shared" si="98"/>
        <v>2.6800000000000001E-4</v>
      </c>
      <c r="AJ162">
        <f t="shared" si="99"/>
        <v>2.6800000000000001E-4</v>
      </c>
      <c r="AK162">
        <f t="shared" si="100"/>
        <v>0.82991560000000009</v>
      </c>
      <c r="AL162">
        <f t="shared" si="101"/>
        <v>0</v>
      </c>
      <c r="AN162" s="1" t="str" cm="1">
        <f t="array" ref="AN162">IF(INDEX(Utilities!162:162,'OperationUtility1 (El)'!$B$9)="","",INDEX(Utilities!162:162,'OperationUtility1 (El)'!$B$9))</f>
        <v/>
      </c>
      <c r="AO162" s="1" t="str" cm="1">
        <f t="array" ref="AO162">IF(INDEX(Utilities!162:162,'OperationUtility1 (El)'!$B$9 + 3)="","",INDEX(Utilities!162:162,'OperationUtility1 (El)'!$B$9 +3))</f>
        <v/>
      </c>
      <c r="AQ162">
        <f t="shared" si="123"/>
        <v>2172</v>
      </c>
      <c r="AR162">
        <f t="shared" si="102"/>
        <v>2040</v>
      </c>
      <c r="AS162" cm="1">
        <f t="array" ref="AS162">IF(AR162&gt;=MAX($D$3:$D$100),MAX($D$3:$D$100),IF(AQ162&lt;$D$3,$D$3,INDEX($D$3:$D$100,MATCH(AQ162,$D$3:$D$100)+1)))</f>
        <v>2040</v>
      </c>
      <c r="AT162">
        <f t="shared" si="103"/>
        <v>6.0300000000000002E-5</v>
      </c>
      <c r="AU162" s="38">
        <f t="shared" si="104"/>
        <v>6.0300000000000002E-5</v>
      </c>
      <c r="AV162">
        <f t="shared" si="105"/>
        <v>6.0300000000000002E-5</v>
      </c>
      <c r="AW162">
        <f t="shared" si="106"/>
        <v>0.18673101000000003</v>
      </c>
      <c r="AX162">
        <f t="shared" si="107"/>
        <v>0</v>
      </c>
      <c r="AZ162" s="1" t="str" cm="1">
        <f t="array" ref="AZ162">IF(INDEX(Utilities!162:162,'OperationUtility1 (El)'!$B$9)="","",INDEX(Utilities!162:162,'OperationUtility1 (El)'!$B$9))</f>
        <v/>
      </c>
      <c r="BA162" s="1" t="str" cm="1">
        <f t="array" ref="BA162">IF(INDEX(Utilities!162:162,'OperationUtility1 (El)'!$B$9 + 4)="","",INDEX(Utilities!162:162,'OperationUtility1 (El)'!$B$9 +4))</f>
        <v/>
      </c>
      <c r="BC162">
        <f t="shared" si="124"/>
        <v>2172</v>
      </c>
      <c r="BD162">
        <f t="shared" si="108"/>
        <v>2040</v>
      </c>
      <c r="BE162" cm="1">
        <f t="array" ref="BE162">IF(BD162&gt;=MAX($D$3:$D$100),MAX($D$3:$D$100),IF(BC162&lt;$D$3,$D$3,INDEX($D$3:$D$100,MATCH(BC162,$D$3:$D$100)+1)))</f>
        <v>2040</v>
      </c>
      <c r="BF162">
        <f t="shared" si="109"/>
        <v>0.40600000000000003</v>
      </c>
      <c r="BG162" s="38">
        <f t="shared" si="110"/>
        <v>0.40600000000000003</v>
      </c>
      <c r="BH162">
        <f t="shared" si="111"/>
        <v>0.40600000000000003</v>
      </c>
      <c r="BI162">
        <f t="shared" si="112"/>
        <v>1257.2602000000002</v>
      </c>
      <c r="BJ162">
        <f t="shared" si="113"/>
        <v>0</v>
      </c>
      <c r="BL162" s="1" t="str" cm="1">
        <f t="array" ref="BL162">IF(INDEX(Utilities!162:162,'OperationUtility1 (El)'!$B$9)="","",INDEX(Utilities!162:162,'OperationUtility1 (El)'!$B$9))</f>
        <v/>
      </c>
      <c r="BM162" s="1" t="str" cm="1">
        <f t="array" ref="BM162">IF(INDEX(Utilities!162:162,'OperationUtility1 (El)'!$B$9 + 5)="","",INDEX(Utilities!162:162,'OperationUtility1 (El)'!$B$9 +5))</f>
        <v/>
      </c>
      <c r="BO162">
        <f t="shared" si="125"/>
        <v>2172</v>
      </c>
      <c r="BP162">
        <f t="shared" si="114"/>
        <v>2040</v>
      </c>
      <c r="BQ162" cm="1">
        <f t="array" ref="BQ162">IF(BP162&gt;=MAX($D$3:$D$100),MAX($D$3:$D$100),IF(BO162&lt;$D$3,$D$3,INDEX($D$3:$D$100,MATCH(BO162,$D$3:$D$100)+1)))</f>
        <v>2040</v>
      </c>
      <c r="BR162">
        <f t="shared" si="115"/>
        <v>6.1510000000000007</v>
      </c>
      <c r="BS162" s="38">
        <f t="shared" si="116"/>
        <v>6.1510000000000007</v>
      </c>
      <c r="BT162">
        <f t="shared" si="117"/>
        <v>6.1510000000000007</v>
      </c>
      <c r="BU162">
        <f t="shared" si="118"/>
        <v>19047.801700000004</v>
      </c>
      <c r="BV162">
        <f t="shared" si="119"/>
        <v>0</v>
      </c>
    </row>
    <row r="163" spans="7:74" x14ac:dyDescent="0.25">
      <c r="G163">
        <f t="shared" si="120"/>
        <v>2173</v>
      </c>
      <c r="H163">
        <f t="shared" si="86"/>
        <v>2040</v>
      </c>
      <c r="I163" cm="1">
        <f t="array" ref="I163">IF(H163&gt;=MAX($D$3:$D$100),MAX($D$3:$D$100),IF(G163&lt;$D$3,$D$3,INDEX($D$3:$D$100,MATCH(G163,$D$3:$D$100)+1)))</f>
        <v>2040</v>
      </c>
      <c r="J163">
        <f t="shared" si="87"/>
        <v>4.0300000000000002E-2</v>
      </c>
      <c r="K163" s="38">
        <f t="shared" si="88"/>
        <v>4.0300000000000002E-2</v>
      </c>
      <c r="L163">
        <f t="shared" si="89"/>
        <v>4.0300000000000002E-2</v>
      </c>
      <c r="M163">
        <f t="shared" si="85"/>
        <v>124.79701000000001</v>
      </c>
      <c r="N163">
        <f t="shared" si="126"/>
        <v>0</v>
      </c>
      <c r="S163">
        <f t="shared" si="121"/>
        <v>2173</v>
      </c>
      <c r="T163">
        <f t="shared" si="90"/>
        <v>2040</v>
      </c>
      <c r="U163" cm="1">
        <f t="array" ref="U163">IF(T163&gt;=MAX($D$3:$D$100),MAX($D$3:$D$100),IF(S163&lt;$D$3,$D$3,INDEX($D$3:$D$100,MATCH(S163,$D$3:$D$100)+1)))</f>
        <v>2040</v>
      </c>
      <c r="V163">
        <f t="shared" si="91"/>
        <v>2.73E-5</v>
      </c>
      <c r="W163" s="38">
        <f t="shared" si="92"/>
        <v>2.73E-5</v>
      </c>
      <c r="X163">
        <f t="shared" si="93"/>
        <v>2.73E-5</v>
      </c>
      <c r="Y163">
        <f t="shared" si="94"/>
        <v>8.453991000000001E-2</v>
      </c>
      <c r="Z163">
        <f t="shared" si="95"/>
        <v>0</v>
      </c>
      <c r="AE163">
        <f t="shared" si="122"/>
        <v>2173</v>
      </c>
      <c r="AF163">
        <f t="shared" si="96"/>
        <v>2040</v>
      </c>
      <c r="AG163" cm="1">
        <f t="array" ref="AG163">IF(AF163&gt;=MAX($D$3:$D$100),MAX($D$3:$D$100),IF(AE163&lt;$D$3,$D$3,INDEX($D$3:$D$100,MATCH(AE163,$D$3:$D$100)+1)))</f>
        <v>2040</v>
      </c>
      <c r="AH163">
        <f t="shared" si="97"/>
        <v>2.6800000000000001E-4</v>
      </c>
      <c r="AI163" s="38">
        <f t="shared" si="98"/>
        <v>2.6800000000000001E-4</v>
      </c>
      <c r="AJ163">
        <f t="shared" si="99"/>
        <v>2.6800000000000001E-4</v>
      </c>
      <c r="AK163">
        <f t="shared" si="100"/>
        <v>0.82991560000000009</v>
      </c>
      <c r="AL163">
        <f t="shared" si="101"/>
        <v>0</v>
      </c>
      <c r="AN163" s="1" t="str" cm="1">
        <f t="array" ref="AN163">IF(INDEX(Utilities!163:163,'OperationUtility1 (El)'!$B$9)="","",INDEX(Utilities!163:163,'OperationUtility1 (El)'!$B$9))</f>
        <v/>
      </c>
      <c r="AO163" s="1" t="str" cm="1">
        <f t="array" ref="AO163">IF(INDEX(Utilities!163:163,'OperationUtility1 (El)'!$B$9 + 3)="","",INDEX(Utilities!163:163,'OperationUtility1 (El)'!$B$9 +3))</f>
        <v/>
      </c>
      <c r="AQ163">
        <f t="shared" si="123"/>
        <v>2173</v>
      </c>
      <c r="AR163">
        <f t="shared" si="102"/>
        <v>2040</v>
      </c>
      <c r="AS163" cm="1">
        <f t="array" ref="AS163">IF(AR163&gt;=MAX($D$3:$D$100),MAX($D$3:$D$100),IF(AQ163&lt;$D$3,$D$3,INDEX($D$3:$D$100,MATCH(AQ163,$D$3:$D$100)+1)))</f>
        <v>2040</v>
      </c>
      <c r="AT163">
        <f t="shared" si="103"/>
        <v>6.0300000000000002E-5</v>
      </c>
      <c r="AU163" s="38">
        <f t="shared" si="104"/>
        <v>6.0300000000000002E-5</v>
      </c>
      <c r="AV163">
        <f t="shared" si="105"/>
        <v>6.0300000000000002E-5</v>
      </c>
      <c r="AW163">
        <f t="shared" si="106"/>
        <v>0.18673101000000003</v>
      </c>
      <c r="AX163">
        <f t="shared" si="107"/>
        <v>0</v>
      </c>
      <c r="AZ163" s="1" t="str" cm="1">
        <f t="array" ref="AZ163">IF(INDEX(Utilities!163:163,'OperationUtility1 (El)'!$B$9)="","",INDEX(Utilities!163:163,'OperationUtility1 (El)'!$B$9))</f>
        <v/>
      </c>
      <c r="BA163" s="1" t="str" cm="1">
        <f t="array" ref="BA163">IF(INDEX(Utilities!163:163,'OperationUtility1 (El)'!$B$9 + 4)="","",INDEX(Utilities!163:163,'OperationUtility1 (El)'!$B$9 +4))</f>
        <v/>
      </c>
      <c r="BC163">
        <f t="shared" si="124"/>
        <v>2173</v>
      </c>
      <c r="BD163">
        <f t="shared" si="108"/>
        <v>2040</v>
      </c>
      <c r="BE163" cm="1">
        <f t="array" ref="BE163">IF(BD163&gt;=MAX($D$3:$D$100),MAX($D$3:$D$100),IF(BC163&lt;$D$3,$D$3,INDEX($D$3:$D$100,MATCH(BC163,$D$3:$D$100)+1)))</f>
        <v>2040</v>
      </c>
      <c r="BF163">
        <f t="shared" si="109"/>
        <v>0.40600000000000003</v>
      </c>
      <c r="BG163" s="38">
        <f t="shared" si="110"/>
        <v>0.40600000000000003</v>
      </c>
      <c r="BH163">
        <f t="shared" si="111"/>
        <v>0.40600000000000003</v>
      </c>
      <c r="BI163">
        <f t="shared" si="112"/>
        <v>1257.2602000000002</v>
      </c>
      <c r="BJ163">
        <f t="shared" si="113"/>
        <v>0</v>
      </c>
      <c r="BL163" s="1" t="str" cm="1">
        <f t="array" ref="BL163">IF(INDEX(Utilities!163:163,'OperationUtility1 (El)'!$B$9)="","",INDEX(Utilities!163:163,'OperationUtility1 (El)'!$B$9))</f>
        <v/>
      </c>
      <c r="BM163" s="1" t="str" cm="1">
        <f t="array" ref="BM163">IF(INDEX(Utilities!163:163,'OperationUtility1 (El)'!$B$9 + 5)="","",INDEX(Utilities!163:163,'OperationUtility1 (El)'!$B$9 +5))</f>
        <v/>
      </c>
      <c r="BO163">
        <f t="shared" si="125"/>
        <v>2173</v>
      </c>
      <c r="BP163">
        <f t="shared" si="114"/>
        <v>2040</v>
      </c>
      <c r="BQ163" cm="1">
        <f t="array" ref="BQ163">IF(BP163&gt;=MAX($D$3:$D$100),MAX($D$3:$D$100),IF(BO163&lt;$D$3,$D$3,INDEX($D$3:$D$100,MATCH(BO163,$D$3:$D$100)+1)))</f>
        <v>2040</v>
      </c>
      <c r="BR163">
        <f t="shared" si="115"/>
        <v>6.1510000000000007</v>
      </c>
      <c r="BS163" s="38">
        <f t="shared" si="116"/>
        <v>6.1510000000000007</v>
      </c>
      <c r="BT163">
        <f t="shared" si="117"/>
        <v>6.1510000000000007</v>
      </c>
      <c r="BU163">
        <f t="shared" si="118"/>
        <v>19047.801700000004</v>
      </c>
      <c r="BV163">
        <f t="shared" si="119"/>
        <v>0</v>
      </c>
    </row>
    <row r="164" spans="7:74" x14ac:dyDescent="0.25">
      <c r="G164">
        <f t="shared" si="120"/>
        <v>2174</v>
      </c>
      <c r="H164">
        <f t="shared" si="86"/>
        <v>2040</v>
      </c>
      <c r="I164" cm="1">
        <f t="array" ref="I164">IF(H164&gt;=MAX($D$3:$D$100),MAX($D$3:$D$100),IF(G164&lt;$D$3,$D$3,INDEX($D$3:$D$100,MATCH(G164,$D$3:$D$100)+1)))</f>
        <v>2040</v>
      </c>
      <c r="J164">
        <f t="shared" si="87"/>
        <v>4.0300000000000002E-2</v>
      </c>
      <c r="K164" s="38">
        <f t="shared" si="88"/>
        <v>4.0300000000000002E-2</v>
      </c>
      <c r="L164">
        <f t="shared" si="89"/>
        <v>4.0300000000000002E-2</v>
      </c>
      <c r="M164">
        <f t="shared" si="85"/>
        <v>124.79701000000001</v>
      </c>
      <c r="N164">
        <f t="shared" si="126"/>
        <v>0</v>
      </c>
      <c r="S164">
        <f t="shared" si="121"/>
        <v>2174</v>
      </c>
      <c r="T164">
        <f t="shared" si="90"/>
        <v>2040</v>
      </c>
      <c r="U164" cm="1">
        <f t="array" ref="U164">IF(T164&gt;=MAX($D$3:$D$100),MAX($D$3:$D$100),IF(S164&lt;$D$3,$D$3,INDEX($D$3:$D$100,MATCH(S164,$D$3:$D$100)+1)))</f>
        <v>2040</v>
      </c>
      <c r="V164">
        <f t="shared" si="91"/>
        <v>2.73E-5</v>
      </c>
      <c r="W164" s="38">
        <f t="shared" si="92"/>
        <v>2.73E-5</v>
      </c>
      <c r="X164">
        <f t="shared" si="93"/>
        <v>2.73E-5</v>
      </c>
      <c r="Y164">
        <f t="shared" si="94"/>
        <v>8.453991000000001E-2</v>
      </c>
      <c r="Z164">
        <f t="shared" si="95"/>
        <v>0</v>
      </c>
      <c r="AE164">
        <f t="shared" si="122"/>
        <v>2174</v>
      </c>
      <c r="AF164">
        <f t="shared" si="96"/>
        <v>2040</v>
      </c>
      <c r="AG164" cm="1">
        <f t="array" ref="AG164">IF(AF164&gt;=MAX($D$3:$D$100),MAX($D$3:$D$100),IF(AE164&lt;$D$3,$D$3,INDEX($D$3:$D$100,MATCH(AE164,$D$3:$D$100)+1)))</f>
        <v>2040</v>
      </c>
      <c r="AH164">
        <f t="shared" si="97"/>
        <v>2.6800000000000001E-4</v>
      </c>
      <c r="AI164" s="38">
        <f t="shared" si="98"/>
        <v>2.6800000000000001E-4</v>
      </c>
      <c r="AJ164">
        <f t="shared" si="99"/>
        <v>2.6800000000000001E-4</v>
      </c>
      <c r="AK164">
        <f t="shared" si="100"/>
        <v>0.82991560000000009</v>
      </c>
      <c r="AL164">
        <f t="shared" si="101"/>
        <v>0</v>
      </c>
      <c r="AN164" s="1" t="str" cm="1">
        <f t="array" ref="AN164">IF(INDEX(Utilities!164:164,'OperationUtility1 (El)'!$B$9)="","",INDEX(Utilities!164:164,'OperationUtility1 (El)'!$B$9))</f>
        <v/>
      </c>
      <c r="AO164" s="1" t="str" cm="1">
        <f t="array" ref="AO164">IF(INDEX(Utilities!164:164,'OperationUtility1 (El)'!$B$9 + 3)="","",INDEX(Utilities!164:164,'OperationUtility1 (El)'!$B$9 +3))</f>
        <v/>
      </c>
      <c r="AQ164">
        <f t="shared" si="123"/>
        <v>2174</v>
      </c>
      <c r="AR164">
        <f t="shared" si="102"/>
        <v>2040</v>
      </c>
      <c r="AS164" cm="1">
        <f t="array" ref="AS164">IF(AR164&gt;=MAX($D$3:$D$100),MAX($D$3:$D$100),IF(AQ164&lt;$D$3,$D$3,INDEX($D$3:$D$100,MATCH(AQ164,$D$3:$D$100)+1)))</f>
        <v>2040</v>
      </c>
      <c r="AT164">
        <f t="shared" si="103"/>
        <v>6.0300000000000002E-5</v>
      </c>
      <c r="AU164" s="38">
        <f t="shared" si="104"/>
        <v>6.0300000000000002E-5</v>
      </c>
      <c r="AV164">
        <f t="shared" si="105"/>
        <v>6.0300000000000002E-5</v>
      </c>
      <c r="AW164">
        <f t="shared" si="106"/>
        <v>0.18673101000000003</v>
      </c>
      <c r="AX164">
        <f t="shared" si="107"/>
        <v>0</v>
      </c>
      <c r="AZ164" s="1" t="str" cm="1">
        <f t="array" ref="AZ164">IF(INDEX(Utilities!164:164,'OperationUtility1 (El)'!$B$9)="","",INDEX(Utilities!164:164,'OperationUtility1 (El)'!$B$9))</f>
        <v/>
      </c>
      <c r="BA164" s="1" t="str" cm="1">
        <f t="array" ref="BA164">IF(INDEX(Utilities!164:164,'OperationUtility1 (El)'!$B$9 + 4)="","",INDEX(Utilities!164:164,'OperationUtility1 (El)'!$B$9 +4))</f>
        <v/>
      </c>
      <c r="BC164">
        <f t="shared" si="124"/>
        <v>2174</v>
      </c>
      <c r="BD164">
        <f t="shared" si="108"/>
        <v>2040</v>
      </c>
      <c r="BE164" cm="1">
        <f t="array" ref="BE164">IF(BD164&gt;=MAX($D$3:$D$100),MAX($D$3:$D$100),IF(BC164&lt;$D$3,$D$3,INDEX($D$3:$D$100,MATCH(BC164,$D$3:$D$100)+1)))</f>
        <v>2040</v>
      </c>
      <c r="BF164">
        <f t="shared" si="109"/>
        <v>0.40600000000000003</v>
      </c>
      <c r="BG164" s="38">
        <f t="shared" si="110"/>
        <v>0.40600000000000003</v>
      </c>
      <c r="BH164">
        <f t="shared" si="111"/>
        <v>0.40600000000000003</v>
      </c>
      <c r="BI164">
        <f t="shared" si="112"/>
        <v>1257.2602000000002</v>
      </c>
      <c r="BJ164">
        <f t="shared" si="113"/>
        <v>0</v>
      </c>
      <c r="BL164" s="1" t="str" cm="1">
        <f t="array" ref="BL164">IF(INDEX(Utilities!164:164,'OperationUtility1 (El)'!$B$9)="","",INDEX(Utilities!164:164,'OperationUtility1 (El)'!$B$9))</f>
        <v/>
      </c>
      <c r="BM164" s="1" t="str" cm="1">
        <f t="array" ref="BM164">IF(INDEX(Utilities!164:164,'OperationUtility1 (El)'!$B$9 + 5)="","",INDEX(Utilities!164:164,'OperationUtility1 (El)'!$B$9 +5))</f>
        <v/>
      </c>
      <c r="BO164">
        <f t="shared" si="125"/>
        <v>2174</v>
      </c>
      <c r="BP164">
        <f t="shared" si="114"/>
        <v>2040</v>
      </c>
      <c r="BQ164" cm="1">
        <f t="array" ref="BQ164">IF(BP164&gt;=MAX($D$3:$D$100),MAX($D$3:$D$100),IF(BO164&lt;$D$3,$D$3,INDEX($D$3:$D$100,MATCH(BO164,$D$3:$D$100)+1)))</f>
        <v>2040</v>
      </c>
      <c r="BR164">
        <f t="shared" si="115"/>
        <v>6.1510000000000007</v>
      </c>
      <c r="BS164" s="38">
        <f t="shared" si="116"/>
        <v>6.1510000000000007</v>
      </c>
      <c r="BT164">
        <f t="shared" si="117"/>
        <v>6.1510000000000007</v>
      </c>
      <c r="BU164">
        <f t="shared" si="118"/>
        <v>19047.801700000004</v>
      </c>
      <c r="BV164">
        <f t="shared" si="119"/>
        <v>0</v>
      </c>
    </row>
    <row r="165" spans="7:74" x14ac:dyDescent="0.25">
      <c r="G165">
        <f t="shared" si="120"/>
        <v>2175</v>
      </c>
      <c r="H165">
        <f t="shared" si="86"/>
        <v>2040</v>
      </c>
      <c r="I165" cm="1">
        <f t="array" ref="I165">IF(H165&gt;=MAX($D$3:$D$100),MAX($D$3:$D$100),IF(G165&lt;$D$3,$D$3,INDEX($D$3:$D$100,MATCH(G165,$D$3:$D$100)+1)))</f>
        <v>2040</v>
      </c>
      <c r="J165">
        <f t="shared" si="87"/>
        <v>4.0300000000000002E-2</v>
      </c>
      <c r="K165" s="38">
        <f t="shared" si="88"/>
        <v>4.0300000000000002E-2</v>
      </c>
      <c r="L165">
        <f t="shared" si="89"/>
        <v>4.0300000000000002E-2</v>
      </c>
      <c r="M165">
        <f t="shared" si="85"/>
        <v>124.79701000000001</v>
      </c>
      <c r="N165">
        <f t="shared" si="126"/>
        <v>0</v>
      </c>
      <c r="S165">
        <f t="shared" si="121"/>
        <v>2175</v>
      </c>
      <c r="T165">
        <f t="shared" si="90"/>
        <v>2040</v>
      </c>
      <c r="U165" cm="1">
        <f t="array" ref="U165">IF(T165&gt;=MAX($D$3:$D$100),MAX($D$3:$D$100),IF(S165&lt;$D$3,$D$3,INDEX($D$3:$D$100,MATCH(S165,$D$3:$D$100)+1)))</f>
        <v>2040</v>
      </c>
      <c r="V165">
        <f t="shared" si="91"/>
        <v>2.73E-5</v>
      </c>
      <c r="W165" s="38">
        <f t="shared" si="92"/>
        <v>2.73E-5</v>
      </c>
      <c r="X165">
        <f t="shared" si="93"/>
        <v>2.73E-5</v>
      </c>
      <c r="Y165">
        <f t="shared" si="94"/>
        <v>8.453991000000001E-2</v>
      </c>
      <c r="Z165">
        <f t="shared" si="95"/>
        <v>0</v>
      </c>
      <c r="AE165">
        <f t="shared" si="122"/>
        <v>2175</v>
      </c>
      <c r="AF165">
        <f t="shared" si="96"/>
        <v>2040</v>
      </c>
      <c r="AG165" cm="1">
        <f t="array" ref="AG165">IF(AF165&gt;=MAX($D$3:$D$100),MAX($D$3:$D$100),IF(AE165&lt;$D$3,$D$3,INDEX($D$3:$D$100,MATCH(AE165,$D$3:$D$100)+1)))</f>
        <v>2040</v>
      </c>
      <c r="AH165">
        <f t="shared" si="97"/>
        <v>2.6800000000000001E-4</v>
      </c>
      <c r="AI165" s="38">
        <f t="shared" si="98"/>
        <v>2.6800000000000001E-4</v>
      </c>
      <c r="AJ165">
        <f t="shared" si="99"/>
        <v>2.6800000000000001E-4</v>
      </c>
      <c r="AK165">
        <f t="shared" si="100"/>
        <v>0.82991560000000009</v>
      </c>
      <c r="AL165">
        <f t="shared" si="101"/>
        <v>0</v>
      </c>
      <c r="AN165" s="1" t="str" cm="1">
        <f t="array" ref="AN165">IF(INDEX(Utilities!165:165,'OperationUtility1 (El)'!$B$9)="","",INDEX(Utilities!165:165,'OperationUtility1 (El)'!$B$9))</f>
        <v/>
      </c>
      <c r="AO165" s="1" t="str" cm="1">
        <f t="array" ref="AO165">IF(INDEX(Utilities!165:165,'OperationUtility1 (El)'!$B$9 + 3)="","",INDEX(Utilities!165:165,'OperationUtility1 (El)'!$B$9 +3))</f>
        <v/>
      </c>
      <c r="AQ165">
        <f t="shared" si="123"/>
        <v>2175</v>
      </c>
      <c r="AR165">
        <f t="shared" si="102"/>
        <v>2040</v>
      </c>
      <c r="AS165" cm="1">
        <f t="array" ref="AS165">IF(AR165&gt;=MAX($D$3:$D$100),MAX($D$3:$D$100),IF(AQ165&lt;$D$3,$D$3,INDEX($D$3:$D$100,MATCH(AQ165,$D$3:$D$100)+1)))</f>
        <v>2040</v>
      </c>
      <c r="AT165">
        <f t="shared" si="103"/>
        <v>6.0300000000000002E-5</v>
      </c>
      <c r="AU165" s="38">
        <f t="shared" si="104"/>
        <v>6.0300000000000002E-5</v>
      </c>
      <c r="AV165">
        <f t="shared" si="105"/>
        <v>6.0300000000000002E-5</v>
      </c>
      <c r="AW165">
        <f t="shared" si="106"/>
        <v>0.18673101000000003</v>
      </c>
      <c r="AX165">
        <f t="shared" si="107"/>
        <v>0</v>
      </c>
      <c r="AZ165" s="1" t="str" cm="1">
        <f t="array" ref="AZ165">IF(INDEX(Utilities!165:165,'OperationUtility1 (El)'!$B$9)="","",INDEX(Utilities!165:165,'OperationUtility1 (El)'!$B$9))</f>
        <v/>
      </c>
      <c r="BA165" s="1" t="str" cm="1">
        <f t="array" ref="BA165">IF(INDEX(Utilities!165:165,'OperationUtility1 (El)'!$B$9 + 4)="","",INDEX(Utilities!165:165,'OperationUtility1 (El)'!$B$9 +4))</f>
        <v/>
      </c>
      <c r="BC165">
        <f t="shared" si="124"/>
        <v>2175</v>
      </c>
      <c r="BD165">
        <f t="shared" si="108"/>
        <v>2040</v>
      </c>
      <c r="BE165" cm="1">
        <f t="array" ref="BE165">IF(BD165&gt;=MAX($D$3:$D$100),MAX($D$3:$D$100),IF(BC165&lt;$D$3,$D$3,INDEX($D$3:$D$100,MATCH(BC165,$D$3:$D$100)+1)))</f>
        <v>2040</v>
      </c>
      <c r="BF165">
        <f t="shared" si="109"/>
        <v>0.40600000000000003</v>
      </c>
      <c r="BG165" s="38">
        <f t="shared" si="110"/>
        <v>0.40600000000000003</v>
      </c>
      <c r="BH165">
        <f t="shared" si="111"/>
        <v>0.40600000000000003</v>
      </c>
      <c r="BI165">
        <f t="shared" si="112"/>
        <v>1257.2602000000002</v>
      </c>
      <c r="BJ165">
        <f t="shared" si="113"/>
        <v>0</v>
      </c>
      <c r="BL165" s="1" t="str" cm="1">
        <f t="array" ref="BL165">IF(INDEX(Utilities!165:165,'OperationUtility1 (El)'!$B$9)="","",INDEX(Utilities!165:165,'OperationUtility1 (El)'!$B$9))</f>
        <v/>
      </c>
      <c r="BM165" s="1" t="str" cm="1">
        <f t="array" ref="BM165">IF(INDEX(Utilities!165:165,'OperationUtility1 (El)'!$B$9 + 5)="","",INDEX(Utilities!165:165,'OperationUtility1 (El)'!$B$9 +5))</f>
        <v/>
      </c>
      <c r="BO165">
        <f t="shared" si="125"/>
        <v>2175</v>
      </c>
      <c r="BP165">
        <f t="shared" si="114"/>
        <v>2040</v>
      </c>
      <c r="BQ165" cm="1">
        <f t="array" ref="BQ165">IF(BP165&gt;=MAX($D$3:$D$100),MAX($D$3:$D$100),IF(BO165&lt;$D$3,$D$3,INDEX($D$3:$D$100,MATCH(BO165,$D$3:$D$100)+1)))</f>
        <v>2040</v>
      </c>
      <c r="BR165">
        <f t="shared" si="115"/>
        <v>6.1510000000000007</v>
      </c>
      <c r="BS165" s="38">
        <f t="shared" si="116"/>
        <v>6.1510000000000007</v>
      </c>
      <c r="BT165">
        <f t="shared" si="117"/>
        <v>6.1510000000000007</v>
      </c>
      <c r="BU165">
        <f t="shared" si="118"/>
        <v>19047.801700000004</v>
      </c>
      <c r="BV165">
        <f t="shared" si="119"/>
        <v>0</v>
      </c>
    </row>
    <row r="166" spans="7:74" x14ac:dyDescent="0.25">
      <c r="G166">
        <f t="shared" si="120"/>
        <v>2176</v>
      </c>
      <c r="H166">
        <f t="shared" si="86"/>
        <v>2040</v>
      </c>
      <c r="I166" cm="1">
        <f t="array" ref="I166">IF(H166&gt;=MAX($D$3:$D$100),MAX($D$3:$D$100),IF(G166&lt;$D$3,$D$3,INDEX($D$3:$D$100,MATCH(G166,$D$3:$D$100)+1)))</f>
        <v>2040</v>
      </c>
      <c r="J166">
        <f t="shared" si="87"/>
        <v>4.0300000000000002E-2</v>
      </c>
      <c r="K166" s="38">
        <f t="shared" si="88"/>
        <v>4.0300000000000002E-2</v>
      </c>
      <c r="L166">
        <f t="shared" si="89"/>
        <v>4.0300000000000002E-2</v>
      </c>
      <c r="M166">
        <f t="shared" si="85"/>
        <v>124.79701000000001</v>
      </c>
      <c r="N166">
        <f t="shared" si="126"/>
        <v>0</v>
      </c>
      <c r="S166">
        <f t="shared" si="121"/>
        <v>2176</v>
      </c>
      <c r="T166">
        <f t="shared" si="90"/>
        <v>2040</v>
      </c>
      <c r="U166" cm="1">
        <f t="array" ref="U166">IF(T166&gt;=MAX($D$3:$D$100),MAX($D$3:$D$100),IF(S166&lt;$D$3,$D$3,INDEX($D$3:$D$100,MATCH(S166,$D$3:$D$100)+1)))</f>
        <v>2040</v>
      </c>
      <c r="V166">
        <f t="shared" si="91"/>
        <v>2.73E-5</v>
      </c>
      <c r="W166" s="38">
        <f t="shared" si="92"/>
        <v>2.73E-5</v>
      </c>
      <c r="X166">
        <f t="shared" si="93"/>
        <v>2.73E-5</v>
      </c>
      <c r="Y166">
        <f t="shared" si="94"/>
        <v>8.453991000000001E-2</v>
      </c>
      <c r="Z166">
        <f t="shared" si="95"/>
        <v>0</v>
      </c>
      <c r="AE166">
        <f t="shared" si="122"/>
        <v>2176</v>
      </c>
      <c r="AF166">
        <f t="shared" si="96"/>
        <v>2040</v>
      </c>
      <c r="AG166" cm="1">
        <f t="array" ref="AG166">IF(AF166&gt;=MAX($D$3:$D$100),MAX($D$3:$D$100),IF(AE166&lt;$D$3,$D$3,INDEX($D$3:$D$100,MATCH(AE166,$D$3:$D$100)+1)))</f>
        <v>2040</v>
      </c>
      <c r="AH166">
        <f t="shared" si="97"/>
        <v>2.6800000000000001E-4</v>
      </c>
      <c r="AI166" s="38">
        <f t="shared" si="98"/>
        <v>2.6800000000000001E-4</v>
      </c>
      <c r="AJ166">
        <f t="shared" si="99"/>
        <v>2.6800000000000001E-4</v>
      </c>
      <c r="AK166">
        <f t="shared" si="100"/>
        <v>0.82991560000000009</v>
      </c>
      <c r="AL166">
        <f t="shared" si="101"/>
        <v>0</v>
      </c>
      <c r="AN166" s="1" t="str" cm="1">
        <f t="array" ref="AN166">IF(INDEX(Utilities!166:166,'OperationUtility1 (El)'!$B$9)="","",INDEX(Utilities!166:166,'OperationUtility1 (El)'!$B$9))</f>
        <v/>
      </c>
      <c r="AO166" s="1" t="str" cm="1">
        <f t="array" ref="AO166">IF(INDEX(Utilities!166:166,'OperationUtility1 (El)'!$B$9 + 3)="","",INDEX(Utilities!166:166,'OperationUtility1 (El)'!$B$9 +3))</f>
        <v/>
      </c>
      <c r="AQ166">
        <f t="shared" si="123"/>
        <v>2176</v>
      </c>
      <c r="AR166">
        <f t="shared" si="102"/>
        <v>2040</v>
      </c>
      <c r="AS166" cm="1">
        <f t="array" ref="AS166">IF(AR166&gt;=MAX($D$3:$D$100),MAX($D$3:$D$100),IF(AQ166&lt;$D$3,$D$3,INDEX($D$3:$D$100,MATCH(AQ166,$D$3:$D$100)+1)))</f>
        <v>2040</v>
      </c>
      <c r="AT166">
        <f t="shared" si="103"/>
        <v>6.0300000000000002E-5</v>
      </c>
      <c r="AU166" s="38">
        <f t="shared" si="104"/>
        <v>6.0300000000000002E-5</v>
      </c>
      <c r="AV166">
        <f t="shared" si="105"/>
        <v>6.0300000000000002E-5</v>
      </c>
      <c r="AW166">
        <f t="shared" si="106"/>
        <v>0.18673101000000003</v>
      </c>
      <c r="AX166">
        <f t="shared" si="107"/>
        <v>0</v>
      </c>
      <c r="AZ166" s="1" t="str" cm="1">
        <f t="array" ref="AZ166">IF(INDEX(Utilities!166:166,'OperationUtility1 (El)'!$B$9)="","",INDEX(Utilities!166:166,'OperationUtility1 (El)'!$B$9))</f>
        <v/>
      </c>
      <c r="BA166" s="1" t="str" cm="1">
        <f t="array" ref="BA166">IF(INDEX(Utilities!166:166,'OperationUtility1 (El)'!$B$9 + 4)="","",INDEX(Utilities!166:166,'OperationUtility1 (El)'!$B$9 +4))</f>
        <v/>
      </c>
      <c r="BC166">
        <f t="shared" si="124"/>
        <v>2176</v>
      </c>
      <c r="BD166">
        <f t="shared" si="108"/>
        <v>2040</v>
      </c>
      <c r="BE166" cm="1">
        <f t="array" ref="BE166">IF(BD166&gt;=MAX($D$3:$D$100),MAX($D$3:$D$100),IF(BC166&lt;$D$3,$D$3,INDEX($D$3:$D$100,MATCH(BC166,$D$3:$D$100)+1)))</f>
        <v>2040</v>
      </c>
      <c r="BF166">
        <f t="shared" si="109"/>
        <v>0.40600000000000003</v>
      </c>
      <c r="BG166" s="38">
        <f t="shared" si="110"/>
        <v>0.40600000000000003</v>
      </c>
      <c r="BH166">
        <f t="shared" si="111"/>
        <v>0.40600000000000003</v>
      </c>
      <c r="BI166">
        <f t="shared" si="112"/>
        <v>1257.2602000000002</v>
      </c>
      <c r="BJ166">
        <f t="shared" si="113"/>
        <v>0</v>
      </c>
      <c r="BL166" s="1" t="str" cm="1">
        <f t="array" ref="BL166">IF(INDEX(Utilities!166:166,'OperationUtility1 (El)'!$B$9)="","",INDEX(Utilities!166:166,'OperationUtility1 (El)'!$B$9))</f>
        <v/>
      </c>
      <c r="BM166" s="1" t="str" cm="1">
        <f t="array" ref="BM166">IF(INDEX(Utilities!166:166,'OperationUtility1 (El)'!$B$9 + 5)="","",INDEX(Utilities!166:166,'OperationUtility1 (El)'!$B$9 +5))</f>
        <v/>
      </c>
      <c r="BO166">
        <f t="shared" si="125"/>
        <v>2176</v>
      </c>
      <c r="BP166">
        <f t="shared" si="114"/>
        <v>2040</v>
      </c>
      <c r="BQ166" cm="1">
        <f t="array" ref="BQ166">IF(BP166&gt;=MAX($D$3:$D$100),MAX($D$3:$D$100),IF(BO166&lt;$D$3,$D$3,INDEX($D$3:$D$100,MATCH(BO166,$D$3:$D$100)+1)))</f>
        <v>2040</v>
      </c>
      <c r="BR166">
        <f t="shared" si="115"/>
        <v>6.1510000000000007</v>
      </c>
      <c r="BS166" s="38">
        <f t="shared" si="116"/>
        <v>6.1510000000000007</v>
      </c>
      <c r="BT166">
        <f t="shared" si="117"/>
        <v>6.1510000000000007</v>
      </c>
      <c r="BU166">
        <f t="shared" si="118"/>
        <v>19047.801700000004</v>
      </c>
      <c r="BV166">
        <f t="shared" si="119"/>
        <v>0</v>
      </c>
    </row>
    <row r="167" spans="7:74" x14ac:dyDescent="0.25">
      <c r="G167">
        <f t="shared" si="120"/>
        <v>2177</v>
      </c>
      <c r="H167">
        <f t="shared" si="86"/>
        <v>2040</v>
      </c>
      <c r="I167" cm="1">
        <f t="array" ref="I167">IF(H167&gt;=MAX($D$3:$D$100),MAX($D$3:$D$100),IF(G167&lt;$D$3,$D$3,INDEX($D$3:$D$100,MATCH(G167,$D$3:$D$100)+1)))</f>
        <v>2040</v>
      </c>
      <c r="J167">
        <f t="shared" si="87"/>
        <v>4.0300000000000002E-2</v>
      </c>
      <c r="K167" s="38">
        <f t="shared" si="88"/>
        <v>4.0300000000000002E-2</v>
      </c>
      <c r="L167">
        <f t="shared" si="89"/>
        <v>4.0300000000000002E-2</v>
      </c>
      <c r="M167">
        <f t="shared" si="85"/>
        <v>124.79701000000001</v>
      </c>
      <c r="N167">
        <f t="shared" si="126"/>
        <v>0</v>
      </c>
      <c r="S167">
        <f t="shared" si="121"/>
        <v>2177</v>
      </c>
      <c r="T167">
        <f t="shared" si="90"/>
        <v>2040</v>
      </c>
      <c r="U167" cm="1">
        <f t="array" ref="U167">IF(T167&gt;=MAX($D$3:$D$100),MAX($D$3:$D$100),IF(S167&lt;$D$3,$D$3,INDEX($D$3:$D$100,MATCH(S167,$D$3:$D$100)+1)))</f>
        <v>2040</v>
      </c>
      <c r="V167">
        <f t="shared" si="91"/>
        <v>2.73E-5</v>
      </c>
      <c r="W167" s="38">
        <f t="shared" si="92"/>
        <v>2.73E-5</v>
      </c>
      <c r="X167">
        <f t="shared" si="93"/>
        <v>2.73E-5</v>
      </c>
      <c r="Y167">
        <f t="shared" si="94"/>
        <v>8.453991000000001E-2</v>
      </c>
      <c r="Z167">
        <f t="shared" si="95"/>
        <v>0</v>
      </c>
      <c r="AE167">
        <f t="shared" si="122"/>
        <v>2177</v>
      </c>
      <c r="AF167">
        <f t="shared" si="96"/>
        <v>2040</v>
      </c>
      <c r="AG167" cm="1">
        <f t="array" ref="AG167">IF(AF167&gt;=MAX($D$3:$D$100),MAX($D$3:$D$100),IF(AE167&lt;$D$3,$D$3,INDEX($D$3:$D$100,MATCH(AE167,$D$3:$D$100)+1)))</f>
        <v>2040</v>
      </c>
      <c r="AH167">
        <f t="shared" si="97"/>
        <v>2.6800000000000001E-4</v>
      </c>
      <c r="AI167" s="38">
        <f t="shared" si="98"/>
        <v>2.6800000000000001E-4</v>
      </c>
      <c r="AJ167">
        <f t="shared" si="99"/>
        <v>2.6800000000000001E-4</v>
      </c>
      <c r="AK167">
        <f t="shared" si="100"/>
        <v>0.82991560000000009</v>
      </c>
      <c r="AL167">
        <f t="shared" si="101"/>
        <v>0</v>
      </c>
      <c r="AN167" s="1" t="str" cm="1">
        <f t="array" ref="AN167">IF(INDEX(Utilities!167:167,'OperationUtility1 (El)'!$B$9)="","",INDEX(Utilities!167:167,'OperationUtility1 (El)'!$B$9))</f>
        <v/>
      </c>
      <c r="AO167" s="1" t="str" cm="1">
        <f t="array" ref="AO167">IF(INDEX(Utilities!167:167,'OperationUtility1 (El)'!$B$9 + 3)="","",INDEX(Utilities!167:167,'OperationUtility1 (El)'!$B$9 +3))</f>
        <v/>
      </c>
      <c r="AQ167">
        <f t="shared" si="123"/>
        <v>2177</v>
      </c>
      <c r="AR167">
        <f t="shared" si="102"/>
        <v>2040</v>
      </c>
      <c r="AS167" cm="1">
        <f t="array" ref="AS167">IF(AR167&gt;=MAX($D$3:$D$100),MAX($D$3:$D$100),IF(AQ167&lt;$D$3,$D$3,INDEX($D$3:$D$100,MATCH(AQ167,$D$3:$D$100)+1)))</f>
        <v>2040</v>
      </c>
      <c r="AT167">
        <f t="shared" si="103"/>
        <v>6.0300000000000002E-5</v>
      </c>
      <c r="AU167" s="38">
        <f t="shared" si="104"/>
        <v>6.0300000000000002E-5</v>
      </c>
      <c r="AV167">
        <f t="shared" si="105"/>
        <v>6.0300000000000002E-5</v>
      </c>
      <c r="AW167">
        <f t="shared" si="106"/>
        <v>0.18673101000000003</v>
      </c>
      <c r="AX167">
        <f t="shared" si="107"/>
        <v>0</v>
      </c>
      <c r="AZ167" s="1" t="str" cm="1">
        <f t="array" ref="AZ167">IF(INDEX(Utilities!167:167,'OperationUtility1 (El)'!$B$9)="","",INDEX(Utilities!167:167,'OperationUtility1 (El)'!$B$9))</f>
        <v/>
      </c>
      <c r="BA167" s="1" t="str" cm="1">
        <f t="array" ref="BA167">IF(INDEX(Utilities!167:167,'OperationUtility1 (El)'!$B$9 + 4)="","",INDEX(Utilities!167:167,'OperationUtility1 (El)'!$B$9 +4))</f>
        <v/>
      </c>
      <c r="BC167">
        <f t="shared" si="124"/>
        <v>2177</v>
      </c>
      <c r="BD167">
        <f t="shared" si="108"/>
        <v>2040</v>
      </c>
      <c r="BE167" cm="1">
        <f t="array" ref="BE167">IF(BD167&gt;=MAX($D$3:$D$100),MAX($D$3:$D$100),IF(BC167&lt;$D$3,$D$3,INDEX($D$3:$D$100,MATCH(BC167,$D$3:$D$100)+1)))</f>
        <v>2040</v>
      </c>
      <c r="BF167">
        <f t="shared" si="109"/>
        <v>0.40600000000000003</v>
      </c>
      <c r="BG167" s="38">
        <f t="shared" si="110"/>
        <v>0.40600000000000003</v>
      </c>
      <c r="BH167">
        <f t="shared" si="111"/>
        <v>0.40600000000000003</v>
      </c>
      <c r="BI167">
        <f t="shared" si="112"/>
        <v>1257.2602000000002</v>
      </c>
      <c r="BJ167">
        <f t="shared" si="113"/>
        <v>0</v>
      </c>
      <c r="BL167" s="1" t="str" cm="1">
        <f t="array" ref="BL167">IF(INDEX(Utilities!167:167,'OperationUtility1 (El)'!$B$9)="","",INDEX(Utilities!167:167,'OperationUtility1 (El)'!$B$9))</f>
        <v/>
      </c>
      <c r="BM167" s="1" t="str" cm="1">
        <f t="array" ref="BM167">IF(INDEX(Utilities!167:167,'OperationUtility1 (El)'!$B$9 + 5)="","",INDEX(Utilities!167:167,'OperationUtility1 (El)'!$B$9 +5))</f>
        <v/>
      </c>
      <c r="BO167">
        <f t="shared" si="125"/>
        <v>2177</v>
      </c>
      <c r="BP167">
        <f t="shared" si="114"/>
        <v>2040</v>
      </c>
      <c r="BQ167" cm="1">
        <f t="array" ref="BQ167">IF(BP167&gt;=MAX($D$3:$D$100),MAX($D$3:$D$100),IF(BO167&lt;$D$3,$D$3,INDEX($D$3:$D$100,MATCH(BO167,$D$3:$D$100)+1)))</f>
        <v>2040</v>
      </c>
      <c r="BR167">
        <f t="shared" si="115"/>
        <v>6.1510000000000007</v>
      </c>
      <c r="BS167" s="38">
        <f t="shared" si="116"/>
        <v>6.1510000000000007</v>
      </c>
      <c r="BT167">
        <f t="shared" si="117"/>
        <v>6.1510000000000007</v>
      </c>
      <c r="BU167">
        <f t="shared" si="118"/>
        <v>19047.801700000004</v>
      </c>
      <c r="BV167">
        <f t="shared" si="119"/>
        <v>0</v>
      </c>
    </row>
    <row r="168" spans="7:74" x14ac:dyDescent="0.25">
      <c r="G168">
        <f t="shared" si="120"/>
        <v>2178</v>
      </c>
      <c r="H168">
        <f t="shared" si="86"/>
        <v>2040</v>
      </c>
      <c r="I168" cm="1">
        <f t="array" ref="I168">IF(H168&gt;=MAX($D$3:$D$100),MAX($D$3:$D$100),IF(G168&lt;$D$3,$D$3,INDEX($D$3:$D$100,MATCH(G168,$D$3:$D$100)+1)))</f>
        <v>2040</v>
      </c>
      <c r="J168">
        <f t="shared" si="87"/>
        <v>4.0300000000000002E-2</v>
      </c>
      <c r="K168" s="38">
        <f t="shared" si="88"/>
        <v>4.0300000000000002E-2</v>
      </c>
      <c r="L168">
        <f t="shared" si="89"/>
        <v>4.0300000000000002E-2</v>
      </c>
      <c r="M168">
        <f t="shared" si="85"/>
        <v>124.79701000000001</v>
      </c>
      <c r="N168">
        <f t="shared" si="126"/>
        <v>0</v>
      </c>
      <c r="S168">
        <f t="shared" si="121"/>
        <v>2178</v>
      </c>
      <c r="T168">
        <f t="shared" si="90"/>
        <v>2040</v>
      </c>
      <c r="U168" cm="1">
        <f t="array" ref="U168">IF(T168&gt;=MAX($D$3:$D$100),MAX($D$3:$D$100),IF(S168&lt;$D$3,$D$3,INDEX($D$3:$D$100,MATCH(S168,$D$3:$D$100)+1)))</f>
        <v>2040</v>
      </c>
      <c r="V168">
        <f t="shared" si="91"/>
        <v>2.73E-5</v>
      </c>
      <c r="W168" s="38">
        <f t="shared" si="92"/>
        <v>2.73E-5</v>
      </c>
      <c r="X168">
        <f t="shared" si="93"/>
        <v>2.73E-5</v>
      </c>
      <c r="Y168">
        <f t="shared" si="94"/>
        <v>8.453991000000001E-2</v>
      </c>
      <c r="Z168">
        <f t="shared" si="95"/>
        <v>0</v>
      </c>
      <c r="AE168">
        <f t="shared" si="122"/>
        <v>2178</v>
      </c>
      <c r="AF168">
        <f t="shared" si="96"/>
        <v>2040</v>
      </c>
      <c r="AG168" cm="1">
        <f t="array" ref="AG168">IF(AF168&gt;=MAX($D$3:$D$100),MAX($D$3:$D$100),IF(AE168&lt;$D$3,$D$3,INDEX($D$3:$D$100,MATCH(AE168,$D$3:$D$100)+1)))</f>
        <v>2040</v>
      </c>
      <c r="AH168">
        <f t="shared" si="97"/>
        <v>2.6800000000000001E-4</v>
      </c>
      <c r="AI168" s="38">
        <f t="shared" si="98"/>
        <v>2.6800000000000001E-4</v>
      </c>
      <c r="AJ168">
        <f t="shared" si="99"/>
        <v>2.6800000000000001E-4</v>
      </c>
      <c r="AK168">
        <f t="shared" si="100"/>
        <v>0.82991560000000009</v>
      </c>
      <c r="AL168">
        <f t="shared" si="101"/>
        <v>0</v>
      </c>
      <c r="AN168" s="1" t="str" cm="1">
        <f t="array" ref="AN168">IF(INDEX(Utilities!168:168,'OperationUtility1 (El)'!$B$9)="","",INDEX(Utilities!168:168,'OperationUtility1 (El)'!$B$9))</f>
        <v/>
      </c>
      <c r="AO168" s="1" t="str" cm="1">
        <f t="array" ref="AO168">IF(INDEX(Utilities!168:168,'OperationUtility1 (El)'!$B$9 + 3)="","",INDEX(Utilities!168:168,'OperationUtility1 (El)'!$B$9 +3))</f>
        <v/>
      </c>
      <c r="AQ168">
        <f t="shared" si="123"/>
        <v>2178</v>
      </c>
      <c r="AR168">
        <f t="shared" si="102"/>
        <v>2040</v>
      </c>
      <c r="AS168" cm="1">
        <f t="array" ref="AS168">IF(AR168&gt;=MAX($D$3:$D$100),MAX($D$3:$D$100),IF(AQ168&lt;$D$3,$D$3,INDEX($D$3:$D$100,MATCH(AQ168,$D$3:$D$100)+1)))</f>
        <v>2040</v>
      </c>
      <c r="AT168">
        <f t="shared" si="103"/>
        <v>6.0300000000000002E-5</v>
      </c>
      <c r="AU168" s="38">
        <f t="shared" si="104"/>
        <v>6.0300000000000002E-5</v>
      </c>
      <c r="AV168">
        <f t="shared" si="105"/>
        <v>6.0300000000000002E-5</v>
      </c>
      <c r="AW168">
        <f t="shared" si="106"/>
        <v>0.18673101000000003</v>
      </c>
      <c r="AX168">
        <f t="shared" si="107"/>
        <v>0</v>
      </c>
      <c r="AZ168" s="1" t="str" cm="1">
        <f t="array" ref="AZ168">IF(INDEX(Utilities!168:168,'OperationUtility1 (El)'!$B$9)="","",INDEX(Utilities!168:168,'OperationUtility1 (El)'!$B$9))</f>
        <v/>
      </c>
      <c r="BA168" s="1" t="str" cm="1">
        <f t="array" ref="BA168">IF(INDEX(Utilities!168:168,'OperationUtility1 (El)'!$B$9 + 4)="","",INDEX(Utilities!168:168,'OperationUtility1 (El)'!$B$9 +4))</f>
        <v/>
      </c>
      <c r="BC168">
        <f t="shared" si="124"/>
        <v>2178</v>
      </c>
      <c r="BD168">
        <f t="shared" si="108"/>
        <v>2040</v>
      </c>
      <c r="BE168" cm="1">
        <f t="array" ref="BE168">IF(BD168&gt;=MAX($D$3:$D$100),MAX($D$3:$D$100),IF(BC168&lt;$D$3,$D$3,INDEX($D$3:$D$100,MATCH(BC168,$D$3:$D$100)+1)))</f>
        <v>2040</v>
      </c>
      <c r="BF168">
        <f t="shared" si="109"/>
        <v>0.40600000000000003</v>
      </c>
      <c r="BG168" s="38">
        <f t="shared" si="110"/>
        <v>0.40600000000000003</v>
      </c>
      <c r="BH168">
        <f t="shared" si="111"/>
        <v>0.40600000000000003</v>
      </c>
      <c r="BI168">
        <f t="shared" si="112"/>
        <v>1257.2602000000002</v>
      </c>
      <c r="BJ168">
        <f t="shared" si="113"/>
        <v>0</v>
      </c>
      <c r="BL168" s="1" t="str" cm="1">
        <f t="array" ref="BL168">IF(INDEX(Utilities!168:168,'OperationUtility1 (El)'!$B$9)="","",INDEX(Utilities!168:168,'OperationUtility1 (El)'!$B$9))</f>
        <v/>
      </c>
      <c r="BM168" s="1" t="str" cm="1">
        <f t="array" ref="BM168">IF(INDEX(Utilities!168:168,'OperationUtility1 (El)'!$B$9 + 5)="","",INDEX(Utilities!168:168,'OperationUtility1 (El)'!$B$9 +5))</f>
        <v/>
      </c>
      <c r="BO168">
        <f t="shared" si="125"/>
        <v>2178</v>
      </c>
      <c r="BP168">
        <f t="shared" si="114"/>
        <v>2040</v>
      </c>
      <c r="BQ168" cm="1">
        <f t="array" ref="BQ168">IF(BP168&gt;=MAX($D$3:$D$100),MAX($D$3:$D$100),IF(BO168&lt;$D$3,$D$3,INDEX($D$3:$D$100,MATCH(BO168,$D$3:$D$100)+1)))</f>
        <v>2040</v>
      </c>
      <c r="BR168">
        <f t="shared" si="115"/>
        <v>6.1510000000000007</v>
      </c>
      <c r="BS168" s="38">
        <f t="shared" si="116"/>
        <v>6.1510000000000007</v>
      </c>
      <c r="BT168">
        <f t="shared" si="117"/>
        <v>6.1510000000000007</v>
      </c>
      <c r="BU168">
        <f t="shared" si="118"/>
        <v>19047.801700000004</v>
      </c>
      <c r="BV168">
        <f t="shared" si="119"/>
        <v>0</v>
      </c>
    </row>
    <row r="169" spans="7:74" x14ac:dyDescent="0.25">
      <c r="G169">
        <f t="shared" si="120"/>
        <v>2179</v>
      </c>
      <c r="H169">
        <f t="shared" si="86"/>
        <v>2040</v>
      </c>
      <c r="I169" cm="1">
        <f t="array" ref="I169">IF(H169&gt;=MAX($D$3:$D$100),MAX($D$3:$D$100),IF(G169&lt;$D$3,$D$3,INDEX($D$3:$D$100,MATCH(G169,$D$3:$D$100)+1)))</f>
        <v>2040</v>
      </c>
      <c r="J169">
        <f t="shared" si="87"/>
        <v>4.0300000000000002E-2</v>
      </c>
      <c r="K169" s="38">
        <f t="shared" si="88"/>
        <v>4.0300000000000002E-2</v>
      </c>
      <c r="L169">
        <f t="shared" si="89"/>
        <v>4.0300000000000002E-2</v>
      </c>
      <c r="M169">
        <f t="shared" si="85"/>
        <v>124.79701000000001</v>
      </c>
      <c r="N169">
        <f t="shared" si="126"/>
        <v>0</v>
      </c>
      <c r="S169">
        <f t="shared" si="121"/>
        <v>2179</v>
      </c>
      <c r="T169">
        <f t="shared" si="90"/>
        <v>2040</v>
      </c>
      <c r="U169" cm="1">
        <f t="array" ref="U169">IF(T169&gt;=MAX($D$3:$D$100),MAX($D$3:$D$100),IF(S169&lt;$D$3,$D$3,INDEX($D$3:$D$100,MATCH(S169,$D$3:$D$100)+1)))</f>
        <v>2040</v>
      </c>
      <c r="V169">
        <f t="shared" si="91"/>
        <v>2.73E-5</v>
      </c>
      <c r="W169" s="38">
        <f t="shared" si="92"/>
        <v>2.73E-5</v>
      </c>
      <c r="X169">
        <f t="shared" si="93"/>
        <v>2.73E-5</v>
      </c>
      <c r="Y169">
        <f t="shared" si="94"/>
        <v>8.453991000000001E-2</v>
      </c>
      <c r="Z169">
        <f t="shared" si="95"/>
        <v>0</v>
      </c>
      <c r="AE169">
        <f t="shared" si="122"/>
        <v>2179</v>
      </c>
      <c r="AF169">
        <f t="shared" si="96"/>
        <v>2040</v>
      </c>
      <c r="AG169" cm="1">
        <f t="array" ref="AG169">IF(AF169&gt;=MAX($D$3:$D$100),MAX($D$3:$D$100),IF(AE169&lt;$D$3,$D$3,INDEX($D$3:$D$100,MATCH(AE169,$D$3:$D$100)+1)))</f>
        <v>2040</v>
      </c>
      <c r="AH169">
        <f t="shared" si="97"/>
        <v>2.6800000000000001E-4</v>
      </c>
      <c r="AI169" s="38">
        <f t="shared" si="98"/>
        <v>2.6800000000000001E-4</v>
      </c>
      <c r="AJ169">
        <f t="shared" si="99"/>
        <v>2.6800000000000001E-4</v>
      </c>
      <c r="AK169">
        <f t="shared" si="100"/>
        <v>0.82991560000000009</v>
      </c>
      <c r="AL169">
        <f t="shared" si="101"/>
        <v>0</v>
      </c>
      <c r="AN169" s="1" t="str" cm="1">
        <f t="array" ref="AN169">IF(INDEX(Utilities!169:169,'OperationUtility1 (El)'!$B$9)="","",INDEX(Utilities!169:169,'OperationUtility1 (El)'!$B$9))</f>
        <v/>
      </c>
      <c r="AO169" s="1" t="str" cm="1">
        <f t="array" ref="AO169">IF(INDEX(Utilities!169:169,'OperationUtility1 (El)'!$B$9 + 3)="","",INDEX(Utilities!169:169,'OperationUtility1 (El)'!$B$9 +3))</f>
        <v/>
      </c>
      <c r="AQ169">
        <f t="shared" si="123"/>
        <v>2179</v>
      </c>
      <c r="AR169">
        <f t="shared" si="102"/>
        <v>2040</v>
      </c>
      <c r="AS169" cm="1">
        <f t="array" ref="AS169">IF(AR169&gt;=MAX($D$3:$D$100),MAX($D$3:$D$100),IF(AQ169&lt;$D$3,$D$3,INDEX($D$3:$D$100,MATCH(AQ169,$D$3:$D$100)+1)))</f>
        <v>2040</v>
      </c>
      <c r="AT169">
        <f t="shared" si="103"/>
        <v>6.0300000000000002E-5</v>
      </c>
      <c r="AU169" s="38">
        <f t="shared" si="104"/>
        <v>6.0300000000000002E-5</v>
      </c>
      <c r="AV169">
        <f t="shared" si="105"/>
        <v>6.0300000000000002E-5</v>
      </c>
      <c r="AW169">
        <f t="shared" si="106"/>
        <v>0.18673101000000003</v>
      </c>
      <c r="AX169">
        <f t="shared" si="107"/>
        <v>0</v>
      </c>
      <c r="AZ169" s="1" t="str" cm="1">
        <f t="array" ref="AZ169">IF(INDEX(Utilities!169:169,'OperationUtility1 (El)'!$B$9)="","",INDEX(Utilities!169:169,'OperationUtility1 (El)'!$B$9))</f>
        <v/>
      </c>
      <c r="BA169" s="1" t="str" cm="1">
        <f t="array" ref="BA169">IF(INDEX(Utilities!169:169,'OperationUtility1 (El)'!$B$9 + 4)="","",INDEX(Utilities!169:169,'OperationUtility1 (El)'!$B$9 +4))</f>
        <v/>
      </c>
      <c r="BC169">
        <f t="shared" si="124"/>
        <v>2179</v>
      </c>
      <c r="BD169">
        <f t="shared" si="108"/>
        <v>2040</v>
      </c>
      <c r="BE169" cm="1">
        <f t="array" ref="BE169">IF(BD169&gt;=MAX($D$3:$D$100),MAX($D$3:$D$100),IF(BC169&lt;$D$3,$D$3,INDEX($D$3:$D$100,MATCH(BC169,$D$3:$D$100)+1)))</f>
        <v>2040</v>
      </c>
      <c r="BF169">
        <f t="shared" si="109"/>
        <v>0.40600000000000003</v>
      </c>
      <c r="BG169" s="38">
        <f t="shared" si="110"/>
        <v>0.40600000000000003</v>
      </c>
      <c r="BH169">
        <f t="shared" si="111"/>
        <v>0.40600000000000003</v>
      </c>
      <c r="BI169">
        <f t="shared" si="112"/>
        <v>1257.2602000000002</v>
      </c>
      <c r="BJ169">
        <f t="shared" si="113"/>
        <v>0</v>
      </c>
      <c r="BL169" s="1" t="str" cm="1">
        <f t="array" ref="BL169">IF(INDEX(Utilities!169:169,'OperationUtility1 (El)'!$B$9)="","",INDEX(Utilities!169:169,'OperationUtility1 (El)'!$B$9))</f>
        <v/>
      </c>
      <c r="BM169" s="1" t="str" cm="1">
        <f t="array" ref="BM169">IF(INDEX(Utilities!169:169,'OperationUtility1 (El)'!$B$9 + 5)="","",INDEX(Utilities!169:169,'OperationUtility1 (El)'!$B$9 +5))</f>
        <v/>
      </c>
      <c r="BO169">
        <f t="shared" si="125"/>
        <v>2179</v>
      </c>
      <c r="BP169">
        <f t="shared" si="114"/>
        <v>2040</v>
      </c>
      <c r="BQ169" cm="1">
        <f t="array" ref="BQ169">IF(BP169&gt;=MAX($D$3:$D$100),MAX($D$3:$D$100),IF(BO169&lt;$D$3,$D$3,INDEX($D$3:$D$100,MATCH(BO169,$D$3:$D$100)+1)))</f>
        <v>2040</v>
      </c>
      <c r="BR169">
        <f t="shared" si="115"/>
        <v>6.1510000000000007</v>
      </c>
      <c r="BS169" s="38">
        <f t="shared" si="116"/>
        <v>6.1510000000000007</v>
      </c>
      <c r="BT169">
        <f t="shared" si="117"/>
        <v>6.1510000000000007</v>
      </c>
      <c r="BU169">
        <f t="shared" si="118"/>
        <v>19047.801700000004</v>
      </c>
      <c r="BV169">
        <f t="shared" si="119"/>
        <v>0</v>
      </c>
    </row>
    <row r="170" spans="7:74" x14ac:dyDescent="0.25">
      <c r="G170">
        <f t="shared" si="120"/>
        <v>2180</v>
      </c>
      <c r="H170">
        <f t="shared" si="86"/>
        <v>2040</v>
      </c>
      <c r="I170" cm="1">
        <f t="array" ref="I170">IF(H170&gt;=MAX($D$3:$D$100),MAX($D$3:$D$100),IF(G170&lt;$D$3,$D$3,INDEX($D$3:$D$100,MATCH(G170,$D$3:$D$100)+1)))</f>
        <v>2040</v>
      </c>
      <c r="J170">
        <f t="shared" si="87"/>
        <v>4.0300000000000002E-2</v>
      </c>
      <c r="K170" s="38">
        <f t="shared" si="88"/>
        <v>4.0300000000000002E-2</v>
      </c>
      <c r="L170">
        <f t="shared" si="89"/>
        <v>4.0300000000000002E-2</v>
      </c>
      <c r="M170">
        <f t="shared" si="85"/>
        <v>124.79701000000001</v>
      </c>
      <c r="N170">
        <f t="shared" si="126"/>
        <v>0</v>
      </c>
      <c r="S170">
        <f t="shared" si="121"/>
        <v>2180</v>
      </c>
      <c r="T170">
        <f t="shared" si="90"/>
        <v>2040</v>
      </c>
      <c r="U170" cm="1">
        <f t="array" ref="U170">IF(T170&gt;=MAX($D$3:$D$100),MAX($D$3:$D$100),IF(S170&lt;$D$3,$D$3,INDEX($D$3:$D$100,MATCH(S170,$D$3:$D$100)+1)))</f>
        <v>2040</v>
      </c>
      <c r="V170">
        <f t="shared" si="91"/>
        <v>2.73E-5</v>
      </c>
      <c r="W170" s="38">
        <f t="shared" si="92"/>
        <v>2.73E-5</v>
      </c>
      <c r="X170">
        <f t="shared" si="93"/>
        <v>2.73E-5</v>
      </c>
      <c r="Y170">
        <f t="shared" si="94"/>
        <v>8.453991000000001E-2</v>
      </c>
      <c r="Z170">
        <f t="shared" si="95"/>
        <v>0</v>
      </c>
      <c r="AE170">
        <f t="shared" si="122"/>
        <v>2180</v>
      </c>
      <c r="AF170">
        <f t="shared" si="96"/>
        <v>2040</v>
      </c>
      <c r="AG170" cm="1">
        <f t="array" ref="AG170">IF(AF170&gt;=MAX($D$3:$D$100),MAX($D$3:$D$100),IF(AE170&lt;$D$3,$D$3,INDEX($D$3:$D$100,MATCH(AE170,$D$3:$D$100)+1)))</f>
        <v>2040</v>
      </c>
      <c r="AH170">
        <f t="shared" si="97"/>
        <v>2.6800000000000001E-4</v>
      </c>
      <c r="AI170" s="38">
        <f t="shared" si="98"/>
        <v>2.6800000000000001E-4</v>
      </c>
      <c r="AJ170">
        <f t="shared" si="99"/>
        <v>2.6800000000000001E-4</v>
      </c>
      <c r="AK170">
        <f t="shared" si="100"/>
        <v>0.82991560000000009</v>
      </c>
      <c r="AL170">
        <f t="shared" si="101"/>
        <v>0</v>
      </c>
      <c r="AN170" s="1" t="str" cm="1">
        <f t="array" ref="AN170">IF(INDEX(Utilities!170:170,'OperationUtility1 (El)'!$B$9)="","",INDEX(Utilities!170:170,'OperationUtility1 (El)'!$B$9))</f>
        <v/>
      </c>
      <c r="AO170" s="1" t="str" cm="1">
        <f t="array" ref="AO170">IF(INDEX(Utilities!170:170,'OperationUtility1 (El)'!$B$9 + 3)="","",INDEX(Utilities!170:170,'OperationUtility1 (El)'!$B$9 +3))</f>
        <v/>
      </c>
      <c r="AQ170">
        <f t="shared" si="123"/>
        <v>2180</v>
      </c>
      <c r="AR170">
        <f t="shared" si="102"/>
        <v>2040</v>
      </c>
      <c r="AS170" cm="1">
        <f t="array" ref="AS170">IF(AR170&gt;=MAX($D$3:$D$100),MAX($D$3:$D$100),IF(AQ170&lt;$D$3,$D$3,INDEX($D$3:$D$100,MATCH(AQ170,$D$3:$D$100)+1)))</f>
        <v>2040</v>
      </c>
      <c r="AT170">
        <f t="shared" si="103"/>
        <v>6.0300000000000002E-5</v>
      </c>
      <c r="AU170" s="38">
        <f t="shared" si="104"/>
        <v>6.0300000000000002E-5</v>
      </c>
      <c r="AV170">
        <f t="shared" si="105"/>
        <v>6.0300000000000002E-5</v>
      </c>
      <c r="AW170">
        <f t="shared" si="106"/>
        <v>0.18673101000000003</v>
      </c>
      <c r="AX170">
        <f t="shared" si="107"/>
        <v>0</v>
      </c>
      <c r="AZ170" s="1" t="str" cm="1">
        <f t="array" ref="AZ170">IF(INDEX(Utilities!170:170,'OperationUtility1 (El)'!$B$9)="","",INDEX(Utilities!170:170,'OperationUtility1 (El)'!$B$9))</f>
        <v/>
      </c>
      <c r="BA170" s="1" t="str" cm="1">
        <f t="array" ref="BA170">IF(INDEX(Utilities!170:170,'OperationUtility1 (El)'!$B$9 + 4)="","",INDEX(Utilities!170:170,'OperationUtility1 (El)'!$B$9 +4))</f>
        <v/>
      </c>
      <c r="BC170">
        <f t="shared" si="124"/>
        <v>2180</v>
      </c>
      <c r="BD170">
        <f t="shared" si="108"/>
        <v>2040</v>
      </c>
      <c r="BE170" cm="1">
        <f t="array" ref="BE170">IF(BD170&gt;=MAX($D$3:$D$100),MAX($D$3:$D$100),IF(BC170&lt;$D$3,$D$3,INDEX($D$3:$D$100,MATCH(BC170,$D$3:$D$100)+1)))</f>
        <v>2040</v>
      </c>
      <c r="BF170">
        <f t="shared" si="109"/>
        <v>0.40600000000000003</v>
      </c>
      <c r="BG170" s="38">
        <f t="shared" si="110"/>
        <v>0.40600000000000003</v>
      </c>
      <c r="BH170">
        <f t="shared" si="111"/>
        <v>0.40600000000000003</v>
      </c>
      <c r="BI170">
        <f t="shared" si="112"/>
        <v>1257.2602000000002</v>
      </c>
      <c r="BJ170">
        <f t="shared" si="113"/>
        <v>0</v>
      </c>
      <c r="BL170" s="1" t="str" cm="1">
        <f t="array" ref="BL170">IF(INDEX(Utilities!170:170,'OperationUtility1 (El)'!$B$9)="","",INDEX(Utilities!170:170,'OperationUtility1 (El)'!$B$9))</f>
        <v/>
      </c>
      <c r="BM170" s="1" t="str" cm="1">
        <f t="array" ref="BM170">IF(INDEX(Utilities!170:170,'OperationUtility1 (El)'!$B$9 + 5)="","",INDEX(Utilities!170:170,'OperationUtility1 (El)'!$B$9 +5))</f>
        <v/>
      </c>
      <c r="BO170">
        <f t="shared" si="125"/>
        <v>2180</v>
      </c>
      <c r="BP170">
        <f t="shared" si="114"/>
        <v>2040</v>
      </c>
      <c r="BQ170" cm="1">
        <f t="array" ref="BQ170">IF(BP170&gt;=MAX($D$3:$D$100),MAX($D$3:$D$100),IF(BO170&lt;$D$3,$D$3,INDEX($D$3:$D$100,MATCH(BO170,$D$3:$D$100)+1)))</f>
        <v>2040</v>
      </c>
      <c r="BR170">
        <f t="shared" si="115"/>
        <v>6.1510000000000007</v>
      </c>
      <c r="BS170" s="38">
        <f t="shared" si="116"/>
        <v>6.1510000000000007</v>
      </c>
      <c r="BT170">
        <f t="shared" si="117"/>
        <v>6.1510000000000007</v>
      </c>
      <c r="BU170">
        <f t="shared" si="118"/>
        <v>19047.801700000004</v>
      </c>
      <c r="BV170">
        <f t="shared" si="119"/>
        <v>0</v>
      </c>
    </row>
    <row r="171" spans="7:74" x14ac:dyDescent="0.25">
      <c r="G171">
        <f t="shared" si="120"/>
        <v>2181</v>
      </c>
      <c r="H171">
        <f t="shared" si="86"/>
        <v>2040</v>
      </c>
      <c r="I171" cm="1">
        <f t="array" ref="I171">IF(H171&gt;=MAX($D$3:$D$100),MAX($D$3:$D$100),IF(G171&lt;$D$3,$D$3,INDEX($D$3:$D$100,MATCH(G171,$D$3:$D$100)+1)))</f>
        <v>2040</v>
      </c>
      <c r="J171">
        <f t="shared" si="87"/>
        <v>4.0300000000000002E-2</v>
      </c>
      <c r="K171" s="38">
        <f t="shared" si="88"/>
        <v>4.0300000000000002E-2</v>
      </c>
      <c r="L171">
        <f t="shared" si="89"/>
        <v>4.0300000000000002E-2</v>
      </c>
      <c r="M171">
        <f t="shared" si="85"/>
        <v>124.79701000000001</v>
      </c>
      <c r="N171">
        <f t="shared" si="126"/>
        <v>0</v>
      </c>
      <c r="S171">
        <f t="shared" si="121"/>
        <v>2181</v>
      </c>
      <c r="T171">
        <f t="shared" si="90"/>
        <v>2040</v>
      </c>
      <c r="U171" cm="1">
        <f t="array" ref="U171">IF(T171&gt;=MAX($D$3:$D$100),MAX($D$3:$D$100),IF(S171&lt;$D$3,$D$3,INDEX($D$3:$D$100,MATCH(S171,$D$3:$D$100)+1)))</f>
        <v>2040</v>
      </c>
      <c r="V171">
        <f t="shared" si="91"/>
        <v>2.73E-5</v>
      </c>
      <c r="W171" s="38">
        <f t="shared" si="92"/>
        <v>2.73E-5</v>
      </c>
      <c r="X171">
        <f t="shared" si="93"/>
        <v>2.73E-5</v>
      </c>
      <c r="Y171">
        <f t="shared" si="94"/>
        <v>8.453991000000001E-2</v>
      </c>
      <c r="Z171">
        <f t="shared" si="95"/>
        <v>0</v>
      </c>
      <c r="AE171">
        <f t="shared" si="122"/>
        <v>2181</v>
      </c>
      <c r="AF171">
        <f t="shared" si="96"/>
        <v>2040</v>
      </c>
      <c r="AG171" cm="1">
        <f t="array" ref="AG171">IF(AF171&gt;=MAX($D$3:$D$100),MAX($D$3:$D$100),IF(AE171&lt;$D$3,$D$3,INDEX($D$3:$D$100,MATCH(AE171,$D$3:$D$100)+1)))</f>
        <v>2040</v>
      </c>
      <c r="AH171">
        <f t="shared" si="97"/>
        <v>2.6800000000000001E-4</v>
      </c>
      <c r="AI171" s="38">
        <f t="shared" si="98"/>
        <v>2.6800000000000001E-4</v>
      </c>
      <c r="AJ171">
        <f t="shared" si="99"/>
        <v>2.6800000000000001E-4</v>
      </c>
      <c r="AK171">
        <f t="shared" si="100"/>
        <v>0.82991560000000009</v>
      </c>
      <c r="AL171">
        <f t="shared" si="101"/>
        <v>0</v>
      </c>
      <c r="AN171" s="1" t="str" cm="1">
        <f t="array" ref="AN171">IF(INDEX(Utilities!171:171,'OperationUtility1 (El)'!$B$9)="","",INDEX(Utilities!171:171,'OperationUtility1 (El)'!$B$9))</f>
        <v/>
      </c>
      <c r="AO171" s="1" t="str" cm="1">
        <f t="array" ref="AO171">IF(INDEX(Utilities!171:171,'OperationUtility1 (El)'!$B$9 + 3)="","",INDEX(Utilities!171:171,'OperationUtility1 (El)'!$B$9 +3))</f>
        <v/>
      </c>
      <c r="AQ171">
        <f t="shared" si="123"/>
        <v>2181</v>
      </c>
      <c r="AR171">
        <f t="shared" si="102"/>
        <v>2040</v>
      </c>
      <c r="AS171" cm="1">
        <f t="array" ref="AS171">IF(AR171&gt;=MAX($D$3:$D$100),MAX($D$3:$D$100),IF(AQ171&lt;$D$3,$D$3,INDEX($D$3:$D$100,MATCH(AQ171,$D$3:$D$100)+1)))</f>
        <v>2040</v>
      </c>
      <c r="AT171">
        <f t="shared" si="103"/>
        <v>6.0300000000000002E-5</v>
      </c>
      <c r="AU171" s="38">
        <f t="shared" si="104"/>
        <v>6.0300000000000002E-5</v>
      </c>
      <c r="AV171">
        <f t="shared" si="105"/>
        <v>6.0300000000000002E-5</v>
      </c>
      <c r="AW171">
        <f t="shared" si="106"/>
        <v>0.18673101000000003</v>
      </c>
      <c r="AX171">
        <f t="shared" si="107"/>
        <v>0</v>
      </c>
      <c r="AZ171" s="1" t="str" cm="1">
        <f t="array" ref="AZ171">IF(INDEX(Utilities!171:171,'OperationUtility1 (El)'!$B$9)="","",INDEX(Utilities!171:171,'OperationUtility1 (El)'!$B$9))</f>
        <v/>
      </c>
      <c r="BA171" s="1" t="str" cm="1">
        <f t="array" ref="BA171">IF(INDEX(Utilities!171:171,'OperationUtility1 (El)'!$B$9 + 4)="","",INDEX(Utilities!171:171,'OperationUtility1 (El)'!$B$9 +4))</f>
        <v/>
      </c>
      <c r="BC171">
        <f t="shared" si="124"/>
        <v>2181</v>
      </c>
      <c r="BD171">
        <f t="shared" si="108"/>
        <v>2040</v>
      </c>
      <c r="BE171" cm="1">
        <f t="array" ref="BE171">IF(BD171&gt;=MAX($D$3:$D$100),MAX($D$3:$D$100),IF(BC171&lt;$D$3,$D$3,INDEX($D$3:$D$100,MATCH(BC171,$D$3:$D$100)+1)))</f>
        <v>2040</v>
      </c>
      <c r="BF171">
        <f t="shared" si="109"/>
        <v>0.40600000000000003</v>
      </c>
      <c r="BG171" s="38">
        <f t="shared" si="110"/>
        <v>0.40600000000000003</v>
      </c>
      <c r="BH171">
        <f t="shared" si="111"/>
        <v>0.40600000000000003</v>
      </c>
      <c r="BI171">
        <f t="shared" si="112"/>
        <v>1257.2602000000002</v>
      </c>
      <c r="BJ171">
        <f t="shared" si="113"/>
        <v>0</v>
      </c>
      <c r="BL171" s="1" t="str" cm="1">
        <f t="array" ref="BL171">IF(INDEX(Utilities!171:171,'OperationUtility1 (El)'!$B$9)="","",INDEX(Utilities!171:171,'OperationUtility1 (El)'!$B$9))</f>
        <v/>
      </c>
      <c r="BM171" s="1" t="str" cm="1">
        <f t="array" ref="BM171">IF(INDEX(Utilities!171:171,'OperationUtility1 (El)'!$B$9 + 5)="","",INDEX(Utilities!171:171,'OperationUtility1 (El)'!$B$9 +5))</f>
        <v/>
      </c>
      <c r="BO171">
        <f t="shared" si="125"/>
        <v>2181</v>
      </c>
      <c r="BP171">
        <f t="shared" si="114"/>
        <v>2040</v>
      </c>
      <c r="BQ171" cm="1">
        <f t="array" ref="BQ171">IF(BP171&gt;=MAX($D$3:$D$100),MAX($D$3:$D$100),IF(BO171&lt;$D$3,$D$3,INDEX($D$3:$D$100,MATCH(BO171,$D$3:$D$100)+1)))</f>
        <v>2040</v>
      </c>
      <c r="BR171">
        <f t="shared" si="115"/>
        <v>6.1510000000000007</v>
      </c>
      <c r="BS171" s="38">
        <f t="shared" si="116"/>
        <v>6.1510000000000007</v>
      </c>
      <c r="BT171">
        <f t="shared" si="117"/>
        <v>6.1510000000000007</v>
      </c>
      <c r="BU171">
        <f t="shared" si="118"/>
        <v>19047.801700000004</v>
      </c>
      <c r="BV171">
        <f t="shared" si="119"/>
        <v>0</v>
      </c>
    </row>
    <row r="172" spans="7:74" x14ac:dyDescent="0.25">
      <c r="G172">
        <f t="shared" si="120"/>
        <v>2182</v>
      </c>
      <c r="H172">
        <f t="shared" si="86"/>
        <v>2040</v>
      </c>
      <c r="I172" cm="1">
        <f t="array" ref="I172">IF(H172&gt;=MAX($D$3:$D$100),MAX($D$3:$D$100),IF(G172&lt;$D$3,$D$3,INDEX($D$3:$D$100,MATCH(G172,$D$3:$D$100)+1)))</f>
        <v>2040</v>
      </c>
      <c r="J172">
        <f t="shared" si="87"/>
        <v>4.0300000000000002E-2</v>
      </c>
      <c r="K172" s="38">
        <f t="shared" si="88"/>
        <v>4.0300000000000002E-2</v>
      </c>
      <c r="L172">
        <f t="shared" si="89"/>
        <v>4.0300000000000002E-2</v>
      </c>
      <c r="M172">
        <f t="shared" si="85"/>
        <v>124.79701000000001</v>
      </c>
      <c r="N172">
        <f t="shared" si="126"/>
        <v>0</v>
      </c>
      <c r="S172">
        <f t="shared" si="121"/>
        <v>2182</v>
      </c>
      <c r="T172">
        <f t="shared" si="90"/>
        <v>2040</v>
      </c>
      <c r="U172" cm="1">
        <f t="array" ref="U172">IF(T172&gt;=MAX($D$3:$D$100),MAX($D$3:$D$100),IF(S172&lt;$D$3,$D$3,INDEX($D$3:$D$100,MATCH(S172,$D$3:$D$100)+1)))</f>
        <v>2040</v>
      </c>
      <c r="V172">
        <f t="shared" si="91"/>
        <v>2.73E-5</v>
      </c>
      <c r="W172" s="38">
        <f t="shared" si="92"/>
        <v>2.73E-5</v>
      </c>
      <c r="X172">
        <f t="shared" si="93"/>
        <v>2.73E-5</v>
      </c>
      <c r="Y172">
        <f t="shared" si="94"/>
        <v>8.453991000000001E-2</v>
      </c>
      <c r="Z172">
        <f t="shared" si="95"/>
        <v>0</v>
      </c>
      <c r="AE172">
        <f t="shared" si="122"/>
        <v>2182</v>
      </c>
      <c r="AF172">
        <f t="shared" si="96"/>
        <v>2040</v>
      </c>
      <c r="AG172" cm="1">
        <f t="array" ref="AG172">IF(AF172&gt;=MAX($D$3:$D$100),MAX($D$3:$D$100),IF(AE172&lt;$D$3,$D$3,INDEX($D$3:$D$100,MATCH(AE172,$D$3:$D$100)+1)))</f>
        <v>2040</v>
      </c>
      <c r="AH172">
        <f t="shared" si="97"/>
        <v>2.6800000000000001E-4</v>
      </c>
      <c r="AI172" s="38">
        <f t="shared" si="98"/>
        <v>2.6800000000000001E-4</v>
      </c>
      <c r="AJ172">
        <f t="shared" si="99"/>
        <v>2.6800000000000001E-4</v>
      </c>
      <c r="AK172">
        <f t="shared" si="100"/>
        <v>0.82991560000000009</v>
      </c>
      <c r="AL172">
        <f t="shared" si="101"/>
        <v>0</v>
      </c>
      <c r="AN172" s="1" t="str" cm="1">
        <f t="array" ref="AN172">IF(INDEX(Utilities!172:172,'OperationUtility1 (El)'!$B$9)="","",INDEX(Utilities!172:172,'OperationUtility1 (El)'!$B$9))</f>
        <v/>
      </c>
      <c r="AO172" s="1" t="str" cm="1">
        <f t="array" ref="AO172">IF(INDEX(Utilities!172:172,'OperationUtility1 (El)'!$B$9 + 3)="","",INDEX(Utilities!172:172,'OperationUtility1 (El)'!$B$9 +3))</f>
        <v/>
      </c>
      <c r="AQ172">
        <f t="shared" si="123"/>
        <v>2182</v>
      </c>
      <c r="AR172">
        <f t="shared" si="102"/>
        <v>2040</v>
      </c>
      <c r="AS172" cm="1">
        <f t="array" ref="AS172">IF(AR172&gt;=MAX($D$3:$D$100),MAX($D$3:$D$100),IF(AQ172&lt;$D$3,$D$3,INDEX($D$3:$D$100,MATCH(AQ172,$D$3:$D$100)+1)))</f>
        <v>2040</v>
      </c>
      <c r="AT172">
        <f t="shared" si="103"/>
        <v>6.0300000000000002E-5</v>
      </c>
      <c r="AU172" s="38">
        <f t="shared" si="104"/>
        <v>6.0300000000000002E-5</v>
      </c>
      <c r="AV172">
        <f t="shared" si="105"/>
        <v>6.0300000000000002E-5</v>
      </c>
      <c r="AW172">
        <f t="shared" si="106"/>
        <v>0.18673101000000003</v>
      </c>
      <c r="AX172">
        <f t="shared" si="107"/>
        <v>0</v>
      </c>
      <c r="AZ172" s="1" t="str" cm="1">
        <f t="array" ref="AZ172">IF(INDEX(Utilities!172:172,'OperationUtility1 (El)'!$B$9)="","",INDEX(Utilities!172:172,'OperationUtility1 (El)'!$B$9))</f>
        <v/>
      </c>
      <c r="BA172" s="1" t="str" cm="1">
        <f t="array" ref="BA172">IF(INDEX(Utilities!172:172,'OperationUtility1 (El)'!$B$9 + 4)="","",INDEX(Utilities!172:172,'OperationUtility1 (El)'!$B$9 +4))</f>
        <v/>
      </c>
      <c r="BC172">
        <f t="shared" si="124"/>
        <v>2182</v>
      </c>
      <c r="BD172">
        <f t="shared" si="108"/>
        <v>2040</v>
      </c>
      <c r="BE172" cm="1">
        <f t="array" ref="BE172">IF(BD172&gt;=MAX($D$3:$D$100),MAX($D$3:$D$100),IF(BC172&lt;$D$3,$D$3,INDEX($D$3:$D$100,MATCH(BC172,$D$3:$D$100)+1)))</f>
        <v>2040</v>
      </c>
      <c r="BF172">
        <f t="shared" si="109"/>
        <v>0.40600000000000003</v>
      </c>
      <c r="BG172" s="38">
        <f t="shared" si="110"/>
        <v>0.40600000000000003</v>
      </c>
      <c r="BH172">
        <f t="shared" si="111"/>
        <v>0.40600000000000003</v>
      </c>
      <c r="BI172">
        <f t="shared" si="112"/>
        <v>1257.2602000000002</v>
      </c>
      <c r="BJ172">
        <f t="shared" si="113"/>
        <v>0</v>
      </c>
      <c r="BL172" s="1" t="str" cm="1">
        <f t="array" ref="BL172">IF(INDEX(Utilities!172:172,'OperationUtility1 (El)'!$B$9)="","",INDEX(Utilities!172:172,'OperationUtility1 (El)'!$B$9))</f>
        <v/>
      </c>
      <c r="BM172" s="1" t="str" cm="1">
        <f t="array" ref="BM172">IF(INDEX(Utilities!172:172,'OperationUtility1 (El)'!$B$9 + 5)="","",INDEX(Utilities!172:172,'OperationUtility1 (El)'!$B$9 +5))</f>
        <v/>
      </c>
      <c r="BO172">
        <f t="shared" si="125"/>
        <v>2182</v>
      </c>
      <c r="BP172">
        <f t="shared" si="114"/>
        <v>2040</v>
      </c>
      <c r="BQ172" cm="1">
        <f t="array" ref="BQ172">IF(BP172&gt;=MAX($D$3:$D$100),MAX($D$3:$D$100),IF(BO172&lt;$D$3,$D$3,INDEX($D$3:$D$100,MATCH(BO172,$D$3:$D$100)+1)))</f>
        <v>2040</v>
      </c>
      <c r="BR172">
        <f t="shared" si="115"/>
        <v>6.1510000000000007</v>
      </c>
      <c r="BS172" s="38">
        <f t="shared" si="116"/>
        <v>6.1510000000000007</v>
      </c>
      <c r="BT172">
        <f t="shared" si="117"/>
        <v>6.1510000000000007</v>
      </c>
      <c r="BU172">
        <f t="shared" si="118"/>
        <v>19047.801700000004</v>
      </c>
      <c r="BV172">
        <f t="shared" si="119"/>
        <v>0</v>
      </c>
    </row>
    <row r="173" spans="7:74" x14ac:dyDescent="0.25">
      <c r="G173">
        <f t="shared" si="120"/>
        <v>2183</v>
      </c>
      <c r="H173">
        <f t="shared" si="86"/>
        <v>2040</v>
      </c>
      <c r="I173" cm="1">
        <f t="array" ref="I173">IF(H173&gt;=MAX($D$3:$D$100),MAX($D$3:$D$100),IF(G173&lt;$D$3,$D$3,INDEX($D$3:$D$100,MATCH(G173,$D$3:$D$100)+1)))</f>
        <v>2040</v>
      </c>
      <c r="J173">
        <f t="shared" si="87"/>
        <v>4.0300000000000002E-2</v>
      </c>
      <c r="K173" s="38">
        <f t="shared" si="88"/>
        <v>4.0300000000000002E-2</v>
      </c>
      <c r="L173">
        <f t="shared" si="89"/>
        <v>4.0300000000000002E-2</v>
      </c>
      <c r="M173">
        <f t="shared" si="85"/>
        <v>124.79701000000001</v>
      </c>
      <c r="N173">
        <f t="shared" si="126"/>
        <v>0</v>
      </c>
      <c r="S173">
        <f t="shared" si="121"/>
        <v>2183</v>
      </c>
      <c r="T173">
        <f t="shared" si="90"/>
        <v>2040</v>
      </c>
      <c r="U173" cm="1">
        <f t="array" ref="U173">IF(T173&gt;=MAX($D$3:$D$100),MAX($D$3:$D$100),IF(S173&lt;$D$3,$D$3,INDEX($D$3:$D$100,MATCH(S173,$D$3:$D$100)+1)))</f>
        <v>2040</v>
      </c>
      <c r="V173">
        <f t="shared" si="91"/>
        <v>2.73E-5</v>
      </c>
      <c r="W173" s="38">
        <f t="shared" si="92"/>
        <v>2.73E-5</v>
      </c>
      <c r="X173">
        <f t="shared" si="93"/>
        <v>2.73E-5</v>
      </c>
      <c r="Y173">
        <f t="shared" si="94"/>
        <v>8.453991000000001E-2</v>
      </c>
      <c r="Z173">
        <f t="shared" si="95"/>
        <v>0</v>
      </c>
      <c r="AE173">
        <f t="shared" si="122"/>
        <v>2183</v>
      </c>
      <c r="AF173">
        <f t="shared" si="96"/>
        <v>2040</v>
      </c>
      <c r="AG173" cm="1">
        <f t="array" ref="AG173">IF(AF173&gt;=MAX($D$3:$D$100),MAX($D$3:$D$100),IF(AE173&lt;$D$3,$D$3,INDEX($D$3:$D$100,MATCH(AE173,$D$3:$D$100)+1)))</f>
        <v>2040</v>
      </c>
      <c r="AH173">
        <f t="shared" si="97"/>
        <v>2.6800000000000001E-4</v>
      </c>
      <c r="AI173" s="38">
        <f t="shared" si="98"/>
        <v>2.6800000000000001E-4</v>
      </c>
      <c r="AJ173">
        <f t="shared" si="99"/>
        <v>2.6800000000000001E-4</v>
      </c>
      <c r="AK173">
        <f t="shared" si="100"/>
        <v>0.82991560000000009</v>
      </c>
      <c r="AL173">
        <f t="shared" si="101"/>
        <v>0</v>
      </c>
      <c r="AN173" s="1" t="str" cm="1">
        <f t="array" ref="AN173">IF(INDEX(Utilities!173:173,'OperationUtility1 (El)'!$B$9)="","",INDEX(Utilities!173:173,'OperationUtility1 (El)'!$B$9))</f>
        <v/>
      </c>
      <c r="AO173" s="1" t="str" cm="1">
        <f t="array" ref="AO173">IF(INDEX(Utilities!173:173,'OperationUtility1 (El)'!$B$9 + 3)="","",INDEX(Utilities!173:173,'OperationUtility1 (El)'!$B$9 +3))</f>
        <v/>
      </c>
      <c r="AQ173">
        <f t="shared" si="123"/>
        <v>2183</v>
      </c>
      <c r="AR173">
        <f t="shared" si="102"/>
        <v>2040</v>
      </c>
      <c r="AS173" cm="1">
        <f t="array" ref="AS173">IF(AR173&gt;=MAX($D$3:$D$100),MAX($D$3:$D$100),IF(AQ173&lt;$D$3,$D$3,INDEX($D$3:$D$100,MATCH(AQ173,$D$3:$D$100)+1)))</f>
        <v>2040</v>
      </c>
      <c r="AT173">
        <f t="shared" si="103"/>
        <v>6.0300000000000002E-5</v>
      </c>
      <c r="AU173" s="38">
        <f t="shared" si="104"/>
        <v>6.0300000000000002E-5</v>
      </c>
      <c r="AV173">
        <f t="shared" si="105"/>
        <v>6.0300000000000002E-5</v>
      </c>
      <c r="AW173">
        <f t="shared" si="106"/>
        <v>0.18673101000000003</v>
      </c>
      <c r="AX173">
        <f t="shared" si="107"/>
        <v>0</v>
      </c>
      <c r="AZ173" s="1" t="str" cm="1">
        <f t="array" ref="AZ173">IF(INDEX(Utilities!173:173,'OperationUtility1 (El)'!$B$9)="","",INDEX(Utilities!173:173,'OperationUtility1 (El)'!$B$9))</f>
        <v/>
      </c>
      <c r="BA173" s="1" t="str" cm="1">
        <f t="array" ref="BA173">IF(INDEX(Utilities!173:173,'OperationUtility1 (El)'!$B$9 + 4)="","",INDEX(Utilities!173:173,'OperationUtility1 (El)'!$B$9 +4))</f>
        <v/>
      </c>
      <c r="BC173">
        <f t="shared" si="124"/>
        <v>2183</v>
      </c>
      <c r="BD173">
        <f t="shared" si="108"/>
        <v>2040</v>
      </c>
      <c r="BE173" cm="1">
        <f t="array" ref="BE173">IF(BD173&gt;=MAX($D$3:$D$100),MAX($D$3:$D$100),IF(BC173&lt;$D$3,$D$3,INDEX($D$3:$D$100,MATCH(BC173,$D$3:$D$100)+1)))</f>
        <v>2040</v>
      </c>
      <c r="BF173">
        <f t="shared" si="109"/>
        <v>0.40600000000000003</v>
      </c>
      <c r="BG173" s="38">
        <f t="shared" si="110"/>
        <v>0.40600000000000003</v>
      </c>
      <c r="BH173">
        <f t="shared" si="111"/>
        <v>0.40600000000000003</v>
      </c>
      <c r="BI173">
        <f t="shared" si="112"/>
        <v>1257.2602000000002</v>
      </c>
      <c r="BJ173">
        <f t="shared" si="113"/>
        <v>0</v>
      </c>
      <c r="BL173" s="1" t="str" cm="1">
        <f t="array" ref="BL173">IF(INDEX(Utilities!173:173,'OperationUtility1 (El)'!$B$9)="","",INDEX(Utilities!173:173,'OperationUtility1 (El)'!$B$9))</f>
        <v/>
      </c>
      <c r="BM173" s="1" t="str" cm="1">
        <f t="array" ref="BM173">IF(INDEX(Utilities!173:173,'OperationUtility1 (El)'!$B$9 + 5)="","",INDEX(Utilities!173:173,'OperationUtility1 (El)'!$B$9 +5))</f>
        <v/>
      </c>
      <c r="BO173">
        <f t="shared" si="125"/>
        <v>2183</v>
      </c>
      <c r="BP173">
        <f t="shared" si="114"/>
        <v>2040</v>
      </c>
      <c r="BQ173" cm="1">
        <f t="array" ref="BQ173">IF(BP173&gt;=MAX($D$3:$D$100),MAX($D$3:$D$100),IF(BO173&lt;$D$3,$D$3,INDEX($D$3:$D$100,MATCH(BO173,$D$3:$D$100)+1)))</f>
        <v>2040</v>
      </c>
      <c r="BR173">
        <f t="shared" si="115"/>
        <v>6.1510000000000007</v>
      </c>
      <c r="BS173" s="38">
        <f t="shared" si="116"/>
        <v>6.1510000000000007</v>
      </c>
      <c r="BT173">
        <f t="shared" si="117"/>
        <v>6.1510000000000007</v>
      </c>
      <c r="BU173">
        <f t="shared" si="118"/>
        <v>19047.801700000004</v>
      </c>
      <c r="BV173">
        <f t="shared" si="119"/>
        <v>0</v>
      </c>
    </row>
    <row r="174" spans="7:74" x14ac:dyDescent="0.25">
      <c r="G174">
        <f t="shared" si="120"/>
        <v>2184</v>
      </c>
      <c r="H174">
        <f t="shared" si="86"/>
        <v>2040</v>
      </c>
      <c r="I174" cm="1">
        <f t="array" ref="I174">IF(H174&gt;=MAX($D$3:$D$100),MAX($D$3:$D$100),IF(G174&lt;$D$3,$D$3,INDEX($D$3:$D$100,MATCH(G174,$D$3:$D$100)+1)))</f>
        <v>2040</v>
      </c>
      <c r="J174">
        <f t="shared" si="87"/>
        <v>4.0300000000000002E-2</v>
      </c>
      <c r="K174" s="38">
        <f t="shared" si="88"/>
        <v>4.0300000000000002E-2</v>
      </c>
      <c r="L174">
        <f t="shared" si="89"/>
        <v>4.0300000000000002E-2</v>
      </c>
      <c r="M174">
        <f t="shared" si="85"/>
        <v>124.79701000000001</v>
      </c>
      <c r="N174">
        <f t="shared" si="126"/>
        <v>0</v>
      </c>
      <c r="S174">
        <f t="shared" si="121"/>
        <v>2184</v>
      </c>
      <c r="T174">
        <f t="shared" si="90"/>
        <v>2040</v>
      </c>
      <c r="U174" cm="1">
        <f t="array" ref="U174">IF(T174&gt;=MAX($D$3:$D$100),MAX($D$3:$D$100),IF(S174&lt;$D$3,$D$3,INDEX($D$3:$D$100,MATCH(S174,$D$3:$D$100)+1)))</f>
        <v>2040</v>
      </c>
      <c r="V174">
        <f t="shared" si="91"/>
        <v>2.73E-5</v>
      </c>
      <c r="W174" s="38">
        <f t="shared" si="92"/>
        <v>2.73E-5</v>
      </c>
      <c r="X174">
        <f t="shared" si="93"/>
        <v>2.73E-5</v>
      </c>
      <c r="Y174">
        <f t="shared" si="94"/>
        <v>8.453991000000001E-2</v>
      </c>
      <c r="Z174">
        <f t="shared" si="95"/>
        <v>0</v>
      </c>
      <c r="AE174">
        <f t="shared" si="122"/>
        <v>2184</v>
      </c>
      <c r="AF174">
        <f t="shared" si="96"/>
        <v>2040</v>
      </c>
      <c r="AG174" cm="1">
        <f t="array" ref="AG174">IF(AF174&gt;=MAX($D$3:$D$100),MAX($D$3:$D$100),IF(AE174&lt;$D$3,$D$3,INDEX($D$3:$D$100,MATCH(AE174,$D$3:$D$100)+1)))</f>
        <v>2040</v>
      </c>
      <c r="AH174">
        <f t="shared" si="97"/>
        <v>2.6800000000000001E-4</v>
      </c>
      <c r="AI174" s="38">
        <f t="shared" si="98"/>
        <v>2.6800000000000001E-4</v>
      </c>
      <c r="AJ174">
        <f t="shared" si="99"/>
        <v>2.6800000000000001E-4</v>
      </c>
      <c r="AK174">
        <f t="shared" si="100"/>
        <v>0.82991560000000009</v>
      </c>
      <c r="AL174">
        <f t="shared" si="101"/>
        <v>0</v>
      </c>
      <c r="AN174" s="1" t="str" cm="1">
        <f t="array" ref="AN174">IF(INDEX(Utilities!174:174,'OperationUtility1 (El)'!$B$9)="","",INDEX(Utilities!174:174,'OperationUtility1 (El)'!$B$9))</f>
        <v/>
      </c>
      <c r="AO174" s="1" t="str" cm="1">
        <f t="array" ref="AO174">IF(INDEX(Utilities!174:174,'OperationUtility1 (El)'!$B$9 + 3)="","",INDEX(Utilities!174:174,'OperationUtility1 (El)'!$B$9 +3))</f>
        <v/>
      </c>
      <c r="AQ174">
        <f t="shared" si="123"/>
        <v>2184</v>
      </c>
      <c r="AR174">
        <f t="shared" si="102"/>
        <v>2040</v>
      </c>
      <c r="AS174" cm="1">
        <f t="array" ref="AS174">IF(AR174&gt;=MAX($D$3:$D$100),MAX($D$3:$D$100),IF(AQ174&lt;$D$3,$D$3,INDEX($D$3:$D$100,MATCH(AQ174,$D$3:$D$100)+1)))</f>
        <v>2040</v>
      </c>
      <c r="AT174">
        <f t="shared" si="103"/>
        <v>6.0300000000000002E-5</v>
      </c>
      <c r="AU174" s="38">
        <f t="shared" si="104"/>
        <v>6.0300000000000002E-5</v>
      </c>
      <c r="AV174">
        <f t="shared" si="105"/>
        <v>6.0300000000000002E-5</v>
      </c>
      <c r="AW174">
        <f t="shared" si="106"/>
        <v>0.18673101000000003</v>
      </c>
      <c r="AX174">
        <f t="shared" si="107"/>
        <v>0</v>
      </c>
      <c r="AZ174" s="1" t="str" cm="1">
        <f t="array" ref="AZ174">IF(INDEX(Utilities!174:174,'OperationUtility1 (El)'!$B$9)="","",INDEX(Utilities!174:174,'OperationUtility1 (El)'!$B$9))</f>
        <v/>
      </c>
      <c r="BA174" s="1" t="str" cm="1">
        <f t="array" ref="BA174">IF(INDEX(Utilities!174:174,'OperationUtility1 (El)'!$B$9 + 4)="","",INDEX(Utilities!174:174,'OperationUtility1 (El)'!$B$9 +4))</f>
        <v/>
      </c>
      <c r="BC174">
        <f t="shared" si="124"/>
        <v>2184</v>
      </c>
      <c r="BD174">
        <f t="shared" si="108"/>
        <v>2040</v>
      </c>
      <c r="BE174" cm="1">
        <f t="array" ref="BE174">IF(BD174&gt;=MAX($D$3:$D$100),MAX($D$3:$D$100),IF(BC174&lt;$D$3,$D$3,INDEX($D$3:$D$100,MATCH(BC174,$D$3:$D$100)+1)))</f>
        <v>2040</v>
      </c>
      <c r="BF174">
        <f t="shared" si="109"/>
        <v>0.40600000000000003</v>
      </c>
      <c r="BG174" s="38">
        <f t="shared" si="110"/>
        <v>0.40600000000000003</v>
      </c>
      <c r="BH174">
        <f t="shared" si="111"/>
        <v>0.40600000000000003</v>
      </c>
      <c r="BI174">
        <f t="shared" si="112"/>
        <v>1257.2602000000002</v>
      </c>
      <c r="BJ174">
        <f t="shared" si="113"/>
        <v>0</v>
      </c>
      <c r="BL174" s="1" t="str" cm="1">
        <f t="array" ref="BL174">IF(INDEX(Utilities!174:174,'OperationUtility1 (El)'!$B$9)="","",INDEX(Utilities!174:174,'OperationUtility1 (El)'!$B$9))</f>
        <v/>
      </c>
      <c r="BM174" s="1" t="str" cm="1">
        <f t="array" ref="BM174">IF(INDEX(Utilities!174:174,'OperationUtility1 (El)'!$B$9 + 5)="","",INDEX(Utilities!174:174,'OperationUtility1 (El)'!$B$9 +5))</f>
        <v/>
      </c>
      <c r="BO174">
        <f t="shared" si="125"/>
        <v>2184</v>
      </c>
      <c r="BP174">
        <f t="shared" si="114"/>
        <v>2040</v>
      </c>
      <c r="BQ174" cm="1">
        <f t="array" ref="BQ174">IF(BP174&gt;=MAX($D$3:$D$100),MAX($D$3:$D$100),IF(BO174&lt;$D$3,$D$3,INDEX($D$3:$D$100,MATCH(BO174,$D$3:$D$100)+1)))</f>
        <v>2040</v>
      </c>
      <c r="BR174">
        <f t="shared" si="115"/>
        <v>6.1510000000000007</v>
      </c>
      <c r="BS174" s="38">
        <f t="shared" si="116"/>
        <v>6.1510000000000007</v>
      </c>
      <c r="BT174">
        <f t="shared" si="117"/>
        <v>6.1510000000000007</v>
      </c>
      <c r="BU174">
        <f t="shared" si="118"/>
        <v>19047.801700000004</v>
      </c>
      <c r="BV174">
        <f t="shared" si="119"/>
        <v>0</v>
      </c>
    </row>
    <row r="175" spans="7:74" x14ac:dyDescent="0.25">
      <c r="G175">
        <f t="shared" si="120"/>
        <v>2185</v>
      </c>
      <c r="H175">
        <f t="shared" si="86"/>
        <v>2040</v>
      </c>
      <c r="I175" cm="1">
        <f t="array" ref="I175">IF(H175&gt;=MAX($D$3:$D$100),MAX($D$3:$D$100),IF(G175&lt;$D$3,$D$3,INDEX($D$3:$D$100,MATCH(G175,$D$3:$D$100)+1)))</f>
        <v>2040</v>
      </c>
      <c r="J175">
        <f t="shared" si="87"/>
        <v>4.0300000000000002E-2</v>
      </c>
      <c r="K175" s="38">
        <f t="shared" si="88"/>
        <v>4.0300000000000002E-2</v>
      </c>
      <c r="L175">
        <f t="shared" si="89"/>
        <v>4.0300000000000002E-2</v>
      </c>
      <c r="M175">
        <f t="shared" si="85"/>
        <v>124.79701000000001</v>
      </c>
      <c r="N175">
        <f t="shared" si="126"/>
        <v>0</v>
      </c>
      <c r="S175">
        <f t="shared" si="121"/>
        <v>2185</v>
      </c>
      <c r="T175">
        <f t="shared" si="90"/>
        <v>2040</v>
      </c>
      <c r="U175" cm="1">
        <f t="array" ref="U175">IF(T175&gt;=MAX($D$3:$D$100),MAX($D$3:$D$100),IF(S175&lt;$D$3,$D$3,INDEX($D$3:$D$100,MATCH(S175,$D$3:$D$100)+1)))</f>
        <v>2040</v>
      </c>
      <c r="V175">
        <f t="shared" si="91"/>
        <v>2.73E-5</v>
      </c>
      <c r="W175" s="38">
        <f t="shared" si="92"/>
        <v>2.73E-5</v>
      </c>
      <c r="X175">
        <f t="shared" si="93"/>
        <v>2.73E-5</v>
      </c>
      <c r="Y175">
        <f t="shared" si="94"/>
        <v>8.453991000000001E-2</v>
      </c>
      <c r="Z175">
        <f t="shared" si="95"/>
        <v>0</v>
      </c>
      <c r="AE175">
        <f t="shared" si="122"/>
        <v>2185</v>
      </c>
      <c r="AF175">
        <f t="shared" si="96"/>
        <v>2040</v>
      </c>
      <c r="AG175" cm="1">
        <f t="array" ref="AG175">IF(AF175&gt;=MAX($D$3:$D$100),MAX($D$3:$D$100),IF(AE175&lt;$D$3,$D$3,INDEX($D$3:$D$100,MATCH(AE175,$D$3:$D$100)+1)))</f>
        <v>2040</v>
      </c>
      <c r="AH175">
        <f t="shared" si="97"/>
        <v>2.6800000000000001E-4</v>
      </c>
      <c r="AI175" s="38">
        <f t="shared" si="98"/>
        <v>2.6800000000000001E-4</v>
      </c>
      <c r="AJ175">
        <f t="shared" si="99"/>
        <v>2.6800000000000001E-4</v>
      </c>
      <c r="AK175">
        <f t="shared" si="100"/>
        <v>0.82991560000000009</v>
      </c>
      <c r="AL175">
        <f t="shared" si="101"/>
        <v>0</v>
      </c>
      <c r="AN175" s="1" t="str" cm="1">
        <f t="array" ref="AN175">IF(INDEX(Utilities!175:175,'OperationUtility1 (El)'!$B$9)="","",INDEX(Utilities!175:175,'OperationUtility1 (El)'!$B$9))</f>
        <v/>
      </c>
      <c r="AO175" s="1" t="str" cm="1">
        <f t="array" ref="AO175">IF(INDEX(Utilities!175:175,'OperationUtility1 (El)'!$B$9 + 3)="","",INDEX(Utilities!175:175,'OperationUtility1 (El)'!$B$9 +3))</f>
        <v/>
      </c>
      <c r="AQ175">
        <f t="shared" si="123"/>
        <v>2185</v>
      </c>
      <c r="AR175">
        <f t="shared" si="102"/>
        <v>2040</v>
      </c>
      <c r="AS175" cm="1">
        <f t="array" ref="AS175">IF(AR175&gt;=MAX($D$3:$D$100),MAX($D$3:$D$100),IF(AQ175&lt;$D$3,$D$3,INDEX($D$3:$D$100,MATCH(AQ175,$D$3:$D$100)+1)))</f>
        <v>2040</v>
      </c>
      <c r="AT175">
        <f t="shared" si="103"/>
        <v>6.0300000000000002E-5</v>
      </c>
      <c r="AU175" s="38">
        <f t="shared" si="104"/>
        <v>6.0300000000000002E-5</v>
      </c>
      <c r="AV175">
        <f t="shared" si="105"/>
        <v>6.0300000000000002E-5</v>
      </c>
      <c r="AW175">
        <f t="shared" si="106"/>
        <v>0.18673101000000003</v>
      </c>
      <c r="AX175">
        <f t="shared" si="107"/>
        <v>0</v>
      </c>
      <c r="AZ175" s="1" t="str" cm="1">
        <f t="array" ref="AZ175">IF(INDEX(Utilities!175:175,'OperationUtility1 (El)'!$B$9)="","",INDEX(Utilities!175:175,'OperationUtility1 (El)'!$B$9))</f>
        <v/>
      </c>
      <c r="BA175" s="1" t="str" cm="1">
        <f t="array" ref="BA175">IF(INDEX(Utilities!175:175,'OperationUtility1 (El)'!$B$9 + 4)="","",INDEX(Utilities!175:175,'OperationUtility1 (El)'!$B$9 +4))</f>
        <v/>
      </c>
      <c r="BC175">
        <f t="shared" si="124"/>
        <v>2185</v>
      </c>
      <c r="BD175">
        <f t="shared" si="108"/>
        <v>2040</v>
      </c>
      <c r="BE175" cm="1">
        <f t="array" ref="BE175">IF(BD175&gt;=MAX($D$3:$D$100),MAX($D$3:$D$100),IF(BC175&lt;$D$3,$D$3,INDEX($D$3:$D$100,MATCH(BC175,$D$3:$D$100)+1)))</f>
        <v>2040</v>
      </c>
      <c r="BF175">
        <f t="shared" si="109"/>
        <v>0.40600000000000003</v>
      </c>
      <c r="BG175" s="38">
        <f t="shared" si="110"/>
        <v>0.40600000000000003</v>
      </c>
      <c r="BH175">
        <f t="shared" si="111"/>
        <v>0.40600000000000003</v>
      </c>
      <c r="BI175">
        <f t="shared" si="112"/>
        <v>1257.2602000000002</v>
      </c>
      <c r="BJ175">
        <f t="shared" si="113"/>
        <v>0</v>
      </c>
      <c r="BL175" s="1" t="str" cm="1">
        <f t="array" ref="BL175">IF(INDEX(Utilities!175:175,'OperationUtility1 (El)'!$B$9)="","",INDEX(Utilities!175:175,'OperationUtility1 (El)'!$B$9))</f>
        <v/>
      </c>
      <c r="BM175" s="1" t="str" cm="1">
        <f t="array" ref="BM175">IF(INDEX(Utilities!175:175,'OperationUtility1 (El)'!$B$9 + 5)="","",INDEX(Utilities!175:175,'OperationUtility1 (El)'!$B$9 +5))</f>
        <v/>
      </c>
      <c r="BO175">
        <f t="shared" si="125"/>
        <v>2185</v>
      </c>
      <c r="BP175">
        <f t="shared" si="114"/>
        <v>2040</v>
      </c>
      <c r="BQ175" cm="1">
        <f t="array" ref="BQ175">IF(BP175&gt;=MAX($D$3:$D$100),MAX($D$3:$D$100),IF(BO175&lt;$D$3,$D$3,INDEX($D$3:$D$100,MATCH(BO175,$D$3:$D$100)+1)))</f>
        <v>2040</v>
      </c>
      <c r="BR175">
        <f t="shared" si="115"/>
        <v>6.1510000000000007</v>
      </c>
      <c r="BS175" s="38">
        <f t="shared" si="116"/>
        <v>6.1510000000000007</v>
      </c>
      <c r="BT175">
        <f t="shared" si="117"/>
        <v>6.1510000000000007</v>
      </c>
      <c r="BU175">
        <f t="shared" si="118"/>
        <v>19047.801700000004</v>
      </c>
      <c r="BV175">
        <f t="shared" si="119"/>
        <v>0</v>
      </c>
    </row>
    <row r="176" spans="7:74" x14ac:dyDescent="0.25">
      <c r="G176">
        <f t="shared" si="120"/>
        <v>2186</v>
      </c>
      <c r="H176">
        <f t="shared" si="86"/>
        <v>2040</v>
      </c>
      <c r="I176" cm="1">
        <f t="array" ref="I176">IF(H176&gt;=MAX($D$3:$D$100),MAX($D$3:$D$100),IF(G176&lt;$D$3,$D$3,INDEX($D$3:$D$100,MATCH(G176,$D$3:$D$100)+1)))</f>
        <v>2040</v>
      </c>
      <c r="J176">
        <f t="shared" si="87"/>
        <v>4.0300000000000002E-2</v>
      </c>
      <c r="K176" s="38">
        <f t="shared" si="88"/>
        <v>4.0300000000000002E-2</v>
      </c>
      <c r="L176">
        <f t="shared" si="89"/>
        <v>4.0300000000000002E-2</v>
      </c>
      <c r="M176">
        <f t="shared" si="85"/>
        <v>124.79701000000001</v>
      </c>
      <c r="N176">
        <f t="shared" si="126"/>
        <v>0</v>
      </c>
      <c r="S176">
        <f t="shared" si="121"/>
        <v>2186</v>
      </c>
      <c r="T176">
        <f t="shared" si="90"/>
        <v>2040</v>
      </c>
      <c r="U176" cm="1">
        <f t="array" ref="U176">IF(T176&gt;=MAX($D$3:$D$100),MAX($D$3:$D$100),IF(S176&lt;$D$3,$D$3,INDEX($D$3:$D$100,MATCH(S176,$D$3:$D$100)+1)))</f>
        <v>2040</v>
      </c>
      <c r="V176">
        <f t="shared" si="91"/>
        <v>2.73E-5</v>
      </c>
      <c r="W176" s="38">
        <f t="shared" si="92"/>
        <v>2.73E-5</v>
      </c>
      <c r="X176">
        <f t="shared" si="93"/>
        <v>2.73E-5</v>
      </c>
      <c r="Y176">
        <f t="shared" si="94"/>
        <v>8.453991000000001E-2</v>
      </c>
      <c r="Z176">
        <f t="shared" si="95"/>
        <v>0</v>
      </c>
      <c r="AE176">
        <f t="shared" si="122"/>
        <v>2186</v>
      </c>
      <c r="AF176">
        <f t="shared" si="96"/>
        <v>2040</v>
      </c>
      <c r="AG176" cm="1">
        <f t="array" ref="AG176">IF(AF176&gt;=MAX($D$3:$D$100),MAX($D$3:$D$100),IF(AE176&lt;$D$3,$D$3,INDEX($D$3:$D$100,MATCH(AE176,$D$3:$D$100)+1)))</f>
        <v>2040</v>
      </c>
      <c r="AH176">
        <f t="shared" si="97"/>
        <v>2.6800000000000001E-4</v>
      </c>
      <c r="AI176" s="38">
        <f t="shared" si="98"/>
        <v>2.6800000000000001E-4</v>
      </c>
      <c r="AJ176">
        <f t="shared" si="99"/>
        <v>2.6800000000000001E-4</v>
      </c>
      <c r="AK176">
        <f t="shared" si="100"/>
        <v>0.82991560000000009</v>
      </c>
      <c r="AL176">
        <f t="shared" si="101"/>
        <v>0</v>
      </c>
      <c r="AN176" s="1" t="str" cm="1">
        <f t="array" ref="AN176">IF(INDEX(Utilities!176:176,'OperationUtility1 (El)'!$B$9)="","",INDEX(Utilities!176:176,'OperationUtility1 (El)'!$B$9))</f>
        <v/>
      </c>
      <c r="AO176" s="1" t="str" cm="1">
        <f t="array" ref="AO176">IF(INDEX(Utilities!176:176,'OperationUtility1 (El)'!$B$9 + 3)="","",INDEX(Utilities!176:176,'OperationUtility1 (El)'!$B$9 +3))</f>
        <v/>
      </c>
      <c r="AQ176">
        <f t="shared" si="123"/>
        <v>2186</v>
      </c>
      <c r="AR176">
        <f t="shared" si="102"/>
        <v>2040</v>
      </c>
      <c r="AS176" cm="1">
        <f t="array" ref="AS176">IF(AR176&gt;=MAX($D$3:$D$100),MAX($D$3:$D$100),IF(AQ176&lt;$D$3,$D$3,INDEX($D$3:$D$100,MATCH(AQ176,$D$3:$D$100)+1)))</f>
        <v>2040</v>
      </c>
      <c r="AT176">
        <f t="shared" si="103"/>
        <v>6.0300000000000002E-5</v>
      </c>
      <c r="AU176" s="38">
        <f t="shared" si="104"/>
        <v>6.0300000000000002E-5</v>
      </c>
      <c r="AV176">
        <f t="shared" si="105"/>
        <v>6.0300000000000002E-5</v>
      </c>
      <c r="AW176">
        <f t="shared" si="106"/>
        <v>0.18673101000000003</v>
      </c>
      <c r="AX176">
        <f t="shared" si="107"/>
        <v>0</v>
      </c>
      <c r="AZ176" s="1" t="str" cm="1">
        <f t="array" ref="AZ176">IF(INDEX(Utilities!176:176,'OperationUtility1 (El)'!$B$9)="","",INDEX(Utilities!176:176,'OperationUtility1 (El)'!$B$9))</f>
        <v/>
      </c>
      <c r="BA176" s="1" t="str" cm="1">
        <f t="array" ref="BA176">IF(INDEX(Utilities!176:176,'OperationUtility1 (El)'!$B$9 + 4)="","",INDEX(Utilities!176:176,'OperationUtility1 (El)'!$B$9 +4))</f>
        <v/>
      </c>
      <c r="BC176">
        <f t="shared" si="124"/>
        <v>2186</v>
      </c>
      <c r="BD176">
        <f t="shared" si="108"/>
        <v>2040</v>
      </c>
      <c r="BE176" cm="1">
        <f t="array" ref="BE176">IF(BD176&gt;=MAX($D$3:$D$100),MAX($D$3:$D$100),IF(BC176&lt;$D$3,$D$3,INDEX($D$3:$D$100,MATCH(BC176,$D$3:$D$100)+1)))</f>
        <v>2040</v>
      </c>
      <c r="BF176">
        <f t="shared" si="109"/>
        <v>0.40600000000000003</v>
      </c>
      <c r="BG176" s="38">
        <f t="shared" si="110"/>
        <v>0.40600000000000003</v>
      </c>
      <c r="BH176">
        <f t="shared" si="111"/>
        <v>0.40600000000000003</v>
      </c>
      <c r="BI176">
        <f t="shared" si="112"/>
        <v>1257.2602000000002</v>
      </c>
      <c r="BJ176">
        <f t="shared" si="113"/>
        <v>0</v>
      </c>
      <c r="BL176" s="1" t="str" cm="1">
        <f t="array" ref="BL176">IF(INDEX(Utilities!176:176,'OperationUtility1 (El)'!$B$9)="","",INDEX(Utilities!176:176,'OperationUtility1 (El)'!$B$9))</f>
        <v/>
      </c>
      <c r="BM176" s="1" t="str" cm="1">
        <f t="array" ref="BM176">IF(INDEX(Utilities!176:176,'OperationUtility1 (El)'!$B$9 + 5)="","",INDEX(Utilities!176:176,'OperationUtility1 (El)'!$B$9 +5))</f>
        <v/>
      </c>
      <c r="BO176">
        <f t="shared" si="125"/>
        <v>2186</v>
      </c>
      <c r="BP176">
        <f t="shared" si="114"/>
        <v>2040</v>
      </c>
      <c r="BQ176" cm="1">
        <f t="array" ref="BQ176">IF(BP176&gt;=MAX($D$3:$D$100),MAX($D$3:$D$100),IF(BO176&lt;$D$3,$D$3,INDEX($D$3:$D$100,MATCH(BO176,$D$3:$D$100)+1)))</f>
        <v>2040</v>
      </c>
      <c r="BR176">
        <f t="shared" si="115"/>
        <v>6.1510000000000007</v>
      </c>
      <c r="BS176" s="38">
        <f t="shared" si="116"/>
        <v>6.1510000000000007</v>
      </c>
      <c r="BT176">
        <f t="shared" si="117"/>
        <v>6.1510000000000007</v>
      </c>
      <c r="BU176">
        <f t="shared" si="118"/>
        <v>19047.801700000004</v>
      </c>
      <c r="BV176">
        <f t="shared" si="119"/>
        <v>0</v>
      </c>
    </row>
    <row r="177" spans="7:74" x14ac:dyDescent="0.25">
      <c r="G177">
        <f t="shared" si="120"/>
        <v>2187</v>
      </c>
      <c r="H177">
        <f t="shared" si="86"/>
        <v>2040</v>
      </c>
      <c r="I177" cm="1">
        <f t="array" ref="I177">IF(H177&gt;=MAX($D$3:$D$100),MAX($D$3:$D$100),IF(G177&lt;$D$3,$D$3,INDEX($D$3:$D$100,MATCH(G177,$D$3:$D$100)+1)))</f>
        <v>2040</v>
      </c>
      <c r="J177">
        <f t="shared" si="87"/>
        <v>4.0300000000000002E-2</v>
      </c>
      <c r="K177" s="38">
        <f t="shared" si="88"/>
        <v>4.0300000000000002E-2</v>
      </c>
      <c r="L177">
        <f t="shared" si="89"/>
        <v>4.0300000000000002E-2</v>
      </c>
      <c r="M177">
        <f t="shared" si="85"/>
        <v>124.79701000000001</v>
      </c>
      <c r="N177">
        <f t="shared" si="126"/>
        <v>0</v>
      </c>
      <c r="S177">
        <f t="shared" si="121"/>
        <v>2187</v>
      </c>
      <c r="T177">
        <f t="shared" si="90"/>
        <v>2040</v>
      </c>
      <c r="U177" cm="1">
        <f t="array" ref="U177">IF(T177&gt;=MAX($D$3:$D$100),MAX($D$3:$D$100),IF(S177&lt;$D$3,$D$3,INDEX($D$3:$D$100,MATCH(S177,$D$3:$D$100)+1)))</f>
        <v>2040</v>
      </c>
      <c r="V177">
        <f t="shared" si="91"/>
        <v>2.73E-5</v>
      </c>
      <c r="W177" s="38">
        <f t="shared" si="92"/>
        <v>2.73E-5</v>
      </c>
      <c r="X177">
        <f t="shared" si="93"/>
        <v>2.73E-5</v>
      </c>
      <c r="Y177">
        <f t="shared" si="94"/>
        <v>8.453991000000001E-2</v>
      </c>
      <c r="Z177">
        <f t="shared" si="95"/>
        <v>0</v>
      </c>
      <c r="AE177">
        <f t="shared" si="122"/>
        <v>2187</v>
      </c>
      <c r="AF177">
        <f t="shared" si="96"/>
        <v>2040</v>
      </c>
      <c r="AG177" cm="1">
        <f t="array" ref="AG177">IF(AF177&gt;=MAX($D$3:$D$100),MAX($D$3:$D$100),IF(AE177&lt;$D$3,$D$3,INDEX($D$3:$D$100,MATCH(AE177,$D$3:$D$100)+1)))</f>
        <v>2040</v>
      </c>
      <c r="AH177">
        <f t="shared" si="97"/>
        <v>2.6800000000000001E-4</v>
      </c>
      <c r="AI177" s="38">
        <f t="shared" si="98"/>
        <v>2.6800000000000001E-4</v>
      </c>
      <c r="AJ177">
        <f t="shared" si="99"/>
        <v>2.6800000000000001E-4</v>
      </c>
      <c r="AK177">
        <f t="shared" si="100"/>
        <v>0.82991560000000009</v>
      </c>
      <c r="AL177">
        <f t="shared" si="101"/>
        <v>0</v>
      </c>
      <c r="AN177" s="1" t="str" cm="1">
        <f t="array" ref="AN177">IF(INDEX(Utilities!177:177,'OperationUtility1 (El)'!$B$9)="","",INDEX(Utilities!177:177,'OperationUtility1 (El)'!$B$9))</f>
        <v/>
      </c>
      <c r="AO177" s="1" t="str" cm="1">
        <f t="array" ref="AO177">IF(INDEX(Utilities!177:177,'OperationUtility1 (El)'!$B$9 + 3)="","",INDEX(Utilities!177:177,'OperationUtility1 (El)'!$B$9 +3))</f>
        <v/>
      </c>
      <c r="AQ177">
        <f t="shared" si="123"/>
        <v>2187</v>
      </c>
      <c r="AR177">
        <f t="shared" si="102"/>
        <v>2040</v>
      </c>
      <c r="AS177" cm="1">
        <f t="array" ref="AS177">IF(AR177&gt;=MAX($D$3:$D$100),MAX($D$3:$D$100),IF(AQ177&lt;$D$3,$D$3,INDEX($D$3:$D$100,MATCH(AQ177,$D$3:$D$100)+1)))</f>
        <v>2040</v>
      </c>
      <c r="AT177">
        <f t="shared" si="103"/>
        <v>6.0300000000000002E-5</v>
      </c>
      <c r="AU177" s="38">
        <f t="shared" si="104"/>
        <v>6.0300000000000002E-5</v>
      </c>
      <c r="AV177">
        <f t="shared" si="105"/>
        <v>6.0300000000000002E-5</v>
      </c>
      <c r="AW177">
        <f t="shared" si="106"/>
        <v>0.18673101000000003</v>
      </c>
      <c r="AX177">
        <f t="shared" si="107"/>
        <v>0</v>
      </c>
      <c r="AZ177" s="1" t="str" cm="1">
        <f t="array" ref="AZ177">IF(INDEX(Utilities!177:177,'OperationUtility1 (El)'!$B$9)="","",INDEX(Utilities!177:177,'OperationUtility1 (El)'!$B$9))</f>
        <v/>
      </c>
      <c r="BA177" s="1" t="str" cm="1">
        <f t="array" ref="BA177">IF(INDEX(Utilities!177:177,'OperationUtility1 (El)'!$B$9 + 4)="","",INDEX(Utilities!177:177,'OperationUtility1 (El)'!$B$9 +4))</f>
        <v/>
      </c>
      <c r="BC177">
        <f t="shared" si="124"/>
        <v>2187</v>
      </c>
      <c r="BD177">
        <f t="shared" si="108"/>
        <v>2040</v>
      </c>
      <c r="BE177" cm="1">
        <f t="array" ref="BE177">IF(BD177&gt;=MAX($D$3:$D$100),MAX($D$3:$D$100),IF(BC177&lt;$D$3,$D$3,INDEX($D$3:$D$100,MATCH(BC177,$D$3:$D$100)+1)))</f>
        <v>2040</v>
      </c>
      <c r="BF177">
        <f t="shared" si="109"/>
        <v>0.40600000000000003</v>
      </c>
      <c r="BG177" s="38">
        <f t="shared" si="110"/>
        <v>0.40600000000000003</v>
      </c>
      <c r="BH177">
        <f t="shared" si="111"/>
        <v>0.40600000000000003</v>
      </c>
      <c r="BI177">
        <f t="shared" si="112"/>
        <v>1257.2602000000002</v>
      </c>
      <c r="BJ177">
        <f t="shared" si="113"/>
        <v>0</v>
      </c>
      <c r="BL177" s="1" t="str" cm="1">
        <f t="array" ref="BL177">IF(INDEX(Utilities!177:177,'OperationUtility1 (El)'!$B$9)="","",INDEX(Utilities!177:177,'OperationUtility1 (El)'!$B$9))</f>
        <v/>
      </c>
      <c r="BM177" s="1" t="str" cm="1">
        <f t="array" ref="BM177">IF(INDEX(Utilities!177:177,'OperationUtility1 (El)'!$B$9 + 5)="","",INDEX(Utilities!177:177,'OperationUtility1 (El)'!$B$9 +5))</f>
        <v/>
      </c>
      <c r="BO177">
        <f t="shared" si="125"/>
        <v>2187</v>
      </c>
      <c r="BP177">
        <f t="shared" si="114"/>
        <v>2040</v>
      </c>
      <c r="BQ177" cm="1">
        <f t="array" ref="BQ177">IF(BP177&gt;=MAX($D$3:$D$100),MAX($D$3:$D$100),IF(BO177&lt;$D$3,$D$3,INDEX($D$3:$D$100,MATCH(BO177,$D$3:$D$100)+1)))</f>
        <v>2040</v>
      </c>
      <c r="BR177">
        <f t="shared" si="115"/>
        <v>6.1510000000000007</v>
      </c>
      <c r="BS177" s="38">
        <f t="shared" si="116"/>
        <v>6.1510000000000007</v>
      </c>
      <c r="BT177">
        <f t="shared" si="117"/>
        <v>6.1510000000000007</v>
      </c>
      <c r="BU177">
        <f t="shared" si="118"/>
        <v>19047.801700000004</v>
      </c>
      <c r="BV177">
        <f t="shared" si="119"/>
        <v>0</v>
      </c>
    </row>
    <row r="178" spans="7:74" x14ac:dyDescent="0.25">
      <c r="G178">
        <f t="shared" si="120"/>
        <v>2188</v>
      </c>
      <c r="H178">
        <f t="shared" si="86"/>
        <v>2040</v>
      </c>
      <c r="I178" cm="1">
        <f t="array" ref="I178">IF(H178&gt;=MAX($D$3:$D$100),MAX($D$3:$D$100),IF(G178&lt;$D$3,$D$3,INDEX($D$3:$D$100,MATCH(G178,$D$3:$D$100)+1)))</f>
        <v>2040</v>
      </c>
      <c r="J178">
        <f t="shared" si="87"/>
        <v>4.0300000000000002E-2</v>
      </c>
      <c r="K178" s="38">
        <f t="shared" si="88"/>
        <v>4.0300000000000002E-2</v>
      </c>
      <c r="L178">
        <f t="shared" si="89"/>
        <v>4.0300000000000002E-2</v>
      </c>
      <c r="M178">
        <f t="shared" si="85"/>
        <v>124.79701000000001</v>
      </c>
      <c r="N178">
        <f t="shared" si="126"/>
        <v>0</v>
      </c>
      <c r="S178">
        <f t="shared" si="121"/>
        <v>2188</v>
      </c>
      <c r="T178">
        <f t="shared" si="90"/>
        <v>2040</v>
      </c>
      <c r="U178" cm="1">
        <f t="array" ref="U178">IF(T178&gt;=MAX($D$3:$D$100),MAX($D$3:$D$100),IF(S178&lt;$D$3,$D$3,INDEX($D$3:$D$100,MATCH(S178,$D$3:$D$100)+1)))</f>
        <v>2040</v>
      </c>
      <c r="V178">
        <f t="shared" si="91"/>
        <v>2.73E-5</v>
      </c>
      <c r="W178" s="38">
        <f t="shared" si="92"/>
        <v>2.73E-5</v>
      </c>
      <c r="X178">
        <f t="shared" si="93"/>
        <v>2.73E-5</v>
      </c>
      <c r="Y178">
        <f t="shared" si="94"/>
        <v>8.453991000000001E-2</v>
      </c>
      <c r="Z178">
        <f t="shared" si="95"/>
        <v>0</v>
      </c>
      <c r="AE178">
        <f t="shared" si="122"/>
        <v>2188</v>
      </c>
      <c r="AF178">
        <f t="shared" si="96"/>
        <v>2040</v>
      </c>
      <c r="AG178" cm="1">
        <f t="array" ref="AG178">IF(AF178&gt;=MAX($D$3:$D$100),MAX($D$3:$D$100),IF(AE178&lt;$D$3,$D$3,INDEX($D$3:$D$100,MATCH(AE178,$D$3:$D$100)+1)))</f>
        <v>2040</v>
      </c>
      <c r="AH178">
        <f t="shared" si="97"/>
        <v>2.6800000000000001E-4</v>
      </c>
      <c r="AI178" s="38">
        <f t="shared" si="98"/>
        <v>2.6800000000000001E-4</v>
      </c>
      <c r="AJ178">
        <f t="shared" si="99"/>
        <v>2.6800000000000001E-4</v>
      </c>
      <c r="AK178">
        <f t="shared" si="100"/>
        <v>0.82991560000000009</v>
      </c>
      <c r="AL178">
        <f t="shared" si="101"/>
        <v>0</v>
      </c>
      <c r="AN178" s="1" t="str" cm="1">
        <f t="array" ref="AN178">IF(INDEX(Utilities!178:178,'OperationUtility1 (El)'!$B$9)="","",INDEX(Utilities!178:178,'OperationUtility1 (El)'!$B$9))</f>
        <v/>
      </c>
      <c r="AO178" s="1" t="str" cm="1">
        <f t="array" ref="AO178">IF(INDEX(Utilities!178:178,'OperationUtility1 (El)'!$B$9 + 3)="","",INDEX(Utilities!178:178,'OperationUtility1 (El)'!$B$9 +3))</f>
        <v/>
      </c>
      <c r="AQ178">
        <f t="shared" si="123"/>
        <v>2188</v>
      </c>
      <c r="AR178">
        <f t="shared" si="102"/>
        <v>2040</v>
      </c>
      <c r="AS178" cm="1">
        <f t="array" ref="AS178">IF(AR178&gt;=MAX($D$3:$D$100),MAX($D$3:$D$100),IF(AQ178&lt;$D$3,$D$3,INDEX($D$3:$D$100,MATCH(AQ178,$D$3:$D$100)+1)))</f>
        <v>2040</v>
      </c>
      <c r="AT178">
        <f t="shared" si="103"/>
        <v>6.0300000000000002E-5</v>
      </c>
      <c r="AU178" s="38">
        <f t="shared" si="104"/>
        <v>6.0300000000000002E-5</v>
      </c>
      <c r="AV178">
        <f t="shared" si="105"/>
        <v>6.0300000000000002E-5</v>
      </c>
      <c r="AW178">
        <f t="shared" si="106"/>
        <v>0.18673101000000003</v>
      </c>
      <c r="AX178">
        <f t="shared" si="107"/>
        <v>0</v>
      </c>
      <c r="AZ178" s="1" t="str" cm="1">
        <f t="array" ref="AZ178">IF(INDEX(Utilities!178:178,'OperationUtility1 (El)'!$B$9)="","",INDEX(Utilities!178:178,'OperationUtility1 (El)'!$B$9))</f>
        <v/>
      </c>
      <c r="BA178" s="1" t="str" cm="1">
        <f t="array" ref="BA178">IF(INDEX(Utilities!178:178,'OperationUtility1 (El)'!$B$9 + 4)="","",INDEX(Utilities!178:178,'OperationUtility1 (El)'!$B$9 +4))</f>
        <v/>
      </c>
      <c r="BC178">
        <f t="shared" si="124"/>
        <v>2188</v>
      </c>
      <c r="BD178">
        <f t="shared" si="108"/>
        <v>2040</v>
      </c>
      <c r="BE178" cm="1">
        <f t="array" ref="BE178">IF(BD178&gt;=MAX($D$3:$D$100),MAX($D$3:$D$100),IF(BC178&lt;$D$3,$D$3,INDEX($D$3:$D$100,MATCH(BC178,$D$3:$D$100)+1)))</f>
        <v>2040</v>
      </c>
      <c r="BF178">
        <f t="shared" si="109"/>
        <v>0.40600000000000003</v>
      </c>
      <c r="BG178" s="38">
        <f t="shared" si="110"/>
        <v>0.40600000000000003</v>
      </c>
      <c r="BH178">
        <f t="shared" si="111"/>
        <v>0.40600000000000003</v>
      </c>
      <c r="BI178">
        <f t="shared" si="112"/>
        <v>1257.2602000000002</v>
      </c>
      <c r="BJ178">
        <f t="shared" si="113"/>
        <v>0</v>
      </c>
      <c r="BL178" s="1" t="str" cm="1">
        <f t="array" ref="BL178">IF(INDEX(Utilities!178:178,'OperationUtility1 (El)'!$B$9)="","",INDEX(Utilities!178:178,'OperationUtility1 (El)'!$B$9))</f>
        <v/>
      </c>
      <c r="BM178" s="1" t="str" cm="1">
        <f t="array" ref="BM178">IF(INDEX(Utilities!178:178,'OperationUtility1 (El)'!$B$9 + 5)="","",INDEX(Utilities!178:178,'OperationUtility1 (El)'!$B$9 +5))</f>
        <v/>
      </c>
      <c r="BO178">
        <f t="shared" si="125"/>
        <v>2188</v>
      </c>
      <c r="BP178">
        <f t="shared" si="114"/>
        <v>2040</v>
      </c>
      <c r="BQ178" cm="1">
        <f t="array" ref="BQ178">IF(BP178&gt;=MAX($D$3:$D$100),MAX($D$3:$D$100),IF(BO178&lt;$D$3,$D$3,INDEX($D$3:$D$100,MATCH(BO178,$D$3:$D$100)+1)))</f>
        <v>2040</v>
      </c>
      <c r="BR178">
        <f t="shared" si="115"/>
        <v>6.1510000000000007</v>
      </c>
      <c r="BS178" s="38">
        <f t="shared" si="116"/>
        <v>6.1510000000000007</v>
      </c>
      <c r="BT178">
        <f t="shared" si="117"/>
        <v>6.1510000000000007</v>
      </c>
      <c r="BU178">
        <f t="shared" si="118"/>
        <v>19047.801700000004</v>
      </c>
      <c r="BV178">
        <f t="shared" si="119"/>
        <v>0</v>
      </c>
    </row>
    <row r="179" spans="7:74" x14ac:dyDescent="0.25">
      <c r="G179">
        <f t="shared" si="120"/>
        <v>2189</v>
      </c>
      <c r="H179">
        <f t="shared" si="86"/>
        <v>2040</v>
      </c>
      <c r="I179" cm="1">
        <f t="array" ref="I179">IF(H179&gt;=MAX($D$3:$D$100),MAX($D$3:$D$100),IF(G179&lt;$D$3,$D$3,INDEX($D$3:$D$100,MATCH(G179,$D$3:$D$100)+1)))</f>
        <v>2040</v>
      </c>
      <c r="J179">
        <f t="shared" si="87"/>
        <v>4.0300000000000002E-2</v>
      </c>
      <c r="K179" s="38">
        <f t="shared" si="88"/>
        <v>4.0300000000000002E-2</v>
      </c>
      <c r="L179">
        <f t="shared" si="89"/>
        <v>4.0300000000000002E-2</v>
      </c>
      <c r="M179">
        <f t="shared" si="85"/>
        <v>124.79701000000001</v>
      </c>
      <c r="N179">
        <f t="shared" si="126"/>
        <v>0</v>
      </c>
      <c r="S179">
        <f t="shared" si="121"/>
        <v>2189</v>
      </c>
      <c r="T179">
        <f t="shared" si="90"/>
        <v>2040</v>
      </c>
      <c r="U179" cm="1">
        <f t="array" ref="U179">IF(T179&gt;=MAX($D$3:$D$100),MAX($D$3:$D$100),IF(S179&lt;$D$3,$D$3,INDEX($D$3:$D$100,MATCH(S179,$D$3:$D$100)+1)))</f>
        <v>2040</v>
      </c>
      <c r="V179">
        <f t="shared" si="91"/>
        <v>2.73E-5</v>
      </c>
      <c r="W179" s="38">
        <f t="shared" si="92"/>
        <v>2.73E-5</v>
      </c>
      <c r="X179">
        <f t="shared" si="93"/>
        <v>2.73E-5</v>
      </c>
      <c r="Y179">
        <f t="shared" si="94"/>
        <v>8.453991000000001E-2</v>
      </c>
      <c r="Z179">
        <f t="shared" si="95"/>
        <v>0</v>
      </c>
      <c r="AE179">
        <f t="shared" si="122"/>
        <v>2189</v>
      </c>
      <c r="AF179">
        <f t="shared" si="96"/>
        <v>2040</v>
      </c>
      <c r="AG179" cm="1">
        <f t="array" ref="AG179">IF(AF179&gt;=MAX($D$3:$D$100),MAX($D$3:$D$100),IF(AE179&lt;$D$3,$D$3,INDEX($D$3:$D$100,MATCH(AE179,$D$3:$D$100)+1)))</f>
        <v>2040</v>
      </c>
      <c r="AH179">
        <f t="shared" si="97"/>
        <v>2.6800000000000001E-4</v>
      </c>
      <c r="AI179" s="38">
        <f t="shared" si="98"/>
        <v>2.6800000000000001E-4</v>
      </c>
      <c r="AJ179">
        <f t="shared" si="99"/>
        <v>2.6800000000000001E-4</v>
      </c>
      <c r="AK179">
        <f t="shared" si="100"/>
        <v>0.82991560000000009</v>
      </c>
      <c r="AL179">
        <f t="shared" si="101"/>
        <v>0</v>
      </c>
      <c r="AN179" s="1" t="str" cm="1">
        <f t="array" ref="AN179">IF(INDEX(Utilities!179:179,'OperationUtility1 (El)'!$B$9)="","",INDEX(Utilities!179:179,'OperationUtility1 (El)'!$B$9))</f>
        <v/>
      </c>
      <c r="AO179" s="1" t="str" cm="1">
        <f t="array" ref="AO179">IF(INDEX(Utilities!179:179,'OperationUtility1 (El)'!$B$9 + 3)="","",INDEX(Utilities!179:179,'OperationUtility1 (El)'!$B$9 +3))</f>
        <v/>
      </c>
      <c r="AQ179">
        <f t="shared" si="123"/>
        <v>2189</v>
      </c>
      <c r="AR179">
        <f t="shared" si="102"/>
        <v>2040</v>
      </c>
      <c r="AS179" cm="1">
        <f t="array" ref="AS179">IF(AR179&gt;=MAX($D$3:$D$100),MAX($D$3:$D$100),IF(AQ179&lt;$D$3,$D$3,INDEX($D$3:$D$100,MATCH(AQ179,$D$3:$D$100)+1)))</f>
        <v>2040</v>
      </c>
      <c r="AT179">
        <f t="shared" si="103"/>
        <v>6.0300000000000002E-5</v>
      </c>
      <c r="AU179" s="38">
        <f t="shared" si="104"/>
        <v>6.0300000000000002E-5</v>
      </c>
      <c r="AV179">
        <f t="shared" si="105"/>
        <v>6.0300000000000002E-5</v>
      </c>
      <c r="AW179">
        <f t="shared" si="106"/>
        <v>0.18673101000000003</v>
      </c>
      <c r="AX179">
        <f t="shared" si="107"/>
        <v>0</v>
      </c>
      <c r="AZ179" s="1" t="str" cm="1">
        <f t="array" ref="AZ179">IF(INDEX(Utilities!179:179,'OperationUtility1 (El)'!$B$9)="","",INDEX(Utilities!179:179,'OperationUtility1 (El)'!$B$9))</f>
        <v/>
      </c>
      <c r="BA179" s="1" t="str" cm="1">
        <f t="array" ref="BA179">IF(INDEX(Utilities!179:179,'OperationUtility1 (El)'!$B$9 + 4)="","",INDEX(Utilities!179:179,'OperationUtility1 (El)'!$B$9 +4))</f>
        <v/>
      </c>
      <c r="BC179">
        <f t="shared" si="124"/>
        <v>2189</v>
      </c>
      <c r="BD179">
        <f t="shared" si="108"/>
        <v>2040</v>
      </c>
      <c r="BE179" cm="1">
        <f t="array" ref="BE179">IF(BD179&gt;=MAX($D$3:$D$100),MAX($D$3:$D$100),IF(BC179&lt;$D$3,$D$3,INDEX($D$3:$D$100,MATCH(BC179,$D$3:$D$100)+1)))</f>
        <v>2040</v>
      </c>
      <c r="BF179">
        <f t="shared" si="109"/>
        <v>0.40600000000000003</v>
      </c>
      <c r="BG179" s="38">
        <f t="shared" si="110"/>
        <v>0.40600000000000003</v>
      </c>
      <c r="BH179">
        <f t="shared" si="111"/>
        <v>0.40600000000000003</v>
      </c>
      <c r="BI179">
        <f t="shared" si="112"/>
        <v>1257.2602000000002</v>
      </c>
      <c r="BJ179">
        <f t="shared" si="113"/>
        <v>0</v>
      </c>
      <c r="BL179" s="1" t="str" cm="1">
        <f t="array" ref="BL179">IF(INDEX(Utilities!179:179,'OperationUtility1 (El)'!$B$9)="","",INDEX(Utilities!179:179,'OperationUtility1 (El)'!$B$9))</f>
        <v/>
      </c>
      <c r="BM179" s="1" t="str" cm="1">
        <f t="array" ref="BM179">IF(INDEX(Utilities!179:179,'OperationUtility1 (El)'!$B$9 + 5)="","",INDEX(Utilities!179:179,'OperationUtility1 (El)'!$B$9 +5))</f>
        <v/>
      </c>
      <c r="BO179">
        <f t="shared" si="125"/>
        <v>2189</v>
      </c>
      <c r="BP179">
        <f t="shared" si="114"/>
        <v>2040</v>
      </c>
      <c r="BQ179" cm="1">
        <f t="array" ref="BQ179">IF(BP179&gt;=MAX($D$3:$D$100),MAX($D$3:$D$100),IF(BO179&lt;$D$3,$D$3,INDEX($D$3:$D$100,MATCH(BO179,$D$3:$D$100)+1)))</f>
        <v>2040</v>
      </c>
      <c r="BR179">
        <f t="shared" si="115"/>
        <v>6.1510000000000007</v>
      </c>
      <c r="BS179" s="38">
        <f t="shared" si="116"/>
        <v>6.1510000000000007</v>
      </c>
      <c r="BT179">
        <f t="shared" si="117"/>
        <v>6.1510000000000007</v>
      </c>
      <c r="BU179">
        <f t="shared" si="118"/>
        <v>19047.801700000004</v>
      </c>
      <c r="BV179">
        <f t="shared" si="119"/>
        <v>0</v>
      </c>
    </row>
    <row r="180" spans="7:74" x14ac:dyDescent="0.25">
      <c r="G180">
        <f t="shared" si="120"/>
        <v>2190</v>
      </c>
      <c r="H180">
        <f t="shared" si="86"/>
        <v>2040</v>
      </c>
      <c r="I180" cm="1">
        <f t="array" ref="I180">IF(H180&gt;=MAX($D$3:$D$100),MAX($D$3:$D$100),IF(G180&lt;$D$3,$D$3,INDEX($D$3:$D$100,MATCH(G180,$D$3:$D$100)+1)))</f>
        <v>2040</v>
      </c>
      <c r="J180">
        <f t="shared" si="87"/>
        <v>4.0300000000000002E-2</v>
      </c>
      <c r="K180" s="38">
        <f t="shared" si="88"/>
        <v>4.0300000000000002E-2</v>
      </c>
      <c r="L180">
        <f t="shared" si="89"/>
        <v>4.0300000000000002E-2</v>
      </c>
      <c r="M180">
        <f t="shared" si="85"/>
        <v>124.79701000000001</v>
      </c>
      <c r="N180">
        <f t="shared" si="126"/>
        <v>0</v>
      </c>
      <c r="S180">
        <f t="shared" si="121"/>
        <v>2190</v>
      </c>
      <c r="T180">
        <f t="shared" si="90"/>
        <v>2040</v>
      </c>
      <c r="U180" cm="1">
        <f t="array" ref="U180">IF(T180&gt;=MAX($D$3:$D$100),MAX($D$3:$D$100),IF(S180&lt;$D$3,$D$3,INDEX($D$3:$D$100,MATCH(S180,$D$3:$D$100)+1)))</f>
        <v>2040</v>
      </c>
      <c r="V180">
        <f t="shared" si="91"/>
        <v>2.73E-5</v>
      </c>
      <c r="W180" s="38">
        <f t="shared" si="92"/>
        <v>2.73E-5</v>
      </c>
      <c r="X180">
        <f t="shared" si="93"/>
        <v>2.73E-5</v>
      </c>
      <c r="Y180">
        <f t="shared" si="94"/>
        <v>8.453991000000001E-2</v>
      </c>
      <c r="Z180">
        <f t="shared" si="95"/>
        <v>0</v>
      </c>
      <c r="AE180">
        <f t="shared" si="122"/>
        <v>2190</v>
      </c>
      <c r="AF180">
        <f t="shared" si="96"/>
        <v>2040</v>
      </c>
      <c r="AG180" cm="1">
        <f t="array" ref="AG180">IF(AF180&gt;=MAX($D$3:$D$100),MAX($D$3:$D$100),IF(AE180&lt;$D$3,$D$3,INDEX($D$3:$D$100,MATCH(AE180,$D$3:$D$100)+1)))</f>
        <v>2040</v>
      </c>
      <c r="AH180">
        <f t="shared" si="97"/>
        <v>2.6800000000000001E-4</v>
      </c>
      <c r="AI180" s="38">
        <f t="shared" si="98"/>
        <v>2.6800000000000001E-4</v>
      </c>
      <c r="AJ180">
        <f t="shared" si="99"/>
        <v>2.6800000000000001E-4</v>
      </c>
      <c r="AK180">
        <f t="shared" si="100"/>
        <v>0.82991560000000009</v>
      </c>
      <c r="AL180">
        <f t="shared" si="101"/>
        <v>0</v>
      </c>
      <c r="AN180" s="1" t="str" cm="1">
        <f t="array" ref="AN180">IF(INDEX(Utilities!180:180,'OperationUtility1 (El)'!$B$9)="","",INDEX(Utilities!180:180,'OperationUtility1 (El)'!$B$9))</f>
        <v/>
      </c>
      <c r="AO180" s="1" t="str" cm="1">
        <f t="array" ref="AO180">IF(INDEX(Utilities!180:180,'OperationUtility1 (El)'!$B$9 + 3)="","",INDEX(Utilities!180:180,'OperationUtility1 (El)'!$B$9 +3))</f>
        <v/>
      </c>
      <c r="AQ180">
        <f t="shared" si="123"/>
        <v>2190</v>
      </c>
      <c r="AR180">
        <f t="shared" si="102"/>
        <v>2040</v>
      </c>
      <c r="AS180" cm="1">
        <f t="array" ref="AS180">IF(AR180&gt;=MAX($D$3:$D$100),MAX($D$3:$D$100),IF(AQ180&lt;$D$3,$D$3,INDEX($D$3:$D$100,MATCH(AQ180,$D$3:$D$100)+1)))</f>
        <v>2040</v>
      </c>
      <c r="AT180">
        <f t="shared" si="103"/>
        <v>6.0300000000000002E-5</v>
      </c>
      <c r="AU180" s="38">
        <f t="shared" si="104"/>
        <v>6.0300000000000002E-5</v>
      </c>
      <c r="AV180">
        <f t="shared" si="105"/>
        <v>6.0300000000000002E-5</v>
      </c>
      <c r="AW180">
        <f t="shared" si="106"/>
        <v>0.18673101000000003</v>
      </c>
      <c r="AX180">
        <f t="shared" si="107"/>
        <v>0</v>
      </c>
      <c r="AZ180" s="1" t="str" cm="1">
        <f t="array" ref="AZ180">IF(INDEX(Utilities!180:180,'OperationUtility1 (El)'!$B$9)="","",INDEX(Utilities!180:180,'OperationUtility1 (El)'!$B$9))</f>
        <v/>
      </c>
      <c r="BA180" s="1" t="str" cm="1">
        <f t="array" ref="BA180">IF(INDEX(Utilities!180:180,'OperationUtility1 (El)'!$B$9 + 4)="","",INDEX(Utilities!180:180,'OperationUtility1 (El)'!$B$9 +4))</f>
        <v/>
      </c>
      <c r="BC180">
        <f t="shared" si="124"/>
        <v>2190</v>
      </c>
      <c r="BD180">
        <f t="shared" si="108"/>
        <v>2040</v>
      </c>
      <c r="BE180" cm="1">
        <f t="array" ref="BE180">IF(BD180&gt;=MAX($D$3:$D$100),MAX($D$3:$D$100),IF(BC180&lt;$D$3,$D$3,INDEX($D$3:$D$100,MATCH(BC180,$D$3:$D$100)+1)))</f>
        <v>2040</v>
      </c>
      <c r="BF180">
        <f t="shared" si="109"/>
        <v>0.40600000000000003</v>
      </c>
      <c r="BG180" s="38">
        <f t="shared" si="110"/>
        <v>0.40600000000000003</v>
      </c>
      <c r="BH180">
        <f t="shared" si="111"/>
        <v>0.40600000000000003</v>
      </c>
      <c r="BI180">
        <f t="shared" si="112"/>
        <v>1257.2602000000002</v>
      </c>
      <c r="BJ180">
        <f t="shared" si="113"/>
        <v>0</v>
      </c>
      <c r="BL180" s="1" t="str" cm="1">
        <f t="array" ref="BL180">IF(INDEX(Utilities!180:180,'OperationUtility1 (El)'!$B$9)="","",INDEX(Utilities!180:180,'OperationUtility1 (El)'!$B$9))</f>
        <v/>
      </c>
      <c r="BM180" s="1" t="str" cm="1">
        <f t="array" ref="BM180">IF(INDEX(Utilities!180:180,'OperationUtility1 (El)'!$B$9 + 5)="","",INDEX(Utilities!180:180,'OperationUtility1 (El)'!$B$9 +5))</f>
        <v/>
      </c>
      <c r="BO180">
        <f t="shared" si="125"/>
        <v>2190</v>
      </c>
      <c r="BP180">
        <f t="shared" si="114"/>
        <v>2040</v>
      </c>
      <c r="BQ180" cm="1">
        <f t="array" ref="BQ180">IF(BP180&gt;=MAX($D$3:$D$100),MAX($D$3:$D$100),IF(BO180&lt;$D$3,$D$3,INDEX($D$3:$D$100,MATCH(BO180,$D$3:$D$100)+1)))</f>
        <v>2040</v>
      </c>
      <c r="BR180">
        <f t="shared" si="115"/>
        <v>6.1510000000000007</v>
      </c>
      <c r="BS180" s="38">
        <f t="shared" si="116"/>
        <v>6.1510000000000007</v>
      </c>
      <c r="BT180">
        <f t="shared" si="117"/>
        <v>6.1510000000000007</v>
      </c>
      <c r="BU180">
        <f t="shared" si="118"/>
        <v>19047.801700000004</v>
      </c>
      <c r="BV180">
        <f t="shared" si="119"/>
        <v>0</v>
      </c>
    </row>
    <row r="181" spans="7:74" x14ac:dyDescent="0.25">
      <c r="G181">
        <f t="shared" si="120"/>
        <v>2191</v>
      </c>
      <c r="H181">
        <f t="shared" si="86"/>
        <v>2040</v>
      </c>
      <c r="I181" cm="1">
        <f t="array" ref="I181">IF(H181&gt;=MAX($D$3:$D$100),MAX($D$3:$D$100),IF(G181&lt;$D$3,$D$3,INDEX($D$3:$D$100,MATCH(G181,$D$3:$D$100)+1)))</f>
        <v>2040</v>
      </c>
      <c r="J181">
        <f t="shared" si="87"/>
        <v>4.0300000000000002E-2</v>
      </c>
      <c r="K181" s="38">
        <f t="shared" si="88"/>
        <v>4.0300000000000002E-2</v>
      </c>
      <c r="L181">
        <f t="shared" si="89"/>
        <v>4.0300000000000002E-2</v>
      </c>
      <c r="M181">
        <f t="shared" si="85"/>
        <v>124.79701000000001</v>
      </c>
      <c r="N181">
        <f t="shared" si="126"/>
        <v>0</v>
      </c>
      <c r="S181">
        <f t="shared" si="121"/>
        <v>2191</v>
      </c>
      <c r="T181">
        <f t="shared" si="90"/>
        <v>2040</v>
      </c>
      <c r="U181" cm="1">
        <f t="array" ref="U181">IF(T181&gt;=MAX($D$3:$D$100),MAX($D$3:$D$100),IF(S181&lt;$D$3,$D$3,INDEX($D$3:$D$100,MATCH(S181,$D$3:$D$100)+1)))</f>
        <v>2040</v>
      </c>
      <c r="V181">
        <f t="shared" si="91"/>
        <v>2.73E-5</v>
      </c>
      <c r="W181" s="38">
        <f t="shared" si="92"/>
        <v>2.73E-5</v>
      </c>
      <c r="X181">
        <f t="shared" si="93"/>
        <v>2.73E-5</v>
      </c>
      <c r="Y181">
        <f t="shared" si="94"/>
        <v>8.453991000000001E-2</v>
      </c>
      <c r="Z181">
        <f t="shared" si="95"/>
        <v>0</v>
      </c>
      <c r="AE181">
        <f t="shared" si="122"/>
        <v>2191</v>
      </c>
      <c r="AF181">
        <f t="shared" si="96"/>
        <v>2040</v>
      </c>
      <c r="AG181" cm="1">
        <f t="array" ref="AG181">IF(AF181&gt;=MAX($D$3:$D$100),MAX($D$3:$D$100),IF(AE181&lt;$D$3,$D$3,INDEX($D$3:$D$100,MATCH(AE181,$D$3:$D$100)+1)))</f>
        <v>2040</v>
      </c>
      <c r="AH181">
        <f t="shared" si="97"/>
        <v>2.6800000000000001E-4</v>
      </c>
      <c r="AI181" s="38">
        <f t="shared" si="98"/>
        <v>2.6800000000000001E-4</v>
      </c>
      <c r="AJ181">
        <f t="shared" si="99"/>
        <v>2.6800000000000001E-4</v>
      </c>
      <c r="AK181">
        <f t="shared" si="100"/>
        <v>0.82991560000000009</v>
      </c>
      <c r="AL181">
        <f t="shared" si="101"/>
        <v>0</v>
      </c>
      <c r="AN181" s="1" t="str" cm="1">
        <f t="array" ref="AN181">IF(INDEX(Utilities!181:181,'OperationUtility1 (El)'!$B$9)="","",INDEX(Utilities!181:181,'OperationUtility1 (El)'!$B$9))</f>
        <v/>
      </c>
      <c r="AO181" s="1" t="str" cm="1">
        <f t="array" ref="AO181">IF(INDEX(Utilities!181:181,'OperationUtility1 (El)'!$B$9 + 3)="","",INDEX(Utilities!181:181,'OperationUtility1 (El)'!$B$9 +3))</f>
        <v/>
      </c>
      <c r="AQ181">
        <f t="shared" si="123"/>
        <v>2191</v>
      </c>
      <c r="AR181">
        <f t="shared" si="102"/>
        <v>2040</v>
      </c>
      <c r="AS181" cm="1">
        <f t="array" ref="AS181">IF(AR181&gt;=MAX($D$3:$D$100),MAX($D$3:$D$100),IF(AQ181&lt;$D$3,$D$3,INDEX($D$3:$D$100,MATCH(AQ181,$D$3:$D$100)+1)))</f>
        <v>2040</v>
      </c>
      <c r="AT181">
        <f t="shared" si="103"/>
        <v>6.0300000000000002E-5</v>
      </c>
      <c r="AU181" s="38">
        <f t="shared" si="104"/>
        <v>6.0300000000000002E-5</v>
      </c>
      <c r="AV181">
        <f t="shared" si="105"/>
        <v>6.0300000000000002E-5</v>
      </c>
      <c r="AW181">
        <f t="shared" si="106"/>
        <v>0.18673101000000003</v>
      </c>
      <c r="AX181">
        <f t="shared" si="107"/>
        <v>0</v>
      </c>
      <c r="AZ181" s="1" t="str" cm="1">
        <f t="array" ref="AZ181">IF(INDEX(Utilities!181:181,'OperationUtility1 (El)'!$B$9)="","",INDEX(Utilities!181:181,'OperationUtility1 (El)'!$B$9))</f>
        <v/>
      </c>
      <c r="BA181" s="1" t="str" cm="1">
        <f t="array" ref="BA181">IF(INDEX(Utilities!181:181,'OperationUtility1 (El)'!$B$9 + 4)="","",INDEX(Utilities!181:181,'OperationUtility1 (El)'!$B$9 +4))</f>
        <v/>
      </c>
      <c r="BC181">
        <f t="shared" si="124"/>
        <v>2191</v>
      </c>
      <c r="BD181">
        <f t="shared" si="108"/>
        <v>2040</v>
      </c>
      <c r="BE181" cm="1">
        <f t="array" ref="BE181">IF(BD181&gt;=MAX($D$3:$D$100),MAX($D$3:$D$100),IF(BC181&lt;$D$3,$D$3,INDEX($D$3:$D$100,MATCH(BC181,$D$3:$D$100)+1)))</f>
        <v>2040</v>
      </c>
      <c r="BF181">
        <f t="shared" si="109"/>
        <v>0.40600000000000003</v>
      </c>
      <c r="BG181" s="38">
        <f t="shared" si="110"/>
        <v>0.40600000000000003</v>
      </c>
      <c r="BH181">
        <f t="shared" si="111"/>
        <v>0.40600000000000003</v>
      </c>
      <c r="BI181">
        <f t="shared" si="112"/>
        <v>1257.2602000000002</v>
      </c>
      <c r="BJ181">
        <f t="shared" si="113"/>
        <v>0</v>
      </c>
      <c r="BL181" s="1" t="str" cm="1">
        <f t="array" ref="BL181">IF(INDEX(Utilities!181:181,'OperationUtility1 (El)'!$B$9)="","",INDEX(Utilities!181:181,'OperationUtility1 (El)'!$B$9))</f>
        <v/>
      </c>
      <c r="BM181" s="1" t="str" cm="1">
        <f t="array" ref="BM181">IF(INDEX(Utilities!181:181,'OperationUtility1 (El)'!$B$9 + 5)="","",INDEX(Utilities!181:181,'OperationUtility1 (El)'!$B$9 +5))</f>
        <v/>
      </c>
      <c r="BO181">
        <f t="shared" si="125"/>
        <v>2191</v>
      </c>
      <c r="BP181">
        <f t="shared" si="114"/>
        <v>2040</v>
      </c>
      <c r="BQ181" cm="1">
        <f t="array" ref="BQ181">IF(BP181&gt;=MAX($D$3:$D$100),MAX($D$3:$D$100),IF(BO181&lt;$D$3,$D$3,INDEX($D$3:$D$100,MATCH(BO181,$D$3:$D$100)+1)))</f>
        <v>2040</v>
      </c>
      <c r="BR181">
        <f t="shared" si="115"/>
        <v>6.1510000000000007</v>
      </c>
      <c r="BS181" s="38">
        <f t="shared" si="116"/>
        <v>6.1510000000000007</v>
      </c>
      <c r="BT181">
        <f t="shared" si="117"/>
        <v>6.1510000000000007</v>
      </c>
      <c r="BU181">
        <f t="shared" si="118"/>
        <v>19047.801700000004</v>
      </c>
      <c r="BV181">
        <f t="shared" si="119"/>
        <v>0</v>
      </c>
    </row>
    <row r="182" spans="7:74" x14ac:dyDescent="0.25">
      <c r="G182">
        <f t="shared" si="120"/>
        <v>2192</v>
      </c>
      <c r="H182">
        <f t="shared" si="86"/>
        <v>2040</v>
      </c>
      <c r="I182" cm="1">
        <f t="array" ref="I182">IF(H182&gt;=MAX($D$3:$D$100),MAX($D$3:$D$100),IF(G182&lt;$D$3,$D$3,INDEX($D$3:$D$100,MATCH(G182,$D$3:$D$100)+1)))</f>
        <v>2040</v>
      </c>
      <c r="J182">
        <f t="shared" si="87"/>
        <v>4.0300000000000002E-2</v>
      </c>
      <c r="K182" s="38">
        <f t="shared" si="88"/>
        <v>4.0300000000000002E-2</v>
      </c>
      <c r="L182">
        <f t="shared" si="89"/>
        <v>4.0300000000000002E-2</v>
      </c>
      <c r="M182">
        <f t="shared" si="85"/>
        <v>124.79701000000001</v>
      </c>
      <c r="N182">
        <f t="shared" si="126"/>
        <v>0</v>
      </c>
      <c r="S182">
        <f t="shared" si="121"/>
        <v>2192</v>
      </c>
      <c r="T182">
        <f t="shared" si="90"/>
        <v>2040</v>
      </c>
      <c r="U182" cm="1">
        <f t="array" ref="U182">IF(T182&gt;=MAX($D$3:$D$100),MAX($D$3:$D$100),IF(S182&lt;$D$3,$D$3,INDEX($D$3:$D$100,MATCH(S182,$D$3:$D$100)+1)))</f>
        <v>2040</v>
      </c>
      <c r="V182">
        <f t="shared" si="91"/>
        <v>2.73E-5</v>
      </c>
      <c r="W182" s="38">
        <f t="shared" si="92"/>
        <v>2.73E-5</v>
      </c>
      <c r="X182">
        <f t="shared" si="93"/>
        <v>2.73E-5</v>
      </c>
      <c r="Y182">
        <f t="shared" si="94"/>
        <v>8.453991000000001E-2</v>
      </c>
      <c r="Z182">
        <f t="shared" si="95"/>
        <v>0</v>
      </c>
      <c r="AE182">
        <f t="shared" si="122"/>
        <v>2192</v>
      </c>
      <c r="AF182">
        <f t="shared" si="96"/>
        <v>2040</v>
      </c>
      <c r="AG182" cm="1">
        <f t="array" ref="AG182">IF(AF182&gt;=MAX($D$3:$D$100),MAX($D$3:$D$100),IF(AE182&lt;$D$3,$D$3,INDEX($D$3:$D$100,MATCH(AE182,$D$3:$D$100)+1)))</f>
        <v>2040</v>
      </c>
      <c r="AH182">
        <f t="shared" si="97"/>
        <v>2.6800000000000001E-4</v>
      </c>
      <c r="AI182" s="38">
        <f t="shared" si="98"/>
        <v>2.6800000000000001E-4</v>
      </c>
      <c r="AJ182">
        <f t="shared" si="99"/>
        <v>2.6800000000000001E-4</v>
      </c>
      <c r="AK182">
        <f t="shared" si="100"/>
        <v>0.82991560000000009</v>
      </c>
      <c r="AL182">
        <f t="shared" si="101"/>
        <v>0</v>
      </c>
      <c r="AN182" s="1" t="str" cm="1">
        <f t="array" ref="AN182">IF(INDEX(Utilities!182:182,'OperationUtility1 (El)'!$B$9)="","",INDEX(Utilities!182:182,'OperationUtility1 (El)'!$B$9))</f>
        <v/>
      </c>
      <c r="AO182" s="1" t="str" cm="1">
        <f t="array" ref="AO182">IF(INDEX(Utilities!182:182,'OperationUtility1 (El)'!$B$9 + 3)="","",INDEX(Utilities!182:182,'OperationUtility1 (El)'!$B$9 +3))</f>
        <v/>
      </c>
      <c r="AQ182">
        <f t="shared" si="123"/>
        <v>2192</v>
      </c>
      <c r="AR182">
        <f t="shared" si="102"/>
        <v>2040</v>
      </c>
      <c r="AS182" cm="1">
        <f t="array" ref="AS182">IF(AR182&gt;=MAX($D$3:$D$100),MAX($D$3:$D$100),IF(AQ182&lt;$D$3,$D$3,INDEX($D$3:$D$100,MATCH(AQ182,$D$3:$D$100)+1)))</f>
        <v>2040</v>
      </c>
      <c r="AT182">
        <f t="shared" si="103"/>
        <v>6.0300000000000002E-5</v>
      </c>
      <c r="AU182" s="38">
        <f t="shared" si="104"/>
        <v>6.0300000000000002E-5</v>
      </c>
      <c r="AV182">
        <f t="shared" si="105"/>
        <v>6.0300000000000002E-5</v>
      </c>
      <c r="AW182">
        <f t="shared" si="106"/>
        <v>0.18673101000000003</v>
      </c>
      <c r="AX182">
        <f t="shared" si="107"/>
        <v>0</v>
      </c>
      <c r="AZ182" s="1" t="str" cm="1">
        <f t="array" ref="AZ182">IF(INDEX(Utilities!182:182,'OperationUtility1 (El)'!$B$9)="","",INDEX(Utilities!182:182,'OperationUtility1 (El)'!$B$9))</f>
        <v/>
      </c>
      <c r="BA182" s="1" t="str" cm="1">
        <f t="array" ref="BA182">IF(INDEX(Utilities!182:182,'OperationUtility1 (El)'!$B$9 + 4)="","",INDEX(Utilities!182:182,'OperationUtility1 (El)'!$B$9 +4))</f>
        <v/>
      </c>
      <c r="BC182">
        <f t="shared" si="124"/>
        <v>2192</v>
      </c>
      <c r="BD182">
        <f t="shared" si="108"/>
        <v>2040</v>
      </c>
      <c r="BE182" cm="1">
        <f t="array" ref="BE182">IF(BD182&gt;=MAX($D$3:$D$100),MAX($D$3:$D$100),IF(BC182&lt;$D$3,$D$3,INDEX($D$3:$D$100,MATCH(BC182,$D$3:$D$100)+1)))</f>
        <v>2040</v>
      </c>
      <c r="BF182">
        <f t="shared" si="109"/>
        <v>0.40600000000000003</v>
      </c>
      <c r="BG182" s="38">
        <f t="shared" si="110"/>
        <v>0.40600000000000003</v>
      </c>
      <c r="BH182">
        <f t="shared" si="111"/>
        <v>0.40600000000000003</v>
      </c>
      <c r="BI182">
        <f t="shared" si="112"/>
        <v>1257.2602000000002</v>
      </c>
      <c r="BJ182">
        <f t="shared" si="113"/>
        <v>0</v>
      </c>
      <c r="BL182" s="1" t="str" cm="1">
        <f t="array" ref="BL182">IF(INDEX(Utilities!182:182,'OperationUtility1 (El)'!$B$9)="","",INDEX(Utilities!182:182,'OperationUtility1 (El)'!$B$9))</f>
        <v/>
      </c>
      <c r="BM182" s="1" t="str" cm="1">
        <f t="array" ref="BM182">IF(INDEX(Utilities!182:182,'OperationUtility1 (El)'!$B$9 + 5)="","",INDEX(Utilities!182:182,'OperationUtility1 (El)'!$B$9 +5))</f>
        <v/>
      </c>
      <c r="BO182">
        <f t="shared" si="125"/>
        <v>2192</v>
      </c>
      <c r="BP182">
        <f t="shared" si="114"/>
        <v>2040</v>
      </c>
      <c r="BQ182" cm="1">
        <f t="array" ref="BQ182">IF(BP182&gt;=MAX($D$3:$D$100),MAX($D$3:$D$100),IF(BO182&lt;$D$3,$D$3,INDEX($D$3:$D$100,MATCH(BO182,$D$3:$D$100)+1)))</f>
        <v>2040</v>
      </c>
      <c r="BR182">
        <f t="shared" si="115"/>
        <v>6.1510000000000007</v>
      </c>
      <c r="BS182" s="38">
        <f t="shared" si="116"/>
        <v>6.1510000000000007</v>
      </c>
      <c r="BT182">
        <f t="shared" si="117"/>
        <v>6.1510000000000007</v>
      </c>
      <c r="BU182">
        <f t="shared" si="118"/>
        <v>19047.801700000004</v>
      </c>
      <c r="BV182">
        <f t="shared" si="119"/>
        <v>0</v>
      </c>
    </row>
    <row r="183" spans="7:74" x14ac:dyDescent="0.25">
      <c r="G183">
        <f t="shared" si="120"/>
        <v>2193</v>
      </c>
      <c r="H183">
        <f t="shared" si="86"/>
        <v>2040</v>
      </c>
      <c r="I183" cm="1">
        <f t="array" ref="I183">IF(H183&gt;=MAX($D$3:$D$100),MAX($D$3:$D$100),IF(G183&lt;$D$3,$D$3,INDEX($D$3:$D$100,MATCH(G183,$D$3:$D$100)+1)))</f>
        <v>2040</v>
      </c>
      <c r="J183">
        <f t="shared" si="87"/>
        <v>4.0300000000000002E-2</v>
      </c>
      <c r="K183" s="38">
        <f t="shared" si="88"/>
        <v>4.0300000000000002E-2</v>
      </c>
      <c r="L183">
        <f t="shared" si="89"/>
        <v>4.0300000000000002E-2</v>
      </c>
      <c r="M183">
        <f t="shared" si="85"/>
        <v>124.79701000000001</v>
      </c>
      <c r="N183">
        <f t="shared" si="126"/>
        <v>0</v>
      </c>
      <c r="S183">
        <f t="shared" si="121"/>
        <v>2193</v>
      </c>
      <c r="T183">
        <f t="shared" si="90"/>
        <v>2040</v>
      </c>
      <c r="U183" cm="1">
        <f t="array" ref="U183">IF(T183&gt;=MAX($D$3:$D$100),MAX($D$3:$D$100),IF(S183&lt;$D$3,$D$3,INDEX($D$3:$D$100,MATCH(S183,$D$3:$D$100)+1)))</f>
        <v>2040</v>
      </c>
      <c r="V183">
        <f t="shared" si="91"/>
        <v>2.73E-5</v>
      </c>
      <c r="W183" s="38">
        <f t="shared" si="92"/>
        <v>2.73E-5</v>
      </c>
      <c r="X183">
        <f t="shared" si="93"/>
        <v>2.73E-5</v>
      </c>
      <c r="Y183">
        <f t="shared" si="94"/>
        <v>8.453991000000001E-2</v>
      </c>
      <c r="Z183">
        <f t="shared" si="95"/>
        <v>0</v>
      </c>
      <c r="AE183">
        <f t="shared" si="122"/>
        <v>2193</v>
      </c>
      <c r="AF183">
        <f t="shared" si="96"/>
        <v>2040</v>
      </c>
      <c r="AG183" cm="1">
        <f t="array" ref="AG183">IF(AF183&gt;=MAX($D$3:$D$100),MAX($D$3:$D$100),IF(AE183&lt;$D$3,$D$3,INDEX($D$3:$D$100,MATCH(AE183,$D$3:$D$100)+1)))</f>
        <v>2040</v>
      </c>
      <c r="AH183">
        <f t="shared" si="97"/>
        <v>2.6800000000000001E-4</v>
      </c>
      <c r="AI183" s="38">
        <f t="shared" si="98"/>
        <v>2.6800000000000001E-4</v>
      </c>
      <c r="AJ183">
        <f t="shared" si="99"/>
        <v>2.6800000000000001E-4</v>
      </c>
      <c r="AK183">
        <f t="shared" si="100"/>
        <v>0.82991560000000009</v>
      </c>
      <c r="AL183">
        <f t="shared" si="101"/>
        <v>0</v>
      </c>
      <c r="AN183" s="1" t="str" cm="1">
        <f t="array" ref="AN183">IF(INDEX(Utilities!183:183,'OperationUtility1 (El)'!$B$9)="","",INDEX(Utilities!183:183,'OperationUtility1 (El)'!$B$9))</f>
        <v/>
      </c>
      <c r="AO183" s="1" t="str" cm="1">
        <f t="array" ref="AO183">IF(INDEX(Utilities!183:183,'OperationUtility1 (El)'!$B$9 + 3)="","",INDEX(Utilities!183:183,'OperationUtility1 (El)'!$B$9 +3))</f>
        <v/>
      </c>
      <c r="AQ183">
        <f t="shared" si="123"/>
        <v>2193</v>
      </c>
      <c r="AR183">
        <f t="shared" si="102"/>
        <v>2040</v>
      </c>
      <c r="AS183" cm="1">
        <f t="array" ref="AS183">IF(AR183&gt;=MAX($D$3:$D$100),MAX($D$3:$D$100),IF(AQ183&lt;$D$3,$D$3,INDEX($D$3:$D$100,MATCH(AQ183,$D$3:$D$100)+1)))</f>
        <v>2040</v>
      </c>
      <c r="AT183">
        <f t="shared" si="103"/>
        <v>6.0300000000000002E-5</v>
      </c>
      <c r="AU183" s="38">
        <f t="shared" si="104"/>
        <v>6.0300000000000002E-5</v>
      </c>
      <c r="AV183">
        <f t="shared" si="105"/>
        <v>6.0300000000000002E-5</v>
      </c>
      <c r="AW183">
        <f t="shared" si="106"/>
        <v>0.18673101000000003</v>
      </c>
      <c r="AX183">
        <f t="shared" si="107"/>
        <v>0</v>
      </c>
      <c r="AZ183" s="1" t="str" cm="1">
        <f t="array" ref="AZ183">IF(INDEX(Utilities!183:183,'OperationUtility1 (El)'!$B$9)="","",INDEX(Utilities!183:183,'OperationUtility1 (El)'!$B$9))</f>
        <v/>
      </c>
      <c r="BA183" s="1" t="str" cm="1">
        <f t="array" ref="BA183">IF(INDEX(Utilities!183:183,'OperationUtility1 (El)'!$B$9 + 4)="","",INDEX(Utilities!183:183,'OperationUtility1 (El)'!$B$9 +4))</f>
        <v/>
      </c>
      <c r="BC183">
        <f t="shared" si="124"/>
        <v>2193</v>
      </c>
      <c r="BD183">
        <f t="shared" si="108"/>
        <v>2040</v>
      </c>
      <c r="BE183" cm="1">
        <f t="array" ref="BE183">IF(BD183&gt;=MAX($D$3:$D$100),MAX($D$3:$D$100),IF(BC183&lt;$D$3,$D$3,INDEX($D$3:$D$100,MATCH(BC183,$D$3:$D$100)+1)))</f>
        <v>2040</v>
      </c>
      <c r="BF183">
        <f t="shared" si="109"/>
        <v>0.40600000000000003</v>
      </c>
      <c r="BG183" s="38">
        <f t="shared" si="110"/>
        <v>0.40600000000000003</v>
      </c>
      <c r="BH183">
        <f t="shared" si="111"/>
        <v>0.40600000000000003</v>
      </c>
      <c r="BI183">
        <f t="shared" si="112"/>
        <v>1257.2602000000002</v>
      </c>
      <c r="BJ183">
        <f t="shared" si="113"/>
        <v>0</v>
      </c>
      <c r="BL183" s="1" t="str" cm="1">
        <f t="array" ref="BL183">IF(INDEX(Utilities!183:183,'OperationUtility1 (El)'!$B$9)="","",INDEX(Utilities!183:183,'OperationUtility1 (El)'!$B$9))</f>
        <v/>
      </c>
      <c r="BM183" s="1" t="str" cm="1">
        <f t="array" ref="BM183">IF(INDEX(Utilities!183:183,'OperationUtility1 (El)'!$B$9 + 5)="","",INDEX(Utilities!183:183,'OperationUtility1 (El)'!$B$9 +5))</f>
        <v/>
      </c>
      <c r="BO183">
        <f t="shared" si="125"/>
        <v>2193</v>
      </c>
      <c r="BP183">
        <f t="shared" si="114"/>
        <v>2040</v>
      </c>
      <c r="BQ183" cm="1">
        <f t="array" ref="BQ183">IF(BP183&gt;=MAX($D$3:$D$100),MAX($D$3:$D$100),IF(BO183&lt;$D$3,$D$3,INDEX($D$3:$D$100,MATCH(BO183,$D$3:$D$100)+1)))</f>
        <v>2040</v>
      </c>
      <c r="BR183">
        <f t="shared" si="115"/>
        <v>6.1510000000000007</v>
      </c>
      <c r="BS183" s="38">
        <f t="shared" si="116"/>
        <v>6.1510000000000007</v>
      </c>
      <c r="BT183">
        <f t="shared" si="117"/>
        <v>6.1510000000000007</v>
      </c>
      <c r="BU183">
        <f t="shared" si="118"/>
        <v>19047.801700000004</v>
      </c>
      <c r="BV183">
        <f t="shared" si="119"/>
        <v>0</v>
      </c>
    </row>
    <row r="184" spans="7:74" x14ac:dyDescent="0.25">
      <c r="G184">
        <f t="shared" si="120"/>
        <v>2194</v>
      </c>
      <c r="H184">
        <f t="shared" si="86"/>
        <v>2040</v>
      </c>
      <c r="I184" cm="1">
        <f t="array" ref="I184">IF(H184&gt;=MAX($D$3:$D$100),MAX($D$3:$D$100),IF(G184&lt;$D$3,$D$3,INDEX($D$3:$D$100,MATCH(G184,$D$3:$D$100)+1)))</f>
        <v>2040</v>
      </c>
      <c r="J184">
        <f t="shared" si="87"/>
        <v>4.0300000000000002E-2</v>
      </c>
      <c r="K184" s="38">
        <f t="shared" si="88"/>
        <v>4.0300000000000002E-2</v>
      </c>
      <c r="L184">
        <f t="shared" si="89"/>
        <v>4.0300000000000002E-2</v>
      </c>
      <c r="M184">
        <f t="shared" si="85"/>
        <v>124.79701000000001</v>
      </c>
      <c r="N184">
        <f t="shared" si="126"/>
        <v>0</v>
      </c>
      <c r="S184">
        <f t="shared" si="121"/>
        <v>2194</v>
      </c>
      <c r="T184">
        <f t="shared" si="90"/>
        <v>2040</v>
      </c>
      <c r="U184" cm="1">
        <f t="array" ref="U184">IF(T184&gt;=MAX($D$3:$D$100),MAX($D$3:$D$100),IF(S184&lt;$D$3,$D$3,INDEX($D$3:$D$100,MATCH(S184,$D$3:$D$100)+1)))</f>
        <v>2040</v>
      </c>
      <c r="V184">
        <f t="shared" si="91"/>
        <v>2.73E-5</v>
      </c>
      <c r="W184" s="38">
        <f t="shared" si="92"/>
        <v>2.73E-5</v>
      </c>
      <c r="X184">
        <f t="shared" si="93"/>
        <v>2.73E-5</v>
      </c>
      <c r="Y184">
        <f t="shared" si="94"/>
        <v>8.453991000000001E-2</v>
      </c>
      <c r="Z184">
        <f t="shared" si="95"/>
        <v>0</v>
      </c>
      <c r="AE184">
        <f t="shared" si="122"/>
        <v>2194</v>
      </c>
      <c r="AF184">
        <f t="shared" si="96"/>
        <v>2040</v>
      </c>
      <c r="AG184" cm="1">
        <f t="array" ref="AG184">IF(AF184&gt;=MAX($D$3:$D$100),MAX($D$3:$D$100),IF(AE184&lt;$D$3,$D$3,INDEX($D$3:$D$100,MATCH(AE184,$D$3:$D$100)+1)))</f>
        <v>2040</v>
      </c>
      <c r="AH184">
        <f t="shared" si="97"/>
        <v>2.6800000000000001E-4</v>
      </c>
      <c r="AI184" s="38">
        <f t="shared" si="98"/>
        <v>2.6800000000000001E-4</v>
      </c>
      <c r="AJ184">
        <f t="shared" si="99"/>
        <v>2.6800000000000001E-4</v>
      </c>
      <c r="AK184">
        <f t="shared" si="100"/>
        <v>0.82991560000000009</v>
      </c>
      <c r="AL184">
        <f t="shared" si="101"/>
        <v>0</v>
      </c>
      <c r="AN184" s="1" t="str" cm="1">
        <f t="array" ref="AN184">IF(INDEX(Utilities!184:184,'OperationUtility1 (El)'!$B$9)="","",INDEX(Utilities!184:184,'OperationUtility1 (El)'!$B$9))</f>
        <v/>
      </c>
      <c r="AO184" s="1" t="str" cm="1">
        <f t="array" ref="AO184">IF(INDEX(Utilities!184:184,'OperationUtility1 (El)'!$B$9 + 3)="","",INDEX(Utilities!184:184,'OperationUtility1 (El)'!$B$9 +3))</f>
        <v/>
      </c>
      <c r="AQ184">
        <f t="shared" si="123"/>
        <v>2194</v>
      </c>
      <c r="AR184">
        <f t="shared" si="102"/>
        <v>2040</v>
      </c>
      <c r="AS184" cm="1">
        <f t="array" ref="AS184">IF(AR184&gt;=MAX($D$3:$D$100),MAX($D$3:$D$100),IF(AQ184&lt;$D$3,$D$3,INDEX($D$3:$D$100,MATCH(AQ184,$D$3:$D$100)+1)))</f>
        <v>2040</v>
      </c>
      <c r="AT184">
        <f t="shared" si="103"/>
        <v>6.0300000000000002E-5</v>
      </c>
      <c r="AU184" s="38">
        <f t="shared" si="104"/>
        <v>6.0300000000000002E-5</v>
      </c>
      <c r="AV184">
        <f t="shared" si="105"/>
        <v>6.0300000000000002E-5</v>
      </c>
      <c r="AW184">
        <f t="shared" si="106"/>
        <v>0.18673101000000003</v>
      </c>
      <c r="AX184">
        <f t="shared" si="107"/>
        <v>0</v>
      </c>
      <c r="AZ184" s="1" t="str" cm="1">
        <f t="array" ref="AZ184">IF(INDEX(Utilities!184:184,'OperationUtility1 (El)'!$B$9)="","",INDEX(Utilities!184:184,'OperationUtility1 (El)'!$B$9))</f>
        <v/>
      </c>
      <c r="BA184" s="1" t="str" cm="1">
        <f t="array" ref="BA184">IF(INDEX(Utilities!184:184,'OperationUtility1 (El)'!$B$9 + 4)="","",INDEX(Utilities!184:184,'OperationUtility1 (El)'!$B$9 +4))</f>
        <v/>
      </c>
      <c r="BC184">
        <f t="shared" si="124"/>
        <v>2194</v>
      </c>
      <c r="BD184">
        <f t="shared" si="108"/>
        <v>2040</v>
      </c>
      <c r="BE184" cm="1">
        <f t="array" ref="BE184">IF(BD184&gt;=MAX($D$3:$D$100),MAX($D$3:$D$100),IF(BC184&lt;$D$3,$D$3,INDEX($D$3:$D$100,MATCH(BC184,$D$3:$D$100)+1)))</f>
        <v>2040</v>
      </c>
      <c r="BF184">
        <f t="shared" si="109"/>
        <v>0.40600000000000003</v>
      </c>
      <c r="BG184" s="38">
        <f t="shared" si="110"/>
        <v>0.40600000000000003</v>
      </c>
      <c r="BH184">
        <f t="shared" si="111"/>
        <v>0.40600000000000003</v>
      </c>
      <c r="BI184">
        <f t="shared" si="112"/>
        <v>1257.2602000000002</v>
      </c>
      <c r="BJ184">
        <f t="shared" si="113"/>
        <v>0</v>
      </c>
      <c r="BL184" s="1" t="str" cm="1">
        <f t="array" ref="BL184">IF(INDEX(Utilities!184:184,'OperationUtility1 (El)'!$B$9)="","",INDEX(Utilities!184:184,'OperationUtility1 (El)'!$B$9))</f>
        <v/>
      </c>
      <c r="BM184" s="1" t="str" cm="1">
        <f t="array" ref="BM184">IF(INDEX(Utilities!184:184,'OperationUtility1 (El)'!$B$9 + 5)="","",INDEX(Utilities!184:184,'OperationUtility1 (El)'!$B$9 +5))</f>
        <v/>
      </c>
      <c r="BO184">
        <f t="shared" si="125"/>
        <v>2194</v>
      </c>
      <c r="BP184">
        <f t="shared" si="114"/>
        <v>2040</v>
      </c>
      <c r="BQ184" cm="1">
        <f t="array" ref="BQ184">IF(BP184&gt;=MAX($D$3:$D$100),MAX($D$3:$D$100),IF(BO184&lt;$D$3,$D$3,INDEX($D$3:$D$100,MATCH(BO184,$D$3:$D$100)+1)))</f>
        <v>2040</v>
      </c>
      <c r="BR184">
        <f t="shared" si="115"/>
        <v>6.1510000000000007</v>
      </c>
      <c r="BS184" s="38">
        <f t="shared" si="116"/>
        <v>6.1510000000000007</v>
      </c>
      <c r="BT184">
        <f t="shared" si="117"/>
        <v>6.1510000000000007</v>
      </c>
      <c r="BU184">
        <f t="shared" si="118"/>
        <v>19047.801700000004</v>
      </c>
      <c r="BV184">
        <f t="shared" si="119"/>
        <v>0</v>
      </c>
    </row>
    <row r="185" spans="7:74" x14ac:dyDescent="0.25">
      <c r="G185">
        <f t="shared" si="120"/>
        <v>2195</v>
      </c>
      <c r="H185">
        <f t="shared" si="86"/>
        <v>2040</v>
      </c>
      <c r="I185" cm="1">
        <f t="array" ref="I185">IF(H185&gt;=MAX($D$3:$D$100),MAX($D$3:$D$100),IF(G185&lt;$D$3,$D$3,INDEX($D$3:$D$100,MATCH(G185,$D$3:$D$100)+1)))</f>
        <v>2040</v>
      </c>
      <c r="J185">
        <f t="shared" si="87"/>
        <v>4.0300000000000002E-2</v>
      </c>
      <c r="K185" s="38">
        <f t="shared" si="88"/>
        <v>4.0300000000000002E-2</v>
      </c>
      <c r="L185">
        <f t="shared" si="89"/>
        <v>4.0300000000000002E-2</v>
      </c>
      <c r="M185">
        <f t="shared" si="85"/>
        <v>124.79701000000001</v>
      </c>
      <c r="N185">
        <f t="shared" si="126"/>
        <v>0</v>
      </c>
      <c r="S185">
        <f t="shared" si="121"/>
        <v>2195</v>
      </c>
      <c r="T185">
        <f t="shared" si="90"/>
        <v>2040</v>
      </c>
      <c r="U185" cm="1">
        <f t="array" ref="U185">IF(T185&gt;=MAX($D$3:$D$100),MAX($D$3:$D$100),IF(S185&lt;$D$3,$D$3,INDEX($D$3:$D$100,MATCH(S185,$D$3:$D$100)+1)))</f>
        <v>2040</v>
      </c>
      <c r="V185">
        <f t="shared" si="91"/>
        <v>2.73E-5</v>
      </c>
      <c r="W185" s="38">
        <f t="shared" si="92"/>
        <v>2.73E-5</v>
      </c>
      <c r="X185">
        <f t="shared" si="93"/>
        <v>2.73E-5</v>
      </c>
      <c r="Y185">
        <f t="shared" si="94"/>
        <v>8.453991000000001E-2</v>
      </c>
      <c r="Z185">
        <f t="shared" si="95"/>
        <v>0</v>
      </c>
      <c r="AE185">
        <f t="shared" si="122"/>
        <v>2195</v>
      </c>
      <c r="AF185">
        <f t="shared" si="96"/>
        <v>2040</v>
      </c>
      <c r="AG185" cm="1">
        <f t="array" ref="AG185">IF(AF185&gt;=MAX($D$3:$D$100),MAX($D$3:$D$100),IF(AE185&lt;$D$3,$D$3,INDEX($D$3:$D$100,MATCH(AE185,$D$3:$D$100)+1)))</f>
        <v>2040</v>
      </c>
      <c r="AH185">
        <f t="shared" si="97"/>
        <v>2.6800000000000001E-4</v>
      </c>
      <c r="AI185" s="38">
        <f t="shared" si="98"/>
        <v>2.6800000000000001E-4</v>
      </c>
      <c r="AJ185">
        <f t="shared" si="99"/>
        <v>2.6800000000000001E-4</v>
      </c>
      <c r="AK185">
        <f t="shared" si="100"/>
        <v>0.82991560000000009</v>
      </c>
      <c r="AL185">
        <f t="shared" si="101"/>
        <v>0</v>
      </c>
      <c r="AN185" s="1" t="str" cm="1">
        <f t="array" ref="AN185">IF(INDEX(Utilities!185:185,'OperationUtility1 (El)'!$B$9)="","",INDEX(Utilities!185:185,'OperationUtility1 (El)'!$B$9))</f>
        <v/>
      </c>
      <c r="AO185" s="1" t="str" cm="1">
        <f t="array" ref="AO185">IF(INDEX(Utilities!185:185,'OperationUtility1 (El)'!$B$9 + 3)="","",INDEX(Utilities!185:185,'OperationUtility1 (El)'!$B$9 +3))</f>
        <v/>
      </c>
      <c r="AQ185">
        <f t="shared" si="123"/>
        <v>2195</v>
      </c>
      <c r="AR185">
        <f t="shared" si="102"/>
        <v>2040</v>
      </c>
      <c r="AS185" cm="1">
        <f t="array" ref="AS185">IF(AR185&gt;=MAX($D$3:$D$100),MAX($D$3:$D$100),IF(AQ185&lt;$D$3,$D$3,INDEX($D$3:$D$100,MATCH(AQ185,$D$3:$D$100)+1)))</f>
        <v>2040</v>
      </c>
      <c r="AT185">
        <f t="shared" si="103"/>
        <v>6.0300000000000002E-5</v>
      </c>
      <c r="AU185" s="38">
        <f t="shared" si="104"/>
        <v>6.0300000000000002E-5</v>
      </c>
      <c r="AV185">
        <f t="shared" si="105"/>
        <v>6.0300000000000002E-5</v>
      </c>
      <c r="AW185">
        <f t="shared" si="106"/>
        <v>0.18673101000000003</v>
      </c>
      <c r="AX185">
        <f t="shared" si="107"/>
        <v>0</v>
      </c>
      <c r="AZ185" s="1" t="str" cm="1">
        <f t="array" ref="AZ185">IF(INDEX(Utilities!185:185,'OperationUtility1 (El)'!$B$9)="","",INDEX(Utilities!185:185,'OperationUtility1 (El)'!$B$9))</f>
        <v/>
      </c>
      <c r="BA185" s="1" t="str" cm="1">
        <f t="array" ref="BA185">IF(INDEX(Utilities!185:185,'OperationUtility1 (El)'!$B$9 + 4)="","",INDEX(Utilities!185:185,'OperationUtility1 (El)'!$B$9 +4))</f>
        <v/>
      </c>
      <c r="BC185">
        <f t="shared" si="124"/>
        <v>2195</v>
      </c>
      <c r="BD185">
        <f t="shared" si="108"/>
        <v>2040</v>
      </c>
      <c r="BE185" cm="1">
        <f t="array" ref="BE185">IF(BD185&gt;=MAX($D$3:$D$100),MAX($D$3:$D$100),IF(BC185&lt;$D$3,$D$3,INDEX($D$3:$D$100,MATCH(BC185,$D$3:$D$100)+1)))</f>
        <v>2040</v>
      </c>
      <c r="BF185">
        <f t="shared" si="109"/>
        <v>0.40600000000000003</v>
      </c>
      <c r="BG185" s="38">
        <f t="shared" si="110"/>
        <v>0.40600000000000003</v>
      </c>
      <c r="BH185">
        <f t="shared" si="111"/>
        <v>0.40600000000000003</v>
      </c>
      <c r="BI185">
        <f t="shared" si="112"/>
        <v>1257.2602000000002</v>
      </c>
      <c r="BJ185">
        <f t="shared" si="113"/>
        <v>0</v>
      </c>
      <c r="BL185" s="1" t="str" cm="1">
        <f t="array" ref="BL185">IF(INDEX(Utilities!185:185,'OperationUtility1 (El)'!$B$9)="","",INDEX(Utilities!185:185,'OperationUtility1 (El)'!$B$9))</f>
        <v/>
      </c>
      <c r="BM185" s="1" t="str" cm="1">
        <f t="array" ref="BM185">IF(INDEX(Utilities!185:185,'OperationUtility1 (El)'!$B$9 + 5)="","",INDEX(Utilities!185:185,'OperationUtility1 (El)'!$B$9 +5))</f>
        <v/>
      </c>
      <c r="BO185">
        <f t="shared" si="125"/>
        <v>2195</v>
      </c>
      <c r="BP185">
        <f t="shared" si="114"/>
        <v>2040</v>
      </c>
      <c r="BQ185" cm="1">
        <f t="array" ref="BQ185">IF(BP185&gt;=MAX($D$3:$D$100),MAX($D$3:$D$100),IF(BO185&lt;$D$3,$D$3,INDEX($D$3:$D$100,MATCH(BO185,$D$3:$D$100)+1)))</f>
        <v>2040</v>
      </c>
      <c r="BR185">
        <f t="shared" si="115"/>
        <v>6.1510000000000007</v>
      </c>
      <c r="BS185" s="38">
        <f t="shared" si="116"/>
        <v>6.1510000000000007</v>
      </c>
      <c r="BT185">
        <f t="shared" si="117"/>
        <v>6.1510000000000007</v>
      </c>
      <c r="BU185">
        <f t="shared" si="118"/>
        <v>19047.801700000004</v>
      </c>
      <c r="BV185">
        <f t="shared" si="119"/>
        <v>0</v>
      </c>
    </row>
    <row r="186" spans="7:74" x14ac:dyDescent="0.25">
      <c r="G186">
        <f t="shared" si="120"/>
        <v>2196</v>
      </c>
      <c r="H186">
        <f t="shared" si="86"/>
        <v>2040</v>
      </c>
      <c r="I186" cm="1">
        <f t="array" ref="I186">IF(H186&gt;=MAX($D$3:$D$100),MAX($D$3:$D$100),IF(G186&lt;$D$3,$D$3,INDEX($D$3:$D$100,MATCH(G186,$D$3:$D$100)+1)))</f>
        <v>2040</v>
      </c>
      <c r="J186">
        <f t="shared" si="87"/>
        <v>4.0300000000000002E-2</v>
      </c>
      <c r="K186" s="38">
        <f t="shared" si="88"/>
        <v>4.0300000000000002E-2</v>
      </c>
      <c r="L186">
        <f t="shared" si="89"/>
        <v>4.0300000000000002E-2</v>
      </c>
      <c r="M186">
        <f t="shared" si="85"/>
        <v>124.79701000000001</v>
      </c>
      <c r="N186">
        <f t="shared" si="126"/>
        <v>0</v>
      </c>
      <c r="S186">
        <f t="shared" si="121"/>
        <v>2196</v>
      </c>
      <c r="T186">
        <f t="shared" si="90"/>
        <v>2040</v>
      </c>
      <c r="U186" cm="1">
        <f t="array" ref="U186">IF(T186&gt;=MAX($D$3:$D$100),MAX($D$3:$D$100),IF(S186&lt;$D$3,$D$3,INDEX($D$3:$D$100,MATCH(S186,$D$3:$D$100)+1)))</f>
        <v>2040</v>
      </c>
      <c r="V186">
        <f t="shared" si="91"/>
        <v>2.73E-5</v>
      </c>
      <c r="W186" s="38">
        <f t="shared" si="92"/>
        <v>2.73E-5</v>
      </c>
      <c r="X186">
        <f t="shared" si="93"/>
        <v>2.73E-5</v>
      </c>
      <c r="Y186">
        <f t="shared" si="94"/>
        <v>8.453991000000001E-2</v>
      </c>
      <c r="Z186">
        <f t="shared" si="95"/>
        <v>0</v>
      </c>
      <c r="AE186">
        <f t="shared" si="122"/>
        <v>2196</v>
      </c>
      <c r="AF186">
        <f t="shared" si="96"/>
        <v>2040</v>
      </c>
      <c r="AG186" cm="1">
        <f t="array" ref="AG186">IF(AF186&gt;=MAX($D$3:$D$100),MAX($D$3:$D$100),IF(AE186&lt;$D$3,$D$3,INDEX($D$3:$D$100,MATCH(AE186,$D$3:$D$100)+1)))</f>
        <v>2040</v>
      </c>
      <c r="AH186">
        <f t="shared" si="97"/>
        <v>2.6800000000000001E-4</v>
      </c>
      <c r="AI186" s="38">
        <f t="shared" si="98"/>
        <v>2.6800000000000001E-4</v>
      </c>
      <c r="AJ186">
        <f t="shared" si="99"/>
        <v>2.6800000000000001E-4</v>
      </c>
      <c r="AK186">
        <f t="shared" si="100"/>
        <v>0.82991560000000009</v>
      </c>
      <c r="AL186">
        <f t="shared" si="101"/>
        <v>0</v>
      </c>
      <c r="AN186" s="1" t="str" cm="1">
        <f t="array" ref="AN186">IF(INDEX(Utilities!186:186,'OperationUtility1 (El)'!$B$9)="","",INDEX(Utilities!186:186,'OperationUtility1 (El)'!$B$9))</f>
        <v/>
      </c>
      <c r="AO186" s="1" t="str" cm="1">
        <f t="array" ref="AO186">IF(INDEX(Utilities!186:186,'OperationUtility1 (El)'!$B$9 + 3)="","",INDEX(Utilities!186:186,'OperationUtility1 (El)'!$B$9 +3))</f>
        <v/>
      </c>
      <c r="AQ186">
        <f t="shared" si="123"/>
        <v>2196</v>
      </c>
      <c r="AR186">
        <f t="shared" si="102"/>
        <v>2040</v>
      </c>
      <c r="AS186" cm="1">
        <f t="array" ref="AS186">IF(AR186&gt;=MAX($D$3:$D$100),MAX($D$3:$D$100),IF(AQ186&lt;$D$3,$D$3,INDEX($D$3:$D$100,MATCH(AQ186,$D$3:$D$100)+1)))</f>
        <v>2040</v>
      </c>
      <c r="AT186">
        <f t="shared" si="103"/>
        <v>6.0300000000000002E-5</v>
      </c>
      <c r="AU186" s="38">
        <f t="shared" si="104"/>
        <v>6.0300000000000002E-5</v>
      </c>
      <c r="AV186">
        <f t="shared" si="105"/>
        <v>6.0300000000000002E-5</v>
      </c>
      <c r="AW186">
        <f t="shared" si="106"/>
        <v>0.18673101000000003</v>
      </c>
      <c r="AX186">
        <f t="shared" si="107"/>
        <v>0</v>
      </c>
      <c r="AZ186" s="1" t="str" cm="1">
        <f t="array" ref="AZ186">IF(INDEX(Utilities!186:186,'OperationUtility1 (El)'!$B$9)="","",INDEX(Utilities!186:186,'OperationUtility1 (El)'!$B$9))</f>
        <v/>
      </c>
      <c r="BA186" s="1" t="str" cm="1">
        <f t="array" ref="BA186">IF(INDEX(Utilities!186:186,'OperationUtility1 (El)'!$B$9 + 4)="","",INDEX(Utilities!186:186,'OperationUtility1 (El)'!$B$9 +4))</f>
        <v/>
      </c>
      <c r="BC186">
        <f t="shared" si="124"/>
        <v>2196</v>
      </c>
      <c r="BD186">
        <f t="shared" si="108"/>
        <v>2040</v>
      </c>
      <c r="BE186" cm="1">
        <f t="array" ref="BE186">IF(BD186&gt;=MAX($D$3:$D$100),MAX($D$3:$D$100),IF(BC186&lt;$D$3,$D$3,INDEX($D$3:$D$100,MATCH(BC186,$D$3:$D$100)+1)))</f>
        <v>2040</v>
      </c>
      <c r="BF186">
        <f t="shared" si="109"/>
        <v>0.40600000000000003</v>
      </c>
      <c r="BG186" s="38">
        <f t="shared" si="110"/>
        <v>0.40600000000000003</v>
      </c>
      <c r="BH186">
        <f t="shared" si="111"/>
        <v>0.40600000000000003</v>
      </c>
      <c r="BI186">
        <f t="shared" si="112"/>
        <v>1257.2602000000002</v>
      </c>
      <c r="BJ186">
        <f t="shared" si="113"/>
        <v>0</v>
      </c>
      <c r="BL186" s="1" t="str" cm="1">
        <f t="array" ref="BL186">IF(INDEX(Utilities!186:186,'OperationUtility1 (El)'!$B$9)="","",INDEX(Utilities!186:186,'OperationUtility1 (El)'!$B$9))</f>
        <v/>
      </c>
      <c r="BM186" s="1" t="str" cm="1">
        <f t="array" ref="BM186">IF(INDEX(Utilities!186:186,'OperationUtility1 (El)'!$B$9 + 5)="","",INDEX(Utilities!186:186,'OperationUtility1 (El)'!$B$9 +5))</f>
        <v/>
      </c>
      <c r="BO186">
        <f t="shared" si="125"/>
        <v>2196</v>
      </c>
      <c r="BP186">
        <f t="shared" si="114"/>
        <v>2040</v>
      </c>
      <c r="BQ186" cm="1">
        <f t="array" ref="BQ186">IF(BP186&gt;=MAX($D$3:$D$100),MAX($D$3:$D$100),IF(BO186&lt;$D$3,$D$3,INDEX($D$3:$D$100,MATCH(BO186,$D$3:$D$100)+1)))</f>
        <v>2040</v>
      </c>
      <c r="BR186">
        <f t="shared" si="115"/>
        <v>6.1510000000000007</v>
      </c>
      <c r="BS186" s="38">
        <f t="shared" si="116"/>
        <v>6.1510000000000007</v>
      </c>
      <c r="BT186">
        <f t="shared" si="117"/>
        <v>6.1510000000000007</v>
      </c>
      <c r="BU186">
        <f t="shared" si="118"/>
        <v>19047.801700000004</v>
      </c>
      <c r="BV186">
        <f t="shared" si="119"/>
        <v>0</v>
      </c>
    </row>
    <row r="187" spans="7:74" x14ac:dyDescent="0.25">
      <c r="G187">
        <f t="shared" si="120"/>
        <v>2197</v>
      </c>
      <c r="H187">
        <f t="shared" si="86"/>
        <v>2040</v>
      </c>
      <c r="I187" cm="1">
        <f t="array" ref="I187">IF(H187&gt;=MAX($D$3:$D$100),MAX($D$3:$D$100),IF(G187&lt;$D$3,$D$3,INDEX($D$3:$D$100,MATCH(G187,$D$3:$D$100)+1)))</f>
        <v>2040</v>
      </c>
      <c r="J187">
        <f t="shared" si="87"/>
        <v>4.0300000000000002E-2</v>
      </c>
      <c r="K187" s="38">
        <f t="shared" si="88"/>
        <v>4.0300000000000002E-2</v>
      </c>
      <c r="L187">
        <f t="shared" si="89"/>
        <v>4.0300000000000002E-2</v>
      </c>
      <c r="M187">
        <f t="shared" si="85"/>
        <v>124.79701000000001</v>
      </c>
      <c r="N187">
        <f t="shared" si="126"/>
        <v>0</v>
      </c>
      <c r="S187">
        <f t="shared" si="121"/>
        <v>2197</v>
      </c>
      <c r="T187">
        <f t="shared" si="90"/>
        <v>2040</v>
      </c>
      <c r="U187" cm="1">
        <f t="array" ref="U187">IF(T187&gt;=MAX($D$3:$D$100),MAX($D$3:$D$100),IF(S187&lt;$D$3,$D$3,INDEX($D$3:$D$100,MATCH(S187,$D$3:$D$100)+1)))</f>
        <v>2040</v>
      </c>
      <c r="V187">
        <f t="shared" si="91"/>
        <v>2.73E-5</v>
      </c>
      <c r="W187" s="38">
        <f t="shared" si="92"/>
        <v>2.73E-5</v>
      </c>
      <c r="X187">
        <f t="shared" si="93"/>
        <v>2.73E-5</v>
      </c>
      <c r="Y187">
        <f t="shared" si="94"/>
        <v>8.453991000000001E-2</v>
      </c>
      <c r="Z187">
        <f t="shared" si="95"/>
        <v>0</v>
      </c>
      <c r="AE187">
        <f t="shared" si="122"/>
        <v>2197</v>
      </c>
      <c r="AF187">
        <f t="shared" si="96"/>
        <v>2040</v>
      </c>
      <c r="AG187" cm="1">
        <f t="array" ref="AG187">IF(AF187&gt;=MAX($D$3:$D$100),MAX($D$3:$D$100),IF(AE187&lt;$D$3,$D$3,INDEX($D$3:$D$100,MATCH(AE187,$D$3:$D$100)+1)))</f>
        <v>2040</v>
      </c>
      <c r="AH187">
        <f t="shared" si="97"/>
        <v>2.6800000000000001E-4</v>
      </c>
      <c r="AI187" s="38">
        <f t="shared" si="98"/>
        <v>2.6800000000000001E-4</v>
      </c>
      <c r="AJ187">
        <f t="shared" si="99"/>
        <v>2.6800000000000001E-4</v>
      </c>
      <c r="AK187">
        <f t="shared" si="100"/>
        <v>0.82991560000000009</v>
      </c>
      <c r="AL187">
        <f t="shared" si="101"/>
        <v>0</v>
      </c>
      <c r="AN187" s="1" t="str" cm="1">
        <f t="array" ref="AN187">IF(INDEX(Utilities!187:187,'OperationUtility1 (El)'!$B$9)="","",INDEX(Utilities!187:187,'OperationUtility1 (El)'!$B$9))</f>
        <v/>
      </c>
      <c r="AO187" s="1" t="str" cm="1">
        <f t="array" ref="AO187">IF(INDEX(Utilities!187:187,'OperationUtility1 (El)'!$B$9 + 3)="","",INDEX(Utilities!187:187,'OperationUtility1 (El)'!$B$9 +3))</f>
        <v/>
      </c>
      <c r="AQ187">
        <f t="shared" si="123"/>
        <v>2197</v>
      </c>
      <c r="AR187">
        <f t="shared" si="102"/>
        <v>2040</v>
      </c>
      <c r="AS187" cm="1">
        <f t="array" ref="AS187">IF(AR187&gt;=MAX($D$3:$D$100),MAX($D$3:$D$100),IF(AQ187&lt;$D$3,$D$3,INDEX($D$3:$D$100,MATCH(AQ187,$D$3:$D$100)+1)))</f>
        <v>2040</v>
      </c>
      <c r="AT187">
        <f t="shared" si="103"/>
        <v>6.0300000000000002E-5</v>
      </c>
      <c r="AU187" s="38">
        <f t="shared" si="104"/>
        <v>6.0300000000000002E-5</v>
      </c>
      <c r="AV187">
        <f t="shared" si="105"/>
        <v>6.0300000000000002E-5</v>
      </c>
      <c r="AW187">
        <f t="shared" si="106"/>
        <v>0.18673101000000003</v>
      </c>
      <c r="AX187">
        <f t="shared" si="107"/>
        <v>0</v>
      </c>
      <c r="AZ187" s="1" t="str" cm="1">
        <f t="array" ref="AZ187">IF(INDEX(Utilities!187:187,'OperationUtility1 (El)'!$B$9)="","",INDEX(Utilities!187:187,'OperationUtility1 (El)'!$B$9))</f>
        <v/>
      </c>
      <c r="BA187" s="1" t="str" cm="1">
        <f t="array" ref="BA187">IF(INDEX(Utilities!187:187,'OperationUtility1 (El)'!$B$9 + 4)="","",INDEX(Utilities!187:187,'OperationUtility1 (El)'!$B$9 +4))</f>
        <v/>
      </c>
      <c r="BC187">
        <f t="shared" si="124"/>
        <v>2197</v>
      </c>
      <c r="BD187">
        <f t="shared" si="108"/>
        <v>2040</v>
      </c>
      <c r="BE187" cm="1">
        <f t="array" ref="BE187">IF(BD187&gt;=MAX($D$3:$D$100),MAX($D$3:$D$100),IF(BC187&lt;$D$3,$D$3,INDEX($D$3:$D$100,MATCH(BC187,$D$3:$D$100)+1)))</f>
        <v>2040</v>
      </c>
      <c r="BF187">
        <f t="shared" si="109"/>
        <v>0.40600000000000003</v>
      </c>
      <c r="BG187" s="38">
        <f t="shared" si="110"/>
        <v>0.40600000000000003</v>
      </c>
      <c r="BH187">
        <f t="shared" si="111"/>
        <v>0.40600000000000003</v>
      </c>
      <c r="BI187">
        <f t="shared" si="112"/>
        <v>1257.2602000000002</v>
      </c>
      <c r="BJ187">
        <f t="shared" si="113"/>
        <v>0</v>
      </c>
      <c r="BL187" s="1" t="str" cm="1">
        <f t="array" ref="BL187">IF(INDEX(Utilities!187:187,'OperationUtility1 (El)'!$B$9)="","",INDEX(Utilities!187:187,'OperationUtility1 (El)'!$B$9))</f>
        <v/>
      </c>
      <c r="BM187" s="1" t="str" cm="1">
        <f t="array" ref="BM187">IF(INDEX(Utilities!187:187,'OperationUtility1 (El)'!$B$9 + 5)="","",INDEX(Utilities!187:187,'OperationUtility1 (El)'!$B$9 +5))</f>
        <v/>
      </c>
      <c r="BO187">
        <f t="shared" si="125"/>
        <v>2197</v>
      </c>
      <c r="BP187">
        <f t="shared" si="114"/>
        <v>2040</v>
      </c>
      <c r="BQ187" cm="1">
        <f t="array" ref="BQ187">IF(BP187&gt;=MAX($D$3:$D$100),MAX($D$3:$D$100),IF(BO187&lt;$D$3,$D$3,INDEX($D$3:$D$100,MATCH(BO187,$D$3:$D$100)+1)))</f>
        <v>2040</v>
      </c>
      <c r="BR187">
        <f t="shared" si="115"/>
        <v>6.1510000000000007</v>
      </c>
      <c r="BS187" s="38">
        <f t="shared" si="116"/>
        <v>6.1510000000000007</v>
      </c>
      <c r="BT187">
        <f t="shared" si="117"/>
        <v>6.1510000000000007</v>
      </c>
      <c r="BU187">
        <f t="shared" si="118"/>
        <v>19047.801700000004</v>
      </c>
      <c r="BV187">
        <f t="shared" si="119"/>
        <v>0</v>
      </c>
    </row>
    <row r="188" spans="7:74" x14ac:dyDescent="0.25">
      <c r="G188">
        <f t="shared" si="120"/>
        <v>2198</v>
      </c>
      <c r="H188">
        <f t="shared" si="86"/>
        <v>2040</v>
      </c>
      <c r="I188" cm="1">
        <f t="array" ref="I188">IF(H188&gt;=MAX($D$3:$D$100),MAX($D$3:$D$100),IF(G188&lt;$D$3,$D$3,INDEX($D$3:$D$100,MATCH(G188,$D$3:$D$100)+1)))</f>
        <v>2040</v>
      </c>
      <c r="J188">
        <f t="shared" si="87"/>
        <v>4.0300000000000002E-2</v>
      </c>
      <c r="K188" s="38">
        <f t="shared" si="88"/>
        <v>4.0300000000000002E-2</v>
      </c>
      <c r="L188">
        <f t="shared" si="89"/>
        <v>4.0300000000000002E-2</v>
      </c>
      <c r="M188">
        <f t="shared" si="85"/>
        <v>124.79701000000001</v>
      </c>
      <c r="N188">
        <f t="shared" si="126"/>
        <v>0</v>
      </c>
      <c r="S188">
        <f t="shared" si="121"/>
        <v>2198</v>
      </c>
      <c r="T188">
        <f t="shared" si="90"/>
        <v>2040</v>
      </c>
      <c r="U188" cm="1">
        <f t="array" ref="U188">IF(T188&gt;=MAX($D$3:$D$100),MAX($D$3:$D$100),IF(S188&lt;$D$3,$D$3,INDEX($D$3:$D$100,MATCH(S188,$D$3:$D$100)+1)))</f>
        <v>2040</v>
      </c>
      <c r="V188">
        <f t="shared" si="91"/>
        <v>2.73E-5</v>
      </c>
      <c r="W188" s="38">
        <f t="shared" si="92"/>
        <v>2.73E-5</v>
      </c>
      <c r="X188">
        <f t="shared" si="93"/>
        <v>2.73E-5</v>
      </c>
      <c r="Y188">
        <f t="shared" si="94"/>
        <v>8.453991000000001E-2</v>
      </c>
      <c r="Z188">
        <f t="shared" si="95"/>
        <v>0</v>
      </c>
      <c r="AE188">
        <f t="shared" si="122"/>
        <v>2198</v>
      </c>
      <c r="AF188">
        <f t="shared" si="96"/>
        <v>2040</v>
      </c>
      <c r="AG188" cm="1">
        <f t="array" ref="AG188">IF(AF188&gt;=MAX($D$3:$D$100),MAX($D$3:$D$100),IF(AE188&lt;$D$3,$D$3,INDEX($D$3:$D$100,MATCH(AE188,$D$3:$D$100)+1)))</f>
        <v>2040</v>
      </c>
      <c r="AH188">
        <f t="shared" si="97"/>
        <v>2.6800000000000001E-4</v>
      </c>
      <c r="AI188" s="38">
        <f t="shared" si="98"/>
        <v>2.6800000000000001E-4</v>
      </c>
      <c r="AJ188">
        <f t="shared" si="99"/>
        <v>2.6800000000000001E-4</v>
      </c>
      <c r="AK188">
        <f t="shared" si="100"/>
        <v>0.82991560000000009</v>
      </c>
      <c r="AL188">
        <f t="shared" si="101"/>
        <v>0</v>
      </c>
      <c r="AN188" s="1" t="str" cm="1">
        <f t="array" ref="AN188">IF(INDEX(Utilities!188:188,'OperationUtility1 (El)'!$B$9)="","",INDEX(Utilities!188:188,'OperationUtility1 (El)'!$B$9))</f>
        <v/>
      </c>
      <c r="AO188" s="1" t="str" cm="1">
        <f t="array" ref="AO188">IF(INDEX(Utilities!188:188,'OperationUtility1 (El)'!$B$9 + 3)="","",INDEX(Utilities!188:188,'OperationUtility1 (El)'!$B$9 +3))</f>
        <v/>
      </c>
      <c r="AQ188">
        <f t="shared" si="123"/>
        <v>2198</v>
      </c>
      <c r="AR188">
        <f t="shared" si="102"/>
        <v>2040</v>
      </c>
      <c r="AS188" cm="1">
        <f t="array" ref="AS188">IF(AR188&gt;=MAX($D$3:$D$100),MAX($D$3:$D$100),IF(AQ188&lt;$D$3,$D$3,INDEX($D$3:$D$100,MATCH(AQ188,$D$3:$D$100)+1)))</f>
        <v>2040</v>
      </c>
      <c r="AT188">
        <f t="shared" si="103"/>
        <v>6.0300000000000002E-5</v>
      </c>
      <c r="AU188" s="38">
        <f t="shared" si="104"/>
        <v>6.0300000000000002E-5</v>
      </c>
      <c r="AV188">
        <f t="shared" si="105"/>
        <v>6.0300000000000002E-5</v>
      </c>
      <c r="AW188">
        <f t="shared" si="106"/>
        <v>0.18673101000000003</v>
      </c>
      <c r="AX188">
        <f t="shared" si="107"/>
        <v>0</v>
      </c>
      <c r="AZ188" s="1" t="str" cm="1">
        <f t="array" ref="AZ188">IF(INDEX(Utilities!188:188,'OperationUtility1 (El)'!$B$9)="","",INDEX(Utilities!188:188,'OperationUtility1 (El)'!$B$9))</f>
        <v/>
      </c>
      <c r="BA188" s="1" t="str" cm="1">
        <f t="array" ref="BA188">IF(INDEX(Utilities!188:188,'OperationUtility1 (El)'!$B$9 + 4)="","",INDEX(Utilities!188:188,'OperationUtility1 (El)'!$B$9 +4))</f>
        <v/>
      </c>
      <c r="BC188">
        <f t="shared" si="124"/>
        <v>2198</v>
      </c>
      <c r="BD188">
        <f t="shared" si="108"/>
        <v>2040</v>
      </c>
      <c r="BE188" cm="1">
        <f t="array" ref="BE188">IF(BD188&gt;=MAX($D$3:$D$100),MAX($D$3:$D$100),IF(BC188&lt;$D$3,$D$3,INDEX($D$3:$D$100,MATCH(BC188,$D$3:$D$100)+1)))</f>
        <v>2040</v>
      </c>
      <c r="BF188">
        <f t="shared" si="109"/>
        <v>0.40600000000000003</v>
      </c>
      <c r="BG188" s="38">
        <f t="shared" si="110"/>
        <v>0.40600000000000003</v>
      </c>
      <c r="BH188">
        <f t="shared" si="111"/>
        <v>0.40600000000000003</v>
      </c>
      <c r="BI188">
        <f t="shared" si="112"/>
        <v>1257.2602000000002</v>
      </c>
      <c r="BJ188">
        <f t="shared" si="113"/>
        <v>0</v>
      </c>
      <c r="BL188" s="1" t="str" cm="1">
        <f t="array" ref="BL188">IF(INDEX(Utilities!188:188,'OperationUtility1 (El)'!$B$9)="","",INDEX(Utilities!188:188,'OperationUtility1 (El)'!$B$9))</f>
        <v/>
      </c>
      <c r="BM188" s="1" t="str" cm="1">
        <f t="array" ref="BM188">IF(INDEX(Utilities!188:188,'OperationUtility1 (El)'!$B$9 + 5)="","",INDEX(Utilities!188:188,'OperationUtility1 (El)'!$B$9 +5))</f>
        <v/>
      </c>
      <c r="BO188">
        <f t="shared" si="125"/>
        <v>2198</v>
      </c>
      <c r="BP188">
        <f t="shared" si="114"/>
        <v>2040</v>
      </c>
      <c r="BQ188" cm="1">
        <f t="array" ref="BQ188">IF(BP188&gt;=MAX($D$3:$D$100),MAX($D$3:$D$100),IF(BO188&lt;$D$3,$D$3,INDEX($D$3:$D$100,MATCH(BO188,$D$3:$D$100)+1)))</f>
        <v>2040</v>
      </c>
      <c r="BR188">
        <f t="shared" si="115"/>
        <v>6.1510000000000007</v>
      </c>
      <c r="BS188" s="38">
        <f t="shared" si="116"/>
        <v>6.1510000000000007</v>
      </c>
      <c r="BT188">
        <f t="shared" si="117"/>
        <v>6.1510000000000007</v>
      </c>
      <c r="BU188">
        <f t="shared" si="118"/>
        <v>19047.801700000004</v>
      </c>
      <c r="BV188">
        <f t="shared" si="119"/>
        <v>0</v>
      </c>
    </row>
    <row r="189" spans="7:74" x14ac:dyDescent="0.25">
      <c r="G189">
        <f t="shared" si="120"/>
        <v>2199</v>
      </c>
      <c r="H189">
        <f t="shared" si="86"/>
        <v>2040</v>
      </c>
      <c r="I189" cm="1">
        <f t="array" ref="I189">IF(H189&gt;=MAX($D$3:$D$100),MAX($D$3:$D$100),IF(G189&lt;$D$3,$D$3,INDEX($D$3:$D$100,MATCH(G189,$D$3:$D$100)+1)))</f>
        <v>2040</v>
      </c>
      <c r="J189">
        <f t="shared" si="87"/>
        <v>4.0300000000000002E-2</v>
      </c>
      <c r="K189" s="38">
        <f t="shared" si="88"/>
        <v>4.0300000000000002E-2</v>
      </c>
      <c r="L189">
        <f t="shared" si="89"/>
        <v>4.0300000000000002E-2</v>
      </c>
      <c r="M189">
        <f t="shared" si="85"/>
        <v>124.79701000000001</v>
      </c>
      <c r="N189">
        <f t="shared" si="126"/>
        <v>0</v>
      </c>
      <c r="S189">
        <f t="shared" si="121"/>
        <v>2199</v>
      </c>
      <c r="T189">
        <f t="shared" si="90"/>
        <v>2040</v>
      </c>
      <c r="U189" cm="1">
        <f t="array" ref="U189">IF(T189&gt;=MAX($D$3:$D$100),MAX($D$3:$D$100),IF(S189&lt;$D$3,$D$3,INDEX($D$3:$D$100,MATCH(S189,$D$3:$D$100)+1)))</f>
        <v>2040</v>
      </c>
      <c r="V189">
        <f t="shared" si="91"/>
        <v>2.73E-5</v>
      </c>
      <c r="W189" s="38">
        <f t="shared" si="92"/>
        <v>2.73E-5</v>
      </c>
      <c r="X189">
        <f t="shared" si="93"/>
        <v>2.73E-5</v>
      </c>
      <c r="Y189">
        <f t="shared" si="94"/>
        <v>8.453991000000001E-2</v>
      </c>
      <c r="Z189">
        <f t="shared" si="95"/>
        <v>0</v>
      </c>
      <c r="AE189">
        <f t="shared" si="122"/>
        <v>2199</v>
      </c>
      <c r="AF189">
        <f t="shared" si="96"/>
        <v>2040</v>
      </c>
      <c r="AG189" cm="1">
        <f t="array" ref="AG189">IF(AF189&gt;=MAX($D$3:$D$100),MAX($D$3:$D$100),IF(AE189&lt;$D$3,$D$3,INDEX($D$3:$D$100,MATCH(AE189,$D$3:$D$100)+1)))</f>
        <v>2040</v>
      </c>
      <c r="AH189">
        <f t="shared" si="97"/>
        <v>2.6800000000000001E-4</v>
      </c>
      <c r="AI189" s="38">
        <f t="shared" si="98"/>
        <v>2.6800000000000001E-4</v>
      </c>
      <c r="AJ189">
        <f t="shared" si="99"/>
        <v>2.6800000000000001E-4</v>
      </c>
      <c r="AK189">
        <f t="shared" si="100"/>
        <v>0.82991560000000009</v>
      </c>
      <c r="AL189">
        <f t="shared" si="101"/>
        <v>0</v>
      </c>
      <c r="AN189" s="1" t="str" cm="1">
        <f t="array" ref="AN189">IF(INDEX(Utilities!189:189,'OperationUtility1 (El)'!$B$9)="","",INDEX(Utilities!189:189,'OperationUtility1 (El)'!$B$9))</f>
        <v/>
      </c>
      <c r="AO189" s="1" t="str" cm="1">
        <f t="array" ref="AO189">IF(INDEX(Utilities!189:189,'OperationUtility1 (El)'!$B$9 + 3)="","",INDEX(Utilities!189:189,'OperationUtility1 (El)'!$B$9 +3))</f>
        <v/>
      </c>
      <c r="AQ189">
        <f t="shared" si="123"/>
        <v>2199</v>
      </c>
      <c r="AR189">
        <f t="shared" si="102"/>
        <v>2040</v>
      </c>
      <c r="AS189" cm="1">
        <f t="array" ref="AS189">IF(AR189&gt;=MAX($D$3:$D$100),MAX($D$3:$D$100),IF(AQ189&lt;$D$3,$D$3,INDEX($D$3:$D$100,MATCH(AQ189,$D$3:$D$100)+1)))</f>
        <v>2040</v>
      </c>
      <c r="AT189">
        <f t="shared" si="103"/>
        <v>6.0300000000000002E-5</v>
      </c>
      <c r="AU189" s="38">
        <f t="shared" si="104"/>
        <v>6.0300000000000002E-5</v>
      </c>
      <c r="AV189">
        <f t="shared" si="105"/>
        <v>6.0300000000000002E-5</v>
      </c>
      <c r="AW189">
        <f t="shared" si="106"/>
        <v>0.18673101000000003</v>
      </c>
      <c r="AX189">
        <f t="shared" si="107"/>
        <v>0</v>
      </c>
      <c r="AZ189" s="1" t="str" cm="1">
        <f t="array" ref="AZ189">IF(INDEX(Utilities!189:189,'OperationUtility1 (El)'!$B$9)="","",INDEX(Utilities!189:189,'OperationUtility1 (El)'!$B$9))</f>
        <v/>
      </c>
      <c r="BA189" s="1" t="str" cm="1">
        <f t="array" ref="BA189">IF(INDEX(Utilities!189:189,'OperationUtility1 (El)'!$B$9 + 4)="","",INDEX(Utilities!189:189,'OperationUtility1 (El)'!$B$9 +4))</f>
        <v/>
      </c>
      <c r="BC189">
        <f t="shared" si="124"/>
        <v>2199</v>
      </c>
      <c r="BD189">
        <f t="shared" si="108"/>
        <v>2040</v>
      </c>
      <c r="BE189" cm="1">
        <f t="array" ref="BE189">IF(BD189&gt;=MAX($D$3:$D$100),MAX($D$3:$D$100),IF(BC189&lt;$D$3,$D$3,INDEX($D$3:$D$100,MATCH(BC189,$D$3:$D$100)+1)))</f>
        <v>2040</v>
      </c>
      <c r="BF189">
        <f t="shared" si="109"/>
        <v>0.40600000000000003</v>
      </c>
      <c r="BG189" s="38">
        <f t="shared" si="110"/>
        <v>0.40600000000000003</v>
      </c>
      <c r="BH189">
        <f t="shared" si="111"/>
        <v>0.40600000000000003</v>
      </c>
      <c r="BI189">
        <f t="shared" si="112"/>
        <v>1257.2602000000002</v>
      </c>
      <c r="BJ189">
        <f t="shared" si="113"/>
        <v>0</v>
      </c>
      <c r="BL189" s="1" t="str" cm="1">
        <f t="array" ref="BL189">IF(INDEX(Utilities!189:189,'OperationUtility1 (El)'!$B$9)="","",INDEX(Utilities!189:189,'OperationUtility1 (El)'!$B$9))</f>
        <v/>
      </c>
      <c r="BM189" s="1" t="str" cm="1">
        <f t="array" ref="BM189">IF(INDEX(Utilities!189:189,'OperationUtility1 (El)'!$B$9 + 5)="","",INDEX(Utilities!189:189,'OperationUtility1 (El)'!$B$9 +5))</f>
        <v/>
      </c>
      <c r="BO189">
        <f t="shared" si="125"/>
        <v>2199</v>
      </c>
      <c r="BP189">
        <f t="shared" si="114"/>
        <v>2040</v>
      </c>
      <c r="BQ189" cm="1">
        <f t="array" ref="BQ189">IF(BP189&gt;=MAX($D$3:$D$100),MAX($D$3:$D$100),IF(BO189&lt;$D$3,$D$3,INDEX($D$3:$D$100,MATCH(BO189,$D$3:$D$100)+1)))</f>
        <v>2040</v>
      </c>
      <c r="BR189">
        <f t="shared" si="115"/>
        <v>6.1510000000000007</v>
      </c>
      <c r="BS189" s="38">
        <f t="shared" si="116"/>
        <v>6.1510000000000007</v>
      </c>
      <c r="BT189">
        <f t="shared" si="117"/>
        <v>6.1510000000000007</v>
      </c>
      <c r="BU189">
        <f t="shared" si="118"/>
        <v>19047.801700000004</v>
      </c>
      <c r="BV189">
        <f t="shared" si="119"/>
        <v>0</v>
      </c>
    </row>
    <row r="190" spans="7:74" x14ac:dyDescent="0.25">
      <c r="G190">
        <f t="shared" si="120"/>
        <v>2200</v>
      </c>
      <c r="H190">
        <f t="shared" si="86"/>
        <v>2040</v>
      </c>
      <c r="I190" cm="1">
        <f t="array" ref="I190">IF(H190&gt;=MAX($D$3:$D$100),MAX($D$3:$D$100),IF(G190&lt;$D$3,$D$3,INDEX($D$3:$D$100,MATCH(G190,$D$3:$D$100)+1)))</f>
        <v>2040</v>
      </c>
      <c r="J190">
        <f t="shared" si="87"/>
        <v>4.0300000000000002E-2</v>
      </c>
      <c r="K190" s="38">
        <f t="shared" si="88"/>
        <v>4.0300000000000002E-2</v>
      </c>
      <c r="L190">
        <f t="shared" si="89"/>
        <v>4.0300000000000002E-2</v>
      </c>
      <c r="M190">
        <f t="shared" si="85"/>
        <v>124.79701000000001</v>
      </c>
      <c r="N190">
        <f t="shared" si="126"/>
        <v>0</v>
      </c>
      <c r="S190">
        <f t="shared" si="121"/>
        <v>2200</v>
      </c>
      <c r="T190">
        <f t="shared" si="90"/>
        <v>2040</v>
      </c>
      <c r="U190" cm="1">
        <f t="array" ref="U190">IF(T190&gt;=MAX($D$3:$D$100),MAX($D$3:$D$100),IF(S190&lt;$D$3,$D$3,INDEX($D$3:$D$100,MATCH(S190,$D$3:$D$100)+1)))</f>
        <v>2040</v>
      </c>
      <c r="V190">
        <f t="shared" si="91"/>
        <v>2.73E-5</v>
      </c>
      <c r="W190" s="38">
        <f t="shared" si="92"/>
        <v>2.73E-5</v>
      </c>
      <c r="X190">
        <f t="shared" si="93"/>
        <v>2.73E-5</v>
      </c>
      <c r="Y190">
        <f t="shared" si="94"/>
        <v>8.453991000000001E-2</v>
      </c>
      <c r="Z190">
        <f t="shared" si="95"/>
        <v>0</v>
      </c>
      <c r="AE190">
        <f t="shared" si="122"/>
        <v>2200</v>
      </c>
      <c r="AF190">
        <f t="shared" si="96"/>
        <v>2040</v>
      </c>
      <c r="AG190" cm="1">
        <f t="array" ref="AG190">IF(AF190&gt;=MAX($D$3:$D$100),MAX($D$3:$D$100),IF(AE190&lt;$D$3,$D$3,INDEX($D$3:$D$100,MATCH(AE190,$D$3:$D$100)+1)))</f>
        <v>2040</v>
      </c>
      <c r="AH190">
        <f t="shared" si="97"/>
        <v>2.6800000000000001E-4</v>
      </c>
      <c r="AI190" s="38">
        <f t="shared" si="98"/>
        <v>2.6800000000000001E-4</v>
      </c>
      <c r="AJ190">
        <f t="shared" si="99"/>
        <v>2.6800000000000001E-4</v>
      </c>
      <c r="AK190">
        <f t="shared" si="100"/>
        <v>0.82991560000000009</v>
      </c>
      <c r="AL190">
        <f t="shared" si="101"/>
        <v>0</v>
      </c>
      <c r="AN190" s="1" t="str" cm="1">
        <f t="array" ref="AN190">IF(INDEX(Utilities!190:190,'OperationUtility1 (El)'!$B$9)="","",INDEX(Utilities!190:190,'OperationUtility1 (El)'!$B$9))</f>
        <v/>
      </c>
      <c r="AO190" s="1" t="str" cm="1">
        <f t="array" ref="AO190">IF(INDEX(Utilities!190:190,'OperationUtility1 (El)'!$B$9 + 3)="","",INDEX(Utilities!190:190,'OperationUtility1 (El)'!$B$9 +3))</f>
        <v/>
      </c>
      <c r="AQ190">
        <f t="shared" si="123"/>
        <v>2200</v>
      </c>
      <c r="AR190">
        <f t="shared" si="102"/>
        <v>2040</v>
      </c>
      <c r="AS190" cm="1">
        <f t="array" ref="AS190">IF(AR190&gt;=MAX($D$3:$D$100),MAX($D$3:$D$100),IF(AQ190&lt;$D$3,$D$3,INDEX($D$3:$D$100,MATCH(AQ190,$D$3:$D$100)+1)))</f>
        <v>2040</v>
      </c>
      <c r="AT190">
        <f t="shared" si="103"/>
        <v>6.0300000000000002E-5</v>
      </c>
      <c r="AU190" s="38">
        <f t="shared" si="104"/>
        <v>6.0300000000000002E-5</v>
      </c>
      <c r="AV190">
        <f t="shared" si="105"/>
        <v>6.0300000000000002E-5</v>
      </c>
      <c r="AW190">
        <f t="shared" si="106"/>
        <v>0.18673101000000003</v>
      </c>
      <c r="AX190">
        <f t="shared" si="107"/>
        <v>0</v>
      </c>
      <c r="AZ190" s="1" t="str" cm="1">
        <f t="array" ref="AZ190">IF(INDEX(Utilities!190:190,'OperationUtility1 (El)'!$B$9)="","",INDEX(Utilities!190:190,'OperationUtility1 (El)'!$B$9))</f>
        <v/>
      </c>
      <c r="BA190" s="1" t="str" cm="1">
        <f t="array" ref="BA190">IF(INDEX(Utilities!190:190,'OperationUtility1 (El)'!$B$9 + 4)="","",INDEX(Utilities!190:190,'OperationUtility1 (El)'!$B$9 +4))</f>
        <v/>
      </c>
      <c r="BC190">
        <f t="shared" si="124"/>
        <v>2200</v>
      </c>
      <c r="BD190">
        <f t="shared" si="108"/>
        <v>2040</v>
      </c>
      <c r="BE190" cm="1">
        <f t="array" ref="BE190">IF(BD190&gt;=MAX($D$3:$D$100),MAX($D$3:$D$100),IF(BC190&lt;$D$3,$D$3,INDEX($D$3:$D$100,MATCH(BC190,$D$3:$D$100)+1)))</f>
        <v>2040</v>
      </c>
      <c r="BF190">
        <f t="shared" si="109"/>
        <v>0.40600000000000003</v>
      </c>
      <c r="BG190" s="38">
        <f t="shared" si="110"/>
        <v>0.40600000000000003</v>
      </c>
      <c r="BH190">
        <f t="shared" si="111"/>
        <v>0.40600000000000003</v>
      </c>
      <c r="BI190">
        <f t="shared" si="112"/>
        <v>1257.2602000000002</v>
      </c>
      <c r="BJ190">
        <f t="shared" si="113"/>
        <v>0</v>
      </c>
      <c r="BL190" s="1" t="str" cm="1">
        <f t="array" ref="BL190">IF(INDEX(Utilities!190:190,'OperationUtility1 (El)'!$B$9)="","",INDEX(Utilities!190:190,'OperationUtility1 (El)'!$B$9))</f>
        <v/>
      </c>
      <c r="BM190" s="1" t="str" cm="1">
        <f t="array" ref="BM190">IF(INDEX(Utilities!190:190,'OperationUtility1 (El)'!$B$9 + 5)="","",INDEX(Utilities!190:190,'OperationUtility1 (El)'!$B$9 +5))</f>
        <v/>
      </c>
      <c r="BO190">
        <f t="shared" si="125"/>
        <v>2200</v>
      </c>
      <c r="BP190">
        <f t="shared" si="114"/>
        <v>2040</v>
      </c>
      <c r="BQ190" cm="1">
        <f t="array" ref="BQ190">IF(BP190&gt;=MAX($D$3:$D$100),MAX($D$3:$D$100),IF(BO190&lt;$D$3,$D$3,INDEX($D$3:$D$100,MATCH(BO190,$D$3:$D$100)+1)))</f>
        <v>2040</v>
      </c>
      <c r="BR190">
        <f t="shared" si="115"/>
        <v>6.1510000000000007</v>
      </c>
      <c r="BS190" s="38">
        <f t="shared" si="116"/>
        <v>6.1510000000000007</v>
      </c>
      <c r="BT190">
        <f t="shared" si="117"/>
        <v>6.1510000000000007</v>
      </c>
      <c r="BU190">
        <f t="shared" si="118"/>
        <v>19047.801700000004</v>
      </c>
      <c r="BV190">
        <f t="shared" si="119"/>
        <v>0</v>
      </c>
    </row>
    <row r="191" spans="7:74" x14ac:dyDescent="0.25">
      <c r="G191">
        <f t="shared" si="120"/>
        <v>2201</v>
      </c>
      <c r="H191">
        <f t="shared" si="86"/>
        <v>2040</v>
      </c>
      <c r="I191" cm="1">
        <f t="array" ref="I191">IF(H191&gt;=MAX($D$3:$D$100),MAX($D$3:$D$100),IF(G191&lt;$D$3,$D$3,INDEX($D$3:$D$100,MATCH(G191,$D$3:$D$100)+1)))</f>
        <v>2040</v>
      </c>
      <c r="J191">
        <f t="shared" si="87"/>
        <v>4.0300000000000002E-2</v>
      </c>
      <c r="K191" s="38">
        <f t="shared" si="88"/>
        <v>4.0300000000000002E-2</v>
      </c>
      <c r="L191">
        <f t="shared" si="89"/>
        <v>4.0300000000000002E-2</v>
      </c>
      <c r="M191">
        <f t="shared" si="85"/>
        <v>124.79701000000001</v>
      </c>
      <c r="N191">
        <f t="shared" si="126"/>
        <v>0</v>
      </c>
      <c r="S191">
        <f t="shared" si="121"/>
        <v>2201</v>
      </c>
      <c r="T191">
        <f t="shared" si="90"/>
        <v>2040</v>
      </c>
      <c r="U191" cm="1">
        <f t="array" ref="U191">IF(T191&gt;=MAX($D$3:$D$100),MAX($D$3:$D$100),IF(S191&lt;$D$3,$D$3,INDEX($D$3:$D$100,MATCH(S191,$D$3:$D$100)+1)))</f>
        <v>2040</v>
      </c>
      <c r="V191">
        <f t="shared" si="91"/>
        <v>2.73E-5</v>
      </c>
      <c r="W191" s="38">
        <f t="shared" si="92"/>
        <v>2.73E-5</v>
      </c>
      <c r="X191">
        <f t="shared" si="93"/>
        <v>2.73E-5</v>
      </c>
      <c r="Y191">
        <f t="shared" si="94"/>
        <v>8.453991000000001E-2</v>
      </c>
      <c r="Z191">
        <f t="shared" si="95"/>
        <v>0</v>
      </c>
      <c r="AE191">
        <f t="shared" si="122"/>
        <v>2201</v>
      </c>
      <c r="AF191">
        <f t="shared" si="96"/>
        <v>2040</v>
      </c>
      <c r="AG191" cm="1">
        <f t="array" ref="AG191">IF(AF191&gt;=MAX($D$3:$D$100),MAX($D$3:$D$100),IF(AE191&lt;$D$3,$D$3,INDEX($D$3:$D$100,MATCH(AE191,$D$3:$D$100)+1)))</f>
        <v>2040</v>
      </c>
      <c r="AH191">
        <f t="shared" si="97"/>
        <v>2.6800000000000001E-4</v>
      </c>
      <c r="AI191" s="38">
        <f t="shared" si="98"/>
        <v>2.6800000000000001E-4</v>
      </c>
      <c r="AJ191">
        <f t="shared" si="99"/>
        <v>2.6800000000000001E-4</v>
      </c>
      <c r="AK191">
        <f t="shared" si="100"/>
        <v>0.82991560000000009</v>
      </c>
      <c r="AL191">
        <f t="shared" si="101"/>
        <v>0</v>
      </c>
      <c r="AN191" s="1" t="str" cm="1">
        <f t="array" ref="AN191">IF(INDEX(Utilities!191:191,'OperationUtility1 (El)'!$B$9)="","",INDEX(Utilities!191:191,'OperationUtility1 (El)'!$B$9))</f>
        <v/>
      </c>
      <c r="AO191" s="1" t="str" cm="1">
        <f t="array" ref="AO191">IF(INDEX(Utilities!191:191,'OperationUtility1 (El)'!$B$9 + 3)="","",INDEX(Utilities!191:191,'OperationUtility1 (El)'!$B$9 +3))</f>
        <v/>
      </c>
      <c r="AQ191">
        <f t="shared" si="123"/>
        <v>2201</v>
      </c>
      <c r="AR191">
        <f t="shared" si="102"/>
        <v>2040</v>
      </c>
      <c r="AS191" cm="1">
        <f t="array" ref="AS191">IF(AR191&gt;=MAX($D$3:$D$100),MAX($D$3:$D$100),IF(AQ191&lt;$D$3,$D$3,INDEX($D$3:$D$100,MATCH(AQ191,$D$3:$D$100)+1)))</f>
        <v>2040</v>
      </c>
      <c r="AT191">
        <f t="shared" si="103"/>
        <v>6.0300000000000002E-5</v>
      </c>
      <c r="AU191" s="38">
        <f t="shared" si="104"/>
        <v>6.0300000000000002E-5</v>
      </c>
      <c r="AV191">
        <f t="shared" si="105"/>
        <v>6.0300000000000002E-5</v>
      </c>
      <c r="AW191">
        <f t="shared" si="106"/>
        <v>0.18673101000000003</v>
      </c>
      <c r="AX191">
        <f t="shared" si="107"/>
        <v>0</v>
      </c>
      <c r="AZ191" s="1" t="str" cm="1">
        <f t="array" ref="AZ191">IF(INDEX(Utilities!191:191,'OperationUtility1 (El)'!$B$9)="","",INDEX(Utilities!191:191,'OperationUtility1 (El)'!$B$9))</f>
        <v/>
      </c>
      <c r="BA191" s="1" t="str" cm="1">
        <f t="array" ref="BA191">IF(INDEX(Utilities!191:191,'OperationUtility1 (El)'!$B$9 + 4)="","",INDEX(Utilities!191:191,'OperationUtility1 (El)'!$B$9 +4))</f>
        <v/>
      </c>
      <c r="BC191">
        <f t="shared" si="124"/>
        <v>2201</v>
      </c>
      <c r="BD191">
        <f t="shared" si="108"/>
        <v>2040</v>
      </c>
      <c r="BE191" cm="1">
        <f t="array" ref="BE191">IF(BD191&gt;=MAX($D$3:$D$100),MAX($D$3:$D$100),IF(BC191&lt;$D$3,$D$3,INDEX($D$3:$D$100,MATCH(BC191,$D$3:$D$100)+1)))</f>
        <v>2040</v>
      </c>
      <c r="BF191">
        <f t="shared" si="109"/>
        <v>0.40600000000000003</v>
      </c>
      <c r="BG191" s="38">
        <f t="shared" si="110"/>
        <v>0.40600000000000003</v>
      </c>
      <c r="BH191">
        <f t="shared" si="111"/>
        <v>0.40600000000000003</v>
      </c>
      <c r="BI191">
        <f t="shared" si="112"/>
        <v>1257.2602000000002</v>
      </c>
      <c r="BJ191">
        <f t="shared" si="113"/>
        <v>0</v>
      </c>
      <c r="BL191" s="1" t="str" cm="1">
        <f t="array" ref="BL191">IF(INDEX(Utilities!191:191,'OperationUtility1 (El)'!$B$9)="","",INDEX(Utilities!191:191,'OperationUtility1 (El)'!$B$9))</f>
        <v/>
      </c>
      <c r="BM191" s="1" t="str" cm="1">
        <f t="array" ref="BM191">IF(INDEX(Utilities!191:191,'OperationUtility1 (El)'!$B$9 + 5)="","",INDEX(Utilities!191:191,'OperationUtility1 (El)'!$B$9 +5))</f>
        <v/>
      </c>
      <c r="BO191">
        <f t="shared" si="125"/>
        <v>2201</v>
      </c>
      <c r="BP191">
        <f t="shared" si="114"/>
        <v>2040</v>
      </c>
      <c r="BQ191" cm="1">
        <f t="array" ref="BQ191">IF(BP191&gt;=MAX($D$3:$D$100),MAX($D$3:$D$100),IF(BO191&lt;$D$3,$D$3,INDEX($D$3:$D$100,MATCH(BO191,$D$3:$D$100)+1)))</f>
        <v>2040</v>
      </c>
      <c r="BR191">
        <f t="shared" si="115"/>
        <v>6.1510000000000007</v>
      </c>
      <c r="BS191" s="38">
        <f t="shared" si="116"/>
        <v>6.1510000000000007</v>
      </c>
      <c r="BT191">
        <f t="shared" si="117"/>
        <v>6.1510000000000007</v>
      </c>
      <c r="BU191">
        <f t="shared" si="118"/>
        <v>19047.801700000004</v>
      </c>
      <c r="BV191">
        <f t="shared" si="119"/>
        <v>0</v>
      </c>
    </row>
    <row r="192" spans="7:74" x14ac:dyDescent="0.25">
      <c r="G192">
        <f t="shared" si="120"/>
        <v>2202</v>
      </c>
      <c r="H192">
        <f t="shared" si="86"/>
        <v>2040</v>
      </c>
      <c r="I192" cm="1">
        <f t="array" ref="I192">IF(H192&gt;=MAX($D$3:$D$100),MAX($D$3:$D$100),IF(G192&lt;$D$3,$D$3,INDEX($D$3:$D$100,MATCH(G192,$D$3:$D$100)+1)))</f>
        <v>2040</v>
      </c>
      <c r="J192">
        <f t="shared" si="87"/>
        <v>4.0300000000000002E-2</v>
      </c>
      <c r="K192" s="38">
        <f t="shared" si="88"/>
        <v>4.0300000000000002E-2</v>
      </c>
      <c r="L192">
        <f t="shared" si="89"/>
        <v>4.0300000000000002E-2</v>
      </c>
      <c r="M192">
        <f t="shared" si="85"/>
        <v>124.79701000000001</v>
      </c>
      <c r="N192">
        <f t="shared" si="126"/>
        <v>0</v>
      </c>
      <c r="S192">
        <f t="shared" si="121"/>
        <v>2202</v>
      </c>
      <c r="T192">
        <f t="shared" si="90"/>
        <v>2040</v>
      </c>
      <c r="U192" cm="1">
        <f t="array" ref="U192">IF(T192&gt;=MAX($D$3:$D$100),MAX($D$3:$D$100),IF(S192&lt;$D$3,$D$3,INDEX($D$3:$D$100,MATCH(S192,$D$3:$D$100)+1)))</f>
        <v>2040</v>
      </c>
      <c r="V192">
        <f t="shared" si="91"/>
        <v>2.73E-5</v>
      </c>
      <c r="W192" s="38">
        <f t="shared" si="92"/>
        <v>2.73E-5</v>
      </c>
      <c r="X192">
        <f t="shared" si="93"/>
        <v>2.73E-5</v>
      </c>
      <c r="Y192">
        <f t="shared" si="94"/>
        <v>8.453991000000001E-2</v>
      </c>
      <c r="Z192">
        <f t="shared" si="95"/>
        <v>0</v>
      </c>
      <c r="AE192">
        <f t="shared" si="122"/>
        <v>2202</v>
      </c>
      <c r="AF192">
        <f t="shared" si="96"/>
        <v>2040</v>
      </c>
      <c r="AG192" cm="1">
        <f t="array" ref="AG192">IF(AF192&gt;=MAX($D$3:$D$100),MAX($D$3:$D$100),IF(AE192&lt;$D$3,$D$3,INDEX($D$3:$D$100,MATCH(AE192,$D$3:$D$100)+1)))</f>
        <v>2040</v>
      </c>
      <c r="AH192">
        <f t="shared" si="97"/>
        <v>2.6800000000000001E-4</v>
      </c>
      <c r="AI192" s="38">
        <f t="shared" si="98"/>
        <v>2.6800000000000001E-4</v>
      </c>
      <c r="AJ192">
        <f t="shared" si="99"/>
        <v>2.6800000000000001E-4</v>
      </c>
      <c r="AK192">
        <f t="shared" si="100"/>
        <v>0.82991560000000009</v>
      </c>
      <c r="AL192">
        <f t="shared" si="101"/>
        <v>0</v>
      </c>
      <c r="AN192" s="1" t="str" cm="1">
        <f t="array" ref="AN192">IF(INDEX(Utilities!192:192,'OperationUtility1 (El)'!$B$9)="","",INDEX(Utilities!192:192,'OperationUtility1 (El)'!$B$9))</f>
        <v/>
      </c>
      <c r="AO192" s="1" t="str" cm="1">
        <f t="array" ref="AO192">IF(INDEX(Utilities!192:192,'OperationUtility1 (El)'!$B$9 + 3)="","",INDEX(Utilities!192:192,'OperationUtility1 (El)'!$B$9 +3))</f>
        <v/>
      </c>
      <c r="AQ192">
        <f t="shared" si="123"/>
        <v>2202</v>
      </c>
      <c r="AR192">
        <f t="shared" si="102"/>
        <v>2040</v>
      </c>
      <c r="AS192" cm="1">
        <f t="array" ref="AS192">IF(AR192&gt;=MAX($D$3:$D$100),MAX($D$3:$D$100),IF(AQ192&lt;$D$3,$D$3,INDEX($D$3:$D$100,MATCH(AQ192,$D$3:$D$100)+1)))</f>
        <v>2040</v>
      </c>
      <c r="AT192">
        <f t="shared" si="103"/>
        <v>6.0300000000000002E-5</v>
      </c>
      <c r="AU192" s="38">
        <f t="shared" si="104"/>
        <v>6.0300000000000002E-5</v>
      </c>
      <c r="AV192">
        <f t="shared" si="105"/>
        <v>6.0300000000000002E-5</v>
      </c>
      <c r="AW192">
        <f t="shared" si="106"/>
        <v>0.18673101000000003</v>
      </c>
      <c r="AX192">
        <f t="shared" si="107"/>
        <v>0</v>
      </c>
      <c r="AZ192" s="1" t="str" cm="1">
        <f t="array" ref="AZ192">IF(INDEX(Utilities!192:192,'OperationUtility1 (El)'!$B$9)="","",INDEX(Utilities!192:192,'OperationUtility1 (El)'!$B$9))</f>
        <v/>
      </c>
      <c r="BA192" s="1" t="str" cm="1">
        <f t="array" ref="BA192">IF(INDEX(Utilities!192:192,'OperationUtility1 (El)'!$B$9 + 4)="","",INDEX(Utilities!192:192,'OperationUtility1 (El)'!$B$9 +4))</f>
        <v/>
      </c>
      <c r="BC192">
        <f t="shared" si="124"/>
        <v>2202</v>
      </c>
      <c r="BD192">
        <f t="shared" si="108"/>
        <v>2040</v>
      </c>
      <c r="BE192" cm="1">
        <f t="array" ref="BE192">IF(BD192&gt;=MAX($D$3:$D$100),MAX($D$3:$D$100),IF(BC192&lt;$D$3,$D$3,INDEX($D$3:$D$100,MATCH(BC192,$D$3:$D$100)+1)))</f>
        <v>2040</v>
      </c>
      <c r="BF192">
        <f t="shared" si="109"/>
        <v>0.40600000000000003</v>
      </c>
      <c r="BG192" s="38">
        <f t="shared" si="110"/>
        <v>0.40600000000000003</v>
      </c>
      <c r="BH192">
        <f t="shared" si="111"/>
        <v>0.40600000000000003</v>
      </c>
      <c r="BI192">
        <f t="shared" si="112"/>
        <v>1257.2602000000002</v>
      </c>
      <c r="BJ192">
        <f t="shared" si="113"/>
        <v>0</v>
      </c>
      <c r="BL192" s="1" t="str" cm="1">
        <f t="array" ref="BL192">IF(INDEX(Utilities!192:192,'OperationUtility1 (El)'!$B$9)="","",INDEX(Utilities!192:192,'OperationUtility1 (El)'!$B$9))</f>
        <v/>
      </c>
      <c r="BM192" s="1" t="str" cm="1">
        <f t="array" ref="BM192">IF(INDEX(Utilities!192:192,'OperationUtility1 (El)'!$B$9 + 5)="","",INDEX(Utilities!192:192,'OperationUtility1 (El)'!$B$9 +5))</f>
        <v/>
      </c>
      <c r="BO192">
        <f t="shared" si="125"/>
        <v>2202</v>
      </c>
      <c r="BP192">
        <f t="shared" si="114"/>
        <v>2040</v>
      </c>
      <c r="BQ192" cm="1">
        <f t="array" ref="BQ192">IF(BP192&gt;=MAX($D$3:$D$100),MAX($D$3:$D$100),IF(BO192&lt;$D$3,$D$3,INDEX($D$3:$D$100,MATCH(BO192,$D$3:$D$100)+1)))</f>
        <v>2040</v>
      </c>
      <c r="BR192">
        <f t="shared" si="115"/>
        <v>6.1510000000000007</v>
      </c>
      <c r="BS192" s="38">
        <f t="shared" si="116"/>
        <v>6.1510000000000007</v>
      </c>
      <c r="BT192">
        <f t="shared" si="117"/>
        <v>6.1510000000000007</v>
      </c>
      <c r="BU192">
        <f t="shared" si="118"/>
        <v>19047.801700000004</v>
      </c>
      <c r="BV192">
        <f t="shared" si="119"/>
        <v>0</v>
      </c>
    </row>
    <row r="193" spans="7:74" x14ac:dyDescent="0.25">
      <c r="G193">
        <f t="shared" si="120"/>
        <v>2203</v>
      </c>
      <c r="H193">
        <f t="shared" si="86"/>
        <v>2040</v>
      </c>
      <c r="I193" cm="1">
        <f t="array" ref="I193">IF(H193&gt;=MAX($D$3:$D$100),MAX($D$3:$D$100),IF(G193&lt;$D$3,$D$3,INDEX($D$3:$D$100,MATCH(G193,$D$3:$D$100)+1)))</f>
        <v>2040</v>
      </c>
      <c r="J193">
        <f t="shared" si="87"/>
        <v>4.0300000000000002E-2</v>
      </c>
      <c r="K193" s="38">
        <f t="shared" si="88"/>
        <v>4.0300000000000002E-2</v>
      </c>
      <c r="L193">
        <f t="shared" si="89"/>
        <v>4.0300000000000002E-2</v>
      </c>
      <c r="M193">
        <f t="shared" si="85"/>
        <v>124.79701000000001</v>
      </c>
      <c r="N193">
        <f t="shared" si="126"/>
        <v>0</v>
      </c>
      <c r="S193">
        <f t="shared" si="121"/>
        <v>2203</v>
      </c>
      <c r="T193">
        <f t="shared" si="90"/>
        <v>2040</v>
      </c>
      <c r="U193" cm="1">
        <f t="array" ref="U193">IF(T193&gt;=MAX($D$3:$D$100),MAX($D$3:$D$100),IF(S193&lt;$D$3,$D$3,INDEX($D$3:$D$100,MATCH(S193,$D$3:$D$100)+1)))</f>
        <v>2040</v>
      </c>
      <c r="V193">
        <f t="shared" si="91"/>
        <v>2.73E-5</v>
      </c>
      <c r="W193" s="38">
        <f t="shared" si="92"/>
        <v>2.73E-5</v>
      </c>
      <c r="X193">
        <f t="shared" si="93"/>
        <v>2.73E-5</v>
      </c>
      <c r="Y193">
        <f t="shared" si="94"/>
        <v>8.453991000000001E-2</v>
      </c>
      <c r="Z193">
        <f t="shared" si="95"/>
        <v>0</v>
      </c>
      <c r="AE193">
        <f t="shared" si="122"/>
        <v>2203</v>
      </c>
      <c r="AF193">
        <f t="shared" si="96"/>
        <v>2040</v>
      </c>
      <c r="AG193" cm="1">
        <f t="array" ref="AG193">IF(AF193&gt;=MAX($D$3:$D$100),MAX($D$3:$D$100),IF(AE193&lt;$D$3,$D$3,INDEX($D$3:$D$100,MATCH(AE193,$D$3:$D$100)+1)))</f>
        <v>2040</v>
      </c>
      <c r="AH193">
        <f t="shared" si="97"/>
        <v>2.6800000000000001E-4</v>
      </c>
      <c r="AI193" s="38">
        <f t="shared" si="98"/>
        <v>2.6800000000000001E-4</v>
      </c>
      <c r="AJ193">
        <f t="shared" si="99"/>
        <v>2.6800000000000001E-4</v>
      </c>
      <c r="AK193">
        <f t="shared" si="100"/>
        <v>0.82991560000000009</v>
      </c>
      <c r="AL193">
        <f t="shared" si="101"/>
        <v>0</v>
      </c>
      <c r="AN193" s="1" t="str" cm="1">
        <f t="array" ref="AN193">IF(INDEX(Utilities!193:193,'OperationUtility1 (El)'!$B$9)="","",INDEX(Utilities!193:193,'OperationUtility1 (El)'!$B$9))</f>
        <v/>
      </c>
      <c r="AO193" s="1" t="str" cm="1">
        <f t="array" ref="AO193">IF(INDEX(Utilities!193:193,'OperationUtility1 (El)'!$B$9 + 3)="","",INDEX(Utilities!193:193,'OperationUtility1 (El)'!$B$9 +3))</f>
        <v/>
      </c>
      <c r="AQ193">
        <f t="shared" si="123"/>
        <v>2203</v>
      </c>
      <c r="AR193">
        <f t="shared" si="102"/>
        <v>2040</v>
      </c>
      <c r="AS193" cm="1">
        <f t="array" ref="AS193">IF(AR193&gt;=MAX($D$3:$D$100),MAX($D$3:$D$100),IF(AQ193&lt;$D$3,$D$3,INDEX($D$3:$D$100,MATCH(AQ193,$D$3:$D$100)+1)))</f>
        <v>2040</v>
      </c>
      <c r="AT193">
        <f t="shared" si="103"/>
        <v>6.0300000000000002E-5</v>
      </c>
      <c r="AU193" s="38">
        <f t="shared" si="104"/>
        <v>6.0300000000000002E-5</v>
      </c>
      <c r="AV193">
        <f t="shared" si="105"/>
        <v>6.0300000000000002E-5</v>
      </c>
      <c r="AW193">
        <f t="shared" si="106"/>
        <v>0.18673101000000003</v>
      </c>
      <c r="AX193">
        <f t="shared" si="107"/>
        <v>0</v>
      </c>
      <c r="AZ193" s="1" t="str" cm="1">
        <f t="array" ref="AZ193">IF(INDEX(Utilities!193:193,'OperationUtility1 (El)'!$B$9)="","",INDEX(Utilities!193:193,'OperationUtility1 (El)'!$B$9))</f>
        <v/>
      </c>
      <c r="BA193" s="1" t="str" cm="1">
        <f t="array" ref="BA193">IF(INDEX(Utilities!193:193,'OperationUtility1 (El)'!$B$9 + 4)="","",INDEX(Utilities!193:193,'OperationUtility1 (El)'!$B$9 +4))</f>
        <v/>
      </c>
      <c r="BC193">
        <f t="shared" si="124"/>
        <v>2203</v>
      </c>
      <c r="BD193">
        <f t="shared" si="108"/>
        <v>2040</v>
      </c>
      <c r="BE193" cm="1">
        <f t="array" ref="BE193">IF(BD193&gt;=MAX($D$3:$D$100),MAX($D$3:$D$100),IF(BC193&lt;$D$3,$D$3,INDEX($D$3:$D$100,MATCH(BC193,$D$3:$D$100)+1)))</f>
        <v>2040</v>
      </c>
      <c r="BF193">
        <f t="shared" si="109"/>
        <v>0.40600000000000003</v>
      </c>
      <c r="BG193" s="38">
        <f t="shared" si="110"/>
        <v>0.40600000000000003</v>
      </c>
      <c r="BH193">
        <f t="shared" si="111"/>
        <v>0.40600000000000003</v>
      </c>
      <c r="BI193">
        <f t="shared" si="112"/>
        <v>1257.2602000000002</v>
      </c>
      <c r="BJ193">
        <f t="shared" si="113"/>
        <v>0</v>
      </c>
      <c r="BL193" s="1" t="str" cm="1">
        <f t="array" ref="BL193">IF(INDEX(Utilities!193:193,'OperationUtility1 (El)'!$B$9)="","",INDEX(Utilities!193:193,'OperationUtility1 (El)'!$B$9))</f>
        <v/>
      </c>
      <c r="BM193" s="1" t="str" cm="1">
        <f t="array" ref="BM193">IF(INDEX(Utilities!193:193,'OperationUtility1 (El)'!$B$9 + 5)="","",INDEX(Utilities!193:193,'OperationUtility1 (El)'!$B$9 +5))</f>
        <v/>
      </c>
      <c r="BO193">
        <f t="shared" si="125"/>
        <v>2203</v>
      </c>
      <c r="BP193">
        <f t="shared" si="114"/>
        <v>2040</v>
      </c>
      <c r="BQ193" cm="1">
        <f t="array" ref="BQ193">IF(BP193&gt;=MAX($D$3:$D$100),MAX($D$3:$D$100),IF(BO193&lt;$D$3,$D$3,INDEX($D$3:$D$100,MATCH(BO193,$D$3:$D$100)+1)))</f>
        <v>2040</v>
      </c>
      <c r="BR193">
        <f t="shared" si="115"/>
        <v>6.1510000000000007</v>
      </c>
      <c r="BS193" s="38">
        <f t="shared" si="116"/>
        <v>6.1510000000000007</v>
      </c>
      <c r="BT193">
        <f t="shared" si="117"/>
        <v>6.1510000000000007</v>
      </c>
      <c r="BU193">
        <f t="shared" si="118"/>
        <v>19047.801700000004</v>
      </c>
      <c r="BV193">
        <f t="shared" si="119"/>
        <v>0</v>
      </c>
    </row>
    <row r="194" spans="7:74" x14ac:dyDescent="0.25">
      <c r="G194">
        <f t="shared" si="120"/>
        <v>2204</v>
      </c>
      <c r="H194">
        <f t="shared" si="86"/>
        <v>2040</v>
      </c>
      <c r="I194" cm="1">
        <f t="array" ref="I194">IF(H194&gt;=MAX($D$3:$D$100),MAX($D$3:$D$100),IF(G194&lt;$D$3,$D$3,INDEX($D$3:$D$100,MATCH(G194,$D$3:$D$100)+1)))</f>
        <v>2040</v>
      </c>
      <c r="J194">
        <f t="shared" si="87"/>
        <v>4.0300000000000002E-2</v>
      </c>
      <c r="K194" s="38">
        <f t="shared" si="88"/>
        <v>4.0300000000000002E-2</v>
      </c>
      <c r="L194">
        <f t="shared" si="89"/>
        <v>4.0300000000000002E-2</v>
      </c>
      <c r="M194">
        <f t="shared" si="85"/>
        <v>124.79701000000001</v>
      </c>
      <c r="N194">
        <f t="shared" si="126"/>
        <v>0</v>
      </c>
      <c r="S194">
        <f t="shared" si="121"/>
        <v>2204</v>
      </c>
      <c r="T194">
        <f t="shared" si="90"/>
        <v>2040</v>
      </c>
      <c r="U194" cm="1">
        <f t="array" ref="U194">IF(T194&gt;=MAX($D$3:$D$100),MAX($D$3:$D$100),IF(S194&lt;$D$3,$D$3,INDEX($D$3:$D$100,MATCH(S194,$D$3:$D$100)+1)))</f>
        <v>2040</v>
      </c>
      <c r="V194">
        <f t="shared" si="91"/>
        <v>2.73E-5</v>
      </c>
      <c r="W194" s="38">
        <f t="shared" si="92"/>
        <v>2.73E-5</v>
      </c>
      <c r="X194">
        <f t="shared" si="93"/>
        <v>2.73E-5</v>
      </c>
      <c r="Y194">
        <f t="shared" si="94"/>
        <v>8.453991000000001E-2</v>
      </c>
      <c r="Z194">
        <f t="shared" si="95"/>
        <v>0</v>
      </c>
      <c r="AE194">
        <f t="shared" si="122"/>
        <v>2204</v>
      </c>
      <c r="AF194">
        <f t="shared" si="96"/>
        <v>2040</v>
      </c>
      <c r="AG194" cm="1">
        <f t="array" ref="AG194">IF(AF194&gt;=MAX($D$3:$D$100),MAX($D$3:$D$100),IF(AE194&lt;$D$3,$D$3,INDEX($D$3:$D$100,MATCH(AE194,$D$3:$D$100)+1)))</f>
        <v>2040</v>
      </c>
      <c r="AH194">
        <f t="shared" si="97"/>
        <v>2.6800000000000001E-4</v>
      </c>
      <c r="AI194" s="38">
        <f t="shared" si="98"/>
        <v>2.6800000000000001E-4</v>
      </c>
      <c r="AJ194">
        <f t="shared" si="99"/>
        <v>2.6800000000000001E-4</v>
      </c>
      <c r="AK194">
        <f t="shared" si="100"/>
        <v>0.82991560000000009</v>
      </c>
      <c r="AL194">
        <f t="shared" si="101"/>
        <v>0</v>
      </c>
      <c r="AN194" s="1" t="str" cm="1">
        <f t="array" ref="AN194">IF(INDEX(Utilities!194:194,'OperationUtility1 (El)'!$B$9)="","",INDEX(Utilities!194:194,'OperationUtility1 (El)'!$B$9))</f>
        <v/>
      </c>
      <c r="AO194" s="1" t="str" cm="1">
        <f t="array" ref="AO194">IF(INDEX(Utilities!194:194,'OperationUtility1 (El)'!$B$9 + 3)="","",INDEX(Utilities!194:194,'OperationUtility1 (El)'!$B$9 +3))</f>
        <v/>
      </c>
      <c r="AQ194">
        <f t="shared" si="123"/>
        <v>2204</v>
      </c>
      <c r="AR194">
        <f t="shared" si="102"/>
        <v>2040</v>
      </c>
      <c r="AS194" cm="1">
        <f t="array" ref="AS194">IF(AR194&gt;=MAX($D$3:$D$100),MAX($D$3:$D$100),IF(AQ194&lt;$D$3,$D$3,INDEX($D$3:$D$100,MATCH(AQ194,$D$3:$D$100)+1)))</f>
        <v>2040</v>
      </c>
      <c r="AT194">
        <f t="shared" si="103"/>
        <v>6.0300000000000002E-5</v>
      </c>
      <c r="AU194" s="38">
        <f t="shared" si="104"/>
        <v>6.0300000000000002E-5</v>
      </c>
      <c r="AV194">
        <f t="shared" si="105"/>
        <v>6.0300000000000002E-5</v>
      </c>
      <c r="AW194">
        <f t="shared" si="106"/>
        <v>0.18673101000000003</v>
      </c>
      <c r="AX194">
        <f t="shared" si="107"/>
        <v>0</v>
      </c>
      <c r="AZ194" s="1" t="str" cm="1">
        <f t="array" ref="AZ194">IF(INDEX(Utilities!194:194,'OperationUtility1 (El)'!$B$9)="","",INDEX(Utilities!194:194,'OperationUtility1 (El)'!$B$9))</f>
        <v/>
      </c>
      <c r="BA194" s="1" t="str" cm="1">
        <f t="array" ref="BA194">IF(INDEX(Utilities!194:194,'OperationUtility1 (El)'!$B$9 + 4)="","",INDEX(Utilities!194:194,'OperationUtility1 (El)'!$B$9 +4))</f>
        <v/>
      </c>
      <c r="BC194">
        <f t="shared" si="124"/>
        <v>2204</v>
      </c>
      <c r="BD194">
        <f t="shared" si="108"/>
        <v>2040</v>
      </c>
      <c r="BE194" cm="1">
        <f t="array" ref="BE194">IF(BD194&gt;=MAX($D$3:$D$100),MAX($D$3:$D$100),IF(BC194&lt;$D$3,$D$3,INDEX($D$3:$D$100,MATCH(BC194,$D$3:$D$100)+1)))</f>
        <v>2040</v>
      </c>
      <c r="BF194">
        <f t="shared" si="109"/>
        <v>0.40600000000000003</v>
      </c>
      <c r="BG194" s="38">
        <f t="shared" si="110"/>
        <v>0.40600000000000003</v>
      </c>
      <c r="BH194">
        <f t="shared" si="111"/>
        <v>0.40600000000000003</v>
      </c>
      <c r="BI194">
        <f t="shared" si="112"/>
        <v>1257.2602000000002</v>
      </c>
      <c r="BJ194">
        <f t="shared" si="113"/>
        <v>0</v>
      </c>
      <c r="BL194" s="1" t="str" cm="1">
        <f t="array" ref="BL194">IF(INDEX(Utilities!194:194,'OperationUtility1 (El)'!$B$9)="","",INDEX(Utilities!194:194,'OperationUtility1 (El)'!$B$9))</f>
        <v/>
      </c>
      <c r="BM194" s="1" t="str" cm="1">
        <f t="array" ref="BM194">IF(INDEX(Utilities!194:194,'OperationUtility1 (El)'!$B$9 + 5)="","",INDEX(Utilities!194:194,'OperationUtility1 (El)'!$B$9 +5))</f>
        <v/>
      </c>
      <c r="BO194">
        <f t="shared" si="125"/>
        <v>2204</v>
      </c>
      <c r="BP194">
        <f t="shared" si="114"/>
        <v>2040</v>
      </c>
      <c r="BQ194" cm="1">
        <f t="array" ref="BQ194">IF(BP194&gt;=MAX($D$3:$D$100),MAX($D$3:$D$100),IF(BO194&lt;$D$3,$D$3,INDEX($D$3:$D$100,MATCH(BO194,$D$3:$D$100)+1)))</f>
        <v>2040</v>
      </c>
      <c r="BR194">
        <f t="shared" si="115"/>
        <v>6.1510000000000007</v>
      </c>
      <c r="BS194" s="38">
        <f t="shared" si="116"/>
        <v>6.1510000000000007</v>
      </c>
      <c r="BT194">
        <f t="shared" si="117"/>
        <v>6.1510000000000007</v>
      </c>
      <c r="BU194">
        <f t="shared" si="118"/>
        <v>19047.801700000004</v>
      </c>
      <c r="BV194">
        <f t="shared" si="119"/>
        <v>0</v>
      </c>
    </row>
    <row r="195" spans="7:74" x14ac:dyDescent="0.25">
      <c r="G195">
        <f t="shared" si="120"/>
        <v>2205</v>
      </c>
      <c r="H195">
        <f t="shared" si="86"/>
        <v>2040</v>
      </c>
      <c r="I195" cm="1">
        <f t="array" ref="I195">IF(H195&gt;=MAX($D$3:$D$100),MAX($D$3:$D$100),IF(G195&lt;$D$3,$D$3,INDEX($D$3:$D$100,MATCH(G195,$D$3:$D$100)+1)))</f>
        <v>2040</v>
      </c>
      <c r="J195">
        <f t="shared" si="87"/>
        <v>4.0300000000000002E-2</v>
      </c>
      <c r="K195" s="38">
        <f t="shared" si="88"/>
        <v>4.0300000000000002E-2</v>
      </c>
      <c r="L195">
        <f t="shared" si="89"/>
        <v>4.0300000000000002E-2</v>
      </c>
      <c r="M195">
        <f t="shared" ref="M195:M258" si="127">$L195*$B$6</f>
        <v>124.79701000000001</v>
      </c>
      <c r="N195">
        <f t="shared" si="126"/>
        <v>0</v>
      </c>
      <c r="S195">
        <f t="shared" si="121"/>
        <v>2205</v>
      </c>
      <c r="T195">
        <f t="shared" si="90"/>
        <v>2040</v>
      </c>
      <c r="U195" cm="1">
        <f t="array" ref="U195">IF(T195&gt;=MAX($D$3:$D$100),MAX($D$3:$D$100),IF(S195&lt;$D$3,$D$3,INDEX($D$3:$D$100,MATCH(S195,$D$3:$D$100)+1)))</f>
        <v>2040</v>
      </c>
      <c r="V195">
        <f t="shared" si="91"/>
        <v>2.73E-5</v>
      </c>
      <c r="W195" s="38">
        <f t="shared" si="92"/>
        <v>2.73E-5</v>
      </c>
      <c r="X195">
        <f t="shared" si="93"/>
        <v>2.73E-5</v>
      </c>
      <c r="Y195">
        <f t="shared" si="94"/>
        <v>8.453991000000001E-2</v>
      </c>
      <c r="Z195">
        <f t="shared" si="95"/>
        <v>0</v>
      </c>
      <c r="AE195">
        <f t="shared" si="122"/>
        <v>2205</v>
      </c>
      <c r="AF195">
        <f t="shared" si="96"/>
        <v>2040</v>
      </c>
      <c r="AG195" cm="1">
        <f t="array" ref="AG195">IF(AF195&gt;=MAX($D$3:$D$100),MAX($D$3:$D$100),IF(AE195&lt;$D$3,$D$3,INDEX($D$3:$D$100,MATCH(AE195,$D$3:$D$100)+1)))</f>
        <v>2040</v>
      </c>
      <c r="AH195">
        <f t="shared" si="97"/>
        <v>2.6800000000000001E-4</v>
      </c>
      <c r="AI195" s="38">
        <f t="shared" si="98"/>
        <v>2.6800000000000001E-4</v>
      </c>
      <c r="AJ195">
        <f t="shared" si="99"/>
        <v>2.6800000000000001E-4</v>
      </c>
      <c r="AK195">
        <f t="shared" si="100"/>
        <v>0.82991560000000009</v>
      </c>
      <c r="AL195">
        <f t="shared" si="101"/>
        <v>0</v>
      </c>
      <c r="AN195" s="1" t="str" cm="1">
        <f t="array" ref="AN195">IF(INDEX(Utilities!195:195,'OperationUtility1 (El)'!$B$9)="","",INDEX(Utilities!195:195,'OperationUtility1 (El)'!$B$9))</f>
        <v/>
      </c>
      <c r="AO195" s="1" t="str" cm="1">
        <f t="array" ref="AO195">IF(INDEX(Utilities!195:195,'OperationUtility1 (El)'!$B$9 + 3)="","",INDEX(Utilities!195:195,'OperationUtility1 (El)'!$B$9 +3))</f>
        <v/>
      </c>
      <c r="AQ195">
        <f t="shared" si="123"/>
        <v>2205</v>
      </c>
      <c r="AR195">
        <f t="shared" si="102"/>
        <v>2040</v>
      </c>
      <c r="AS195" cm="1">
        <f t="array" ref="AS195">IF(AR195&gt;=MAX($D$3:$D$100),MAX($D$3:$D$100),IF(AQ195&lt;$D$3,$D$3,INDEX($D$3:$D$100,MATCH(AQ195,$D$3:$D$100)+1)))</f>
        <v>2040</v>
      </c>
      <c r="AT195">
        <f t="shared" si="103"/>
        <v>6.0300000000000002E-5</v>
      </c>
      <c r="AU195" s="38">
        <f t="shared" si="104"/>
        <v>6.0300000000000002E-5</v>
      </c>
      <c r="AV195">
        <f t="shared" si="105"/>
        <v>6.0300000000000002E-5</v>
      </c>
      <c r="AW195">
        <f t="shared" si="106"/>
        <v>0.18673101000000003</v>
      </c>
      <c r="AX195">
        <f t="shared" si="107"/>
        <v>0</v>
      </c>
      <c r="AZ195" s="1" t="str" cm="1">
        <f t="array" ref="AZ195">IF(INDEX(Utilities!195:195,'OperationUtility1 (El)'!$B$9)="","",INDEX(Utilities!195:195,'OperationUtility1 (El)'!$B$9))</f>
        <v/>
      </c>
      <c r="BA195" s="1" t="str" cm="1">
        <f t="array" ref="BA195">IF(INDEX(Utilities!195:195,'OperationUtility1 (El)'!$B$9 + 4)="","",INDEX(Utilities!195:195,'OperationUtility1 (El)'!$B$9 +4))</f>
        <v/>
      </c>
      <c r="BC195">
        <f t="shared" si="124"/>
        <v>2205</v>
      </c>
      <c r="BD195">
        <f t="shared" si="108"/>
        <v>2040</v>
      </c>
      <c r="BE195" cm="1">
        <f t="array" ref="BE195">IF(BD195&gt;=MAX($D$3:$D$100),MAX($D$3:$D$100),IF(BC195&lt;$D$3,$D$3,INDEX($D$3:$D$100,MATCH(BC195,$D$3:$D$100)+1)))</f>
        <v>2040</v>
      </c>
      <c r="BF195">
        <f t="shared" si="109"/>
        <v>0.40600000000000003</v>
      </c>
      <c r="BG195" s="38">
        <f t="shared" si="110"/>
        <v>0.40600000000000003</v>
      </c>
      <c r="BH195">
        <f t="shared" si="111"/>
        <v>0.40600000000000003</v>
      </c>
      <c r="BI195">
        <f t="shared" si="112"/>
        <v>1257.2602000000002</v>
      </c>
      <c r="BJ195">
        <f t="shared" si="113"/>
        <v>0</v>
      </c>
      <c r="BL195" s="1" t="str" cm="1">
        <f t="array" ref="BL195">IF(INDEX(Utilities!195:195,'OperationUtility1 (El)'!$B$9)="","",INDEX(Utilities!195:195,'OperationUtility1 (El)'!$B$9))</f>
        <v/>
      </c>
      <c r="BM195" s="1" t="str" cm="1">
        <f t="array" ref="BM195">IF(INDEX(Utilities!195:195,'OperationUtility1 (El)'!$B$9 + 5)="","",INDEX(Utilities!195:195,'OperationUtility1 (El)'!$B$9 +5))</f>
        <v/>
      </c>
      <c r="BO195">
        <f t="shared" si="125"/>
        <v>2205</v>
      </c>
      <c r="BP195">
        <f t="shared" si="114"/>
        <v>2040</v>
      </c>
      <c r="BQ195" cm="1">
        <f t="array" ref="BQ195">IF(BP195&gt;=MAX($D$3:$D$100),MAX($D$3:$D$100),IF(BO195&lt;$D$3,$D$3,INDEX($D$3:$D$100,MATCH(BO195,$D$3:$D$100)+1)))</f>
        <v>2040</v>
      </c>
      <c r="BR195">
        <f t="shared" si="115"/>
        <v>6.1510000000000007</v>
      </c>
      <c r="BS195" s="38">
        <f t="shared" si="116"/>
        <v>6.1510000000000007</v>
      </c>
      <c r="BT195">
        <f t="shared" si="117"/>
        <v>6.1510000000000007</v>
      </c>
      <c r="BU195">
        <f t="shared" si="118"/>
        <v>19047.801700000004</v>
      </c>
      <c r="BV195">
        <f t="shared" si="119"/>
        <v>0</v>
      </c>
    </row>
    <row r="196" spans="7:74" x14ac:dyDescent="0.25">
      <c r="G196">
        <f t="shared" si="120"/>
        <v>2206</v>
      </c>
      <c r="H196">
        <f t="shared" ref="H196:H259" si="128">INDEX(D$3:D$100,IFERROR(MATCH(G196, D$3:D$100),1))</f>
        <v>2040</v>
      </c>
      <c r="I196" cm="1">
        <f t="array" ref="I196">IF(H196&gt;=MAX($D$3:$D$100),MAX($D$3:$D$100),IF(G196&lt;$D$3,$D$3,INDEX($D$3:$D$100,MATCH(G196,$D$3:$D$100)+1)))</f>
        <v>2040</v>
      </c>
      <c r="J196">
        <f t="shared" ref="J196:J259" si="129">INDEX(E$3:E$100,MATCH(H196,D$3:D$100))</f>
        <v>4.0300000000000002E-2</v>
      </c>
      <c r="K196" s="38">
        <f t="shared" ref="K196:K259" si="130">INDEX(E$3:E$100,MATCH(I196,D$3:D$100))</f>
        <v>4.0300000000000002E-2</v>
      </c>
      <c r="L196">
        <f t="shared" ref="L196:L259" si="131">IF(H196=I196,J196,J196+(K196-J196)*((G196-H196)/(I196-H196)))</f>
        <v>4.0300000000000002E-2</v>
      </c>
      <c r="M196">
        <f t="shared" si="127"/>
        <v>124.79701000000001</v>
      </c>
      <c r="N196">
        <f t="shared" si="126"/>
        <v>0</v>
      </c>
      <c r="S196">
        <f t="shared" si="121"/>
        <v>2206</v>
      </c>
      <c r="T196">
        <f t="shared" ref="T196:T259" si="132">INDEX(P$3:P$100,IFERROR(MATCH(S196, P$3:P$100),1))</f>
        <v>2040</v>
      </c>
      <c r="U196" cm="1">
        <f t="array" ref="U196">IF(T196&gt;=MAX($D$3:$D$100),MAX($D$3:$D$100),IF(S196&lt;$D$3,$D$3,INDEX($D$3:$D$100,MATCH(S196,$D$3:$D$100)+1)))</f>
        <v>2040</v>
      </c>
      <c r="V196">
        <f t="shared" ref="V196:V259" si="133">INDEX(Q$3:Q$100,MATCH(T196,P$3:P$100))</f>
        <v>2.73E-5</v>
      </c>
      <c r="W196" s="38">
        <f t="shared" ref="W196:W259" si="134">INDEX(Q$3:Q$100,MATCH(U196,P$3:P$100))</f>
        <v>2.73E-5</v>
      </c>
      <c r="X196">
        <f t="shared" ref="X196:X259" si="135">IF(T196=U196,V196,V196+(W196-V196)*((S196-T196)/(U196-T196)))</f>
        <v>2.73E-5</v>
      </c>
      <c r="Y196">
        <f t="shared" ref="Y196:Y259" si="136">X196*$B$6</f>
        <v>8.453991000000001E-2</v>
      </c>
      <c r="Z196">
        <f t="shared" ref="Z196:Z259" si="137">X196*$B$7</f>
        <v>0</v>
      </c>
      <c r="AE196">
        <f t="shared" si="122"/>
        <v>2206</v>
      </c>
      <c r="AF196">
        <f t="shared" ref="AF196:AF259" si="138">INDEX(AB$3:AB$100,IFERROR(MATCH(AE196, AB$3:AB$100),1))</f>
        <v>2040</v>
      </c>
      <c r="AG196" cm="1">
        <f t="array" ref="AG196">IF(AF196&gt;=MAX($D$3:$D$100),MAX($D$3:$D$100),IF(AE196&lt;$D$3,$D$3,INDEX($D$3:$D$100,MATCH(AE196,$D$3:$D$100)+1)))</f>
        <v>2040</v>
      </c>
      <c r="AH196">
        <f t="shared" ref="AH196:AH259" si="139">INDEX(AC$3:AC$100,MATCH(AF196,AB$3:AB$100))</f>
        <v>2.6800000000000001E-4</v>
      </c>
      <c r="AI196" s="38">
        <f t="shared" ref="AI196:AI259" si="140">INDEX(AC$3:AC$100,MATCH(AG196,AB$3:AB$100))</f>
        <v>2.6800000000000001E-4</v>
      </c>
      <c r="AJ196">
        <f t="shared" ref="AJ196:AJ259" si="141">IF(AF196=AG196,AH196,AH196+(AI196-AH196)*((AE196-AF196)/(AG196-AF196)))</f>
        <v>2.6800000000000001E-4</v>
      </c>
      <c r="AK196">
        <f t="shared" ref="AK196:AK259" si="142">AJ196*$B$6</f>
        <v>0.82991560000000009</v>
      </c>
      <c r="AL196">
        <f t="shared" ref="AL196:AL259" si="143">AJ196*$B$7</f>
        <v>0</v>
      </c>
      <c r="AN196" s="1" t="str" cm="1">
        <f t="array" ref="AN196">IF(INDEX(Utilities!196:196,'OperationUtility1 (El)'!$B$9)="","",INDEX(Utilities!196:196,'OperationUtility1 (El)'!$B$9))</f>
        <v/>
      </c>
      <c r="AO196" s="1" t="str" cm="1">
        <f t="array" ref="AO196">IF(INDEX(Utilities!196:196,'OperationUtility1 (El)'!$B$9 + 3)="","",INDEX(Utilities!196:196,'OperationUtility1 (El)'!$B$9 +3))</f>
        <v/>
      </c>
      <c r="AQ196">
        <f t="shared" si="123"/>
        <v>2206</v>
      </c>
      <c r="AR196">
        <f t="shared" ref="AR196:AR259" si="144">INDEX(AN$3:AN$100,IFERROR(MATCH(AQ196, AN$3:AN$100),1))</f>
        <v>2040</v>
      </c>
      <c r="AS196" cm="1">
        <f t="array" ref="AS196">IF(AR196&gt;=MAX($D$3:$D$100),MAX($D$3:$D$100),IF(AQ196&lt;$D$3,$D$3,INDEX($D$3:$D$100,MATCH(AQ196,$D$3:$D$100)+1)))</f>
        <v>2040</v>
      </c>
      <c r="AT196">
        <f t="shared" ref="AT196:AT259" si="145">INDEX(AO$3:AO$100,MATCH(AR196,AN$3:AN$100))</f>
        <v>6.0300000000000002E-5</v>
      </c>
      <c r="AU196" s="38">
        <f t="shared" ref="AU196:AU259" si="146">INDEX(AO$3:AO$100,MATCH(AS196,AN$3:AN$100))</f>
        <v>6.0300000000000002E-5</v>
      </c>
      <c r="AV196">
        <f t="shared" ref="AV196:AV259" si="147">IF(AR196=AS196,AT196,AT196+(AU196-AT196)*((AQ196-AR196)/(AS196-AR196)))</f>
        <v>6.0300000000000002E-5</v>
      </c>
      <c r="AW196">
        <f t="shared" ref="AW196:AW259" si="148">AV196*$B$6</f>
        <v>0.18673101000000003</v>
      </c>
      <c r="AX196">
        <f t="shared" ref="AX196:AX259" si="149">AV196*$B$7</f>
        <v>0</v>
      </c>
      <c r="AZ196" s="1" t="str" cm="1">
        <f t="array" ref="AZ196">IF(INDEX(Utilities!196:196,'OperationUtility1 (El)'!$B$9)="","",INDEX(Utilities!196:196,'OperationUtility1 (El)'!$B$9))</f>
        <v/>
      </c>
      <c r="BA196" s="1" t="str" cm="1">
        <f t="array" ref="BA196">IF(INDEX(Utilities!196:196,'OperationUtility1 (El)'!$B$9 + 4)="","",INDEX(Utilities!196:196,'OperationUtility1 (El)'!$B$9 +4))</f>
        <v/>
      </c>
      <c r="BC196">
        <f t="shared" si="124"/>
        <v>2206</v>
      </c>
      <c r="BD196">
        <f t="shared" ref="BD196:BD259" si="150">INDEX(AZ$3:AZ$100,IFERROR(MATCH(BC196, AZ$3:AZ$100),1))</f>
        <v>2040</v>
      </c>
      <c r="BE196" cm="1">
        <f t="array" ref="BE196">IF(BD196&gt;=MAX($D$3:$D$100),MAX($D$3:$D$100),IF(BC196&lt;$D$3,$D$3,INDEX($D$3:$D$100,MATCH(BC196,$D$3:$D$100)+1)))</f>
        <v>2040</v>
      </c>
      <c r="BF196">
        <f t="shared" ref="BF196:BF259" si="151">INDEX(BA$3:BA$100,MATCH(BD196,AZ$3:AZ$100))</f>
        <v>0.40600000000000003</v>
      </c>
      <c r="BG196" s="38">
        <f t="shared" ref="BG196:BG259" si="152">INDEX(BA$3:BA$100,MATCH(BE196,AZ$3:AZ$100))</f>
        <v>0.40600000000000003</v>
      </c>
      <c r="BH196">
        <f t="shared" ref="BH196:BH259" si="153">IF(BD196=BE196,BF196,BF196+(BG196-BF196)*((BC196-BD196)/(BE196-BD196)))</f>
        <v>0.40600000000000003</v>
      </c>
      <c r="BI196">
        <f t="shared" ref="BI196:BI259" si="154">BH196*$B$6</f>
        <v>1257.2602000000002</v>
      </c>
      <c r="BJ196">
        <f t="shared" ref="BJ196:BJ259" si="155">BH196*$B$7</f>
        <v>0</v>
      </c>
      <c r="BL196" s="1" t="str" cm="1">
        <f t="array" ref="BL196">IF(INDEX(Utilities!196:196,'OperationUtility1 (El)'!$B$9)="","",INDEX(Utilities!196:196,'OperationUtility1 (El)'!$B$9))</f>
        <v/>
      </c>
      <c r="BM196" s="1" t="str" cm="1">
        <f t="array" ref="BM196">IF(INDEX(Utilities!196:196,'OperationUtility1 (El)'!$B$9 + 5)="","",INDEX(Utilities!196:196,'OperationUtility1 (El)'!$B$9 +5))</f>
        <v/>
      </c>
      <c r="BO196">
        <f t="shared" si="125"/>
        <v>2206</v>
      </c>
      <c r="BP196">
        <f t="shared" ref="BP196:BP259" si="156">INDEX(BL$3:BL$100,IFERROR(MATCH(BO196, BL$3:BL$100),1))</f>
        <v>2040</v>
      </c>
      <c r="BQ196" cm="1">
        <f t="array" ref="BQ196">IF(BP196&gt;=MAX($D$3:$D$100),MAX($D$3:$D$100),IF(BO196&lt;$D$3,$D$3,INDEX($D$3:$D$100,MATCH(BO196,$D$3:$D$100)+1)))</f>
        <v>2040</v>
      </c>
      <c r="BR196">
        <f t="shared" ref="BR196:BR259" si="157">INDEX(BM$3:BM$100,MATCH(BP196,BL$3:BL$100))</f>
        <v>6.1510000000000007</v>
      </c>
      <c r="BS196" s="38">
        <f t="shared" ref="BS196:BS259" si="158">INDEX(BM$3:BM$100,MATCH(BQ196,BL$3:BL$100))</f>
        <v>6.1510000000000007</v>
      </c>
      <c r="BT196">
        <f t="shared" ref="BT196:BT259" si="159">IF(BP196=BQ196,BR196,BR196+(BS196-BR196)*((BO196-BP196)/(BQ196-BP196)))</f>
        <v>6.1510000000000007</v>
      </c>
      <c r="BU196">
        <f t="shared" ref="BU196:BU259" si="160">BT196*$B$6</f>
        <v>19047.801700000004</v>
      </c>
      <c r="BV196">
        <f t="shared" ref="BV196:BV259" si="161">BT196*$B$7</f>
        <v>0</v>
      </c>
    </row>
    <row r="197" spans="7:74" x14ac:dyDescent="0.25">
      <c r="G197">
        <f t="shared" ref="G197:G260" si="162">G196+1</f>
        <v>2207</v>
      </c>
      <c r="H197">
        <f t="shared" si="128"/>
        <v>2040</v>
      </c>
      <c r="I197" cm="1">
        <f t="array" ref="I197">IF(H197&gt;=MAX($D$3:$D$100),MAX($D$3:$D$100),IF(G197&lt;$D$3,$D$3,INDEX($D$3:$D$100,MATCH(G197,$D$3:$D$100)+1)))</f>
        <v>2040</v>
      </c>
      <c r="J197">
        <f t="shared" si="129"/>
        <v>4.0300000000000002E-2</v>
      </c>
      <c r="K197" s="38">
        <f t="shared" si="130"/>
        <v>4.0300000000000002E-2</v>
      </c>
      <c r="L197">
        <f t="shared" si="131"/>
        <v>4.0300000000000002E-2</v>
      </c>
      <c r="M197">
        <f t="shared" si="127"/>
        <v>124.79701000000001</v>
      </c>
      <c r="N197">
        <f t="shared" si="126"/>
        <v>0</v>
      </c>
      <c r="S197">
        <f t="shared" ref="S197:S260" si="163">S196+1</f>
        <v>2207</v>
      </c>
      <c r="T197">
        <f t="shared" si="132"/>
        <v>2040</v>
      </c>
      <c r="U197" cm="1">
        <f t="array" ref="U197">IF(T197&gt;=MAX($D$3:$D$100),MAX($D$3:$D$100),IF(S197&lt;$D$3,$D$3,INDEX($D$3:$D$100,MATCH(S197,$D$3:$D$100)+1)))</f>
        <v>2040</v>
      </c>
      <c r="V197">
        <f t="shared" si="133"/>
        <v>2.73E-5</v>
      </c>
      <c r="W197" s="38">
        <f t="shared" si="134"/>
        <v>2.73E-5</v>
      </c>
      <c r="X197">
        <f t="shared" si="135"/>
        <v>2.73E-5</v>
      </c>
      <c r="Y197">
        <f t="shared" si="136"/>
        <v>8.453991000000001E-2</v>
      </c>
      <c r="Z197">
        <f t="shared" si="137"/>
        <v>0</v>
      </c>
      <c r="AE197">
        <f t="shared" ref="AE197:AE260" si="164">AE196+1</f>
        <v>2207</v>
      </c>
      <c r="AF197">
        <f t="shared" si="138"/>
        <v>2040</v>
      </c>
      <c r="AG197" cm="1">
        <f t="array" ref="AG197">IF(AF197&gt;=MAX($D$3:$D$100),MAX($D$3:$D$100),IF(AE197&lt;$D$3,$D$3,INDEX($D$3:$D$100,MATCH(AE197,$D$3:$D$100)+1)))</f>
        <v>2040</v>
      </c>
      <c r="AH197">
        <f t="shared" si="139"/>
        <v>2.6800000000000001E-4</v>
      </c>
      <c r="AI197" s="38">
        <f t="shared" si="140"/>
        <v>2.6800000000000001E-4</v>
      </c>
      <c r="AJ197">
        <f t="shared" si="141"/>
        <v>2.6800000000000001E-4</v>
      </c>
      <c r="AK197">
        <f t="shared" si="142"/>
        <v>0.82991560000000009</v>
      </c>
      <c r="AL197">
        <f t="shared" si="143"/>
        <v>0</v>
      </c>
      <c r="AN197" s="1" t="str" cm="1">
        <f t="array" ref="AN197">IF(INDEX(Utilities!197:197,'OperationUtility1 (El)'!$B$9)="","",INDEX(Utilities!197:197,'OperationUtility1 (El)'!$B$9))</f>
        <v/>
      </c>
      <c r="AO197" s="1" t="str" cm="1">
        <f t="array" ref="AO197">IF(INDEX(Utilities!197:197,'OperationUtility1 (El)'!$B$9 + 3)="","",INDEX(Utilities!197:197,'OperationUtility1 (El)'!$B$9 +3))</f>
        <v/>
      </c>
      <c r="AQ197">
        <f t="shared" ref="AQ197:AQ260" si="165">AQ196+1</f>
        <v>2207</v>
      </c>
      <c r="AR197">
        <f t="shared" si="144"/>
        <v>2040</v>
      </c>
      <c r="AS197" cm="1">
        <f t="array" ref="AS197">IF(AR197&gt;=MAX($D$3:$D$100),MAX($D$3:$D$100),IF(AQ197&lt;$D$3,$D$3,INDEX($D$3:$D$100,MATCH(AQ197,$D$3:$D$100)+1)))</f>
        <v>2040</v>
      </c>
      <c r="AT197">
        <f t="shared" si="145"/>
        <v>6.0300000000000002E-5</v>
      </c>
      <c r="AU197" s="38">
        <f t="shared" si="146"/>
        <v>6.0300000000000002E-5</v>
      </c>
      <c r="AV197">
        <f t="shared" si="147"/>
        <v>6.0300000000000002E-5</v>
      </c>
      <c r="AW197">
        <f t="shared" si="148"/>
        <v>0.18673101000000003</v>
      </c>
      <c r="AX197">
        <f t="shared" si="149"/>
        <v>0</v>
      </c>
      <c r="AZ197" s="1" t="str" cm="1">
        <f t="array" ref="AZ197">IF(INDEX(Utilities!197:197,'OperationUtility1 (El)'!$B$9)="","",INDEX(Utilities!197:197,'OperationUtility1 (El)'!$B$9))</f>
        <v/>
      </c>
      <c r="BA197" s="1" t="str" cm="1">
        <f t="array" ref="BA197">IF(INDEX(Utilities!197:197,'OperationUtility1 (El)'!$B$9 + 4)="","",INDEX(Utilities!197:197,'OperationUtility1 (El)'!$B$9 +4))</f>
        <v/>
      </c>
      <c r="BC197">
        <f t="shared" ref="BC197:BC260" si="166">BC196+1</f>
        <v>2207</v>
      </c>
      <c r="BD197">
        <f t="shared" si="150"/>
        <v>2040</v>
      </c>
      <c r="BE197" cm="1">
        <f t="array" ref="BE197">IF(BD197&gt;=MAX($D$3:$D$100),MAX($D$3:$D$100),IF(BC197&lt;$D$3,$D$3,INDEX($D$3:$D$100,MATCH(BC197,$D$3:$D$100)+1)))</f>
        <v>2040</v>
      </c>
      <c r="BF197">
        <f t="shared" si="151"/>
        <v>0.40600000000000003</v>
      </c>
      <c r="BG197" s="38">
        <f t="shared" si="152"/>
        <v>0.40600000000000003</v>
      </c>
      <c r="BH197">
        <f t="shared" si="153"/>
        <v>0.40600000000000003</v>
      </c>
      <c r="BI197">
        <f t="shared" si="154"/>
        <v>1257.2602000000002</v>
      </c>
      <c r="BJ197">
        <f t="shared" si="155"/>
        <v>0</v>
      </c>
      <c r="BL197" s="1" t="str" cm="1">
        <f t="array" ref="BL197">IF(INDEX(Utilities!197:197,'OperationUtility1 (El)'!$B$9)="","",INDEX(Utilities!197:197,'OperationUtility1 (El)'!$B$9))</f>
        <v/>
      </c>
      <c r="BM197" s="1" t="str" cm="1">
        <f t="array" ref="BM197">IF(INDEX(Utilities!197:197,'OperationUtility1 (El)'!$B$9 + 5)="","",INDEX(Utilities!197:197,'OperationUtility1 (El)'!$B$9 +5))</f>
        <v/>
      </c>
      <c r="BO197">
        <f t="shared" ref="BO197:BO260" si="167">BO196+1</f>
        <v>2207</v>
      </c>
      <c r="BP197">
        <f t="shared" si="156"/>
        <v>2040</v>
      </c>
      <c r="BQ197" cm="1">
        <f t="array" ref="BQ197">IF(BP197&gt;=MAX($D$3:$D$100),MAX($D$3:$D$100),IF(BO197&lt;$D$3,$D$3,INDEX($D$3:$D$100,MATCH(BO197,$D$3:$D$100)+1)))</f>
        <v>2040</v>
      </c>
      <c r="BR197">
        <f t="shared" si="157"/>
        <v>6.1510000000000007</v>
      </c>
      <c r="BS197" s="38">
        <f t="shared" si="158"/>
        <v>6.1510000000000007</v>
      </c>
      <c r="BT197">
        <f t="shared" si="159"/>
        <v>6.1510000000000007</v>
      </c>
      <c r="BU197">
        <f t="shared" si="160"/>
        <v>19047.801700000004</v>
      </c>
      <c r="BV197">
        <f t="shared" si="161"/>
        <v>0</v>
      </c>
    </row>
    <row r="198" spans="7:74" x14ac:dyDescent="0.25">
      <c r="G198">
        <f t="shared" si="162"/>
        <v>2208</v>
      </c>
      <c r="H198">
        <f t="shared" si="128"/>
        <v>2040</v>
      </c>
      <c r="I198" cm="1">
        <f t="array" ref="I198">IF(H198&gt;=MAX($D$3:$D$100),MAX($D$3:$D$100),IF(G198&lt;$D$3,$D$3,INDEX($D$3:$D$100,MATCH(G198,$D$3:$D$100)+1)))</f>
        <v>2040</v>
      </c>
      <c r="J198">
        <f t="shared" si="129"/>
        <v>4.0300000000000002E-2</v>
      </c>
      <c r="K198" s="38">
        <f t="shared" si="130"/>
        <v>4.0300000000000002E-2</v>
      </c>
      <c r="L198">
        <f t="shared" si="131"/>
        <v>4.0300000000000002E-2</v>
      </c>
      <c r="M198">
        <f t="shared" si="127"/>
        <v>124.79701000000001</v>
      </c>
      <c r="N198">
        <f t="shared" si="126"/>
        <v>0</v>
      </c>
      <c r="S198">
        <f t="shared" si="163"/>
        <v>2208</v>
      </c>
      <c r="T198">
        <f t="shared" si="132"/>
        <v>2040</v>
      </c>
      <c r="U198" cm="1">
        <f t="array" ref="U198">IF(T198&gt;=MAX($D$3:$D$100),MAX($D$3:$D$100),IF(S198&lt;$D$3,$D$3,INDEX($D$3:$D$100,MATCH(S198,$D$3:$D$100)+1)))</f>
        <v>2040</v>
      </c>
      <c r="V198">
        <f t="shared" si="133"/>
        <v>2.73E-5</v>
      </c>
      <c r="W198" s="38">
        <f t="shared" si="134"/>
        <v>2.73E-5</v>
      </c>
      <c r="X198">
        <f t="shared" si="135"/>
        <v>2.73E-5</v>
      </c>
      <c r="Y198">
        <f t="shared" si="136"/>
        <v>8.453991000000001E-2</v>
      </c>
      <c r="Z198">
        <f t="shared" si="137"/>
        <v>0</v>
      </c>
      <c r="AE198">
        <f t="shared" si="164"/>
        <v>2208</v>
      </c>
      <c r="AF198">
        <f t="shared" si="138"/>
        <v>2040</v>
      </c>
      <c r="AG198" cm="1">
        <f t="array" ref="AG198">IF(AF198&gt;=MAX($D$3:$D$100),MAX($D$3:$D$100),IF(AE198&lt;$D$3,$D$3,INDEX($D$3:$D$100,MATCH(AE198,$D$3:$D$100)+1)))</f>
        <v>2040</v>
      </c>
      <c r="AH198">
        <f t="shared" si="139"/>
        <v>2.6800000000000001E-4</v>
      </c>
      <c r="AI198" s="38">
        <f t="shared" si="140"/>
        <v>2.6800000000000001E-4</v>
      </c>
      <c r="AJ198">
        <f t="shared" si="141"/>
        <v>2.6800000000000001E-4</v>
      </c>
      <c r="AK198">
        <f t="shared" si="142"/>
        <v>0.82991560000000009</v>
      </c>
      <c r="AL198">
        <f t="shared" si="143"/>
        <v>0</v>
      </c>
      <c r="AN198" s="1" t="str" cm="1">
        <f t="array" ref="AN198">IF(INDEX(Utilities!198:198,'OperationUtility1 (El)'!$B$9)="","",INDEX(Utilities!198:198,'OperationUtility1 (El)'!$B$9))</f>
        <v/>
      </c>
      <c r="AO198" s="1" t="str" cm="1">
        <f t="array" ref="AO198">IF(INDEX(Utilities!198:198,'OperationUtility1 (El)'!$B$9 + 3)="","",INDEX(Utilities!198:198,'OperationUtility1 (El)'!$B$9 +3))</f>
        <v/>
      </c>
      <c r="AQ198">
        <f t="shared" si="165"/>
        <v>2208</v>
      </c>
      <c r="AR198">
        <f t="shared" si="144"/>
        <v>2040</v>
      </c>
      <c r="AS198" cm="1">
        <f t="array" ref="AS198">IF(AR198&gt;=MAX($D$3:$D$100),MAX($D$3:$D$100),IF(AQ198&lt;$D$3,$D$3,INDEX($D$3:$D$100,MATCH(AQ198,$D$3:$D$100)+1)))</f>
        <v>2040</v>
      </c>
      <c r="AT198">
        <f t="shared" si="145"/>
        <v>6.0300000000000002E-5</v>
      </c>
      <c r="AU198" s="38">
        <f t="shared" si="146"/>
        <v>6.0300000000000002E-5</v>
      </c>
      <c r="AV198">
        <f t="shared" si="147"/>
        <v>6.0300000000000002E-5</v>
      </c>
      <c r="AW198">
        <f t="shared" si="148"/>
        <v>0.18673101000000003</v>
      </c>
      <c r="AX198">
        <f t="shared" si="149"/>
        <v>0</v>
      </c>
      <c r="AZ198" s="1" t="str" cm="1">
        <f t="array" ref="AZ198">IF(INDEX(Utilities!198:198,'OperationUtility1 (El)'!$B$9)="","",INDEX(Utilities!198:198,'OperationUtility1 (El)'!$B$9))</f>
        <v/>
      </c>
      <c r="BA198" s="1" t="str" cm="1">
        <f t="array" ref="BA198">IF(INDEX(Utilities!198:198,'OperationUtility1 (El)'!$B$9 + 4)="","",INDEX(Utilities!198:198,'OperationUtility1 (El)'!$B$9 +4))</f>
        <v/>
      </c>
      <c r="BC198">
        <f t="shared" si="166"/>
        <v>2208</v>
      </c>
      <c r="BD198">
        <f t="shared" si="150"/>
        <v>2040</v>
      </c>
      <c r="BE198" cm="1">
        <f t="array" ref="BE198">IF(BD198&gt;=MAX($D$3:$D$100),MAX($D$3:$D$100),IF(BC198&lt;$D$3,$D$3,INDEX($D$3:$D$100,MATCH(BC198,$D$3:$D$100)+1)))</f>
        <v>2040</v>
      </c>
      <c r="BF198">
        <f t="shared" si="151"/>
        <v>0.40600000000000003</v>
      </c>
      <c r="BG198" s="38">
        <f t="shared" si="152"/>
        <v>0.40600000000000003</v>
      </c>
      <c r="BH198">
        <f t="shared" si="153"/>
        <v>0.40600000000000003</v>
      </c>
      <c r="BI198">
        <f t="shared" si="154"/>
        <v>1257.2602000000002</v>
      </c>
      <c r="BJ198">
        <f t="shared" si="155"/>
        <v>0</v>
      </c>
      <c r="BL198" s="1" t="str" cm="1">
        <f t="array" ref="BL198">IF(INDEX(Utilities!198:198,'OperationUtility1 (El)'!$B$9)="","",INDEX(Utilities!198:198,'OperationUtility1 (El)'!$B$9))</f>
        <v/>
      </c>
      <c r="BM198" s="1" t="str" cm="1">
        <f t="array" ref="BM198">IF(INDEX(Utilities!198:198,'OperationUtility1 (El)'!$B$9 + 5)="","",INDEX(Utilities!198:198,'OperationUtility1 (El)'!$B$9 +5))</f>
        <v/>
      </c>
      <c r="BO198">
        <f t="shared" si="167"/>
        <v>2208</v>
      </c>
      <c r="BP198">
        <f t="shared" si="156"/>
        <v>2040</v>
      </c>
      <c r="BQ198" cm="1">
        <f t="array" ref="BQ198">IF(BP198&gt;=MAX($D$3:$D$100),MAX($D$3:$D$100),IF(BO198&lt;$D$3,$D$3,INDEX($D$3:$D$100,MATCH(BO198,$D$3:$D$100)+1)))</f>
        <v>2040</v>
      </c>
      <c r="BR198">
        <f t="shared" si="157"/>
        <v>6.1510000000000007</v>
      </c>
      <c r="BS198" s="38">
        <f t="shared" si="158"/>
        <v>6.1510000000000007</v>
      </c>
      <c r="BT198">
        <f t="shared" si="159"/>
        <v>6.1510000000000007</v>
      </c>
      <c r="BU198">
        <f t="shared" si="160"/>
        <v>19047.801700000004</v>
      </c>
      <c r="BV198">
        <f t="shared" si="161"/>
        <v>0</v>
      </c>
    </row>
    <row r="199" spans="7:74" x14ac:dyDescent="0.25">
      <c r="G199">
        <f t="shared" si="162"/>
        <v>2209</v>
      </c>
      <c r="H199">
        <f t="shared" si="128"/>
        <v>2040</v>
      </c>
      <c r="I199" cm="1">
        <f t="array" ref="I199">IF(H199&gt;=MAX($D$3:$D$100),MAX($D$3:$D$100),IF(G199&lt;$D$3,$D$3,INDEX($D$3:$D$100,MATCH(G199,$D$3:$D$100)+1)))</f>
        <v>2040</v>
      </c>
      <c r="J199">
        <f t="shared" si="129"/>
        <v>4.0300000000000002E-2</v>
      </c>
      <c r="K199" s="38">
        <f t="shared" si="130"/>
        <v>4.0300000000000002E-2</v>
      </c>
      <c r="L199">
        <f t="shared" si="131"/>
        <v>4.0300000000000002E-2</v>
      </c>
      <c r="M199">
        <f t="shared" si="127"/>
        <v>124.79701000000001</v>
      </c>
      <c r="N199">
        <f t="shared" ref="N199:N262" si="168">$L199*$B$7</f>
        <v>0</v>
      </c>
      <c r="S199">
        <f t="shared" si="163"/>
        <v>2209</v>
      </c>
      <c r="T199">
        <f t="shared" si="132"/>
        <v>2040</v>
      </c>
      <c r="U199" cm="1">
        <f t="array" ref="U199">IF(T199&gt;=MAX($D$3:$D$100),MAX($D$3:$D$100),IF(S199&lt;$D$3,$D$3,INDEX($D$3:$D$100,MATCH(S199,$D$3:$D$100)+1)))</f>
        <v>2040</v>
      </c>
      <c r="V199">
        <f t="shared" si="133"/>
        <v>2.73E-5</v>
      </c>
      <c r="W199" s="38">
        <f t="shared" si="134"/>
        <v>2.73E-5</v>
      </c>
      <c r="X199">
        <f t="shared" si="135"/>
        <v>2.73E-5</v>
      </c>
      <c r="Y199">
        <f t="shared" si="136"/>
        <v>8.453991000000001E-2</v>
      </c>
      <c r="Z199">
        <f t="shared" si="137"/>
        <v>0</v>
      </c>
      <c r="AE199">
        <f t="shared" si="164"/>
        <v>2209</v>
      </c>
      <c r="AF199">
        <f t="shared" si="138"/>
        <v>2040</v>
      </c>
      <c r="AG199" cm="1">
        <f t="array" ref="AG199">IF(AF199&gt;=MAX($D$3:$D$100),MAX($D$3:$D$100),IF(AE199&lt;$D$3,$D$3,INDEX($D$3:$D$100,MATCH(AE199,$D$3:$D$100)+1)))</f>
        <v>2040</v>
      </c>
      <c r="AH199">
        <f t="shared" si="139"/>
        <v>2.6800000000000001E-4</v>
      </c>
      <c r="AI199" s="38">
        <f t="shared" si="140"/>
        <v>2.6800000000000001E-4</v>
      </c>
      <c r="AJ199">
        <f t="shared" si="141"/>
        <v>2.6800000000000001E-4</v>
      </c>
      <c r="AK199">
        <f t="shared" si="142"/>
        <v>0.82991560000000009</v>
      </c>
      <c r="AL199">
        <f t="shared" si="143"/>
        <v>0</v>
      </c>
      <c r="AN199" s="1" t="str" cm="1">
        <f t="array" ref="AN199">IF(INDEX(Utilities!199:199,'OperationUtility1 (El)'!$B$9)="","",INDEX(Utilities!199:199,'OperationUtility1 (El)'!$B$9))</f>
        <v/>
      </c>
      <c r="AO199" s="1" t="str" cm="1">
        <f t="array" ref="AO199">IF(INDEX(Utilities!199:199,'OperationUtility1 (El)'!$B$9 + 3)="","",INDEX(Utilities!199:199,'OperationUtility1 (El)'!$B$9 +3))</f>
        <v/>
      </c>
      <c r="AQ199">
        <f t="shared" si="165"/>
        <v>2209</v>
      </c>
      <c r="AR199">
        <f t="shared" si="144"/>
        <v>2040</v>
      </c>
      <c r="AS199" cm="1">
        <f t="array" ref="AS199">IF(AR199&gt;=MAX($D$3:$D$100),MAX($D$3:$D$100),IF(AQ199&lt;$D$3,$D$3,INDEX($D$3:$D$100,MATCH(AQ199,$D$3:$D$100)+1)))</f>
        <v>2040</v>
      </c>
      <c r="AT199">
        <f t="shared" si="145"/>
        <v>6.0300000000000002E-5</v>
      </c>
      <c r="AU199" s="38">
        <f t="shared" si="146"/>
        <v>6.0300000000000002E-5</v>
      </c>
      <c r="AV199">
        <f t="shared" si="147"/>
        <v>6.0300000000000002E-5</v>
      </c>
      <c r="AW199">
        <f t="shared" si="148"/>
        <v>0.18673101000000003</v>
      </c>
      <c r="AX199">
        <f t="shared" si="149"/>
        <v>0</v>
      </c>
      <c r="AZ199" s="1" t="str" cm="1">
        <f t="array" ref="AZ199">IF(INDEX(Utilities!199:199,'OperationUtility1 (El)'!$B$9)="","",INDEX(Utilities!199:199,'OperationUtility1 (El)'!$B$9))</f>
        <v/>
      </c>
      <c r="BA199" s="1" t="str" cm="1">
        <f t="array" ref="BA199">IF(INDEX(Utilities!199:199,'OperationUtility1 (El)'!$B$9 + 4)="","",INDEX(Utilities!199:199,'OperationUtility1 (El)'!$B$9 +4))</f>
        <v/>
      </c>
      <c r="BC199">
        <f t="shared" si="166"/>
        <v>2209</v>
      </c>
      <c r="BD199">
        <f t="shared" si="150"/>
        <v>2040</v>
      </c>
      <c r="BE199" cm="1">
        <f t="array" ref="BE199">IF(BD199&gt;=MAX($D$3:$D$100),MAX($D$3:$D$100),IF(BC199&lt;$D$3,$D$3,INDEX($D$3:$D$100,MATCH(BC199,$D$3:$D$100)+1)))</f>
        <v>2040</v>
      </c>
      <c r="BF199">
        <f t="shared" si="151"/>
        <v>0.40600000000000003</v>
      </c>
      <c r="BG199" s="38">
        <f t="shared" si="152"/>
        <v>0.40600000000000003</v>
      </c>
      <c r="BH199">
        <f t="shared" si="153"/>
        <v>0.40600000000000003</v>
      </c>
      <c r="BI199">
        <f t="shared" si="154"/>
        <v>1257.2602000000002</v>
      </c>
      <c r="BJ199">
        <f t="shared" si="155"/>
        <v>0</v>
      </c>
      <c r="BL199" s="1" t="str" cm="1">
        <f t="array" ref="BL199">IF(INDEX(Utilities!199:199,'OperationUtility1 (El)'!$B$9)="","",INDEX(Utilities!199:199,'OperationUtility1 (El)'!$B$9))</f>
        <v/>
      </c>
      <c r="BM199" s="1" t="str" cm="1">
        <f t="array" ref="BM199">IF(INDEX(Utilities!199:199,'OperationUtility1 (El)'!$B$9 + 5)="","",INDEX(Utilities!199:199,'OperationUtility1 (El)'!$B$9 +5))</f>
        <v/>
      </c>
      <c r="BO199">
        <f t="shared" si="167"/>
        <v>2209</v>
      </c>
      <c r="BP199">
        <f t="shared" si="156"/>
        <v>2040</v>
      </c>
      <c r="BQ199" cm="1">
        <f t="array" ref="BQ199">IF(BP199&gt;=MAX($D$3:$D$100),MAX($D$3:$D$100),IF(BO199&lt;$D$3,$D$3,INDEX($D$3:$D$100,MATCH(BO199,$D$3:$D$100)+1)))</f>
        <v>2040</v>
      </c>
      <c r="BR199">
        <f t="shared" si="157"/>
        <v>6.1510000000000007</v>
      </c>
      <c r="BS199" s="38">
        <f t="shared" si="158"/>
        <v>6.1510000000000007</v>
      </c>
      <c r="BT199">
        <f t="shared" si="159"/>
        <v>6.1510000000000007</v>
      </c>
      <c r="BU199">
        <f t="shared" si="160"/>
        <v>19047.801700000004</v>
      </c>
      <c r="BV199">
        <f t="shared" si="161"/>
        <v>0</v>
      </c>
    </row>
    <row r="200" spans="7:74" x14ac:dyDescent="0.25">
      <c r="G200">
        <f t="shared" si="162"/>
        <v>2210</v>
      </c>
      <c r="H200">
        <f t="shared" si="128"/>
        <v>2040</v>
      </c>
      <c r="I200" cm="1">
        <f t="array" ref="I200">IF(H200&gt;=MAX($D$3:$D$100),MAX($D$3:$D$100),IF(G200&lt;$D$3,$D$3,INDEX($D$3:$D$100,MATCH(G200,$D$3:$D$100)+1)))</f>
        <v>2040</v>
      </c>
      <c r="J200">
        <f t="shared" si="129"/>
        <v>4.0300000000000002E-2</v>
      </c>
      <c r="K200" s="38">
        <f t="shared" si="130"/>
        <v>4.0300000000000002E-2</v>
      </c>
      <c r="L200">
        <f t="shared" si="131"/>
        <v>4.0300000000000002E-2</v>
      </c>
      <c r="M200">
        <f t="shared" si="127"/>
        <v>124.79701000000001</v>
      </c>
      <c r="N200">
        <f t="shared" si="168"/>
        <v>0</v>
      </c>
      <c r="S200">
        <f t="shared" si="163"/>
        <v>2210</v>
      </c>
      <c r="T200">
        <f t="shared" si="132"/>
        <v>2040</v>
      </c>
      <c r="U200" cm="1">
        <f t="array" ref="U200">IF(T200&gt;=MAX($D$3:$D$100),MAX($D$3:$D$100),IF(S200&lt;$D$3,$D$3,INDEX($D$3:$D$100,MATCH(S200,$D$3:$D$100)+1)))</f>
        <v>2040</v>
      </c>
      <c r="V200">
        <f t="shared" si="133"/>
        <v>2.73E-5</v>
      </c>
      <c r="W200" s="38">
        <f t="shared" si="134"/>
        <v>2.73E-5</v>
      </c>
      <c r="X200">
        <f t="shared" si="135"/>
        <v>2.73E-5</v>
      </c>
      <c r="Y200">
        <f t="shared" si="136"/>
        <v>8.453991000000001E-2</v>
      </c>
      <c r="Z200">
        <f t="shared" si="137"/>
        <v>0</v>
      </c>
      <c r="AE200">
        <f t="shared" si="164"/>
        <v>2210</v>
      </c>
      <c r="AF200">
        <f t="shared" si="138"/>
        <v>2040</v>
      </c>
      <c r="AG200" cm="1">
        <f t="array" ref="AG200">IF(AF200&gt;=MAX($D$3:$D$100),MAX($D$3:$D$100),IF(AE200&lt;$D$3,$D$3,INDEX($D$3:$D$100,MATCH(AE200,$D$3:$D$100)+1)))</f>
        <v>2040</v>
      </c>
      <c r="AH200">
        <f t="shared" si="139"/>
        <v>2.6800000000000001E-4</v>
      </c>
      <c r="AI200" s="38">
        <f t="shared" si="140"/>
        <v>2.6800000000000001E-4</v>
      </c>
      <c r="AJ200">
        <f t="shared" si="141"/>
        <v>2.6800000000000001E-4</v>
      </c>
      <c r="AK200">
        <f t="shared" si="142"/>
        <v>0.82991560000000009</v>
      </c>
      <c r="AL200">
        <f t="shared" si="143"/>
        <v>0</v>
      </c>
      <c r="AN200" s="1" t="str" cm="1">
        <f t="array" ref="AN200">IF(INDEX(Utilities!200:200,'OperationUtility1 (El)'!$B$9)="","",INDEX(Utilities!200:200,'OperationUtility1 (El)'!$B$9))</f>
        <v/>
      </c>
      <c r="AO200" s="1" t="str" cm="1">
        <f t="array" ref="AO200">IF(INDEX(Utilities!200:200,'OperationUtility1 (El)'!$B$9 + 3)="","",INDEX(Utilities!200:200,'OperationUtility1 (El)'!$B$9 +3))</f>
        <v/>
      </c>
      <c r="AQ200">
        <f t="shared" si="165"/>
        <v>2210</v>
      </c>
      <c r="AR200">
        <f t="shared" si="144"/>
        <v>2040</v>
      </c>
      <c r="AS200" cm="1">
        <f t="array" ref="AS200">IF(AR200&gt;=MAX($D$3:$D$100),MAX($D$3:$D$100),IF(AQ200&lt;$D$3,$D$3,INDEX($D$3:$D$100,MATCH(AQ200,$D$3:$D$100)+1)))</f>
        <v>2040</v>
      </c>
      <c r="AT200">
        <f t="shared" si="145"/>
        <v>6.0300000000000002E-5</v>
      </c>
      <c r="AU200" s="38">
        <f t="shared" si="146"/>
        <v>6.0300000000000002E-5</v>
      </c>
      <c r="AV200">
        <f t="shared" si="147"/>
        <v>6.0300000000000002E-5</v>
      </c>
      <c r="AW200">
        <f t="shared" si="148"/>
        <v>0.18673101000000003</v>
      </c>
      <c r="AX200">
        <f t="shared" si="149"/>
        <v>0</v>
      </c>
      <c r="AZ200" s="1" t="str" cm="1">
        <f t="array" ref="AZ200">IF(INDEX(Utilities!200:200,'OperationUtility1 (El)'!$B$9)="","",INDEX(Utilities!200:200,'OperationUtility1 (El)'!$B$9))</f>
        <v/>
      </c>
      <c r="BA200" s="1" t="str" cm="1">
        <f t="array" ref="BA200">IF(INDEX(Utilities!200:200,'OperationUtility1 (El)'!$B$9 + 4)="","",INDEX(Utilities!200:200,'OperationUtility1 (El)'!$B$9 +4))</f>
        <v/>
      </c>
      <c r="BC200">
        <f t="shared" si="166"/>
        <v>2210</v>
      </c>
      <c r="BD200">
        <f t="shared" si="150"/>
        <v>2040</v>
      </c>
      <c r="BE200" cm="1">
        <f t="array" ref="BE200">IF(BD200&gt;=MAX($D$3:$D$100),MAX($D$3:$D$100),IF(BC200&lt;$D$3,$D$3,INDEX($D$3:$D$100,MATCH(BC200,$D$3:$D$100)+1)))</f>
        <v>2040</v>
      </c>
      <c r="BF200">
        <f t="shared" si="151"/>
        <v>0.40600000000000003</v>
      </c>
      <c r="BG200" s="38">
        <f t="shared" si="152"/>
        <v>0.40600000000000003</v>
      </c>
      <c r="BH200">
        <f t="shared" si="153"/>
        <v>0.40600000000000003</v>
      </c>
      <c r="BI200">
        <f t="shared" si="154"/>
        <v>1257.2602000000002</v>
      </c>
      <c r="BJ200">
        <f t="shared" si="155"/>
        <v>0</v>
      </c>
      <c r="BL200" s="1" t="str" cm="1">
        <f t="array" ref="BL200">IF(INDEX(Utilities!200:200,'OperationUtility1 (El)'!$B$9)="","",INDEX(Utilities!200:200,'OperationUtility1 (El)'!$B$9))</f>
        <v/>
      </c>
      <c r="BM200" s="1" t="str" cm="1">
        <f t="array" ref="BM200">IF(INDEX(Utilities!200:200,'OperationUtility1 (El)'!$B$9 + 5)="","",INDEX(Utilities!200:200,'OperationUtility1 (El)'!$B$9 +5))</f>
        <v/>
      </c>
      <c r="BO200">
        <f t="shared" si="167"/>
        <v>2210</v>
      </c>
      <c r="BP200">
        <f t="shared" si="156"/>
        <v>2040</v>
      </c>
      <c r="BQ200" cm="1">
        <f t="array" ref="BQ200">IF(BP200&gt;=MAX($D$3:$D$100),MAX($D$3:$D$100),IF(BO200&lt;$D$3,$D$3,INDEX($D$3:$D$100,MATCH(BO200,$D$3:$D$100)+1)))</f>
        <v>2040</v>
      </c>
      <c r="BR200">
        <f t="shared" si="157"/>
        <v>6.1510000000000007</v>
      </c>
      <c r="BS200" s="38">
        <f t="shared" si="158"/>
        <v>6.1510000000000007</v>
      </c>
      <c r="BT200">
        <f t="shared" si="159"/>
        <v>6.1510000000000007</v>
      </c>
      <c r="BU200">
        <f t="shared" si="160"/>
        <v>19047.801700000004</v>
      </c>
      <c r="BV200">
        <f t="shared" si="161"/>
        <v>0</v>
      </c>
    </row>
    <row r="201" spans="7:74" x14ac:dyDescent="0.25">
      <c r="G201">
        <f t="shared" si="162"/>
        <v>2211</v>
      </c>
      <c r="H201">
        <f t="shared" si="128"/>
        <v>2040</v>
      </c>
      <c r="I201" cm="1">
        <f t="array" ref="I201">IF(H201&gt;=MAX($D$3:$D$100),MAX($D$3:$D$100),IF(G201&lt;$D$3,$D$3,INDEX($D$3:$D$100,MATCH(G201,$D$3:$D$100)+1)))</f>
        <v>2040</v>
      </c>
      <c r="J201">
        <f t="shared" si="129"/>
        <v>4.0300000000000002E-2</v>
      </c>
      <c r="K201" s="38">
        <f t="shared" si="130"/>
        <v>4.0300000000000002E-2</v>
      </c>
      <c r="L201">
        <f t="shared" si="131"/>
        <v>4.0300000000000002E-2</v>
      </c>
      <c r="M201">
        <f t="shared" si="127"/>
        <v>124.79701000000001</v>
      </c>
      <c r="N201">
        <f t="shared" si="168"/>
        <v>0</v>
      </c>
      <c r="S201">
        <f t="shared" si="163"/>
        <v>2211</v>
      </c>
      <c r="T201">
        <f t="shared" si="132"/>
        <v>2040</v>
      </c>
      <c r="U201" cm="1">
        <f t="array" ref="U201">IF(T201&gt;=MAX($D$3:$D$100),MAX($D$3:$D$100),IF(S201&lt;$D$3,$D$3,INDEX($D$3:$D$100,MATCH(S201,$D$3:$D$100)+1)))</f>
        <v>2040</v>
      </c>
      <c r="V201">
        <f t="shared" si="133"/>
        <v>2.73E-5</v>
      </c>
      <c r="W201" s="38">
        <f t="shared" si="134"/>
        <v>2.73E-5</v>
      </c>
      <c r="X201">
        <f t="shared" si="135"/>
        <v>2.73E-5</v>
      </c>
      <c r="Y201">
        <f t="shared" si="136"/>
        <v>8.453991000000001E-2</v>
      </c>
      <c r="Z201">
        <f t="shared" si="137"/>
        <v>0</v>
      </c>
      <c r="AE201">
        <f t="shared" si="164"/>
        <v>2211</v>
      </c>
      <c r="AF201">
        <f t="shared" si="138"/>
        <v>2040</v>
      </c>
      <c r="AG201" cm="1">
        <f t="array" ref="AG201">IF(AF201&gt;=MAX($D$3:$D$100),MAX($D$3:$D$100),IF(AE201&lt;$D$3,$D$3,INDEX($D$3:$D$100,MATCH(AE201,$D$3:$D$100)+1)))</f>
        <v>2040</v>
      </c>
      <c r="AH201">
        <f t="shared" si="139"/>
        <v>2.6800000000000001E-4</v>
      </c>
      <c r="AI201" s="38">
        <f t="shared" si="140"/>
        <v>2.6800000000000001E-4</v>
      </c>
      <c r="AJ201">
        <f t="shared" si="141"/>
        <v>2.6800000000000001E-4</v>
      </c>
      <c r="AK201">
        <f t="shared" si="142"/>
        <v>0.82991560000000009</v>
      </c>
      <c r="AL201">
        <f t="shared" si="143"/>
        <v>0</v>
      </c>
      <c r="AN201" s="1" t="str" cm="1">
        <f t="array" ref="AN201">IF(INDEX(Utilities!201:201,'OperationUtility1 (El)'!$B$9)="","",INDEX(Utilities!201:201,'OperationUtility1 (El)'!$B$9))</f>
        <v/>
      </c>
      <c r="AO201" s="1" t="str" cm="1">
        <f t="array" ref="AO201">IF(INDEX(Utilities!201:201,'OperationUtility1 (El)'!$B$9 + 3)="","",INDEX(Utilities!201:201,'OperationUtility1 (El)'!$B$9 +3))</f>
        <v/>
      </c>
      <c r="AQ201">
        <f t="shared" si="165"/>
        <v>2211</v>
      </c>
      <c r="AR201">
        <f t="shared" si="144"/>
        <v>2040</v>
      </c>
      <c r="AS201" cm="1">
        <f t="array" ref="AS201">IF(AR201&gt;=MAX($D$3:$D$100),MAX($D$3:$D$100),IF(AQ201&lt;$D$3,$D$3,INDEX($D$3:$D$100,MATCH(AQ201,$D$3:$D$100)+1)))</f>
        <v>2040</v>
      </c>
      <c r="AT201">
        <f t="shared" si="145"/>
        <v>6.0300000000000002E-5</v>
      </c>
      <c r="AU201" s="38">
        <f t="shared" si="146"/>
        <v>6.0300000000000002E-5</v>
      </c>
      <c r="AV201">
        <f t="shared" si="147"/>
        <v>6.0300000000000002E-5</v>
      </c>
      <c r="AW201">
        <f t="shared" si="148"/>
        <v>0.18673101000000003</v>
      </c>
      <c r="AX201">
        <f t="shared" si="149"/>
        <v>0</v>
      </c>
      <c r="AZ201" s="1" t="str" cm="1">
        <f t="array" ref="AZ201">IF(INDEX(Utilities!201:201,'OperationUtility1 (El)'!$B$9)="","",INDEX(Utilities!201:201,'OperationUtility1 (El)'!$B$9))</f>
        <v/>
      </c>
      <c r="BA201" s="1" t="str" cm="1">
        <f t="array" ref="BA201">IF(INDEX(Utilities!201:201,'OperationUtility1 (El)'!$B$9 + 4)="","",INDEX(Utilities!201:201,'OperationUtility1 (El)'!$B$9 +4))</f>
        <v/>
      </c>
      <c r="BC201">
        <f t="shared" si="166"/>
        <v>2211</v>
      </c>
      <c r="BD201">
        <f t="shared" si="150"/>
        <v>2040</v>
      </c>
      <c r="BE201" cm="1">
        <f t="array" ref="BE201">IF(BD201&gt;=MAX($D$3:$D$100),MAX($D$3:$D$100),IF(BC201&lt;$D$3,$D$3,INDEX($D$3:$D$100,MATCH(BC201,$D$3:$D$100)+1)))</f>
        <v>2040</v>
      </c>
      <c r="BF201">
        <f t="shared" si="151"/>
        <v>0.40600000000000003</v>
      </c>
      <c r="BG201" s="38">
        <f t="shared" si="152"/>
        <v>0.40600000000000003</v>
      </c>
      <c r="BH201">
        <f t="shared" si="153"/>
        <v>0.40600000000000003</v>
      </c>
      <c r="BI201">
        <f t="shared" si="154"/>
        <v>1257.2602000000002</v>
      </c>
      <c r="BJ201">
        <f t="shared" si="155"/>
        <v>0</v>
      </c>
      <c r="BL201" s="1" t="str" cm="1">
        <f t="array" ref="BL201">IF(INDEX(Utilities!201:201,'OperationUtility1 (El)'!$B$9)="","",INDEX(Utilities!201:201,'OperationUtility1 (El)'!$B$9))</f>
        <v/>
      </c>
      <c r="BM201" s="1" t="str" cm="1">
        <f t="array" ref="BM201">IF(INDEX(Utilities!201:201,'OperationUtility1 (El)'!$B$9 + 5)="","",INDEX(Utilities!201:201,'OperationUtility1 (El)'!$B$9 +5))</f>
        <v/>
      </c>
      <c r="BO201">
        <f t="shared" si="167"/>
        <v>2211</v>
      </c>
      <c r="BP201">
        <f t="shared" si="156"/>
        <v>2040</v>
      </c>
      <c r="BQ201" cm="1">
        <f t="array" ref="BQ201">IF(BP201&gt;=MAX($D$3:$D$100),MAX($D$3:$D$100),IF(BO201&lt;$D$3,$D$3,INDEX($D$3:$D$100,MATCH(BO201,$D$3:$D$100)+1)))</f>
        <v>2040</v>
      </c>
      <c r="BR201">
        <f t="shared" si="157"/>
        <v>6.1510000000000007</v>
      </c>
      <c r="BS201" s="38">
        <f t="shared" si="158"/>
        <v>6.1510000000000007</v>
      </c>
      <c r="BT201">
        <f t="shared" si="159"/>
        <v>6.1510000000000007</v>
      </c>
      <c r="BU201">
        <f t="shared" si="160"/>
        <v>19047.801700000004</v>
      </c>
      <c r="BV201">
        <f t="shared" si="161"/>
        <v>0</v>
      </c>
    </row>
    <row r="202" spans="7:74" x14ac:dyDescent="0.25">
      <c r="G202">
        <f t="shared" si="162"/>
        <v>2212</v>
      </c>
      <c r="H202">
        <f t="shared" si="128"/>
        <v>2040</v>
      </c>
      <c r="I202" cm="1">
        <f t="array" ref="I202">IF(H202&gt;=MAX($D$3:$D$100),MAX($D$3:$D$100),IF(G202&lt;$D$3,$D$3,INDEX($D$3:$D$100,MATCH(G202,$D$3:$D$100)+1)))</f>
        <v>2040</v>
      </c>
      <c r="J202">
        <f t="shared" si="129"/>
        <v>4.0300000000000002E-2</v>
      </c>
      <c r="K202" s="38">
        <f t="shared" si="130"/>
        <v>4.0300000000000002E-2</v>
      </c>
      <c r="L202">
        <f t="shared" si="131"/>
        <v>4.0300000000000002E-2</v>
      </c>
      <c r="M202">
        <f t="shared" si="127"/>
        <v>124.79701000000001</v>
      </c>
      <c r="N202">
        <f t="shared" si="168"/>
        <v>0</v>
      </c>
      <c r="S202">
        <f t="shared" si="163"/>
        <v>2212</v>
      </c>
      <c r="T202">
        <f t="shared" si="132"/>
        <v>2040</v>
      </c>
      <c r="U202" cm="1">
        <f t="array" ref="U202">IF(T202&gt;=MAX($D$3:$D$100),MAX($D$3:$D$100),IF(S202&lt;$D$3,$D$3,INDEX($D$3:$D$100,MATCH(S202,$D$3:$D$100)+1)))</f>
        <v>2040</v>
      </c>
      <c r="V202">
        <f t="shared" si="133"/>
        <v>2.73E-5</v>
      </c>
      <c r="W202" s="38">
        <f t="shared" si="134"/>
        <v>2.73E-5</v>
      </c>
      <c r="X202">
        <f t="shared" si="135"/>
        <v>2.73E-5</v>
      </c>
      <c r="Y202">
        <f t="shared" si="136"/>
        <v>8.453991000000001E-2</v>
      </c>
      <c r="Z202">
        <f t="shared" si="137"/>
        <v>0</v>
      </c>
      <c r="AE202">
        <f t="shared" si="164"/>
        <v>2212</v>
      </c>
      <c r="AF202">
        <f t="shared" si="138"/>
        <v>2040</v>
      </c>
      <c r="AG202" cm="1">
        <f t="array" ref="AG202">IF(AF202&gt;=MAX($D$3:$D$100),MAX($D$3:$D$100),IF(AE202&lt;$D$3,$D$3,INDEX($D$3:$D$100,MATCH(AE202,$D$3:$D$100)+1)))</f>
        <v>2040</v>
      </c>
      <c r="AH202">
        <f t="shared" si="139"/>
        <v>2.6800000000000001E-4</v>
      </c>
      <c r="AI202" s="38">
        <f t="shared" si="140"/>
        <v>2.6800000000000001E-4</v>
      </c>
      <c r="AJ202">
        <f t="shared" si="141"/>
        <v>2.6800000000000001E-4</v>
      </c>
      <c r="AK202">
        <f t="shared" si="142"/>
        <v>0.82991560000000009</v>
      </c>
      <c r="AL202">
        <f t="shared" si="143"/>
        <v>0</v>
      </c>
      <c r="AN202" s="1" t="str" cm="1">
        <f t="array" ref="AN202">IF(INDEX(Utilities!202:202,'OperationUtility1 (El)'!$B$9)="","",INDEX(Utilities!202:202,'OperationUtility1 (El)'!$B$9))</f>
        <v/>
      </c>
      <c r="AO202" s="1" t="str" cm="1">
        <f t="array" ref="AO202">IF(INDEX(Utilities!202:202,'OperationUtility1 (El)'!$B$9 + 3)="","",INDEX(Utilities!202:202,'OperationUtility1 (El)'!$B$9 +3))</f>
        <v/>
      </c>
      <c r="AQ202">
        <f t="shared" si="165"/>
        <v>2212</v>
      </c>
      <c r="AR202">
        <f t="shared" si="144"/>
        <v>2040</v>
      </c>
      <c r="AS202" cm="1">
        <f t="array" ref="AS202">IF(AR202&gt;=MAX($D$3:$D$100),MAX($D$3:$D$100),IF(AQ202&lt;$D$3,$D$3,INDEX($D$3:$D$100,MATCH(AQ202,$D$3:$D$100)+1)))</f>
        <v>2040</v>
      </c>
      <c r="AT202">
        <f t="shared" si="145"/>
        <v>6.0300000000000002E-5</v>
      </c>
      <c r="AU202" s="38">
        <f t="shared" si="146"/>
        <v>6.0300000000000002E-5</v>
      </c>
      <c r="AV202">
        <f t="shared" si="147"/>
        <v>6.0300000000000002E-5</v>
      </c>
      <c r="AW202">
        <f t="shared" si="148"/>
        <v>0.18673101000000003</v>
      </c>
      <c r="AX202">
        <f t="shared" si="149"/>
        <v>0</v>
      </c>
      <c r="AZ202" s="1" t="str" cm="1">
        <f t="array" ref="AZ202">IF(INDEX(Utilities!202:202,'OperationUtility1 (El)'!$B$9)="","",INDEX(Utilities!202:202,'OperationUtility1 (El)'!$B$9))</f>
        <v/>
      </c>
      <c r="BA202" s="1" t="str" cm="1">
        <f t="array" ref="BA202">IF(INDEX(Utilities!202:202,'OperationUtility1 (El)'!$B$9 + 4)="","",INDEX(Utilities!202:202,'OperationUtility1 (El)'!$B$9 +4))</f>
        <v/>
      </c>
      <c r="BC202">
        <f t="shared" si="166"/>
        <v>2212</v>
      </c>
      <c r="BD202">
        <f t="shared" si="150"/>
        <v>2040</v>
      </c>
      <c r="BE202" cm="1">
        <f t="array" ref="BE202">IF(BD202&gt;=MAX($D$3:$D$100),MAX($D$3:$D$100),IF(BC202&lt;$D$3,$D$3,INDEX($D$3:$D$100,MATCH(BC202,$D$3:$D$100)+1)))</f>
        <v>2040</v>
      </c>
      <c r="BF202">
        <f t="shared" si="151"/>
        <v>0.40600000000000003</v>
      </c>
      <c r="BG202" s="38">
        <f t="shared" si="152"/>
        <v>0.40600000000000003</v>
      </c>
      <c r="BH202">
        <f t="shared" si="153"/>
        <v>0.40600000000000003</v>
      </c>
      <c r="BI202">
        <f t="shared" si="154"/>
        <v>1257.2602000000002</v>
      </c>
      <c r="BJ202">
        <f t="shared" si="155"/>
        <v>0</v>
      </c>
      <c r="BL202" s="1" t="str" cm="1">
        <f t="array" ref="BL202">IF(INDEX(Utilities!202:202,'OperationUtility1 (El)'!$B$9)="","",INDEX(Utilities!202:202,'OperationUtility1 (El)'!$B$9))</f>
        <v/>
      </c>
      <c r="BM202" s="1" t="str" cm="1">
        <f t="array" ref="BM202">IF(INDEX(Utilities!202:202,'OperationUtility1 (El)'!$B$9 + 5)="","",INDEX(Utilities!202:202,'OperationUtility1 (El)'!$B$9 +5))</f>
        <v/>
      </c>
      <c r="BO202">
        <f t="shared" si="167"/>
        <v>2212</v>
      </c>
      <c r="BP202">
        <f t="shared" si="156"/>
        <v>2040</v>
      </c>
      <c r="BQ202" cm="1">
        <f t="array" ref="BQ202">IF(BP202&gt;=MAX($D$3:$D$100),MAX($D$3:$D$100),IF(BO202&lt;$D$3,$D$3,INDEX($D$3:$D$100,MATCH(BO202,$D$3:$D$100)+1)))</f>
        <v>2040</v>
      </c>
      <c r="BR202">
        <f t="shared" si="157"/>
        <v>6.1510000000000007</v>
      </c>
      <c r="BS202" s="38">
        <f t="shared" si="158"/>
        <v>6.1510000000000007</v>
      </c>
      <c r="BT202">
        <f t="shared" si="159"/>
        <v>6.1510000000000007</v>
      </c>
      <c r="BU202">
        <f t="shared" si="160"/>
        <v>19047.801700000004</v>
      </c>
      <c r="BV202">
        <f t="shared" si="161"/>
        <v>0</v>
      </c>
    </row>
    <row r="203" spans="7:74" x14ac:dyDescent="0.25">
      <c r="G203">
        <f t="shared" si="162"/>
        <v>2213</v>
      </c>
      <c r="H203">
        <f t="shared" si="128"/>
        <v>2040</v>
      </c>
      <c r="I203" cm="1">
        <f t="array" ref="I203">IF(H203&gt;=MAX($D$3:$D$100),MAX($D$3:$D$100),IF(G203&lt;$D$3,$D$3,INDEX($D$3:$D$100,MATCH(G203,$D$3:$D$100)+1)))</f>
        <v>2040</v>
      </c>
      <c r="J203">
        <f t="shared" si="129"/>
        <v>4.0300000000000002E-2</v>
      </c>
      <c r="K203" s="38">
        <f t="shared" si="130"/>
        <v>4.0300000000000002E-2</v>
      </c>
      <c r="L203">
        <f t="shared" si="131"/>
        <v>4.0300000000000002E-2</v>
      </c>
      <c r="M203">
        <f t="shared" si="127"/>
        <v>124.79701000000001</v>
      </c>
      <c r="N203">
        <f t="shared" si="168"/>
        <v>0</v>
      </c>
      <c r="S203">
        <f t="shared" si="163"/>
        <v>2213</v>
      </c>
      <c r="T203">
        <f t="shared" si="132"/>
        <v>2040</v>
      </c>
      <c r="U203" cm="1">
        <f t="array" ref="U203">IF(T203&gt;=MAX($D$3:$D$100),MAX($D$3:$D$100),IF(S203&lt;$D$3,$D$3,INDEX($D$3:$D$100,MATCH(S203,$D$3:$D$100)+1)))</f>
        <v>2040</v>
      </c>
      <c r="V203">
        <f t="shared" si="133"/>
        <v>2.73E-5</v>
      </c>
      <c r="W203" s="38">
        <f t="shared" si="134"/>
        <v>2.73E-5</v>
      </c>
      <c r="X203">
        <f t="shared" si="135"/>
        <v>2.73E-5</v>
      </c>
      <c r="Y203">
        <f t="shared" si="136"/>
        <v>8.453991000000001E-2</v>
      </c>
      <c r="Z203">
        <f t="shared" si="137"/>
        <v>0</v>
      </c>
      <c r="AE203">
        <f t="shared" si="164"/>
        <v>2213</v>
      </c>
      <c r="AF203">
        <f t="shared" si="138"/>
        <v>2040</v>
      </c>
      <c r="AG203" cm="1">
        <f t="array" ref="AG203">IF(AF203&gt;=MAX($D$3:$D$100),MAX($D$3:$D$100),IF(AE203&lt;$D$3,$D$3,INDEX($D$3:$D$100,MATCH(AE203,$D$3:$D$100)+1)))</f>
        <v>2040</v>
      </c>
      <c r="AH203">
        <f t="shared" si="139"/>
        <v>2.6800000000000001E-4</v>
      </c>
      <c r="AI203" s="38">
        <f t="shared" si="140"/>
        <v>2.6800000000000001E-4</v>
      </c>
      <c r="AJ203">
        <f t="shared" si="141"/>
        <v>2.6800000000000001E-4</v>
      </c>
      <c r="AK203">
        <f t="shared" si="142"/>
        <v>0.82991560000000009</v>
      </c>
      <c r="AL203">
        <f t="shared" si="143"/>
        <v>0</v>
      </c>
      <c r="AN203" s="1" t="str" cm="1">
        <f t="array" ref="AN203">IF(INDEX(Utilities!203:203,'OperationUtility1 (El)'!$B$9)="","",INDEX(Utilities!203:203,'OperationUtility1 (El)'!$B$9))</f>
        <v/>
      </c>
      <c r="AO203" s="1" t="str" cm="1">
        <f t="array" ref="AO203">IF(INDEX(Utilities!203:203,'OperationUtility1 (El)'!$B$9 + 3)="","",INDEX(Utilities!203:203,'OperationUtility1 (El)'!$B$9 +3))</f>
        <v/>
      </c>
      <c r="AQ203">
        <f t="shared" si="165"/>
        <v>2213</v>
      </c>
      <c r="AR203">
        <f t="shared" si="144"/>
        <v>2040</v>
      </c>
      <c r="AS203" cm="1">
        <f t="array" ref="AS203">IF(AR203&gt;=MAX($D$3:$D$100),MAX($D$3:$D$100),IF(AQ203&lt;$D$3,$D$3,INDEX($D$3:$D$100,MATCH(AQ203,$D$3:$D$100)+1)))</f>
        <v>2040</v>
      </c>
      <c r="AT203">
        <f t="shared" si="145"/>
        <v>6.0300000000000002E-5</v>
      </c>
      <c r="AU203" s="38">
        <f t="shared" si="146"/>
        <v>6.0300000000000002E-5</v>
      </c>
      <c r="AV203">
        <f t="shared" si="147"/>
        <v>6.0300000000000002E-5</v>
      </c>
      <c r="AW203">
        <f t="shared" si="148"/>
        <v>0.18673101000000003</v>
      </c>
      <c r="AX203">
        <f t="shared" si="149"/>
        <v>0</v>
      </c>
      <c r="AZ203" s="1" t="str" cm="1">
        <f t="array" ref="AZ203">IF(INDEX(Utilities!203:203,'OperationUtility1 (El)'!$B$9)="","",INDEX(Utilities!203:203,'OperationUtility1 (El)'!$B$9))</f>
        <v/>
      </c>
      <c r="BA203" s="1" t="str" cm="1">
        <f t="array" ref="BA203">IF(INDEX(Utilities!203:203,'OperationUtility1 (El)'!$B$9 + 4)="","",INDEX(Utilities!203:203,'OperationUtility1 (El)'!$B$9 +4))</f>
        <v/>
      </c>
      <c r="BC203">
        <f t="shared" si="166"/>
        <v>2213</v>
      </c>
      <c r="BD203">
        <f t="shared" si="150"/>
        <v>2040</v>
      </c>
      <c r="BE203" cm="1">
        <f t="array" ref="BE203">IF(BD203&gt;=MAX($D$3:$D$100),MAX($D$3:$D$100),IF(BC203&lt;$D$3,$D$3,INDEX($D$3:$D$100,MATCH(BC203,$D$3:$D$100)+1)))</f>
        <v>2040</v>
      </c>
      <c r="BF203">
        <f t="shared" si="151"/>
        <v>0.40600000000000003</v>
      </c>
      <c r="BG203" s="38">
        <f t="shared" si="152"/>
        <v>0.40600000000000003</v>
      </c>
      <c r="BH203">
        <f t="shared" si="153"/>
        <v>0.40600000000000003</v>
      </c>
      <c r="BI203">
        <f t="shared" si="154"/>
        <v>1257.2602000000002</v>
      </c>
      <c r="BJ203">
        <f t="shared" si="155"/>
        <v>0</v>
      </c>
      <c r="BL203" s="1" t="str" cm="1">
        <f t="array" ref="BL203">IF(INDEX(Utilities!203:203,'OperationUtility1 (El)'!$B$9)="","",INDEX(Utilities!203:203,'OperationUtility1 (El)'!$B$9))</f>
        <v/>
      </c>
      <c r="BM203" s="1" t="str" cm="1">
        <f t="array" ref="BM203">IF(INDEX(Utilities!203:203,'OperationUtility1 (El)'!$B$9 + 5)="","",INDEX(Utilities!203:203,'OperationUtility1 (El)'!$B$9 +5))</f>
        <v/>
      </c>
      <c r="BO203">
        <f t="shared" si="167"/>
        <v>2213</v>
      </c>
      <c r="BP203">
        <f t="shared" si="156"/>
        <v>2040</v>
      </c>
      <c r="BQ203" cm="1">
        <f t="array" ref="BQ203">IF(BP203&gt;=MAX($D$3:$D$100),MAX($D$3:$D$100),IF(BO203&lt;$D$3,$D$3,INDEX($D$3:$D$100,MATCH(BO203,$D$3:$D$100)+1)))</f>
        <v>2040</v>
      </c>
      <c r="BR203">
        <f t="shared" si="157"/>
        <v>6.1510000000000007</v>
      </c>
      <c r="BS203" s="38">
        <f t="shared" si="158"/>
        <v>6.1510000000000007</v>
      </c>
      <c r="BT203">
        <f t="shared" si="159"/>
        <v>6.1510000000000007</v>
      </c>
      <c r="BU203">
        <f t="shared" si="160"/>
        <v>19047.801700000004</v>
      </c>
      <c r="BV203">
        <f t="shared" si="161"/>
        <v>0</v>
      </c>
    </row>
    <row r="204" spans="7:74" x14ac:dyDescent="0.25">
      <c r="G204">
        <f t="shared" si="162"/>
        <v>2214</v>
      </c>
      <c r="H204">
        <f t="shared" si="128"/>
        <v>2040</v>
      </c>
      <c r="I204" cm="1">
        <f t="array" ref="I204">IF(H204&gt;=MAX($D$3:$D$100),MAX($D$3:$D$100),IF(G204&lt;$D$3,$D$3,INDEX($D$3:$D$100,MATCH(G204,$D$3:$D$100)+1)))</f>
        <v>2040</v>
      </c>
      <c r="J204">
        <f t="shared" si="129"/>
        <v>4.0300000000000002E-2</v>
      </c>
      <c r="K204" s="38">
        <f t="shared" si="130"/>
        <v>4.0300000000000002E-2</v>
      </c>
      <c r="L204">
        <f t="shared" si="131"/>
        <v>4.0300000000000002E-2</v>
      </c>
      <c r="M204">
        <f t="shared" si="127"/>
        <v>124.79701000000001</v>
      </c>
      <c r="N204">
        <f t="shared" si="168"/>
        <v>0</v>
      </c>
      <c r="S204">
        <f t="shared" si="163"/>
        <v>2214</v>
      </c>
      <c r="T204">
        <f t="shared" si="132"/>
        <v>2040</v>
      </c>
      <c r="U204" cm="1">
        <f t="array" ref="U204">IF(T204&gt;=MAX($D$3:$D$100),MAX($D$3:$D$100),IF(S204&lt;$D$3,$D$3,INDEX($D$3:$D$100,MATCH(S204,$D$3:$D$100)+1)))</f>
        <v>2040</v>
      </c>
      <c r="V204">
        <f t="shared" si="133"/>
        <v>2.73E-5</v>
      </c>
      <c r="W204" s="38">
        <f t="shared" si="134"/>
        <v>2.73E-5</v>
      </c>
      <c r="X204">
        <f t="shared" si="135"/>
        <v>2.73E-5</v>
      </c>
      <c r="Y204">
        <f t="shared" si="136"/>
        <v>8.453991000000001E-2</v>
      </c>
      <c r="Z204">
        <f t="shared" si="137"/>
        <v>0</v>
      </c>
      <c r="AE204">
        <f t="shared" si="164"/>
        <v>2214</v>
      </c>
      <c r="AF204">
        <f t="shared" si="138"/>
        <v>2040</v>
      </c>
      <c r="AG204" cm="1">
        <f t="array" ref="AG204">IF(AF204&gt;=MAX($D$3:$D$100),MAX($D$3:$D$100),IF(AE204&lt;$D$3,$D$3,INDEX($D$3:$D$100,MATCH(AE204,$D$3:$D$100)+1)))</f>
        <v>2040</v>
      </c>
      <c r="AH204">
        <f t="shared" si="139"/>
        <v>2.6800000000000001E-4</v>
      </c>
      <c r="AI204" s="38">
        <f t="shared" si="140"/>
        <v>2.6800000000000001E-4</v>
      </c>
      <c r="AJ204">
        <f t="shared" si="141"/>
        <v>2.6800000000000001E-4</v>
      </c>
      <c r="AK204">
        <f t="shared" si="142"/>
        <v>0.82991560000000009</v>
      </c>
      <c r="AL204">
        <f t="shared" si="143"/>
        <v>0</v>
      </c>
      <c r="AN204" s="1" t="str" cm="1">
        <f t="array" ref="AN204">IF(INDEX(Utilities!204:204,'OperationUtility1 (El)'!$B$9)="","",INDEX(Utilities!204:204,'OperationUtility1 (El)'!$B$9))</f>
        <v/>
      </c>
      <c r="AO204" s="1" t="str" cm="1">
        <f t="array" ref="AO204">IF(INDEX(Utilities!204:204,'OperationUtility1 (El)'!$B$9 + 3)="","",INDEX(Utilities!204:204,'OperationUtility1 (El)'!$B$9 +3))</f>
        <v/>
      </c>
      <c r="AQ204">
        <f t="shared" si="165"/>
        <v>2214</v>
      </c>
      <c r="AR204">
        <f t="shared" si="144"/>
        <v>2040</v>
      </c>
      <c r="AS204" cm="1">
        <f t="array" ref="AS204">IF(AR204&gt;=MAX($D$3:$D$100),MAX($D$3:$D$100),IF(AQ204&lt;$D$3,$D$3,INDEX($D$3:$D$100,MATCH(AQ204,$D$3:$D$100)+1)))</f>
        <v>2040</v>
      </c>
      <c r="AT204">
        <f t="shared" si="145"/>
        <v>6.0300000000000002E-5</v>
      </c>
      <c r="AU204" s="38">
        <f t="shared" si="146"/>
        <v>6.0300000000000002E-5</v>
      </c>
      <c r="AV204">
        <f t="shared" si="147"/>
        <v>6.0300000000000002E-5</v>
      </c>
      <c r="AW204">
        <f t="shared" si="148"/>
        <v>0.18673101000000003</v>
      </c>
      <c r="AX204">
        <f t="shared" si="149"/>
        <v>0</v>
      </c>
      <c r="AZ204" s="1" t="str" cm="1">
        <f t="array" ref="AZ204">IF(INDEX(Utilities!204:204,'OperationUtility1 (El)'!$B$9)="","",INDEX(Utilities!204:204,'OperationUtility1 (El)'!$B$9))</f>
        <v/>
      </c>
      <c r="BA204" s="1" t="str" cm="1">
        <f t="array" ref="BA204">IF(INDEX(Utilities!204:204,'OperationUtility1 (El)'!$B$9 + 4)="","",INDEX(Utilities!204:204,'OperationUtility1 (El)'!$B$9 +4))</f>
        <v/>
      </c>
      <c r="BC204">
        <f t="shared" si="166"/>
        <v>2214</v>
      </c>
      <c r="BD204">
        <f t="shared" si="150"/>
        <v>2040</v>
      </c>
      <c r="BE204" cm="1">
        <f t="array" ref="BE204">IF(BD204&gt;=MAX($D$3:$D$100),MAX($D$3:$D$100),IF(BC204&lt;$D$3,$D$3,INDEX($D$3:$D$100,MATCH(BC204,$D$3:$D$100)+1)))</f>
        <v>2040</v>
      </c>
      <c r="BF204">
        <f t="shared" si="151"/>
        <v>0.40600000000000003</v>
      </c>
      <c r="BG204" s="38">
        <f t="shared" si="152"/>
        <v>0.40600000000000003</v>
      </c>
      <c r="BH204">
        <f t="shared" si="153"/>
        <v>0.40600000000000003</v>
      </c>
      <c r="BI204">
        <f t="shared" si="154"/>
        <v>1257.2602000000002</v>
      </c>
      <c r="BJ204">
        <f t="shared" si="155"/>
        <v>0</v>
      </c>
      <c r="BL204" s="1" t="str" cm="1">
        <f t="array" ref="BL204">IF(INDEX(Utilities!204:204,'OperationUtility1 (El)'!$B$9)="","",INDEX(Utilities!204:204,'OperationUtility1 (El)'!$B$9))</f>
        <v/>
      </c>
      <c r="BM204" s="1" t="str" cm="1">
        <f t="array" ref="BM204">IF(INDEX(Utilities!204:204,'OperationUtility1 (El)'!$B$9 + 5)="","",INDEX(Utilities!204:204,'OperationUtility1 (El)'!$B$9 +5))</f>
        <v/>
      </c>
      <c r="BO204">
        <f t="shared" si="167"/>
        <v>2214</v>
      </c>
      <c r="BP204">
        <f t="shared" si="156"/>
        <v>2040</v>
      </c>
      <c r="BQ204" cm="1">
        <f t="array" ref="BQ204">IF(BP204&gt;=MAX($D$3:$D$100),MAX($D$3:$D$100),IF(BO204&lt;$D$3,$D$3,INDEX($D$3:$D$100,MATCH(BO204,$D$3:$D$100)+1)))</f>
        <v>2040</v>
      </c>
      <c r="BR204">
        <f t="shared" si="157"/>
        <v>6.1510000000000007</v>
      </c>
      <c r="BS204" s="38">
        <f t="shared" si="158"/>
        <v>6.1510000000000007</v>
      </c>
      <c r="BT204">
        <f t="shared" si="159"/>
        <v>6.1510000000000007</v>
      </c>
      <c r="BU204">
        <f t="shared" si="160"/>
        <v>19047.801700000004</v>
      </c>
      <c r="BV204">
        <f t="shared" si="161"/>
        <v>0</v>
      </c>
    </row>
    <row r="205" spans="7:74" x14ac:dyDescent="0.25">
      <c r="G205">
        <f t="shared" si="162"/>
        <v>2215</v>
      </c>
      <c r="H205">
        <f t="shared" si="128"/>
        <v>2040</v>
      </c>
      <c r="I205" cm="1">
        <f t="array" ref="I205">IF(H205&gt;=MAX($D$3:$D$100),MAX($D$3:$D$100),IF(G205&lt;$D$3,$D$3,INDEX($D$3:$D$100,MATCH(G205,$D$3:$D$100)+1)))</f>
        <v>2040</v>
      </c>
      <c r="J205">
        <f t="shared" si="129"/>
        <v>4.0300000000000002E-2</v>
      </c>
      <c r="K205" s="38">
        <f t="shared" si="130"/>
        <v>4.0300000000000002E-2</v>
      </c>
      <c r="L205">
        <f t="shared" si="131"/>
        <v>4.0300000000000002E-2</v>
      </c>
      <c r="M205">
        <f t="shared" si="127"/>
        <v>124.79701000000001</v>
      </c>
      <c r="N205">
        <f t="shared" si="168"/>
        <v>0</v>
      </c>
      <c r="S205">
        <f t="shared" si="163"/>
        <v>2215</v>
      </c>
      <c r="T205">
        <f t="shared" si="132"/>
        <v>2040</v>
      </c>
      <c r="U205" cm="1">
        <f t="array" ref="U205">IF(T205&gt;=MAX($D$3:$D$100),MAX($D$3:$D$100),IF(S205&lt;$D$3,$D$3,INDEX($D$3:$D$100,MATCH(S205,$D$3:$D$100)+1)))</f>
        <v>2040</v>
      </c>
      <c r="V205">
        <f t="shared" si="133"/>
        <v>2.73E-5</v>
      </c>
      <c r="W205" s="38">
        <f t="shared" si="134"/>
        <v>2.73E-5</v>
      </c>
      <c r="X205">
        <f t="shared" si="135"/>
        <v>2.73E-5</v>
      </c>
      <c r="Y205">
        <f t="shared" si="136"/>
        <v>8.453991000000001E-2</v>
      </c>
      <c r="Z205">
        <f t="shared" si="137"/>
        <v>0</v>
      </c>
      <c r="AE205">
        <f t="shared" si="164"/>
        <v>2215</v>
      </c>
      <c r="AF205">
        <f t="shared" si="138"/>
        <v>2040</v>
      </c>
      <c r="AG205" cm="1">
        <f t="array" ref="AG205">IF(AF205&gt;=MAX($D$3:$D$100),MAX($D$3:$D$100),IF(AE205&lt;$D$3,$D$3,INDEX($D$3:$D$100,MATCH(AE205,$D$3:$D$100)+1)))</f>
        <v>2040</v>
      </c>
      <c r="AH205">
        <f t="shared" si="139"/>
        <v>2.6800000000000001E-4</v>
      </c>
      <c r="AI205" s="38">
        <f t="shared" si="140"/>
        <v>2.6800000000000001E-4</v>
      </c>
      <c r="AJ205">
        <f t="shared" si="141"/>
        <v>2.6800000000000001E-4</v>
      </c>
      <c r="AK205">
        <f t="shared" si="142"/>
        <v>0.82991560000000009</v>
      </c>
      <c r="AL205">
        <f t="shared" si="143"/>
        <v>0</v>
      </c>
      <c r="AN205" s="1" t="str" cm="1">
        <f t="array" ref="AN205">IF(INDEX(Utilities!205:205,'OperationUtility1 (El)'!$B$9)="","",INDEX(Utilities!205:205,'OperationUtility1 (El)'!$B$9))</f>
        <v/>
      </c>
      <c r="AO205" s="1" t="str" cm="1">
        <f t="array" ref="AO205">IF(INDEX(Utilities!205:205,'OperationUtility1 (El)'!$B$9 + 3)="","",INDEX(Utilities!205:205,'OperationUtility1 (El)'!$B$9 +3))</f>
        <v/>
      </c>
      <c r="AQ205">
        <f t="shared" si="165"/>
        <v>2215</v>
      </c>
      <c r="AR205">
        <f t="shared" si="144"/>
        <v>2040</v>
      </c>
      <c r="AS205" cm="1">
        <f t="array" ref="AS205">IF(AR205&gt;=MAX($D$3:$D$100),MAX($D$3:$D$100),IF(AQ205&lt;$D$3,$D$3,INDEX($D$3:$D$100,MATCH(AQ205,$D$3:$D$100)+1)))</f>
        <v>2040</v>
      </c>
      <c r="AT205">
        <f t="shared" si="145"/>
        <v>6.0300000000000002E-5</v>
      </c>
      <c r="AU205" s="38">
        <f t="shared" si="146"/>
        <v>6.0300000000000002E-5</v>
      </c>
      <c r="AV205">
        <f t="shared" si="147"/>
        <v>6.0300000000000002E-5</v>
      </c>
      <c r="AW205">
        <f t="shared" si="148"/>
        <v>0.18673101000000003</v>
      </c>
      <c r="AX205">
        <f t="shared" si="149"/>
        <v>0</v>
      </c>
      <c r="AZ205" s="1" t="str" cm="1">
        <f t="array" ref="AZ205">IF(INDEX(Utilities!205:205,'OperationUtility1 (El)'!$B$9)="","",INDEX(Utilities!205:205,'OperationUtility1 (El)'!$B$9))</f>
        <v/>
      </c>
      <c r="BA205" s="1" t="str" cm="1">
        <f t="array" ref="BA205">IF(INDEX(Utilities!205:205,'OperationUtility1 (El)'!$B$9 + 4)="","",INDEX(Utilities!205:205,'OperationUtility1 (El)'!$B$9 +4))</f>
        <v/>
      </c>
      <c r="BC205">
        <f t="shared" si="166"/>
        <v>2215</v>
      </c>
      <c r="BD205">
        <f t="shared" si="150"/>
        <v>2040</v>
      </c>
      <c r="BE205" cm="1">
        <f t="array" ref="BE205">IF(BD205&gt;=MAX($D$3:$D$100),MAX($D$3:$D$100),IF(BC205&lt;$D$3,$D$3,INDEX($D$3:$D$100,MATCH(BC205,$D$3:$D$100)+1)))</f>
        <v>2040</v>
      </c>
      <c r="BF205">
        <f t="shared" si="151"/>
        <v>0.40600000000000003</v>
      </c>
      <c r="BG205" s="38">
        <f t="shared" si="152"/>
        <v>0.40600000000000003</v>
      </c>
      <c r="BH205">
        <f t="shared" si="153"/>
        <v>0.40600000000000003</v>
      </c>
      <c r="BI205">
        <f t="shared" si="154"/>
        <v>1257.2602000000002</v>
      </c>
      <c r="BJ205">
        <f t="shared" si="155"/>
        <v>0</v>
      </c>
      <c r="BL205" s="1" t="str" cm="1">
        <f t="array" ref="BL205">IF(INDEX(Utilities!205:205,'OperationUtility1 (El)'!$B$9)="","",INDEX(Utilities!205:205,'OperationUtility1 (El)'!$B$9))</f>
        <v/>
      </c>
      <c r="BM205" s="1" t="str" cm="1">
        <f t="array" ref="BM205">IF(INDEX(Utilities!205:205,'OperationUtility1 (El)'!$B$9 + 5)="","",INDEX(Utilities!205:205,'OperationUtility1 (El)'!$B$9 +5))</f>
        <v/>
      </c>
      <c r="BO205">
        <f t="shared" si="167"/>
        <v>2215</v>
      </c>
      <c r="BP205">
        <f t="shared" si="156"/>
        <v>2040</v>
      </c>
      <c r="BQ205" cm="1">
        <f t="array" ref="BQ205">IF(BP205&gt;=MAX($D$3:$D$100),MAX($D$3:$D$100),IF(BO205&lt;$D$3,$D$3,INDEX($D$3:$D$100,MATCH(BO205,$D$3:$D$100)+1)))</f>
        <v>2040</v>
      </c>
      <c r="BR205">
        <f t="shared" si="157"/>
        <v>6.1510000000000007</v>
      </c>
      <c r="BS205" s="38">
        <f t="shared" si="158"/>
        <v>6.1510000000000007</v>
      </c>
      <c r="BT205">
        <f t="shared" si="159"/>
        <v>6.1510000000000007</v>
      </c>
      <c r="BU205">
        <f t="shared" si="160"/>
        <v>19047.801700000004</v>
      </c>
      <c r="BV205">
        <f t="shared" si="161"/>
        <v>0</v>
      </c>
    </row>
    <row r="206" spans="7:74" x14ac:dyDescent="0.25">
      <c r="G206">
        <f t="shared" si="162"/>
        <v>2216</v>
      </c>
      <c r="H206">
        <f t="shared" si="128"/>
        <v>2040</v>
      </c>
      <c r="I206" cm="1">
        <f t="array" ref="I206">IF(H206&gt;=MAX($D$3:$D$100),MAX($D$3:$D$100),IF(G206&lt;$D$3,$D$3,INDEX($D$3:$D$100,MATCH(G206,$D$3:$D$100)+1)))</f>
        <v>2040</v>
      </c>
      <c r="J206">
        <f t="shared" si="129"/>
        <v>4.0300000000000002E-2</v>
      </c>
      <c r="K206" s="38">
        <f t="shared" si="130"/>
        <v>4.0300000000000002E-2</v>
      </c>
      <c r="L206">
        <f t="shared" si="131"/>
        <v>4.0300000000000002E-2</v>
      </c>
      <c r="M206">
        <f t="shared" si="127"/>
        <v>124.79701000000001</v>
      </c>
      <c r="N206">
        <f t="shared" si="168"/>
        <v>0</v>
      </c>
      <c r="S206">
        <f t="shared" si="163"/>
        <v>2216</v>
      </c>
      <c r="T206">
        <f t="shared" si="132"/>
        <v>2040</v>
      </c>
      <c r="U206" cm="1">
        <f t="array" ref="U206">IF(T206&gt;=MAX($D$3:$D$100),MAX($D$3:$D$100),IF(S206&lt;$D$3,$D$3,INDEX($D$3:$D$100,MATCH(S206,$D$3:$D$100)+1)))</f>
        <v>2040</v>
      </c>
      <c r="V206">
        <f t="shared" si="133"/>
        <v>2.73E-5</v>
      </c>
      <c r="W206" s="38">
        <f t="shared" si="134"/>
        <v>2.73E-5</v>
      </c>
      <c r="X206">
        <f t="shared" si="135"/>
        <v>2.73E-5</v>
      </c>
      <c r="Y206">
        <f t="shared" si="136"/>
        <v>8.453991000000001E-2</v>
      </c>
      <c r="Z206">
        <f t="shared" si="137"/>
        <v>0</v>
      </c>
      <c r="AE206">
        <f t="shared" si="164"/>
        <v>2216</v>
      </c>
      <c r="AF206">
        <f t="shared" si="138"/>
        <v>2040</v>
      </c>
      <c r="AG206" cm="1">
        <f t="array" ref="AG206">IF(AF206&gt;=MAX($D$3:$D$100),MAX($D$3:$D$100),IF(AE206&lt;$D$3,$D$3,INDEX($D$3:$D$100,MATCH(AE206,$D$3:$D$100)+1)))</f>
        <v>2040</v>
      </c>
      <c r="AH206">
        <f t="shared" si="139"/>
        <v>2.6800000000000001E-4</v>
      </c>
      <c r="AI206" s="38">
        <f t="shared" si="140"/>
        <v>2.6800000000000001E-4</v>
      </c>
      <c r="AJ206">
        <f t="shared" si="141"/>
        <v>2.6800000000000001E-4</v>
      </c>
      <c r="AK206">
        <f t="shared" si="142"/>
        <v>0.82991560000000009</v>
      </c>
      <c r="AL206">
        <f t="shared" si="143"/>
        <v>0</v>
      </c>
      <c r="AN206" s="1" t="str" cm="1">
        <f t="array" ref="AN206">IF(INDEX(Utilities!206:206,'OperationUtility1 (El)'!$B$9)="","",INDEX(Utilities!206:206,'OperationUtility1 (El)'!$B$9))</f>
        <v/>
      </c>
      <c r="AO206" s="1" t="str" cm="1">
        <f t="array" ref="AO206">IF(INDEX(Utilities!206:206,'OperationUtility1 (El)'!$B$9 + 3)="","",INDEX(Utilities!206:206,'OperationUtility1 (El)'!$B$9 +3))</f>
        <v/>
      </c>
      <c r="AQ206">
        <f t="shared" si="165"/>
        <v>2216</v>
      </c>
      <c r="AR206">
        <f t="shared" si="144"/>
        <v>2040</v>
      </c>
      <c r="AS206" cm="1">
        <f t="array" ref="AS206">IF(AR206&gt;=MAX($D$3:$D$100),MAX($D$3:$D$100),IF(AQ206&lt;$D$3,$D$3,INDEX($D$3:$D$100,MATCH(AQ206,$D$3:$D$100)+1)))</f>
        <v>2040</v>
      </c>
      <c r="AT206">
        <f t="shared" si="145"/>
        <v>6.0300000000000002E-5</v>
      </c>
      <c r="AU206" s="38">
        <f t="shared" si="146"/>
        <v>6.0300000000000002E-5</v>
      </c>
      <c r="AV206">
        <f t="shared" si="147"/>
        <v>6.0300000000000002E-5</v>
      </c>
      <c r="AW206">
        <f t="shared" si="148"/>
        <v>0.18673101000000003</v>
      </c>
      <c r="AX206">
        <f t="shared" si="149"/>
        <v>0</v>
      </c>
      <c r="AZ206" s="1" t="str" cm="1">
        <f t="array" ref="AZ206">IF(INDEX(Utilities!206:206,'OperationUtility1 (El)'!$B$9)="","",INDEX(Utilities!206:206,'OperationUtility1 (El)'!$B$9))</f>
        <v/>
      </c>
      <c r="BA206" s="1" t="str" cm="1">
        <f t="array" ref="BA206">IF(INDEX(Utilities!206:206,'OperationUtility1 (El)'!$B$9 + 4)="","",INDEX(Utilities!206:206,'OperationUtility1 (El)'!$B$9 +4))</f>
        <v/>
      </c>
      <c r="BC206">
        <f t="shared" si="166"/>
        <v>2216</v>
      </c>
      <c r="BD206">
        <f t="shared" si="150"/>
        <v>2040</v>
      </c>
      <c r="BE206" cm="1">
        <f t="array" ref="BE206">IF(BD206&gt;=MAX($D$3:$D$100),MAX($D$3:$D$100),IF(BC206&lt;$D$3,$D$3,INDEX($D$3:$D$100,MATCH(BC206,$D$3:$D$100)+1)))</f>
        <v>2040</v>
      </c>
      <c r="BF206">
        <f t="shared" si="151"/>
        <v>0.40600000000000003</v>
      </c>
      <c r="BG206" s="38">
        <f t="shared" si="152"/>
        <v>0.40600000000000003</v>
      </c>
      <c r="BH206">
        <f t="shared" si="153"/>
        <v>0.40600000000000003</v>
      </c>
      <c r="BI206">
        <f t="shared" si="154"/>
        <v>1257.2602000000002</v>
      </c>
      <c r="BJ206">
        <f t="shared" si="155"/>
        <v>0</v>
      </c>
      <c r="BL206" s="1" t="str" cm="1">
        <f t="array" ref="BL206">IF(INDEX(Utilities!206:206,'OperationUtility1 (El)'!$B$9)="","",INDEX(Utilities!206:206,'OperationUtility1 (El)'!$B$9))</f>
        <v/>
      </c>
      <c r="BM206" s="1" t="str" cm="1">
        <f t="array" ref="BM206">IF(INDEX(Utilities!206:206,'OperationUtility1 (El)'!$B$9 + 5)="","",INDEX(Utilities!206:206,'OperationUtility1 (El)'!$B$9 +5))</f>
        <v/>
      </c>
      <c r="BO206">
        <f t="shared" si="167"/>
        <v>2216</v>
      </c>
      <c r="BP206">
        <f t="shared" si="156"/>
        <v>2040</v>
      </c>
      <c r="BQ206" cm="1">
        <f t="array" ref="BQ206">IF(BP206&gt;=MAX($D$3:$D$100),MAX($D$3:$D$100),IF(BO206&lt;$D$3,$D$3,INDEX($D$3:$D$100,MATCH(BO206,$D$3:$D$100)+1)))</f>
        <v>2040</v>
      </c>
      <c r="BR206">
        <f t="shared" si="157"/>
        <v>6.1510000000000007</v>
      </c>
      <c r="BS206" s="38">
        <f t="shared" si="158"/>
        <v>6.1510000000000007</v>
      </c>
      <c r="BT206">
        <f t="shared" si="159"/>
        <v>6.1510000000000007</v>
      </c>
      <c r="BU206">
        <f t="shared" si="160"/>
        <v>19047.801700000004</v>
      </c>
      <c r="BV206">
        <f t="shared" si="161"/>
        <v>0</v>
      </c>
    </row>
    <row r="207" spans="7:74" x14ac:dyDescent="0.25">
      <c r="G207">
        <f t="shared" si="162"/>
        <v>2217</v>
      </c>
      <c r="H207">
        <f t="shared" si="128"/>
        <v>2040</v>
      </c>
      <c r="I207" cm="1">
        <f t="array" ref="I207">IF(H207&gt;=MAX($D$3:$D$100),MAX($D$3:$D$100),IF(G207&lt;$D$3,$D$3,INDEX($D$3:$D$100,MATCH(G207,$D$3:$D$100)+1)))</f>
        <v>2040</v>
      </c>
      <c r="J207">
        <f t="shared" si="129"/>
        <v>4.0300000000000002E-2</v>
      </c>
      <c r="K207" s="38">
        <f t="shared" si="130"/>
        <v>4.0300000000000002E-2</v>
      </c>
      <c r="L207">
        <f t="shared" si="131"/>
        <v>4.0300000000000002E-2</v>
      </c>
      <c r="M207">
        <f t="shared" si="127"/>
        <v>124.79701000000001</v>
      </c>
      <c r="N207">
        <f t="shared" si="168"/>
        <v>0</v>
      </c>
      <c r="S207">
        <f t="shared" si="163"/>
        <v>2217</v>
      </c>
      <c r="T207">
        <f t="shared" si="132"/>
        <v>2040</v>
      </c>
      <c r="U207" cm="1">
        <f t="array" ref="U207">IF(T207&gt;=MAX($D$3:$D$100),MAX($D$3:$D$100),IF(S207&lt;$D$3,$D$3,INDEX($D$3:$D$100,MATCH(S207,$D$3:$D$100)+1)))</f>
        <v>2040</v>
      </c>
      <c r="V207">
        <f t="shared" si="133"/>
        <v>2.73E-5</v>
      </c>
      <c r="W207" s="38">
        <f t="shared" si="134"/>
        <v>2.73E-5</v>
      </c>
      <c r="X207">
        <f t="shared" si="135"/>
        <v>2.73E-5</v>
      </c>
      <c r="Y207">
        <f t="shared" si="136"/>
        <v>8.453991000000001E-2</v>
      </c>
      <c r="Z207">
        <f t="shared" si="137"/>
        <v>0</v>
      </c>
      <c r="AE207">
        <f t="shared" si="164"/>
        <v>2217</v>
      </c>
      <c r="AF207">
        <f t="shared" si="138"/>
        <v>2040</v>
      </c>
      <c r="AG207" cm="1">
        <f t="array" ref="AG207">IF(AF207&gt;=MAX($D$3:$D$100),MAX($D$3:$D$100),IF(AE207&lt;$D$3,$D$3,INDEX($D$3:$D$100,MATCH(AE207,$D$3:$D$100)+1)))</f>
        <v>2040</v>
      </c>
      <c r="AH207">
        <f t="shared" si="139"/>
        <v>2.6800000000000001E-4</v>
      </c>
      <c r="AI207" s="38">
        <f t="shared" si="140"/>
        <v>2.6800000000000001E-4</v>
      </c>
      <c r="AJ207">
        <f t="shared" si="141"/>
        <v>2.6800000000000001E-4</v>
      </c>
      <c r="AK207">
        <f t="shared" si="142"/>
        <v>0.82991560000000009</v>
      </c>
      <c r="AL207">
        <f t="shared" si="143"/>
        <v>0</v>
      </c>
      <c r="AN207" s="1" t="str" cm="1">
        <f t="array" ref="AN207">IF(INDEX(Utilities!207:207,'OperationUtility1 (El)'!$B$9)="","",INDEX(Utilities!207:207,'OperationUtility1 (El)'!$B$9))</f>
        <v/>
      </c>
      <c r="AO207" s="1" t="str" cm="1">
        <f t="array" ref="AO207">IF(INDEX(Utilities!207:207,'OperationUtility1 (El)'!$B$9 + 3)="","",INDEX(Utilities!207:207,'OperationUtility1 (El)'!$B$9 +3))</f>
        <v/>
      </c>
      <c r="AQ207">
        <f t="shared" si="165"/>
        <v>2217</v>
      </c>
      <c r="AR207">
        <f t="shared" si="144"/>
        <v>2040</v>
      </c>
      <c r="AS207" cm="1">
        <f t="array" ref="AS207">IF(AR207&gt;=MAX($D$3:$D$100),MAX($D$3:$D$100),IF(AQ207&lt;$D$3,$D$3,INDEX($D$3:$D$100,MATCH(AQ207,$D$3:$D$100)+1)))</f>
        <v>2040</v>
      </c>
      <c r="AT207">
        <f t="shared" si="145"/>
        <v>6.0300000000000002E-5</v>
      </c>
      <c r="AU207" s="38">
        <f t="shared" si="146"/>
        <v>6.0300000000000002E-5</v>
      </c>
      <c r="AV207">
        <f t="shared" si="147"/>
        <v>6.0300000000000002E-5</v>
      </c>
      <c r="AW207">
        <f t="shared" si="148"/>
        <v>0.18673101000000003</v>
      </c>
      <c r="AX207">
        <f t="shared" si="149"/>
        <v>0</v>
      </c>
      <c r="AZ207" s="1" t="str" cm="1">
        <f t="array" ref="AZ207">IF(INDEX(Utilities!207:207,'OperationUtility1 (El)'!$B$9)="","",INDEX(Utilities!207:207,'OperationUtility1 (El)'!$B$9))</f>
        <v/>
      </c>
      <c r="BA207" s="1" t="str" cm="1">
        <f t="array" ref="BA207">IF(INDEX(Utilities!207:207,'OperationUtility1 (El)'!$B$9 + 4)="","",INDEX(Utilities!207:207,'OperationUtility1 (El)'!$B$9 +4))</f>
        <v/>
      </c>
      <c r="BC207">
        <f t="shared" si="166"/>
        <v>2217</v>
      </c>
      <c r="BD207">
        <f t="shared" si="150"/>
        <v>2040</v>
      </c>
      <c r="BE207" cm="1">
        <f t="array" ref="BE207">IF(BD207&gt;=MAX($D$3:$D$100),MAX($D$3:$D$100),IF(BC207&lt;$D$3,$D$3,INDEX($D$3:$D$100,MATCH(BC207,$D$3:$D$100)+1)))</f>
        <v>2040</v>
      </c>
      <c r="BF207">
        <f t="shared" si="151"/>
        <v>0.40600000000000003</v>
      </c>
      <c r="BG207" s="38">
        <f t="shared" si="152"/>
        <v>0.40600000000000003</v>
      </c>
      <c r="BH207">
        <f t="shared" si="153"/>
        <v>0.40600000000000003</v>
      </c>
      <c r="BI207">
        <f t="shared" si="154"/>
        <v>1257.2602000000002</v>
      </c>
      <c r="BJ207">
        <f t="shared" si="155"/>
        <v>0</v>
      </c>
      <c r="BL207" s="1" t="str" cm="1">
        <f t="array" ref="BL207">IF(INDEX(Utilities!207:207,'OperationUtility1 (El)'!$B$9)="","",INDEX(Utilities!207:207,'OperationUtility1 (El)'!$B$9))</f>
        <v/>
      </c>
      <c r="BM207" s="1" t="str" cm="1">
        <f t="array" ref="BM207">IF(INDEX(Utilities!207:207,'OperationUtility1 (El)'!$B$9 + 5)="","",INDEX(Utilities!207:207,'OperationUtility1 (El)'!$B$9 +5))</f>
        <v/>
      </c>
      <c r="BO207">
        <f t="shared" si="167"/>
        <v>2217</v>
      </c>
      <c r="BP207">
        <f t="shared" si="156"/>
        <v>2040</v>
      </c>
      <c r="BQ207" cm="1">
        <f t="array" ref="BQ207">IF(BP207&gt;=MAX($D$3:$D$100),MAX($D$3:$D$100),IF(BO207&lt;$D$3,$D$3,INDEX($D$3:$D$100,MATCH(BO207,$D$3:$D$100)+1)))</f>
        <v>2040</v>
      </c>
      <c r="BR207">
        <f t="shared" si="157"/>
        <v>6.1510000000000007</v>
      </c>
      <c r="BS207" s="38">
        <f t="shared" si="158"/>
        <v>6.1510000000000007</v>
      </c>
      <c r="BT207">
        <f t="shared" si="159"/>
        <v>6.1510000000000007</v>
      </c>
      <c r="BU207">
        <f t="shared" si="160"/>
        <v>19047.801700000004</v>
      </c>
      <c r="BV207">
        <f t="shared" si="161"/>
        <v>0</v>
      </c>
    </row>
    <row r="208" spans="7:74" x14ac:dyDescent="0.25">
      <c r="G208">
        <f t="shared" si="162"/>
        <v>2218</v>
      </c>
      <c r="H208">
        <f t="shared" si="128"/>
        <v>2040</v>
      </c>
      <c r="I208" cm="1">
        <f t="array" ref="I208">IF(H208&gt;=MAX($D$3:$D$100),MAX($D$3:$D$100),IF(G208&lt;$D$3,$D$3,INDEX($D$3:$D$100,MATCH(G208,$D$3:$D$100)+1)))</f>
        <v>2040</v>
      </c>
      <c r="J208">
        <f t="shared" si="129"/>
        <v>4.0300000000000002E-2</v>
      </c>
      <c r="K208" s="38">
        <f t="shared" si="130"/>
        <v>4.0300000000000002E-2</v>
      </c>
      <c r="L208">
        <f t="shared" si="131"/>
        <v>4.0300000000000002E-2</v>
      </c>
      <c r="M208">
        <f t="shared" si="127"/>
        <v>124.79701000000001</v>
      </c>
      <c r="N208">
        <f t="shared" si="168"/>
        <v>0</v>
      </c>
      <c r="S208">
        <f t="shared" si="163"/>
        <v>2218</v>
      </c>
      <c r="T208">
        <f t="shared" si="132"/>
        <v>2040</v>
      </c>
      <c r="U208" cm="1">
        <f t="array" ref="U208">IF(T208&gt;=MAX($D$3:$D$100),MAX($D$3:$D$100),IF(S208&lt;$D$3,$D$3,INDEX($D$3:$D$100,MATCH(S208,$D$3:$D$100)+1)))</f>
        <v>2040</v>
      </c>
      <c r="V208">
        <f t="shared" si="133"/>
        <v>2.73E-5</v>
      </c>
      <c r="W208" s="38">
        <f t="shared" si="134"/>
        <v>2.73E-5</v>
      </c>
      <c r="X208">
        <f t="shared" si="135"/>
        <v>2.73E-5</v>
      </c>
      <c r="Y208">
        <f t="shared" si="136"/>
        <v>8.453991000000001E-2</v>
      </c>
      <c r="Z208">
        <f t="shared" si="137"/>
        <v>0</v>
      </c>
      <c r="AE208">
        <f t="shared" si="164"/>
        <v>2218</v>
      </c>
      <c r="AF208">
        <f t="shared" si="138"/>
        <v>2040</v>
      </c>
      <c r="AG208" cm="1">
        <f t="array" ref="AG208">IF(AF208&gt;=MAX($D$3:$D$100),MAX($D$3:$D$100),IF(AE208&lt;$D$3,$D$3,INDEX($D$3:$D$100,MATCH(AE208,$D$3:$D$100)+1)))</f>
        <v>2040</v>
      </c>
      <c r="AH208">
        <f t="shared" si="139"/>
        <v>2.6800000000000001E-4</v>
      </c>
      <c r="AI208" s="38">
        <f t="shared" si="140"/>
        <v>2.6800000000000001E-4</v>
      </c>
      <c r="AJ208">
        <f t="shared" si="141"/>
        <v>2.6800000000000001E-4</v>
      </c>
      <c r="AK208">
        <f t="shared" si="142"/>
        <v>0.82991560000000009</v>
      </c>
      <c r="AL208">
        <f t="shared" si="143"/>
        <v>0</v>
      </c>
      <c r="AN208" s="1" t="str" cm="1">
        <f t="array" ref="AN208">IF(INDEX(Utilities!208:208,'OperationUtility1 (El)'!$B$9)="","",INDEX(Utilities!208:208,'OperationUtility1 (El)'!$B$9))</f>
        <v/>
      </c>
      <c r="AO208" s="1" t="str" cm="1">
        <f t="array" ref="AO208">IF(INDEX(Utilities!208:208,'OperationUtility1 (El)'!$B$9 + 3)="","",INDEX(Utilities!208:208,'OperationUtility1 (El)'!$B$9 +3))</f>
        <v/>
      </c>
      <c r="AQ208">
        <f t="shared" si="165"/>
        <v>2218</v>
      </c>
      <c r="AR208">
        <f t="shared" si="144"/>
        <v>2040</v>
      </c>
      <c r="AS208" cm="1">
        <f t="array" ref="AS208">IF(AR208&gt;=MAX($D$3:$D$100),MAX($D$3:$D$100),IF(AQ208&lt;$D$3,$D$3,INDEX($D$3:$D$100,MATCH(AQ208,$D$3:$D$100)+1)))</f>
        <v>2040</v>
      </c>
      <c r="AT208">
        <f t="shared" si="145"/>
        <v>6.0300000000000002E-5</v>
      </c>
      <c r="AU208" s="38">
        <f t="shared" si="146"/>
        <v>6.0300000000000002E-5</v>
      </c>
      <c r="AV208">
        <f t="shared" si="147"/>
        <v>6.0300000000000002E-5</v>
      </c>
      <c r="AW208">
        <f t="shared" si="148"/>
        <v>0.18673101000000003</v>
      </c>
      <c r="AX208">
        <f t="shared" si="149"/>
        <v>0</v>
      </c>
      <c r="AZ208" s="1" t="str" cm="1">
        <f t="array" ref="AZ208">IF(INDEX(Utilities!208:208,'OperationUtility1 (El)'!$B$9)="","",INDEX(Utilities!208:208,'OperationUtility1 (El)'!$B$9))</f>
        <v/>
      </c>
      <c r="BA208" s="1" t="str" cm="1">
        <f t="array" ref="BA208">IF(INDEX(Utilities!208:208,'OperationUtility1 (El)'!$B$9 + 4)="","",INDEX(Utilities!208:208,'OperationUtility1 (El)'!$B$9 +4))</f>
        <v/>
      </c>
      <c r="BC208">
        <f t="shared" si="166"/>
        <v>2218</v>
      </c>
      <c r="BD208">
        <f t="shared" si="150"/>
        <v>2040</v>
      </c>
      <c r="BE208" cm="1">
        <f t="array" ref="BE208">IF(BD208&gt;=MAX($D$3:$D$100),MAX($D$3:$D$100),IF(BC208&lt;$D$3,$D$3,INDEX($D$3:$D$100,MATCH(BC208,$D$3:$D$100)+1)))</f>
        <v>2040</v>
      </c>
      <c r="BF208">
        <f t="shared" si="151"/>
        <v>0.40600000000000003</v>
      </c>
      <c r="BG208" s="38">
        <f t="shared" si="152"/>
        <v>0.40600000000000003</v>
      </c>
      <c r="BH208">
        <f t="shared" si="153"/>
        <v>0.40600000000000003</v>
      </c>
      <c r="BI208">
        <f t="shared" si="154"/>
        <v>1257.2602000000002</v>
      </c>
      <c r="BJ208">
        <f t="shared" si="155"/>
        <v>0</v>
      </c>
      <c r="BL208" s="1" t="str" cm="1">
        <f t="array" ref="BL208">IF(INDEX(Utilities!208:208,'OperationUtility1 (El)'!$B$9)="","",INDEX(Utilities!208:208,'OperationUtility1 (El)'!$B$9))</f>
        <v/>
      </c>
      <c r="BM208" s="1" t="str" cm="1">
        <f t="array" ref="BM208">IF(INDEX(Utilities!208:208,'OperationUtility1 (El)'!$B$9 + 5)="","",INDEX(Utilities!208:208,'OperationUtility1 (El)'!$B$9 +5))</f>
        <v/>
      </c>
      <c r="BO208">
        <f t="shared" si="167"/>
        <v>2218</v>
      </c>
      <c r="BP208">
        <f t="shared" si="156"/>
        <v>2040</v>
      </c>
      <c r="BQ208" cm="1">
        <f t="array" ref="BQ208">IF(BP208&gt;=MAX($D$3:$D$100),MAX($D$3:$D$100),IF(BO208&lt;$D$3,$D$3,INDEX($D$3:$D$100,MATCH(BO208,$D$3:$D$100)+1)))</f>
        <v>2040</v>
      </c>
      <c r="BR208">
        <f t="shared" si="157"/>
        <v>6.1510000000000007</v>
      </c>
      <c r="BS208" s="38">
        <f t="shared" si="158"/>
        <v>6.1510000000000007</v>
      </c>
      <c r="BT208">
        <f t="shared" si="159"/>
        <v>6.1510000000000007</v>
      </c>
      <c r="BU208">
        <f t="shared" si="160"/>
        <v>19047.801700000004</v>
      </c>
      <c r="BV208">
        <f t="shared" si="161"/>
        <v>0</v>
      </c>
    </row>
    <row r="209" spans="7:74" x14ac:dyDescent="0.25">
      <c r="G209">
        <f t="shared" si="162"/>
        <v>2219</v>
      </c>
      <c r="H209">
        <f t="shared" si="128"/>
        <v>2040</v>
      </c>
      <c r="I209" cm="1">
        <f t="array" ref="I209">IF(H209&gt;=MAX($D$3:$D$100),MAX($D$3:$D$100),IF(G209&lt;$D$3,$D$3,INDEX($D$3:$D$100,MATCH(G209,$D$3:$D$100)+1)))</f>
        <v>2040</v>
      </c>
      <c r="J209">
        <f t="shared" si="129"/>
        <v>4.0300000000000002E-2</v>
      </c>
      <c r="K209" s="38">
        <f t="shared" si="130"/>
        <v>4.0300000000000002E-2</v>
      </c>
      <c r="L209">
        <f t="shared" si="131"/>
        <v>4.0300000000000002E-2</v>
      </c>
      <c r="M209">
        <f t="shared" si="127"/>
        <v>124.79701000000001</v>
      </c>
      <c r="N209">
        <f t="shared" si="168"/>
        <v>0</v>
      </c>
      <c r="S209">
        <f t="shared" si="163"/>
        <v>2219</v>
      </c>
      <c r="T209">
        <f t="shared" si="132"/>
        <v>2040</v>
      </c>
      <c r="U209" cm="1">
        <f t="array" ref="U209">IF(T209&gt;=MAX($D$3:$D$100),MAX($D$3:$D$100),IF(S209&lt;$D$3,$D$3,INDEX($D$3:$D$100,MATCH(S209,$D$3:$D$100)+1)))</f>
        <v>2040</v>
      </c>
      <c r="V209">
        <f t="shared" si="133"/>
        <v>2.73E-5</v>
      </c>
      <c r="W209" s="38">
        <f t="shared" si="134"/>
        <v>2.73E-5</v>
      </c>
      <c r="X209">
        <f t="shared" si="135"/>
        <v>2.73E-5</v>
      </c>
      <c r="Y209">
        <f t="shared" si="136"/>
        <v>8.453991000000001E-2</v>
      </c>
      <c r="Z209">
        <f t="shared" si="137"/>
        <v>0</v>
      </c>
      <c r="AE209">
        <f t="shared" si="164"/>
        <v>2219</v>
      </c>
      <c r="AF209">
        <f t="shared" si="138"/>
        <v>2040</v>
      </c>
      <c r="AG209" cm="1">
        <f t="array" ref="AG209">IF(AF209&gt;=MAX($D$3:$D$100),MAX($D$3:$D$100),IF(AE209&lt;$D$3,$D$3,INDEX($D$3:$D$100,MATCH(AE209,$D$3:$D$100)+1)))</f>
        <v>2040</v>
      </c>
      <c r="AH209">
        <f t="shared" si="139"/>
        <v>2.6800000000000001E-4</v>
      </c>
      <c r="AI209" s="38">
        <f t="shared" si="140"/>
        <v>2.6800000000000001E-4</v>
      </c>
      <c r="AJ209">
        <f t="shared" si="141"/>
        <v>2.6800000000000001E-4</v>
      </c>
      <c r="AK209">
        <f t="shared" si="142"/>
        <v>0.82991560000000009</v>
      </c>
      <c r="AL209">
        <f t="shared" si="143"/>
        <v>0</v>
      </c>
      <c r="AN209" s="1" t="str" cm="1">
        <f t="array" ref="AN209">IF(INDEX(Utilities!209:209,'OperationUtility1 (El)'!$B$9)="","",INDEX(Utilities!209:209,'OperationUtility1 (El)'!$B$9))</f>
        <v/>
      </c>
      <c r="AO209" s="1" t="str" cm="1">
        <f t="array" ref="AO209">IF(INDEX(Utilities!209:209,'OperationUtility1 (El)'!$B$9 + 3)="","",INDEX(Utilities!209:209,'OperationUtility1 (El)'!$B$9 +3))</f>
        <v/>
      </c>
      <c r="AQ209">
        <f t="shared" si="165"/>
        <v>2219</v>
      </c>
      <c r="AR209">
        <f t="shared" si="144"/>
        <v>2040</v>
      </c>
      <c r="AS209" cm="1">
        <f t="array" ref="AS209">IF(AR209&gt;=MAX($D$3:$D$100),MAX($D$3:$D$100),IF(AQ209&lt;$D$3,$D$3,INDEX($D$3:$D$100,MATCH(AQ209,$D$3:$D$100)+1)))</f>
        <v>2040</v>
      </c>
      <c r="AT209">
        <f t="shared" si="145"/>
        <v>6.0300000000000002E-5</v>
      </c>
      <c r="AU209" s="38">
        <f t="shared" si="146"/>
        <v>6.0300000000000002E-5</v>
      </c>
      <c r="AV209">
        <f t="shared" si="147"/>
        <v>6.0300000000000002E-5</v>
      </c>
      <c r="AW209">
        <f t="shared" si="148"/>
        <v>0.18673101000000003</v>
      </c>
      <c r="AX209">
        <f t="shared" si="149"/>
        <v>0</v>
      </c>
      <c r="AZ209" s="1" t="str" cm="1">
        <f t="array" ref="AZ209">IF(INDEX(Utilities!209:209,'OperationUtility1 (El)'!$B$9)="","",INDEX(Utilities!209:209,'OperationUtility1 (El)'!$B$9))</f>
        <v/>
      </c>
      <c r="BA209" s="1" t="str" cm="1">
        <f t="array" ref="BA209">IF(INDEX(Utilities!209:209,'OperationUtility1 (El)'!$B$9 + 4)="","",INDEX(Utilities!209:209,'OperationUtility1 (El)'!$B$9 +4))</f>
        <v/>
      </c>
      <c r="BC209">
        <f t="shared" si="166"/>
        <v>2219</v>
      </c>
      <c r="BD209">
        <f t="shared" si="150"/>
        <v>2040</v>
      </c>
      <c r="BE209" cm="1">
        <f t="array" ref="BE209">IF(BD209&gt;=MAX($D$3:$D$100),MAX($D$3:$D$100),IF(BC209&lt;$D$3,$D$3,INDEX($D$3:$D$100,MATCH(BC209,$D$3:$D$100)+1)))</f>
        <v>2040</v>
      </c>
      <c r="BF209">
        <f t="shared" si="151"/>
        <v>0.40600000000000003</v>
      </c>
      <c r="BG209" s="38">
        <f t="shared" si="152"/>
        <v>0.40600000000000003</v>
      </c>
      <c r="BH209">
        <f t="shared" si="153"/>
        <v>0.40600000000000003</v>
      </c>
      <c r="BI209">
        <f t="shared" si="154"/>
        <v>1257.2602000000002</v>
      </c>
      <c r="BJ209">
        <f t="shared" si="155"/>
        <v>0</v>
      </c>
      <c r="BL209" s="1" t="str" cm="1">
        <f t="array" ref="BL209">IF(INDEX(Utilities!209:209,'OperationUtility1 (El)'!$B$9)="","",INDEX(Utilities!209:209,'OperationUtility1 (El)'!$B$9))</f>
        <v/>
      </c>
      <c r="BM209" s="1" t="str" cm="1">
        <f t="array" ref="BM209">IF(INDEX(Utilities!209:209,'OperationUtility1 (El)'!$B$9 + 5)="","",INDEX(Utilities!209:209,'OperationUtility1 (El)'!$B$9 +5))</f>
        <v/>
      </c>
      <c r="BO209">
        <f t="shared" si="167"/>
        <v>2219</v>
      </c>
      <c r="BP209">
        <f t="shared" si="156"/>
        <v>2040</v>
      </c>
      <c r="BQ209" cm="1">
        <f t="array" ref="BQ209">IF(BP209&gt;=MAX($D$3:$D$100),MAX($D$3:$D$100),IF(BO209&lt;$D$3,$D$3,INDEX($D$3:$D$100,MATCH(BO209,$D$3:$D$100)+1)))</f>
        <v>2040</v>
      </c>
      <c r="BR209">
        <f t="shared" si="157"/>
        <v>6.1510000000000007</v>
      </c>
      <c r="BS209" s="38">
        <f t="shared" si="158"/>
        <v>6.1510000000000007</v>
      </c>
      <c r="BT209">
        <f t="shared" si="159"/>
        <v>6.1510000000000007</v>
      </c>
      <c r="BU209">
        <f t="shared" si="160"/>
        <v>19047.801700000004</v>
      </c>
      <c r="BV209">
        <f t="shared" si="161"/>
        <v>0</v>
      </c>
    </row>
    <row r="210" spans="7:74" x14ac:dyDescent="0.25">
      <c r="G210">
        <f t="shared" si="162"/>
        <v>2220</v>
      </c>
      <c r="H210">
        <f t="shared" si="128"/>
        <v>2040</v>
      </c>
      <c r="I210" cm="1">
        <f t="array" ref="I210">IF(H210&gt;=MAX($D$3:$D$100),MAX($D$3:$D$100),IF(G210&lt;$D$3,$D$3,INDEX($D$3:$D$100,MATCH(G210,$D$3:$D$100)+1)))</f>
        <v>2040</v>
      </c>
      <c r="J210">
        <f t="shared" si="129"/>
        <v>4.0300000000000002E-2</v>
      </c>
      <c r="K210" s="38">
        <f t="shared" si="130"/>
        <v>4.0300000000000002E-2</v>
      </c>
      <c r="L210">
        <f t="shared" si="131"/>
        <v>4.0300000000000002E-2</v>
      </c>
      <c r="M210">
        <f t="shared" si="127"/>
        <v>124.79701000000001</v>
      </c>
      <c r="N210">
        <f t="shared" si="168"/>
        <v>0</v>
      </c>
      <c r="S210">
        <f t="shared" si="163"/>
        <v>2220</v>
      </c>
      <c r="T210">
        <f t="shared" si="132"/>
        <v>2040</v>
      </c>
      <c r="U210" cm="1">
        <f t="array" ref="U210">IF(T210&gt;=MAX($D$3:$D$100),MAX($D$3:$D$100),IF(S210&lt;$D$3,$D$3,INDEX($D$3:$D$100,MATCH(S210,$D$3:$D$100)+1)))</f>
        <v>2040</v>
      </c>
      <c r="V210">
        <f t="shared" si="133"/>
        <v>2.73E-5</v>
      </c>
      <c r="W210" s="38">
        <f t="shared" si="134"/>
        <v>2.73E-5</v>
      </c>
      <c r="X210">
        <f t="shared" si="135"/>
        <v>2.73E-5</v>
      </c>
      <c r="Y210">
        <f t="shared" si="136"/>
        <v>8.453991000000001E-2</v>
      </c>
      <c r="Z210">
        <f t="shared" si="137"/>
        <v>0</v>
      </c>
      <c r="AE210">
        <f t="shared" si="164"/>
        <v>2220</v>
      </c>
      <c r="AF210">
        <f t="shared" si="138"/>
        <v>2040</v>
      </c>
      <c r="AG210" cm="1">
        <f t="array" ref="AG210">IF(AF210&gt;=MAX($D$3:$D$100),MAX($D$3:$D$100),IF(AE210&lt;$D$3,$D$3,INDEX($D$3:$D$100,MATCH(AE210,$D$3:$D$100)+1)))</f>
        <v>2040</v>
      </c>
      <c r="AH210">
        <f t="shared" si="139"/>
        <v>2.6800000000000001E-4</v>
      </c>
      <c r="AI210" s="38">
        <f t="shared" si="140"/>
        <v>2.6800000000000001E-4</v>
      </c>
      <c r="AJ210">
        <f t="shared" si="141"/>
        <v>2.6800000000000001E-4</v>
      </c>
      <c r="AK210">
        <f t="shared" si="142"/>
        <v>0.82991560000000009</v>
      </c>
      <c r="AL210">
        <f t="shared" si="143"/>
        <v>0</v>
      </c>
      <c r="AN210" s="1" t="str" cm="1">
        <f t="array" ref="AN210">IF(INDEX(Utilities!210:210,'OperationUtility1 (El)'!$B$9)="","",INDEX(Utilities!210:210,'OperationUtility1 (El)'!$B$9))</f>
        <v/>
      </c>
      <c r="AO210" s="1" t="str" cm="1">
        <f t="array" ref="AO210">IF(INDEX(Utilities!210:210,'OperationUtility1 (El)'!$B$9 + 3)="","",INDEX(Utilities!210:210,'OperationUtility1 (El)'!$B$9 +3))</f>
        <v/>
      </c>
      <c r="AQ210">
        <f t="shared" si="165"/>
        <v>2220</v>
      </c>
      <c r="AR210">
        <f t="shared" si="144"/>
        <v>2040</v>
      </c>
      <c r="AS210" cm="1">
        <f t="array" ref="AS210">IF(AR210&gt;=MAX($D$3:$D$100),MAX($D$3:$D$100),IF(AQ210&lt;$D$3,$D$3,INDEX($D$3:$D$100,MATCH(AQ210,$D$3:$D$100)+1)))</f>
        <v>2040</v>
      </c>
      <c r="AT210">
        <f t="shared" si="145"/>
        <v>6.0300000000000002E-5</v>
      </c>
      <c r="AU210" s="38">
        <f t="shared" si="146"/>
        <v>6.0300000000000002E-5</v>
      </c>
      <c r="AV210">
        <f t="shared" si="147"/>
        <v>6.0300000000000002E-5</v>
      </c>
      <c r="AW210">
        <f t="shared" si="148"/>
        <v>0.18673101000000003</v>
      </c>
      <c r="AX210">
        <f t="shared" si="149"/>
        <v>0</v>
      </c>
      <c r="AZ210" s="1" t="str" cm="1">
        <f t="array" ref="AZ210">IF(INDEX(Utilities!210:210,'OperationUtility1 (El)'!$B$9)="","",INDEX(Utilities!210:210,'OperationUtility1 (El)'!$B$9))</f>
        <v/>
      </c>
      <c r="BA210" s="1" t="str" cm="1">
        <f t="array" ref="BA210">IF(INDEX(Utilities!210:210,'OperationUtility1 (El)'!$B$9 + 4)="","",INDEX(Utilities!210:210,'OperationUtility1 (El)'!$B$9 +4))</f>
        <v/>
      </c>
      <c r="BC210">
        <f t="shared" si="166"/>
        <v>2220</v>
      </c>
      <c r="BD210">
        <f t="shared" si="150"/>
        <v>2040</v>
      </c>
      <c r="BE210" cm="1">
        <f t="array" ref="BE210">IF(BD210&gt;=MAX($D$3:$D$100),MAX($D$3:$D$100),IF(BC210&lt;$D$3,$D$3,INDEX($D$3:$D$100,MATCH(BC210,$D$3:$D$100)+1)))</f>
        <v>2040</v>
      </c>
      <c r="BF210">
        <f t="shared" si="151"/>
        <v>0.40600000000000003</v>
      </c>
      <c r="BG210" s="38">
        <f t="shared" si="152"/>
        <v>0.40600000000000003</v>
      </c>
      <c r="BH210">
        <f t="shared" si="153"/>
        <v>0.40600000000000003</v>
      </c>
      <c r="BI210">
        <f t="shared" si="154"/>
        <v>1257.2602000000002</v>
      </c>
      <c r="BJ210">
        <f t="shared" si="155"/>
        <v>0</v>
      </c>
      <c r="BL210" s="1" t="str" cm="1">
        <f t="array" ref="BL210">IF(INDEX(Utilities!210:210,'OperationUtility1 (El)'!$B$9)="","",INDEX(Utilities!210:210,'OperationUtility1 (El)'!$B$9))</f>
        <v/>
      </c>
      <c r="BM210" s="1" t="str" cm="1">
        <f t="array" ref="BM210">IF(INDEX(Utilities!210:210,'OperationUtility1 (El)'!$B$9 + 5)="","",INDEX(Utilities!210:210,'OperationUtility1 (El)'!$B$9 +5))</f>
        <v/>
      </c>
      <c r="BO210">
        <f t="shared" si="167"/>
        <v>2220</v>
      </c>
      <c r="BP210">
        <f t="shared" si="156"/>
        <v>2040</v>
      </c>
      <c r="BQ210" cm="1">
        <f t="array" ref="BQ210">IF(BP210&gt;=MAX($D$3:$D$100),MAX($D$3:$D$100),IF(BO210&lt;$D$3,$D$3,INDEX($D$3:$D$100,MATCH(BO210,$D$3:$D$100)+1)))</f>
        <v>2040</v>
      </c>
      <c r="BR210">
        <f t="shared" si="157"/>
        <v>6.1510000000000007</v>
      </c>
      <c r="BS210" s="38">
        <f t="shared" si="158"/>
        <v>6.1510000000000007</v>
      </c>
      <c r="BT210">
        <f t="shared" si="159"/>
        <v>6.1510000000000007</v>
      </c>
      <c r="BU210">
        <f t="shared" si="160"/>
        <v>19047.801700000004</v>
      </c>
      <c r="BV210">
        <f t="shared" si="161"/>
        <v>0</v>
      </c>
    </row>
    <row r="211" spans="7:74" x14ac:dyDescent="0.25">
      <c r="G211">
        <f t="shared" si="162"/>
        <v>2221</v>
      </c>
      <c r="H211">
        <f t="shared" si="128"/>
        <v>2040</v>
      </c>
      <c r="I211" cm="1">
        <f t="array" ref="I211">IF(H211&gt;=MAX($D$3:$D$100),MAX($D$3:$D$100),IF(G211&lt;$D$3,$D$3,INDEX($D$3:$D$100,MATCH(G211,$D$3:$D$100)+1)))</f>
        <v>2040</v>
      </c>
      <c r="J211">
        <f t="shared" si="129"/>
        <v>4.0300000000000002E-2</v>
      </c>
      <c r="K211" s="38">
        <f t="shared" si="130"/>
        <v>4.0300000000000002E-2</v>
      </c>
      <c r="L211">
        <f t="shared" si="131"/>
        <v>4.0300000000000002E-2</v>
      </c>
      <c r="M211">
        <f t="shared" si="127"/>
        <v>124.79701000000001</v>
      </c>
      <c r="N211">
        <f t="shared" si="168"/>
        <v>0</v>
      </c>
      <c r="S211">
        <f t="shared" si="163"/>
        <v>2221</v>
      </c>
      <c r="T211">
        <f t="shared" si="132"/>
        <v>2040</v>
      </c>
      <c r="U211" cm="1">
        <f t="array" ref="U211">IF(T211&gt;=MAX($D$3:$D$100),MAX($D$3:$D$100),IF(S211&lt;$D$3,$D$3,INDEX($D$3:$D$100,MATCH(S211,$D$3:$D$100)+1)))</f>
        <v>2040</v>
      </c>
      <c r="V211">
        <f t="shared" si="133"/>
        <v>2.73E-5</v>
      </c>
      <c r="W211" s="38">
        <f t="shared" si="134"/>
        <v>2.73E-5</v>
      </c>
      <c r="X211">
        <f t="shared" si="135"/>
        <v>2.73E-5</v>
      </c>
      <c r="Y211">
        <f t="shared" si="136"/>
        <v>8.453991000000001E-2</v>
      </c>
      <c r="Z211">
        <f t="shared" si="137"/>
        <v>0</v>
      </c>
      <c r="AE211">
        <f t="shared" si="164"/>
        <v>2221</v>
      </c>
      <c r="AF211">
        <f t="shared" si="138"/>
        <v>2040</v>
      </c>
      <c r="AG211" cm="1">
        <f t="array" ref="AG211">IF(AF211&gt;=MAX($D$3:$D$100),MAX($D$3:$D$100),IF(AE211&lt;$D$3,$D$3,INDEX($D$3:$D$100,MATCH(AE211,$D$3:$D$100)+1)))</f>
        <v>2040</v>
      </c>
      <c r="AH211">
        <f t="shared" si="139"/>
        <v>2.6800000000000001E-4</v>
      </c>
      <c r="AI211" s="38">
        <f t="shared" si="140"/>
        <v>2.6800000000000001E-4</v>
      </c>
      <c r="AJ211">
        <f t="shared" si="141"/>
        <v>2.6800000000000001E-4</v>
      </c>
      <c r="AK211">
        <f t="shared" si="142"/>
        <v>0.82991560000000009</v>
      </c>
      <c r="AL211">
        <f t="shared" si="143"/>
        <v>0</v>
      </c>
      <c r="AN211" s="1" t="str" cm="1">
        <f t="array" ref="AN211">IF(INDEX(Utilities!211:211,'OperationUtility1 (El)'!$B$9)="","",INDEX(Utilities!211:211,'OperationUtility1 (El)'!$B$9))</f>
        <v/>
      </c>
      <c r="AO211" s="1" t="str" cm="1">
        <f t="array" ref="AO211">IF(INDEX(Utilities!211:211,'OperationUtility1 (El)'!$B$9 + 3)="","",INDEX(Utilities!211:211,'OperationUtility1 (El)'!$B$9 +3))</f>
        <v/>
      </c>
      <c r="AQ211">
        <f t="shared" si="165"/>
        <v>2221</v>
      </c>
      <c r="AR211">
        <f t="shared" si="144"/>
        <v>2040</v>
      </c>
      <c r="AS211" cm="1">
        <f t="array" ref="AS211">IF(AR211&gt;=MAX($D$3:$D$100),MAX($D$3:$D$100),IF(AQ211&lt;$D$3,$D$3,INDEX($D$3:$D$100,MATCH(AQ211,$D$3:$D$100)+1)))</f>
        <v>2040</v>
      </c>
      <c r="AT211">
        <f t="shared" si="145"/>
        <v>6.0300000000000002E-5</v>
      </c>
      <c r="AU211" s="38">
        <f t="shared" si="146"/>
        <v>6.0300000000000002E-5</v>
      </c>
      <c r="AV211">
        <f t="shared" si="147"/>
        <v>6.0300000000000002E-5</v>
      </c>
      <c r="AW211">
        <f t="shared" si="148"/>
        <v>0.18673101000000003</v>
      </c>
      <c r="AX211">
        <f t="shared" si="149"/>
        <v>0</v>
      </c>
      <c r="AZ211" s="1" t="str" cm="1">
        <f t="array" ref="AZ211">IF(INDEX(Utilities!211:211,'OperationUtility1 (El)'!$B$9)="","",INDEX(Utilities!211:211,'OperationUtility1 (El)'!$B$9))</f>
        <v/>
      </c>
      <c r="BA211" s="1" t="str" cm="1">
        <f t="array" ref="BA211">IF(INDEX(Utilities!211:211,'OperationUtility1 (El)'!$B$9 + 4)="","",INDEX(Utilities!211:211,'OperationUtility1 (El)'!$B$9 +4))</f>
        <v/>
      </c>
      <c r="BC211">
        <f t="shared" si="166"/>
        <v>2221</v>
      </c>
      <c r="BD211">
        <f t="shared" si="150"/>
        <v>2040</v>
      </c>
      <c r="BE211" cm="1">
        <f t="array" ref="BE211">IF(BD211&gt;=MAX($D$3:$D$100),MAX($D$3:$D$100),IF(BC211&lt;$D$3,$D$3,INDEX($D$3:$D$100,MATCH(BC211,$D$3:$D$100)+1)))</f>
        <v>2040</v>
      </c>
      <c r="BF211">
        <f t="shared" si="151"/>
        <v>0.40600000000000003</v>
      </c>
      <c r="BG211" s="38">
        <f t="shared" si="152"/>
        <v>0.40600000000000003</v>
      </c>
      <c r="BH211">
        <f t="shared" si="153"/>
        <v>0.40600000000000003</v>
      </c>
      <c r="BI211">
        <f t="shared" si="154"/>
        <v>1257.2602000000002</v>
      </c>
      <c r="BJ211">
        <f t="shared" si="155"/>
        <v>0</v>
      </c>
      <c r="BL211" s="1" t="str" cm="1">
        <f t="array" ref="BL211">IF(INDEX(Utilities!211:211,'OperationUtility1 (El)'!$B$9)="","",INDEX(Utilities!211:211,'OperationUtility1 (El)'!$B$9))</f>
        <v/>
      </c>
      <c r="BM211" s="1" t="str" cm="1">
        <f t="array" ref="BM211">IF(INDEX(Utilities!211:211,'OperationUtility1 (El)'!$B$9 + 5)="","",INDEX(Utilities!211:211,'OperationUtility1 (El)'!$B$9 +5))</f>
        <v/>
      </c>
      <c r="BO211">
        <f t="shared" si="167"/>
        <v>2221</v>
      </c>
      <c r="BP211">
        <f t="shared" si="156"/>
        <v>2040</v>
      </c>
      <c r="BQ211" cm="1">
        <f t="array" ref="BQ211">IF(BP211&gt;=MAX($D$3:$D$100),MAX($D$3:$D$100),IF(BO211&lt;$D$3,$D$3,INDEX($D$3:$D$100,MATCH(BO211,$D$3:$D$100)+1)))</f>
        <v>2040</v>
      </c>
      <c r="BR211">
        <f t="shared" si="157"/>
        <v>6.1510000000000007</v>
      </c>
      <c r="BS211" s="38">
        <f t="shared" si="158"/>
        <v>6.1510000000000007</v>
      </c>
      <c r="BT211">
        <f t="shared" si="159"/>
        <v>6.1510000000000007</v>
      </c>
      <c r="BU211">
        <f t="shared" si="160"/>
        <v>19047.801700000004</v>
      </c>
      <c r="BV211">
        <f t="shared" si="161"/>
        <v>0</v>
      </c>
    </row>
    <row r="212" spans="7:74" x14ac:dyDescent="0.25">
      <c r="G212">
        <f t="shared" si="162"/>
        <v>2222</v>
      </c>
      <c r="H212">
        <f t="shared" si="128"/>
        <v>2040</v>
      </c>
      <c r="I212" cm="1">
        <f t="array" ref="I212">IF(H212&gt;=MAX($D$3:$D$100),MAX($D$3:$D$100),IF(G212&lt;$D$3,$D$3,INDEX($D$3:$D$100,MATCH(G212,$D$3:$D$100)+1)))</f>
        <v>2040</v>
      </c>
      <c r="J212">
        <f t="shared" si="129"/>
        <v>4.0300000000000002E-2</v>
      </c>
      <c r="K212" s="38">
        <f t="shared" si="130"/>
        <v>4.0300000000000002E-2</v>
      </c>
      <c r="L212">
        <f t="shared" si="131"/>
        <v>4.0300000000000002E-2</v>
      </c>
      <c r="M212">
        <f t="shared" si="127"/>
        <v>124.79701000000001</v>
      </c>
      <c r="N212">
        <f t="shared" si="168"/>
        <v>0</v>
      </c>
      <c r="S212">
        <f t="shared" si="163"/>
        <v>2222</v>
      </c>
      <c r="T212">
        <f t="shared" si="132"/>
        <v>2040</v>
      </c>
      <c r="U212" cm="1">
        <f t="array" ref="U212">IF(T212&gt;=MAX($D$3:$D$100),MAX($D$3:$D$100),IF(S212&lt;$D$3,$D$3,INDEX($D$3:$D$100,MATCH(S212,$D$3:$D$100)+1)))</f>
        <v>2040</v>
      </c>
      <c r="V212">
        <f t="shared" si="133"/>
        <v>2.73E-5</v>
      </c>
      <c r="W212" s="38">
        <f t="shared" si="134"/>
        <v>2.73E-5</v>
      </c>
      <c r="X212">
        <f t="shared" si="135"/>
        <v>2.73E-5</v>
      </c>
      <c r="Y212">
        <f t="shared" si="136"/>
        <v>8.453991000000001E-2</v>
      </c>
      <c r="Z212">
        <f t="shared" si="137"/>
        <v>0</v>
      </c>
      <c r="AE212">
        <f t="shared" si="164"/>
        <v>2222</v>
      </c>
      <c r="AF212">
        <f t="shared" si="138"/>
        <v>2040</v>
      </c>
      <c r="AG212" cm="1">
        <f t="array" ref="AG212">IF(AF212&gt;=MAX($D$3:$D$100),MAX($D$3:$D$100),IF(AE212&lt;$D$3,$D$3,INDEX($D$3:$D$100,MATCH(AE212,$D$3:$D$100)+1)))</f>
        <v>2040</v>
      </c>
      <c r="AH212">
        <f t="shared" si="139"/>
        <v>2.6800000000000001E-4</v>
      </c>
      <c r="AI212" s="38">
        <f t="shared" si="140"/>
        <v>2.6800000000000001E-4</v>
      </c>
      <c r="AJ212">
        <f t="shared" si="141"/>
        <v>2.6800000000000001E-4</v>
      </c>
      <c r="AK212">
        <f t="shared" si="142"/>
        <v>0.82991560000000009</v>
      </c>
      <c r="AL212">
        <f t="shared" si="143"/>
        <v>0</v>
      </c>
      <c r="AN212" s="1" t="str" cm="1">
        <f t="array" ref="AN212">IF(INDEX(Utilities!212:212,'OperationUtility1 (El)'!$B$9)="","",INDEX(Utilities!212:212,'OperationUtility1 (El)'!$B$9))</f>
        <v/>
      </c>
      <c r="AO212" s="1" t="str" cm="1">
        <f t="array" ref="AO212">IF(INDEX(Utilities!212:212,'OperationUtility1 (El)'!$B$9 + 3)="","",INDEX(Utilities!212:212,'OperationUtility1 (El)'!$B$9 +3))</f>
        <v/>
      </c>
      <c r="AQ212">
        <f t="shared" si="165"/>
        <v>2222</v>
      </c>
      <c r="AR212">
        <f t="shared" si="144"/>
        <v>2040</v>
      </c>
      <c r="AS212" cm="1">
        <f t="array" ref="AS212">IF(AR212&gt;=MAX($D$3:$D$100),MAX($D$3:$D$100),IF(AQ212&lt;$D$3,$D$3,INDEX($D$3:$D$100,MATCH(AQ212,$D$3:$D$100)+1)))</f>
        <v>2040</v>
      </c>
      <c r="AT212">
        <f t="shared" si="145"/>
        <v>6.0300000000000002E-5</v>
      </c>
      <c r="AU212" s="38">
        <f t="shared" si="146"/>
        <v>6.0300000000000002E-5</v>
      </c>
      <c r="AV212">
        <f t="shared" si="147"/>
        <v>6.0300000000000002E-5</v>
      </c>
      <c r="AW212">
        <f t="shared" si="148"/>
        <v>0.18673101000000003</v>
      </c>
      <c r="AX212">
        <f t="shared" si="149"/>
        <v>0</v>
      </c>
      <c r="AZ212" s="1" t="str" cm="1">
        <f t="array" ref="AZ212">IF(INDEX(Utilities!212:212,'OperationUtility1 (El)'!$B$9)="","",INDEX(Utilities!212:212,'OperationUtility1 (El)'!$B$9))</f>
        <v/>
      </c>
      <c r="BA212" s="1" t="str" cm="1">
        <f t="array" ref="BA212">IF(INDEX(Utilities!212:212,'OperationUtility1 (El)'!$B$9 + 4)="","",INDEX(Utilities!212:212,'OperationUtility1 (El)'!$B$9 +4))</f>
        <v/>
      </c>
      <c r="BC212">
        <f t="shared" si="166"/>
        <v>2222</v>
      </c>
      <c r="BD212">
        <f t="shared" si="150"/>
        <v>2040</v>
      </c>
      <c r="BE212" cm="1">
        <f t="array" ref="BE212">IF(BD212&gt;=MAX($D$3:$D$100),MAX($D$3:$D$100),IF(BC212&lt;$D$3,$D$3,INDEX($D$3:$D$100,MATCH(BC212,$D$3:$D$100)+1)))</f>
        <v>2040</v>
      </c>
      <c r="BF212">
        <f t="shared" si="151"/>
        <v>0.40600000000000003</v>
      </c>
      <c r="BG212" s="38">
        <f t="shared" si="152"/>
        <v>0.40600000000000003</v>
      </c>
      <c r="BH212">
        <f t="shared" si="153"/>
        <v>0.40600000000000003</v>
      </c>
      <c r="BI212">
        <f t="shared" si="154"/>
        <v>1257.2602000000002</v>
      </c>
      <c r="BJ212">
        <f t="shared" si="155"/>
        <v>0</v>
      </c>
      <c r="BL212" s="1" t="str" cm="1">
        <f t="array" ref="BL212">IF(INDEX(Utilities!212:212,'OperationUtility1 (El)'!$B$9)="","",INDEX(Utilities!212:212,'OperationUtility1 (El)'!$B$9))</f>
        <v/>
      </c>
      <c r="BM212" s="1" t="str" cm="1">
        <f t="array" ref="BM212">IF(INDEX(Utilities!212:212,'OperationUtility1 (El)'!$B$9 + 5)="","",INDEX(Utilities!212:212,'OperationUtility1 (El)'!$B$9 +5))</f>
        <v/>
      </c>
      <c r="BO212">
        <f t="shared" si="167"/>
        <v>2222</v>
      </c>
      <c r="BP212">
        <f t="shared" si="156"/>
        <v>2040</v>
      </c>
      <c r="BQ212" cm="1">
        <f t="array" ref="BQ212">IF(BP212&gt;=MAX($D$3:$D$100),MAX($D$3:$D$100),IF(BO212&lt;$D$3,$D$3,INDEX($D$3:$D$100,MATCH(BO212,$D$3:$D$100)+1)))</f>
        <v>2040</v>
      </c>
      <c r="BR212">
        <f t="shared" si="157"/>
        <v>6.1510000000000007</v>
      </c>
      <c r="BS212" s="38">
        <f t="shared" si="158"/>
        <v>6.1510000000000007</v>
      </c>
      <c r="BT212">
        <f t="shared" si="159"/>
        <v>6.1510000000000007</v>
      </c>
      <c r="BU212">
        <f t="shared" si="160"/>
        <v>19047.801700000004</v>
      </c>
      <c r="BV212">
        <f t="shared" si="161"/>
        <v>0</v>
      </c>
    </row>
    <row r="213" spans="7:74" x14ac:dyDescent="0.25">
      <c r="G213">
        <f t="shared" si="162"/>
        <v>2223</v>
      </c>
      <c r="H213">
        <f t="shared" si="128"/>
        <v>2040</v>
      </c>
      <c r="I213" cm="1">
        <f t="array" ref="I213">IF(H213&gt;=MAX($D$3:$D$100),MAX($D$3:$D$100),IF(G213&lt;$D$3,$D$3,INDEX($D$3:$D$100,MATCH(G213,$D$3:$D$100)+1)))</f>
        <v>2040</v>
      </c>
      <c r="J213">
        <f t="shared" si="129"/>
        <v>4.0300000000000002E-2</v>
      </c>
      <c r="K213" s="38">
        <f t="shared" si="130"/>
        <v>4.0300000000000002E-2</v>
      </c>
      <c r="L213">
        <f t="shared" si="131"/>
        <v>4.0300000000000002E-2</v>
      </c>
      <c r="M213">
        <f t="shared" si="127"/>
        <v>124.79701000000001</v>
      </c>
      <c r="N213">
        <f t="shared" si="168"/>
        <v>0</v>
      </c>
      <c r="S213">
        <f t="shared" si="163"/>
        <v>2223</v>
      </c>
      <c r="T213">
        <f t="shared" si="132"/>
        <v>2040</v>
      </c>
      <c r="U213" cm="1">
        <f t="array" ref="U213">IF(T213&gt;=MAX($D$3:$D$100),MAX($D$3:$D$100),IF(S213&lt;$D$3,$D$3,INDEX($D$3:$D$100,MATCH(S213,$D$3:$D$100)+1)))</f>
        <v>2040</v>
      </c>
      <c r="V213">
        <f t="shared" si="133"/>
        <v>2.73E-5</v>
      </c>
      <c r="W213" s="38">
        <f t="shared" si="134"/>
        <v>2.73E-5</v>
      </c>
      <c r="X213">
        <f t="shared" si="135"/>
        <v>2.73E-5</v>
      </c>
      <c r="Y213">
        <f t="shared" si="136"/>
        <v>8.453991000000001E-2</v>
      </c>
      <c r="Z213">
        <f t="shared" si="137"/>
        <v>0</v>
      </c>
      <c r="AE213">
        <f t="shared" si="164"/>
        <v>2223</v>
      </c>
      <c r="AF213">
        <f t="shared" si="138"/>
        <v>2040</v>
      </c>
      <c r="AG213" cm="1">
        <f t="array" ref="AG213">IF(AF213&gt;=MAX($D$3:$D$100),MAX($D$3:$D$100),IF(AE213&lt;$D$3,$D$3,INDEX($D$3:$D$100,MATCH(AE213,$D$3:$D$100)+1)))</f>
        <v>2040</v>
      </c>
      <c r="AH213">
        <f t="shared" si="139"/>
        <v>2.6800000000000001E-4</v>
      </c>
      <c r="AI213" s="38">
        <f t="shared" si="140"/>
        <v>2.6800000000000001E-4</v>
      </c>
      <c r="AJ213">
        <f t="shared" si="141"/>
        <v>2.6800000000000001E-4</v>
      </c>
      <c r="AK213">
        <f t="shared" si="142"/>
        <v>0.82991560000000009</v>
      </c>
      <c r="AL213">
        <f t="shared" si="143"/>
        <v>0</v>
      </c>
      <c r="AN213" s="1" t="str" cm="1">
        <f t="array" ref="AN213">IF(INDEX(Utilities!213:213,'OperationUtility1 (El)'!$B$9)="","",INDEX(Utilities!213:213,'OperationUtility1 (El)'!$B$9))</f>
        <v/>
      </c>
      <c r="AO213" s="1" t="str" cm="1">
        <f t="array" ref="AO213">IF(INDEX(Utilities!213:213,'OperationUtility1 (El)'!$B$9 + 3)="","",INDEX(Utilities!213:213,'OperationUtility1 (El)'!$B$9 +3))</f>
        <v/>
      </c>
      <c r="AQ213">
        <f t="shared" si="165"/>
        <v>2223</v>
      </c>
      <c r="AR213">
        <f t="shared" si="144"/>
        <v>2040</v>
      </c>
      <c r="AS213" cm="1">
        <f t="array" ref="AS213">IF(AR213&gt;=MAX($D$3:$D$100),MAX($D$3:$D$100),IF(AQ213&lt;$D$3,$D$3,INDEX($D$3:$D$100,MATCH(AQ213,$D$3:$D$100)+1)))</f>
        <v>2040</v>
      </c>
      <c r="AT213">
        <f t="shared" si="145"/>
        <v>6.0300000000000002E-5</v>
      </c>
      <c r="AU213" s="38">
        <f t="shared" si="146"/>
        <v>6.0300000000000002E-5</v>
      </c>
      <c r="AV213">
        <f t="shared" si="147"/>
        <v>6.0300000000000002E-5</v>
      </c>
      <c r="AW213">
        <f t="shared" si="148"/>
        <v>0.18673101000000003</v>
      </c>
      <c r="AX213">
        <f t="shared" si="149"/>
        <v>0</v>
      </c>
      <c r="AZ213" s="1" t="str" cm="1">
        <f t="array" ref="AZ213">IF(INDEX(Utilities!213:213,'OperationUtility1 (El)'!$B$9)="","",INDEX(Utilities!213:213,'OperationUtility1 (El)'!$B$9))</f>
        <v/>
      </c>
      <c r="BA213" s="1" t="str" cm="1">
        <f t="array" ref="BA213">IF(INDEX(Utilities!213:213,'OperationUtility1 (El)'!$B$9 + 4)="","",INDEX(Utilities!213:213,'OperationUtility1 (El)'!$B$9 +4))</f>
        <v/>
      </c>
      <c r="BC213">
        <f t="shared" si="166"/>
        <v>2223</v>
      </c>
      <c r="BD213">
        <f t="shared" si="150"/>
        <v>2040</v>
      </c>
      <c r="BE213" cm="1">
        <f t="array" ref="BE213">IF(BD213&gt;=MAX($D$3:$D$100),MAX($D$3:$D$100),IF(BC213&lt;$D$3,$D$3,INDEX($D$3:$D$100,MATCH(BC213,$D$3:$D$100)+1)))</f>
        <v>2040</v>
      </c>
      <c r="BF213">
        <f t="shared" si="151"/>
        <v>0.40600000000000003</v>
      </c>
      <c r="BG213" s="38">
        <f t="shared" si="152"/>
        <v>0.40600000000000003</v>
      </c>
      <c r="BH213">
        <f t="shared" si="153"/>
        <v>0.40600000000000003</v>
      </c>
      <c r="BI213">
        <f t="shared" si="154"/>
        <v>1257.2602000000002</v>
      </c>
      <c r="BJ213">
        <f t="shared" si="155"/>
        <v>0</v>
      </c>
      <c r="BL213" s="1" t="str" cm="1">
        <f t="array" ref="BL213">IF(INDEX(Utilities!213:213,'OperationUtility1 (El)'!$B$9)="","",INDEX(Utilities!213:213,'OperationUtility1 (El)'!$B$9))</f>
        <v/>
      </c>
      <c r="BM213" s="1" t="str" cm="1">
        <f t="array" ref="BM213">IF(INDEX(Utilities!213:213,'OperationUtility1 (El)'!$B$9 + 5)="","",INDEX(Utilities!213:213,'OperationUtility1 (El)'!$B$9 +5))</f>
        <v/>
      </c>
      <c r="BO213">
        <f t="shared" si="167"/>
        <v>2223</v>
      </c>
      <c r="BP213">
        <f t="shared" si="156"/>
        <v>2040</v>
      </c>
      <c r="BQ213" cm="1">
        <f t="array" ref="BQ213">IF(BP213&gt;=MAX($D$3:$D$100),MAX($D$3:$D$100),IF(BO213&lt;$D$3,$D$3,INDEX($D$3:$D$100,MATCH(BO213,$D$3:$D$100)+1)))</f>
        <v>2040</v>
      </c>
      <c r="BR213">
        <f t="shared" si="157"/>
        <v>6.1510000000000007</v>
      </c>
      <c r="BS213" s="38">
        <f t="shared" si="158"/>
        <v>6.1510000000000007</v>
      </c>
      <c r="BT213">
        <f t="shared" si="159"/>
        <v>6.1510000000000007</v>
      </c>
      <c r="BU213">
        <f t="shared" si="160"/>
        <v>19047.801700000004</v>
      </c>
      <c r="BV213">
        <f t="shared" si="161"/>
        <v>0</v>
      </c>
    </row>
    <row r="214" spans="7:74" x14ac:dyDescent="0.25">
      <c r="G214">
        <f t="shared" si="162"/>
        <v>2224</v>
      </c>
      <c r="H214">
        <f t="shared" si="128"/>
        <v>2040</v>
      </c>
      <c r="I214" cm="1">
        <f t="array" ref="I214">IF(H214&gt;=MAX($D$3:$D$100),MAX($D$3:$D$100),IF(G214&lt;$D$3,$D$3,INDEX($D$3:$D$100,MATCH(G214,$D$3:$D$100)+1)))</f>
        <v>2040</v>
      </c>
      <c r="J214">
        <f t="shared" si="129"/>
        <v>4.0300000000000002E-2</v>
      </c>
      <c r="K214" s="38">
        <f t="shared" si="130"/>
        <v>4.0300000000000002E-2</v>
      </c>
      <c r="L214">
        <f t="shared" si="131"/>
        <v>4.0300000000000002E-2</v>
      </c>
      <c r="M214">
        <f t="shared" si="127"/>
        <v>124.79701000000001</v>
      </c>
      <c r="N214">
        <f t="shared" si="168"/>
        <v>0</v>
      </c>
      <c r="S214">
        <f t="shared" si="163"/>
        <v>2224</v>
      </c>
      <c r="T214">
        <f t="shared" si="132"/>
        <v>2040</v>
      </c>
      <c r="U214" cm="1">
        <f t="array" ref="U214">IF(T214&gt;=MAX($D$3:$D$100),MAX($D$3:$D$100),IF(S214&lt;$D$3,$D$3,INDEX($D$3:$D$100,MATCH(S214,$D$3:$D$100)+1)))</f>
        <v>2040</v>
      </c>
      <c r="V214">
        <f t="shared" si="133"/>
        <v>2.73E-5</v>
      </c>
      <c r="W214" s="38">
        <f t="shared" si="134"/>
        <v>2.73E-5</v>
      </c>
      <c r="X214">
        <f t="shared" si="135"/>
        <v>2.73E-5</v>
      </c>
      <c r="Y214">
        <f t="shared" si="136"/>
        <v>8.453991000000001E-2</v>
      </c>
      <c r="Z214">
        <f t="shared" si="137"/>
        <v>0</v>
      </c>
      <c r="AE214">
        <f t="shared" si="164"/>
        <v>2224</v>
      </c>
      <c r="AF214">
        <f t="shared" si="138"/>
        <v>2040</v>
      </c>
      <c r="AG214" cm="1">
        <f t="array" ref="AG214">IF(AF214&gt;=MAX($D$3:$D$100),MAX($D$3:$D$100),IF(AE214&lt;$D$3,$D$3,INDEX($D$3:$D$100,MATCH(AE214,$D$3:$D$100)+1)))</f>
        <v>2040</v>
      </c>
      <c r="AH214">
        <f t="shared" si="139"/>
        <v>2.6800000000000001E-4</v>
      </c>
      <c r="AI214" s="38">
        <f t="shared" si="140"/>
        <v>2.6800000000000001E-4</v>
      </c>
      <c r="AJ214">
        <f t="shared" si="141"/>
        <v>2.6800000000000001E-4</v>
      </c>
      <c r="AK214">
        <f t="shared" si="142"/>
        <v>0.82991560000000009</v>
      </c>
      <c r="AL214">
        <f t="shared" si="143"/>
        <v>0</v>
      </c>
      <c r="AN214" s="1" t="str" cm="1">
        <f t="array" ref="AN214">IF(INDEX(Utilities!214:214,'OperationUtility1 (El)'!$B$9)="","",INDEX(Utilities!214:214,'OperationUtility1 (El)'!$B$9))</f>
        <v/>
      </c>
      <c r="AO214" s="1" t="str" cm="1">
        <f t="array" ref="AO214">IF(INDEX(Utilities!214:214,'OperationUtility1 (El)'!$B$9 + 3)="","",INDEX(Utilities!214:214,'OperationUtility1 (El)'!$B$9 +3))</f>
        <v/>
      </c>
      <c r="AQ214">
        <f t="shared" si="165"/>
        <v>2224</v>
      </c>
      <c r="AR214">
        <f t="shared" si="144"/>
        <v>2040</v>
      </c>
      <c r="AS214" cm="1">
        <f t="array" ref="AS214">IF(AR214&gt;=MAX($D$3:$D$100),MAX($D$3:$D$100),IF(AQ214&lt;$D$3,$D$3,INDEX($D$3:$D$100,MATCH(AQ214,$D$3:$D$100)+1)))</f>
        <v>2040</v>
      </c>
      <c r="AT214">
        <f t="shared" si="145"/>
        <v>6.0300000000000002E-5</v>
      </c>
      <c r="AU214" s="38">
        <f t="shared" si="146"/>
        <v>6.0300000000000002E-5</v>
      </c>
      <c r="AV214">
        <f t="shared" si="147"/>
        <v>6.0300000000000002E-5</v>
      </c>
      <c r="AW214">
        <f t="shared" si="148"/>
        <v>0.18673101000000003</v>
      </c>
      <c r="AX214">
        <f t="shared" si="149"/>
        <v>0</v>
      </c>
      <c r="AZ214" s="1" t="str" cm="1">
        <f t="array" ref="AZ214">IF(INDEX(Utilities!214:214,'OperationUtility1 (El)'!$B$9)="","",INDEX(Utilities!214:214,'OperationUtility1 (El)'!$B$9))</f>
        <v/>
      </c>
      <c r="BA214" s="1" t="str" cm="1">
        <f t="array" ref="BA214">IF(INDEX(Utilities!214:214,'OperationUtility1 (El)'!$B$9 + 4)="","",INDEX(Utilities!214:214,'OperationUtility1 (El)'!$B$9 +4))</f>
        <v/>
      </c>
      <c r="BC214">
        <f t="shared" si="166"/>
        <v>2224</v>
      </c>
      <c r="BD214">
        <f t="shared" si="150"/>
        <v>2040</v>
      </c>
      <c r="BE214" cm="1">
        <f t="array" ref="BE214">IF(BD214&gt;=MAX($D$3:$D$100),MAX($D$3:$D$100),IF(BC214&lt;$D$3,$D$3,INDEX($D$3:$D$100,MATCH(BC214,$D$3:$D$100)+1)))</f>
        <v>2040</v>
      </c>
      <c r="BF214">
        <f t="shared" si="151"/>
        <v>0.40600000000000003</v>
      </c>
      <c r="BG214" s="38">
        <f t="shared" si="152"/>
        <v>0.40600000000000003</v>
      </c>
      <c r="BH214">
        <f t="shared" si="153"/>
        <v>0.40600000000000003</v>
      </c>
      <c r="BI214">
        <f t="shared" si="154"/>
        <v>1257.2602000000002</v>
      </c>
      <c r="BJ214">
        <f t="shared" si="155"/>
        <v>0</v>
      </c>
      <c r="BL214" s="1" t="str" cm="1">
        <f t="array" ref="BL214">IF(INDEX(Utilities!214:214,'OperationUtility1 (El)'!$B$9)="","",INDEX(Utilities!214:214,'OperationUtility1 (El)'!$B$9))</f>
        <v/>
      </c>
      <c r="BM214" s="1" t="str" cm="1">
        <f t="array" ref="BM214">IF(INDEX(Utilities!214:214,'OperationUtility1 (El)'!$B$9 + 5)="","",INDEX(Utilities!214:214,'OperationUtility1 (El)'!$B$9 +5))</f>
        <v/>
      </c>
      <c r="BO214">
        <f t="shared" si="167"/>
        <v>2224</v>
      </c>
      <c r="BP214">
        <f t="shared" si="156"/>
        <v>2040</v>
      </c>
      <c r="BQ214" cm="1">
        <f t="array" ref="BQ214">IF(BP214&gt;=MAX($D$3:$D$100),MAX($D$3:$D$100),IF(BO214&lt;$D$3,$D$3,INDEX($D$3:$D$100,MATCH(BO214,$D$3:$D$100)+1)))</f>
        <v>2040</v>
      </c>
      <c r="BR214">
        <f t="shared" si="157"/>
        <v>6.1510000000000007</v>
      </c>
      <c r="BS214" s="38">
        <f t="shared" si="158"/>
        <v>6.1510000000000007</v>
      </c>
      <c r="BT214">
        <f t="shared" si="159"/>
        <v>6.1510000000000007</v>
      </c>
      <c r="BU214">
        <f t="shared" si="160"/>
        <v>19047.801700000004</v>
      </c>
      <c r="BV214">
        <f t="shared" si="161"/>
        <v>0</v>
      </c>
    </row>
    <row r="215" spans="7:74" x14ac:dyDescent="0.25">
      <c r="G215">
        <f t="shared" si="162"/>
        <v>2225</v>
      </c>
      <c r="H215">
        <f t="shared" si="128"/>
        <v>2040</v>
      </c>
      <c r="I215" cm="1">
        <f t="array" ref="I215">IF(H215&gt;=MAX($D$3:$D$100),MAX($D$3:$D$100),IF(G215&lt;$D$3,$D$3,INDEX($D$3:$D$100,MATCH(G215,$D$3:$D$100)+1)))</f>
        <v>2040</v>
      </c>
      <c r="J215">
        <f t="shared" si="129"/>
        <v>4.0300000000000002E-2</v>
      </c>
      <c r="K215" s="38">
        <f t="shared" si="130"/>
        <v>4.0300000000000002E-2</v>
      </c>
      <c r="L215">
        <f t="shared" si="131"/>
        <v>4.0300000000000002E-2</v>
      </c>
      <c r="M215">
        <f t="shared" si="127"/>
        <v>124.79701000000001</v>
      </c>
      <c r="N215">
        <f t="shared" si="168"/>
        <v>0</v>
      </c>
      <c r="S215">
        <f t="shared" si="163"/>
        <v>2225</v>
      </c>
      <c r="T215">
        <f t="shared" si="132"/>
        <v>2040</v>
      </c>
      <c r="U215" cm="1">
        <f t="array" ref="U215">IF(T215&gt;=MAX($D$3:$D$100),MAX($D$3:$D$100),IF(S215&lt;$D$3,$D$3,INDEX($D$3:$D$100,MATCH(S215,$D$3:$D$100)+1)))</f>
        <v>2040</v>
      </c>
      <c r="V215">
        <f t="shared" si="133"/>
        <v>2.73E-5</v>
      </c>
      <c r="W215" s="38">
        <f t="shared" si="134"/>
        <v>2.73E-5</v>
      </c>
      <c r="X215">
        <f t="shared" si="135"/>
        <v>2.73E-5</v>
      </c>
      <c r="Y215">
        <f t="shared" si="136"/>
        <v>8.453991000000001E-2</v>
      </c>
      <c r="Z215">
        <f t="shared" si="137"/>
        <v>0</v>
      </c>
      <c r="AE215">
        <f t="shared" si="164"/>
        <v>2225</v>
      </c>
      <c r="AF215">
        <f t="shared" si="138"/>
        <v>2040</v>
      </c>
      <c r="AG215" cm="1">
        <f t="array" ref="AG215">IF(AF215&gt;=MAX($D$3:$D$100),MAX($D$3:$D$100),IF(AE215&lt;$D$3,$D$3,INDEX($D$3:$D$100,MATCH(AE215,$D$3:$D$100)+1)))</f>
        <v>2040</v>
      </c>
      <c r="AH215">
        <f t="shared" si="139"/>
        <v>2.6800000000000001E-4</v>
      </c>
      <c r="AI215" s="38">
        <f t="shared" si="140"/>
        <v>2.6800000000000001E-4</v>
      </c>
      <c r="AJ215">
        <f t="shared" si="141"/>
        <v>2.6800000000000001E-4</v>
      </c>
      <c r="AK215">
        <f t="shared" si="142"/>
        <v>0.82991560000000009</v>
      </c>
      <c r="AL215">
        <f t="shared" si="143"/>
        <v>0</v>
      </c>
      <c r="AN215" s="1" t="str" cm="1">
        <f t="array" ref="AN215">IF(INDEX(Utilities!215:215,'OperationUtility1 (El)'!$B$9)="","",INDEX(Utilities!215:215,'OperationUtility1 (El)'!$B$9))</f>
        <v/>
      </c>
      <c r="AO215" s="1" t="str" cm="1">
        <f t="array" ref="AO215">IF(INDEX(Utilities!215:215,'OperationUtility1 (El)'!$B$9 + 3)="","",INDEX(Utilities!215:215,'OperationUtility1 (El)'!$B$9 +3))</f>
        <v/>
      </c>
      <c r="AQ215">
        <f t="shared" si="165"/>
        <v>2225</v>
      </c>
      <c r="AR215">
        <f t="shared" si="144"/>
        <v>2040</v>
      </c>
      <c r="AS215" cm="1">
        <f t="array" ref="AS215">IF(AR215&gt;=MAX($D$3:$D$100),MAX($D$3:$D$100),IF(AQ215&lt;$D$3,$D$3,INDEX($D$3:$D$100,MATCH(AQ215,$D$3:$D$100)+1)))</f>
        <v>2040</v>
      </c>
      <c r="AT215">
        <f t="shared" si="145"/>
        <v>6.0300000000000002E-5</v>
      </c>
      <c r="AU215" s="38">
        <f t="shared" si="146"/>
        <v>6.0300000000000002E-5</v>
      </c>
      <c r="AV215">
        <f t="shared" si="147"/>
        <v>6.0300000000000002E-5</v>
      </c>
      <c r="AW215">
        <f t="shared" si="148"/>
        <v>0.18673101000000003</v>
      </c>
      <c r="AX215">
        <f t="shared" si="149"/>
        <v>0</v>
      </c>
      <c r="AZ215" s="1" t="str" cm="1">
        <f t="array" ref="AZ215">IF(INDEX(Utilities!215:215,'OperationUtility1 (El)'!$B$9)="","",INDEX(Utilities!215:215,'OperationUtility1 (El)'!$B$9))</f>
        <v/>
      </c>
      <c r="BA215" s="1" t="str" cm="1">
        <f t="array" ref="BA215">IF(INDEX(Utilities!215:215,'OperationUtility1 (El)'!$B$9 + 4)="","",INDEX(Utilities!215:215,'OperationUtility1 (El)'!$B$9 +4))</f>
        <v/>
      </c>
      <c r="BC215">
        <f t="shared" si="166"/>
        <v>2225</v>
      </c>
      <c r="BD215">
        <f t="shared" si="150"/>
        <v>2040</v>
      </c>
      <c r="BE215" cm="1">
        <f t="array" ref="BE215">IF(BD215&gt;=MAX($D$3:$D$100),MAX($D$3:$D$100),IF(BC215&lt;$D$3,$D$3,INDEX($D$3:$D$100,MATCH(BC215,$D$3:$D$100)+1)))</f>
        <v>2040</v>
      </c>
      <c r="BF215">
        <f t="shared" si="151"/>
        <v>0.40600000000000003</v>
      </c>
      <c r="BG215" s="38">
        <f t="shared" si="152"/>
        <v>0.40600000000000003</v>
      </c>
      <c r="BH215">
        <f t="shared" si="153"/>
        <v>0.40600000000000003</v>
      </c>
      <c r="BI215">
        <f t="shared" si="154"/>
        <v>1257.2602000000002</v>
      </c>
      <c r="BJ215">
        <f t="shared" si="155"/>
        <v>0</v>
      </c>
      <c r="BL215" s="1" t="str" cm="1">
        <f t="array" ref="BL215">IF(INDEX(Utilities!215:215,'OperationUtility1 (El)'!$B$9)="","",INDEX(Utilities!215:215,'OperationUtility1 (El)'!$B$9))</f>
        <v/>
      </c>
      <c r="BM215" s="1" t="str" cm="1">
        <f t="array" ref="BM215">IF(INDEX(Utilities!215:215,'OperationUtility1 (El)'!$B$9 + 5)="","",INDEX(Utilities!215:215,'OperationUtility1 (El)'!$B$9 +5))</f>
        <v/>
      </c>
      <c r="BO215">
        <f t="shared" si="167"/>
        <v>2225</v>
      </c>
      <c r="BP215">
        <f t="shared" si="156"/>
        <v>2040</v>
      </c>
      <c r="BQ215" cm="1">
        <f t="array" ref="BQ215">IF(BP215&gt;=MAX($D$3:$D$100),MAX($D$3:$D$100),IF(BO215&lt;$D$3,$D$3,INDEX($D$3:$D$100,MATCH(BO215,$D$3:$D$100)+1)))</f>
        <v>2040</v>
      </c>
      <c r="BR215">
        <f t="shared" si="157"/>
        <v>6.1510000000000007</v>
      </c>
      <c r="BS215" s="38">
        <f t="shared" si="158"/>
        <v>6.1510000000000007</v>
      </c>
      <c r="BT215">
        <f t="shared" si="159"/>
        <v>6.1510000000000007</v>
      </c>
      <c r="BU215">
        <f t="shared" si="160"/>
        <v>19047.801700000004</v>
      </c>
      <c r="BV215">
        <f t="shared" si="161"/>
        <v>0</v>
      </c>
    </row>
    <row r="216" spans="7:74" x14ac:dyDescent="0.25">
      <c r="G216">
        <f t="shared" si="162"/>
        <v>2226</v>
      </c>
      <c r="H216">
        <f t="shared" si="128"/>
        <v>2040</v>
      </c>
      <c r="I216" cm="1">
        <f t="array" ref="I216">IF(H216&gt;=MAX($D$3:$D$100),MAX($D$3:$D$100),IF(G216&lt;$D$3,$D$3,INDEX($D$3:$D$100,MATCH(G216,$D$3:$D$100)+1)))</f>
        <v>2040</v>
      </c>
      <c r="J216">
        <f t="shared" si="129"/>
        <v>4.0300000000000002E-2</v>
      </c>
      <c r="K216" s="38">
        <f t="shared" si="130"/>
        <v>4.0300000000000002E-2</v>
      </c>
      <c r="L216">
        <f t="shared" si="131"/>
        <v>4.0300000000000002E-2</v>
      </c>
      <c r="M216">
        <f t="shared" si="127"/>
        <v>124.79701000000001</v>
      </c>
      <c r="N216">
        <f t="shared" si="168"/>
        <v>0</v>
      </c>
      <c r="S216">
        <f t="shared" si="163"/>
        <v>2226</v>
      </c>
      <c r="T216">
        <f t="shared" si="132"/>
        <v>2040</v>
      </c>
      <c r="U216" cm="1">
        <f t="array" ref="U216">IF(T216&gt;=MAX($D$3:$D$100),MAX($D$3:$D$100),IF(S216&lt;$D$3,$D$3,INDEX($D$3:$D$100,MATCH(S216,$D$3:$D$100)+1)))</f>
        <v>2040</v>
      </c>
      <c r="V216">
        <f t="shared" si="133"/>
        <v>2.73E-5</v>
      </c>
      <c r="W216" s="38">
        <f t="shared" si="134"/>
        <v>2.73E-5</v>
      </c>
      <c r="X216">
        <f t="shared" si="135"/>
        <v>2.73E-5</v>
      </c>
      <c r="Y216">
        <f t="shared" si="136"/>
        <v>8.453991000000001E-2</v>
      </c>
      <c r="Z216">
        <f t="shared" si="137"/>
        <v>0</v>
      </c>
      <c r="AE216">
        <f t="shared" si="164"/>
        <v>2226</v>
      </c>
      <c r="AF216">
        <f t="shared" si="138"/>
        <v>2040</v>
      </c>
      <c r="AG216" cm="1">
        <f t="array" ref="AG216">IF(AF216&gt;=MAX($D$3:$D$100),MAX($D$3:$D$100),IF(AE216&lt;$D$3,$D$3,INDEX($D$3:$D$100,MATCH(AE216,$D$3:$D$100)+1)))</f>
        <v>2040</v>
      </c>
      <c r="AH216">
        <f t="shared" si="139"/>
        <v>2.6800000000000001E-4</v>
      </c>
      <c r="AI216" s="38">
        <f t="shared" si="140"/>
        <v>2.6800000000000001E-4</v>
      </c>
      <c r="AJ216">
        <f t="shared" si="141"/>
        <v>2.6800000000000001E-4</v>
      </c>
      <c r="AK216">
        <f t="shared" si="142"/>
        <v>0.82991560000000009</v>
      </c>
      <c r="AL216">
        <f t="shared" si="143"/>
        <v>0</v>
      </c>
      <c r="AN216" s="1" t="str" cm="1">
        <f t="array" ref="AN216">IF(INDEX(Utilities!216:216,'OperationUtility1 (El)'!$B$9)="","",INDEX(Utilities!216:216,'OperationUtility1 (El)'!$B$9))</f>
        <v/>
      </c>
      <c r="AO216" s="1" t="str" cm="1">
        <f t="array" ref="AO216">IF(INDEX(Utilities!216:216,'OperationUtility1 (El)'!$B$9 + 3)="","",INDEX(Utilities!216:216,'OperationUtility1 (El)'!$B$9 +3))</f>
        <v/>
      </c>
      <c r="AQ216">
        <f t="shared" si="165"/>
        <v>2226</v>
      </c>
      <c r="AR216">
        <f t="shared" si="144"/>
        <v>2040</v>
      </c>
      <c r="AS216" cm="1">
        <f t="array" ref="AS216">IF(AR216&gt;=MAX($D$3:$D$100),MAX($D$3:$D$100),IF(AQ216&lt;$D$3,$D$3,INDEX($D$3:$D$100,MATCH(AQ216,$D$3:$D$100)+1)))</f>
        <v>2040</v>
      </c>
      <c r="AT216">
        <f t="shared" si="145"/>
        <v>6.0300000000000002E-5</v>
      </c>
      <c r="AU216" s="38">
        <f t="shared" si="146"/>
        <v>6.0300000000000002E-5</v>
      </c>
      <c r="AV216">
        <f t="shared" si="147"/>
        <v>6.0300000000000002E-5</v>
      </c>
      <c r="AW216">
        <f t="shared" si="148"/>
        <v>0.18673101000000003</v>
      </c>
      <c r="AX216">
        <f t="shared" si="149"/>
        <v>0</v>
      </c>
      <c r="AZ216" s="1" t="str" cm="1">
        <f t="array" ref="AZ216">IF(INDEX(Utilities!216:216,'OperationUtility1 (El)'!$B$9)="","",INDEX(Utilities!216:216,'OperationUtility1 (El)'!$B$9))</f>
        <v/>
      </c>
      <c r="BA216" s="1" t="str" cm="1">
        <f t="array" ref="BA216">IF(INDEX(Utilities!216:216,'OperationUtility1 (El)'!$B$9 + 4)="","",INDEX(Utilities!216:216,'OperationUtility1 (El)'!$B$9 +4))</f>
        <v/>
      </c>
      <c r="BC216">
        <f t="shared" si="166"/>
        <v>2226</v>
      </c>
      <c r="BD216">
        <f t="shared" si="150"/>
        <v>2040</v>
      </c>
      <c r="BE216" cm="1">
        <f t="array" ref="BE216">IF(BD216&gt;=MAX($D$3:$D$100),MAX($D$3:$D$100),IF(BC216&lt;$D$3,$D$3,INDEX($D$3:$D$100,MATCH(BC216,$D$3:$D$100)+1)))</f>
        <v>2040</v>
      </c>
      <c r="BF216">
        <f t="shared" si="151"/>
        <v>0.40600000000000003</v>
      </c>
      <c r="BG216" s="38">
        <f t="shared" si="152"/>
        <v>0.40600000000000003</v>
      </c>
      <c r="BH216">
        <f t="shared" si="153"/>
        <v>0.40600000000000003</v>
      </c>
      <c r="BI216">
        <f t="shared" si="154"/>
        <v>1257.2602000000002</v>
      </c>
      <c r="BJ216">
        <f t="shared" si="155"/>
        <v>0</v>
      </c>
      <c r="BL216" s="1" t="str" cm="1">
        <f t="array" ref="BL216">IF(INDEX(Utilities!216:216,'OperationUtility1 (El)'!$B$9)="","",INDEX(Utilities!216:216,'OperationUtility1 (El)'!$B$9))</f>
        <v/>
      </c>
      <c r="BM216" s="1" t="str" cm="1">
        <f t="array" ref="BM216">IF(INDEX(Utilities!216:216,'OperationUtility1 (El)'!$B$9 + 5)="","",INDEX(Utilities!216:216,'OperationUtility1 (El)'!$B$9 +5))</f>
        <v/>
      </c>
      <c r="BO216">
        <f t="shared" si="167"/>
        <v>2226</v>
      </c>
      <c r="BP216">
        <f t="shared" si="156"/>
        <v>2040</v>
      </c>
      <c r="BQ216" cm="1">
        <f t="array" ref="BQ216">IF(BP216&gt;=MAX($D$3:$D$100),MAX($D$3:$D$100),IF(BO216&lt;$D$3,$D$3,INDEX($D$3:$D$100,MATCH(BO216,$D$3:$D$100)+1)))</f>
        <v>2040</v>
      </c>
      <c r="BR216">
        <f t="shared" si="157"/>
        <v>6.1510000000000007</v>
      </c>
      <c r="BS216" s="38">
        <f t="shared" si="158"/>
        <v>6.1510000000000007</v>
      </c>
      <c r="BT216">
        <f t="shared" si="159"/>
        <v>6.1510000000000007</v>
      </c>
      <c r="BU216">
        <f t="shared" si="160"/>
        <v>19047.801700000004</v>
      </c>
      <c r="BV216">
        <f t="shared" si="161"/>
        <v>0</v>
      </c>
    </row>
    <row r="217" spans="7:74" x14ac:dyDescent="0.25">
      <c r="G217">
        <f t="shared" si="162"/>
        <v>2227</v>
      </c>
      <c r="H217">
        <f t="shared" si="128"/>
        <v>2040</v>
      </c>
      <c r="I217" cm="1">
        <f t="array" ref="I217">IF(H217&gt;=MAX($D$3:$D$100),MAX($D$3:$D$100),IF(G217&lt;$D$3,$D$3,INDEX($D$3:$D$100,MATCH(G217,$D$3:$D$100)+1)))</f>
        <v>2040</v>
      </c>
      <c r="J217">
        <f t="shared" si="129"/>
        <v>4.0300000000000002E-2</v>
      </c>
      <c r="K217" s="38">
        <f t="shared" si="130"/>
        <v>4.0300000000000002E-2</v>
      </c>
      <c r="L217">
        <f t="shared" si="131"/>
        <v>4.0300000000000002E-2</v>
      </c>
      <c r="M217">
        <f t="shared" si="127"/>
        <v>124.79701000000001</v>
      </c>
      <c r="N217">
        <f t="shared" si="168"/>
        <v>0</v>
      </c>
      <c r="S217">
        <f t="shared" si="163"/>
        <v>2227</v>
      </c>
      <c r="T217">
        <f t="shared" si="132"/>
        <v>2040</v>
      </c>
      <c r="U217" cm="1">
        <f t="array" ref="U217">IF(T217&gt;=MAX($D$3:$D$100),MAX($D$3:$D$100),IF(S217&lt;$D$3,$D$3,INDEX($D$3:$D$100,MATCH(S217,$D$3:$D$100)+1)))</f>
        <v>2040</v>
      </c>
      <c r="V217">
        <f t="shared" si="133"/>
        <v>2.73E-5</v>
      </c>
      <c r="W217" s="38">
        <f t="shared" si="134"/>
        <v>2.73E-5</v>
      </c>
      <c r="X217">
        <f t="shared" si="135"/>
        <v>2.73E-5</v>
      </c>
      <c r="Y217">
        <f t="shared" si="136"/>
        <v>8.453991000000001E-2</v>
      </c>
      <c r="Z217">
        <f t="shared" si="137"/>
        <v>0</v>
      </c>
      <c r="AE217">
        <f t="shared" si="164"/>
        <v>2227</v>
      </c>
      <c r="AF217">
        <f t="shared" si="138"/>
        <v>2040</v>
      </c>
      <c r="AG217" cm="1">
        <f t="array" ref="AG217">IF(AF217&gt;=MAX($D$3:$D$100),MAX($D$3:$D$100),IF(AE217&lt;$D$3,$D$3,INDEX($D$3:$D$100,MATCH(AE217,$D$3:$D$100)+1)))</f>
        <v>2040</v>
      </c>
      <c r="AH217">
        <f t="shared" si="139"/>
        <v>2.6800000000000001E-4</v>
      </c>
      <c r="AI217" s="38">
        <f t="shared" si="140"/>
        <v>2.6800000000000001E-4</v>
      </c>
      <c r="AJ217">
        <f t="shared" si="141"/>
        <v>2.6800000000000001E-4</v>
      </c>
      <c r="AK217">
        <f t="shared" si="142"/>
        <v>0.82991560000000009</v>
      </c>
      <c r="AL217">
        <f t="shared" si="143"/>
        <v>0</v>
      </c>
      <c r="AN217" s="1" t="str" cm="1">
        <f t="array" ref="AN217">IF(INDEX(Utilities!217:217,'OperationUtility1 (El)'!$B$9)="","",INDEX(Utilities!217:217,'OperationUtility1 (El)'!$B$9))</f>
        <v/>
      </c>
      <c r="AO217" s="1" t="str" cm="1">
        <f t="array" ref="AO217">IF(INDEX(Utilities!217:217,'OperationUtility1 (El)'!$B$9 + 3)="","",INDEX(Utilities!217:217,'OperationUtility1 (El)'!$B$9 +3))</f>
        <v/>
      </c>
      <c r="AQ217">
        <f t="shared" si="165"/>
        <v>2227</v>
      </c>
      <c r="AR217">
        <f t="shared" si="144"/>
        <v>2040</v>
      </c>
      <c r="AS217" cm="1">
        <f t="array" ref="AS217">IF(AR217&gt;=MAX($D$3:$D$100),MAX($D$3:$D$100),IF(AQ217&lt;$D$3,$D$3,INDEX($D$3:$D$100,MATCH(AQ217,$D$3:$D$100)+1)))</f>
        <v>2040</v>
      </c>
      <c r="AT217">
        <f t="shared" si="145"/>
        <v>6.0300000000000002E-5</v>
      </c>
      <c r="AU217" s="38">
        <f t="shared" si="146"/>
        <v>6.0300000000000002E-5</v>
      </c>
      <c r="AV217">
        <f t="shared" si="147"/>
        <v>6.0300000000000002E-5</v>
      </c>
      <c r="AW217">
        <f t="shared" si="148"/>
        <v>0.18673101000000003</v>
      </c>
      <c r="AX217">
        <f t="shared" si="149"/>
        <v>0</v>
      </c>
      <c r="AZ217" s="1" t="str" cm="1">
        <f t="array" ref="AZ217">IF(INDEX(Utilities!217:217,'OperationUtility1 (El)'!$B$9)="","",INDEX(Utilities!217:217,'OperationUtility1 (El)'!$B$9))</f>
        <v/>
      </c>
      <c r="BA217" s="1" t="str" cm="1">
        <f t="array" ref="BA217">IF(INDEX(Utilities!217:217,'OperationUtility1 (El)'!$B$9 + 4)="","",INDEX(Utilities!217:217,'OperationUtility1 (El)'!$B$9 +4))</f>
        <v/>
      </c>
      <c r="BC217">
        <f t="shared" si="166"/>
        <v>2227</v>
      </c>
      <c r="BD217">
        <f t="shared" si="150"/>
        <v>2040</v>
      </c>
      <c r="BE217" cm="1">
        <f t="array" ref="BE217">IF(BD217&gt;=MAX($D$3:$D$100),MAX($D$3:$D$100),IF(BC217&lt;$D$3,$D$3,INDEX($D$3:$D$100,MATCH(BC217,$D$3:$D$100)+1)))</f>
        <v>2040</v>
      </c>
      <c r="BF217">
        <f t="shared" si="151"/>
        <v>0.40600000000000003</v>
      </c>
      <c r="BG217" s="38">
        <f t="shared" si="152"/>
        <v>0.40600000000000003</v>
      </c>
      <c r="BH217">
        <f t="shared" si="153"/>
        <v>0.40600000000000003</v>
      </c>
      <c r="BI217">
        <f t="shared" si="154"/>
        <v>1257.2602000000002</v>
      </c>
      <c r="BJ217">
        <f t="shared" si="155"/>
        <v>0</v>
      </c>
      <c r="BL217" s="1" t="str" cm="1">
        <f t="array" ref="BL217">IF(INDEX(Utilities!217:217,'OperationUtility1 (El)'!$B$9)="","",INDEX(Utilities!217:217,'OperationUtility1 (El)'!$B$9))</f>
        <v/>
      </c>
      <c r="BM217" s="1" t="str" cm="1">
        <f t="array" ref="BM217">IF(INDEX(Utilities!217:217,'OperationUtility1 (El)'!$B$9 + 5)="","",INDEX(Utilities!217:217,'OperationUtility1 (El)'!$B$9 +5))</f>
        <v/>
      </c>
      <c r="BO217">
        <f t="shared" si="167"/>
        <v>2227</v>
      </c>
      <c r="BP217">
        <f t="shared" si="156"/>
        <v>2040</v>
      </c>
      <c r="BQ217" cm="1">
        <f t="array" ref="BQ217">IF(BP217&gt;=MAX($D$3:$D$100),MAX($D$3:$D$100),IF(BO217&lt;$D$3,$D$3,INDEX($D$3:$D$100,MATCH(BO217,$D$3:$D$100)+1)))</f>
        <v>2040</v>
      </c>
      <c r="BR217">
        <f t="shared" si="157"/>
        <v>6.1510000000000007</v>
      </c>
      <c r="BS217" s="38">
        <f t="shared" si="158"/>
        <v>6.1510000000000007</v>
      </c>
      <c r="BT217">
        <f t="shared" si="159"/>
        <v>6.1510000000000007</v>
      </c>
      <c r="BU217">
        <f t="shared" si="160"/>
        <v>19047.801700000004</v>
      </c>
      <c r="BV217">
        <f t="shared" si="161"/>
        <v>0</v>
      </c>
    </row>
    <row r="218" spans="7:74" x14ac:dyDescent="0.25">
      <c r="G218">
        <f t="shared" si="162"/>
        <v>2228</v>
      </c>
      <c r="H218">
        <f t="shared" si="128"/>
        <v>2040</v>
      </c>
      <c r="I218" cm="1">
        <f t="array" ref="I218">IF(H218&gt;=MAX($D$3:$D$100),MAX($D$3:$D$100),IF(G218&lt;$D$3,$D$3,INDEX($D$3:$D$100,MATCH(G218,$D$3:$D$100)+1)))</f>
        <v>2040</v>
      </c>
      <c r="J218">
        <f t="shared" si="129"/>
        <v>4.0300000000000002E-2</v>
      </c>
      <c r="K218" s="38">
        <f t="shared" si="130"/>
        <v>4.0300000000000002E-2</v>
      </c>
      <c r="L218">
        <f t="shared" si="131"/>
        <v>4.0300000000000002E-2</v>
      </c>
      <c r="M218">
        <f t="shared" si="127"/>
        <v>124.79701000000001</v>
      </c>
      <c r="N218">
        <f t="shared" si="168"/>
        <v>0</v>
      </c>
      <c r="S218">
        <f t="shared" si="163"/>
        <v>2228</v>
      </c>
      <c r="T218">
        <f t="shared" si="132"/>
        <v>2040</v>
      </c>
      <c r="U218" cm="1">
        <f t="array" ref="U218">IF(T218&gt;=MAX($D$3:$D$100),MAX($D$3:$D$100),IF(S218&lt;$D$3,$D$3,INDEX($D$3:$D$100,MATCH(S218,$D$3:$D$100)+1)))</f>
        <v>2040</v>
      </c>
      <c r="V218">
        <f t="shared" si="133"/>
        <v>2.73E-5</v>
      </c>
      <c r="W218" s="38">
        <f t="shared" si="134"/>
        <v>2.73E-5</v>
      </c>
      <c r="X218">
        <f t="shared" si="135"/>
        <v>2.73E-5</v>
      </c>
      <c r="Y218">
        <f t="shared" si="136"/>
        <v>8.453991000000001E-2</v>
      </c>
      <c r="Z218">
        <f t="shared" si="137"/>
        <v>0</v>
      </c>
      <c r="AE218">
        <f t="shared" si="164"/>
        <v>2228</v>
      </c>
      <c r="AF218">
        <f t="shared" si="138"/>
        <v>2040</v>
      </c>
      <c r="AG218" cm="1">
        <f t="array" ref="AG218">IF(AF218&gt;=MAX($D$3:$D$100),MAX($D$3:$D$100),IF(AE218&lt;$D$3,$D$3,INDEX($D$3:$D$100,MATCH(AE218,$D$3:$D$100)+1)))</f>
        <v>2040</v>
      </c>
      <c r="AH218">
        <f t="shared" si="139"/>
        <v>2.6800000000000001E-4</v>
      </c>
      <c r="AI218" s="38">
        <f t="shared" si="140"/>
        <v>2.6800000000000001E-4</v>
      </c>
      <c r="AJ218">
        <f t="shared" si="141"/>
        <v>2.6800000000000001E-4</v>
      </c>
      <c r="AK218">
        <f t="shared" si="142"/>
        <v>0.82991560000000009</v>
      </c>
      <c r="AL218">
        <f t="shared" si="143"/>
        <v>0</v>
      </c>
      <c r="AN218" s="1" t="str" cm="1">
        <f t="array" ref="AN218">IF(INDEX(Utilities!218:218,'OperationUtility1 (El)'!$B$9)="","",INDEX(Utilities!218:218,'OperationUtility1 (El)'!$B$9))</f>
        <v/>
      </c>
      <c r="AO218" s="1" t="str" cm="1">
        <f t="array" ref="AO218">IF(INDEX(Utilities!218:218,'OperationUtility1 (El)'!$B$9 + 3)="","",INDEX(Utilities!218:218,'OperationUtility1 (El)'!$B$9 +3))</f>
        <v/>
      </c>
      <c r="AQ218">
        <f t="shared" si="165"/>
        <v>2228</v>
      </c>
      <c r="AR218">
        <f t="shared" si="144"/>
        <v>2040</v>
      </c>
      <c r="AS218" cm="1">
        <f t="array" ref="AS218">IF(AR218&gt;=MAX($D$3:$D$100),MAX($D$3:$D$100),IF(AQ218&lt;$D$3,$D$3,INDEX($D$3:$D$100,MATCH(AQ218,$D$3:$D$100)+1)))</f>
        <v>2040</v>
      </c>
      <c r="AT218">
        <f t="shared" si="145"/>
        <v>6.0300000000000002E-5</v>
      </c>
      <c r="AU218" s="38">
        <f t="shared" si="146"/>
        <v>6.0300000000000002E-5</v>
      </c>
      <c r="AV218">
        <f t="shared" si="147"/>
        <v>6.0300000000000002E-5</v>
      </c>
      <c r="AW218">
        <f t="shared" si="148"/>
        <v>0.18673101000000003</v>
      </c>
      <c r="AX218">
        <f t="shared" si="149"/>
        <v>0</v>
      </c>
      <c r="AZ218" s="1" t="str" cm="1">
        <f t="array" ref="AZ218">IF(INDEX(Utilities!218:218,'OperationUtility1 (El)'!$B$9)="","",INDEX(Utilities!218:218,'OperationUtility1 (El)'!$B$9))</f>
        <v/>
      </c>
      <c r="BA218" s="1" t="str" cm="1">
        <f t="array" ref="BA218">IF(INDEX(Utilities!218:218,'OperationUtility1 (El)'!$B$9 + 4)="","",INDEX(Utilities!218:218,'OperationUtility1 (El)'!$B$9 +4))</f>
        <v/>
      </c>
      <c r="BC218">
        <f t="shared" si="166"/>
        <v>2228</v>
      </c>
      <c r="BD218">
        <f t="shared" si="150"/>
        <v>2040</v>
      </c>
      <c r="BE218" cm="1">
        <f t="array" ref="BE218">IF(BD218&gt;=MAX($D$3:$D$100),MAX($D$3:$D$100),IF(BC218&lt;$D$3,$D$3,INDEX($D$3:$D$100,MATCH(BC218,$D$3:$D$100)+1)))</f>
        <v>2040</v>
      </c>
      <c r="BF218">
        <f t="shared" si="151"/>
        <v>0.40600000000000003</v>
      </c>
      <c r="BG218" s="38">
        <f t="shared" si="152"/>
        <v>0.40600000000000003</v>
      </c>
      <c r="BH218">
        <f t="shared" si="153"/>
        <v>0.40600000000000003</v>
      </c>
      <c r="BI218">
        <f t="shared" si="154"/>
        <v>1257.2602000000002</v>
      </c>
      <c r="BJ218">
        <f t="shared" si="155"/>
        <v>0</v>
      </c>
      <c r="BL218" s="1" t="str" cm="1">
        <f t="array" ref="BL218">IF(INDEX(Utilities!218:218,'OperationUtility1 (El)'!$B$9)="","",INDEX(Utilities!218:218,'OperationUtility1 (El)'!$B$9))</f>
        <v/>
      </c>
      <c r="BM218" s="1" t="str" cm="1">
        <f t="array" ref="BM218">IF(INDEX(Utilities!218:218,'OperationUtility1 (El)'!$B$9 + 5)="","",INDEX(Utilities!218:218,'OperationUtility1 (El)'!$B$9 +5))</f>
        <v/>
      </c>
      <c r="BO218">
        <f t="shared" si="167"/>
        <v>2228</v>
      </c>
      <c r="BP218">
        <f t="shared" si="156"/>
        <v>2040</v>
      </c>
      <c r="BQ218" cm="1">
        <f t="array" ref="BQ218">IF(BP218&gt;=MAX($D$3:$D$100),MAX($D$3:$D$100),IF(BO218&lt;$D$3,$D$3,INDEX($D$3:$D$100,MATCH(BO218,$D$3:$D$100)+1)))</f>
        <v>2040</v>
      </c>
      <c r="BR218">
        <f t="shared" si="157"/>
        <v>6.1510000000000007</v>
      </c>
      <c r="BS218" s="38">
        <f t="shared" si="158"/>
        <v>6.1510000000000007</v>
      </c>
      <c r="BT218">
        <f t="shared" si="159"/>
        <v>6.1510000000000007</v>
      </c>
      <c r="BU218">
        <f t="shared" si="160"/>
        <v>19047.801700000004</v>
      </c>
      <c r="BV218">
        <f t="shared" si="161"/>
        <v>0</v>
      </c>
    </row>
    <row r="219" spans="7:74" x14ac:dyDescent="0.25">
      <c r="G219">
        <f t="shared" si="162"/>
        <v>2229</v>
      </c>
      <c r="H219">
        <f t="shared" si="128"/>
        <v>2040</v>
      </c>
      <c r="I219" cm="1">
        <f t="array" ref="I219">IF(H219&gt;=MAX($D$3:$D$100),MAX($D$3:$D$100),IF(G219&lt;$D$3,$D$3,INDEX($D$3:$D$100,MATCH(G219,$D$3:$D$100)+1)))</f>
        <v>2040</v>
      </c>
      <c r="J219">
        <f t="shared" si="129"/>
        <v>4.0300000000000002E-2</v>
      </c>
      <c r="K219" s="38">
        <f t="shared" si="130"/>
        <v>4.0300000000000002E-2</v>
      </c>
      <c r="L219">
        <f t="shared" si="131"/>
        <v>4.0300000000000002E-2</v>
      </c>
      <c r="M219">
        <f t="shared" si="127"/>
        <v>124.79701000000001</v>
      </c>
      <c r="N219">
        <f t="shared" si="168"/>
        <v>0</v>
      </c>
      <c r="S219">
        <f t="shared" si="163"/>
        <v>2229</v>
      </c>
      <c r="T219">
        <f t="shared" si="132"/>
        <v>2040</v>
      </c>
      <c r="U219" cm="1">
        <f t="array" ref="U219">IF(T219&gt;=MAX($D$3:$D$100),MAX($D$3:$D$100),IF(S219&lt;$D$3,$D$3,INDEX($D$3:$D$100,MATCH(S219,$D$3:$D$100)+1)))</f>
        <v>2040</v>
      </c>
      <c r="V219">
        <f t="shared" si="133"/>
        <v>2.73E-5</v>
      </c>
      <c r="W219" s="38">
        <f t="shared" si="134"/>
        <v>2.73E-5</v>
      </c>
      <c r="X219">
        <f t="shared" si="135"/>
        <v>2.73E-5</v>
      </c>
      <c r="Y219">
        <f t="shared" si="136"/>
        <v>8.453991000000001E-2</v>
      </c>
      <c r="Z219">
        <f t="shared" si="137"/>
        <v>0</v>
      </c>
      <c r="AE219">
        <f t="shared" si="164"/>
        <v>2229</v>
      </c>
      <c r="AF219">
        <f t="shared" si="138"/>
        <v>2040</v>
      </c>
      <c r="AG219" cm="1">
        <f t="array" ref="AG219">IF(AF219&gt;=MAX($D$3:$D$100),MAX($D$3:$D$100),IF(AE219&lt;$D$3,$D$3,INDEX($D$3:$D$100,MATCH(AE219,$D$3:$D$100)+1)))</f>
        <v>2040</v>
      </c>
      <c r="AH219">
        <f t="shared" si="139"/>
        <v>2.6800000000000001E-4</v>
      </c>
      <c r="AI219" s="38">
        <f t="shared" si="140"/>
        <v>2.6800000000000001E-4</v>
      </c>
      <c r="AJ219">
        <f t="shared" si="141"/>
        <v>2.6800000000000001E-4</v>
      </c>
      <c r="AK219">
        <f t="shared" si="142"/>
        <v>0.82991560000000009</v>
      </c>
      <c r="AL219">
        <f t="shared" si="143"/>
        <v>0</v>
      </c>
      <c r="AN219" s="1" t="str" cm="1">
        <f t="array" ref="AN219">IF(INDEX(Utilities!219:219,'OperationUtility1 (El)'!$B$9)="","",INDEX(Utilities!219:219,'OperationUtility1 (El)'!$B$9))</f>
        <v/>
      </c>
      <c r="AO219" s="1" t="str" cm="1">
        <f t="array" ref="AO219">IF(INDEX(Utilities!219:219,'OperationUtility1 (El)'!$B$9 + 3)="","",INDEX(Utilities!219:219,'OperationUtility1 (El)'!$B$9 +3))</f>
        <v/>
      </c>
      <c r="AQ219">
        <f t="shared" si="165"/>
        <v>2229</v>
      </c>
      <c r="AR219">
        <f t="shared" si="144"/>
        <v>2040</v>
      </c>
      <c r="AS219" cm="1">
        <f t="array" ref="AS219">IF(AR219&gt;=MAX($D$3:$D$100),MAX($D$3:$D$100),IF(AQ219&lt;$D$3,$D$3,INDEX($D$3:$D$100,MATCH(AQ219,$D$3:$D$100)+1)))</f>
        <v>2040</v>
      </c>
      <c r="AT219">
        <f t="shared" si="145"/>
        <v>6.0300000000000002E-5</v>
      </c>
      <c r="AU219" s="38">
        <f t="shared" si="146"/>
        <v>6.0300000000000002E-5</v>
      </c>
      <c r="AV219">
        <f t="shared" si="147"/>
        <v>6.0300000000000002E-5</v>
      </c>
      <c r="AW219">
        <f t="shared" si="148"/>
        <v>0.18673101000000003</v>
      </c>
      <c r="AX219">
        <f t="shared" si="149"/>
        <v>0</v>
      </c>
      <c r="AZ219" s="1" t="str" cm="1">
        <f t="array" ref="AZ219">IF(INDEX(Utilities!219:219,'OperationUtility1 (El)'!$B$9)="","",INDEX(Utilities!219:219,'OperationUtility1 (El)'!$B$9))</f>
        <v/>
      </c>
      <c r="BA219" s="1" t="str" cm="1">
        <f t="array" ref="BA219">IF(INDEX(Utilities!219:219,'OperationUtility1 (El)'!$B$9 + 4)="","",INDEX(Utilities!219:219,'OperationUtility1 (El)'!$B$9 +4))</f>
        <v/>
      </c>
      <c r="BC219">
        <f t="shared" si="166"/>
        <v>2229</v>
      </c>
      <c r="BD219">
        <f t="shared" si="150"/>
        <v>2040</v>
      </c>
      <c r="BE219" cm="1">
        <f t="array" ref="BE219">IF(BD219&gt;=MAX($D$3:$D$100),MAX($D$3:$D$100),IF(BC219&lt;$D$3,$D$3,INDEX($D$3:$D$100,MATCH(BC219,$D$3:$D$100)+1)))</f>
        <v>2040</v>
      </c>
      <c r="BF219">
        <f t="shared" si="151"/>
        <v>0.40600000000000003</v>
      </c>
      <c r="BG219" s="38">
        <f t="shared" si="152"/>
        <v>0.40600000000000003</v>
      </c>
      <c r="BH219">
        <f t="shared" si="153"/>
        <v>0.40600000000000003</v>
      </c>
      <c r="BI219">
        <f t="shared" si="154"/>
        <v>1257.2602000000002</v>
      </c>
      <c r="BJ219">
        <f t="shared" si="155"/>
        <v>0</v>
      </c>
      <c r="BL219" s="1" t="str" cm="1">
        <f t="array" ref="BL219">IF(INDEX(Utilities!219:219,'OperationUtility1 (El)'!$B$9)="","",INDEX(Utilities!219:219,'OperationUtility1 (El)'!$B$9))</f>
        <v/>
      </c>
      <c r="BM219" s="1" t="str" cm="1">
        <f t="array" ref="BM219">IF(INDEX(Utilities!219:219,'OperationUtility1 (El)'!$B$9 + 5)="","",INDEX(Utilities!219:219,'OperationUtility1 (El)'!$B$9 +5))</f>
        <v/>
      </c>
      <c r="BO219">
        <f t="shared" si="167"/>
        <v>2229</v>
      </c>
      <c r="BP219">
        <f t="shared" si="156"/>
        <v>2040</v>
      </c>
      <c r="BQ219" cm="1">
        <f t="array" ref="BQ219">IF(BP219&gt;=MAX($D$3:$D$100),MAX($D$3:$D$100),IF(BO219&lt;$D$3,$D$3,INDEX($D$3:$D$100,MATCH(BO219,$D$3:$D$100)+1)))</f>
        <v>2040</v>
      </c>
      <c r="BR219">
        <f t="shared" si="157"/>
        <v>6.1510000000000007</v>
      </c>
      <c r="BS219" s="38">
        <f t="shared" si="158"/>
        <v>6.1510000000000007</v>
      </c>
      <c r="BT219">
        <f t="shared" si="159"/>
        <v>6.1510000000000007</v>
      </c>
      <c r="BU219">
        <f t="shared" si="160"/>
        <v>19047.801700000004</v>
      </c>
      <c r="BV219">
        <f t="shared" si="161"/>
        <v>0</v>
      </c>
    </row>
    <row r="220" spans="7:74" x14ac:dyDescent="0.25">
      <c r="G220">
        <f t="shared" si="162"/>
        <v>2230</v>
      </c>
      <c r="H220">
        <f t="shared" si="128"/>
        <v>2040</v>
      </c>
      <c r="I220" cm="1">
        <f t="array" ref="I220">IF(H220&gt;=MAX($D$3:$D$100),MAX($D$3:$D$100),IF(G220&lt;$D$3,$D$3,INDEX($D$3:$D$100,MATCH(G220,$D$3:$D$100)+1)))</f>
        <v>2040</v>
      </c>
      <c r="J220">
        <f t="shared" si="129"/>
        <v>4.0300000000000002E-2</v>
      </c>
      <c r="K220" s="38">
        <f t="shared" si="130"/>
        <v>4.0300000000000002E-2</v>
      </c>
      <c r="L220">
        <f t="shared" si="131"/>
        <v>4.0300000000000002E-2</v>
      </c>
      <c r="M220">
        <f t="shared" si="127"/>
        <v>124.79701000000001</v>
      </c>
      <c r="N220">
        <f t="shared" si="168"/>
        <v>0</v>
      </c>
      <c r="S220">
        <f t="shared" si="163"/>
        <v>2230</v>
      </c>
      <c r="T220">
        <f t="shared" si="132"/>
        <v>2040</v>
      </c>
      <c r="U220" cm="1">
        <f t="array" ref="U220">IF(T220&gt;=MAX($D$3:$D$100),MAX($D$3:$D$100),IF(S220&lt;$D$3,$D$3,INDEX($D$3:$D$100,MATCH(S220,$D$3:$D$100)+1)))</f>
        <v>2040</v>
      </c>
      <c r="V220">
        <f t="shared" si="133"/>
        <v>2.73E-5</v>
      </c>
      <c r="W220" s="38">
        <f t="shared" si="134"/>
        <v>2.73E-5</v>
      </c>
      <c r="X220">
        <f t="shared" si="135"/>
        <v>2.73E-5</v>
      </c>
      <c r="Y220">
        <f t="shared" si="136"/>
        <v>8.453991000000001E-2</v>
      </c>
      <c r="Z220">
        <f t="shared" si="137"/>
        <v>0</v>
      </c>
      <c r="AE220">
        <f t="shared" si="164"/>
        <v>2230</v>
      </c>
      <c r="AF220">
        <f t="shared" si="138"/>
        <v>2040</v>
      </c>
      <c r="AG220" cm="1">
        <f t="array" ref="AG220">IF(AF220&gt;=MAX($D$3:$D$100),MAX($D$3:$D$100),IF(AE220&lt;$D$3,$D$3,INDEX($D$3:$D$100,MATCH(AE220,$D$3:$D$100)+1)))</f>
        <v>2040</v>
      </c>
      <c r="AH220">
        <f t="shared" si="139"/>
        <v>2.6800000000000001E-4</v>
      </c>
      <c r="AI220" s="38">
        <f t="shared" si="140"/>
        <v>2.6800000000000001E-4</v>
      </c>
      <c r="AJ220">
        <f t="shared" si="141"/>
        <v>2.6800000000000001E-4</v>
      </c>
      <c r="AK220">
        <f t="shared" si="142"/>
        <v>0.82991560000000009</v>
      </c>
      <c r="AL220">
        <f t="shared" si="143"/>
        <v>0</v>
      </c>
      <c r="AN220" s="1" t="str" cm="1">
        <f t="array" ref="AN220">IF(INDEX(Utilities!220:220,'OperationUtility1 (El)'!$B$9)="","",INDEX(Utilities!220:220,'OperationUtility1 (El)'!$B$9))</f>
        <v/>
      </c>
      <c r="AO220" s="1" t="str" cm="1">
        <f t="array" ref="AO220">IF(INDEX(Utilities!220:220,'OperationUtility1 (El)'!$B$9 + 3)="","",INDEX(Utilities!220:220,'OperationUtility1 (El)'!$B$9 +3))</f>
        <v/>
      </c>
      <c r="AQ220">
        <f t="shared" si="165"/>
        <v>2230</v>
      </c>
      <c r="AR220">
        <f t="shared" si="144"/>
        <v>2040</v>
      </c>
      <c r="AS220" cm="1">
        <f t="array" ref="AS220">IF(AR220&gt;=MAX($D$3:$D$100),MAX($D$3:$D$100),IF(AQ220&lt;$D$3,$D$3,INDEX($D$3:$D$100,MATCH(AQ220,$D$3:$D$100)+1)))</f>
        <v>2040</v>
      </c>
      <c r="AT220">
        <f t="shared" si="145"/>
        <v>6.0300000000000002E-5</v>
      </c>
      <c r="AU220" s="38">
        <f t="shared" si="146"/>
        <v>6.0300000000000002E-5</v>
      </c>
      <c r="AV220">
        <f t="shared" si="147"/>
        <v>6.0300000000000002E-5</v>
      </c>
      <c r="AW220">
        <f t="shared" si="148"/>
        <v>0.18673101000000003</v>
      </c>
      <c r="AX220">
        <f t="shared" si="149"/>
        <v>0</v>
      </c>
      <c r="AZ220" s="1" t="str" cm="1">
        <f t="array" ref="AZ220">IF(INDEX(Utilities!220:220,'OperationUtility1 (El)'!$B$9)="","",INDEX(Utilities!220:220,'OperationUtility1 (El)'!$B$9))</f>
        <v/>
      </c>
      <c r="BA220" s="1" t="str" cm="1">
        <f t="array" ref="BA220">IF(INDEX(Utilities!220:220,'OperationUtility1 (El)'!$B$9 + 4)="","",INDEX(Utilities!220:220,'OperationUtility1 (El)'!$B$9 +4))</f>
        <v/>
      </c>
      <c r="BC220">
        <f t="shared" si="166"/>
        <v>2230</v>
      </c>
      <c r="BD220">
        <f t="shared" si="150"/>
        <v>2040</v>
      </c>
      <c r="BE220" cm="1">
        <f t="array" ref="BE220">IF(BD220&gt;=MAX($D$3:$D$100),MAX($D$3:$D$100),IF(BC220&lt;$D$3,$D$3,INDEX($D$3:$D$100,MATCH(BC220,$D$3:$D$100)+1)))</f>
        <v>2040</v>
      </c>
      <c r="BF220">
        <f t="shared" si="151"/>
        <v>0.40600000000000003</v>
      </c>
      <c r="BG220" s="38">
        <f t="shared" si="152"/>
        <v>0.40600000000000003</v>
      </c>
      <c r="BH220">
        <f t="shared" si="153"/>
        <v>0.40600000000000003</v>
      </c>
      <c r="BI220">
        <f t="shared" si="154"/>
        <v>1257.2602000000002</v>
      </c>
      <c r="BJ220">
        <f t="shared" si="155"/>
        <v>0</v>
      </c>
      <c r="BL220" s="1" t="str" cm="1">
        <f t="array" ref="BL220">IF(INDEX(Utilities!220:220,'OperationUtility1 (El)'!$B$9)="","",INDEX(Utilities!220:220,'OperationUtility1 (El)'!$B$9))</f>
        <v/>
      </c>
      <c r="BM220" s="1" t="str" cm="1">
        <f t="array" ref="BM220">IF(INDEX(Utilities!220:220,'OperationUtility1 (El)'!$B$9 + 5)="","",INDEX(Utilities!220:220,'OperationUtility1 (El)'!$B$9 +5))</f>
        <v/>
      </c>
      <c r="BO220">
        <f t="shared" si="167"/>
        <v>2230</v>
      </c>
      <c r="BP220">
        <f t="shared" si="156"/>
        <v>2040</v>
      </c>
      <c r="BQ220" cm="1">
        <f t="array" ref="BQ220">IF(BP220&gt;=MAX($D$3:$D$100),MAX($D$3:$D$100),IF(BO220&lt;$D$3,$D$3,INDEX($D$3:$D$100,MATCH(BO220,$D$3:$D$100)+1)))</f>
        <v>2040</v>
      </c>
      <c r="BR220">
        <f t="shared" si="157"/>
        <v>6.1510000000000007</v>
      </c>
      <c r="BS220" s="38">
        <f t="shared" si="158"/>
        <v>6.1510000000000007</v>
      </c>
      <c r="BT220">
        <f t="shared" si="159"/>
        <v>6.1510000000000007</v>
      </c>
      <c r="BU220">
        <f t="shared" si="160"/>
        <v>19047.801700000004</v>
      </c>
      <c r="BV220">
        <f t="shared" si="161"/>
        <v>0</v>
      </c>
    </row>
    <row r="221" spans="7:74" x14ac:dyDescent="0.25">
      <c r="G221">
        <f t="shared" si="162"/>
        <v>2231</v>
      </c>
      <c r="H221">
        <f t="shared" si="128"/>
        <v>2040</v>
      </c>
      <c r="I221" cm="1">
        <f t="array" ref="I221">IF(H221&gt;=MAX($D$3:$D$100),MAX($D$3:$D$100),IF(G221&lt;$D$3,$D$3,INDEX($D$3:$D$100,MATCH(G221,$D$3:$D$100)+1)))</f>
        <v>2040</v>
      </c>
      <c r="J221">
        <f t="shared" si="129"/>
        <v>4.0300000000000002E-2</v>
      </c>
      <c r="K221" s="38">
        <f t="shared" si="130"/>
        <v>4.0300000000000002E-2</v>
      </c>
      <c r="L221">
        <f t="shared" si="131"/>
        <v>4.0300000000000002E-2</v>
      </c>
      <c r="M221">
        <f t="shared" si="127"/>
        <v>124.79701000000001</v>
      </c>
      <c r="N221">
        <f t="shared" si="168"/>
        <v>0</v>
      </c>
      <c r="S221">
        <f t="shared" si="163"/>
        <v>2231</v>
      </c>
      <c r="T221">
        <f t="shared" si="132"/>
        <v>2040</v>
      </c>
      <c r="U221" cm="1">
        <f t="array" ref="U221">IF(T221&gt;=MAX($D$3:$D$100),MAX($D$3:$D$100),IF(S221&lt;$D$3,$D$3,INDEX($D$3:$D$100,MATCH(S221,$D$3:$D$100)+1)))</f>
        <v>2040</v>
      </c>
      <c r="V221">
        <f t="shared" si="133"/>
        <v>2.73E-5</v>
      </c>
      <c r="W221" s="38">
        <f t="shared" si="134"/>
        <v>2.73E-5</v>
      </c>
      <c r="X221">
        <f t="shared" si="135"/>
        <v>2.73E-5</v>
      </c>
      <c r="Y221">
        <f t="shared" si="136"/>
        <v>8.453991000000001E-2</v>
      </c>
      <c r="Z221">
        <f t="shared" si="137"/>
        <v>0</v>
      </c>
      <c r="AE221">
        <f t="shared" si="164"/>
        <v>2231</v>
      </c>
      <c r="AF221">
        <f t="shared" si="138"/>
        <v>2040</v>
      </c>
      <c r="AG221" cm="1">
        <f t="array" ref="AG221">IF(AF221&gt;=MAX($D$3:$D$100),MAX($D$3:$D$100),IF(AE221&lt;$D$3,$D$3,INDEX($D$3:$D$100,MATCH(AE221,$D$3:$D$100)+1)))</f>
        <v>2040</v>
      </c>
      <c r="AH221">
        <f t="shared" si="139"/>
        <v>2.6800000000000001E-4</v>
      </c>
      <c r="AI221" s="38">
        <f t="shared" si="140"/>
        <v>2.6800000000000001E-4</v>
      </c>
      <c r="AJ221">
        <f t="shared" si="141"/>
        <v>2.6800000000000001E-4</v>
      </c>
      <c r="AK221">
        <f t="shared" si="142"/>
        <v>0.82991560000000009</v>
      </c>
      <c r="AL221">
        <f t="shared" si="143"/>
        <v>0</v>
      </c>
      <c r="AN221" s="1" t="str" cm="1">
        <f t="array" ref="AN221">IF(INDEX(Utilities!221:221,'OperationUtility1 (El)'!$B$9)="","",INDEX(Utilities!221:221,'OperationUtility1 (El)'!$B$9))</f>
        <v/>
      </c>
      <c r="AO221" s="1" t="str" cm="1">
        <f t="array" ref="AO221">IF(INDEX(Utilities!221:221,'OperationUtility1 (El)'!$B$9 + 3)="","",INDEX(Utilities!221:221,'OperationUtility1 (El)'!$B$9 +3))</f>
        <v/>
      </c>
      <c r="AQ221">
        <f t="shared" si="165"/>
        <v>2231</v>
      </c>
      <c r="AR221">
        <f t="shared" si="144"/>
        <v>2040</v>
      </c>
      <c r="AS221" cm="1">
        <f t="array" ref="AS221">IF(AR221&gt;=MAX($D$3:$D$100),MAX($D$3:$D$100),IF(AQ221&lt;$D$3,$D$3,INDEX($D$3:$D$100,MATCH(AQ221,$D$3:$D$100)+1)))</f>
        <v>2040</v>
      </c>
      <c r="AT221">
        <f t="shared" si="145"/>
        <v>6.0300000000000002E-5</v>
      </c>
      <c r="AU221" s="38">
        <f t="shared" si="146"/>
        <v>6.0300000000000002E-5</v>
      </c>
      <c r="AV221">
        <f t="shared" si="147"/>
        <v>6.0300000000000002E-5</v>
      </c>
      <c r="AW221">
        <f t="shared" si="148"/>
        <v>0.18673101000000003</v>
      </c>
      <c r="AX221">
        <f t="shared" si="149"/>
        <v>0</v>
      </c>
      <c r="AZ221" s="1" t="str" cm="1">
        <f t="array" ref="AZ221">IF(INDEX(Utilities!221:221,'OperationUtility1 (El)'!$B$9)="","",INDEX(Utilities!221:221,'OperationUtility1 (El)'!$B$9))</f>
        <v/>
      </c>
      <c r="BA221" s="1" t="str" cm="1">
        <f t="array" ref="BA221">IF(INDEX(Utilities!221:221,'OperationUtility1 (El)'!$B$9 + 4)="","",INDEX(Utilities!221:221,'OperationUtility1 (El)'!$B$9 +4))</f>
        <v/>
      </c>
      <c r="BC221">
        <f t="shared" si="166"/>
        <v>2231</v>
      </c>
      <c r="BD221">
        <f t="shared" si="150"/>
        <v>2040</v>
      </c>
      <c r="BE221" cm="1">
        <f t="array" ref="BE221">IF(BD221&gt;=MAX($D$3:$D$100),MAX($D$3:$D$100),IF(BC221&lt;$D$3,$D$3,INDEX($D$3:$D$100,MATCH(BC221,$D$3:$D$100)+1)))</f>
        <v>2040</v>
      </c>
      <c r="BF221">
        <f t="shared" si="151"/>
        <v>0.40600000000000003</v>
      </c>
      <c r="BG221" s="38">
        <f t="shared" si="152"/>
        <v>0.40600000000000003</v>
      </c>
      <c r="BH221">
        <f t="shared" si="153"/>
        <v>0.40600000000000003</v>
      </c>
      <c r="BI221">
        <f t="shared" si="154"/>
        <v>1257.2602000000002</v>
      </c>
      <c r="BJ221">
        <f t="shared" si="155"/>
        <v>0</v>
      </c>
      <c r="BL221" s="1" t="str" cm="1">
        <f t="array" ref="BL221">IF(INDEX(Utilities!221:221,'OperationUtility1 (El)'!$B$9)="","",INDEX(Utilities!221:221,'OperationUtility1 (El)'!$B$9))</f>
        <v/>
      </c>
      <c r="BM221" s="1" t="str" cm="1">
        <f t="array" ref="BM221">IF(INDEX(Utilities!221:221,'OperationUtility1 (El)'!$B$9 + 5)="","",INDEX(Utilities!221:221,'OperationUtility1 (El)'!$B$9 +5))</f>
        <v/>
      </c>
      <c r="BO221">
        <f t="shared" si="167"/>
        <v>2231</v>
      </c>
      <c r="BP221">
        <f t="shared" si="156"/>
        <v>2040</v>
      </c>
      <c r="BQ221" cm="1">
        <f t="array" ref="BQ221">IF(BP221&gt;=MAX($D$3:$D$100),MAX($D$3:$D$100),IF(BO221&lt;$D$3,$D$3,INDEX($D$3:$D$100,MATCH(BO221,$D$3:$D$100)+1)))</f>
        <v>2040</v>
      </c>
      <c r="BR221">
        <f t="shared" si="157"/>
        <v>6.1510000000000007</v>
      </c>
      <c r="BS221" s="38">
        <f t="shared" si="158"/>
        <v>6.1510000000000007</v>
      </c>
      <c r="BT221">
        <f t="shared" si="159"/>
        <v>6.1510000000000007</v>
      </c>
      <c r="BU221">
        <f t="shared" si="160"/>
        <v>19047.801700000004</v>
      </c>
      <c r="BV221">
        <f t="shared" si="161"/>
        <v>0</v>
      </c>
    </row>
    <row r="222" spans="7:74" x14ac:dyDescent="0.25">
      <c r="G222">
        <f t="shared" si="162"/>
        <v>2232</v>
      </c>
      <c r="H222">
        <f t="shared" si="128"/>
        <v>2040</v>
      </c>
      <c r="I222" cm="1">
        <f t="array" ref="I222">IF(H222&gt;=MAX($D$3:$D$100),MAX($D$3:$D$100),IF(G222&lt;$D$3,$D$3,INDEX($D$3:$D$100,MATCH(G222,$D$3:$D$100)+1)))</f>
        <v>2040</v>
      </c>
      <c r="J222">
        <f t="shared" si="129"/>
        <v>4.0300000000000002E-2</v>
      </c>
      <c r="K222" s="38">
        <f t="shared" si="130"/>
        <v>4.0300000000000002E-2</v>
      </c>
      <c r="L222">
        <f t="shared" si="131"/>
        <v>4.0300000000000002E-2</v>
      </c>
      <c r="M222">
        <f t="shared" si="127"/>
        <v>124.79701000000001</v>
      </c>
      <c r="N222">
        <f t="shared" si="168"/>
        <v>0</v>
      </c>
      <c r="S222">
        <f t="shared" si="163"/>
        <v>2232</v>
      </c>
      <c r="T222">
        <f t="shared" si="132"/>
        <v>2040</v>
      </c>
      <c r="U222" cm="1">
        <f t="array" ref="U222">IF(T222&gt;=MAX($D$3:$D$100),MAX($D$3:$D$100),IF(S222&lt;$D$3,$D$3,INDEX($D$3:$D$100,MATCH(S222,$D$3:$D$100)+1)))</f>
        <v>2040</v>
      </c>
      <c r="V222">
        <f t="shared" si="133"/>
        <v>2.73E-5</v>
      </c>
      <c r="W222" s="38">
        <f t="shared" si="134"/>
        <v>2.73E-5</v>
      </c>
      <c r="X222">
        <f t="shared" si="135"/>
        <v>2.73E-5</v>
      </c>
      <c r="Y222">
        <f t="shared" si="136"/>
        <v>8.453991000000001E-2</v>
      </c>
      <c r="Z222">
        <f t="shared" si="137"/>
        <v>0</v>
      </c>
      <c r="AE222">
        <f t="shared" si="164"/>
        <v>2232</v>
      </c>
      <c r="AF222">
        <f t="shared" si="138"/>
        <v>2040</v>
      </c>
      <c r="AG222" cm="1">
        <f t="array" ref="AG222">IF(AF222&gt;=MAX($D$3:$D$100),MAX($D$3:$D$100),IF(AE222&lt;$D$3,$D$3,INDEX($D$3:$D$100,MATCH(AE222,$D$3:$D$100)+1)))</f>
        <v>2040</v>
      </c>
      <c r="AH222">
        <f t="shared" si="139"/>
        <v>2.6800000000000001E-4</v>
      </c>
      <c r="AI222" s="38">
        <f t="shared" si="140"/>
        <v>2.6800000000000001E-4</v>
      </c>
      <c r="AJ222">
        <f t="shared" si="141"/>
        <v>2.6800000000000001E-4</v>
      </c>
      <c r="AK222">
        <f t="shared" si="142"/>
        <v>0.82991560000000009</v>
      </c>
      <c r="AL222">
        <f t="shared" si="143"/>
        <v>0</v>
      </c>
      <c r="AN222" s="1" t="str" cm="1">
        <f t="array" ref="AN222">IF(INDEX(Utilities!222:222,'OperationUtility1 (El)'!$B$9)="","",INDEX(Utilities!222:222,'OperationUtility1 (El)'!$B$9))</f>
        <v/>
      </c>
      <c r="AO222" s="1" t="str" cm="1">
        <f t="array" ref="AO222">IF(INDEX(Utilities!222:222,'OperationUtility1 (El)'!$B$9 + 3)="","",INDEX(Utilities!222:222,'OperationUtility1 (El)'!$B$9 +3))</f>
        <v/>
      </c>
      <c r="AQ222">
        <f t="shared" si="165"/>
        <v>2232</v>
      </c>
      <c r="AR222">
        <f t="shared" si="144"/>
        <v>2040</v>
      </c>
      <c r="AS222" cm="1">
        <f t="array" ref="AS222">IF(AR222&gt;=MAX($D$3:$D$100),MAX($D$3:$D$100),IF(AQ222&lt;$D$3,$D$3,INDEX($D$3:$D$100,MATCH(AQ222,$D$3:$D$100)+1)))</f>
        <v>2040</v>
      </c>
      <c r="AT222">
        <f t="shared" si="145"/>
        <v>6.0300000000000002E-5</v>
      </c>
      <c r="AU222" s="38">
        <f t="shared" si="146"/>
        <v>6.0300000000000002E-5</v>
      </c>
      <c r="AV222">
        <f t="shared" si="147"/>
        <v>6.0300000000000002E-5</v>
      </c>
      <c r="AW222">
        <f t="shared" si="148"/>
        <v>0.18673101000000003</v>
      </c>
      <c r="AX222">
        <f t="shared" si="149"/>
        <v>0</v>
      </c>
      <c r="AZ222" s="1" t="str" cm="1">
        <f t="array" ref="AZ222">IF(INDEX(Utilities!222:222,'OperationUtility1 (El)'!$B$9)="","",INDEX(Utilities!222:222,'OperationUtility1 (El)'!$B$9))</f>
        <v/>
      </c>
      <c r="BA222" s="1" t="str" cm="1">
        <f t="array" ref="BA222">IF(INDEX(Utilities!222:222,'OperationUtility1 (El)'!$B$9 + 4)="","",INDEX(Utilities!222:222,'OperationUtility1 (El)'!$B$9 +4))</f>
        <v/>
      </c>
      <c r="BC222">
        <f t="shared" si="166"/>
        <v>2232</v>
      </c>
      <c r="BD222">
        <f t="shared" si="150"/>
        <v>2040</v>
      </c>
      <c r="BE222" cm="1">
        <f t="array" ref="BE222">IF(BD222&gt;=MAX($D$3:$D$100),MAX($D$3:$D$100),IF(BC222&lt;$D$3,$D$3,INDEX($D$3:$D$100,MATCH(BC222,$D$3:$D$100)+1)))</f>
        <v>2040</v>
      </c>
      <c r="BF222">
        <f t="shared" si="151"/>
        <v>0.40600000000000003</v>
      </c>
      <c r="BG222" s="38">
        <f t="shared" si="152"/>
        <v>0.40600000000000003</v>
      </c>
      <c r="BH222">
        <f t="shared" si="153"/>
        <v>0.40600000000000003</v>
      </c>
      <c r="BI222">
        <f t="shared" si="154"/>
        <v>1257.2602000000002</v>
      </c>
      <c r="BJ222">
        <f t="shared" si="155"/>
        <v>0</v>
      </c>
      <c r="BL222" s="1" t="str" cm="1">
        <f t="array" ref="BL222">IF(INDEX(Utilities!222:222,'OperationUtility1 (El)'!$B$9)="","",INDEX(Utilities!222:222,'OperationUtility1 (El)'!$B$9))</f>
        <v/>
      </c>
      <c r="BM222" s="1" t="str" cm="1">
        <f t="array" ref="BM222">IF(INDEX(Utilities!222:222,'OperationUtility1 (El)'!$B$9 + 5)="","",INDEX(Utilities!222:222,'OperationUtility1 (El)'!$B$9 +5))</f>
        <v/>
      </c>
      <c r="BO222">
        <f t="shared" si="167"/>
        <v>2232</v>
      </c>
      <c r="BP222">
        <f t="shared" si="156"/>
        <v>2040</v>
      </c>
      <c r="BQ222" cm="1">
        <f t="array" ref="BQ222">IF(BP222&gt;=MAX($D$3:$D$100),MAX($D$3:$D$100),IF(BO222&lt;$D$3,$D$3,INDEX($D$3:$D$100,MATCH(BO222,$D$3:$D$100)+1)))</f>
        <v>2040</v>
      </c>
      <c r="BR222">
        <f t="shared" si="157"/>
        <v>6.1510000000000007</v>
      </c>
      <c r="BS222" s="38">
        <f t="shared" si="158"/>
        <v>6.1510000000000007</v>
      </c>
      <c r="BT222">
        <f t="shared" si="159"/>
        <v>6.1510000000000007</v>
      </c>
      <c r="BU222">
        <f t="shared" si="160"/>
        <v>19047.801700000004</v>
      </c>
      <c r="BV222">
        <f t="shared" si="161"/>
        <v>0</v>
      </c>
    </row>
    <row r="223" spans="7:74" x14ac:dyDescent="0.25">
      <c r="G223">
        <f t="shared" si="162"/>
        <v>2233</v>
      </c>
      <c r="H223">
        <f t="shared" si="128"/>
        <v>2040</v>
      </c>
      <c r="I223" cm="1">
        <f t="array" ref="I223">IF(H223&gt;=MAX($D$3:$D$100),MAX($D$3:$D$100),IF(G223&lt;$D$3,$D$3,INDEX($D$3:$D$100,MATCH(G223,$D$3:$D$100)+1)))</f>
        <v>2040</v>
      </c>
      <c r="J223">
        <f t="shared" si="129"/>
        <v>4.0300000000000002E-2</v>
      </c>
      <c r="K223" s="38">
        <f t="shared" si="130"/>
        <v>4.0300000000000002E-2</v>
      </c>
      <c r="L223">
        <f t="shared" si="131"/>
        <v>4.0300000000000002E-2</v>
      </c>
      <c r="M223">
        <f t="shared" si="127"/>
        <v>124.79701000000001</v>
      </c>
      <c r="N223">
        <f t="shared" si="168"/>
        <v>0</v>
      </c>
      <c r="S223">
        <f t="shared" si="163"/>
        <v>2233</v>
      </c>
      <c r="T223">
        <f t="shared" si="132"/>
        <v>2040</v>
      </c>
      <c r="U223" cm="1">
        <f t="array" ref="U223">IF(T223&gt;=MAX($D$3:$D$100),MAX($D$3:$D$100),IF(S223&lt;$D$3,$D$3,INDEX($D$3:$D$100,MATCH(S223,$D$3:$D$100)+1)))</f>
        <v>2040</v>
      </c>
      <c r="V223">
        <f t="shared" si="133"/>
        <v>2.73E-5</v>
      </c>
      <c r="W223" s="38">
        <f t="shared" si="134"/>
        <v>2.73E-5</v>
      </c>
      <c r="X223">
        <f t="shared" si="135"/>
        <v>2.73E-5</v>
      </c>
      <c r="Y223">
        <f t="shared" si="136"/>
        <v>8.453991000000001E-2</v>
      </c>
      <c r="Z223">
        <f t="shared" si="137"/>
        <v>0</v>
      </c>
      <c r="AE223">
        <f t="shared" si="164"/>
        <v>2233</v>
      </c>
      <c r="AF223">
        <f t="shared" si="138"/>
        <v>2040</v>
      </c>
      <c r="AG223" cm="1">
        <f t="array" ref="AG223">IF(AF223&gt;=MAX($D$3:$D$100),MAX($D$3:$D$100),IF(AE223&lt;$D$3,$D$3,INDEX($D$3:$D$100,MATCH(AE223,$D$3:$D$100)+1)))</f>
        <v>2040</v>
      </c>
      <c r="AH223">
        <f t="shared" si="139"/>
        <v>2.6800000000000001E-4</v>
      </c>
      <c r="AI223" s="38">
        <f t="shared" si="140"/>
        <v>2.6800000000000001E-4</v>
      </c>
      <c r="AJ223">
        <f t="shared" si="141"/>
        <v>2.6800000000000001E-4</v>
      </c>
      <c r="AK223">
        <f t="shared" si="142"/>
        <v>0.82991560000000009</v>
      </c>
      <c r="AL223">
        <f t="shared" si="143"/>
        <v>0</v>
      </c>
      <c r="AN223" s="1" t="str" cm="1">
        <f t="array" ref="AN223">IF(INDEX(Utilities!223:223,'OperationUtility1 (El)'!$B$9)="","",INDEX(Utilities!223:223,'OperationUtility1 (El)'!$B$9))</f>
        <v/>
      </c>
      <c r="AO223" s="1" t="str" cm="1">
        <f t="array" ref="AO223">IF(INDEX(Utilities!223:223,'OperationUtility1 (El)'!$B$9 + 3)="","",INDEX(Utilities!223:223,'OperationUtility1 (El)'!$B$9 +3))</f>
        <v/>
      </c>
      <c r="AQ223">
        <f t="shared" si="165"/>
        <v>2233</v>
      </c>
      <c r="AR223">
        <f t="shared" si="144"/>
        <v>2040</v>
      </c>
      <c r="AS223" cm="1">
        <f t="array" ref="AS223">IF(AR223&gt;=MAX($D$3:$D$100),MAX($D$3:$D$100),IF(AQ223&lt;$D$3,$D$3,INDEX($D$3:$D$100,MATCH(AQ223,$D$3:$D$100)+1)))</f>
        <v>2040</v>
      </c>
      <c r="AT223">
        <f t="shared" si="145"/>
        <v>6.0300000000000002E-5</v>
      </c>
      <c r="AU223" s="38">
        <f t="shared" si="146"/>
        <v>6.0300000000000002E-5</v>
      </c>
      <c r="AV223">
        <f t="shared" si="147"/>
        <v>6.0300000000000002E-5</v>
      </c>
      <c r="AW223">
        <f t="shared" si="148"/>
        <v>0.18673101000000003</v>
      </c>
      <c r="AX223">
        <f t="shared" si="149"/>
        <v>0</v>
      </c>
      <c r="AZ223" s="1" t="str" cm="1">
        <f t="array" ref="AZ223">IF(INDEX(Utilities!223:223,'OperationUtility1 (El)'!$B$9)="","",INDEX(Utilities!223:223,'OperationUtility1 (El)'!$B$9))</f>
        <v/>
      </c>
      <c r="BA223" s="1" t="str" cm="1">
        <f t="array" ref="BA223">IF(INDEX(Utilities!223:223,'OperationUtility1 (El)'!$B$9 + 4)="","",INDEX(Utilities!223:223,'OperationUtility1 (El)'!$B$9 +4))</f>
        <v/>
      </c>
      <c r="BC223">
        <f t="shared" si="166"/>
        <v>2233</v>
      </c>
      <c r="BD223">
        <f t="shared" si="150"/>
        <v>2040</v>
      </c>
      <c r="BE223" cm="1">
        <f t="array" ref="BE223">IF(BD223&gt;=MAX($D$3:$D$100),MAX($D$3:$D$100),IF(BC223&lt;$D$3,$D$3,INDEX($D$3:$D$100,MATCH(BC223,$D$3:$D$100)+1)))</f>
        <v>2040</v>
      </c>
      <c r="BF223">
        <f t="shared" si="151"/>
        <v>0.40600000000000003</v>
      </c>
      <c r="BG223" s="38">
        <f t="shared" si="152"/>
        <v>0.40600000000000003</v>
      </c>
      <c r="BH223">
        <f t="shared" si="153"/>
        <v>0.40600000000000003</v>
      </c>
      <c r="BI223">
        <f t="shared" si="154"/>
        <v>1257.2602000000002</v>
      </c>
      <c r="BJ223">
        <f t="shared" si="155"/>
        <v>0</v>
      </c>
      <c r="BL223" s="1" t="str" cm="1">
        <f t="array" ref="BL223">IF(INDEX(Utilities!223:223,'OperationUtility1 (El)'!$B$9)="","",INDEX(Utilities!223:223,'OperationUtility1 (El)'!$B$9))</f>
        <v/>
      </c>
      <c r="BM223" s="1" t="str" cm="1">
        <f t="array" ref="BM223">IF(INDEX(Utilities!223:223,'OperationUtility1 (El)'!$B$9 + 5)="","",INDEX(Utilities!223:223,'OperationUtility1 (El)'!$B$9 +5))</f>
        <v/>
      </c>
      <c r="BO223">
        <f t="shared" si="167"/>
        <v>2233</v>
      </c>
      <c r="BP223">
        <f t="shared" si="156"/>
        <v>2040</v>
      </c>
      <c r="BQ223" cm="1">
        <f t="array" ref="BQ223">IF(BP223&gt;=MAX($D$3:$D$100),MAX($D$3:$D$100),IF(BO223&lt;$D$3,$D$3,INDEX($D$3:$D$100,MATCH(BO223,$D$3:$D$100)+1)))</f>
        <v>2040</v>
      </c>
      <c r="BR223">
        <f t="shared" si="157"/>
        <v>6.1510000000000007</v>
      </c>
      <c r="BS223" s="38">
        <f t="shared" si="158"/>
        <v>6.1510000000000007</v>
      </c>
      <c r="BT223">
        <f t="shared" si="159"/>
        <v>6.1510000000000007</v>
      </c>
      <c r="BU223">
        <f t="shared" si="160"/>
        <v>19047.801700000004</v>
      </c>
      <c r="BV223">
        <f t="shared" si="161"/>
        <v>0</v>
      </c>
    </row>
    <row r="224" spans="7:74" x14ac:dyDescent="0.25">
      <c r="G224">
        <f t="shared" si="162"/>
        <v>2234</v>
      </c>
      <c r="H224">
        <f t="shared" si="128"/>
        <v>2040</v>
      </c>
      <c r="I224" cm="1">
        <f t="array" ref="I224">IF(H224&gt;=MAX($D$3:$D$100),MAX($D$3:$D$100),IF(G224&lt;$D$3,$D$3,INDEX($D$3:$D$100,MATCH(G224,$D$3:$D$100)+1)))</f>
        <v>2040</v>
      </c>
      <c r="J224">
        <f t="shared" si="129"/>
        <v>4.0300000000000002E-2</v>
      </c>
      <c r="K224" s="38">
        <f t="shared" si="130"/>
        <v>4.0300000000000002E-2</v>
      </c>
      <c r="L224">
        <f t="shared" si="131"/>
        <v>4.0300000000000002E-2</v>
      </c>
      <c r="M224">
        <f t="shared" si="127"/>
        <v>124.79701000000001</v>
      </c>
      <c r="N224">
        <f t="shared" si="168"/>
        <v>0</v>
      </c>
      <c r="S224">
        <f t="shared" si="163"/>
        <v>2234</v>
      </c>
      <c r="T224">
        <f t="shared" si="132"/>
        <v>2040</v>
      </c>
      <c r="U224" cm="1">
        <f t="array" ref="U224">IF(T224&gt;=MAX($D$3:$D$100),MAX($D$3:$D$100),IF(S224&lt;$D$3,$D$3,INDEX($D$3:$D$100,MATCH(S224,$D$3:$D$100)+1)))</f>
        <v>2040</v>
      </c>
      <c r="V224">
        <f t="shared" si="133"/>
        <v>2.73E-5</v>
      </c>
      <c r="W224" s="38">
        <f t="shared" si="134"/>
        <v>2.73E-5</v>
      </c>
      <c r="X224">
        <f t="shared" si="135"/>
        <v>2.73E-5</v>
      </c>
      <c r="Y224">
        <f t="shared" si="136"/>
        <v>8.453991000000001E-2</v>
      </c>
      <c r="Z224">
        <f t="shared" si="137"/>
        <v>0</v>
      </c>
      <c r="AE224">
        <f t="shared" si="164"/>
        <v>2234</v>
      </c>
      <c r="AF224">
        <f t="shared" si="138"/>
        <v>2040</v>
      </c>
      <c r="AG224" cm="1">
        <f t="array" ref="AG224">IF(AF224&gt;=MAX($D$3:$D$100),MAX($D$3:$D$100),IF(AE224&lt;$D$3,$D$3,INDEX($D$3:$D$100,MATCH(AE224,$D$3:$D$100)+1)))</f>
        <v>2040</v>
      </c>
      <c r="AH224">
        <f t="shared" si="139"/>
        <v>2.6800000000000001E-4</v>
      </c>
      <c r="AI224" s="38">
        <f t="shared" si="140"/>
        <v>2.6800000000000001E-4</v>
      </c>
      <c r="AJ224">
        <f t="shared" si="141"/>
        <v>2.6800000000000001E-4</v>
      </c>
      <c r="AK224">
        <f t="shared" si="142"/>
        <v>0.82991560000000009</v>
      </c>
      <c r="AL224">
        <f t="shared" si="143"/>
        <v>0</v>
      </c>
      <c r="AN224" s="1" t="str" cm="1">
        <f t="array" ref="AN224">IF(INDEX(Utilities!224:224,'OperationUtility1 (El)'!$B$9)="","",INDEX(Utilities!224:224,'OperationUtility1 (El)'!$B$9))</f>
        <v/>
      </c>
      <c r="AO224" s="1" t="str" cm="1">
        <f t="array" ref="AO224">IF(INDEX(Utilities!224:224,'OperationUtility1 (El)'!$B$9 + 3)="","",INDEX(Utilities!224:224,'OperationUtility1 (El)'!$B$9 +3))</f>
        <v/>
      </c>
      <c r="AQ224">
        <f t="shared" si="165"/>
        <v>2234</v>
      </c>
      <c r="AR224">
        <f t="shared" si="144"/>
        <v>2040</v>
      </c>
      <c r="AS224" cm="1">
        <f t="array" ref="AS224">IF(AR224&gt;=MAX($D$3:$D$100),MAX($D$3:$D$100),IF(AQ224&lt;$D$3,$D$3,INDEX($D$3:$D$100,MATCH(AQ224,$D$3:$D$100)+1)))</f>
        <v>2040</v>
      </c>
      <c r="AT224">
        <f t="shared" si="145"/>
        <v>6.0300000000000002E-5</v>
      </c>
      <c r="AU224" s="38">
        <f t="shared" si="146"/>
        <v>6.0300000000000002E-5</v>
      </c>
      <c r="AV224">
        <f t="shared" si="147"/>
        <v>6.0300000000000002E-5</v>
      </c>
      <c r="AW224">
        <f t="shared" si="148"/>
        <v>0.18673101000000003</v>
      </c>
      <c r="AX224">
        <f t="shared" si="149"/>
        <v>0</v>
      </c>
      <c r="AZ224" s="1" t="str" cm="1">
        <f t="array" ref="AZ224">IF(INDEX(Utilities!224:224,'OperationUtility1 (El)'!$B$9)="","",INDEX(Utilities!224:224,'OperationUtility1 (El)'!$B$9))</f>
        <v/>
      </c>
      <c r="BA224" s="1" t="str" cm="1">
        <f t="array" ref="BA224">IF(INDEX(Utilities!224:224,'OperationUtility1 (El)'!$B$9 + 4)="","",INDEX(Utilities!224:224,'OperationUtility1 (El)'!$B$9 +4))</f>
        <v/>
      </c>
      <c r="BC224">
        <f t="shared" si="166"/>
        <v>2234</v>
      </c>
      <c r="BD224">
        <f t="shared" si="150"/>
        <v>2040</v>
      </c>
      <c r="BE224" cm="1">
        <f t="array" ref="BE224">IF(BD224&gt;=MAX($D$3:$D$100),MAX($D$3:$D$100),IF(BC224&lt;$D$3,$D$3,INDEX($D$3:$D$100,MATCH(BC224,$D$3:$D$100)+1)))</f>
        <v>2040</v>
      </c>
      <c r="BF224">
        <f t="shared" si="151"/>
        <v>0.40600000000000003</v>
      </c>
      <c r="BG224" s="38">
        <f t="shared" si="152"/>
        <v>0.40600000000000003</v>
      </c>
      <c r="BH224">
        <f t="shared" si="153"/>
        <v>0.40600000000000003</v>
      </c>
      <c r="BI224">
        <f t="shared" si="154"/>
        <v>1257.2602000000002</v>
      </c>
      <c r="BJ224">
        <f t="shared" si="155"/>
        <v>0</v>
      </c>
      <c r="BL224" s="1" t="str" cm="1">
        <f t="array" ref="BL224">IF(INDEX(Utilities!224:224,'OperationUtility1 (El)'!$B$9)="","",INDEX(Utilities!224:224,'OperationUtility1 (El)'!$B$9))</f>
        <v/>
      </c>
      <c r="BM224" s="1" t="str" cm="1">
        <f t="array" ref="BM224">IF(INDEX(Utilities!224:224,'OperationUtility1 (El)'!$B$9 + 5)="","",INDEX(Utilities!224:224,'OperationUtility1 (El)'!$B$9 +5))</f>
        <v/>
      </c>
      <c r="BO224">
        <f t="shared" si="167"/>
        <v>2234</v>
      </c>
      <c r="BP224">
        <f t="shared" si="156"/>
        <v>2040</v>
      </c>
      <c r="BQ224" cm="1">
        <f t="array" ref="BQ224">IF(BP224&gt;=MAX($D$3:$D$100),MAX($D$3:$D$100),IF(BO224&lt;$D$3,$D$3,INDEX($D$3:$D$100,MATCH(BO224,$D$3:$D$100)+1)))</f>
        <v>2040</v>
      </c>
      <c r="BR224">
        <f t="shared" si="157"/>
        <v>6.1510000000000007</v>
      </c>
      <c r="BS224" s="38">
        <f t="shared" si="158"/>
        <v>6.1510000000000007</v>
      </c>
      <c r="BT224">
        <f t="shared" si="159"/>
        <v>6.1510000000000007</v>
      </c>
      <c r="BU224">
        <f t="shared" si="160"/>
        <v>19047.801700000004</v>
      </c>
      <c r="BV224">
        <f t="shared" si="161"/>
        <v>0</v>
      </c>
    </row>
    <row r="225" spans="7:74" x14ac:dyDescent="0.25">
      <c r="G225">
        <f t="shared" si="162"/>
        <v>2235</v>
      </c>
      <c r="H225">
        <f t="shared" si="128"/>
        <v>2040</v>
      </c>
      <c r="I225" cm="1">
        <f t="array" ref="I225">IF(H225&gt;=MAX($D$3:$D$100),MAX($D$3:$D$100),IF(G225&lt;$D$3,$D$3,INDEX($D$3:$D$100,MATCH(G225,$D$3:$D$100)+1)))</f>
        <v>2040</v>
      </c>
      <c r="J225">
        <f t="shared" si="129"/>
        <v>4.0300000000000002E-2</v>
      </c>
      <c r="K225" s="38">
        <f t="shared" si="130"/>
        <v>4.0300000000000002E-2</v>
      </c>
      <c r="L225">
        <f t="shared" si="131"/>
        <v>4.0300000000000002E-2</v>
      </c>
      <c r="M225">
        <f t="shared" si="127"/>
        <v>124.79701000000001</v>
      </c>
      <c r="N225">
        <f t="shared" si="168"/>
        <v>0</v>
      </c>
      <c r="S225">
        <f t="shared" si="163"/>
        <v>2235</v>
      </c>
      <c r="T225">
        <f t="shared" si="132"/>
        <v>2040</v>
      </c>
      <c r="U225" cm="1">
        <f t="array" ref="U225">IF(T225&gt;=MAX($D$3:$D$100),MAX($D$3:$D$100),IF(S225&lt;$D$3,$D$3,INDEX($D$3:$D$100,MATCH(S225,$D$3:$D$100)+1)))</f>
        <v>2040</v>
      </c>
      <c r="V225">
        <f t="shared" si="133"/>
        <v>2.73E-5</v>
      </c>
      <c r="W225" s="38">
        <f t="shared" si="134"/>
        <v>2.73E-5</v>
      </c>
      <c r="X225">
        <f t="shared" si="135"/>
        <v>2.73E-5</v>
      </c>
      <c r="Y225">
        <f t="shared" si="136"/>
        <v>8.453991000000001E-2</v>
      </c>
      <c r="Z225">
        <f t="shared" si="137"/>
        <v>0</v>
      </c>
      <c r="AE225">
        <f t="shared" si="164"/>
        <v>2235</v>
      </c>
      <c r="AF225">
        <f t="shared" si="138"/>
        <v>2040</v>
      </c>
      <c r="AG225" cm="1">
        <f t="array" ref="AG225">IF(AF225&gt;=MAX($D$3:$D$100),MAX($D$3:$D$100),IF(AE225&lt;$D$3,$D$3,INDEX($D$3:$D$100,MATCH(AE225,$D$3:$D$100)+1)))</f>
        <v>2040</v>
      </c>
      <c r="AH225">
        <f t="shared" si="139"/>
        <v>2.6800000000000001E-4</v>
      </c>
      <c r="AI225" s="38">
        <f t="shared" si="140"/>
        <v>2.6800000000000001E-4</v>
      </c>
      <c r="AJ225">
        <f t="shared" si="141"/>
        <v>2.6800000000000001E-4</v>
      </c>
      <c r="AK225">
        <f t="shared" si="142"/>
        <v>0.82991560000000009</v>
      </c>
      <c r="AL225">
        <f t="shared" si="143"/>
        <v>0</v>
      </c>
      <c r="AN225" s="1" t="str" cm="1">
        <f t="array" ref="AN225">IF(INDEX(Utilities!225:225,'OperationUtility1 (El)'!$B$9)="","",INDEX(Utilities!225:225,'OperationUtility1 (El)'!$B$9))</f>
        <v/>
      </c>
      <c r="AO225" s="1" t="str" cm="1">
        <f t="array" ref="AO225">IF(INDEX(Utilities!225:225,'OperationUtility1 (El)'!$B$9 + 3)="","",INDEX(Utilities!225:225,'OperationUtility1 (El)'!$B$9 +3))</f>
        <v/>
      </c>
      <c r="AQ225">
        <f t="shared" si="165"/>
        <v>2235</v>
      </c>
      <c r="AR225">
        <f t="shared" si="144"/>
        <v>2040</v>
      </c>
      <c r="AS225" cm="1">
        <f t="array" ref="AS225">IF(AR225&gt;=MAX($D$3:$D$100),MAX($D$3:$D$100),IF(AQ225&lt;$D$3,$D$3,INDEX($D$3:$D$100,MATCH(AQ225,$D$3:$D$100)+1)))</f>
        <v>2040</v>
      </c>
      <c r="AT225">
        <f t="shared" si="145"/>
        <v>6.0300000000000002E-5</v>
      </c>
      <c r="AU225" s="38">
        <f t="shared" si="146"/>
        <v>6.0300000000000002E-5</v>
      </c>
      <c r="AV225">
        <f t="shared" si="147"/>
        <v>6.0300000000000002E-5</v>
      </c>
      <c r="AW225">
        <f t="shared" si="148"/>
        <v>0.18673101000000003</v>
      </c>
      <c r="AX225">
        <f t="shared" si="149"/>
        <v>0</v>
      </c>
      <c r="AZ225" s="1" t="str" cm="1">
        <f t="array" ref="AZ225">IF(INDEX(Utilities!225:225,'OperationUtility1 (El)'!$B$9)="","",INDEX(Utilities!225:225,'OperationUtility1 (El)'!$B$9))</f>
        <v/>
      </c>
      <c r="BA225" s="1" t="str" cm="1">
        <f t="array" ref="BA225">IF(INDEX(Utilities!225:225,'OperationUtility1 (El)'!$B$9 + 4)="","",INDEX(Utilities!225:225,'OperationUtility1 (El)'!$B$9 +4))</f>
        <v/>
      </c>
      <c r="BC225">
        <f t="shared" si="166"/>
        <v>2235</v>
      </c>
      <c r="BD225">
        <f t="shared" si="150"/>
        <v>2040</v>
      </c>
      <c r="BE225" cm="1">
        <f t="array" ref="BE225">IF(BD225&gt;=MAX($D$3:$D$100),MAX($D$3:$D$100),IF(BC225&lt;$D$3,$D$3,INDEX($D$3:$D$100,MATCH(BC225,$D$3:$D$100)+1)))</f>
        <v>2040</v>
      </c>
      <c r="BF225">
        <f t="shared" si="151"/>
        <v>0.40600000000000003</v>
      </c>
      <c r="BG225" s="38">
        <f t="shared" si="152"/>
        <v>0.40600000000000003</v>
      </c>
      <c r="BH225">
        <f t="shared" si="153"/>
        <v>0.40600000000000003</v>
      </c>
      <c r="BI225">
        <f t="shared" si="154"/>
        <v>1257.2602000000002</v>
      </c>
      <c r="BJ225">
        <f t="shared" si="155"/>
        <v>0</v>
      </c>
      <c r="BL225" s="1" t="str" cm="1">
        <f t="array" ref="BL225">IF(INDEX(Utilities!225:225,'OperationUtility1 (El)'!$B$9)="","",INDEX(Utilities!225:225,'OperationUtility1 (El)'!$B$9))</f>
        <v/>
      </c>
      <c r="BM225" s="1" t="str" cm="1">
        <f t="array" ref="BM225">IF(INDEX(Utilities!225:225,'OperationUtility1 (El)'!$B$9 + 5)="","",INDEX(Utilities!225:225,'OperationUtility1 (El)'!$B$9 +5))</f>
        <v/>
      </c>
      <c r="BO225">
        <f t="shared" si="167"/>
        <v>2235</v>
      </c>
      <c r="BP225">
        <f t="shared" si="156"/>
        <v>2040</v>
      </c>
      <c r="BQ225" cm="1">
        <f t="array" ref="BQ225">IF(BP225&gt;=MAX($D$3:$D$100),MAX($D$3:$D$100),IF(BO225&lt;$D$3,$D$3,INDEX($D$3:$D$100,MATCH(BO225,$D$3:$D$100)+1)))</f>
        <v>2040</v>
      </c>
      <c r="BR225">
        <f t="shared" si="157"/>
        <v>6.1510000000000007</v>
      </c>
      <c r="BS225" s="38">
        <f t="shared" si="158"/>
        <v>6.1510000000000007</v>
      </c>
      <c r="BT225">
        <f t="shared" si="159"/>
        <v>6.1510000000000007</v>
      </c>
      <c r="BU225">
        <f t="shared" si="160"/>
        <v>19047.801700000004</v>
      </c>
      <c r="BV225">
        <f t="shared" si="161"/>
        <v>0</v>
      </c>
    </row>
    <row r="226" spans="7:74" x14ac:dyDescent="0.25">
      <c r="G226">
        <f t="shared" si="162"/>
        <v>2236</v>
      </c>
      <c r="H226">
        <f t="shared" si="128"/>
        <v>2040</v>
      </c>
      <c r="I226" cm="1">
        <f t="array" ref="I226">IF(H226&gt;=MAX($D$3:$D$100),MAX($D$3:$D$100),IF(G226&lt;$D$3,$D$3,INDEX($D$3:$D$100,MATCH(G226,$D$3:$D$100)+1)))</f>
        <v>2040</v>
      </c>
      <c r="J226">
        <f t="shared" si="129"/>
        <v>4.0300000000000002E-2</v>
      </c>
      <c r="K226" s="38">
        <f t="shared" si="130"/>
        <v>4.0300000000000002E-2</v>
      </c>
      <c r="L226">
        <f t="shared" si="131"/>
        <v>4.0300000000000002E-2</v>
      </c>
      <c r="M226">
        <f t="shared" si="127"/>
        <v>124.79701000000001</v>
      </c>
      <c r="N226">
        <f t="shared" si="168"/>
        <v>0</v>
      </c>
      <c r="S226">
        <f t="shared" si="163"/>
        <v>2236</v>
      </c>
      <c r="T226">
        <f t="shared" si="132"/>
        <v>2040</v>
      </c>
      <c r="U226" cm="1">
        <f t="array" ref="U226">IF(T226&gt;=MAX($D$3:$D$100),MAX($D$3:$D$100),IF(S226&lt;$D$3,$D$3,INDEX($D$3:$D$100,MATCH(S226,$D$3:$D$100)+1)))</f>
        <v>2040</v>
      </c>
      <c r="V226">
        <f t="shared" si="133"/>
        <v>2.73E-5</v>
      </c>
      <c r="W226" s="38">
        <f t="shared" si="134"/>
        <v>2.73E-5</v>
      </c>
      <c r="X226">
        <f t="shared" si="135"/>
        <v>2.73E-5</v>
      </c>
      <c r="Y226">
        <f t="shared" si="136"/>
        <v>8.453991000000001E-2</v>
      </c>
      <c r="Z226">
        <f t="shared" si="137"/>
        <v>0</v>
      </c>
      <c r="AE226">
        <f t="shared" si="164"/>
        <v>2236</v>
      </c>
      <c r="AF226">
        <f t="shared" si="138"/>
        <v>2040</v>
      </c>
      <c r="AG226" cm="1">
        <f t="array" ref="AG226">IF(AF226&gt;=MAX($D$3:$D$100),MAX($D$3:$D$100),IF(AE226&lt;$D$3,$D$3,INDEX($D$3:$D$100,MATCH(AE226,$D$3:$D$100)+1)))</f>
        <v>2040</v>
      </c>
      <c r="AH226">
        <f t="shared" si="139"/>
        <v>2.6800000000000001E-4</v>
      </c>
      <c r="AI226" s="38">
        <f t="shared" si="140"/>
        <v>2.6800000000000001E-4</v>
      </c>
      <c r="AJ226">
        <f t="shared" si="141"/>
        <v>2.6800000000000001E-4</v>
      </c>
      <c r="AK226">
        <f t="shared" si="142"/>
        <v>0.82991560000000009</v>
      </c>
      <c r="AL226">
        <f t="shared" si="143"/>
        <v>0</v>
      </c>
      <c r="AN226" s="1" t="str" cm="1">
        <f t="array" ref="AN226">IF(INDEX(Utilities!226:226,'OperationUtility1 (El)'!$B$9)="","",INDEX(Utilities!226:226,'OperationUtility1 (El)'!$B$9))</f>
        <v/>
      </c>
      <c r="AO226" s="1" t="str" cm="1">
        <f t="array" ref="AO226">IF(INDEX(Utilities!226:226,'OperationUtility1 (El)'!$B$9 + 3)="","",INDEX(Utilities!226:226,'OperationUtility1 (El)'!$B$9 +3))</f>
        <v/>
      </c>
      <c r="AQ226">
        <f t="shared" si="165"/>
        <v>2236</v>
      </c>
      <c r="AR226">
        <f t="shared" si="144"/>
        <v>2040</v>
      </c>
      <c r="AS226" cm="1">
        <f t="array" ref="AS226">IF(AR226&gt;=MAX($D$3:$D$100),MAX($D$3:$D$100),IF(AQ226&lt;$D$3,$D$3,INDEX($D$3:$D$100,MATCH(AQ226,$D$3:$D$100)+1)))</f>
        <v>2040</v>
      </c>
      <c r="AT226">
        <f t="shared" si="145"/>
        <v>6.0300000000000002E-5</v>
      </c>
      <c r="AU226" s="38">
        <f t="shared" si="146"/>
        <v>6.0300000000000002E-5</v>
      </c>
      <c r="AV226">
        <f t="shared" si="147"/>
        <v>6.0300000000000002E-5</v>
      </c>
      <c r="AW226">
        <f t="shared" si="148"/>
        <v>0.18673101000000003</v>
      </c>
      <c r="AX226">
        <f t="shared" si="149"/>
        <v>0</v>
      </c>
      <c r="AZ226" s="1" t="str" cm="1">
        <f t="array" ref="AZ226">IF(INDEX(Utilities!226:226,'OperationUtility1 (El)'!$B$9)="","",INDEX(Utilities!226:226,'OperationUtility1 (El)'!$B$9))</f>
        <v/>
      </c>
      <c r="BA226" s="1" t="str" cm="1">
        <f t="array" ref="BA226">IF(INDEX(Utilities!226:226,'OperationUtility1 (El)'!$B$9 + 4)="","",INDEX(Utilities!226:226,'OperationUtility1 (El)'!$B$9 +4))</f>
        <v/>
      </c>
      <c r="BC226">
        <f t="shared" si="166"/>
        <v>2236</v>
      </c>
      <c r="BD226">
        <f t="shared" si="150"/>
        <v>2040</v>
      </c>
      <c r="BE226" cm="1">
        <f t="array" ref="BE226">IF(BD226&gt;=MAX($D$3:$D$100),MAX($D$3:$D$100),IF(BC226&lt;$D$3,$D$3,INDEX($D$3:$D$100,MATCH(BC226,$D$3:$D$100)+1)))</f>
        <v>2040</v>
      </c>
      <c r="BF226">
        <f t="shared" si="151"/>
        <v>0.40600000000000003</v>
      </c>
      <c r="BG226" s="38">
        <f t="shared" si="152"/>
        <v>0.40600000000000003</v>
      </c>
      <c r="BH226">
        <f t="shared" si="153"/>
        <v>0.40600000000000003</v>
      </c>
      <c r="BI226">
        <f t="shared" si="154"/>
        <v>1257.2602000000002</v>
      </c>
      <c r="BJ226">
        <f t="shared" si="155"/>
        <v>0</v>
      </c>
      <c r="BL226" s="1" t="str" cm="1">
        <f t="array" ref="BL226">IF(INDEX(Utilities!226:226,'OperationUtility1 (El)'!$B$9)="","",INDEX(Utilities!226:226,'OperationUtility1 (El)'!$B$9))</f>
        <v/>
      </c>
      <c r="BM226" s="1" t="str" cm="1">
        <f t="array" ref="BM226">IF(INDEX(Utilities!226:226,'OperationUtility1 (El)'!$B$9 + 5)="","",INDEX(Utilities!226:226,'OperationUtility1 (El)'!$B$9 +5))</f>
        <v/>
      </c>
      <c r="BO226">
        <f t="shared" si="167"/>
        <v>2236</v>
      </c>
      <c r="BP226">
        <f t="shared" si="156"/>
        <v>2040</v>
      </c>
      <c r="BQ226" cm="1">
        <f t="array" ref="BQ226">IF(BP226&gt;=MAX($D$3:$D$100),MAX($D$3:$D$100),IF(BO226&lt;$D$3,$D$3,INDEX($D$3:$D$100,MATCH(BO226,$D$3:$D$100)+1)))</f>
        <v>2040</v>
      </c>
      <c r="BR226">
        <f t="shared" si="157"/>
        <v>6.1510000000000007</v>
      </c>
      <c r="BS226" s="38">
        <f t="shared" si="158"/>
        <v>6.1510000000000007</v>
      </c>
      <c r="BT226">
        <f t="shared" si="159"/>
        <v>6.1510000000000007</v>
      </c>
      <c r="BU226">
        <f t="shared" si="160"/>
        <v>19047.801700000004</v>
      </c>
      <c r="BV226">
        <f t="shared" si="161"/>
        <v>0</v>
      </c>
    </row>
    <row r="227" spans="7:74" x14ac:dyDescent="0.25">
      <c r="G227">
        <f t="shared" si="162"/>
        <v>2237</v>
      </c>
      <c r="H227">
        <f t="shared" si="128"/>
        <v>2040</v>
      </c>
      <c r="I227" cm="1">
        <f t="array" ref="I227">IF(H227&gt;=MAX($D$3:$D$100),MAX($D$3:$D$100),IF(G227&lt;$D$3,$D$3,INDEX($D$3:$D$100,MATCH(G227,$D$3:$D$100)+1)))</f>
        <v>2040</v>
      </c>
      <c r="J227">
        <f t="shared" si="129"/>
        <v>4.0300000000000002E-2</v>
      </c>
      <c r="K227" s="38">
        <f t="shared" si="130"/>
        <v>4.0300000000000002E-2</v>
      </c>
      <c r="L227">
        <f t="shared" si="131"/>
        <v>4.0300000000000002E-2</v>
      </c>
      <c r="M227">
        <f t="shared" si="127"/>
        <v>124.79701000000001</v>
      </c>
      <c r="N227">
        <f t="shared" si="168"/>
        <v>0</v>
      </c>
      <c r="S227">
        <f t="shared" si="163"/>
        <v>2237</v>
      </c>
      <c r="T227">
        <f t="shared" si="132"/>
        <v>2040</v>
      </c>
      <c r="U227" cm="1">
        <f t="array" ref="U227">IF(T227&gt;=MAX($D$3:$D$100),MAX($D$3:$D$100),IF(S227&lt;$D$3,$D$3,INDEX($D$3:$D$100,MATCH(S227,$D$3:$D$100)+1)))</f>
        <v>2040</v>
      </c>
      <c r="V227">
        <f t="shared" si="133"/>
        <v>2.73E-5</v>
      </c>
      <c r="W227" s="38">
        <f t="shared" si="134"/>
        <v>2.73E-5</v>
      </c>
      <c r="X227">
        <f t="shared" si="135"/>
        <v>2.73E-5</v>
      </c>
      <c r="Y227">
        <f t="shared" si="136"/>
        <v>8.453991000000001E-2</v>
      </c>
      <c r="Z227">
        <f t="shared" si="137"/>
        <v>0</v>
      </c>
      <c r="AE227">
        <f t="shared" si="164"/>
        <v>2237</v>
      </c>
      <c r="AF227">
        <f t="shared" si="138"/>
        <v>2040</v>
      </c>
      <c r="AG227" cm="1">
        <f t="array" ref="AG227">IF(AF227&gt;=MAX($D$3:$D$100),MAX($D$3:$D$100),IF(AE227&lt;$D$3,$D$3,INDEX($D$3:$D$100,MATCH(AE227,$D$3:$D$100)+1)))</f>
        <v>2040</v>
      </c>
      <c r="AH227">
        <f t="shared" si="139"/>
        <v>2.6800000000000001E-4</v>
      </c>
      <c r="AI227" s="38">
        <f t="shared" si="140"/>
        <v>2.6800000000000001E-4</v>
      </c>
      <c r="AJ227">
        <f t="shared" si="141"/>
        <v>2.6800000000000001E-4</v>
      </c>
      <c r="AK227">
        <f t="shared" si="142"/>
        <v>0.82991560000000009</v>
      </c>
      <c r="AL227">
        <f t="shared" si="143"/>
        <v>0</v>
      </c>
      <c r="AN227" s="1" t="str" cm="1">
        <f t="array" ref="AN227">IF(INDEX(Utilities!227:227,'OperationUtility1 (El)'!$B$9)="","",INDEX(Utilities!227:227,'OperationUtility1 (El)'!$B$9))</f>
        <v/>
      </c>
      <c r="AO227" s="1" t="str" cm="1">
        <f t="array" ref="AO227">IF(INDEX(Utilities!227:227,'OperationUtility1 (El)'!$B$9 + 3)="","",INDEX(Utilities!227:227,'OperationUtility1 (El)'!$B$9 +3))</f>
        <v/>
      </c>
      <c r="AQ227">
        <f t="shared" si="165"/>
        <v>2237</v>
      </c>
      <c r="AR227">
        <f t="shared" si="144"/>
        <v>2040</v>
      </c>
      <c r="AS227" cm="1">
        <f t="array" ref="AS227">IF(AR227&gt;=MAX($D$3:$D$100),MAX($D$3:$D$100),IF(AQ227&lt;$D$3,$D$3,INDEX($D$3:$D$100,MATCH(AQ227,$D$3:$D$100)+1)))</f>
        <v>2040</v>
      </c>
      <c r="AT227">
        <f t="shared" si="145"/>
        <v>6.0300000000000002E-5</v>
      </c>
      <c r="AU227" s="38">
        <f t="shared" si="146"/>
        <v>6.0300000000000002E-5</v>
      </c>
      <c r="AV227">
        <f t="shared" si="147"/>
        <v>6.0300000000000002E-5</v>
      </c>
      <c r="AW227">
        <f t="shared" si="148"/>
        <v>0.18673101000000003</v>
      </c>
      <c r="AX227">
        <f t="shared" si="149"/>
        <v>0</v>
      </c>
      <c r="AZ227" s="1" t="str" cm="1">
        <f t="array" ref="AZ227">IF(INDEX(Utilities!227:227,'OperationUtility1 (El)'!$B$9)="","",INDEX(Utilities!227:227,'OperationUtility1 (El)'!$B$9))</f>
        <v/>
      </c>
      <c r="BA227" s="1" t="str" cm="1">
        <f t="array" ref="BA227">IF(INDEX(Utilities!227:227,'OperationUtility1 (El)'!$B$9 + 4)="","",INDEX(Utilities!227:227,'OperationUtility1 (El)'!$B$9 +4))</f>
        <v/>
      </c>
      <c r="BC227">
        <f t="shared" si="166"/>
        <v>2237</v>
      </c>
      <c r="BD227">
        <f t="shared" si="150"/>
        <v>2040</v>
      </c>
      <c r="BE227" cm="1">
        <f t="array" ref="BE227">IF(BD227&gt;=MAX($D$3:$D$100),MAX($D$3:$D$100),IF(BC227&lt;$D$3,$D$3,INDEX($D$3:$D$100,MATCH(BC227,$D$3:$D$100)+1)))</f>
        <v>2040</v>
      </c>
      <c r="BF227">
        <f t="shared" si="151"/>
        <v>0.40600000000000003</v>
      </c>
      <c r="BG227" s="38">
        <f t="shared" si="152"/>
        <v>0.40600000000000003</v>
      </c>
      <c r="BH227">
        <f t="shared" si="153"/>
        <v>0.40600000000000003</v>
      </c>
      <c r="BI227">
        <f t="shared" si="154"/>
        <v>1257.2602000000002</v>
      </c>
      <c r="BJ227">
        <f t="shared" si="155"/>
        <v>0</v>
      </c>
      <c r="BL227" s="1" t="str" cm="1">
        <f t="array" ref="BL227">IF(INDEX(Utilities!227:227,'OperationUtility1 (El)'!$B$9)="","",INDEX(Utilities!227:227,'OperationUtility1 (El)'!$B$9))</f>
        <v/>
      </c>
      <c r="BM227" s="1" t="str" cm="1">
        <f t="array" ref="BM227">IF(INDEX(Utilities!227:227,'OperationUtility1 (El)'!$B$9 + 5)="","",INDEX(Utilities!227:227,'OperationUtility1 (El)'!$B$9 +5))</f>
        <v/>
      </c>
      <c r="BO227">
        <f t="shared" si="167"/>
        <v>2237</v>
      </c>
      <c r="BP227">
        <f t="shared" si="156"/>
        <v>2040</v>
      </c>
      <c r="BQ227" cm="1">
        <f t="array" ref="BQ227">IF(BP227&gt;=MAX($D$3:$D$100),MAX($D$3:$D$100),IF(BO227&lt;$D$3,$D$3,INDEX($D$3:$D$100,MATCH(BO227,$D$3:$D$100)+1)))</f>
        <v>2040</v>
      </c>
      <c r="BR227">
        <f t="shared" si="157"/>
        <v>6.1510000000000007</v>
      </c>
      <c r="BS227" s="38">
        <f t="shared" si="158"/>
        <v>6.1510000000000007</v>
      </c>
      <c r="BT227">
        <f t="shared" si="159"/>
        <v>6.1510000000000007</v>
      </c>
      <c r="BU227">
        <f t="shared" si="160"/>
        <v>19047.801700000004</v>
      </c>
      <c r="BV227">
        <f t="shared" si="161"/>
        <v>0</v>
      </c>
    </row>
    <row r="228" spans="7:74" x14ac:dyDescent="0.25">
      <c r="G228">
        <f t="shared" si="162"/>
        <v>2238</v>
      </c>
      <c r="H228">
        <f t="shared" si="128"/>
        <v>2040</v>
      </c>
      <c r="I228" cm="1">
        <f t="array" ref="I228">IF(H228&gt;=MAX($D$3:$D$100),MAX($D$3:$D$100),IF(G228&lt;$D$3,$D$3,INDEX($D$3:$D$100,MATCH(G228,$D$3:$D$100)+1)))</f>
        <v>2040</v>
      </c>
      <c r="J228">
        <f t="shared" si="129"/>
        <v>4.0300000000000002E-2</v>
      </c>
      <c r="K228" s="38">
        <f t="shared" si="130"/>
        <v>4.0300000000000002E-2</v>
      </c>
      <c r="L228">
        <f t="shared" si="131"/>
        <v>4.0300000000000002E-2</v>
      </c>
      <c r="M228">
        <f t="shared" si="127"/>
        <v>124.79701000000001</v>
      </c>
      <c r="N228">
        <f t="shared" si="168"/>
        <v>0</v>
      </c>
      <c r="S228">
        <f t="shared" si="163"/>
        <v>2238</v>
      </c>
      <c r="T228">
        <f t="shared" si="132"/>
        <v>2040</v>
      </c>
      <c r="U228" cm="1">
        <f t="array" ref="U228">IF(T228&gt;=MAX($D$3:$D$100),MAX($D$3:$D$100),IF(S228&lt;$D$3,$D$3,INDEX($D$3:$D$100,MATCH(S228,$D$3:$D$100)+1)))</f>
        <v>2040</v>
      </c>
      <c r="V228">
        <f t="shared" si="133"/>
        <v>2.73E-5</v>
      </c>
      <c r="W228" s="38">
        <f t="shared" si="134"/>
        <v>2.73E-5</v>
      </c>
      <c r="X228">
        <f t="shared" si="135"/>
        <v>2.73E-5</v>
      </c>
      <c r="Y228">
        <f t="shared" si="136"/>
        <v>8.453991000000001E-2</v>
      </c>
      <c r="Z228">
        <f t="shared" si="137"/>
        <v>0</v>
      </c>
      <c r="AE228">
        <f t="shared" si="164"/>
        <v>2238</v>
      </c>
      <c r="AF228">
        <f t="shared" si="138"/>
        <v>2040</v>
      </c>
      <c r="AG228" cm="1">
        <f t="array" ref="AG228">IF(AF228&gt;=MAX($D$3:$D$100),MAX($D$3:$D$100),IF(AE228&lt;$D$3,$D$3,INDEX($D$3:$D$100,MATCH(AE228,$D$3:$D$100)+1)))</f>
        <v>2040</v>
      </c>
      <c r="AH228">
        <f t="shared" si="139"/>
        <v>2.6800000000000001E-4</v>
      </c>
      <c r="AI228" s="38">
        <f t="shared" si="140"/>
        <v>2.6800000000000001E-4</v>
      </c>
      <c r="AJ228">
        <f t="shared" si="141"/>
        <v>2.6800000000000001E-4</v>
      </c>
      <c r="AK228">
        <f t="shared" si="142"/>
        <v>0.82991560000000009</v>
      </c>
      <c r="AL228">
        <f t="shared" si="143"/>
        <v>0</v>
      </c>
      <c r="AN228" s="1" t="str" cm="1">
        <f t="array" ref="AN228">IF(INDEX(Utilities!228:228,'OperationUtility1 (El)'!$B$9)="","",INDEX(Utilities!228:228,'OperationUtility1 (El)'!$B$9))</f>
        <v/>
      </c>
      <c r="AO228" s="1" t="str" cm="1">
        <f t="array" ref="AO228">IF(INDEX(Utilities!228:228,'OperationUtility1 (El)'!$B$9 + 3)="","",INDEX(Utilities!228:228,'OperationUtility1 (El)'!$B$9 +3))</f>
        <v/>
      </c>
      <c r="AQ228">
        <f t="shared" si="165"/>
        <v>2238</v>
      </c>
      <c r="AR228">
        <f t="shared" si="144"/>
        <v>2040</v>
      </c>
      <c r="AS228" cm="1">
        <f t="array" ref="AS228">IF(AR228&gt;=MAX($D$3:$D$100),MAX($D$3:$D$100),IF(AQ228&lt;$D$3,$D$3,INDEX($D$3:$D$100,MATCH(AQ228,$D$3:$D$100)+1)))</f>
        <v>2040</v>
      </c>
      <c r="AT228">
        <f t="shared" si="145"/>
        <v>6.0300000000000002E-5</v>
      </c>
      <c r="AU228" s="38">
        <f t="shared" si="146"/>
        <v>6.0300000000000002E-5</v>
      </c>
      <c r="AV228">
        <f t="shared" si="147"/>
        <v>6.0300000000000002E-5</v>
      </c>
      <c r="AW228">
        <f t="shared" si="148"/>
        <v>0.18673101000000003</v>
      </c>
      <c r="AX228">
        <f t="shared" si="149"/>
        <v>0</v>
      </c>
      <c r="AZ228" s="1" t="str" cm="1">
        <f t="array" ref="AZ228">IF(INDEX(Utilities!228:228,'OperationUtility1 (El)'!$B$9)="","",INDEX(Utilities!228:228,'OperationUtility1 (El)'!$B$9))</f>
        <v/>
      </c>
      <c r="BA228" s="1" t="str" cm="1">
        <f t="array" ref="BA228">IF(INDEX(Utilities!228:228,'OperationUtility1 (El)'!$B$9 + 4)="","",INDEX(Utilities!228:228,'OperationUtility1 (El)'!$B$9 +4))</f>
        <v/>
      </c>
      <c r="BC228">
        <f t="shared" si="166"/>
        <v>2238</v>
      </c>
      <c r="BD228">
        <f t="shared" si="150"/>
        <v>2040</v>
      </c>
      <c r="BE228" cm="1">
        <f t="array" ref="BE228">IF(BD228&gt;=MAX($D$3:$D$100),MAX($D$3:$D$100),IF(BC228&lt;$D$3,$D$3,INDEX($D$3:$D$100,MATCH(BC228,$D$3:$D$100)+1)))</f>
        <v>2040</v>
      </c>
      <c r="BF228">
        <f t="shared" si="151"/>
        <v>0.40600000000000003</v>
      </c>
      <c r="BG228" s="38">
        <f t="shared" si="152"/>
        <v>0.40600000000000003</v>
      </c>
      <c r="BH228">
        <f t="shared" si="153"/>
        <v>0.40600000000000003</v>
      </c>
      <c r="BI228">
        <f t="shared" si="154"/>
        <v>1257.2602000000002</v>
      </c>
      <c r="BJ228">
        <f t="shared" si="155"/>
        <v>0</v>
      </c>
      <c r="BL228" s="1" t="str" cm="1">
        <f t="array" ref="BL228">IF(INDEX(Utilities!228:228,'OperationUtility1 (El)'!$B$9)="","",INDEX(Utilities!228:228,'OperationUtility1 (El)'!$B$9))</f>
        <v/>
      </c>
      <c r="BM228" s="1" t="str" cm="1">
        <f t="array" ref="BM228">IF(INDEX(Utilities!228:228,'OperationUtility1 (El)'!$B$9 + 5)="","",INDEX(Utilities!228:228,'OperationUtility1 (El)'!$B$9 +5))</f>
        <v/>
      </c>
      <c r="BO228">
        <f t="shared" si="167"/>
        <v>2238</v>
      </c>
      <c r="BP228">
        <f t="shared" si="156"/>
        <v>2040</v>
      </c>
      <c r="BQ228" cm="1">
        <f t="array" ref="BQ228">IF(BP228&gt;=MAX($D$3:$D$100),MAX($D$3:$D$100),IF(BO228&lt;$D$3,$D$3,INDEX($D$3:$D$100,MATCH(BO228,$D$3:$D$100)+1)))</f>
        <v>2040</v>
      </c>
      <c r="BR228">
        <f t="shared" si="157"/>
        <v>6.1510000000000007</v>
      </c>
      <c r="BS228" s="38">
        <f t="shared" si="158"/>
        <v>6.1510000000000007</v>
      </c>
      <c r="BT228">
        <f t="shared" si="159"/>
        <v>6.1510000000000007</v>
      </c>
      <c r="BU228">
        <f t="shared" si="160"/>
        <v>19047.801700000004</v>
      </c>
      <c r="BV228">
        <f t="shared" si="161"/>
        <v>0</v>
      </c>
    </row>
    <row r="229" spans="7:74" x14ac:dyDescent="0.25">
      <c r="G229">
        <f t="shared" si="162"/>
        <v>2239</v>
      </c>
      <c r="H229">
        <f t="shared" si="128"/>
        <v>2040</v>
      </c>
      <c r="I229" cm="1">
        <f t="array" ref="I229">IF(H229&gt;=MAX($D$3:$D$100),MAX($D$3:$D$100),IF(G229&lt;$D$3,$D$3,INDEX($D$3:$D$100,MATCH(G229,$D$3:$D$100)+1)))</f>
        <v>2040</v>
      </c>
      <c r="J229">
        <f t="shared" si="129"/>
        <v>4.0300000000000002E-2</v>
      </c>
      <c r="K229" s="38">
        <f t="shared" si="130"/>
        <v>4.0300000000000002E-2</v>
      </c>
      <c r="L229">
        <f t="shared" si="131"/>
        <v>4.0300000000000002E-2</v>
      </c>
      <c r="M229">
        <f t="shared" si="127"/>
        <v>124.79701000000001</v>
      </c>
      <c r="N229">
        <f t="shared" si="168"/>
        <v>0</v>
      </c>
      <c r="S229">
        <f t="shared" si="163"/>
        <v>2239</v>
      </c>
      <c r="T229">
        <f t="shared" si="132"/>
        <v>2040</v>
      </c>
      <c r="U229" cm="1">
        <f t="array" ref="U229">IF(T229&gt;=MAX($D$3:$D$100),MAX($D$3:$D$100),IF(S229&lt;$D$3,$D$3,INDEX($D$3:$D$100,MATCH(S229,$D$3:$D$100)+1)))</f>
        <v>2040</v>
      </c>
      <c r="V229">
        <f t="shared" si="133"/>
        <v>2.73E-5</v>
      </c>
      <c r="W229" s="38">
        <f t="shared" si="134"/>
        <v>2.73E-5</v>
      </c>
      <c r="X229">
        <f t="shared" si="135"/>
        <v>2.73E-5</v>
      </c>
      <c r="Y229">
        <f t="shared" si="136"/>
        <v>8.453991000000001E-2</v>
      </c>
      <c r="Z229">
        <f t="shared" si="137"/>
        <v>0</v>
      </c>
      <c r="AE229">
        <f t="shared" si="164"/>
        <v>2239</v>
      </c>
      <c r="AF229">
        <f t="shared" si="138"/>
        <v>2040</v>
      </c>
      <c r="AG229" cm="1">
        <f t="array" ref="AG229">IF(AF229&gt;=MAX($D$3:$D$100),MAX($D$3:$D$100),IF(AE229&lt;$D$3,$D$3,INDEX($D$3:$D$100,MATCH(AE229,$D$3:$D$100)+1)))</f>
        <v>2040</v>
      </c>
      <c r="AH229">
        <f t="shared" si="139"/>
        <v>2.6800000000000001E-4</v>
      </c>
      <c r="AI229" s="38">
        <f t="shared" si="140"/>
        <v>2.6800000000000001E-4</v>
      </c>
      <c r="AJ229">
        <f t="shared" si="141"/>
        <v>2.6800000000000001E-4</v>
      </c>
      <c r="AK229">
        <f t="shared" si="142"/>
        <v>0.82991560000000009</v>
      </c>
      <c r="AL229">
        <f t="shared" si="143"/>
        <v>0</v>
      </c>
      <c r="AN229" s="1" t="str" cm="1">
        <f t="array" ref="AN229">IF(INDEX(Utilities!229:229,'OperationUtility1 (El)'!$B$9)="","",INDEX(Utilities!229:229,'OperationUtility1 (El)'!$B$9))</f>
        <v/>
      </c>
      <c r="AO229" s="1" t="str" cm="1">
        <f t="array" ref="AO229">IF(INDEX(Utilities!229:229,'OperationUtility1 (El)'!$B$9 + 3)="","",INDEX(Utilities!229:229,'OperationUtility1 (El)'!$B$9 +3))</f>
        <v/>
      </c>
      <c r="AQ229">
        <f t="shared" si="165"/>
        <v>2239</v>
      </c>
      <c r="AR229">
        <f t="shared" si="144"/>
        <v>2040</v>
      </c>
      <c r="AS229" cm="1">
        <f t="array" ref="AS229">IF(AR229&gt;=MAX($D$3:$D$100),MAX($D$3:$D$100),IF(AQ229&lt;$D$3,$D$3,INDEX($D$3:$D$100,MATCH(AQ229,$D$3:$D$100)+1)))</f>
        <v>2040</v>
      </c>
      <c r="AT229">
        <f t="shared" si="145"/>
        <v>6.0300000000000002E-5</v>
      </c>
      <c r="AU229" s="38">
        <f t="shared" si="146"/>
        <v>6.0300000000000002E-5</v>
      </c>
      <c r="AV229">
        <f t="shared" si="147"/>
        <v>6.0300000000000002E-5</v>
      </c>
      <c r="AW229">
        <f t="shared" si="148"/>
        <v>0.18673101000000003</v>
      </c>
      <c r="AX229">
        <f t="shared" si="149"/>
        <v>0</v>
      </c>
      <c r="AZ229" s="1" t="str" cm="1">
        <f t="array" ref="AZ229">IF(INDEX(Utilities!229:229,'OperationUtility1 (El)'!$B$9)="","",INDEX(Utilities!229:229,'OperationUtility1 (El)'!$B$9))</f>
        <v/>
      </c>
      <c r="BA229" s="1" t="str" cm="1">
        <f t="array" ref="BA229">IF(INDEX(Utilities!229:229,'OperationUtility1 (El)'!$B$9 + 4)="","",INDEX(Utilities!229:229,'OperationUtility1 (El)'!$B$9 +4))</f>
        <v/>
      </c>
      <c r="BC229">
        <f t="shared" si="166"/>
        <v>2239</v>
      </c>
      <c r="BD229">
        <f t="shared" si="150"/>
        <v>2040</v>
      </c>
      <c r="BE229" cm="1">
        <f t="array" ref="BE229">IF(BD229&gt;=MAX($D$3:$D$100),MAX($D$3:$D$100),IF(BC229&lt;$D$3,$D$3,INDEX($D$3:$D$100,MATCH(BC229,$D$3:$D$100)+1)))</f>
        <v>2040</v>
      </c>
      <c r="BF229">
        <f t="shared" si="151"/>
        <v>0.40600000000000003</v>
      </c>
      <c r="BG229" s="38">
        <f t="shared" si="152"/>
        <v>0.40600000000000003</v>
      </c>
      <c r="BH229">
        <f t="shared" si="153"/>
        <v>0.40600000000000003</v>
      </c>
      <c r="BI229">
        <f t="shared" si="154"/>
        <v>1257.2602000000002</v>
      </c>
      <c r="BJ229">
        <f t="shared" si="155"/>
        <v>0</v>
      </c>
      <c r="BL229" s="1" t="str" cm="1">
        <f t="array" ref="BL229">IF(INDEX(Utilities!229:229,'OperationUtility1 (El)'!$B$9)="","",INDEX(Utilities!229:229,'OperationUtility1 (El)'!$B$9))</f>
        <v/>
      </c>
      <c r="BM229" s="1" t="str" cm="1">
        <f t="array" ref="BM229">IF(INDEX(Utilities!229:229,'OperationUtility1 (El)'!$B$9 + 5)="","",INDEX(Utilities!229:229,'OperationUtility1 (El)'!$B$9 +5))</f>
        <v/>
      </c>
      <c r="BO229">
        <f t="shared" si="167"/>
        <v>2239</v>
      </c>
      <c r="BP229">
        <f t="shared" si="156"/>
        <v>2040</v>
      </c>
      <c r="BQ229" cm="1">
        <f t="array" ref="BQ229">IF(BP229&gt;=MAX($D$3:$D$100),MAX($D$3:$D$100),IF(BO229&lt;$D$3,$D$3,INDEX($D$3:$D$100,MATCH(BO229,$D$3:$D$100)+1)))</f>
        <v>2040</v>
      </c>
      <c r="BR229">
        <f t="shared" si="157"/>
        <v>6.1510000000000007</v>
      </c>
      <c r="BS229" s="38">
        <f t="shared" si="158"/>
        <v>6.1510000000000007</v>
      </c>
      <c r="BT229">
        <f t="shared" si="159"/>
        <v>6.1510000000000007</v>
      </c>
      <c r="BU229">
        <f t="shared" si="160"/>
        <v>19047.801700000004</v>
      </c>
      <c r="BV229">
        <f t="shared" si="161"/>
        <v>0</v>
      </c>
    </row>
    <row r="230" spans="7:74" x14ac:dyDescent="0.25">
      <c r="G230">
        <f t="shared" si="162"/>
        <v>2240</v>
      </c>
      <c r="H230">
        <f t="shared" si="128"/>
        <v>2040</v>
      </c>
      <c r="I230" cm="1">
        <f t="array" ref="I230">IF(H230&gt;=MAX($D$3:$D$100),MAX($D$3:$D$100),IF(G230&lt;$D$3,$D$3,INDEX($D$3:$D$100,MATCH(G230,$D$3:$D$100)+1)))</f>
        <v>2040</v>
      </c>
      <c r="J230">
        <f t="shared" si="129"/>
        <v>4.0300000000000002E-2</v>
      </c>
      <c r="K230" s="38">
        <f t="shared" si="130"/>
        <v>4.0300000000000002E-2</v>
      </c>
      <c r="L230">
        <f t="shared" si="131"/>
        <v>4.0300000000000002E-2</v>
      </c>
      <c r="M230">
        <f t="shared" si="127"/>
        <v>124.79701000000001</v>
      </c>
      <c r="N230">
        <f t="shared" si="168"/>
        <v>0</v>
      </c>
      <c r="S230">
        <f t="shared" si="163"/>
        <v>2240</v>
      </c>
      <c r="T230">
        <f t="shared" si="132"/>
        <v>2040</v>
      </c>
      <c r="U230" cm="1">
        <f t="array" ref="U230">IF(T230&gt;=MAX($D$3:$D$100),MAX($D$3:$D$100),IF(S230&lt;$D$3,$D$3,INDEX($D$3:$D$100,MATCH(S230,$D$3:$D$100)+1)))</f>
        <v>2040</v>
      </c>
      <c r="V230">
        <f t="shared" si="133"/>
        <v>2.73E-5</v>
      </c>
      <c r="W230" s="38">
        <f t="shared" si="134"/>
        <v>2.73E-5</v>
      </c>
      <c r="X230">
        <f t="shared" si="135"/>
        <v>2.73E-5</v>
      </c>
      <c r="Y230">
        <f t="shared" si="136"/>
        <v>8.453991000000001E-2</v>
      </c>
      <c r="Z230">
        <f t="shared" si="137"/>
        <v>0</v>
      </c>
      <c r="AE230">
        <f t="shared" si="164"/>
        <v>2240</v>
      </c>
      <c r="AF230">
        <f t="shared" si="138"/>
        <v>2040</v>
      </c>
      <c r="AG230" cm="1">
        <f t="array" ref="AG230">IF(AF230&gt;=MAX($D$3:$D$100),MAX($D$3:$D$100),IF(AE230&lt;$D$3,$D$3,INDEX($D$3:$D$100,MATCH(AE230,$D$3:$D$100)+1)))</f>
        <v>2040</v>
      </c>
      <c r="AH230">
        <f t="shared" si="139"/>
        <v>2.6800000000000001E-4</v>
      </c>
      <c r="AI230" s="38">
        <f t="shared" si="140"/>
        <v>2.6800000000000001E-4</v>
      </c>
      <c r="AJ230">
        <f t="shared" si="141"/>
        <v>2.6800000000000001E-4</v>
      </c>
      <c r="AK230">
        <f t="shared" si="142"/>
        <v>0.82991560000000009</v>
      </c>
      <c r="AL230">
        <f t="shared" si="143"/>
        <v>0</v>
      </c>
      <c r="AN230" s="1" t="str" cm="1">
        <f t="array" ref="AN230">IF(INDEX(Utilities!230:230,'OperationUtility1 (El)'!$B$9)="","",INDEX(Utilities!230:230,'OperationUtility1 (El)'!$B$9))</f>
        <v/>
      </c>
      <c r="AO230" s="1" t="str" cm="1">
        <f t="array" ref="AO230">IF(INDEX(Utilities!230:230,'OperationUtility1 (El)'!$B$9 + 3)="","",INDEX(Utilities!230:230,'OperationUtility1 (El)'!$B$9 +3))</f>
        <v/>
      </c>
      <c r="AQ230">
        <f t="shared" si="165"/>
        <v>2240</v>
      </c>
      <c r="AR230">
        <f t="shared" si="144"/>
        <v>2040</v>
      </c>
      <c r="AS230" cm="1">
        <f t="array" ref="AS230">IF(AR230&gt;=MAX($D$3:$D$100),MAX($D$3:$D$100),IF(AQ230&lt;$D$3,$D$3,INDEX($D$3:$D$100,MATCH(AQ230,$D$3:$D$100)+1)))</f>
        <v>2040</v>
      </c>
      <c r="AT230">
        <f t="shared" si="145"/>
        <v>6.0300000000000002E-5</v>
      </c>
      <c r="AU230" s="38">
        <f t="shared" si="146"/>
        <v>6.0300000000000002E-5</v>
      </c>
      <c r="AV230">
        <f t="shared" si="147"/>
        <v>6.0300000000000002E-5</v>
      </c>
      <c r="AW230">
        <f t="shared" si="148"/>
        <v>0.18673101000000003</v>
      </c>
      <c r="AX230">
        <f t="shared" si="149"/>
        <v>0</v>
      </c>
      <c r="AZ230" s="1" t="str" cm="1">
        <f t="array" ref="AZ230">IF(INDEX(Utilities!230:230,'OperationUtility1 (El)'!$B$9)="","",INDEX(Utilities!230:230,'OperationUtility1 (El)'!$B$9))</f>
        <v/>
      </c>
      <c r="BA230" s="1" t="str" cm="1">
        <f t="array" ref="BA230">IF(INDEX(Utilities!230:230,'OperationUtility1 (El)'!$B$9 + 4)="","",INDEX(Utilities!230:230,'OperationUtility1 (El)'!$B$9 +4))</f>
        <v/>
      </c>
      <c r="BC230">
        <f t="shared" si="166"/>
        <v>2240</v>
      </c>
      <c r="BD230">
        <f t="shared" si="150"/>
        <v>2040</v>
      </c>
      <c r="BE230" cm="1">
        <f t="array" ref="BE230">IF(BD230&gt;=MAX($D$3:$D$100),MAX($D$3:$D$100),IF(BC230&lt;$D$3,$D$3,INDEX($D$3:$D$100,MATCH(BC230,$D$3:$D$100)+1)))</f>
        <v>2040</v>
      </c>
      <c r="BF230">
        <f t="shared" si="151"/>
        <v>0.40600000000000003</v>
      </c>
      <c r="BG230" s="38">
        <f t="shared" si="152"/>
        <v>0.40600000000000003</v>
      </c>
      <c r="BH230">
        <f t="shared" si="153"/>
        <v>0.40600000000000003</v>
      </c>
      <c r="BI230">
        <f t="shared" si="154"/>
        <v>1257.2602000000002</v>
      </c>
      <c r="BJ230">
        <f t="shared" si="155"/>
        <v>0</v>
      </c>
      <c r="BL230" s="1" t="str" cm="1">
        <f t="array" ref="BL230">IF(INDEX(Utilities!230:230,'OperationUtility1 (El)'!$B$9)="","",INDEX(Utilities!230:230,'OperationUtility1 (El)'!$B$9))</f>
        <v/>
      </c>
      <c r="BM230" s="1" t="str" cm="1">
        <f t="array" ref="BM230">IF(INDEX(Utilities!230:230,'OperationUtility1 (El)'!$B$9 + 5)="","",INDEX(Utilities!230:230,'OperationUtility1 (El)'!$B$9 +5))</f>
        <v/>
      </c>
      <c r="BO230">
        <f t="shared" si="167"/>
        <v>2240</v>
      </c>
      <c r="BP230">
        <f t="shared" si="156"/>
        <v>2040</v>
      </c>
      <c r="BQ230" cm="1">
        <f t="array" ref="BQ230">IF(BP230&gt;=MAX($D$3:$D$100),MAX($D$3:$D$100),IF(BO230&lt;$D$3,$D$3,INDEX($D$3:$D$100,MATCH(BO230,$D$3:$D$100)+1)))</f>
        <v>2040</v>
      </c>
      <c r="BR230">
        <f t="shared" si="157"/>
        <v>6.1510000000000007</v>
      </c>
      <c r="BS230" s="38">
        <f t="shared" si="158"/>
        <v>6.1510000000000007</v>
      </c>
      <c r="BT230">
        <f t="shared" si="159"/>
        <v>6.1510000000000007</v>
      </c>
      <c r="BU230">
        <f t="shared" si="160"/>
        <v>19047.801700000004</v>
      </c>
      <c r="BV230">
        <f t="shared" si="161"/>
        <v>0</v>
      </c>
    </row>
    <row r="231" spans="7:74" x14ac:dyDescent="0.25">
      <c r="G231">
        <f t="shared" si="162"/>
        <v>2241</v>
      </c>
      <c r="H231">
        <f t="shared" si="128"/>
        <v>2040</v>
      </c>
      <c r="I231" cm="1">
        <f t="array" ref="I231">IF(H231&gt;=MAX($D$3:$D$100),MAX($D$3:$D$100),IF(G231&lt;$D$3,$D$3,INDEX($D$3:$D$100,MATCH(G231,$D$3:$D$100)+1)))</f>
        <v>2040</v>
      </c>
      <c r="J231">
        <f t="shared" si="129"/>
        <v>4.0300000000000002E-2</v>
      </c>
      <c r="K231" s="38">
        <f t="shared" si="130"/>
        <v>4.0300000000000002E-2</v>
      </c>
      <c r="L231">
        <f t="shared" si="131"/>
        <v>4.0300000000000002E-2</v>
      </c>
      <c r="M231">
        <f t="shared" si="127"/>
        <v>124.79701000000001</v>
      </c>
      <c r="N231">
        <f t="shared" si="168"/>
        <v>0</v>
      </c>
      <c r="S231">
        <f t="shared" si="163"/>
        <v>2241</v>
      </c>
      <c r="T231">
        <f t="shared" si="132"/>
        <v>2040</v>
      </c>
      <c r="U231" cm="1">
        <f t="array" ref="U231">IF(T231&gt;=MAX($D$3:$D$100),MAX($D$3:$D$100),IF(S231&lt;$D$3,$D$3,INDEX($D$3:$D$100,MATCH(S231,$D$3:$D$100)+1)))</f>
        <v>2040</v>
      </c>
      <c r="V231">
        <f t="shared" si="133"/>
        <v>2.73E-5</v>
      </c>
      <c r="W231" s="38">
        <f t="shared" si="134"/>
        <v>2.73E-5</v>
      </c>
      <c r="X231">
        <f t="shared" si="135"/>
        <v>2.73E-5</v>
      </c>
      <c r="Y231">
        <f t="shared" si="136"/>
        <v>8.453991000000001E-2</v>
      </c>
      <c r="Z231">
        <f t="shared" si="137"/>
        <v>0</v>
      </c>
      <c r="AE231">
        <f t="shared" si="164"/>
        <v>2241</v>
      </c>
      <c r="AF231">
        <f t="shared" si="138"/>
        <v>2040</v>
      </c>
      <c r="AG231" cm="1">
        <f t="array" ref="AG231">IF(AF231&gt;=MAX($D$3:$D$100),MAX($D$3:$D$100),IF(AE231&lt;$D$3,$D$3,INDEX($D$3:$D$100,MATCH(AE231,$D$3:$D$100)+1)))</f>
        <v>2040</v>
      </c>
      <c r="AH231">
        <f t="shared" si="139"/>
        <v>2.6800000000000001E-4</v>
      </c>
      <c r="AI231" s="38">
        <f t="shared" si="140"/>
        <v>2.6800000000000001E-4</v>
      </c>
      <c r="AJ231">
        <f t="shared" si="141"/>
        <v>2.6800000000000001E-4</v>
      </c>
      <c r="AK231">
        <f t="shared" si="142"/>
        <v>0.82991560000000009</v>
      </c>
      <c r="AL231">
        <f t="shared" si="143"/>
        <v>0</v>
      </c>
      <c r="AN231" s="1" t="str" cm="1">
        <f t="array" ref="AN231">IF(INDEX(Utilities!231:231,'OperationUtility1 (El)'!$B$9)="","",INDEX(Utilities!231:231,'OperationUtility1 (El)'!$B$9))</f>
        <v/>
      </c>
      <c r="AO231" s="1" t="str" cm="1">
        <f t="array" ref="AO231">IF(INDEX(Utilities!231:231,'OperationUtility1 (El)'!$B$9 + 3)="","",INDEX(Utilities!231:231,'OperationUtility1 (El)'!$B$9 +3))</f>
        <v/>
      </c>
      <c r="AQ231">
        <f t="shared" si="165"/>
        <v>2241</v>
      </c>
      <c r="AR231">
        <f t="shared" si="144"/>
        <v>2040</v>
      </c>
      <c r="AS231" cm="1">
        <f t="array" ref="AS231">IF(AR231&gt;=MAX($D$3:$D$100),MAX($D$3:$D$100),IF(AQ231&lt;$D$3,$D$3,INDEX($D$3:$D$100,MATCH(AQ231,$D$3:$D$100)+1)))</f>
        <v>2040</v>
      </c>
      <c r="AT231">
        <f t="shared" si="145"/>
        <v>6.0300000000000002E-5</v>
      </c>
      <c r="AU231" s="38">
        <f t="shared" si="146"/>
        <v>6.0300000000000002E-5</v>
      </c>
      <c r="AV231">
        <f t="shared" si="147"/>
        <v>6.0300000000000002E-5</v>
      </c>
      <c r="AW231">
        <f t="shared" si="148"/>
        <v>0.18673101000000003</v>
      </c>
      <c r="AX231">
        <f t="shared" si="149"/>
        <v>0</v>
      </c>
      <c r="AZ231" s="1" t="str" cm="1">
        <f t="array" ref="AZ231">IF(INDEX(Utilities!231:231,'OperationUtility1 (El)'!$B$9)="","",INDEX(Utilities!231:231,'OperationUtility1 (El)'!$B$9))</f>
        <v/>
      </c>
      <c r="BA231" s="1" t="str" cm="1">
        <f t="array" ref="BA231">IF(INDEX(Utilities!231:231,'OperationUtility1 (El)'!$B$9 + 4)="","",INDEX(Utilities!231:231,'OperationUtility1 (El)'!$B$9 +4))</f>
        <v/>
      </c>
      <c r="BC231">
        <f t="shared" si="166"/>
        <v>2241</v>
      </c>
      <c r="BD231">
        <f t="shared" si="150"/>
        <v>2040</v>
      </c>
      <c r="BE231" cm="1">
        <f t="array" ref="BE231">IF(BD231&gt;=MAX($D$3:$D$100),MAX($D$3:$D$100),IF(BC231&lt;$D$3,$D$3,INDEX($D$3:$D$100,MATCH(BC231,$D$3:$D$100)+1)))</f>
        <v>2040</v>
      </c>
      <c r="BF231">
        <f t="shared" si="151"/>
        <v>0.40600000000000003</v>
      </c>
      <c r="BG231" s="38">
        <f t="shared" si="152"/>
        <v>0.40600000000000003</v>
      </c>
      <c r="BH231">
        <f t="shared" si="153"/>
        <v>0.40600000000000003</v>
      </c>
      <c r="BI231">
        <f t="shared" si="154"/>
        <v>1257.2602000000002</v>
      </c>
      <c r="BJ231">
        <f t="shared" si="155"/>
        <v>0</v>
      </c>
      <c r="BL231" s="1" t="str" cm="1">
        <f t="array" ref="BL231">IF(INDEX(Utilities!231:231,'OperationUtility1 (El)'!$B$9)="","",INDEX(Utilities!231:231,'OperationUtility1 (El)'!$B$9))</f>
        <v/>
      </c>
      <c r="BM231" s="1" t="str" cm="1">
        <f t="array" ref="BM231">IF(INDEX(Utilities!231:231,'OperationUtility1 (El)'!$B$9 + 5)="","",INDEX(Utilities!231:231,'OperationUtility1 (El)'!$B$9 +5))</f>
        <v/>
      </c>
      <c r="BO231">
        <f t="shared" si="167"/>
        <v>2241</v>
      </c>
      <c r="BP231">
        <f t="shared" si="156"/>
        <v>2040</v>
      </c>
      <c r="BQ231" cm="1">
        <f t="array" ref="BQ231">IF(BP231&gt;=MAX($D$3:$D$100),MAX($D$3:$D$100),IF(BO231&lt;$D$3,$D$3,INDEX($D$3:$D$100,MATCH(BO231,$D$3:$D$100)+1)))</f>
        <v>2040</v>
      </c>
      <c r="BR231">
        <f t="shared" si="157"/>
        <v>6.1510000000000007</v>
      </c>
      <c r="BS231" s="38">
        <f t="shared" si="158"/>
        <v>6.1510000000000007</v>
      </c>
      <c r="BT231">
        <f t="shared" si="159"/>
        <v>6.1510000000000007</v>
      </c>
      <c r="BU231">
        <f t="shared" si="160"/>
        <v>19047.801700000004</v>
      </c>
      <c r="BV231">
        <f t="shared" si="161"/>
        <v>0</v>
      </c>
    </row>
    <row r="232" spans="7:74" x14ac:dyDescent="0.25">
      <c r="G232">
        <f t="shared" si="162"/>
        <v>2242</v>
      </c>
      <c r="H232">
        <f t="shared" si="128"/>
        <v>2040</v>
      </c>
      <c r="I232" cm="1">
        <f t="array" ref="I232">IF(H232&gt;=MAX($D$3:$D$100),MAX($D$3:$D$100),IF(G232&lt;$D$3,$D$3,INDEX($D$3:$D$100,MATCH(G232,$D$3:$D$100)+1)))</f>
        <v>2040</v>
      </c>
      <c r="J232">
        <f t="shared" si="129"/>
        <v>4.0300000000000002E-2</v>
      </c>
      <c r="K232" s="38">
        <f t="shared" si="130"/>
        <v>4.0300000000000002E-2</v>
      </c>
      <c r="L232">
        <f t="shared" si="131"/>
        <v>4.0300000000000002E-2</v>
      </c>
      <c r="M232">
        <f t="shared" si="127"/>
        <v>124.79701000000001</v>
      </c>
      <c r="N232">
        <f t="shared" si="168"/>
        <v>0</v>
      </c>
      <c r="S232">
        <f t="shared" si="163"/>
        <v>2242</v>
      </c>
      <c r="T232">
        <f t="shared" si="132"/>
        <v>2040</v>
      </c>
      <c r="U232" cm="1">
        <f t="array" ref="U232">IF(T232&gt;=MAX($D$3:$D$100),MAX($D$3:$D$100),IF(S232&lt;$D$3,$D$3,INDEX($D$3:$D$100,MATCH(S232,$D$3:$D$100)+1)))</f>
        <v>2040</v>
      </c>
      <c r="V232">
        <f t="shared" si="133"/>
        <v>2.73E-5</v>
      </c>
      <c r="W232" s="38">
        <f t="shared" si="134"/>
        <v>2.73E-5</v>
      </c>
      <c r="X232">
        <f t="shared" si="135"/>
        <v>2.73E-5</v>
      </c>
      <c r="Y232">
        <f t="shared" si="136"/>
        <v>8.453991000000001E-2</v>
      </c>
      <c r="Z232">
        <f t="shared" si="137"/>
        <v>0</v>
      </c>
      <c r="AE232">
        <f t="shared" si="164"/>
        <v>2242</v>
      </c>
      <c r="AF232">
        <f t="shared" si="138"/>
        <v>2040</v>
      </c>
      <c r="AG232" cm="1">
        <f t="array" ref="AG232">IF(AF232&gt;=MAX($D$3:$D$100),MAX($D$3:$D$100),IF(AE232&lt;$D$3,$D$3,INDEX($D$3:$D$100,MATCH(AE232,$D$3:$D$100)+1)))</f>
        <v>2040</v>
      </c>
      <c r="AH232">
        <f t="shared" si="139"/>
        <v>2.6800000000000001E-4</v>
      </c>
      <c r="AI232" s="38">
        <f t="shared" si="140"/>
        <v>2.6800000000000001E-4</v>
      </c>
      <c r="AJ232">
        <f t="shared" si="141"/>
        <v>2.6800000000000001E-4</v>
      </c>
      <c r="AK232">
        <f t="shared" si="142"/>
        <v>0.82991560000000009</v>
      </c>
      <c r="AL232">
        <f t="shared" si="143"/>
        <v>0</v>
      </c>
      <c r="AN232" s="1" t="str" cm="1">
        <f t="array" ref="AN232">IF(INDEX(Utilities!232:232,'OperationUtility1 (El)'!$B$9)="","",INDEX(Utilities!232:232,'OperationUtility1 (El)'!$B$9))</f>
        <v/>
      </c>
      <c r="AO232" s="1" t="str" cm="1">
        <f t="array" ref="AO232">IF(INDEX(Utilities!232:232,'OperationUtility1 (El)'!$B$9 + 3)="","",INDEX(Utilities!232:232,'OperationUtility1 (El)'!$B$9 +3))</f>
        <v/>
      </c>
      <c r="AQ232">
        <f t="shared" si="165"/>
        <v>2242</v>
      </c>
      <c r="AR232">
        <f t="shared" si="144"/>
        <v>2040</v>
      </c>
      <c r="AS232" cm="1">
        <f t="array" ref="AS232">IF(AR232&gt;=MAX($D$3:$D$100),MAX($D$3:$D$100),IF(AQ232&lt;$D$3,$D$3,INDEX($D$3:$D$100,MATCH(AQ232,$D$3:$D$100)+1)))</f>
        <v>2040</v>
      </c>
      <c r="AT232">
        <f t="shared" si="145"/>
        <v>6.0300000000000002E-5</v>
      </c>
      <c r="AU232" s="38">
        <f t="shared" si="146"/>
        <v>6.0300000000000002E-5</v>
      </c>
      <c r="AV232">
        <f t="shared" si="147"/>
        <v>6.0300000000000002E-5</v>
      </c>
      <c r="AW232">
        <f t="shared" si="148"/>
        <v>0.18673101000000003</v>
      </c>
      <c r="AX232">
        <f t="shared" si="149"/>
        <v>0</v>
      </c>
      <c r="AZ232" s="1" t="str" cm="1">
        <f t="array" ref="AZ232">IF(INDEX(Utilities!232:232,'OperationUtility1 (El)'!$B$9)="","",INDEX(Utilities!232:232,'OperationUtility1 (El)'!$B$9))</f>
        <v/>
      </c>
      <c r="BA232" s="1" t="str" cm="1">
        <f t="array" ref="BA232">IF(INDEX(Utilities!232:232,'OperationUtility1 (El)'!$B$9 + 4)="","",INDEX(Utilities!232:232,'OperationUtility1 (El)'!$B$9 +4))</f>
        <v/>
      </c>
      <c r="BC232">
        <f t="shared" si="166"/>
        <v>2242</v>
      </c>
      <c r="BD232">
        <f t="shared" si="150"/>
        <v>2040</v>
      </c>
      <c r="BE232" cm="1">
        <f t="array" ref="BE232">IF(BD232&gt;=MAX($D$3:$D$100),MAX($D$3:$D$100),IF(BC232&lt;$D$3,$D$3,INDEX($D$3:$D$100,MATCH(BC232,$D$3:$D$100)+1)))</f>
        <v>2040</v>
      </c>
      <c r="BF232">
        <f t="shared" si="151"/>
        <v>0.40600000000000003</v>
      </c>
      <c r="BG232" s="38">
        <f t="shared" si="152"/>
        <v>0.40600000000000003</v>
      </c>
      <c r="BH232">
        <f t="shared" si="153"/>
        <v>0.40600000000000003</v>
      </c>
      <c r="BI232">
        <f t="shared" si="154"/>
        <v>1257.2602000000002</v>
      </c>
      <c r="BJ232">
        <f t="shared" si="155"/>
        <v>0</v>
      </c>
      <c r="BL232" s="1" t="str" cm="1">
        <f t="array" ref="BL232">IF(INDEX(Utilities!232:232,'OperationUtility1 (El)'!$B$9)="","",INDEX(Utilities!232:232,'OperationUtility1 (El)'!$B$9))</f>
        <v/>
      </c>
      <c r="BM232" s="1" t="str" cm="1">
        <f t="array" ref="BM232">IF(INDEX(Utilities!232:232,'OperationUtility1 (El)'!$B$9 + 5)="","",INDEX(Utilities!232:232,'OperationUtility1 (El)'!$B$9 +5))</f>
        <v/>
      </c>
      <c r="BO232">
        <f t="shared" si="167"/>
        <v>2242</v>
      </c>
      <c r="BP232">
        <f t="shared" si="156"/>
        <v>2040</v>
      </c>
      <c r="BQ232" cm="1">
        <f t="array" ref="BQ232">IF(BP232&gt;=MAX($D$3:$D$100),MAX($D$3:$D$100),IF(BO232&lt;$D$3,$D$3,INDEX($D$3:$D$100,MATCH(BO232,$D$3:$D$100)+1)))</f>
        <v>2040</v>
      </c>
      <c r="BR232">
        <f t="shared" si="157"/>
        <v>6.1510000000000007</v>
      </c>
      <c r="BS232" s="38">
        <f t="shared" si="158"/>
        <v>6.1510000000000007</v>
      </c>
      <c r="BT232">
        <f t="shared" si="159"/>
        <v>6.1510000000000007</v>
      </c>
      <c r="BU232">
        <f t="shared" si="160"/>
        <v>19047.801700000004</v>
      </c>
      <c r="BV232">
        <f t="shared" si="161"/>
        <v>0</v>
      </c>
    </row>
    <row r="233" spans="7:74" x14ac:dyDescent="0.25">
      <c r="G233">
        <f t="shared" si="162"/>
        <v>2243</v>
      </c>
      <c r="H233">
        <f t="shared" si="128"/>
        <v>2040</v>
      </c>
      <c r="I233" cm="1">
        <f t="array" ref="I233">IF(H233&gt;=MAX($D$3:$D$100),MAX($D$3:$D$100),IF(G233&lt;$D$3,$D$3,INDEX($D$3:$D$100,MATCH(G233,$D$3:$D$100)+1)))</f>
        <v>2040</v>
      </c>
      <c r="J233">
        <f t="shared" si="129"/>
        <v>4.0300000000000002E-2</v>
      </c>
      <c r="K233" s="38">
        <f t="shared" si="130"/>
        <v>4.0300000000000002E-2</v>
      </c>
      <c r="L233">
        <f t="shared" si="131"/>
        <v>4.0300000000000002E-2</v>
      </c>
      <c r="M233">
        <f t="shared" si="127"/>
        <v>124.79701000000001</v>
      </c>
      <c r="N233">
        <f t="shared" si="168"/>
        <v>0</v>
      </c>
      <c r="S233">
        <f t="shared" si="163"/>
        <v>2243</v>
      </c>
      <c r="T233">
        <f t="shared" si="132"/>
        <v>2040</v>
      </c>
      <c r="U233" cm="1">
        <f t="array" ref="U233">IF(T233&gt;=MAX($D$3:$D$100),MAX($D$3:$D$100),IF(S233&lt;$D$3,$D$3,INDEX($D$3:$D$100,MATCH(S233,$D$3:$D$100)+1)))</f>
        <v>2040</v>
      </c>
      <c r="V233">
        <f t="shared" si="133"/>
        <v>2.73E-5</v>
      </c>
      <c r="W233" s="38">
        <f t="shared" si="134"/>
        <v>2.73E-5</v>
      </c>
      <c r="X233">
        <f t="shared" si="135"/>
        <v>2.73E-5</v>
      </c>
      <c r="Y233">
        <f t="shared" si="136"/>
        <v>8.453991000000001E-2</v>
      </c>
      <c r="Z233">
        <f t="shared" si="137"/>
        <v>0</v>
      </c>
      <c r="AE233">
        <f t="shared" si="164"/>
        <v>2243</v>
      </c>
      <c r="AF233">
        <f t="shared" si="138"/>
        <v>2040</v>
      </c>
      <c r="AG233" cm="1">
        <f t="array" ref="AG233">IF(AF233&gt;=MAX($D$3:$D$100),MAX($D$3:$D$100),IF(AE233&lt;$D$3,$D$3,INDEX($D$3:$D$100,MATCH(AE233,$D$3:$D$100)+1)))</f>
        <v>2040</v>
      </c>
      <c r="AH233">
        <f t="shared" si="139"/>
        <v>2.6800000000000001E-4</v>
      </c>
      <c r="AI233" s="38">
        <f t="shared" si="140"/>
        <v>2.6800000000000001E-4</v>
      </c>
      <c r="AJ233">
        <f t="shared" si="141"/>
        <v>2.6800000000000001E-4</v>
      </c>
      <c r="AK233">
        <f t="shared" si="142"/>
        <v>0.82991560000000009</v>
      </c>
      <c r="AL233">
        <f t="shared" si="143"/>
        <v>0</v>
      </c>
      <c r="AN233" s="1" t="str" cm="1">
        <f t="array" ref="AN233">IF(INDEX(Utilities!233:233,'OperationUtility1 (El)'!$B$9)="","",INDEX(Utilities!233:233,'OperationUtility1 (El)'!$B$9))</f>
        <v/>
      </c>
      <c r="AO233" s="1" t="str" cm="1">
        <f t="array" ref="AO233">IF(INDEX(Utilities!233:233,'OperationUtility1 (El)'!$B$9 + 3)="","",INDEX(Utilities!233:233,'OperationUtility1 (El)'!$B$9 +3))</f>
        <v/>
      </c>
      <c r="AQ233">
        <f t="shared" si="165"/>
        <v>2243</v>
      </c>
      <c r="AR233">
        <f t="shared" si="144"/>
        <v>2040</v>
      </c>
      <c r="AS233" cm="1">
        <f t="array" ref="AS233">IF(AR233&gt;=MAX($D$3:$D$100),MAX($D$3:$D$100),IF(AQ233&lt;$D$3,$D$3,INDEX($D$3:$D$100,MATCH(AQ233,$D$3:$D$100)+1)))</f>
        <v>2040</v>
      </c>
      <c r="AT233">
        <f t="shared" si="145"/>
        <v>6.0300000000000002E-5</v>
      </c>
      <c r="AU233" s="38">
        <f t="shared" si="146"/>
        <v>6.0300000000000002E-5</v>
      </c>
      <c r="AV233">
        <f t="shared" si="147"/>
        <v>6.0300000000000002E-5</v>
      </c>
      <c r="AW233">
        <f t="shared" si="148"/>
        <v>0.18673101000000003</v>
      </c>
      <c r="AX233">
        <f t="shared" si="149"/>
        <v>0</v>
      </c>
      <c r="AZ233" s="1" t="str" cm="1">
        <f t="array" ref="AZ233">IF(INDEX(Utilities!233:233,'OperationUtility1 (El)'!$B$9)="","",INDEX(Utilities!233:233,'OperationUtility1 (El)'!$B$9))</f>
        <v/>
      </c>
      <c r="BA233" s="1" t="str" cm="1">
        <f t="array" ref="BA233">IF(INDEX(Utilities!233:233,'OperationUtility1 (El)'!$B$9 + 4)="","",INDEX(Utilities!233:233,'OperationUtility1 (El)'!$B$9 +4))</f>
        <v/>
      </c>
      <c r="BC233">
        <f t="shared" si="166"/>
        <v>2243</v>
      </c>
      <c r="BD233">
        <f t="shared" si="150"/>
        <v>2040</v>
      </c>
      <c r="BE233" cm="1">
        <f t="array" ref="BE233">IF(BD233&gt;=MAX($D$3:$D$100),MAX($D$3:$D$100),IF(BC233&lt;$D$3,$D$3,INDEX($D$3:$D$100,MATCH(BC233,$D$3:$D$100)+1)))</f>
        <v>2040</v>
      </c>
      <c r="BF233">
        <f t="shared" si="151"/>
        <v>0.40600000000000003</v>
      </c>
      <c r="BG233" s="38">
        <f t="shared" si="152"/>
        <v>0.40600000000000003</v>
      </c>
      <c r="BH233">
        <f t="shared" si="153"/>
        <v>0.40600000000000003</v>
      </c>
      <c r="BI233">
        <f t="shared" si="154"/>
        <v>1257.2602000000002</v>
      </c>
      <c r="BJ233">
        <f t="shared" si="155"/>
        <v>0</v>
      </c>
      <c r="BL233" s="1" t="str" cm="1">
        <f t="array" ref="BL233">IF(INDEX(Utilities!233:233,'OperationUtility1 (El)'!$B$9)="","",INDEX(Utilities!233:233,'OperationUtility1 (El)'!$B$9))</f>
        <v/>
      </c>
      <c r="BM233" s="1" t="str" cm="1">
        <f t="array" ref="BM233">IF(INDEX(Utilities!233:233,'OperationUtility1 (El)'!$B$9 + 5)="","",INDEX(Utilities!233:233,'OperationUtility1 (El)'!$B$9 +5))</f>
        <v/>
      </c>
      <c r="BO233">
        <f t="shared" si="167"/>
        <v>2243</v>
      </c>
      <c r="BP233">
        <f t="shared" si="156"/>
        <v>2040</v>
      </c>
      <c r="BQ233" cm="1">
        <f t="array" ref="BQ233">IF(BP233&gt;=MAX($D$3:$D$100),MAX($D$3:$D$100),IF(BO233&lt;$D$3,$D$3,INDEX($D$3:$D$100,MATCH(BO233,$D$3:$D$100)+1)))</f>
        <v>2040</v>
      </c>
      <c r="BR233">
        <f t="shared" si="157"/>
        <v>6.1510000000000007</v>
      </c>
      <c r="BS233" s="38">
        <f t="shared" si="158"/>
        <v>6.1510000000000007</v>
      </c>
      <c r="BT233">
        <f t="shared" si="159"/>
        <v>6.1510000000000007</v>
      </c>
      <c r="BU233">
        <f t="shared" si="160"/>
        <v>19047.801700000004</v>
      </c>
      <c r="BV233">
        <f t="shared" si="161"/>
        <v>0</v>
      </c>
    </row>
    <row r="234" spans="7:74" x14ac:dyDescent="0.25">
      <c r="G234">
        <f t="shared" si="162"/>
        <v>2244</v>
      </c>
      <c r="H234">
        <f t="shared" si="128"/>
        <v>2040</v>
      </c>
      <c r="I234" cm="1">
        <f t="array" ref="I234">IF(H234&gt;=MAX($D$3:$D$100),MAX($D$3:$D$100),IF(G234&lt;$D$3,$D$3,INDEX($D$3:$D$100,MATCH(G234,$D$3:$D$100)+1)))</f>
        <v>2040</v>
      </c>
      <c r="J234">
        <f t="shared" si="129"/>
        <v>4.0300000000000002E-2</v>
      </c>
      <c r="K234" s="38">
        <f t="shared" si="130"/>
        <v>4.0300000000000002E-2</v>
      </c>
      <c r="L234">
        <f t="shared" si="131"/>
        <v>4.0300000000000002E-2</v>
      </c>
      <c r="M234">
        <f t="shared" si="127"/>
        <v>124.79701000000001</v>
      </c>
      <c r="N234">
        <f t="shared" si="168"/>
        <v>0</v>
      </c>
      <c r="S234">
        <f t="shared" si="163"/>
        <v>2244</v>
      </c>
      <c r="T234">
        <f t="shared" si="132"/>
        <v>2040</v>
      </c>
      <c r="U234" cm="1">
        <f t="array" ref="U234">IF(T234&gt;=MAX($D$3:$D$100),MAX($D$3:$D$100),IF(S234&lt;$D$3,$D$3,INDEX($D$3:$D$100,MATCH(S234,$D$3:$D$100)+1)))</f>
        <v>2040</v>
      </c>
      <c r="V234">
        <f t="shared" si="133"/>
        <v>2.73E-5</v>
      </c>
      <c r="W234" s="38">
        <f t="shared" si="134"/>
        <v>2.73E-5</v>
      </c>
      <c r="X234">
        <f t="shared" si="135"/>
        <v>2.73E-5</v>
      </c>
      <c r="Y234">
        <f t="shared" si="136"/>
        <v>8.453991000000001E-2</v>
      </c>
      <c r="Z234">
        <f t="shared" si="137"/>
        <v>0</v>
      </c>
      <c r="AE234">
        <f t="shared" si="164"/>
        <v>2244</v>
      </c>
      <c r="AF234">
        <f t="shared" si="138"/>
        <v>2040</v>
      </c>
      <c r="AG234" cm="1">
        <f t="array" ref="AG234">IF(AF234&gt;=MAX($D$3:$D$100),MAX($D$3:$D$100),IF(AE234&lt;$D$3,$D$3,INDEX($D$3:$D$100,MATCH(AE234,$D$3:$D$100)+1)))</f>
        <v>2040</v>
      </c>
      <c r="AH234">
        <f t="shared" si="139"/>
        <v>2.6800000000000001E-4</v>
      </c>
      <c r="AI234" s="38">
        <f t="shared" si="140"/>
        <v>2.6800000000000001E-4</v>
      </c>
      <c r="AJ234">
        <f t="shared" si="141"/>
        <v>2.6800000000000001E-4</v>
      </c>
      <c r="AK234">
        <f t="shared" si="142"/>
        <v>0.82991560000000009</v>
      </c>
      <c r="AL234">
        <f t="shared" si="143"/>
        <v>0</v>
      </c>
      <c r="AN234" s="1" t="str" cm="1">
        <f t="array" ref="AN234">IF(INDEX(Utilities!234:234,'OperationUtility1 (El)'!$B$9)="","",INDEX(Utilities!234:234,'OperationUtility1 (El)'!$B$9))</f>
        <v/>
      </c>
      <c r="AO234" s="1" t="str" cm="1">
        <f t="array" ref="AO234">IF(INDEX(Utilities!234:234,'OperationUtility1 (El)'!$B$9 + 3)="","",INDEX(Utilities!234:234,'OperationUtility1 (El)'!$B$9 +3))</f>
        <v/>
      </c>
      <c r="AQ234">
        <f t="shared" si="165"/>
        <v>2244</v>
      </c>
      <c r="AR234">
        <f t="shared" si="144"/>
        <v>2040</v>
      </c>
      <c r="AS234" cm="1">
        <f t="array" ref="AS234">IF(AR234&gt;=MAX($D$3:$D$100),MAX($D$3:$D$100),IF(AQ234&lt;$D$3,$D$3,INDEX($D$3:$D$100,MATCH(AQ234,$D$3:$D$100)+1)))</f>
        <v>2040</v>
      </c>
      <c r="AT234">
        <f t="shared" si="145"/>
        <v>6.0300000000000002E-5</v>
      </c>
      <c r="AU234" s="38">
        <f t="shared" si="146"/>
        <v>6.0300000000000002E-5</v>
      </c>
      <c r="AV234">
        <f t="shared" si="147"/>
        <v>6.0300000000000002E-5</v>
      </c>
      <c r="AW234">
        <f t="shared" si="148"/>
        <v>0.18673101000000003</v>
      </c>
      <c r="AX234">
        <f t="shared" si="149"/>
        <v>0</v>
      </c>
      <c r="AZ234" s="1" t="str" cm="1">
        <f t="array" ref="AZ234">IF(INDEX(Utilities!234:234,'OperationUtility1 (El)'!$B$9)="","",INDEX(Utilities!234:234,'OperationUtility1 (El)'!$B$9))</f>
        <v/>
      </c>
      <c r="BA234" s="1" t="str" cm="1">
        <f t="array" ref="BA234">IF(INDEX(Utilities!234:234,'OperationUtility1 (El)'!$B$9 + 4)="","",INDEX(Utilities!234:234,'OperationUtility1 (El)'!$B$9 +4))</f>
        <v/>
      </c>
      <c r="BC234">
        <f t="shared" si="166"/>
        <v>2244</v>
      </c>
      <c r="BD234">
        <f t="shared" si="150"/>
        <v>2040</v>
      </c>
      <c r="BE234" cm="1">
        <f t="array" ref="BE234">IF(BD234&gt;=MAX($D$3:$D$100),MAX($D$3:$D$100),IF(BC234&lt;$D$3,$D$3,INDEX($D$3:$D$100,MATCH(BC234,$D$3:$D$100)+1)))</f>
        <v>2040</v>
      </c>
      <c r="BF234">
        <f t="shared" si="151"/>
        <v>0.40600000000000003</v>
      </c>
      <c r="BG234" s="38">
        <f t="shared" si="152"/>
        <v>0.40600000000000003</v>
      </c>
      <c r="BH234">
        <f t="shared" si="153"/>
        <v>0.40600000000000003</v>
      </c>
      <c r="BI234">
        <f t="shared" si="154"/>
        <v>1257.2602000000002</v>
      </c>
      <c r="BJ234">
        <f t="shared" si="155"/>
        <v>0</v>
      </c>
      <c r="BL234" s="1" t="str" cm="1">
        <f t="array" ref="BL234">IF(INDEX(Utilities!234:234,'OperationUtility1 (El)'!$B$9)="","",INDEX(Utilities!234:234,'OperationUtility1 (El)'!$B$9))</f>
        <v/>
      </c>
      <c r="BM234" s="1" t="str" cm="1">
        <f t="array" ref="BM234">IF(INDEX(Utilities!234:234,'OperationUtility1 (El)'!$B$9 + 5)="","",INDEX(Utilities!234:234,'OperationUtility1 (El)'!$B$9 +5))</f>
        <v/>
      </c>
      <c r="BO234">
        <f t="shared" si="167"/>
        <v>2244</v>
      </c>
      <c r="BP234">
        <f t="shared" si="156"/>
        <v>2040</v>
      </c>
      <c r="BQ234" cm="1">
        <f t="array" ref="BQ234">IF(BP234&gt;=MAX($D$3:$D$100),MAX($D$3:$D$100),IF(BO234&lt;$D$3,$D$3,INDEX($D$3:$D$100,MATCH(BO234,$D$3:$D$100)+1)))</f>
        <v>2040</v>
      </c>
      <c r="BR234">
        <f t="shared" si="157"/>
        <v>6.1510000000000007</v>
      </c>
      <c r="BS234" s="38">
        <f t="shared" si="158"/>
        <v>6.1510000000000007</v>
      </c>
      <c r="BT234">
        <f t="shared" si="159"/>
        <v>6.1510000000000007</v>
      </c>
      <c r="BU234">
        <f t="shared" si="160"/>
        <v>19047.801700000004</v>
      </c>
      <c r="BV234">
        <f t="shared" si="161"/>
        <v>0</v>
      </c>
    </row>
    <row r="235" spans="7:74" x14ac:dyDescent="0.25">
      <c r="G235">
        <f t="shared" si="162"/>
        <v>2245</v>
      </c>
      <c r="H235">
        <f t="shared" si="128"/>
        <v>2040</v>
      </c>
      <c r="I235" cm="1">
        <f t="array" ref="I235">IF(H235&gt;=MAX($D$3:$D$100),MAX($D$3:$D$100),IF(G235&lt;$D$3,$D$3,INDEX($D$3:$D$100,MATCH(G235,$D$3:$D$100)+1)))</f>
        <v>2040</v>
      </c>
      <c r="J235">
        <f t="shared" si="129"/>
        <v>4.0300000000000002E-2</v>
      </c>
      <c r="K235" s="38">
        <f t="shared" si="130"/>
        <v>4.0300000000000002E-2</v>
      </c>
      <c r="L235">
        <f t="shared" si="131"/>
        <v>4.0300000000000002E-2</v>
      </c>
      <c r="M235">
        <f t="shared" si="127"/>
        <v>124.79701000000001</v>
      </c>
      <c r="N235">
        <f t="shared" si="168"/>
        <v>0</v>
      </c>
      <c r="S235">
        <f t="shared" si="163"/>
        <v>2245</v>
      </c>
      <c r="T235">
        <f t="shared" si="132"/>
        <v>2040</v>
      </c>
      <c r="U235" cm="1">
        <f t="array" ref="U235">IF(T235&gt;=MAX($D$3:$D$100),MAX($D$3:$D$100),IF(S235&lt;$D$3,$D$3,INDEX($D$3:$D$100,MATCH(S235,$D$3:$D$100)+1)))</f>
        <v>2040</v>
      </c>
      <c r="V235">
        <f t="shared" si="133"/>
        <v>2.73E-5</v>
      </c>
      <c r="W235" s="38">
        <f t="shared" si="134"/>
        <v>2.73E-5</v>
      </c>
      <c r="X235">
        <f t="shared" si="135"/>
        <v>2.73E-5</v>
      </c>
      <c r="Y235">
        <f t="shared" si="136"/>
        <v>8.453991000000001E-2</v>
      </c>
      <c r="Z235">
        <f t="shared" si="137"/>
        <v>0</v>
      </c>
      <c r="AE235">
        <f t="shared" si="164"/>
        <v>2245</v>
      </c>
      <c r="AF235">
        <f t="shared" si="138"/>
        <v>2040</v>
      </c>
      <c r="AG235" cm="1">
        <f t="array" ref="AG235">IF(AF235&gt;=MAX($D$3:$D$100),MAX($D$3:$D$100),IF(AE235&lt;$D$3,$D$3,INDEX($D$3:$D$100,MATCH(AE235,$D$3:$D$100)+1)))</f>
        <v>2040</v>
      </c>
      <c r="AH235">
        <f t="shared" si="139"/>
        <v>2.6800000000000001E-4</v>
      </c>
      <c r="AI235" s="38">
        <f t="shared" si="140"/>
        <v>2.6800000000000001E-4</v>
      </c>
      <c r="AJ235">
        <f t="shared" si="141"/>
        <v>2.6800000000000001E-4</v>
      </c>
      <c r="AK235">
        <f t="shared" si="142"/>
        <v>0.82991560000000009</v>
      </c>
      <c r="AL235">
        <f t="shared" si="143"/>
        <v>0</v>
      </c>
      <c r="AN235" s="1" t="str" cm="1">
        <f t="array" ref="AN235">IF(INDEX(Utilities!235:235,'OperationUtility1 (El)'!$B$9)="","",INDEX(Utilities!235:235,'OperationUtility1 (El)'!$B$9))</f>
        <v/>
      </c>
      <c r="AO235" s="1" t="str" cm="1">
        <f t="array" ref="AO235">IF(INDEX(Utilities!235:235,'OperationUtility1 (El)'!$B$9 + 3)="","",INDEX(Utilities!235:235,'OperationUtility1 (El)'!$B$9 +3))</f>
        <v/>
      </c>
      <c r="AQ235">
        <f t="shared" si="165"/>
        <v>2245</v>
      </c>
      <c r="AR235">
        <f t="shared" si="144"/>
        <v>2040</v>
      </c>
      <c r="AS235" cm="1">
        <f t="array" ref="AS235">IF(AR235&gt;=MAX($D$3:$D$100),MAX($D$3:$D$100),IF(AQ235&lt;$D$3,$D$3,INDEX($D$3:$D$100,MATCH(AQ235,$D$3:$D$100)+1)))</f>
        <v>2040</v>
      </c>
      <c r="AT235">
        <f t="shared" si="145"/>
        <v>6.0300000000000002E-5</v>
      </c>
      <c r="AU235" s="38">
        <f t="shared" si="146"/>
        <v>6.0300000000000002E-5</v>
      </c>
      <c r="AV235">
        <f t="shared" si="147"/>
        <v>6.0300000000000002E-5</v>
      </c>
      <c r="AW235">
        <f t="shared" si="148"/>
        <v>0.18673101000000003</v>
      </c>
      <c r="AX235">
        <f t="shared" si="149"/>
        <v>0</v>
      </c>
      <c r="AZ235" s="1" t="str" cm="1">
        <f t="array" ref="AZ235">IF(INDEX(Utilities!235:235,'OperationUtility1 (El)'!$B$9)="","",INDEX(Utilities!235:235,'OperationUtility1 (El)'!$B$9))</f>
        <v/>
      </c>
      <c r="BA235" s="1" t="str" cm="1">
        <f t="array" ref="BA235">IF(INDEX(Utilities!235:235,'OperationUtility1 (El)'!$B$9 + 4)="","",INDEX(Utilities!235:235,'OperationUtility1 (El)'!$B$9 +4))</f>
        <v/>
      </c>
      <c r="BC235">
        <f t="shared" si="166"/>
        <v>2245</v>
      </c>
      <c r="BD235">
        <f t="shared" si="150"/>
        <v>2040</v>
      </c>
      <c r="BE235" cm="1">
        <f t="array" ref="BE235">IF(BD235&gt;=MAX($D$3:$D$100),MAX($D$3:$D$100),IF(BC235&lt;$D$3,$D$3,INDEX($D$3:$D$100,MATCH(BC235,$D$3:$D$100)+1)))</f>
        <v>2040</v>
      </c>
      <c r="BF235">
        <f t="shared" si="151"/>
        <v>0.40600000000000003</v>
      </c>
      <c r="BG235" s="38">
        <f t="shared" si="152"/>
        <v>0.40600000000000003</v>
      </c>
      <c r="BH235">
        <f t="shared" si="153"/>
        <v>0.40600000000000003</v>
      </c>
      <c r="BI235">
        <f t="shared" si="154"/>
        <v>1257.2602000000002</v>
      </c>
      <c r="BJ235">
        <f t="shared" si="155"/>
        <v>0</v>
      </c>
      <c r="BL235" s="1" t="str" cm="1">
        <f t="array" ref="BL235">IF(INDEX(Utilities!235:235,'OperationUtility1 (El)'!$B$9)="","",INDEX(Utilities!235:235,'OperationUtility1 (El)'!$B$9))</f>
        <v/>
      </c>
      <c r="BM235" s="1" t="str" cm="1">
        <f t="array" ref="BM235">IF(INDEX(Utilities!235:235,'OperationUtility1 (El)'!$B$9 + 5)="","",INDEX(Utilities!235:235,'OperationUtility1 (El)'!$B$9 +5))</f>
        <v/>
      </c>
      <c r="BO235">
        <f t="shared" si="167"/>
        <v>2245</v>
      </c>
      <c r="BP235">
        <f t="shared" si="156"/>
        <v>2040</v>
      </c>
      <c r="BQ235" cm="1">
        <f t="array" ref="BQ235">IF(BP235&gt;=MAX($D$3:$D$100),MAX($D$3:$D$100),IF(BO235&lt;$D$3,$D$3,INDEX($D$3:$D$100,MATCH(BO235,$D$3:$D$100)+1)))</f>
        <v>2040</v>
      </c>
      <c r="BR235">
        <f t="shared" si="157"/>
        <v>6.1510000000000007</v>
      </c>
      <c r="BS235" s="38">
        <f t="shared" si="158"/>
        <v>6.1510000000000007</v>
      </c>
      <c r="BT235">
        <f t="shared" si="159"/>
        <v>6.1510000000000007</v>
      </c>
      <c r="BU235">
        <f t="shared" si="160"/>
        <v>19047.801700000004</v>
      </c>
      <c r="BV235">
        <f t="shared" si="161"/>
        <v>0</v>
      </c>
    </row>
    <row r="236" spans="7:74" x14ac:dyDescent="0.25">
      <c r="G236">
        <f t="shared" si="162"/>
        <v>2246</v>
      </c>
      <c r="H236">
        <f t="shared" si="128"/>
        <v>2040</v>
      </c>
      <c r="I236" cm="1">
        <f t="array" ref="I236">IF(H236&gt;=MAX($D$3:$D$100),MAX($D$3:$D$100),IF(G236&lt;$D$3,$D$3,INDEX($D$3:$D$100,MATCH(G236,$D$3:$D$100)+1)))</f>
        <v>2040</v>
      </c>
      <c r="J236">
        <f t="shared" si="129"/>
        <v>4.0300000000000002E-2</v>
      </c>
      <c r="K236" s="38">
        <f t="shared" si="130"/>
        <v>4.0300000000000002E-2</v>
      </c>
      <c r="L236">
        <f t="shared" si="131"/>
        <v>4.0300000000000002E-2</v>
      </c>
      <c r="M236">
        <f t="shared" si="127"/>
        <v>124.79701000000001</v>
      </c>
      <c r="N236">
        <f t="shared" si="168"/>
        <v>0</v>
      </c>
      <c r="S236">
        <f t="shared" si="163"/>
        <v>2246</v>
      </c>
      <c r="T236">
        <f t="shared" si="132"/>
        <v>2040</v>
      </c>
      <c r="U236" cm="1">
        <f t="array" ref="U236">IF(T236&gt;=MAX($D$3:$D$100),MAX($D$3:$D$100),IF(S236&lt;$D$3,$D$3,INDEX($D$3:$D$100,MATCH(S236,$D$3:$D$100)+1)))</f>
        <v>2040</v>
      </c>
      <c r="V236">
        <f t="shared" si="133"/>
        <v>2.73E-5</v>
      </c>
      <c r="W236" s="38">
        <f t="shared" si="134"/>
        <v>2.73E-5</v>
      </c>
      <c r="X236">
        <f t="shared" si="135"/>
        <v>2.73E-5</v>
      </c>
      <c r="Y236">
        <f t="shared" si="136"/>
        <v>8.453991000000001E-2</v>
      </c>
      <c r="Z236">
        <f t="shared" si="137"/>
        <v>0</v>
      </c>
      <c r="AE236">
        <f t="shared" si="164"/>
        <v>2246</v>
      </c>
      <c r="AF236">
        <f t="shared" si="138"/>
        <v>2040</v>
      </c>
      <c r="AG236" cm="1">
        <f t="array" ref="AG236">IF(AF236&gt;=MAX($D$3:$D$100),MAX($D$3:$D$100),IF(AE236&lt;$D$3,$D$3,INDEX($D$3:$D$100,MATCH(AE236,$D$3:$D$100)+1)))</f>
        <v>2040</v>
      </c>
      <c r="AH236">
        <f t="shared" si="139"/>
        <v>2.6800000000000001E-4</v>
      </c>
      <c r="AI236" s="38">
        <f t="shared" si="140"/>
        <v>2.6800000000000001E-4</v>
      </c>
      <c r="AJ236">
        <f t="shared" si="141"/>
        <v>2.6800000000000001E-4</v>
      </c>
      <c r="AK236">
        <f t="shared" si="142"/>
        <v>0.82991560000000009</v>
      </c>
      <c r="AL236">
        <f t="shared" si="143"/>
        <v>0</v>
      </c>
      <c r="AN236" s="1" t="str" cm="1">
        <f t="array" ref="AN236">IF(INDEX(Utilities!236:236,'OperationUtility1 (El)'!$B$9)="","",INDEX(Utilities!236:236,'OperationUtility1 (El)'!$B$9))</f>
        <v/>
      </c>
      <c r="AO236" s="1" t="str" cm="1">
        <f t="array" ref="AO236">IF(INDEX(Utilities!236:236,'OperationUtility1 (El)'!$B$9 + 3)="","",INDEX(Utilities!236:236,'OperationUtility1 (El)'!$B$9 +3))</f>
        <v/>
      </c>
      <c r="AQ236">
        <f t="shared" si="165"/>
        <v>2246</v>
      </c>
      <c r="AR236">
        <f t="shared" si="144"/>
        <v>2040</v>
      </c>
      <c r="AS236" cm="1">
        <f t="array" ref="AS236">IF(AR236&gt;=MAX($D$3:$D$100),MAX($D$3:$D$100),IF(AQ236&lt;$D$3,$D$3,INDEX($D$3:$D$100,MATCH(AQ236,$D$3:$D$100)+1)))</f>
        <v>2040</v>
      </c>
      <c r="AT236">
        <f t="shared" si="145"/>
        <v>6.0300000000000002E-5</v>
      </c>
      <c r="AU236" s="38">
        <f t="shared" si="146"/>
        <v>6.0300000000000002E-5</v>
      </c>
      <c r="AV236">
        <f t="shared" si="147"/>
        <v>6.0300000000000002E-5</v>
      </c>
      <c r="AW236">
        <f t="shared" si="148"/>
        <v>0.18673101000000003</v>
      </c>
      <c r="AX236">
        <f t="shared" si="149"/>
        <v>0</v>
      </c>
      <c r="AZ236" s="1" t="str" cm="1">
        <f t="array" ref="AZ236">IF(INDEX(Utilities!236:236,'OperationUtility1 (El)'!$B$9)="","",INDEX(Utilities!236:236,'OperationUtility1 (El)'!$B$9))</f>
        <v/>
      </c>
      <c r="BA236" s="1" t="str" cm="1">
        <f t="array" ref="BA236">IF(INDEX(Utilities!236:236,'OperationUtility1 (El)'!$B$9 + 4)="","",INDEX(Utilities!236:236,'OperationUtility1 (El)'!$B$9 +4))</f>
        <v/>
      </c>
      <c r="BC236">
        <f t="shared" si="166"/>
        <v>2246</v>
      </c>
      <c r="BD236">
        <f t="shared" si="150"/>
        <v>2040</v>
      </c>
      <c r="BE236" cm="1">
        <f t="array" ref="BE236">IF(BD236&gt;=MAX($D$3:$D$100),MAX($D$3:$D$100),IF(BC236&lt;$D$3,$D$3,INDEX($D$3:$D$100,MATCH(BC236,$D$3:$D$100)+1)))</f>
        <v>2040</v>
      </c>
      <c r="BF236">
        <f t="shared" si="151"/>
        <v>0.40600000000000003</v>
      </c>
      <c r="BG236" s="38">
        <f t="shared" si="152"/>
        <v>0.40600000000000003</v>
      </c>
      <c r="BH236">
        <f t="shared" si="153"/>
        <v>0.40600000000000003</v>
      </c>
      <c r="BI236">
        <f t="shared" si="154"/>
        <v>1257.2602000000002</v>
      </c>
      <c r="BJ236">
        <f t="shared" si="155"/>
        <v>0</v>
      </c>
      <c r="BL236" s="1" t="str" cm="1">
        <f t="array" ref="BL236">IF(INDEX(Utilities!236:236,'OperationUtility1 (El)'!$B$9)="","",INDEX(Utilities!236:236,'OperationUtility1 (El)'!$B$9))</f>
        <v/>
      </c>
      <c r="BM236" s="1" t="str" cm="1">
        <f t="array" ref="BM236">IF(INDEX(Utilities!236:236,'OperationUtility1 (El)'!$B$9 + 5)="","",INDEX(Utilities!236:236,'OperationUtility1 (El)'!$B$9 +5))</f>
        <v/>
      </c>
      <c r="BO236">
        <f t="shared" si="167"/>
        <v>2246</v>
      </c>
      <c r="BP236">
        <f t="shared" si="156"/>
        <v>2040</v>
      </c>
      <c r="BQ236" cm="1">
        <f t="array" ref="BQ236">IF(BP236&gt;=MAX($D$3:$D$100),MAX($D$3:$D$100),IF(BO236&lt;$D$3,$D$3,INDEX($D$3:$D$100,MATCH(BO236,$D$3:$D$100)+1)))</f>
        <v>2040</v>
      </c>
      <c r="BR236">
        <f t="shared" si="157"/>
        <v>6.1510000000000007</v>
      </c>
      <c r="BS236" s="38">
        <f t="shared" si="158"/>
        <v>6.1510000000000007</v>
      </c>
      <c r="BT236">
        <f t="shared" si="159"/>
        <v>6.1510000000000007</v>
      </c>
      <c r="BU236">
        <f t="shared" si="160"/>
        <v>19047.801700000004</v>
      </c>
      <c r="BV236">
        <f t="shared" si="161"/>
        <v>0</v>
      </c>
    </row>
    <row r="237" spans="7:74" x14ac:dyDescent="0.25">
      <c r="G237">
        <f t="shared" si="162"/>
        <v>2247</v>
      </c>
      <c r="H237">
        <f t="shared" si="128"/>
        <v>2040</v>
      </c>
      <c r="I237" cm="1">
        <f t="array" ref="I237">IF(H237&gt;=MAX($D$3:$D$100),MAX($D$3:$D$100),IF(G237&lt;$D$3,$D$3,INDEX($D$3:$D$100,MATCH(G237,$D$3:$D$100)+1)))</f>
        <v>2040</v>
      </c>
      <c r="J237">
        <f t="shared" si="129"/>
        <v>4.0300000000000002E-2</v>
      </c>
      <c r="K237" s="38">
        <f t="shared" si="130"/>
        <v>4.0300000000000002E-2</v>
      </c>
      <c r="L237">
        <f t="shared" si="131"/>
        <v>4.0300000000000002E-2</v>
      </c>
      <c r="M237">
        <f t="shared" si="127"/>
        <v>124.79701000000001</v>
      </c>
      <c r="N237">
        <f t="shared" si="168"/>
        <v>0</v>
      </c>
      <c r="S237">
        <f t="shared" si="163"/>
        <v>2247</v>
      </c>
      <c r="T237">
        <f t="shared" si="132"/>
        <v>2040</v>
      </c>
      <c r="U237" cm="1">
        <f t="array" ref="U237">IF(T237&gt;=MAX($D$3:$D$100),MAX($D$3:$D$100),IF(S237&lt;$D$3,$D$3,INDEX($D$3:$D$100,MATCH(S237,$D$3:$D$100)+1)))</f>
        <v>2040</v>
      </c>
      <c r="V237">
        <f t="shared" si="133"/>
        <v>2.73E-5</v>
      </c>
      <c r="W237" s="38">
        <f t="shared" si="134"/>
        <v>2.73E-5</v>
      </c>
      <c r="X237">
        <f t="shared" si="135"/>
        <v>2.73E-5</v>
      </c>
      <c r="Y237">
        <f t="shared" si="136"/>
        <v>8.453991000000001E-2</v>
      </c>
      <c r="Z237">
        <f t="shared" si="137"/>
        <v>0</v>
      </c>
      <c r="AE237">
        <f t="shared" si="164"/>
        <v>2247</v>
      </c>
      <c r="AF237">
        <f t="shared" si="138"/>
        <v>2040</v>
      </c>
      <c r="AG237" cm="1">
        <f t="array" ref="AG237">IF(AF237&gt;=MAX($D$3:$D$100),MAX($D$3:$D$100),IF(AE237&lt;$D$3,$D$3,INDEX($D$3:$D$100,MATCH(AE237,$D$3:$D$100)+1)))</f>
        <v>2040</v>
      </c>
      <c r="AH237">
        <f t="shared" si="139"/>
        <v>2.6800000000000001E-4</v>
      </c>
      <c r="AI237" s="38">
        <f t="shared" si="140"/>
        <v>2.6800000000000001E-4</v>
      </c>
      <c r="AJ237">
        <f t="shared" si="141"/>
        <v>2.6800000000000001E-4</v>
      </c>
      <c r="AK237">
        <f t="shared" si="142"/>
        <v>0.82991560000000009</v>
      </c>
      <c r="AL237">
        <f t="shared" si="143"/>
        <v>0</v>
      </c>
      <c r="AN237" s="1" t="str" cm="1">
        <f t="array" ref="AN237">IF(INDEX(Utilities!237:237,'OperationUtility1 (El)'!$B$9)="","",INDEX(Utilities!237:237,'OperationUtility1 (El)'!$B$9))</f>
        <v/>
      </c>
      <c r="AO237" s="1" t="str" cm="1">
        <f t="array" ref="AO237">IF(INDEX(Utilities!237:237,'OperationUtility1 (El)'!$B$9 + 3)="","",INDEX(Utilities!237:237,'OperationUtility1 (El)'!$B$9 +3))</f>
        <v/>
      </c>
      <c r="AQ237">
        <f t="shared" si="165"/>
        <v>2247</v>
      </c>
      <c r="AR237">
        <f t="shared" si="144"/>
        <v>2040</v>
      </c>
      <c r="AS237" cm="1">
        <f t="array" ref="AS237">IF(AR237&gt;=MAX($D$3:$D$100),MAX($D$3:$D$100),IF(AQ237&lt;$D$3,$D$3,INDEX($D$3:$D$100,MATCH(AQ237,$D$3:$D$100)+1)))</f>
        <v>2040</v>
      </c>
      <c r="AT237">
        <f t="shared" si="145"/>
        <v>6.0300000000000002E-5</v>
      </c>
      <c r="AU237" s="38">
        <f t="shared" si="146"/>
        <v>6.0300000000000002E-5</v>
      </c>
      <c r="AV237">
        <f t="shared" si="147"/>
        <v>6.0300000000000002E-5</v>
      </c>
      <c r="AW237">
        <f t="shared" si="148"/>
        <v>0.18673101000000003</v>
      </c>
      <c r="AX237">
        <f t="shared" si="149"/>
        <v>0</v>
      </c>
      <c r="AZ237" s="1" t="str" cm="1">
        <f t="array" ref="AZ237">IF(INDEX(Utilities!237:237,'OperationUtility1 (El)'!$B$9)="","",INDEX(Utilities!237:237,'OperationUtility1 (El)'!$B$9))</f>
        <v/>
      </c>
      <c r="BA237" s="1" t="str" cm="1">
        <f t="array" ref="BA237">IF(INDEX(Utilities!237:237,'OperationUtility1 (El)'!$B$9 + 4)="","",INDEX(Utilities!237:237,'OperationUtility1 (El)'!$B$9 +4))</f>
        <v/>
      </c>
      <c r="BC237">
        <f t="shared" si="166"/>
        <v>2247</v>
      </c>
      <c r="BD237">
        <f t="shared" si="150"/>
        <v>2040</v>
      </c>
      <c r="BE237" cm="1">
        <f t="array" ref="BE237">IF(BD237&gt;=MAX($D$3:$D$100),MAX($D$3:$D$100),IF(BC237&lt;$D$3,$D$3,INDEX($D$3:$D$100,MATCH(BC237,$D$3:$D$100)+1)))</f>
        <v>2040</v>
      </c>
      <c r="BF237">
        <f t="shared" si="151"/>
        <v>0.40600000000000003</v>
      </c>
      <c r="BG237" s="38">
        <f t="shared" si="152"/>
        <v>0.40600000000000003</v>
      </c>
      <c r="BH237">
        <f t="shared" si="153"/>
        <v>0.40600000000000003</v>
      </c>
      <c r="BI237">
        <f t="shared" si="154"/>
        <v>1257.2602000000002</v>
      </c>
      <c r="BJ237">
        <f t="shared" si="155"/>
        <v>0</v>
      </c>
      <c r="BL237" s="1" t="str" cm="1">
        <f t="array" ref="BL237">IF(INDEX(Utilities!237:237,'OperationUtility1 (El)'!$B$9)="","",INDEX(Utilities!237:237,'OperationUtility1 (El)'!$B$9))</f>
        <v/>
      </c>
      <c r="BM237" s="1" t="str" cm="1">
        <f t="array" ref="BM237">IF(INDEX(Utilities!237:237,'OperationUtility1 (El)'!$B$9 + 5)="","",INDEX(Utilities!237:237,'OperationUtility1 (El)'!$B$9 +5))</f>
        <v/>
      </c>
      <c r="BO237">
        <f t="shared" si="167"/>
        <v>2247</v>
      </c>
      <c r="BP237">
        <f t="shared" si="156"/>
        <v>2040</v>
      </c>
      <c r="BQ237" cm="1">
        <f t="array" ref="BQ237">IF(BP237&gt;=MAX($D$3:$D$100),MAX($D$3:$D$100),IF(BO237&lt;$D$3,$D$3,INDEX($D$3:$D$100,MATCH(BO237,$D$3:$D$100)+1)))</f>
        <v>2040</v>
      </c>
      <c r="BR237">
        <f t="shared" si="157"/>
        <v>6.1510000000000007</v>
      </c>
      <c r="BS237" s="38">
        <f t="shared" si="158"/>
        <v>6.1510000000000007</v>
      </c>
      <c r="BT237">
        <f t="shared" si="159"/>
        <v>6.1510000000000007</v>
      </c>
      <c r="BU237">
        <f t="shared" si="160"/>
        <v>19047.801700000004</v>
      </c>
      <c r="BV237">
        <f t="shared" si="161"/>
        <v>0</v>
      </c>
    </row>
    <row r="238" spans="7:74" x14ac:dyDescent="0.25">
      <c r="G238">
        <f t="shared" si="162"/>
        <v>2248</v>
      </c>
      <c r="H238">
        <f t="shared" si="128"/>
        <v>2040</v>
      </c>
      <c r="I238" cm="1">
        <f t="array" ref="I238">IF(H238&gt;=MAX($D$3:$D$100),MAX($D$3:$D$100),IF(G238&lt;$D$3,$D$3,INDEX($D$3:$D$100,MATCH(G238,$D$3:$D$100)+1)))</f>
        <v>2040</v>
      </c>
      <c r="J238">
        <f t="shared" si="129"/>
        <v>4.0300000000000002E-2</v>
      </c>
      <c r="K238" s="38">
        <f t="shared" si="130"/>
        <v>4.0300000000000002E-2</v>
      </c>
      <c r="L238">
        <f t="shared" si="131"/>
        <v>4.0300000000000002E-2</v>
      </c>
      <c r="M238">
        <f t="shared" si="127"/>
        <v>124.79701000000001</v>
      </c>
      <c r="N238">
        <f t="shared" si="168"/>
        <v>0</v>
      </c>
      <c r="S238">
        <f t="shared" si="163"/>
        <v>2248</v>
      </c>
      <c r="T238">
        <f t="shared" si="132"/>
        <v>2040</v>
      </c>
      <c r="U238" cm="1">
        <f t="array" ref="U238">IF(T238&gt;=MAX($D$3:$D$100),MAX($D$3:$D$100),IF(S238&lt;$D$3,$D$3,INDEX($D$3:$D$100,MATCH(S238,$D$3:$D$100)+1)))</f>
        <v>2040</v>
      </c>
      <c r="V238">
        <f t="shared" si="133"/>
        <v>2.73E-5</v>
      </c>
      <c r="W238" s="38">
        <f t="shared" si="134"/>
        <v>2.73E-5</v>
      </c>
      <c r="X238">
        <f t="shared" si="135"/>
        <v>2.73E-5</v>
      </c>
      <c r="Y238">
        <f t="shared" si="136"/>
        <v>8.453991000000001E-2</v>
      </c>
      <c r="Z238">
        <f t="shared" si="137"/>
        <v>0</v>
      </c>
      <c r="AE238">
        <f t="shared" si="164"/>
        <v>2248</v>
      </c>
      <c r="AF238">
        <f t="shared" si="138"/>
        <v>2040</v>
      </c>
      <c r="AG238" cm="1">
        <f t="array" ref="AG238">IF(AF238&gt;=MAX($D$3:$D$100),MAX($D$3:$D$100),IF(AE238&lt;$D$3,$D$3,INDEX($D$3:$D$100,MATCH(AE238,$D$3:$D$100)+1)))</f>
        <v>2040</v>
      </c>
      <c r="AH238">
        <f t="shared" si="139"/>
        <v>2.6800000000000001E-4</v>
      </c>
      <c r="AI238" s="38">
        <f t="shared" si="140"/>
        <v>2.6800000000000001E-4</v>
      </c>
      <c r="AJ238">
        <f t="shared" si="141"/>
        <v>2.6800000000000001E-4</v>
      </c>
      <c r="AK238">
        <f t="shared" si="142"/>
        <v>0.82991560000000009</v>
      </c>
      <c r="AL238">
        <f t="shared" si="143"/>
        <v>0</v>
      </c>
      <c r="AN238" s="1" t="str" cm="1">
        <f t="array" ref="AN238">IF(INDEX(Utilities!238:238,'OperationUtility1 (El)'!$B$9)="","",INDEX(Utilities!238:238,'OperationUtility1 (El)'!$B$9))</f>
        <v/>
      </c>
      <c r="AO238" s="1" t="str" cm="1">
        <f t="array" ref="AO238">IF(INDEX(Utilities!238:238,'OperationUtility1 (El)'!$B$9 + 3)="","",INDEX(Utilities!238:238,'OperationUtility1 (El)'!$B$9 +3))</f>
        <v/>
      </c>
      <c r="AQ238">
        <f t="shared" si="165"/>
        <v>2248</v>
      </c>
      <c r="AR238">
        <f t="shared" si="144"/>
        <v>2040</v>
      </c>
      <c r="AS238" cm="1">
        <f t="array" ref="AS238">IF(AR238&gt;=MAX($D$3:$D$100),MAX($D$3:$D$100),IF(AQ238&lt;$D$3,$D$3,INDEX($D$3:$D$100,MATCH(AQ238,$D$3:$D$100)+1)))</f>
        <v>2040</v>
      </c>
      <c r="AT238">
        <f t="shared" si="145"/>
        <v>6.0300000000000002E-5</v>
      </c>
      <c r="AU238" s="38">
        <f t="shared" si="146"/>
        <v>6.0300000000000002E-5</v>
      </c>
      <c r="AV238">
        <f t="shared" si="147"/>
        <v>6.0300000000000002E-5</v>
      </c>
      <c r="AW238">
        <f t="shared" si="148"/>
        <v>0.18673101000000003</v>
      </c>
      <c r="AX238">
        <f t="shared" si="149"/>
        <v>0</v>
      </c>
      <c r="AZ238" s="1" t="str" cm="1">
        <f t="array" ref="AZ238">IF(INDEX(Utilities!238:238,'OperationUtility1 (El)'!$B$9)="","",INDEX(Utilities!238:238,'OperationUtility1 (El)'!$B$9))</f>
        <v/>
      </c>
      <c r="BA238" s="1" t="str" cm="1">
        <f t="array" ref="BA238">IF(INDEX(Utilities!238:238,'OperationUtility1 (El)'!$B$9 + 4)="","",INDEX(Utilities!238:238,'OperationUtility1 (El)'!$B$9 +4))</f>
        <v/>
      </c>
      <c r="BC238">
        <f t="shared" si="166"/>
        <v>2248</v>
      </c>
      <c r="BD238">
        <f t="shared" si="150"/>
        <v>2040</v>
      </c>
      <c r="BE238" cm="1">
        <f t="array" ref="BE238">IF(BD238&gt;=MAX($D$3:$D$100),MAX($D$3:$D$100),IF(BC238&lt;$D$3,$D$3,INDEX($D$3:$D$100,MATCH(BC238,$D$3:$D$100)+1)))</f>
        <v>2040</v>
      </c>
      <c r="BF238">
        <f t="shared" si="151"/>
        <v>0.40600000000000003</v>
      </c>
      <c r="BG238" s="38">
        <f t="shared" si="152"/>
        <v>0.40600000000000003</v>
      </c>
      <c r="BH238">
        <f t="shared" si="153"/>
        <v>0.40600000000000003</v>
      </c>
      <c r="BI238">
        <f t="shared" si="154"/>
        <v>1257.2602000000002</v>
      </c>
      <c r="BJ238">
        <f t="shared" si="155"/>
        <v>0</v>
      </c>
      <c r="BL238" s="1" t="str" cm="1">
        <f t="array" ref="BL238">IF(INDEX(Utilities!238:238,'OperationUtility1 (El)'!$B$9)="","",INDEX(Utilities!238:238,'OperationUtility1 (El)'!$B$9))</f>
        <v/>
      </c>
      <c r="BM238" s="1" t="str" cm="1">
        <f t="array" ref="BM238">IF(INDEX(Utilities!238:238,'OperationUtility1 (El)'!$B$9 + 5)="","",INDEX(Utilities!238:238,'OperationUtility1 (El)'!$B$9 +5))</f>
        <v/>
      </c>
      <c r="BO238">
        <f t="shared" si="167"/>
        <v>2248</v>
      </c>
      <c r="BP238">
        <f t="shared" si="156"/>
        <v>2040</v>
      </c>
      <c r="BQ238" cm="1">
        <f t="array" ref="BQ238">IF(BP238&gt;=MAX($D$3:$D$100),MAX($D$3:$D$100),IF(BO238&lt;$D$3,$D$3,INDEX($D$3:$D$100,MATCH(BO238,$D$3:$D$100)+1)))</f>
        <v>2040</v>
      </c>
      <c r="BR238">
        <f t="shared" si="157"/>
        <v>6.1510000000000007</v>
      </c>
      <c r="BS238" s="38">
        <f t="shared" si="158"/>
        <v>6.1510000000000007</v>
      </c>
      <c r="BT238">
        <f t="shared" si="159"/>
        <v>6.1510000000000007</v>
      </c>
      <c r="BU238">
        <f t="shared" si="160"/>
        <v>19047.801700000004</v>
      </c>
      <c r="BV238">
        <f t="shared" si="161"/>
        <v>0</v>
      </c>
    </row>
    <row r="239" spans="7:74" x14ac:dyDescent="0.25">
      <c r="G239">
        <f t="shared" si="162"/>
        <v>2249</v>
      </c>
      <c r="H239">
        <f t="shared" si="128"/>
        <v>2040</v>
      </c>
      <c r="I239" cm="1">
        <f t="array" ref="I239">IF(H239&gt;=MAX($D$3:$D$100),MAX($D$3:$D$100),IF(G239&lt;$D$3,$D$3,INDEX($D$3:$D$100,MATCH(G239,$D$3:$D$100)+1)))</f>
        <v>2040</v>
      </c>
      <c r="J239">
        <f t="shared" si="129"/>
        <v>4.0300000000000002E-2</v>
      </c>
      <c r="K239" s="38">
        <f t="shared" si="130"/>
        <v>4.0300000000000002E-2</v>
      </c>
      <c r="L239">
        <f t="shared" si="131"/>
        <v>4.0300000000000002E-2</v>
      </c>
      <c r="M239">
        <f t="shared" si="127"/>
        <v>124.79701000000001</v>
      </c>
      <c r="N239">
        <f t="shared" si="168"/>
        <v>0</v>
      </c>
      <c r="S239">
        <f t="shared" si="163"/>
        <v>2249</v>
      </c>
      <c r="T239">
        <f t="shared" si="132"/>
        <v>2040</v>
      </c>
      <c r="U239" cm="1">
        <f t="array" ref="U239">IF(T239&gt;=MAX($D$3:$D$100),MAX($D$3:$D$100),IF(S239&lt;$D$3,$D$3,INDEX($D$3:$D$100,MATCH(S239,$D$3:$D$100)+1)))</f>
        <v>2040</v>
      </c>
      <c r="V239">
        <f t="shared" si="133"/>
        <v>2.73E-5</v>
      </c>
      <c r="W239" s="38">
        <f t="shared" si="134"/>
        <v>2.73E-5</v>
      </c>
      <c r="X239">
        <f t="shared" si="135"/>
        <v>2.73E-5</v>
      </c>
      <c r="Y239">
        <f t="shared" si="136"/>
        <v>8.453991000000001E-2</v>
      </c>
      <c r="Z239">
        <f t="shared" si="137"/>
        <v>0</v>
      </c>
      <c r="AE239">
        <f t="shared" si="164"/>
        <v>2249</v>
      </c>
      <c r="AF239">
        <f t="shared" si="138"/>
        <v>2040</v>
      </c>
      <c r="AG239" cm="1">
        <f t="array" ref="AG239">IF(AF239&gt;=MAX($D$3:$D$100),MAX($D$3:$D$100),IF(AE239&lt;$D$3,$D$3,INDEX($D$3:$D$100,MATCH(AE239,$D$3:$D$100)+1)))</f>
        <v>2040</v>
      </c>
      <c r="AH239">
        <f t="shared" si="139"/>
        <v>2.6800000000000001E-4</v>
      </c>
      <c r="AI239" s="38">
        <f t="shared" si="140"/>
        <v>2.6800000000000001E-4</v>
      </c>
      <c r="AJ239">
        <f t="shared" si="141"/>
        <v>2.6800000000000001E-4</v>
      </c>
      <c r="AK239">
        <f t="shared" si="142"/>
        <v>0.82991560000000009</v>
      </c>
      <c r="AL239">
        <f t="shared" si="143"/>
        <v>0</v>
      </c>
      <c r="AN239" s="1" t="str" cm="1">
        <f t="array" ref="AN239">IF(INDEX(Utilities!239:239,'OperationUtility1 (El)'!$B$9)="","",INDEX(Utilities!239:239,'OperationUtility1 (El)'!$B$9))</f>
        <v/>
      </c>
      <c r="AO239" s="1" t="str" cm="1">
        <f t="array" ref="AO239">IF(INDEX(Utilities!239:239,'OperationUtility1 (El)'!$B$9 + 3)="","",INDEX(Utilities!239:239,'OperationUtility1 (El)'!$B$9 +3))</f>
        <v/>
      </c>
      <c r="AQ239">
        <f t="shared" si="165"/>
        <v>2249</v>
      </c>
      <c r="AR239">
        <f t="shared" si="144"/>
        <v>2040</v>
      </c>
      <c r="AS239" cm="1">
        <f t="array" ref="AS239">IF(AR239&gt;=MAX($D$3:$D$100),MAX($D$3:$D$100),IF(AQ239&lt;$D$3,$D$3,INDEX($D$3:$D$100,MATCH(AQ239,$D$3:$D$100)+1)))</f>
        <v>2040</v>
      </c>
      <c r="AT239">
        <f t="shared" si="145"/>
        <v>6.0300000000000002E-5</v>
      </c>
      <c r="AU239" s="38">
        <f t="shared" si="146"/>
        <v>6.0300000000000002E-5</v>
      </c>
      <c r="AV239">
        <f t="shared" si="147"/>
        <v>6.0300000000000002E-5</v>
      </c>
      <c r="AW239">
        <f t="shared" si="148"/>
        <v>0.18673101000000003</v>
      </c>
      <c r="AX239">
        <f t="shared" si="149"/>
        <v>0</v>
      </c>
      <c r="AZ239" s="1" t="str" cm="1">
        <f t="array" ref="AZ239">IF(INDEX(Utilities!239:239,'OperationUtility1 (El)'!$B$9)="","",INDEX(Utilities!239:239,'OperationUtility1 (El)'!$B$9))</f>
        <v/>
      </c>
      <c r="BA239" s="1" t="str" cm="1">
        <f t="array" ref="BA239">IF(INDEX(Utilities!239:239,'OperationUtility1 (El)'!$B$9 + 4)="","",INDEX(Utilities!239:239,'OperationUtility1 (El)'!$B$9 +4))</f>
        <v/>
      </c>
      <c r="BC239">
        <f t="shared" si="166"/>
        <v>2249</v>
      </c>
      <c r="BD239">
        <f t="shared" si="150"/>
        <v>2040</v>
      </c>
      <c r="BE239" cm="1">
        <f t="array" ref="BE239">IF(BD239&gt;=MAX($D$3:$D$100),MAX($D$3:$D$100),IF(BC239&lt;$D$3,$D$3,INDEX($D$3:$D$100,MATCH(BC239,$D$3:$D$100)+1)))</f>
        <v>2040</v>
      </c>
      <c r="BF239">
        <f t="shared" si="151"/>
        <v>0.40600000000000003</v>
      </c>
      <c r="BG239" s="38">
        <f t="shared" si="152"/>
        <v>0.40600000000000003</v>
      </c>
      <c r="BH239">
        <f t="shared" si="153"/>
        <v>0.40600000000000003</v>
      </c>
      <c r="BI239">
        <f t="shared" si="154"/>
        <v>1257.2602000000002</v>
      </c>
      <c r="BJ239">
        <f t="shared" si="155"/>
        <v>0</v>
      </c>
      <c r="BL239" s="1" t="str" cm="1">
        <f t="array" ref="BL239">IF(INDEX(Utilities!239:239,'OperationUtility1 (El)'!$B$9)="","",INDEX(Utilities!239:239,'OperationUtility1 (El)'!$B$9))</f>
        <v/>
      </c>
      <c r="BM239" s="1" t="str" cm="1">
        <f t="array" ref="BM239">IF(INDEX(Utilities!239:239,'OperationUtility1 (El)'!$B$9 + 5)="","",INDEX(Utilities!239:239,'OperationUtility1 (El)'!$B$9 +5))</f>
        <v/>
      </c>
      <c r="BO239">
        <f t="shared" si="167"/>
        <v>2249</v>
      </c>
      <c r="BP239">
        <f t="shared" si="156"/>
        <v>2040</v>
      </c>
      <c r="BQ239" cm="1">
        <f t="array" ref="BQ239">IF(BP239&gt;=MAX($D$3:$D$100),MAX($D$3:$D$100),IF(BO239&lt;$D$3,$D$3,INDEX($D$3:$D$100,MATCH(BO239,$D$3:$D$100)+1)))</f>
        <v>2040</v>
      </c>
      <c r="BR239">
        <f t="shared" si="157"/>
        <v>6.1510000000000007</v>
      </c>
      <c r="BS239" s="38">
        <f t="shared" si="158"/>
        <v>6.1510000000000007</v>
      </c>
      <c r="BT239">
        <f t="shared" si="159"/>
        <v>6.1510000000000007</v>
      </c>
      <c r="BU239">
        <f t="shared" si="160"/>
        <v>19047.801700000004</v>
      </c>
      <c r="BV239">
        <f t="shared" si="161"/>
        <v>0</v>
      </c>
    </row>
    <row r="240" spans="7:74" x14ac:dyDescent="0.25">
      <c r="G240">
        <f t="shared" si="162"/>
        <v>2250</v>
      </c>
      <c r="H240">
        <f t="shared" si="128"/>
        <v>2040</v>
      </c>
      <c r="I240" cm="1">
        <f t="array" ref="I240">IF(H240&gt;=MAX($D$3:$D$100),MAX($D$3:$D$100),IF(G240&lt;$D$3,$D$3,INDEX($D$3:$D$100,MATCH(G240,$D$3:$D$100)+1)))</f>
        <v>2040</v>
      </c>
      <c r="J240">
        <f t="shared" si="129"/>
        <v>4.0300000000000002E-2</v>
      </c>
      <c r="K240" s="38">
        <f t="shared" si="130"/>
        <v>4.0300000000000002E-2</v>
      </c>
      <c r="L240">
        <f t="shared" si="131"/>
        <v>4.0300000000000002E-2</v>
      </c>
      <c r="M240">
        <f t="shared" si="127"/>
        <v>124.79701000000001</v>
      </c>
      <c r="N240">
        <f t="shared" si="168"/>
        <v>0</v>
      </c>
      <c r="S240">
        <f t="shared" si="163"/>
        <v>2250</v>
      </c>
      <c r="T240">
        <f t="shared" si="132"/>
        <v>2040</v>
      </c>
      <c r="U240" cm="1">
        <f t="array" ref="U240">IF(T240&gt;=MAX($D$3:$D$100),MAX($D$3:$D$100),IF(S240&lt;$D$3,$D$3,INDEX($D$3:$D$100,MATCH(S240,$D$3:$D$100)+1)))</f>
        <v>2040</v>
      </c>
      <c r="V240">
        <f t="shared" si="133"/>
        <v>2.73E-5</v>
      </c>
      <c r="W240" s="38">
        <f t="shared" si="134"/>
        <v>2.73E-5</v>
      </c>
      <c r="X240">
        <f t="shared" si="135"/>
        <v>2.73E-5</v>
      </c>
      <c r="Y240">
        <f t="shared" si="136"/>
        <v>8.453991000000001E-2</v>
      </c>
      <c r="Z240">
        <f t="shared" si="137"/>
        <v>0</v>
      </c>
      <c r="AE240">
        <f t="shared" si="164"/>
        <v>2250</v>
      </c>
      <c r="AF240">
        <f t="shared" si="138"/>
        <v>2040</v>
      </c>
      <c r="AG240" cm="1">
        <f t="array" ref="AG240">IF(AF240&gt;=MAX($D$3:$D$100),MAX($D$3:$D$100),IF(AE240&lt;$D$3,$D$3,INDEX($D$3:$D$100,MATCH(AE240,$D$3:$D$100)+1)))</f>
        <v>2040</v>
      </c>
      <c r="AH240">
        <f t="shared" si="139"/>
        <v>2.6800000000000001E-4</v>
      </c>
      <c r="AI240" s="38">
        <f t="shared" si="140"/>
        <v>2.6800000000000001E-4</v>
      </c>
      <c r="AJ240">
        <f t="shared" si="141"/>
        <v>2.6800000000000001E-4</v>
      </c>
      <c r="AK240">
        <f t="shared" si="142"/>
        <v>0.82991560000000009</v>
      </c>
      <c r="AL240">
        <f t="shared" si="143"/>
        <v>0</v>
      </c>
      <c r="AN240" s="1" t="str" cm="1">
        <f t="array" ref="AN240">IF(INDEX(Utilities!240:240,'OperationUtility1 (El)'!$B$9)="","",INDEX(Utilities!240:240,'OperationUtility1 (El)'!$B$9))</f>
        <v/>
      </c>
      <c r="AO240" s="1" t="str" cm="1">
        <f t="array" ref="AO240">IF(INDEX(Utilities!240:240,'OperationUtility1 (El)'!$B$9 + 3)="","",INDEX(Utilities!240:240,'OperationUtility1 (El)'!$B$9 +3))</f>
        <v/>
      </c>
      <c r="AQ240">
        <f t="shared" si="165"/>
        <v>2250</v>
      </c>
      <c r="AR240">
        <f t="shared" si="144"/>
        <v>2040</v>
      </c>
      <c r="AS240" cm="1">
        <f t="array" ref="AS240">IF(AR240&gt;=MAX($D$3:$D$100),MAX($D$3:$D$100),IF(AQ240&lt;$D$3,$D$3,INDEX($D$3:$D$100,MATCH(AQ240,$D$3:$D$100)+1)))</f>
        <v>2040</v>
      </c>
      <c r="AT240">
        <f t="shared" si="145"/>
        <v>6.0300000000000002E-5</v>
      </c>
      <c r="AU240" s="38">
        <f t="shared" si="146"/>
        <v>6.0300000000000002E-5</v>
      </c>
      <c r="AV240">
        <f t="shared" si="147"/>
        <v>6.0300000000000002E-5</v>
      </c>
      <c r="AW240">
        <f t="shared" si="148"/>
        <v>0.18673101000000003</v>
      </c>
      <c r="AX240">
        <f t="shared" si="149"/>
        <v>0</v>
      </c>
      <c r="AZ240" s="1" t="str" cm="1">
        <f t="array" ref="AZ240">IF(INDEX(Utilities!240:240,'OperationUtility1 (El)'!$B$9)="","",INDEX(Utilities!240:240,'OperationUtility1 (El)'!$B$9))</f>
        <v/>
      </c>
      <c r="BA240" s="1" t="str" cm="1">
        <f t="array" ref="BA240">IF(INDEX(Utilities!240:240,'OperationUtility1 (El)'!$B$9 + 4)="","",INDEX(Utilities!240:240,'OperationUtility1 (El)'!$B$9 +4))</f>
        <v/>
      </c>
      <c r="BC240">
        <f t="shared" si="166"/>
        <v>2250</v>
      </c>
      <c r="BD240">
        <f t="shared" si="150"/>
        <v>2040</v>
      </c>
      <c r="BE240" cm="1">
        <f t="array" ref="BE240">IF(BD240&gt;=MAX($D$3:$D$100),MAX($D$3:$D$100),IF(BC240&lt;$D$3,$D$3,INDEX($D$3:$D$100,MATCH(BC240,$D$3:$D$100)+1)))</f>
        <v>2040</v>
      </c>
      <c r="BF240">
        <f t="shared" si="151"/>
        <v>0.40600000000000003</v>
      </c>
      <c r="BG240" s="38">
        <f t="shared" si="152"/>
        <v>0.40600000000000003</v>
      </c>
      <c r="BH240">
        <f t="shared" si="153"/>
        <v>0.40600000000000003</v>
      </c>
      <c r="BI240">
        <f t="shared" si="154"/>
        <v>1257.2602000000002</v>
      </c>
      <c r="BJ240">
        <f t="shared" si="155"/>
        <v>0</v>
      </c>
      <c r="BL240" s="1" t="str" cm="1">
        <f t="array" ref="BL240">IF(INDEX(Utilities!240:240,'OperationUtility1 (El)'!$B$9)="","",INDEX(Utilities!240:240,'OperationUtility1 (El)'!$B$9))</f>
        <v/>
      </c>
      <c r="BM240" s="1" t="str" cm="1">
        <f t="array" ref="BM240">IF(INDEX(Utilities!240:240,'OperationUtility1 (El)'!$B$9 + 5)="","",INDEX(Utilities!240:240,'OperationUtility1 (El)'!$B$9 +5))</f>
        <v/>
      </c>
      <c r="BO240">
        <f t="shared" si="167"/>
        <v>2250</v>
      </c>
      <c r="BP240">
        <f t="shared" si="156"/>
        <v>2040</v>
      </c>
      <c r="BQ240" cm="1">
        <f t="array" ref="BQ240">IF(BP240&gt;=MAX($D$3:$D$100),MAX($D$3:$D$100),IF(BO240&lt;$D$3,$D$3,INDEX($D$3:$D$100,MATCH(BO240,$D$3:$D$100)+1)))</f>
        <v>2040</v>
      </c>
      <c r="BR240">
        <f t="shared" si="157"/>
        <v>6.1510000000000007</v>
      </c>
      <c r="BS240" s="38">
        <f t="shared" si="158"/>
        <v>6.1510000000000007</v>
      </c>
      <c r="BT240">
        <f t="shared" si="159"/>
        <v>6.1510000000000007</v>
      </c>
      <c r="BU240">
        <f t="shared" si="160"/>
        <v>19047.801700000004</v>
      </c>
      <c r="BV240">
        <f t="shared" si="161"/>
        <v>0</v>
      </c>
    </row>
    <row r="241" spans="7:74" x14ac:dyDescent="0.25">
      <c r="G241">
        <f t="shared" si="162"/>
        <v>2251</v>
      </c>
      <c r="H241">
        <f t="shared" si="128"/>
        <v>2040</v>
      </c>
      <c r="I241" cm="1">
        <f t="array" ref="I241">IF(H241&gt;=MAX($D$3:$D$100),MAX($D$3:$D$100),IF(G241&lt;$D$3,$D$3,INDEX($D$3:$D$100,MATCH(G241,$D$3:$D$100)+1)))</f>
        <v>2040</v>
      </c>
      <c r="J241">
        <f t="shared" si="129"/>
        <v>4.0300000000000002E-2</v>
      </c>
      <c r="K241" s="38">
        <f t="shared" si="130"/>
        <v>4.0300000000000002E-2</v>
      </c>
      <c r="L241">
        <f t="shared" si="131"/>
        <v>4.0300000000000002E-2</v>
      </c>
      <c r="M241">
        <f t="shared" si="127"/>
        <v>124.79701000000001</v>
      </c>
      <c r="N241">
        <f t="shared" si="168"/>
        <v>0</v>
      </c>
      <c r="S241">
        <f t="shared" si="163"/>
        <v>2251</v>
      </c>
      <c r="T241">
        <f t="shared" si="132"/>
        <v>2040</v>
      </c>
      <c r="U241" cm="1">
        <f t="array" ref="U241">IF(T241&gt;=MAX($D$3:$D$100),MAX($D$3:$D$100),IF(S241&lt;$D$3,$D$3,INDEX($D$3:$D$100,MATCH(S241,$D$3:$D$100)+1)))</f>
        <v>2040</v>
      </c>
      <c r="V241">
        <f t="shared" si="133"/>
        <v>2.73E-5</v>
      </c>
      <c r="W241" s="38">
        <f t="shared" si="134"/>
        <v>2.73E-5</v>
      </c>
      <c r="X241">
        <f t="shared" si="135"/>
        <v>2.73E-5</v>
      </c>
      <c r="Y241">
        <f t="shared" si="136"/>
        <v>8.453991000000001E-2</v>
      </c>
      <c r="Z241">
        <f t="shared" si="137"/>
        <v>0</v>
      </c>
      <c r="AE241">
        <f t="shared" si="164"/>
        <v>2251</v>
      </c>
      <c r="AF241">
        <f t="shared" si="138"/>
        <v>2040</v>
      </c>
      <c r="AG241" cm="1">
        <f t="array" ref="AG241">IF(AF241&gt;=MAX($D$3:$D$100),MAX($D$3:$D$100),IF(AE241&lt;$D$3,$D$3,INDEX($D$3:$D$100,MATCH(AE241,$D$3:$D$100)+1)))</f>
        <v>2040</v>
      </c>
      <c r="AH241">
        <f t="shared" si="139"/>
        <v>2.6800000000000001E-4</v>
      </c>
      <c r="AI241" s="38">
        <f t="shared" si="140"/>
        <v>2.6800000000000001E-4</v>
      </c>
      <c r="AJ241">
        <f t="shared" si="141"/>
        <v>2.6800000000000001E-4</v>
      </c>
      <c r="AK241">
        <f t="shared" si="142"/>
        <v>0.82991560000000009</v>
      </c>
      <c r="AL241">
        <f t="shared" si="143"/>
        <v>0</v>
      </c>
      <c r="AN241" s="1" t="str" cm="1">
        <f t="array" ref="AN241">IF(INDEX(Utilities!241:241,'OperationUtility1 (El)'!$B$9)="","",INDEX(Utilities!241:241,'OperationUtility1 (El)'!$B$9))</f>
        <v/>
      </c>
      <c r="AO241" s="1" t="str" cm="1">
        <f t="array" ref="AO241">IF(INDEX(Utilities!241:241,'OperationUtility1 (El)'!$B$9 + 3)="","",INDEX(Utilities!241:241,'OperationUtility1 (El)'!$B$9 +3))</f>
        <v/>
      </c>
      <c r="AQ241">
        <f t="shared" si="165"/>
        <v>2251</v>
      </c>
      <c r="AR241">
        <f t="shared" si="144"/>
        <v>2040</v>
      </c>
      <c r="AS241" cm="1">
        <f t="array" ref="AS241">IF(AR241&gt;=MAX($D$3:$D$100),MAX($D$3:$D$100),IF(AQ241&lt;$D$3,$D$3,INDEX($D$3:$D$100,MATCH(AQ241,$D$3:$D$100)+1)))</f>
        <v>2040</v>
      </c>
      <c r="AT241">
        <f t="shared" si="145"/>
        <v>6.0300000000000002E-5</v>
      </c>
      <c r="AU241" s="38">
        <f t="shared" si="146"/>
        <v>6.0300000000000002E-5</v>
      </c>
      <c r="AV241">
        <f t="shared" si="147"/>
        <v>6.0300000000000002E-5</v>
      </c>
      <c r="AW241">
        <f t="shared" si="148"/>
        <v>0.18673101000000003</v>
      </c>
      <c r="AX241">
        <f t="shared" si="149"/>
        <v>0</v>
      </c>
      <c r="AZ241" s="1" t="str" cm="1">
        <f t="array" ref="AZ241">IF(INDEX(Utilities!241:241,'OperationUtility1 (El)'!$B$9)="","",INDEX(Utilities!241:241,'OperationUtility1 (El)'!$B$9))</f>
        <v/>
      </c>
      <c r="BA241" s="1" t="str" cm="1">
        <f t="array" ref="BA241">IF(INDEX(Utilities!241:241,'OperationUtility1 (El)'!$B$9 + 4)="","",INDEX(Utilities!241:241,'OperationUtility1 (El)'!$B$9 +4))</f>
        <v/>
      </c>
      <c r="BC241">
        <f t="shared" si="166"/>
        <v>2251</v>
      </c>
      <c r="BD241">
        <f t="shared" si="150"/>
        <v>2040</v>
      </c>
      <c r="BE241" cm="1">
        <f t="array" ref="BE241">IF(BD241&gt;=MAX($D$3:$D$100),MAX($D$3:$D$100),IF(BC241&lt;$D$3,$D$3,INDEX($D$3:$D$100,MATCH(BC241,$D$3:$D$100)+1)))</f>
        <v>2040</v>
      </c>
      <c r="BF241">
        <f t="shared" si="151"/>
        <v>0.40600000000000003</v>
      </c>
      <c r="BG241" s="38">
        <f t="shared" si="152"/>
        <v>0.40600000000000003</v>
      </c>
      <c r="BH241">
        <f t="shared" si="153"/>
        <v>0.40600000000000003</v>
      </c>
      <c r="BI241">
        <f t="shared" si="154"/>
        <v>1257.2602000000002</v>
      </c>
      <c r="BJ241">
        <f t="shared" si="155"/>
        <v>0</v>
      </c>
      <c r="BL241" s="1" t="str" cm="1">
        <f t="array" ref="BL241">IF(INDEX(Utilities!241:241,'OperationUtility1 (El)'!$B$9)="","",INDEX(Utilities!241:241,'OperationUtility1 (El)'!$B$9))</f>
        <v/>
      </c>
      <c r="BM241" s="1" t="str" cm="1">
        <f t="array" ref="BM241">IF(INDEX(Utilities!241:241,'OperationUtility1 (El)'!$B$9 + 5)="","",INDEX(Utilities!241:241,'OperationUtility1 (El)'!$B$9 +5))</f>
        <v/>
      </c>
      <c r="BO241">
        <f t="shared" si="167"/>
        <v>2251</v>
      </c>
      <c r="BP241">
        <f t="shared" si="156"/>
        <v>2040</v>
      </c>
      <c r="BQ241" cm="1">
        <f t="array" ref="BQ241">IF(BP241&gt;=MAX($D$3:$D$100),MAX($D$3:$D$100),IF(BO241&lt;$D$3,$D$3,INDEX($D$3:$D$100,MATCH(BO241,$D$3:$D$100)+1)))</f>
        <v>2040</v>
      </c>
      <c r="BR241">
        <f t="shared" si="157"/>
        <v>6.1510000000000007</v>
      </c>
      <c r="BS241" s="38">
        <f t="shared" si="158"/>
        <v>6.1510000000000007</v>
      </c>
      <c r="BT241">
        <f t="shared" si="159"/>
        <v>6.1510000000000007</v>
      </c>
      <c r="BU241">
        <f t="shared" si="160"/>
        <v>19047.801700000004</v>
      </c>
      <c r="BV241">
        <f t="shared" si="161"/>
        <v>0</v>
      </c>
    </row>
    <row r="242" spans="7:74" x14ac:dyDescent="0.25">
      <c r="G242">
        <f t="shared" si="162"/>
        <v>2252</v>
      </c>
      <c r="H242">
        <f t="shared" si="128"/>
        <v>2040</v>
      </c>
      <c r="I242" cm="1">
        <f t="array" ref="I242">IF(H242&gt;=MAX($D$3:$D$100),MAX($D$3:$D$100),IF(G242&lt;$D$3,$D$3,INDEX($D$3:$D$100,MATCH(G242,$D$3:$D$100)+1)))</f>
        <v>2040</v>
      </c>
      <c r="J242">
        <f t="shared" si="129"/>
        <v>4.0300000000000002E-2</v>
      </c>
      <c r="K242" s="38">
        <f t="shared" si="130"/>
        <v>4.0300000000000002E-2</v>
      </c>
      <c r="L242">
        <f t="shared" si="131"/>
        <v>4.0300000000000002E-2</v>
      </c>
      <c r="M242">
        <f t="shared" si="127"/>
        <v>124.79701000000001</v>
      </c>
      <c r="N242">
        <f t="shared" si="168"/>
        <v>0</v>
      </c>
      <c r="S242">
        <f t="shared" si="163"/>
        <v>2252</v>
      </c>
      <c r="T242">
        <f t="shared" si="132"/>
        <v>2040</v>
      </c>
      <c r="U242" cm="1">
        <f t="array" ref="U242">IF(T242&gt;=MAX($D$3:$D$100),MAX($D$3:$D$100),IF(S242&lt;$D$3,$D$3,INDEX($D$3:$D$100,MATCH(S242,$D$3:$D$100)+1)))</f>
        <v>2040</v>
      </c>
      <c r="V242">
        <f t="shared" si="133"/>
        <v>2.73E-5</v>
      </c>
      <c r="W242" s="38">
        <f t="shared" si="134"/>
        <v>2.73E-5</v>
      </c>
      <c r="X242">
        <f t="shared" si="135"/>
        <v>2.73E-5</v>
      </c>
      <c r="Y242">
        <f t="shared" si="136"/>
        <v>8.453991000000001E-2</v>
      </c>
      <c r="Z242">
        <f t="shared" si="137"/>
        <v>0</v>
      </c>
      <c r="AE242">
        <f t="shared" si="164"/>
        <v>2252</v>
      </c>
      <c r="AF242">
        <f t="shared" si="138"/>
        <v>2040</v>
      </c>
      <c r="AG242" cm="1">
        <f t="array" ref="AG242">IF(AF242&gt;=MAX($D$3:$D$100),MAX($D$3:$D$100),IF(AE242&lt;$D$3,$D$3,INDEX($D$3:$D$100,MATCH(AE242,$D$3:$D$100)+1)))</f>
        <v>2040</v>
      </c>
      <c r="AH242">
        <f t="shared" si="139"/>
        <v>2.6800000000000001E-4</v>
      </c>
      <c r="AI242" s="38">
        <f t="shared" si="140"/>
        <v>2.6800000000000001E-4</v>
      </c>
      <c r="AJ242">
        <f t="shared" si="141"/>
        <v>2.6800000000000001E-4</v>
      </c>
      <c r="AK242">
        <f t="shared" si="142"/>
        <v>0.82991560000000009</v>
      </c>
      <c r="AL242">
        <f t="shared" si="143"/>
        <v>0</v>
      </c>
      <c r="AN242" s="1" t="str" cm="1">
        <f t="array" ref="AN242">IF(INDEX(Utilities!242:242,'OperationUtility1 (El)'!$B$9)="","",INDEX(Utilities!242:242,'OperationUtility1 (El)'!$B$9))</f>
        <v/>
      </c>
      <c r="AO242" s="1" t="str" cm="1">
        <f t="array" ref="AO242">IF(INDEX(Utilities!242:242,'OperationUtility1 (El)'!$B$9 + 3)="","",INDEX(Utilities!242:242,'OperationUtility1 (El)'!$B$9 +3))</f>
        <v/>
      </c>
      <c r="AQ242">
        <f t="shared" si="165"/>
        <v>2252</v>
      </c>
      <c r="AR242">
        <f t="shared" si="144"/>
        <v>2040</v>
      </c>
      <c r="AS242" cm="1">
        <f t="array" ref="AS242">IF(AR242&gt;=MAX($D$3:$D$100),MAX($D$3:$D$100),IF(AQ242&lt;$D$3,$D$3,INDEX($D$3:$D$100,MATCH(AQ242,$D$3:$D$100)+1)))</f>
        <v>2040</v>
      </c>
      <c r="AT242">
        <f t="shared" si="145"/>
        <v>6.0300000000000002E-5</v>
      </c>
      <c r="AU242" s="38">
        <f t="shared" si="146"/>
        <v>6.0300000000000002E-5</v>
      </c>
      <c r="AV242">
        <f t="shared" si="147"/>
        <v>6.0300000000000002E-5</v>
      </c>
      <c r="AW242">
        <f t="shared" si="148"/>
        <v>0.18673101000000003</v>
      </c>
      <c r="AX242">
        <f t="shared" si="149"/>
        <v>0</v>
      </c>
      <c r="AZ242" s="1" t="str" cm="1">
        <f t="array" ref="AZ242">IF(INDEX(Utilities!242:242,'OperationUtility1 (El)'!$B$9)="","",INDEX(Utilities!242:242,'OperationUtility1 (El)'!$B$9))</f>
        <v/>
      </c>
      <c r="BA242" s="1" t="str" cm="1">
        <f t="array" ref="BA242">IF(INDEX(Utilities!242:242,'OperationUtility1 (El)'!$B$9 + 4)="","",INDEX(Utilities!242:242,'OperationUtility1 (El)'!$B$9 +4))</f>
        <v/>
      </c>
      <c r="BC242">
        <f t="shared" si="166"/>
        <v>2252</v>
      </c>
      <c r="BD242">
        <f t="shared" si="150"/>
        <v>2040</v>
      </c>
      <c r="BE242" cm="1">
        <f t="array" ref="BE242">IF(BD242&gt;=MAX($D$3:$D$100),MAX($D$3:$D$100),IF(BC242&lt;$D$3,$D$3,INDEX($D$3:$D$100,MATCH(BC242,$D$3:$D$100)+1)))</f>
        <v>2040</v>
      </c>
      <c r="BF242">
        <f t="shared" si="151"/>
        <v>0.40600000000000003</v>
      </c>
      <c r="BG242" s="38">
        <f t="shared" si="152"/>
        <v>0.40600000000000003</v>
      </c>
      <c r="BH242">
        <f t="shared" si="153"/>
        <v>0.40600000000000003</v>
      </c>
      <c r="BI242">
        <f t="shared" si="154"/>
        <v>1257.2602000000002</v>
      </c>
      <c r="BJ242">
        <f t="shared" si="155"/>
        <v>0</v>
      </c>
      <c r="BL242" s="1" t="str" cm="1">
        <f t="array" ref="BL242">IF(INDEX(Utilities!242:242,'OperationUtility1 (El)'!$B$9)="","",INDEX(Utilities!242:242,'OperationUtility1 (El)'!$B$9))</f>
        <v/>
      </c>
      <c r="BM242" s="1" t="str" cm="1">
        <f t="array" ref="BM242">IF(INDEX(Utilities!242:242,'OperationUtility1 (El)'!$B$9 + 5)="","",INDEX(Utilities!242:242,'OperationUtility1 (El)'!$B$9 +5))</f>
        <v/>
      </c>
      <c r="BO242">
        <f t="shared" si="167"/>
        <v>2252</v>
      </c>
      <c r="BP242">
        <f t="shared" si="156"/>
        <v>2040</v>
      </c>
      <c r="BQ242" cm="1">
        <f t="array" ref="BQ242">IF(BP242&gt;=MAX($D$3:$D$100),MAX($D$3:$D$100),IF(BO242&lt;$D$3,$D$3,INDEX($D$3:$D$100,MATCH(BO242,$D$3:$D$100)+1)))</f>
        <v>2040</v>
      </c>
      <c r="BR242">
        <f t="shared" si="157"/>
        <v>6.1510000000000007</v>
      </c>
      <c r="BS242" s="38">
        <f t="shared" si="158"/>
        <v>6.1510000000000007</v>
      </c>
      <c r="BT242">
        <f t="shared" si="159"/>
        <v>6.1510000000000007</v>
      </c>
      <c r="BU242">
        <f t="shared" si="160"/>
        <v>19047.801700000004</v>
      </c>
      <c r="BV242">
        <f t="shared" si="161"/>
        <v>0</v>
      </c>
    </row>
    <row r="243" spans="7:74" x14ac:dyDescent="0.25">
      <c r="G243">
        <f t="shared" si="162"/>
        <v>2253</v>
      </c>
      <c r="H243">
        <f t="shared" si="128"/>
        <v>2040</v>
      </c>
      <c r="I243" cm="1">
        <f t="array" ref="I243">IF(H243&gt;=MAX($D$3:$D$100),MAX($D$3:$D$100),IF(G243&lt;$D$3,$D$3,INDEX($D$3:$D$100,MATCH(G243,$D$3:$D$100)+1)))</f>
        <v>2040</v>
      </c>
      <c r="J243">
        <f t="shared" si="129"/>
        <v>4.0300000000000002E-2</v>
      </c>
      <c r="K243" s="38">
        <f t="shared" si="130"/>
        <v>4.0300000000000002E-2</v>
      </c>
      <c r="L243">
        <f t="shared" si="131"/>
        <v>4.0300000000000002E-2</v>
      </c>
      <c r="M243">
        <f t="shared" si="127"/>
        <v>124.79701000000001</v>
      </c>
      <c r="N243">
        <f t="shared" si="168"/>
        <v>0</v>
      </c>
      <c r="S243">
        <f t="shared" si="163"/>
        <v>2253</v>
      </c>
      <c r="T243">
        <f t="shared" si="132"/>
        <v>2040</v>
      </c>
      <c r="U243" cm="1">
        <f t="array" ref="U243">IF(T243&gt;=MAX($D$3:$D$100),MAX($D$3:$D$100),IF(S243&lt;$D$3,$D$3,INDEX($D$3:$D$100,MATCH(S243,$D$3:$D$100)+1)))</f>
        <v>2040</v>
      </c>
      <c r="V243">
        <f t="shared" si="133"/>
        <v>2.73E-5</v>
      </c>
      <c r="W243" s="38">
        <f t="shared" si="134"/>
        <v>2.73E-5</v>
      </c>
      <c r="X243">
        <f t="shared" si="135"/>
        <v>2.73E-5</v>
      </c>
      <c r="Y243">
        <f t="shared" si="136"/>
        <v>8.453991000000001E-2</v>
      </c>
      <c r="Z243">
        <f t="shared" si="137"/>
        <v>0</v>
      </c>
      <c r="AE243">
        <f t="shared" si="164"/>
        <v>2253</v>
      </c>
      <c r="AF243">
        <f t="shared" si="138"/>
        <v>2040</v>
      </c>
      <c r="AG243" cm="1">
        <f t="array" ref="AG243">IF(AF243&gt;=MAX($D$3:$D$100),MAX($D$3:$D$100),IF(AE243&lt;$D$3,$D$3,INDEX($D$3:$D$100,MATCH(AE243,$D$3:$D$100)+1)))</f>
        <v>2040</v>
      </c>
      <c r="AH243">
        <f t="shared" si="139"/>
        <v>2.6800000000000001E-4</v>
      </c>
      <c r="AI243" s="38">
        <f t="shared" si="140"/>
        <v>2.6800000000000001E-4</v>
      </c>
      <c r="AJ243">
        <f t="shared" si="141"/>
        <v>2.6800000000000001E-4</v>
      </c>
      <c r="AK243">
        <f t="shared" si="142"/>
        <v>0.82991560000000009</v>
      </c>
      <c r="AL243">
        <f t="shared" si="143"/>
        <v>0</v>
      </c>
      <c r="AN243" s="1" t="str" cm="1">
        <f t="array" ref="AN243">IF(INDEX(Utilities!243:243,'OperationUtility1 (El)'!$B$9)="","",INDEX(Utilities!243:243,'OperationUtility1 (El)'!$B$9))</f>
        <v/>
      </c>
      <c r="AO243" s="1" t="str" cm="1">
        <f t="array" ref="AO243">IF(INDEX(Utilities!243:243,'OperationUtility1 (El)'!$B$9 + 3)="","",INDEX(Utilities!243:243,'OperationUtility1 (El)'!$B$9 +3))</f>
        <v/>
      </c>
      <c r="AQ243">
        <f t="shared" si="165"/>
        <v>2253</v>
      </c>
      <c r="AR243">
        <f t="shared" si="144"/>
        <v>2040</v>
      </c>
      <c r="AS243" cm="1">
        <f t="array" ref="AS243">IF(AR243&gt;=MAX($D$3:$D$100),MAX($D$3:$D$100),IF(AQ243&lt;$D$3,$D$3,INDEX($D$3:$D$100,MATCH(AQ243,$D$3:$D$100)+1)))</f>
        <v>2040</v>
      </c>
      <c r="AT243">
        <f t="shared" si="145"/>
        <v>6.0300000000000002E-5</v>
      </c>
      <c r="AU243" s="38">
        <f t="shared" si="146"/>
        <v>6.0300000000000002E-5</v>
      </c>
      <c r="AV243">
        <f t="shared" si="147"/>
        <v>6.0300000000000002E-5</v>
      </c>
      <c r="AW243">
        <f t="shared" si="148"/>
        <v>0.18673101000000003</v>
      </c>
      <c r="AX243">
        <f t="shared" si="149"/>
        <v>0</v>
      </c>
      <c r="AZ243" s="1" t="str" cm="1">
        <f t="array" ref="AZ243">IF(INDEX(Utilities!243:243,'OperationUtility1 (El)'!$B$9)="","",INDEX(Utilities!243:243,'OperationUtility1 (El)'!$B$9))</f>
        <v/>
      </c>
      <c r="BA243" s="1" t="str" cm="1">
        <f t="array" ref="BA243">IF(INDEX(Utilities!243:243,'OperationUtility1 (El)'!$B$9 + 4)="","",INDEX(Utilities!243:243,'OperationUtility1 (El)'!$B$9 +4))</f>
        <v/>
      </c>
      <c r="BC243">
        <f t="shared" si="166"/>
        <v>2253</v>
      </c>
      <c r="BD243">
        <f t="shared" si="150"/>
        <v>2040</v>
      </c>
      <c r="BE243" cm="1">
        <f t="array" ref="BE243">IF(BD243&gt;=MAX($D$3:$D$100),MAX($D$3:$D$100),IF(BC243&lt;$D$3,$D$3,INDEX($D$3:$D$100,MATCH(BC243,$D$3:$D$100)+1)))</f>
        <v>2040</v>
      </c>
      <c r="BF243">
        <f t="shared" si="151"/>
        <v>0.40600000000000003</v>
      </c>
      <c r="BG243" s="38">
        <f t="shared" si="152"/>
        <v>0.40600000000000003</v>
      </c>
      <c r="BH243">
        <f t="shared" si="153"/>
        <v>0.40600000000000003</v>
      </c>
      <c r="BI243">
        <f t="shared" si="154"/>
        <v>1257.2602000000002</v>
      </c>
      <c r="BJ243">
        <f t="shared" si="155"/>
        <v>0</v>
      </c>
      <c r="BL243" s="1" t="str" cm="1">
        <f t="array" ref="BL243">IF(INDEX(Utilities!243:243,'OperationUtility1 (El)'!$B$9)="","",INDEX(Utilities!243:243,'OperationUtility1 (El)'!$B$9))</f>
        <v/>
      </c>
      <c r="BM243" s="1" t="str" cm="1">
        <f t="array" ref="BM243">IF(INDEX(Utilities!243:243,'OperationUtility1 (El)'!$B$9 + 5)="","",INDEX(Utilities!243:243,'OperationUtility1 (El)'!$B$9 +5))</f>
        <v/>
      </c>
      <c r="BO243">
        <f t="shared" si="167"/>
        <v>2253</v>
      </c>
      <c r="BP243">
        <f t="shared" si="156"/>
        <v>2040</v>
      </c>
      <c r="BQ243" cm="1">
        <f t="array" ref="BQ243">IF(BP243&gt;=MAX($D$3:$D$100),MAX($D$3:$D$100),IF(BO243&lt;$D$3,$D$3,INDEX($D$3:$D$100,MATCH(BO243,$D$3:$D$100)+1)))</f>
        <v>2040</v>
      </c>
      <c r="BR243">
        <f t="shared" si="157"/>
        <v>6.1510000000000007</v>
      </c>
      <c r="BS243" s="38">
        <f t="shared" si="158"/>
        <v>6.1510000000000007</v>
      </c>
      <c r="BT243">
        <f t="shared" si="159"/>
        <v>6.1510000000000007</v>
      </c>
      <c r="BU243">
        <f t="shared" si="160"/>
        <v>19047.801700000004</v>
      </c>
      <c r="BV243">
        <f t="shared" si="161"/>
        <v>0</v>
      </c>
    </row>
    <row r="244" spans="7:74" x14ac:dyDescent="0.25">
      <c r="G244">
        <f t="shared" si="162"/>
        <v>2254</v>
      </c>
      <c r="H244">
        <f t="shared" si="128"/>
        <v>2040</v>
      </c>
      <c r="I244" cm="1">
        <f t="array" ref="I244">IF(H244&gt;=MAX($D$3:$D$100),MAX($D$3:$D$100),IF(G244&lt;$D$3,$D$3,INDEX($D$3:$D$100,MATCH(G244,$D$3:$D$100)+1)))</f>
        <v>2040</v>
      </c>
      <c r="J244">
        <f t="shared" si="129"/>
        <v>4.0300000000000002E-2</v>
      </c>
      <c r="K244" s="38">
        <f t="shared" si="130"/>
        <v>4.0300000000000002E-2</v>
      </c>
      <c r="L244">
        <f t="shared" si="131"/>
        <v>4.0300000000000002E-2</v>
      </c>
      <c r="M244">
        <f t="shared" si="127"/>
        <v>124.79701000000001</v>
      </c>
      <c r="N244">
        <f t="shared" si="168"/>
        <v>0</v>
      </c>
      <c r="S244">
        <f t="shared" si="163"/>
        <v>2254</v>
      </c>
      <c r="T244">
        <f t="shared" si="132"/>
        <v>2040</v>
      </c>
      <c r="U244" cm="1">
        <f t="array" ref="U244">IF(T244&gt;=MAX($D$3:$D$100),MAX($D$3:$D$100),IF(S244&lt;$D$3,$D$3,INDEX($D$3:$D$100,MATCH(S244,$D$3:$D$100)+1)))</f>
        <v>2040</v>
      </c>
      <c r="V244">
        <f t="shared" si="133"/>
        <v>2.73E-5</v>
      </c>
      <c r="W244" s="38">
        <f t="shared" si="134"/>
        <v>2.73E-5</v>
      </c>
      <c r="X244">
        <f t="shared" si="135"/>
        <v>2.73E-5</v>
      </c>
      <c r="Y244">
        <f t="shared" si="136"/>
        <v>8.453991000000001E-2</v>
      </c>
      <c r="Z244">
        <f t="shared" si="137"/>
        <v>0</v>
      </c>
      <c r="AE244">
        <f t="shared" si="164"/>
        <v>2254</v>
      </c>
      <c r="AF244">
        <f t="shared" si="138"/>
        <v>2040</v>
      </c>
      <c r="AG244" cm="1">
        <f t="array" ref="AG244">IF(AF244&gt;=MAX($D$3:$D$100),MAX($D$3:$D$100),IF(AE244&lt;$D$3,$D$3,INDEX($D$3:$D$100,MATCH(AE244,$D$3:$D$100)+1)))</f>
        <v>2040</v>
      </c>
      <c r="AH244">
        <f t="shared" si="139"/>
        <v>2.6800000000000001E-4</v>
      </c>
      <c r="AI244" s="38">
        <f t="shared" si="140"/>
        <v>2.6800000000000001E-4</v>
      </c>
      <c r="AJ244">
        <f t="shared" si="141"/>
        <v>2.6800000000000001E-4</v>
      </c>
      <c r="AK244">
        <f t="shared" si="142"/>
        <v>0.82991560000000009</v>
      </c>
      <c r="AL244">
        <f t="shared" si="143"/>
        <v>0</v>
      </c>
      <c r="AN244" s="1" t="str" cm="1">
        <f t="array" ref="AN244">IF(INDEX(Utilities!244:244,'OperationUtility1 (El)'!$B$9)="","",INDEX(Utilities!244:244,'OperationUtility1 (El)'!$B$9))</f>
        <v/>
      </c>
      <c r="AO244" s="1" t="str" cm="1">
        <f t="array" ref="AO244">IF(INDEX(Utilities!244:244,'OperationUtility1 (El)'!$B$9 + 3)="","",INDEX(Utilities!244:244,'OperationUtility1 (El)'!$B$9 +3))</f>
        <v/>
      </c>
      <c r="AQ244">
        <f t="shared" si="165"/>
        <v>2254</v>
      </c>
      <c r="AR244">
        <f t="shared" si="144"/>
        <v>2040</v>
      </c>
      <c r="AS244" cm="1">
        <f t="array" ref="AS244">IF(AR244&gt;=MAX($D$3:$D$100),MAX($D$3:$D$100),IF(AQ244&lt;$D$3,$D$3,INDEX($D$3:$D$100,MATCH(AQ244,$D$3:$D$100)+1)))</f>
        <v>2040</v>
      </c>
      <c r="AT244">
        <f t="shared" si="145"/>
        <v>6.0300000000000002E-5</v>
      </c>
      <c r="AU244" s="38">
        <f t="shared" si="146"/>
        <v>6.0300000000000002E-5</v>
      </c>
      <c r="AV244">
        <f t="shared" si="147"/>
        <v>6.0300000000000002E-5</v>
      </c>
      <c r="AW244">
        <f t="shared" si="148"/>
        <v>0.18673101000000003</v>
      </c>
      <c r="AX244">
        <f t="shared" si="149"/>
        <v>0</v>
      </c>
      <c r="AZ244" s="1" t="str" cm="1">
        <f t="array" ref="AZ244">IF(INDEX(Utilities!244:244,'OperationUtility1 (El)'!$B$9)="","",INDEX(Utilities!244:244,'OperationUtility1 (El)'!$B$9))</f>
        <v/>
      </c>
      <c r="BA244" s="1" t="str" cm="1">
        <f t="array" ref="BA244">IF(INDEX(Utilities!244:244,'OperationUtility1 (El)'!$B$9 + 4)="","",INDEX(Utilities!244:244,'OperationUtility1 (El)'!$B$9 +4))</f>
        <v/>
      </c>
      <c r="BC244">
        <f t="shared" si="166"/>
        <v>2254</v>
      </c>
      <c r="BD244">
        <f t="shared" si="150"/>
        <v>2040</v>
      </c>
      <c r="BE244" cm="1">
        <f t="array" ref="BE244">IF(BD244&gt;=MAX($D$3:$D$100),MAX($D$3:$D$100),IF(BC244&lt;$D$3,$D$3,INDEX($D$3:$D$100,MATCH(BC244,$D$3:$D$100)+1)))</f>
        <v>2040</v>
      </c>
      <c r="BF244">
        <f t="shared" si="151"/>
        <v>0.40600000000000003</v>
      </c>
      <c r="BG244" s="38">
        <f t="shared" si="152"/>
        <v>0.40600000000000003</v>
      </c>
      <c r="BH244">
        <f t="shared" si="153"/>
        <v>0.40600000000000003</v>
      </c>
      <c r="BI244">
        <f t="shared" si="154"/>
        <v>1257.2602000000002</v>
      </c>
      <c r="BJ244">
        <f t="shared" si="155"/>
        <v>0</v>
      </c>
      <c r="BL244" s="1" t="str" cm="1">
        <f t="array" ref="BL244">IF(INDEX(Utilities!244:244,'OperationUtility1 (El)'!$B$9)="","",INDEX(Utilities!244:244,'OperationUtility1 (El)'!$B$9))</f>
        <v/>
      </c>
      <c r="BM244" s="1" t="str" cm="1">
        <f t="array" ref="BM244">IF(INDEX(Utilities!244:244,'OperationUtility1 (El)'!$B$9 + 5)="","",INDEX(Utilities!244:244,'OperationUtility1 (El)'!$B$9 +5))</f>
        <v/>
      </c>
      <c r="BO244">
        <f t="shared" si="167"/>
        <v>2254</v>
      </c>
      <c r="BP244">
        <f t="shared" si="156"/>
        <v>2040</v>
      </c>
      <c r="BQ244" cm="1">
        <f t="array" ref="BQ244">IF(BP244&gt;=MAX($D$3:$D$100),MAX($D$3:$D$100),IF(BO244&lt;$D$3,$D$3,INDEX($D$3:$D$100,MATCH(BO244,$D$3:$D$100)+1)))</f>
        <v>2040</v>
      </c>
      <c r="BR244">
        <f t="shared" si="157"/>
        <v>6.1510000000000007</v>
      </c>
      <c r="BS244" s="38">
        <f t="shared" si="158"/>
        <v>6.1510000000000007</v>
      </c>
      <c r="BT244">
        <f t="shared" si="159"/>
        <v>6.1510000000000007</v>
      </c>
      <c r="BU244">
        <f t="shared" si="160"/>
        <v>19047.801700000004</v>
      </c>
      <c r="BV244">
        <f t="shared" si="161"/>
        <v>0</v>
      </c>
    </row>
    <row r="245" spans="7:74" x14ac:dyDescent="0.25">
      <c r="G245">
        <f t="shared" si="162"/>
        <v>2255</v>
      </c>
      <c r="H245">
        <f t="shared" si="128"/>
        <v>2040</v>
      </c>
      <c r="I245" cm="1">
        <f t="array" ref="I245">IF(H245&gt;=MAX($D$3:$D$100),MAX($D$3:$D$100),IF(G245&lt;$D$3,$D$3,INDEX($D$3:$D$100,MATCH(G245,$D$3:$D$100)+1)))</f>
        <v>2040</v>
      </c>
      <c r="J245">
        <f t="shared" si="129"/>
        <v>4.0300000000000002E-2</v>
      </c>
      <c r="K245" s="38">
        <f t="shared" si="130"/>
        <v>4.0300000000000002E-2</v>
      </c>
      <c r="L245">
        <f t="shared" si="131"/>
        <v>4.0300000000000002E-2</v>
      </c>
      <c r="M245">
        <f t="shared" si="127"/>
        <v>124.79701000000001</v>
      </c>
      <c r="N245">
        <f t="shared" si="168"/>
        <v>0</v>
      </c>
      <c r="S245">
        <f t="shared" si="163"/>
        <v>2255</v>
      </c>
      <c r="T245">
        <f t="shared" si="132"/>
        <v>2040</v>
      </c>
      <c r="U245" cm="1">
        <f t="array" ref="U245">IF(T245&gt;=MAX($D$3:$D$100),MAX($D$3:$D$100),IF(S245&lt;$D$3,$D$3,INDEX($D$3:$D$100,MATCH(S245,$D$3:$D$100)+1)))</f>
        <v>2040</v>
      </c>
      <c r="V245">
        <f t="shared" si="133"/>
        <v>2.73E-5</v>
      </c>
      <c r="W245" s="38">
        <f t="shared" si="134"/>
        <v>2.73E-5</v>
      </c>
      <c r="X245">
        <f t="shared" si="135"/>
        <v>2.73E-5</v>
      </c>
      <c r="Y245">
        <f t="shared" si="136"/>
        <v>8.453991000000001E-2</v>
      </c>
      <c r="Z245">
        <f t="shared" si="137"/>
        <v>0</v>
      </c>
      <c r="AE245">
        <f t="shared" si="164"/>
        <v>2255</v>
      </c>
      <c r="AF245">
        <f t="shared" si="138"/>
        <v>2040</v>
      </c>
      <c r="AG245" cm="1">
        <f t="array" ref="AG245">IF(AF245&gt;=MAX($D$3:$D$100),MAX($D$3:$D$100),IF(AE245&lt;$D$3,$D$3,INDEX($D$3:$D$100,MATCH(AE245,$D$3:$D$100)+1)))</f>
        <v>2040</v>
      </c>
      <c r="AH245">
        <f t="shared" si="139"/>
        <v>2.6800000000000001E-4</v>
      </c>
      <c r="AI245" s="38">
        <f t="shared" si="140"/>
        <v>2.6800000000000001E-4</v>
      </c>
      <c r="AJ245">
        <f t="shared" si="141"/>
        <v>2.6800000000000001E-4</v>
      </c>
      <c r="AK245">
        <f t="shared" si="142"/>
        <v>0.82991560000000009</v>
      </c>
      <c r="AL245">
        <f t="shared" si="143"/>
        <v>0</v>
      </c>
      <c r="AN245" s="1" t="str" cm="1">
        <f t="array" ref="AN245">IF(INDEX(Utilities!245:245,'OperationUtility1 (El)'!$B$9)="","",INDEX(Utilities!245:245,'OperationUtility1 (El)'!$B$9))</f>
        <v/>
      </c>
      <c r="AO245" s="1" t="str" cm="1">
        <f t="array" ref="AO245">IF(INDEX(Utilities!245:245,'OperationUtility1 (El)'!$B$9 + 3)="","",INDEX(Utilities!245:245,'OperationUtility1 (El)'!$B$9 +3))</f>
        <v/>
      </c>
      <c r="AQ245">
        <f t="shared" si="165"/>
        <v>2255</v>
      </c>
      <c r="AR245">
        <f t="shared" si="144"/>
        <v>2040</v>
      </c>
      <c r="AS245" cm="1">
        <f t="array" ref="AS245">IF(AR245&gt;=MAX($D$3:$D$100),MAX($D$3:$D$100),IF(AQ245&lt;$D$3,$D$3,INDEX($D$3:$D$100,MATCH(AQ245,$D$3:$D$100)+1)))</f>
        <v>2040</v>
      </c>
      <c r="AT245">
        <f t="shared" si="145"/>
        <v>6.0300000000000002E-5</v>
      </c>
      <c r="AU245" s="38">
        <f t="shared" si="146"/>
        <v>6.0300000000000002E-5</v>
      </c>
      <c r="AV245">
        <f t="shared" si="147"/>
        <v>6.0300000000000002E-5</v>
      </c>
      <c r="AW245">
        <f t="shared" si="148"/>
        <v>0.18673101000000003</v>
      </c>
      <c r="AX245">
        <f t="shared" si="149"/>
        <v>0</v>
      </c>
      <c r="AZ245" s="1" t="str" cm="1">
        <f t="array" ref="AZ245">IF(INDEX(Utilities!245:245,'OperationUtility1 (El)'!$B$9)="","",INDEX(Utilities!245:245,'OperationUtility1 (El)'!$B$9))</f>
        <v/>
      </c>
      <c r="BA245" s="1" t="str" cm="1">
        <f t="array" ref="BA245">IF(INDEX(Utilities!245:245,'OperationUtility1 (El)'!$B$9 + 4)="","",INDEX(Utilities!245:245,'OperationUtility1 (El)'!$B$9 +4))</f>
        <v/>
      </c>
      <c r="BC245">
        <f t="shared" si="166"/>
        <v>2255</v>
      </c>
      <c r="BD245">
        <f t="shared" si="150"/>
        <v>2040</v>
      </c>
      <c r="BE245" cm="1">
        <f t="array" ref="BE245">IF(BD245&gt;=MAX($D$3:$D$100),MAX($D$3:$D$100),IF(BC245&lt;$D$3,$D$3,INDEX($D$3:$D$100,MATCH(BC245,$D$3:$D$100)+1)))</f>
        <v>2040</v>
      </c>
      <c r="BF245">
        <f t="shared" si="151"/>
        <v>0.40600000000000003</v>
      </c>
      <c r="BG245" s="38">
        <f t="shared" si="152"/>
        <v>0.40600000000000003</v>
      </c>
      <c r="BH245">
        <f t="shared" si="153"/>
        <v>0.40600000000000003</v>
      </c>
      <c r="BI245">
        <f t="shared" si="154"/>
        <v>1257.2602000000002</v>
      </c>
      <c r="BJ245">
        <f t="shared" si="155"/>
        <v>0</v>
      </c>
      <c r="BL245" s="1" t="str" cm="1">
        <f t="array" ref="BL245">IF(INDEX(Utilities!245:245,'OperationUtility1 (El)'!$B$9)="","",INDEX(Utilities!245:245,'OperationUtility1 (El)'!$B$9))</f>
        <v/>
      </c>
      <c r="BM245" s="1" t="str" cm="1">
        <f t="array" ref="BM245">IF(INDEX(Utilities!245:245,'OperationUtility1 (El)'!$B$9 + 5)="","",INDEX(Utilities!245:245,'OperationUtility1 (El)'!$B$9 +5))</f>
        <v/>
      </c>
      <c r="BO245">
        <f t="shared" si="167"/>
        <v>2255</v>
      </c>
      <c r="BP245">
        <f t="shared" si="156"/>
        <v>2040</v>
      </c>
      <c r="BQ245" cm="1">
        <f t="array" ref="BQ245">IF(BP245&gt;=MAX($D$3:$D$100),MAX($D$3:$D$100),IF(BO245&lt;$D$3,$D$3,INDEX($D$3:$D$100,MATCH(BO245,$D$3:$D$100)+1)))</f>
        <v>2040</v>
      </c>
      <c r="BR245">
        <f t="shared" si="157"/>
        <v>6.1510000000000007</v>
      </c>
      <c r="BS245" s="38">
        <f t="shared" si="158"/>
        <v>6.1510000000000007</v>
      </c>
      <c r="BT245">
        <f t="shared" si="159"/>
        <v>6.1510000000000007</v>
      </c>
      <c r="BU245">
        <f t="shared" si="160"/>
        <v>19047.801700000004</v>
      </c>
      <c r="BV245">
        <f t="shared" si="161"/>
        <v>0</v>
      </c>
    </row>
    <row r="246" spans="7:74" x14ac:dyDescent="0.25">
      <c r="G246">
        <f t="shared" si="162"/>
        <v>2256</v>
      </c>
      <c r="H246">
        <f t="shared" si="128"/>
        <v>2040</v>
      </c>
      <c r="I246" cm="1">
        <f t="array" ref="I246">IF(H246&gt;=MAX($D$3:$D$100),MAX($D$3:$D$100),IF(G246&lt;$D$3,$D$3,INDEX($D$3:$D$100,MATCH(G246,$D$3:$D$100)+1)))</f>
        <v>2040</v>
      </c>
      <c r="J246">
        <f t="shared" si="129"/>
        <v>4.0300000000000002E-2</v>
      </c>
      <c r="K246" s="38">
        <f t="shared" si="130"/>
        <v>4.0300000000000002E-2</v>
      </c>
      <c r="L246">
        <f t="shared" si="131"/>
        <v>4.0300000000000002E-2</v>
      </c>
      <c r="M246">
        <f t="shared" si="127"/>
        <v>124.79701000000001</v>
      </c>
      <c r="N246">
        <f t="shared" si="168"/>
        <v>0</v>
      </c>
      <c r="S246">
        <f t="shared" si="163"/>
        <v>2256</v>
      </c>
      <c r="T246">
        <f t="shared" si="132"/>
        <v>2040</v>
      </c>
      <c r="U246" cm="1">
        <f t="array" ref="U246">IF(T246&gt;=MAX($D$3:$D$100),MAX($D$3:$D$100),IF(S246&lt;$D$3,$D$3,INDEX($D$3:$D$100,MATCH(S246,$D$3:$D$100)+1)))</f>
        <v>2040</v>
      </c>
      <c r="V246">
        <f t="shared" si="133"/>
        <v>2.73E-5</v>
      </c>
      <c r="W246" s="38">
        <f t="shared" si="134"/>
        <v>2.73E-5</v>
      </c>
      <c r="X246">
        <f t="shared" si="135"/>
        <v>2.73E-5</v>
      </c>
      <c r="Y246">
        <f t="shared" si="136"/>
        <v>8.453991000000001E-2</v>
      </c>
      <c r="Z246">
        <f t="shared" si="137"/>
        <v>0</v>
      </c>
      <c r="AE246">
        <f t="shared" si="164"/>
        <v>2256</v>
      </c>
      <c r="AF246">
        <f t="shared" si="138"/>
        <v>2040</v>
      </c>
      <c r="AG246" cm="1">
        <f t="array" ref="AG246">IF(AF246&gt;=MAX($D$3:$D$100),MAX($D$3:$D$100),IF(AE246&lt;$D$3,$D$3,INDEX($D$3:$D$100,MATCH(AE246,$D$3:$D$100)+1)))</f>
        <v>2040</v>
      </c>
      <c r="AH246">
        <f t="shared" si="139"/>
        <v>2.6800000000000001E-4</v>
      </c>
      <c r="AI246" s="38">
        <f t="shared" si="140"/>
        <v>2.6800000000000001E-4</v>
      </c>
      <c r="AJ246">
        <f t="shared" si="141"/>
        <v>2.6800000000000001E-4</v>
      </c>
      <c r="AK246">
        <f t="shared" si="142"/>
        <v>0.82991560000000009</v>
      </c>
      <c r="AL246">
        <f t="shared" si="143"/>
        <v>0</v>
      </c>
      <c r="AN246" s="1" t="str" cm="1">
        <f t="array" ref="AN246">IF(INDEX(Utilities!246:246,'OperationUtility1 (El)'!$B$9)="","",INDEX(Utilities!246:246,'OperationUtility1 (El)'!$B$9))</f>
        <v/>
      </c>
      <c r="AO246" s="1" t="str" cm="1">
        <f t="array" ref="AO246">IF(INDEX(Utilities!246:246,'OperationUtility1 (El)'!$B$9 + 3)="","",INDEX(Utilities!246:246,'OperationUtility1 (El)'!$B$9 +3))</f>
        <v/>
      </c>
      <c r="AQ246">
        <f t="shared" si="165"/>
        <v>2256</v>
      </c>
      <c r="AR246">
        <f t="shared" si="144"/>
        <v>2040</v>
      </c>
      <c r="AS246" cm="1">
        <f t="array" ref="AS246">IF(AR246&gt;=MAX($D$3:$D$100),MAX($D$3:$D$100),IF(AQ246&lt;$D$3,$D$3,INDEX($D$3:$D$100,MATCH(AQ246,$D$3:$D$100)+1)))</f>
        <v>2040</v>
      </c>
      <c r="AT246">
        <f t="shared" si="145"/>
        <v>6.0300000000000002E-5</v>
      </c>
      <c r="AU246" s="38">
        <f t="shared" si="146"/>
        <v>6.0300000000000002E-5</v>
      </c>
      <c r="AV246">
        <f t="shared" si="147"/>
        <v>6.0300000000000002E-5</v>
      </c>
      <c r="AW246">
        <f t="shared" si="148"/>
        <v>0.18673101000000003</v>
      </c>
      <c r="AX246">
        <f t="shared" si="149"/>
        <v>0</v>
      </c>
      <c r="AZ246" s="1" t="str" cm="1">
        <f t="array" ref="AZ246">IF(INDEX(Utilities!246:246,'OperationUtility1 (El)'!$B$9)="","",INDEX(Utilities!246:246,'OperationUtility1 (El)'!$B$9))</f>
        <v/>
      </c>
      <c r="BA246" s="1" t="str" cm="1">
        <f t="array" ref="BA246">IF(INDEX(Utilities!246:246,'OperationUtility1 (El)'!$B$9 + 4)="","",INDEX(Utilities!246:246,'OperationUtility1 (El)'!$B$9 +4))</f>
        <v/>
      </c>
      <c r="BC246">
        <f t="shared" si="166"/>
        <v>2256</v>
      </c>
      <c r="BD246">
        <f t="shared" si="150"/>
        <v>2040</v>
      </c>
      <c r="BE246" cm="1">
        <f t="array" ref="BE246">IF(BD246&gt;=MAX($D$3:$D$100),MAX($D$3:$D$100),IF(BC246&lt;$D$3,$D$3,INDEX($D$3:$D$100,MATCH(BC246,$D$3:$D$100)+1)))</f>
        <v>2040</v>
      </c>
      <c r="BF246">
        <f t="shared" si="151"/>
        <v>0.40600000000000003</v>
      </c>
      <c r="BG246" s="38">
        <f t="shared" si="152"/>
        <v>0.40600000000000003</v>
      </c>
      <c r="BH246">
        <f t="shared" si="153"/>
        <v>0.40600000000000003</v>
      </c>
      <c r="BI246">
        <f t="shared" si="154"/>
        <v>1257.2602000000002</v>
      </c>
      <c r="BJ246">
        <f t="shared" si="155"/>
        <v>0</v>
      </c>
      <c r="BL246" s="1" t="str" cm="1">
        <f t="array" ref="BL246">IF(INDEX(Utilities!246:246,'OperationUtility1 (El)'!$B$9)="","",INDEX(Utilities!246:246,'OperationUtility1 (El)'!$B$9))</f>
        <v/>
      </c>
      <c r="BM246" s="1" t="str" cm="1">
        <f t="array" ref="BM246">IF(INDEX(Utilities!246:246,'OperationUtility1 (El)'!$B$9 + 5)="","",INDEX(Utilities!246:246,'OperationUtility1 (El)'!$B$9 +5))</f>
        <v/>
      </c>
      <c r="BO246">
        <f t="shared" si="167"/>
        <v>2256</v>
      </c>
      <c r="BP246">
        <f t="shared" si="156"/>
        <v>2040</v>
      </c>
      <c r="BQ246" cm="1">
        <f t="array" ref="BQ246">IF(BP246&gt;=MAX($D$3:$D$100),MAX($D$3:$D$100),IF(BO246&lt;$D$3,$D$3,INDEX($D$3:$D$100,MATCH(BO246,$D$3:$D$100)+1)))</f>
        <v>2040</v>
      </c>
      <c r="BR246">
        <f t="shared" si="157"/>
        <v>6.1510000000000007</v>
      </c>
      <c r="BS246" s="38">
        <f t="shared" si="158"/>
        <v>6.1510000000000007</v>
      </c>
      <c r="BT246">
        <f t="shared" si="159"/>
        <v>6.1510000000000007</v>
      </c>
      <c r="BU246">
        <f t="shared" si="160"/>
        <v>19047.801700000004</v>
      </c>
      <c r="BV246">
        <f t="shared" si="161"/>
        <v>0</v>
      </c>
    </row>
    <row r="247" spans="7:74" x14ac:dyDescent="0.25">
      <c r="G247">
        <f t="shared" si="162"/>
        <v>2257</v>
      </c>
      <c r="H247">
        <f t="shared" si="128"/>
        <v>2040</v>
      </c>
      <c r="I247" cm="1">
        <f t="array" ref="I247">IF(H247&gt;=MAX($D$3:$D$100),MAX($D$3:$D$100),IF(G247&lt;$D$3,$D$3,INDEX($D$3:$D$100,MATCH(G247,$D$3:$D$100)+1)))</f>
        <v>2040</v>
      </c>
      <c r="J247">
        <f t="shared" si="129"/>
        <v>4.0300000000000002E-2</v>
      </c>
      <c r="K247" s="38">
        <f t="shared" si="130"/>
        <v>4.0300000000000002E-2</v>
      </c>
      <c r="L247">
        <f t="shared" si="131"/>
        <v>4.0300000000000002E-2</v>
      </c>
      <c r="M247">
        <f t="shared" si="127"/>
        <v>124.79701000000001</v>
      </c>
      <c r="N247">
        <f t="shared" si="168"/>
        <v>0</v>
      </c>
      <c r="S247">
        <f t="shared" si="163"/>
        <v>2257</v>
      </c>
      <c r="T247">
        <f t="shared" si="132"/>
        <v>2040</v>
      </c>
      <c r="U247" cm="1">
        <f t="array" ref="U247">IF(T247&gt;=MAX($D$3:$D$100),MAX($D$3:$D$100),IF(S247&lt;$D$3,$D$3,INDEX($D$3:$D$100,MATCH(S247,$D$3:$D$100)+1)))</f>
        <v>2040</v>
      </c>
      <c r="V247">
        <f t="shared" si="133"/>
        <v>2.73E-5</v>
      </c>
      <c r="W247" s="38">
        <f t="shared" si="134"/>
        <v>2.73E-5</v>
      </c>
      <c r="X247">
        <f t="shared" si="135"/>
        <v>2.73E-5</v>
      </c>
      <c r="Y247">
        <f t="shared" si="136"/>
        <v>8.453991000000001E-2</v>
      </c>
      <c r="Z247">
        <f t="shared" si="137"/>
        <v>0</v>
      </c>
      <c r="AE247">
        <f t="shared" si="164"/>
        <v>2257</v>
      </c>
      <c r="AF247">
        <f t="shared" si="138"/>
        <v>2040</v>
      </c>
      <c r="AG247" cm="1">
        <f t="array" ref="AG247">IF(AF247&gt;=MAX($D$3:$D$100),MAX($D$3:$D$100),IF(AE247&lt;$D$3,$D$3,INDEX($D$3:$D$100,MATCH(AE247,$D$3:$D$100)+1)))</f>
        <v>2040</v>
      </c>
      <c r="AH247">
        <f t="shared" si="139"/>
        <v>2.6800000000000001E-4</v>
      </c>
      <c r="AI247" s="38">
        <f t="shared" si="140"/>
        <v>2.6800000000000001E-4</v>
      </c>
      <c r="AJ247">
        <f t="shared" si="141"/>
        <v>2.6800000000000001E-4</v>
      </c>
      <c r="AK247">
        <f t="shared" si="142"/>
        <v>0.82991560000000009</v>
      </c>
      <c r="AL247">
        <f t="shared" si="143"/>
        <v>0</v>
      </c>
      <c r="AN247" s="1" t="str" cm="1">
        <f t="array" ref="AN247">IF(INDEX(Utilities!247:247,'OperationUtility1 (El)'!$B$9)="","",INDEX(Utilities!247:247,'OperationUtility1 (El)'!$B$9))</f>
        <v/>
      </c>
      <c r="AO247" s="1" t="str" cm="1">
        <f t="array" ref="AO247">IF(INDEX(Utilities!247:247,'OperationUtility1 (El)'!$B$9 + 3)="","",INDEX(Utilities!247:247,'OperationUtility1 (El)'!$B$9 +3))</f>
        <v/>
      </c>
      <c r="AQ247">
        <f t="shared" si="165"/>
        <v>2257</v>
      </c>
      <c r="AR247">
        <f t="shared" si="144"/>
        <v>2040</v>
      </c>
      <c r="AS247" cm="1">
        <f t="array" ref="AS247">IF(AR247&gt;=MAX($D$3:$D$100),MAX($D$3:$D$100),IF(AQ247&lt;$D$3,$D$3,INDEX($D$3:$D$100,MATCH(AQ247,$D$3:$D$100)+1)))</f>
        <v>2040</v>
      </c>
      <c r="AT247">
        <f t="shared" si="145"/>
        <v>6.0300000000000002E-5</v>
      </c>
      <c r="AU247" s="38">
        <f t="shared" si="146"/>
        <v>6.0300000000000002E-5</v>
      </c>
      <c r="AV247">
        <f t="shared" si="147"/>
        <v>6.0300000000000002E-5</v>
      </c>
      <c r="AW247">
        <f t="shared" si="148"/>
        <v>0.18673101000000003</v>
      </c>
      <c r="AX247">
        <f t="shared" si="149"/>
        <v>0</v>
      </c>
      <c r="AZ247" s="1" t="str" cm="1">
        <f t="array" ref="AZ247">IF(INDEX(Utilities!247:247,'OperationUtility1 (El)'!$B$9)="","",INDEX(Utilities!247:247,'OperationUtility1 (El)'!$B$9))</f>
        <v/>
      </c>
      <c r="BA247" s="1" t="str" cm="1">
        <f t="array" ref="BA247">IF(INDEX(Utilities!247:247,'OperationUtility1 (El)'!$B$9 + 4)="","",INDEX(Utilities!247:247,'OperationUtility1 (El)'!$B$9 +4))</f>
        <v/>
      </c>
      <c r="BC247">
        <f t="shared" si="166"/>
        <v>2257</v>
      </c>
      <c r="BD247">
        <f t="shared" si="150"/>
        <v>2040</v>
      </c>
      <c r="BE247" cm="1">
        <f t="array" ref="BE247">IF(BD247&gt;=MAX($D$3:$D$100),MAX($D$3:$D$100),IF(BC247&lt;$D$3,$D$3,INDEX($D$3:$D$100,MATCH(BC247,$D$3:$D$100)+1)))</f>
        <v>2040</v>
      </c>
      <c r="BF247">
        <f t="shared" si="151"/>
        <v>0.40600000000000003</v>
      </c>
      <c r="BG247" s="38">
        <f t="shared" si="152"/>
        <v>0.40600000000000003</v>
      </c>
      <c r="BH247">
        <f t="shared" si="153"/>
        <v>0.40600000000000003</v>
      </c>
      <c r="BI247">
        <f t="shared" si="154"/>
        <v>1257.2602000000002</v>
      </c>
      <c r="BJ247">
        <f t="shared" si="155"/>
        <v>0</v>
      </c>
      <c r="BL247" s="1" t="str" cm="1">
        <f t="array" ref="BL247">IF(INDEX(Utilities!247:247,'OperationUtility1 (El)'!$B$9)="","",INDEX(Utilities!247:247,'OperationUtility1 (El)'!$B$9))</f>
        <v/>
      </c>
      <c r="BM247" s="1" t="str" cm="1">
        <f t="array" ref="BM247">IF(INDEX(Utilities!247:247,'OperationUtility1 (El)'!$B$9 + 5)="","",INDEX(Utilities!247:247,'OperationUtility1 (El)'!$B$9 +5))</f>
        <v/>
      </c>
      <c r="BO247">
        <f t="shared" si="167"/>
        <v>2257</v>
      </c>
      <c r="BP247">
        <f t="shared" si="156"/>
        <v>2040</v>
      </c>
      <c r="BQ247" cm="1">
        <f t="array" ref="BQ247">IF(BP247&gt;=MAX($D$3:$D$100),MAX($D$3:$D$100),IF(BO247&lt;$D$3,$D$3,INDEX($D$3:$D$100,MATCH(BO247,$D$3:$D$100)+1)))</f>
        <v>2040</v>
      </c>
      <c r="BR247">
        <f t="shared" si="157"/>
        <v>6.1510000000000007</v>
      </c>
      <c r="BS247" s="38">
        <f t="shared" si="158"/>
        <v>6.1510000000000007</v>
      </c>
      <c r="BT247">
        <f t="shared" si="159"/>
        <v>6.1510000000000007</v>
      </c>
      <c r="BU247">
        <f t="shared" si="160"/>
        <v>19047.801700000004</v>
      </c>
      <c r="BV247">
        <f t="shared" si="161"/>
        <v>0</v>
      </c>
    </row>
    <row r="248" spans="7:74" x14ac:dyDescent="0.25">
      <c r="G248">
        <f t="shared" si="162"/>
        <v>2258</v>
      </c>
      <c r="H248">
        <f t="shared" si="128"/>
        <v>2040</v>
      </c>
      <c r="I248" cm="1">
        <f t="array" ref="I248">IF(H248&gt;=MAX($D$3:$D$100),MAX($D$3:$D$100),IF(G248&lt;$D$3,$D$3,INDEX($D$3:$D$100,MATCH(G248,$D$3:$D$100)+1)))</f>
        <v>2040</v>
      </c>
      <c r="J248">
        <f t="shared" si="129"/>
        <v>4.0300000000000002E-2</v>
      </c>
      <c r="K248" s="38">
        <f t="shared" si="130"/>
        <v>4.0300000000000002E-2</v>
      </c>
      <c r="L248">
        <f t="shared" si="131"/>
        <v>4.0300000000000002E-2</v>
      </c>
      <c r="M248">
        <f t="shared" si="127"/>
        <v>124.79701000000001</v>
      </c>
      <c r="N248">
        <f t="shared" si="168"/>
        <v>0</v>
      </c>
      <c r="S248">
        <f t="shared" si="163"/>
        <v>2258</v>
      </c>
      <c r="T248">
        <f t="shared" si="132"/>
        <v>2040</v>
      </c>
      <c r="U248" cm="1">
        <f t="array" ref="U248">IF(T248&gt;=MAX($D$3:$D$100),MAX($D$3:$D$100),IF(S248&lt;$D$3,$D$3,INDEX($D$3:$D$100,MATCH(S248,$D$3:$D$100)+1)))</f>
        <v>2040</v>
      </c>
      <c r="V248">
        <f t="shared" si="133"/>
        <v>2.73E-5</v>
      </c>
      <c r="W248" s="38">
        <f t="shared" si="134"/>
        <v>2.73E-5</v>
      </c>
      <c r="X248">
        <f t="shared" si="135"/>
        <v>2.73E-5</v>
      </c>
      <c r="Y248">
        <f t="shared" si="136"/>
        <v>8.453991000000001E-2</v>
      </c>
      <c r="Z248">
        <f t="shared" si="137"/>
        <v>0</v>
      </c>
      <c r="AE248">
        <f t="shared" si="164"/>
        <v>2258</v>
      </c>
      <c r="AF248">
        <f t="shared" si="138"/>
        <v>2040</v>
      </c>
      <c r="AG248" cm="1">
        <f t="array" ref="AG248">IF(AF248&gt;=MAX($D$3:$D$100),MAX($D$3:$D$100),IF(AE248&lt;$D$3,$D$3,INDEX($D$3:$D$100,MATCH(AE248,$D$3:$D$100)+1)))</f>
        <v>2040</v>
      </c>
      <c r="AH248">
        <f t="shared" si="139"/>
        <v>2.6800000000000001E-4</v>
      </c>
      <c r="AI248" s="38">
        <f t="shared" si="140"/>
        <v>2.6800000000000001E-4</v>
      </c>
      <c r="AJ248">
        <f t="shared" si="141"/>
        <v>2.6800000000000001E-4</v>
      </c>
      <c r="AK248">
        <f t="shared" si="142"/>
        <v>0.82991560000000009</v>
      </c>
      <c r="AL248">
        <f t="shared" si="143"/>
        <v>0</v>
      </c>
      <c r="AN248" s="1" t="str" cm="1">
        <f t="array" ref="AN248">IF(INDEX(Utilities!248:248,'OperationUtility1 (El)'!$B$9)="","",INDEX(Utilities!248:248,'OperationUtility1 (El)'!$B$9))</f>
        <v/>
      </c>
      <c r="AO248" s="1" t="str" cm="1">
        <f t="array" ref="AO248">IF(INDEX(Utilities!248:248,'OperationUtility1 (El)'!$B$9 + 3)="","",INDEX(Utilities!248:248,'OperationUtility1 (El)'!$B$9 +3))</f>
        <v/>
      </c>
      <c r="AQ248">
        <f t="shared" si="165"/>
        <v>2258</v>
      </c>
      <c r="AR248">
        <f t="shared" si="144"/>
        <v>2040</v>
      </c>
      <c r="AS248" cm="1">
        <f t="array" ref="AS248">IF(AR248&gt;=MAX($D$3:$D$100),MAX($D$3:$D$100),IF(AQ248&lt;$D$3,$D$3,INDEX($D$3:$D$100,MATCH(AQ248,$D$3:$D$100)+1)))</f>
        <v>2040</v>
      </c>
      <c r="AT248">
        <f t="shared" si="145"/>
        <v>6.0300000000000002E-5</v>
      </c>
      <c r="AU248" s="38">
        <f t="shared" si="146"/>
        <v>6.0300000000000002E-5</v>
      </c>
      <c r="AV248">
        <f t="shared" si="147"/>
        <v>6.0300000000000002E-5</v>
      </c>
      <c r="AW248">
        <f t="shared" si="148"/>
        <v>0.18673101000000003</v>
      </c>
      <c r="AX248">
        <f t="shared" si="149"/>
        <v>0</v>
      </c>
      <c r="AZ248" s="1" t="str" cm="1">
        <f t="array" ref="AZ248">IF(INDEX(Utilities!248:248,'OperationUtility1 (El)'!$B$9)="","",INDEX(Utilities!248:248,'OperationUtility1 (El)'!$B$9))</f>
        <v/>
      </c>
      <c r="BA248" s="1" t="str" cm="1">
        <f t="array" ref="BA248">IF(INDEX(Utilities!248:248,'OperationUtility1 (El)'!$B$9 + 4)="","",INDEX(Utilities!248:248,'OperationUtility1 (El)'!$B$9 +4))</f>
        <v/>
      </c>
      <c r="BC248">
        <f t="shared" si="166"/>
        <v>2258</v>
      </c>
      <c r="BD248">
        <f t="shared" si="150"/>
        <v>2040</v>
      </c>
      <c r="BE248" cm="1">
        <f t="array" ref="BE248">IF(BD248&gt;=MAX($D$3:$D$100),MAX($D$3:$D$100),IF(BC248&lt;$D$3,$D$3,INDEX($D$3:$D$100,MATCH(BC248,$D$3:$D$100)+1)))</f>
        <v>2040</v>
      </c>
      <c r="BF248">
        <f t="shared" si="151"/>
        <v>0.40600000000000003</v>
      </c>
      <c r="BG248" s="38">
        <f t="shared" si="152"/>
        <v>0.40600000000000003</v>
      </c>
      <c r="BH248">
        <f t="shared" si="153"/>
        <v>0.40600000000000003</v>
      </c>
      <c r="BI248">
        <f t="shared" si="154"/>
        <v>1257.2602000000002</v>
      </c>
      <c r="BJ248">
        <f t="shared" si="155"/>
        <v>0</v>
      </c>
      <c r="BL248" s="1" t="str" cm="1">
        <f t="array" ref="BL248">IF(INDEX(Utilities!248:248,'OperationUtility1 (El)'!$B$9)="","",INDEX(Utilities!248:248,'OperationUtility1 (El)'!$B$9))</f>
        <v/>
      </c>
      <c r="BM248" s="1" t="str" cm="1">
        <f t="array" ref="BM248">IF(INDEX(Utilities!248:248,'OperationUtility1 (El)'!$B$9 + 5)="","",INDEX(Utilities!248:248,'OperationUtility1 (El)'!$B$9 +5))</f>
        <v/>
      </c>
      <c r="BO248">
        <f t="shared" si="167"/>
        <v>2258</v>
      </c>
      <c r="BP248">
        <f t="shared" si="156"/>
        <v>2040</v>
      </c>
      <c r="BQ248" cm="1">
        <f t="array" ref="BQ248">IF(BP248&gt;=MAX($D$3:$D$100),MAX($D$3:$D$100),IF(BO248&lt;$D$3,$D$3,INDEX($D$3:$D$100,MATCH(BO248,$D$3:$D$100)+1)))</f>
        <v>2040</v>
      </c>
      <c r="BR248">
        <f t="shared" si="157"/>
        <v>6.1510000000000007</v>
      </c>
      <c r="BS248" s="38">
        <f t="shared" si="158"/>
        <v>6.1510000000000007</v>
      </c>
      <c r="BT248">
        <f t="shared" si="159"/>
        <v>6.1510000000000007</v>
      </c>
      <c r="BU248">
        <f t="shared" si="160"/>
        <v>19047.801700000004</v>
      </c>
      <c r="BV248">
        <f t="shared" si="161"/>
        <v>0</v>
      </c>
    </row>
    <row r="249" spans="7:74" x14ac:dyDescent="0.25">
      <c r="G249">
        <f t="shared" si="162"/>
        <v>2259</v>
      </c>
      <c r="H249">
        <f t="shared" si="128"/>
        <v>2040</v>
      </c>
      <c r="I249" cm="1">
        <f t="array" ref="I249">IF(H249&gt;=MAX($D$3:$D$100),MAX($D$3:$D$100),IF(G249&lt;$D$3,$D$3,INDEX($D$3:$D$100,MATCH(G249,$D$3:$D$100)+1)))</f>
        <v>2040</v>
      </c>
      <c r="J249">
        <f t="shared" si="129"/>
        <v>4.0300000000000002E-2</v>
      </c>
      <c r="K249" s="38">
        <f t="shared" si="130"/>
        <v>4.0300000000000002E-2</v>
      </c>
      <c r="L249">
        <f t="shared" si="131"/>
        <v>4.0300000000000002E-2</v>
      </c>
      <c r="M249">
        <f t="shared" si="127"/>
        <v>124.79701000000001</v>
      </c>
      <c r="N249">
        <f t="shared" si="168"/>
        <v>0</v>
      </c>
      <c r="S249">
        <f t="shared" si="163"/>
        <v>2259</v>
      </c>
      <c r="T249">
        <f t="shared" si="132"/>
        <v>2040</v>
      </c>
      <c r="U249" cm="1">
        <f t="array" ref="U249">IF(T249&gt;=MAX($D$3:$D$100),MAX($D$3:$D$100),IF(S249&lt;$D$3,$D$3,INDEX($D$3:$D$100,MATCH(S249,$D$3:$D$100)+1)))</f>
        <v>2040</v>
      </c>
      <c r="V249">
        <f t="shared" si="133"/>
        <v>2.73E-5</v>
      </c>
      <c r="W249" s="38">
        <f t="shared" si="134"/>
        <v>2.73E-5</v>
      </c>
      <c r="X249">
        <f t="shared" si="135"/>
        <v>2.73E-5</v>
      </c>
      <c r="Y249">
        <f t="shared" si="136"/>
        <v>8.453991000000001E-2</v>
      </c>
      <c r="Z249">
        <f t="shared" si="137"/>
        <v>0</v>
      </c>
      <c r="AE249">
        <f t="shared" si="164"/>
        <v>2259</v>
      </c>
      <c r="AF249">
        <f t="shared" si="138"/>
        <v>2040</v>
      </c>
      <c r="AG249" cm="1">
        <f t="array" ref="AG249">IF(AF249&gt;=MAX($D$3:$D$100),MAX($D$3:$D$100),IF(AE249&lt;$D$3,$D$3,INDEX($D$3:$D$100,MATCH(AE249,$D$3:$D$100)+1)))</f>
        <v>2040</v>
      </c>
      <c r="AH249">
        <f t="shared" si="139"/>
        <v>2.6800000000000001E-4</v>
      </c>
      <c r="AI249" s="38">
        <f t="shared" si="140"/>
        <v>2.6800000000000001E-4</v>
      </c>
      <c r="AJ249">
        <f t="shared" si="141"/>
        <v>2.6800000000000001E-4</v>
      </c>
      <c r="AK249">
        <f t="shared" si="142"/>
        <v>0.82991560000000009</v>
      </c>
      <c r="AL249">
        <f t="shared" si="143"/>
        <v>0</v>
      </c>
      <c r="AN249" s="1" t="str" cm="1">
        <f t="array" ref="AN249">IF(INDEX(Utilities!249:249,'OperationUtility1 (El)'!$B$9)="","",INDEX(Utilities!249:249,'OperationUtility1 (El)'!$B$9))</f>
        <v/>
      </c>
      <c r="AO249" s="1" t="str" cm="1">
        <f t="array" ref="AO249">IF(INDEX(Utilities!249:249,'OperationUtility1 (El)'!$B$9 + 3)="","",INDEX(Utilities!249:249,'OperationUtility1 (El)'!$B$9 +3))</f>
        <v/>
      </c>
      <c r="AQ249">
        <f t="shared" si="165"/>
        <v>2259</v>
      </c>
      <c r="AR249">
        <f t="shared" si="144"/>
        <v>2040</v>
      </c>
      <c r="AS249" cm="1">
        <f t="array" ref="AS249">IF(AR249&gt;=MAX($D$3:$D$100),MAX($D$3:$D$100),IF(AQ249&lt;$D$3,$D$3,INDEX($D$3:$D$100,MATCH(AQ249,$D$3:$D$100)+1)))</f>
        <v>2040</v>
      </c>
      <c r="AT249">
        <f t="shared" si="145"/>
        <v>6.0300000000000002E-5</v>
      </c>
      <c r="AU249" s="38">
        <f t="shared" si="146"/>
        <v>6.0300000000000002E-5</v>
      </c>
      <c r="AV249">
        <f t="shared" si="147"/>
        <v>6.0300000000000002E-5</v>
      </c>
      <c r="AW249">
        <f t="shared" si="148"/>
        <v>0.18673101000000003</v>
      </c>
      <c r="AX249">
        <f t="shared" si="149"/>
        <v>0</v>
      </c>
      <c r="AZ249" s="1" t="str" cm="1">
        <f t="array" ref="AZ249">IF(INDEX(Utilities!249:249,'OperationUtility1 (El)'!$B$9)="","",INDEX(Utilities!249:249,'OperationUtility1 (El)'!$B$9))</f>
        <v/>
      </c>
      <c r="BA249" s="1" t="str" cm="1">
        <f t="array" ref="BA249">IF(INDEX(Utilities!249:249,'OperationUtility1 (El)'!$B$9 + 4)="","",INDEX(Utilities!249:249,'OperationUtility1 (El)'!$B$9 +4))</f>
        <v/>
      </c>
      <c r="BC249">
        <f t="shared" si="166"/>
        <v>2259</v>
      </c>
      <c r="BD249">
        <f t="shared" si="150"/>
        <v>2040</v>
      </c>
      <c r="BE249" cm="1">
        <f t="array" ref="BE249">IF(BD249&gt;=MAX($D$3:$D$100),MAX($D$3:$D$100),IF(BC249&lt;$D$3,$D$3,INDEX($D$3:$D$100,MATCH(BC249,$D$3:$D$100)+1)))</f>
        <v>2040</v>
      </c>
      <c r="BF249">
        <f t="shared" si="151"/>
        <v>0.40600000000000003</v>
      </c>
      <c r="BG249" s="38">
        <f t="shared" si="152"/>
        <v>0.40600000000000003</v>
      </c>
      <c r="BH249">
        <f t="shared" si="153"/>
        <v>0.40600000000000003</v>
      </c>
      <c r="BI249">
        <f t="shared" si="154"/>
        <v>1257.2602000000002</v>
      </c>
      <c r="BJ249">
        <f t="shared" si="155"/>
        <v>0</v>
      </c>
      <c r="BL249" s="1" t="str" cm="1">
        <f t="array" ref="BL249">IF(INDEX(Utilities!249:249,'OperationUtility1 (El)'!$B$9)="","",INDEX(Utilities!249:249,'OperationUtility1 (El)'!$B$9))</f>
        <v/>
      </c>
      <c r="BM249" s="1" t="str" cm="1">
        <f t="array" ref="BM249">IF(INDEX(Utilities!249:249,'OperationUtility1 (El)'!$B$9 + 5)="","",INDEX(Utilities!249:249,'OperationUtility1 (El)'!$B$9 +5))</f>
        <v/>
      </c>
      <c r="BO249">
        <f t="shared" si="167"/>
        <v>2259</v>
      </c>
      <c r="BP249">
        <f t="shared" si="156"/>
        <v>2040</v>
      </c>
      <c r="BQ249" cm="1">
        <f t="array" ref="BQ249">IF(BP249&gt;=MAX($D$3:$D$100),MAX($D$3:$D$100),IF(BO249&lt;$D$3,$D$3,INDEX($D$3:$D$100,MATCH(BO249,$D$3:$D$100)+1)))</f>
        <v>2040</v>
      </c>
      <c r="BR249">
        <f t="shared" si="157"/>
        <v>6.1510000000000007</v>
      </c>
      <c r="BS249" s="38">
        <f t="shared" si="158"/>
        <v>6.1510000000000007</v>
      </c>
      <c r="BT249">
        <f t="shared" si="159"/>
        <v>6.1510000000000007</v>
      </c>
      <c r="BU249">
        <f t="shared" si="160"/>
        <v>19047.801700000004</v>
      </c>
      <c r="BV249">
        <f t="shared" si="161"/>
        <v>0</v>
      </c>
    </row>
    <row r="250" spans="7:74" x14ac:dyDescent="0.25">
      <c r="G250">
        <f t="shared" si="162"/>
        <v>2260</v>
      </c>
      <c r="H250">
        <f t="shared" si="128"/>
        <v>2040</v>
      </c>
      <c r="I250" cm="1">
        <f t="array" ref="I250">IF(H250&gt;=MAX($D$3:$D$100),MAX($D$3:$D$100),IF(G250&lt;$D$3,$D$3,INDEX($D$3:$D$100,MATCH(G250,$D$3:$D$100)+1)))</f>
        <v>2040</v>
      </c>
      <c r="J250">
        <f t="shared" si="129"/>
        <v>4.0300000000000002E-2</v>
      </c>
      <c r="K250" s="38">
        <f t="shared" si="130"/>
        <v>4.0300000000000002E-2</v>
      </c>
      <c r="L250">
        <f t="shared" si="131"/>
        <v>4.0300000000000002E-2</v>
      </c>
      <c r="M250">
        <f t="shared" si="127"/>
        <v>124.79701000000001</v>
      </c>
      <c r="N250">
        <f t="shared" si="168"/>
        <v>0</v>
      </c>
      <c r="S250">
        <f t="shared" si="163"/>
        <v>2260</v>
      </c>
      <c r="T250">
        <f t="shared" si="132"/>
        <v>2040</v>
      </c>
      <c r="U250" cm="1">
        <f t="array" ref="U250">IF(T250&gt;=MAX($D$3:$D$100),MAX($D$3:$D$100),IF(S250&lt;$D$3,$D$3,INDEX($D$3:$D$100,MATCH(S250,$D$3:$D$100)+1)))</f>
        <v>2040</v>
      </c>
      <c r="V250">
        <f t="shared" si="133"/>
        <v>2.73E-5</v>
      </c>
      <c r="W250" s="38">
        <f t="shared" si="134"/>
        <v>2.73E-5</v>
      </c>
      <c r="X250">
        <f t="shared" si="135"/>
        <v>2.73E-5</v>
      </c>
      <c r="Y250">
        <f t="shared" si="136"/>
        <v>8.453991000000001E-2</v>
      </c>
      <c r="Z250">
        <f t="shared" si="137"/>
        <v>0</v>
      </c>
      <c r="AE250">
        <f t="shared" si="164"/>
        <v>2260</v>
      </c>
      <c r="AF250">
        <f t="shared" si="138"/>
        <v>2040</v>
      </c>
      <c r="AG250" cm="1">
        <f t="array" ref="AG250">IF(AF250&gt;=MAX($D$3:$D$100),MAX($D$3:$D$100),IF(AE250&lt;$D$3,$D$3,INDEX($D$3:$D$100,MATCH(AE250,$D$3:$D$100)+1)))</f>
        <v>2040</v>
      </c>
      <c r="AH250">
        <f t="shared" si="139"/>
        <v>2.6800000000000001E-4</v>
      </c>
      <c r="AI250" s="38">
        <f t="shared" si="140"/>
        <v>2.6800000000000001E-4</v>
      </c>
      <c r="AJ250">
        <f t="shared" si="141"/>
        <v>2.6800000000000001E-4</v>
      </c>
      <c r="AK250">
        <f t="shared" si="142"/>
        <v>0.82991560000000009</v>
      </c>
      <c r="AL250">
        <f t="shared" si="143"/>
        <v>0</v>
      </c>
      <c r="AN250" s="1" t="str" cm="1">
        <f t="array" ref="AN250">IF(INDEX(Utilities!250:250,'OperationUtility1 (El)'!$B$9)="","",INDEX(Utilities!250:250,'OperationUtility1 (El)'!$B$9))</f>
        <v/>
      </c>
      <c r="AO250" s="1" t="str" cm="1">
        <f t="array" ref="AO250">IF(INDEX(Utilities!250:250,'OperationUtility1 (El)'!$B$9 + 3)="","",INDEX(Utilities!250:250,'OperationUtility1 (El)'!$B$9 +3))</f>
        <v/>
      </c>
      <c r="AQ250">
        <f t="shared" si="165"/>
        <v>2260</v>
      </c>
      <c r="AR250">
        <f t="shared" si="144"/>
        <v>2040</v>
      </c>
      <c r="AS250" cm="1">
        <f t="array" ref="AS250">IF(AR250&gt;=MAX($D$3:$D$100),MAX($D$3:$D$100),IF(AQ250&lt;$D$3,$D$3,INDEX($D$3:$D$100,MATCH(AQ250,$D$3:$D$100)+1)))</f>
        <v>2040</v>
      </c>
      <c r="AT250">
        <f t="shared" si="145"/>
        <v>6.0300000000000002E-5</v>
      </c>
      <c r="AU250" s="38">
        <f t="shared" si="146"/>
        <v>6.0300000000000002E-5</v>
      </c>
      <c r="AV250">
        <f t="shared" si="147"/>
        <v>6.0300000000000002E-5</v>
      </c>
      <c r="AW250">
        <f t="shared" si="148"/>
        <v>0.18673101000000003</v>
      </c>
      <c r="AX250">
        <f t="shared" si="149"/>
        <v>0</v>
      </c>
      <c r="AZ250" s="1" t="str" cm="1">
        <f t="array" ref="AZ250">IF(INDEX(Utilities!250:250,'OperationUtility1 (El)'!$B$9)="","",INDEX(Utilities!250:250,'OperationUtility1 (El)'!$B$9))</f>
        <v/>
      </c>
      <c r="BA250" s="1" t="str" cm="1">
        <f t="array" ref="BA250">IF(INDEX(Utilities!250:250,'OperationUtility1 (El)'!$B$9 + 4)="","",INDEX(Utilities!250:250,'OperationUtility1 (El)'!$B$9 +4))</f>
        <v/>
      </c>
      <c r="BC250">
        <f t="shared" si="166"/>
        <v>2260</v>
      </c>
      <c r="BD250">
        <f t="shared" si="150"/>
        <v>2040</v>
      </c>
      <c r="BE250" cm="1">
        <f t="array" ref="BE250">IF(BD250&gt;=MAX($D$3:$D$100),MAX($D$3:$D$100),IF(BC250&lt;$D$3,$D$3,INDEX($D$3:$D$100,MATCH(BC250,$D$3:$D$100)+1)))</f>
        <v>2040</v>
      </c>
      <c r="BF250">
        <f t="shared" si="151"/>
        <v>0.40600000000000003</v>
      </c>
      <c r="BG250" s="38">
        <f t="shared" si="152"/>
        <v>0.40600000000000003</v>
      </c>
      <c r="BH250">
        <f t="shared" si="153"/>
        <v>0.40600000000000003</v>
      </c>
      <c r="BI250">
        <f t="shared" si="154"/>
        <v>1257.2602000000002</v>
      </c>
      <c r="BJ250">
        <f t="shared" si="155"/>
        <v>0</v>
      </c>
      <c r="BL250" s="1" t="str" cm="1">
        <f t="array" ref="BL250">IF(INDEX(Utilities!250:250,'OperationUtility1 (El)'!$B$9)="","",INDEX(Utilities!250:250,'OperationUtility1 (El)'!$B$9))</f>
        <v/>
      </c>
      <c r="BM250" s="1" t="str" cm="1">
        <f t="array" ref="BM250">IF(INDEX(Utilities!250:250,'OperationUtility1 (El)'!$B$9 + 5)="","",INDEX(Utilities!250:250,'OperationUtility1 (El)'!$B$9 +5))</f>
        <v/>
      </c>
      <c r="BO250">
        <f t="shared" si="167"/>
        <v>2260</v>
      </c>
      <c r="BP250">
        <f t="shared" si="156"/>
        <v>2040</v>
      </c>
      <c r="BQ250" cm="1">
        <f t="array" ref="BQ250">IF(BP250&gt;=MAX($D$3:$D$100),MAX($D$3:$D$100),IF(BO250&lt;$D$3,$D$3,INDEX($D$3:$D$100,MATCH(BO250,$D$3:$D$100)+1)))</f>
        <v>2040</v>
      </c>
      <c r="BR250">
        <f t="shared" si="157"/>
        <v>6.1510000000000007</v>
      </c>
      <c r="BS250" s="38">
        <f t="shared" si="158"/>
        <v>6.1510000000000007</v>
      </c>
      <c r="BT250">
        <f t="shared" si="159"/>
        <v>6.1510000000000007</v>
      </c>
      <c r="BU250">
        <f t="shared" si="160"/>
        <v>19047.801700000004</v>
      </c>
      <c r="BV250">
        <f t="shared" si="161"/>
        <v>0</v>
      </c>
    </row>
    <row r="251" spans="7:74" x14ac:dyDescent="0.25">
      <c r="G251">
        <f t="shared" si="162"/>
        <v>2261</v>
      </c>
      <c r="H251">
        <f t="shared" si="128"/>
        <v>2040</v>
      </c>
      <c r="I251" cm="1">
        <f t="array" ref="I251">IF(H251&gt;=MAX($D$3:$D$100),MAX($D$3:$D$100),IF(G251&lt;$D$3,$D$3,INDEX($D$3:$D$100,MATCH(G251,$D$3:$D$100)+1)))</f>
        <v>2040</v>
      </c>
      <c r="J251">
        <f t="shared" si="129"/>
        <v>4.0300000000000002E-2</v>
      </c>
      <c r="K251" s="38">
        <f t="shared" si="130"/>
        <v>4.0300000000000002E-2</v>
      </c>
      <c r="L251">
        <f t="shared" si="131"/>
        <v>4.0300000000000002E-2</v>
      </c>
      <c r="M251">
        <f t="shared" si="127"/>
        <v>124.79701000000001</v>
      </c>
      <c r="N251">
        <f t="shared" si="168"/>
        <v>0</v>
      </c>
      <c r="S251">
        <f t="shared" si="163"/>
        <v>2261</v>
      </c>
      <c r="T251">
        <f t="shared" si="132"/>
        <v>2040</v>
      </c>
      <c r="U251" cm="1">
        <f t="array" ref="U251">IF(T251&gt;=MAX($D$3:$D$100),MAX($D$3:$D$100),IF(S251&lt;$D$3,$D$3,INDEX($D$3:$D$100,MATCH(S251,$D$3:$D$100)+1)))</f>
        <v>2040</v>
      </c>
      <c r="V251">
        <f t="shared" si="133"/>
        <v>2.73E-5</v>
      </c>
      <c r="W251" s="38">
        <f t="shared" si="134"/>
        <v>2.73E-5</v>
      </c>
      <c r="X251">
        <f t="shared" si="135"/>
        <v>2.73E-5</v>
      </c>
      <c r="Y251">
        <f t="shared" si="136"/>
        <v>8.453991000000001E-2</v>
      </c>
      <c r="Z251">
        <f t="shared" si="137"/>
        <v>0</v>
      </c>
      <c r="AE251">
        <f t="shared" si="164"/>
        <v>2261</v>
      </c>
      <c r="AF251">
        <f t="shared" si="138"/>
        <v>2040</v>
      </c>
      <c r="AG251" cm="1">
        <f t="array" ref="AG251">IF(AF251&gt;=MAX($D$3:$D$100),MAX($D$3:$D$100),IF(AE251&lt;$D$3,$D$3,INDEX($D$3:$D$100,MATCH(AE251,$D$3:$D$100)+1)))</f>
        <v>2040</v>
      </c>
      <c r="AH251">
        <f t="shared" si="139"/>
        <v>2.6800000000000001E-4</v>
      </c>
      <c r="AI251" s="38">
        <f t="shared" si="140"/>
        <v>2.6800000000000001E-4</v>
      </c>
      <c r="AJ251">
        <f t="shared" si="141"/>
        <v>2.6800000000000001E-4</v>
      </c>
      <c r="AK251">
        <f t="shared" si="142"/>
        <v>0.82991560000000009</v>
      </c>
      <c r="AL251">
        <f t="shared" si="143"/>
        <v>0</v>
      </c>
      <c r="AN251" s="1" t="str" cm="1">
        <f t="array" ref="AN251">IF(INDEX(Utilities!251:251,'OperationUtility1 (El)'!$B$9)="","",INDEX(Utilities!251:251,'OperationUtility1 (El)'!$B$9))</f>
        <v/>
      </c>
      <c r="AO251" s="1" t="str" cm="1">
        <f t="array" ref="AO251">IF(INDEX(Utilities!251:251,'OperationUtility1 (El)'!$B$9 + 3)="","",INDEX(Utilities!251:251,'OperationUtility1 (El)'!$B$9 +3))</f>
        <v/>
      </c>
      <c r="AQ251">
        <f t="shared" si="165"/>
        <v>2261</v>
      </c>
      <c r="AR251">
        <f t="shared" si="144"/>
        <v>2040</v>
      </c>
      <c r="AS251" cm="1">
        <f t="array" ref="AS251">IF(AR251&gt;=MAX($D$3:$D$100),MAX($D$3:$D$100),IF(AQ251&lt;$D$3,$D$3,INDEX($D$3:$D$100,MATCH(AQ251,$D$3:$D$100)+1)))</f>
        <v>2040</v>
      </c>
      <c r="AT251">
        <f t="shared" si="145"/>
        <v>6.0300000000000002E-5</v>
      </c>
      <c r="AU251" s="38">
        <f t="shared" si="146"/>
        <v>6.0300000000000002E-5</v>
      </c>
      <c r="AV251">
        <f t="shared" si="147"/>
        <v>6.0300000000000002E-5</v>
      </c>
      <c r="AW251">
        <f t="shared" si="148"/>
        <v>0.18673101000000003</v>
      </c>
      <c r="AX251">
        <f t="shared" si="149"/>
        <v>0</v>
      </c>
      <c r="AZ251" s="1" t="str" cm="1">
        <f t="array" ref="AZ251">IF(INDEX(Utilities!251:251,'OperationUtility1 (El)'!$B$9)="","",INDEX(Utilities!251:251,'OperationUtility1 (El)'!$B$9))</f>
        <v/>
      </c>
      <c r="BA251" s="1" t="str" cm="1">
        <f t="array" ref="BA251">IF(INDEX(Utilities!251:251,'OperationUtility1 (El)'!$B$9 + 4)="","",INDEX(Utilities!251:251,'OperationUtility1 (El)'!$B$9 +4))</f>
        <v/>
      </c>
      <c r="BC251">
        <f t="shared" si="166"/>
        <v>2261</v>
      </c>
      <c r="BD251">
        <f t="shared" si="150"/>
        <v>2040</v>
      </c>
      <c r="BE251" cm="1">
        <f t="array" ref="BE251">IF(BD251&gt;=MAX($D$3:$D$100),MAX($D$3:$D$100),IF(BC251&lt;$D$3,$D$3,INDEX($D$3:$D$100,MATCH(BC251,$D$3:$D$100)+1)))</f>
        <v>2040</v>
      </c>
      <c r="BF251">
        <f t="shared" si="151"/>
        <v>0.40600000000000003</v>
      </c>
      <c r="BG251" s="38">
        <f t="shared" si="152"/>
        <v>0.40600000000000003</v>
      </c>
      <c r="BH251">
        <f t="shared" si="153"/>
        <v>0.40600000000000003</v>
      </c>
      <c r="BI251">
        <f t="shared" si="154"/>
        <v>1257.2602000000002</v>
      </c>
      <c r="BJ251">
        <f t="shared" si="155"/>
        <v>0</v>
      </c>
      <c r="BL251" s="1" t="str" cm="1">
        <f t="array" ref="BL251">IF(INDEX(Utilities!251:251,'OperationUtility1 (El)'!$B$9)="","",INDEX(Utilities!251:251,'OperationUtility1 (El)'!$B$9))</f>
        <v/>
      </c>
      <c r="BM251" s="1" t="str" cm="1">
        <f t="array" ref="BM251">IF(INDEX(Utilities!251:251,'OperationUtility1 (El)'!$B$9 + 5)="","",INDEX(Utilities!251:251,'OperationUtility1 (El)'!$B$9 +5))</f>
        <v/>
      </c>
      <c r="BO251">
        <f t="shared" si="167"/>
        <v>2261</v>
      </c>
      <c r="BP251">
        <f t="shared" si="156"/>
        <v>2040</v>
      </c>
      <c r="BQ251" cm="1">
        <f t="array" ref="BQ251">IF(BP251&gt;=MAX($D$3:$D$100),MAX($D$3:$D$100),IF(BO251&lt;$D$3,$D$3,INDEX($D$3:$D$100,MATCH(BO251,$D$3:$D$100)+1)))</f>
        <v>2040</v>
      </c>
      <c r="BR251">
        <f t="shared" si="157"/>
        <v>6.1510000000000007</v>
      </c>
      <c r="BS251" s="38">
        <f t="shared" si="158"/>
        <v>6.1510000000000007</v>
      </c>
      <c r="BT251">
        <f t="shared" si="159"/>
        <v>6.1510000000000007</v>
      </c>
      <c r="BU251">
        <f t="shared" si="160"/>
        <v>19047.801700000004</v>
      </c>
      <c r="BV251">
        <f t="shared" si="161"/>
        <v>0</v>
      </c>
    </row>
    <row r="252" spans="7:74" x14ac:dyDescent="0.25">
      <c r="G252">
        <f t="shared" si="162"/>
        <v>2262</v>
      </c>
      <c r="H252">
        <f t="shared" si="128"/>
        <v>2040</v>
      </c>
      <c r="I252" cm="1">
        <f t="array" ref="I252">IF(H252&gt;=MAX($D$3:$D$100),MAX($D$3:$D$100),IF(G252&lt;$D$3,$D$3,INDEX($D$3:$D$100,MATCH(G252,$D$3:$D$100)+1)))</f>
        <v>2040</v>
      </c>
      <c r="J252">
        <f t="shared" si="129"/>
        <v>4.0300000000000002E-2</v>
      </c>
      <c r="K252" s="38">
        <f t="shared" si="130"/>
        <v>4.0300000000000002E-2</v>
      </c>
      <c r="L252">
        <f t="shared" si="131"/>
        <v>4.0300000000000002E-2</v>
      </c>
      <c r="M252">
        <f t="shared" si="127"/>
        <v>124.79701000000001</v>
      </c>
      <c r="N252">
        <f t="shared" si="168"/>
        <v>0</v>
      </c>
      <c r="S252">
        <f t="shared" si="163"/>
        <v>2262</v>
      </c>
      <c r="T252">
        <f t="shared" si="132"/>
        <v>2040</v>
      </c>
      <c r="U252" cm="1">
        <f t="array" ref="U252">IF(T252&gt;=MAX($D$3:$D$100),MAX($D$3:$D$100),IF(S252&lt;$D$3,$D$3,INDEX($D$3:$D$100,MATCH(S252,$D$3:$D$100)+1)))</f>
        <v>2040</v>
      </c>
      <c r="V252">
        <f t="shared" si="133"/>
        <v>2.73E-5</v>
      </c>
      <c r="W252" s="38">
        <f t="shared" si="134"/>
        <v>2.73E-5</v>
      </c>
      <c r="X252">
        <f t="shared" si="135"/>
        <v>2.73E-5</v>
      </c>
      <c r="Y252">
        <f t="shared" si="136"/>
        <v>8.453991000000001E-2</v>
      </c>
      <c r="Z252">
        <f t="shared" si="137"/>
        <v>0</v>
      </c>
      <c r="AE252">
        <f t="shared" si="164"/>
        <v>2262</v>
      </c>
      <c r="AF252">
        <f t="shared" si="138"/>
        <v>2040</v>
      </c>
      <c r="AG252" cm="1">
        <f t="array" ref="AG252">IF(AF252&gt;=MAX($D$3:$D$100),MAX($D$3:$D$100),IF(AE252&lt;$D$3,$D$3,INDEX($D$3:$D$100,MATCH(AE252,$D$3:$D$100)+1)))</f>
        <v>2040</v>
      </c>
      <c r="AH252">
        <f t="shared" si="139"/>
        <v>2.6800000000000001E-4</v>
      </c>
      <c r="AI252" s="38">
        <f t="shared" si="140"/>
        <v>2.6800000000000001E-4</v>
      </c>
      <c r="AJ252">
        <f t="shared" si="141"/>
        <v>2.6800000000000001E-4</v>
      </c>
      <c r="AK252">
        <f t="shared" si="142"/>
        <v>0.82991560000000009</v>
      </c>
      <c r="AL252">
        <f t="shared" si="143"/>
        <v>0</v>
      </c>
      <c r="AN252" s="1" t="str" cm="1">
        <f t="array" ref="AN252">IF(INDEX(Utilities!252:252,'OperationUtility1 (El)'!$B$9)="","",INDEX(Utilities!252:252,'OperationUtility1 (El)'!$B$9))</f>
        <v/>
      </c>
      <c r="AO252" s="1" t="str" cm="1">
        <f t="array" ref="AO252">IF(INDEX(Utilities!252:252,'OperationUtility1 (El)'!$B$9 + 3)="","",INDEX(Utilities!252:252,'OperationUtility1 (El)'!$B$9 +3))</f>
        <v/>
      </c>
      <c r="AQ252">
        <f t="shared" si="165"/>
        <v>2262</v>
      </c>
      <c r="AR252">
        <f t="shared" si="144"/>
        <v>2040</v>
      </c>
      <c r="AS252" cm="1">
        <f t="array" ref="AS252">IF(AR252&gt;=MAX($D$3:$D$100),MAX($D$3:$D$100),IF(AQ252&lt;$D$3,$D$3,INDEX($D$3:$D$100,MATCH(AQ252,$D$3:$D$100)+1)))</f>
        <v>2040</v>
      </c>
      <c r="AT252">
        <f t="shared" si="145"/>
        <v>6.0300000000000002E-5</v>
      </c>
      <c r="AU252" s="38">
        <f t="shared" si="146"/>
        <v>6.0300000000000002E-5</v>
      </c>
      <c r="AV252">
        <f t="shared" si="147"/>
        <v>6.0300000000000002E-5</v>
      </c>
      <c r="AW252">
        <f t="shared" si="148"/>
        <v>0.18673101000000003</v>
      </c>
      <c r="AX252">
        <f t="shared" si="149"/>
        <v>0</v>
      </c>
      <c r="AZ252" s="1" t="str" cm="1">
        <f t="array" ref="AZ252">IF(INDEX(Utilities!252:252,'OperationUtility1 (El)'!$B$9)="","",INDEX(Utilities!252:252,'OperationUtility1 (El)'!$B$9))</f>
        <v/>
      </c>
      <c r="BA252" s="1" t="str" cm="1">
        <f t="array" ref="BA252">IF(INDEX(Utilities!252:252,'OperationUtility1 (El)'!$B$9 + 4)="","",INDEX(Utilities!252:252,'OperationUtility1 (El)'!$B$9 +4))</f>
        <v/>
      </c>
      <c r="BC252">
        <f t="shared" si="166"/>
        <v>2262</v>
      </c>
      <c r="BD252">
        <f t="shared" si="150"/>
        <v>2040</v>
      </c>
      <c r="BE252" cm="1">
        <f t="array" ref="BE252">IF(BD252&gt;=MAX($D$3:$D$100),MAX($D$3:$D$100),IF(BC252&lt;$D$3,$D$3,INDEX($D$3:$D$100,MATCH(BC252,$D$3:$D$100)+1)))</f>
        <v>2040</v>
      </c>
      <c r="BF252">
        <f t="shared" si="151"/>
        <v>0.40600000000000003</v>
      </c>
      <c r="BG252" s="38">
        <f t="shared" si="152"/>
        <v>0.40600000000000003</v>
      </c>
      <c r="BH252">
        <f t="shared" si="153"/>
        <v>0.40600000000000003</v>
      </c>
      <c r="BI252">
        <f t="shared" si="154"/>
        <v>1257.2602000000002</v>
      </c>
      <c r="BJ252">
        <f t="shared" si="155"/>
        <v>0</v>
      </c>
      <c r="BL252" s="1" t="str" cm="1">
        <f t="array" ref="BL252">IF(INDEX(Utilities!252:252,'OperationUtility1 (El)'!$B$9)="","",INDEX(Utilities!252:252,'OperationUtility1 (El)'!$B$9))</f>
        <v/>
      </c>
      <c r="BM252" s="1" t="str" cm="1">
        <f t="array" ref="BM252">IF(INDEX(Utilities!252:252,'OperationUtility1 (El)'!$B$9 + 5)="","",INDEX(Utilities!252:252,'OperationUtility1 (El)'!$B$9 +5))</f>
        <v/>
      </c>
      <c r="BO252">
        <f t="shared" si="167"/>
        <v>2262</v>
      </c>
      <c r="BP252">
        <f t="shared" si="156"/>
        <v>2040</v>
      </c>
      <c r="BQ252" cm="1">
        <f t="array" ref="BQ252">IF(BP252&gt;=MAX($D$3:$D$100),MAX($D$3:$D$100),IF(BO252&lt;$D$3,$D$3,INDEX($D$3:$D$100,MATCH(BO252,$D$3:$D$100)+1)))</f>
        <v>2040</v>
      </c>
      <c r="BR252">
        <f t="shared" si="157"/>
        <v>6.1510000000000007</v>
      </c>
      <c r="BS252" s="38">
        <f t="shared" si="158"/>
        <v>6.1510000000000007</v>
      </c>
      <c r="BT252">
        <f t="shared" si="159"/>
        <v>6.1510000000000007</v>
      </c>
      <c r="BU252">
        <f t="shared" si="160"/>
        <v>19047.801700000004</v>
      </c>
      <c r="BV252">
        <f t="shared" si="161"/>
        <v>0</v>
      </c>
    </row>
    <row r="253" spans="7:74" x14ac:dyDescent="0.25">
      <c r="G253">
        <f t="shared" si="162"/>
        <v>2263</v>
      </c>
      <c r="H253">
        <f t="shared" si="128"/>
        <v>2040</v>
      </c>
      <c r="I253" cm="1">
        <f t="array" ref="I253">IF(H253&gt;=MAX($D$3:$D$100),MAX($D$3:$D$100),IF(G253&lt;$D$3,$D$3,INDEX($D$3:$D$100,MATCH(G253,$D$3:$D$100)+1)))</f>
        <v>2040</v>
      </c>
      <c r="J253">
        <f t="shared" si="129"/>
        <v>4.0300000000000002E-2</v>
      </c>
      <c r="K253" s="38">
        <f t="shared" si="130"/>
        <v>4.0300000000000002E-2</v>
      </c>
      <c r="L253">
        <f t="shared" si="131"/>
        <v>4.0300000000000002E-2</v>
      </c>
      <c r="M253">
        <f t="shared" si="127"/>
        <v>124.79701000000001</v>
      </c>
      <c r="N253">
        <f t="shared" si="168"/>
        <v>0</v>
      </c>
      <c r="S253">
        <f t="shared" si="163"/>
        <v>2263</v>
      </c>
      <c r="T253">
        <f t="shared" si="132"/>
        <v>2040</v>
      </c>
      <c r="U253" cm="1">
        <f t="array" ref="U253">IF(T253&gt;=MAX($D$3:$D$100),MAX($D$3:$D$100),IF(S253&lt;$D$3,$D$3,INDEX($D$3:$D$100,MATCH(S253,$D$3:$D$100)+1)))</f>
        <v>2040</v>
      </c>
      <c r="V253">
        <f t="shared" si="133"/>
        <v>2.73E-5</v>
      </c>
      <c r="W253" s="38">
        <f t="shared" si="134"/>
        <v>2.73E-5</v>
      </c>
      <c r="X253">
        <f t="shared" si="135"/>
        <v>2.73E-5</v>
      </c>
      <c r="Y253">
        <f t="shared" si="136"/>
        <v>8.453991000000001E-2</v>
      </c>
      <c r="Z253">
        <f t="shared" si="137"/>
        <v>0</v>
      </c>
      <c r="AE253">
        <f t="shared" si="164"/>
        <v>2263</v>
      </c>
      <c r="AF253">
        <f t="shared" si="138"/>
        <v>2040</v>
      </c>
      <c r="AG253" cm="1">
        <f t="array" ref="AG253">IF(AF253&gt;=MAX($D$3:$D$100),MAX($D$3:$D$100),IF(AE253&lt;$D$3,$D$3,INDEX($D$3:$D$100,MATCH(AE253,$D$3:$D$100)+1)))</f>
        <v>2040</v>
      </c>
      <c r="AH253">
        <f t="shared" si="139"/>
        <v>2.6800000000000001E-4</v>
      </c>
      <c r="AI253" s="38">
        <f t="shared" si="140"/>
        <v>2.6800000000000001E-4</v>
      </c>
      <c r="AJ253">
        <f t="shared" si="141"/>
        <v>2.6800000000000001E-4</v>
      </c>
      <c r="AK253">
        <f t="shared" si="142"/>
        <v>0.82991560000000009</v>
      </c>
      <c r="AL253">
        <f t="shared" si="143"/>
        <v>0</v>
      </c>
      <c r="AN253" s="1" t="str" cm="1">
        <f t="array" ref="AN253">IF(INDEX(Utilities!253:253,'OperationUtility1 (El)'!$B$9)="","",INDEX(Utilities!253:253,'OperationUtility1 (El)'!$B$9))</f>
        <v/>
      </c>
      <c r="AO253" s="1" t="str" cm="1">
        <f t="array" ref="AO253">IF(INDEX(Utilities!253:253,'OperationUtility1 (El)'!$B$9 + 3)="","",INDEX(Utilities!253:253,'OperationUtility1 (El)'!$B$9 +3))</f>
        <v/>
      </c>
      <c r="AQ253">
        <f t="shared" si="165"/>
        <v>2263</v>
      </c>
      <c r="AR253">
        <f t="shared" si="144"/>
        <v>2040</v>
      </c>
      <c r="AS253" cm="1">
        <f t="array" ref="AS253">IF(AR253&gt;=MAX($D$3:$D$100),MAX($D$3:$D$100),IF(AQ253&lt;$D$3,$D$3,INDEX($D$3:$D$100,MATCH(AQ253,$D$3:$D$100)+1)))</f>
        <v>2040</v>
      </c>
      <c r="AT253">
        <f t="shared" si="145"/>
        <v>6.0300000000000002E-5</v>
      </c>
      <c r="AU253" s="38">
        <f t="shared" si="146"/>
        <v>6.0300000000000002E-5</v>
      </c>
      <c r="AV253">
        <f t="shared" si="147"/>
        <v>6.0300000000000002E-5</v>
      </c>
      <c r="AW253">
        <f t="shared" si="148"/>
        <v>0.18673101000000003</v>
      </c>
      <c r="AX253">
        <f t="shared" si="149"/>
        <v>0</v>
      </c>
      <c r="AZ253" s="1" t="str" cm="1">
        <f t="array" ref="AZ253">IF(INDEX(Utilities!253:253,'OperationUtility1 (El)'!$B$9)="","",INDEX(Utilities!253:253,'OperationUtility1 (El)'!$B$9))</f>
        <v/>
      </c>
      <c r="BA253" s="1" t="str" cm="1">
        <f t="array" ref="BA253">IF(INDEX(Utilities!253:253,'OperationUtility1 (El)'!$B$9 + 4)="","",INDEX(Utilities!253:253,'OperationUtility1 (El)'!$B$9 +4))</f>
        <v/>
      </c>
      <c r="BC253">
        <f t="shared" si="166"/>
        <v>2263</v>
      </c>
      <c r="BD253">
        <f t="shared" si="150"/>
        <v>2040</v>
      </c>
      <c r="BE253" cm="1">
        <f t="array" ref="BE253">IF(BD253&gt;=MAX($D$3:$D$100),MAX($D$3:$D$100),IF(BC253&lt;$D$3,$D$3,INDEX($D$3:$D$100,MATCH(BC253,$D$3:$D$100)+1)))</f>
        <v>2040</v>
      </c>
      <c r="BF253">
        <f t="shared" si="151"/>
        <v>0.40600000000000003</v>
      </c>
      <c r="BG253" s="38">
        <f t="shared" si="152"/>
        <v>0.40600000000000003</v>
      </c>
      <c r="BH253">
        <f t="shared" si="153"/>
        <v>0.40600000000000003</v>
      </c>
      <c r="BI253">
        <f t="shared" si="154"/>
        <v>1257.2602000000002</v>
      </c>
      <c r="BJ253">
        <f t="shared" si="155"/>
        <v>0</v>
      </c>
      <c r="BL253" s="1" t="str" cm="1">
        <f t="array" ref="BL253">IF(INDEX(Utilities!253:253,'OperationUtility1 (El)'!$B$9)="","",INDEX(Utilities!253:253,'OperationUtility1 (El)'!$B$9))</f>
        <v/>
      </c>
      <c r="BM253" s="1" t="str" cm="1">
        <f t="array" ref="BM253">IF(INDEX(Utilities!253:253,'OperationUtility1 (El)'!$B$9 + 5)="","",INDEX(Utilities!253:253,'OperationUtility1 (El)'!$B$9 +5))</f>
        <v/>
      </c>
      <c r="BO253">
        <f t="shared" si="167"/>
        <v>2263</v>
      </c>
      <c r="BP253">
        <f t="shared" si="156"/>
        <v>2040</v>
      </c>
      <c r="BQ253" cm="1">
        <f t="array" ref="BQ253">IF(BP253&gt;=MAX($D$3:$D$100),MAX($D$3:$D$100),IF(BO253&lt;$D$3,$D$3,INDEX($D$3:$D$100,MATCH(BO253,$D$3:$D$100)+1)))</f>
        <v>2040</v>
      </c>
      <c r="BR253">
        <f t="shared" si="157"/>
        <v>6.1510000000000007</v>
      </c>
      <c r="BS253" s="38">
        <f t="shared" si="158"/>
        <v>6.1510000000000007</v>
      </c>
      <c r="BT253">
        <f t="shared" si="159"/>
        <v>6.1510000000000007</v>
      </c>
      <c r="BU253">
        <f t="shared" si="160"/>
        <v>19047.801700000004</v>
      </c>
      <c r="BV253">
        <f t="shared" si="161"/>
        <v>0</v>
      </c>
    </row>
    <row r="254" spans="7:74" x14ac:dyDescent="0.25">
      <c r="G254">
        <f t="shared" si="162"/>
        <v>2264</v>
      </c>
      <c r="H254">
        <f t="shared" si="128"/>
        <v>2040</v>
      </c>
      <c r="I254" cm="1">
        <f t="array" ref="I254">IF(H254&gt;=MAX($D$3:$D$100),MAX($D$3:$D$100),IF(G254&lt;$D$3,$D$3,INDEX($D$3:$D$100,MATCH(G254,$D$3:$D$100)+1)))</f>
        <v>2040</v>
      </c>
      <c r="J254">
        <f t="shared" si="129"/>
        <v>4.0300000000000002E-2</v>
      </c>
      <c r="K254" s="38">
        <f t="shared" si="130"/>
        <v>4.0300000000000002E-2</v>
      </c>
      <c r="L254">
        <f t="shared" si="131"/>
        <v>4.0300000000000002E-2</v>
      </c>
      <c r="M254">
        <f t="shared" si="127"/>
        <v>124.79701000000001</v>
      </c>
      <c r="N254">
        <f t="shared" si="168"/>
        <v>0</v>
      </c>
      <c r="S254">
        <f t="shared" si="163"/>
        <v>2264</v>
      </c>
      <c r="T254">
        <f t="shared" si="132"/>
        <v>2040</v>
      </c>
      <c r="U254" cm="1">
        <f t="array" ref="U254">IF(T254&gt;=MAX($D$3:$D$100),MAX($D$3:$D$100),IF(S254&lt;$D$3,$D$3,INDEX($D$3:$D$100,MATCH(S254,$D$3:$D$100)+1)))</f>
        <v>2040</v>
      </c>
      <c r="V254">
        <f t="shared" si="133"/>
        <v>2.73E-5</v>
      </c>
      <c r="W254" s="38">
        <f t="shared" si="134"/>
        <v>2.73E-5</v>
      </c>
      <c r="X254">
        <f t="shared" si="135"/>
        <v>2.73E-5</v>
      </c>
      <c r="Y254">
        <f t="shared" si="136"/>
        <v>8.453991000000001E-2</v>
      </c>
      <c r="Z254">
        <f t="shared" si="137"/>
        <v>0</v>
      </c>
      <c r="AE254">
        <f t="shared" si="164"/>
        <v>2264</v>
      </c>
      <c r="AF254">
        <f t="shared" si="138"/>
        <v>2040</v>
      </c>
      <c r="AG254" cm="1">
        <f t="array" ref="AG254">IF(AF254&gt;=MAX($D$3:$D$100),MAX($D$3:$D$100),IF(AE254&lt;$D$3,$D$3,INDEX($D$3:$D$100,MATCH(AE254,$D$3:$D$100)+1)))</f>
        <v>2040</v>
      </c>
      <c r="AH254">
        <f t="shared" si="139"/>
        <v>2.6800000000000001E-4</v>
      </c>
      <c r="AI254" s="38">
        <f t="shared" si="140"/>
        <v>2.6800000000000001E-4</v>
      </c>
      <c r="AJ254">
        <f t="shared" si="141"/>
        <v>2.6800000000000001E-4</v>
      </c>
      <c r="AK254">
        <f t="shared" si="142"/>
        <v>0.82991560000000009</v>
      </c>
      <c r="AL254">
        <f t="shared" si="143"/>
        <v>0</v>
      </c>
      <c r="AN254" s="1" t="str" cm="1">
        <f t="array" ref="AN254">IF(INDEX(Utilities!254:254,'OperationUtility1 (El)'!$B$9)="","",INDEX(Utilities!254:254,'OperationUtility1 (El)'!$B$9))</f>
        <v/>
      </c>
      <c r="AO254" s="1" t="str" cm="1">
        <f t="array" ref="AO254">IF(INDEX(Utilities!254:254,'OperationUtility1 (El)'!$B$9 + 3)="","",INDEX(Utilities!254:254,'OperationUtility1 (El)'!$B$9 +3))</f>
        <v/>
      </c>
      <c r="AQ254">
        <f t="shared" si="165"/>
        <v>2264</v>
      </c>
      <c r="AR254">
        <f t="shared" si="144"/>
        <v>2040</v>
      </c>
      <c r="AS254" cm="1">
        <f t="array" ref="AS254">IF(AR254&gt;=MAX($D$3:$D$100),MAX($D$3:$D$100),IF(AQ254&lt;$D$3,$D$3,INDEX($D$3:$D$100,MATCH(AQ254,$D$3:$D$100)+1)))</f>
        <v>2040</v>
      </c>
      <c r="AT254">
        <f t="shared" si="145"/>
        <v>6.0300000000000002E-5</v>
      </c>
      <c r="AU254" s="38">
        <f t="shared" si="146"/>
        <v>6.0300000000000002E-5</v>
      </c>
      <c r="AV254">
        <f t="shared" si="147"/>
        <v>6.0300000000000002E-5</v>
      </c>
      <c r="AW254">
        <f t="shared" si="148"/>
        <v>0.18673101000000003</v>
      </c>
      <c r="AX254">
        <f t="shared" si="149"/>
        <v>0</v>
      </c>
      <c r="AZ254" s="1" t="str" cm="1">
        <f t="array" ref="AZ254">IF(INDEX(Utilities!254:254,'OperationUtility1 (El)'!$B$9)="","",INDEX(Utilities!254:254,'OperationUtility1 (El)'!$B$9))</f>
        <v/>
      </c>
      <c r="BA254" s="1" t="str" cm="1">
        <f t="array" ref="BA254">IF(INDEX(Utilities!254:254,'OperationUtility1 (El)'!$B$9 + 4)="","",INDEX(Utilities!254:254,'OperationUtility1 (El)'!$B$9 +4))</f>
        <v/>
      </c>
      <c r="BC254">
        <f t="shared" si="166"/>
        <v>2264</v>
      </c>
      <c r="BD254">
        <f t="shared" si="150"/>
        <v>2040</v>
      </c>
      <c r="BE254" cm="1">
        <f t="array" ref="BE254">IF(BD254&gt;=MAX($D$3:$D$100),MAX($D$3:$D$100),IF(BC254&lt;$D$3,$D$3,INDEX($D$3:$D$100,MATCH(BC254,$D$3:$D$100)+1)))</f>
        <v>2040</v>
      </c>
      <c r="BF254">
        <f t="shared" si="151"/>
        <v>0.40600000000000003</v>
      </c>
      <c r="BG254" s="38">
        <f t="shared" si="152"/>
        <v>0.40600000000000003</v>
      </c>
      <c r="BH254">
        <f t="shared" si="153"/>
        <v>0.40600000000000003</v>
      </c>
      <c r="BI254">
        <f t="shared" si="154"/>
        <v>1257.2602000000002</v>
      </c>
      <c r="BJ254">
        <f t="shared" si="155"/>
        <v>0</v>
      </c>
      <c r="BL254" s="1" t="str" cm="1">
        <f t="array" ref="BL254">IF(INDEX(Utilities!254:254,'OperationUtility1 (El)'!$B$9)="","",INDEX(Utilities!254:254,'OperationUtility1 (El)'!$B$9))</f>
        <v/>
      </c>
      <c r="BM254" s="1" t="str" cm="1">
        <f t="array" ref="BM254">IF(INDEX(Utilities!254:254,'OperationUtility1 (El)'!$B$9 + 5)="","",INDEX(Utilities!254:254,'OperationUtility1 (El)'!$B$9 +5))</f>
        <v/>
      </c>
      <c r="BO254">
        <f t="shared" si="167"/>
        <v>2264</v>
      </c>
      <c r="BP254">
        <f t="shared" si="156"/>
        <v>2040</v>
      </c>
      <c r="BQ254" cm="1">
        <f t="array" ref="BQ254">IF(BP254&gt;=MAX($D$3:$D$100),MAX($D$3:$D$100),IF(BO254&lt;$D$3,$D$3,INDEX($D$3:$D$100,MATCH(BO254,$D$3:$D$100)+1)))</f>
        <v>2040</v>
      </c>
      <c r="BR254">
        <f t="shared" si="157"/>
        <v>6.1510000000000007</v>
      </c>
      <c r="BS254" s="38">
        <f t="shared" si="158"/>
        <v>6.1510000000000007</v>
      </c>
      <c r="BT254">
        <f t="shared" si="159"/>
        <v>6.1510000000000007</v>
      </c>
      <c r="BU254">
        <f t="shared" si="160"/>
        <v>19047.801700000004</v>
      </c>
      <c r="BV254">
        <f t="shared" si="161"/>
        <v>0</v>
      </c>
    </row>
    <row r="255" spans="7:74" x14ac:dyDescent="0.25">
      <c r="G255">
        <f t="shared" si="162"/>
        <v>2265</v>
      </c>
      <c r="H255">
        <f t="shared" si="128"/>
        <v>2040</v>
      </c>
      <c r="I255" cm="1">
        <f t="array" ref="I255">IF(H255&gt;=MAX($D$3:$D$100),MAX($D$3:$D$100),IF(G255&lt;$D$3,$D$3,INDEX($D$3:$D$100,MATCH(G255,$D$3:$D$100)+1)))</f>
        <v>2040</v>
      </c>
      <c r="J255">
        <f t="shared" si="129"/>
        <v>4.0300000000000002E-2</v>
      </c>
      <c r="K255" s="38">
        <f t="shared" si="130"/>
        <v>4.0300000000000002E-2</v>
      </c>
      <c r="L255">
        <f t="shared" si="131"/>
        <v>4.0300000000000002E-2</v>
      </c>
      <c r="M255">
        <f t="shared" si="127"/>
        <v>124.79701000000001</v>
      </c>
      <c r="N255">
        <f t="shared" si="168"/>
        <v>0</v>
      </c>
      <c r="S255">
        <f t="shared" si="163"/>
        <v>2265</v>
      </c>
      <c r="T255">
        <f t="shared" si="132"/>
        <v>2040</v>
      </c>
      <c r="U255" cm="1">
        <f t="array" ref="U255">IF(T255&gt;=MAX($D$3:$D$100),MAX($D$3:$D$100),IF(S255&lt;$D$3,$D$3,INDEX($D$3:$D$100,MATCH(S255,$D$3:$D$100)+1)))</f>
        <v>2040</v>
      </c>
      <c r="V255">
        <f t="shared" si="133"/>
        <v>2.73E-5</v>
      </c>
      <c r="W255" s="38">
        <f t="shared" si="134"/>
        <v>2.73E-5</v>
      </c>
      <c r="X255">
        <f t="shared" si="135"/>
        <v>2.73E-5</v>
      </c>
      <c r="Y255">
        <f t="shared" si="136"/>
        <v>8.453991000000001E-2</v>
      </c>
      <c r="Z255">
        <f t="shared" si="137"/>
        <v>0</v>
      </c>
      <c r="AE255">
        <f t="shared" si="164"/>
        <v>2265</v>
      </c>
      <c r="AF255">
        <f t="shared" si="138"/>
        <v>2040</v>
      </c>
      <c r="AG255" cm="1">
        <f t="array" ref="AG255">IF(AF255&gt;=MAX($D$3:$D$100),MAX($D$3:$D$100),IF(AE255&lt;$D$3,$D$3,INDEX($D$3:$D$100,MATCH(AE255,$D$3:$D$100)+1)))</f>
        <v>2040</v>
      </c>
      <c r="AH255">
        <f t="shared" si="139"/>
        <v>2.6800000000000001E-4</v>
      </c>
      <c r="AI255" s="38">
        <f t="shared" si="140"/>
        <v>2.6800000000000001E-4</v>
      </c>
      <c r="AJ255">
        <f t="shared" si="141"/>
        <v>2.6800000000000001E-4</v>
      </c>
      <c r="AK255">
        <f t="shared" si="142"/>
        <v>0.82991560000000009</v>
      </c>
      <c r="AL255">
        <f t="shared" si="143"/>
        <v>0</v>
      </c>
      <c r="AN255" s="1" t="str" cm="1">
        <f t="array" ref="AN255">IF(INDEX(Utilities!255:255,'OperationUtility1 (El)'!$B$9)="","",INDEX(Utilities!255:255,'OperationUtility1 (El)'!$B$9))</f>
        <v/>
      </c>
      <c r="AO255" s="1" t="str" cm="1">
        <f t="array" ref="AO255">IF(INDEX(Utilities!255:255,'OperationUtility1 (El)'!$B$9 + 3)="","",INDEX(Utilities!255:255,'OperationUtility1 (El)'!$B$9 +3))</f>
        <v/>
      </c>
      <c r="AQ255">
        <f t="shared" si="165"/>
        <v>2265</v>
      </c>
      <c r="AR255">
        <f t="shared" si="144"/>
        <v>2040</v>
      </c>
      <c r="AS255" cm="1">
        <f t="array" ref="AS255">IF(AR255&gt;=MAX($D$3:$D$100),MAX($D$3:$D$100),IF(AQ255&lt;$D$3,$D$3,INDEX($D$3:$D$100,MATCH(AQ255,$D$3:$D$100)+1)))</f>
        <v>2040</v>
      </c>
      <c r="AT255">
        <f t="shared" si="145"/>
        <v>6.0300000000000002E-5</v>
      </c>
      <c r="AU255" s="38">
        <f t="shared" si="146"/>
        <v>6.0300000000000002E-5</v>
      </c>
      <c r="AV255">
        <f t="shared" si="147"/>
        <v>6.0300000000000002E-5</v>
      </c>
      <c r="AW255">
        <f t="shared" si="148"/>
        <v>0.18673101000000003</v>
      </c>
      <c r="AX255">
        <f t="shared" si="149"/>
        <v>0</v>
      </c>
      <c r="AZ255" s="1" t="str" cm="1">
        <f t="array" ref="AZ255">IF(INDEX(Utilities!255:255,'OperationUtility1 (El)'!$B$9)="","",INDEX(Utilities!255:255,'OperationUtility1 (El)'!$B$9))</f>
        <v/>
      </c>
      <c r="BA255" s="1" t="str" cm="1">
        <f t="array" ref="BA255">IF(INDEX(Utilities!255:255,'OperationUtility1 (El)'!$B$9 + 4)="","",INDEX(Utilities!255:255,'OperationUtility1 (El)'!$B$9 +4))</f>
        <v/>
      </c>
      <c r="BC255">
        <f t="shared" si="166"/>
        <v>2265</v>
      </c>
      <c r="BD255">
        <f t="shared" si="150"/>
        <v>2040</v>
      </c>
      <c r="BE255" cm="1">
        <f t="array" ref="BE255">IF(BD255&gt;=MAX($D$3:$D$100),MAX($D$3:$D$100),IF(BC255&lt;$D$3,$D$3,INDEX($D$3:$D$100,MATCH(BC255,$D$3:$D$100)+1)))</f>
        <v>2040</v>
      </c>
      <c r="BF255">
        <f t="shared" si="151"/>
        <v>0.40600000000000003</v>
      </c>
      <c r="BG255" s="38">
        <f t="shared" si="152"/>
        <v>0.40600000000000003</v>
      </c>
      <c r="BH255">
        <f t="shared" si="153"/>
        <v>0.40600000000000003</v>
      </c>
      <c r="BI255">
        <f t="shared" si="154"/>
        <v>1257.2602000000002</v>
      </c>
      <c r="BJ255">
        <f t="shared" si="155"/>
        <v>0</v>
      </c>
      <c r="BL255" s="1" t="str" cm="1">
        <f t="array" ref="BL255">IF(INDEX(Utilities!255:255,'OperationUtility1 (El)'!$B$9)="","",INDEX(Utilities!255:255,'OperationUtility1 (El)'!$B$9))</f>
        <v/>
      </c>
      <c r="BM255" s="1" t="str" cm="1">
        <f t="array" ref="BM255">IF(INDEX(Utilities!255:255,'OperationUtility1 (El)'!$B$9 + 5)="","",INDEX(Utilities!255:255,'OperationUtility1 (El)'!$B$9 +5))</f>
        <v/>
      </c>
      <c r="BO255">
        <f t="shared" si="167"/>
        <v>2265</v>
      </c>
      <c r="BP255">
        <f t="shared" si="156"/>
        <v>2040</v>
      </c>
      <c r="BQ255" cm="1">
        <f t="array" ref="BQ255">IF(BP255&gt;=MAX($D$3:$D$100),MAX($D$3:$D$100),IF(BO255&lt;$D$3,$D$3,INDEX($D$3:$D$100,MATCH(BO255,$D$3:$D$100)+1)))</f>
        <v>2040</v>
      </c>
      <c r="BR255">
        <f t="shared" si="157"/>
        <v>6.1510000000000007</v>
      </c>
      <c r="BS255" s="38">
        <f t="shared" si="158"/>
        <v>6.1510000000000007</v>
      </c>
      <c r="BT255">
        <f t="shared" si="159"/>
        <v>6.1510000000000007</v>
      </c>
      <c r="BU255">
        <f t="shared" si="160"/>
        <v>19047.801700000004</v>
      </c>
      <c r="BV255">
        <f t="shared" si="161"/>
        <v>0</v>
      </c>
    </row>
    <row r="256" spans="7:74" x14ac:dyDescent="0.25">
      <c r="G256">
        <f t="shared" si="162"/>
        <v>2266</v>
      </c>
      <c r="H256">
        <f t="shared" si="128"/>
        <v>2040</v>
      </c>
      <c r="I256" cm="1">
        <f t="array" ref="I256">IF(H256&gt;=MAX($D$3:$D$100),MAX($D$3:$D$100),IF(G256&lt;$D$3,$D$3,INDEX($D$3:$D$100,MATCH(G256,$D$3:$D$100)+1)))</f>
        <v>2040</v>
      </c>
      <c r="J256">
        <f t="shared" si="129"/>
        <v>4.0300000000000002E-2</v>
      </c>
      <c r="K256" s="38">
        <f t="shared" si="130"/>
        <v>4.0300000000000002E-2</v>
      </c>
      <c r="L256">
        <f t="shared" si="131"/>
        <v>4.0300000000000002E-2</v>
      </c>
      <c r="M256">
        <f t="shared" si="127"/>
        <v>124.79701000000001</v>
      </c>
      <c r="N256">
        <f t="shared" si="168"/>
        <v>0</v>
      </c>
      <c r="S256">
        <f t="shared" si="163"/>
        <v>2266</v>
      </c>
      <c r="T256">
        <f t="shared" si="132"/>
        <v>2040</v>
      </c>
      <c r="U256" cm="1">
        <f t="array" ref="U256">IF(T256&gt;=MAX($D$3:$D$100),MAX($D$3:$D$100),IF(S256&lt;$D$3,$D$3,INDEX($D$3:$D$100,MATCH(S256,$D$3:$D$100)+1)))</f>
        <v>2040</v>
      </c>
      <c r="V256">
        <f t="shared" si="133"/>
        <v>2.73E-5</v>
      </c>
      <c r="W256" s="38">
        <f t="shared" si="134"/>
        <v>2.73E-5</v>
      </c>
      <c r="X256">
        <f t="shared" si="135"/>
        <v>2.73E-5</v>
      </c>
      <c r="Y256">
        <f t="shared" si="136"/>
        <v>8.453991000000001E-2</v>
      </c>
      <c r="Z256">
        <f t="shared" si="137"/>
        <v>0</v>
      </c>
      <c r="AE256">
        <f t="shared" si="164"/>
        <v>2266</v>
      </c>
      <c r="AF256">
        <f t="shared" si="138"/>
        <v>2040</v>
      </c>
      <c r="AG256" cm="1">
        <f t="array" ref="AG256">IF(AF256&gt;=MAX($D$3:$D$100),MAX($D$3:$D$100),IF(AE256&lt;$D$3,$D$3,INDEX($D$3:$D$100,MATCH(AE256,$D$3:$D$100)+1)))</f>
        <v>2040</v>
      </c>
      <c r="AH256">
        <f t="shared" si="139"/>
        <v>2.6800000000000001E-4</v>
      </c>
      <c r="AI256" s="38">
        <f t="shared" si="140"/>
        <v>2.6800000000000001E-4</v>
      </c>
      <c r="AJ256">
        <f t="shared" si="141"/>
        <v>2.6800000000000001E-4</v>
      </c>
      <c r="AK256">
        <f t="shared" si="142"/>
        <v>0.82991560000000009</v>
      </c>
      <c r="AL256">
        <f t="shared" si="143"/>
        <v>0</v>
      </c>
      <c r="AN256" s="1" t="str" cm="1">
        <f t="array" ref="AN256">IF(INDEX(Utilities!256:256,'OperationUtility1 (El)'!$B$9)="","",INDEX(Utilities!256:256,'OperationUtility1 (El)'!$B$9))</f>
        <v/>
      </c>
      <c r="AO256" s="1" t="str" cm="1">
        <f t="array" ref="AO256">IF(INDEX(Utilities!256:256,'OperationUtility1 (El)'!$B$9 + 3)="","",INDEX(Utilities!256:256,'OperationUtility1 (El)'!$B$9 +3))</f>
        <v/>
      </c>
      <c r="AQ256">
        <f t="shared" si="165"/>
        <v>2266</v>
      </c>
      <c r="AR256">
        <f t="shared" si="144"/>
        <v>2040</v>
      </c>
      <c r="AS256" cm="1">
        <f t="array" ref="AS256">IF(AR256&gt;=MAX($D$3:$D$100),MAX($D$3:$D$100),IF(AQ256&lt;$D$3,$D$3,INDEX($D$3:$D$100,MATCH(AQ256,$D$3:$D$100)+1)))</f>
        <v>2040</v>
      </c>
      <c r="AT256">
        <f t="shared" si="145"/>
        <v>6.0300000000000002E-5</v>
      </c>
      <c r="AU256" s="38">
        <f t="shared" si="146"/>
        <v>6.0300000000000002E-5</v>
      </c>
      <c r="AV256">
        <f t="shared" si="147"/>
        <v>6.0300000000000002E-5</v>
      </c>
      <c r="AW256">
        <f t="shared" si="148"/>
        <v>0.18673101000000003</v>
      </c>
      <c r="AX256">
        <f t="shared" si="149"/>
        <v>0</v>
      </c>
      <c r="AZ256" s="1" t="str" cm="1">
        <f t="array" ref="AZ256">IF(INDEX(Utilities!256:256,'OperationUtility1 (El)'!$B$9)="","",INDEX(Utilities!256:256,'OperationUtility1 (El)'!$B$9))</f>
        <v/>
      </c>
      <c r="BA256" s="1" t="str" cm="1">
        <f t="array" ref="BA256">IF(INDEX(Utilities!256:256,'OperationUtility1 (El)'!$B$9 + 4)="","",INDEX(Utilities!256:256,'OperationUtility1 (El)'!$B$9 +4))</f>
        <v/>
      </c>
      <c r="BC256">
        <f t="shared" si="166"/>
        <v>2266</v>
      </c>
      <c r="BD256">
        <f t="shared" si="150"/>
        <v>2040</v>
      </c>
      <c r="BE256" cm="1">
        <f t="array" ref="BE256">IF(BD256&gt;=MAX($D$3:$D$100),MAX($D$3:$D$100),IF(BC256&lt;$D$3,$D$3,INDEX($D$3:$D$100,MATCH(BC256,$D$3:$D$100)+1)))</f>
        <v>2040</v>
      </c>
      <c r="BF256">
        <f t="shared" si="151"/>
        <v>0.40600000000000003</v>
      </c>
      <c r="BG256" s="38">
        <f t="shared" si="152"/>
        <v>0.40600000000000003</v>
      </c>
      <c r="BH256">
        <f t="shared" si="153"/>
        <v>0.40600000000000003</v>
      </c>
      <c r="BI256">
        <f t="shared" si="154"/>
        <v>1257.2602000000002</v>
      </c>
      <c r="BJ256">
        <f t="shared" si="155"/>
        <v>0</v>
      </c>
      <c r="BL256" s="1" t="str" cm="1">
        <f t="array" ref="BL256">IF(INDEX(Utilities!256:256,'OperationUtility1 (El)'!$B$9)="","",INDEX(Utilities!256:256,'OperationUtility1 (El)'!$B$9))</f>
        <v/>
      </c>
      <c r="BM256" s="1" t="str" cm="1">
        <f t="array" ref="BM256">IF(INDEX(Utilities!256:256,'OperationUtility1 (El)'!$B$9 + 5)="","",INDEX(Utilities!256:256,'OperationUtility1 (El)'!$B$9 +5))</f>
        <v/>
      </c>
      <c r="BO256">
        <f t="shared" si="167"/>
        <v>2266</v>
      </c>
      <c r="BP256">
        <f t="shared" si="156"/>
        <v>2040</v>
      </c>
      <c r="BQ256" cm="1">
        <f t="array" ref="BQ256">IF(BP256&gt;=MAX($D$3:$D$100),MAX($D$3:$D$100),IF(BO256&lt;$D$3,$D$3,INDEX($D$3:$D$100,MATCH(BO256,$D$3:$D$100)+1)))</f>
        <v>2040</v>
      </c>
      <c r="BR256">
        <f t="shared" si="157"/>
        <v>6.1510000000000007</v>
      </c>
      <c r="BS256" s="38">
        <f t="shared" si="158"/>
        <v>6.1510000000000007</v>
      </c>
      <c r="BT256">
        <f t="shared" si="159"/>
        <v>6.1510000000000007</v>
      </c>
      <c r="BU256">
        <f t="shared" si="160"/>
        <v>19047.801700000004</v>
      </c>
      <c r="BV256">
        <f t="shared" si="161"/>
        <v>0</v>
      </c>
    </row>
    <row r="257" spans="7:74" x14ac:dyDescent="0.25">
      <c r="G257">
        <f t="shared" si="162"/>
        <v>2267</v>
      </c>
      <c r="H257">
        <f t="shared" si="128"/>
        <v>2040</v>
      </c>
      <c r="I257" cm="1">
        <f t="array" ref="I257">IF(H257&gt;=MAX($D$3:$D$100),MAX($D$3:$D$100),IF(G257&lt;$D$3,$D$3,INDEX($D$3:$D$100,MATCH(G257,$D$3:$D$100)+1)))</f>
        <v>2040</v>
      </c>
      <c r="J257">
        <f t="shared" si="129"/>
        <v>4.0300000000000002E-2</v>
      </c>
      <c r="K257" s="38">
        <f t="shared" si="130"/>
        <v>4.0300000000000002E-2</v>
      </c>
      <c r="L257">
        <f t="shared" si="131"/>
        <v>4.0300000000000002E-2</v>
      </c>
      <c r="M257">
        <f t="shared" si="127"/>
        <v>124.79701000000001</v>
      </c>
      <c r="N257">
        <f t="shared" si="168"/>
        <v>0</v>
      </c>
      <c r="S257">
        <f t="shared" si="163"/>
        <v>2267</v>
      </c>
      <c r="T257">
        <f t="shared" si="132"/>
        <v>2040</v>
      </c>
      <c r="U257" cm="1">
        <f t="array" ref="U257">IF(T257&gt;=MAX($D$3:$D$100),MAX($D$3:$D$100),IF(S257&lt;$D$3,$D$3,INDEX($D$3:$D$100,MATCH(S257,$D$3:$D$100)+1)))</f>
        <v>2040</v>
      </c>
      <c r="V257">
        <f t="shared" si="133"/>
        <v>2.73E-5</v>
      </c>
      <c r="W257" s="38">
        <f t="shared" si="134"/>
        <v>2.73E-5</v>
      </c>
      <c r="X257">
        <f t="shared" si="135"/>
        <v>2.73E-5</v>
      </c>
      <c r="Y257">
        <f t="shared" si="136"/>
        <v>8.453991000000001E-2</v>
      </c>
      <c r="Z257">
        <f t="shared" si="137"/>
        <v>0</v>
      </c>
      <c r="AE257">
        <f t="shared" si="164"/>
        <v>2267</v>
      </c>
      <c r="AF257">
        <f t="shared" si="138"/>
        <v>2040</v>
      </c>
      <c r="AG257" cm="1">
        <f t="array" ref="AG257">IF(AF257&gt;=MAX($D$3:$D$100),MAX($D$3:$D$100),IF(AE257&lt;$D$3,$D$3,INDEX($D$3:$D$100,MATCH(AE257,$D$3:$D$100)+1)))</f>
        <v>2040</v>
      </c>
      <c r="AH257">
        <f t="shared" si="139"/>
        <v>2.6800000000000001E-4</v>
      </c>
      <c r="AI257" s="38">
        <f t="shared" si="140"/>
        <v>2.6800000000000001E-4</v>
      </c>
      <c r="AJ257">
        <f t="shared" si="141"/>
        <v>2.6800000000000001E-4</v>
      </c>
      <c r="AK257">
        <f t="shared" si="142"/>
        <v>0.82991560000000009</v>
      </c>
      <c r="AL257">
        <f t="shared" si="143"/>
        <v>0</v>
      </c>
      <c r="AN257" s="1" t="str" cm="1">
        <f t="array" ref="AN257">IF(INDEX(Utilities!257:257,'OperationUtility1 (El)'!$B$9)="","",INDEX(Utilities!257:257,'OperationUtility1 (El)'!$B$9))</f>
        <v/>
      </c>
      <c r="AO257" s="1" t="str" cm="1">
        <f t="array" ref="AO257">IF(INDEX(Utilities!257:257,'OperationUtility1 (El)'!$B$9 + 3)="","",INDEX(Utilities!257:257,'OperationUtility1 (El)'!$B$9 +3))</f>
        <v/>
      </c>
      <c r="AQ257">
        <f t="shared" si="165"/>
        <v>2267</v>
      </c>
      <c r="AR257">
        <f t="shared" si="144"/>
        <v>2040</v>
      </c>
      <c r="AS257" cm="1">
        <f t="array" ref="AS257">IF(AR257&gt;=MAX($D$3:$D$100),MAX($D$3:$D$100),IF(AQ257&lt;$D$3,$D$3,INDEX($D$3:$D$100,MATCH(AQ257,$D$3:$D$100)+1)))</f>
        <v>2040</v>
      </c>
      <c r="AT257">
        <f t="shared" si="145"/>
        <v>6.0300000000000002E-5</v>
      </c>
      <c r="AU257" s="38">
        <f t="shared" si="146"/>
        <v>6.0300000000000002E-5</v>
      </c>
      <c r="AV257">
        <f t="shared" si="147"/>
        <v>6.0300000000000002E-5</v>
      </c>
      <c r="AW257">
        <f t="shared" si="148"/>
        <v>0.18673101000000003</v>
      </c>
      <c r="AX257">
        <f t="shared" si="149"/>
        <v>0</v>
      </c>
      <c r="AZ257" s="1" t="str" cm="1">
        <f t="array" ref="AZ257">IF(INDEX(Utilities!257:257,'OperationUtility1 (El)'!$B$9)="","",INDEX(Utilities!257:257,'OperationUtility1 (El)'!$B$9))</f>
        <v/>
      </c>
      <c r="BA257" s="1" t="str" cm="1">
        <f t="array" ref="BA257">IF(INDEX(Utilities!257:257,'OperationUtility1 (El)'!$B$9 + 4)="","",INDEX(Utilities!257:257,'OperationUtility1 (El)'!$B$9 +4))</f>
        <v/>
      </c>
      <c r="BC257">
        <f t="shared" si="166"/>
        <v>2267</v>
      </c>
      <c r="BD257">
        <f t="shared" si="150"/>
        <v>2040</v>
      </c>
      <c r="BE257" cm="1">
        <f t="array" ref="BE257">IF(BD257&gt;=MAX($D$3:$D$100),MAX($D$3:$D$100),IF(BC257&lt;$D$3,$D$3,INDEX($D$3:$D$100,MATCH(BC257,$D$3:$D$100)+1)))</f>
        <v>2040</v>
      </c>
      <c r="BF257">
        <f t="shared" si="151"/>
        <v>0.40600000000000003</v>
      </c>
      <c r="BG257" s="38">
        <f t="shared" si="152"/>
        <v>0.40600000000000003</v>
      </c>
      <c r="BH257">
        <f t="shared" si="153"/>
        <v>0.40600000000000003</v>
      </c>
      <c r="BI257">
        <f t="shared" si="154"/>
        <v>1257.2602000000002</v>
      </c>
      <c r="BJ257">
        <f t="shared" si="155"/>
        <v>0</v>
      </c>
      <c r="BL257" s="1" t="str" cm="1">
        <f t="array" ref="BL257">IF(INDEX(Utilities!257:257,'OperationUtility1 (El)'!$B$9)="","",INDEX(Utilities!257:257,'OperationUtility1 (El)'!$B$9))</f>
        <v/>
      </c>
      <c r="BM257" s="1" t="str" cm="1">
        <f t="array" ref="BM257">IF(INDEX(Utilities!257:257,'OperationUtility1 (El)'!$B$9 + 5)="","",INDEX(Utilities!257:257,'OperationUtility1 (El)'!$B$9 +5))</f>
        <v/>
      </c>
      <c r="BO257">
        <f t="shared" si="167"/>
        <v>2267</v>
      </c>
      <c r="BP257">
        <f t="shared" si="156"/>
        <v>2040</v>
      </c>
      <c r="BQ257" cm="1">
        <f t="array" ref="BQ257">IF(BP257&gt;=MAX($D$3:$D$100),MAX($D$3:$D$100),IF(BO257&lt;$D$3,$D$3,INDEX($D$3:$D$100,MATCH(BO257,$D$3:$D$100)+1)))</f>
        <v>2040</v>
      </c>
      <c r="BR257">
        <f t="shared" si="157"/>
        <v>6.1510000000000007</v>
      </c>
      <c r="BS257" s="38">
        <f t="shared" si="158"/>
        <v>6.1510000000000007</v>
      </c>
      <c r="BT257">
        <f t="shared" si="159"/>
        <v>6.1510000000000007</v>
      </c>
      <c r="BU257">
        <f t="shared" si="160"/>
        <v>19047.801700000004</v>
      </c>
      <c r="BV257">
        <f t="shared" si="161"/>
        <v>0</v>
      </c>
    </row>
    <row r="258" spans="7:74" x14ac:dyDescent="0.25">
      <c r="G258">
        <f t="shared" si="162"/>
        <v>2268</v>
      </c>
      <c r="H258">
        <f t="shared" si="128"/>
        <v>2040</v>
      </c>
      <c r="I258" cm="1">
        <f t="array" ref="I258">IF(H258&gt;=MAX($D$3:$D$100),MAX($D$3:$D$100),IF(G258&lt;$D$3,$D$3,INDEX($D$3:$D$100,MATCH(G258,$D$3:$D$100)+1)))</f>
        <v>2040</v>
      </c>
      <c r="J258">
        <f t="shared" si="129"/>
        <v>4.0300000000000002E-2</v>
      </c>
      <c r="K258" s="38">
        <f t="shared" si="130"/>
        <v>4.0300000000000002E-2</v>
      </c>
      <c r="L258">
        <f t="shared" si="131"/>
        <v>4.0300000000000002E-2</v>
      </c>
      <c r="M258">
        <f t="shared" si="127"/>
        <v>124.79701000000001</v>
      </c>
      <c r="N258">
        <f t="shared" si="168"/>
        <v>0</v>
      </c>
      <c r="S258">
        <f t="shared" si="163"/>
        <v>2268</v>
      </c>
      <c r="T258">
        <f t="shared" si="132"/>
        <v>2040</v>
      </c>
      <c r="U258" cm="1">
        <f t="array" ref="U258">IF(T258&gt;=MAX($D$3:$D$100),MAX($D$3:$D$100),IF(S258&lt;$D$3,$D$3,INDEX($D$3:$D$100,MATCH(S258,$D$3:$D$100)+1)))</f>
        <v>2040</v>
      </c>
      <c r="V258">
        <f t="shared" si="133"/>
        <v>2.73E-5</v>
      </c>
      <c r="W258" s="38">
        <f t="shared" si="134"/>
        <v>2.73E-5</v>
      </c>
      <c r="X258">
        <f t="shared" si="135"/>
        <v>2.73E-5</v>
      </c>
      <c r="Y258">
        <f t="shared" si="136"/>
        <v>8.453991000000001E-2</v>
      </c>
      <c r="Z258">
        <f t="shared" si="137"/>
        <v>0</v>
      </c>
      <c r="AE258">
        <f t="shared" si="164"/>
        <v>2268</v>
      </c>
      <c r="AF258">
        <f t="shared" si="138"/>
        <v>2040</v>
      </c>
      <c r="AG258" cm="1">
        <f t="array" ref="AG258">IF(AF258&gt;=MAX($D$3:$D$100),MAX($D$3:$D$100),IF(AE258&lt;$D$3,$D$3,INDEX($D$3:$D$100,MATCH(AE258,$D$3:$D$100)+1)))</f>
        <v>2040</v>
      </c>
      <c r="AH258">
        <f t="shared" si="139"/>
        <v>2.6800000000000001E-4</v>
      </c>
      <c r="AI258" s="38">
        <f t="shared" si="140"/>
        <v>2.6800000000000001E-4</v>
      </c>
      <c r="AJ258">
        <f t="shared" si="141"/>
        <v>2.6800000000000001E-4</v>
      </c>
      <c r="AK258">
        <f t="shared" si="142"/>
        <v>0.82991560000000009</v>
      </c>
      <c r="AL258">
        <f t="shared" si="143"/>
        <v>0</v>
      </c>
      <c r="AN258" s="1" t="str" cm="1">
        <f t="array" ref="AN258">IF(INDEX(Utilities!258:258,'OperationUtility1 (El)'!$B$9)="","",INDEX(Utilities!258:258,'OperationUtility1 (El)'!$B$9))</f>
        <v/>
      </c>
      <c r="AO258" s="1" t="str" cm="1">
        <f t="array" ref="AO258">IF(INDEX(Utilities!258:258,'OperationUtility1 (El)'!$B$9 + 3)="","",INDEX(Utilities!258:258,'OperationUtility1 (El)'!$B$9 +3))</f>
        <v/>
      </c>
      <c r="AQ258">
        <f t="shared" si="165"/>
        <v>2268</v>
      </c>
      <c r="AR258">
        <f t="shared" si="144"/>
        <v>2040</v>
      </c>
      <c r="AS258" cm="1">
        <f t="array" ref="AS258">IF(AR258&gt;=MAX($D$3:$D$100),MAX($D$3:$D$100),IF(AQ258&lt;$D$3,$D$3,INDEX($D$3:$D$100,MATCH(AQ258,$D$3:$D$100)+1)))</f>
        <v>2040</v>
      </c>
      <c r="AT258">
        <f t="shared" si="145"/>
        <v>6.0300000000000002E-5</v>
      </c>
      <c r="AU258" s="38">
        <f t="shared" si="146"/>
        <v>6.0300000000000002E-5</v>
      </c>
      <c r="AV258">
        <f t="shared" si="147"/>
        <v>6.0300000000000002E-5</v>
      </c>
      <c r="AW258">
        <f t="shared" si="148"/>
        <v>0.18673101000000003</v>
      </c>
      <c r="AX258">
        <f t="shared" si="149"/>
        <v>0</v>
      </c>
      <c r="AZ258" s="1" t="str" cm="1">
        <f t="array" ref="AZ258">IF(INDEX(Utilities!258:258,'OperationUtility1 (El)'!$B$9)="","",INDEX(Utilities!258:258,'OperationUtility1 (El)'!$B$9))</f>
        <v/>
      </c>
      <c r="BA258" s="1" t="str" cm="1">
        <f t="array" ref="BA258">IF(INDEX(Utilities!258:258,'OperationUtility1 (El)'!$B$9 + 4)="","",INDEX(Utilities!258:258,'OperationUtility1 (El)'!$B$9 +4))</f>
        <v/>
      </c>
      <c r="BC258">
        <f t="shared" si="166"/>
        <v>2268</v>
      </c>
      <c r="BD258">
        <f t="shared" si="150"/>
        <v>2040</v>
      </c>
      <c r="BE258" cm="1">
        <f t="array" ref="BE258">IF(BD258&gt;=MAX($D$3:$D$100),MAX($D$3:$D$100),IF(BC258&lt;$D$3,$D$3,INDEX($D$3:$D$100,MATCH(BC258,$D$3:$D$100)+1)))</f>
        <v>2040</v>
      </c>
      <c r="BF258">
        <f t="shared" si="151"/>
        <v>0.40600000000000003</v>
      </c>
      <c r="BG258" s="38">
        <f t="shared" si="152"/>
        <v>0.40600000000000003</v>
      </c>
      <c r="BH258">
        <f t="shared" si="153"/>
        <v>0.40600000000000003</v>
      </c>
      <c r="BI258">
        <f t="shared" si="154"/>
        <v>1257.2602000000002</v>
      </c>
      <c r="BJ258">
        <f t="shared" si="155"/>
        <v>0</v>
      </c>
      <c r="BL258" s="1" t="str" cm="1">
        <f t="array" ref="BL258">IF(INDEX(Utilities!258:258,'OperationUtility1 (El)'!$B$9)="","",INDEX(Utilities!258:258,'OperationUtility1 (El)'!$B$9))</f>
        <v/>
      </c>
      <c r="BM258" s="1" t="str" cm="1">
        <f t="array" ref="BM258">IF(INDEX(Utilities!258:258,'OperationUtility1 (El)'!$B$9 + 5)="","",INDEX(Utilities!258:258,'OperationUtility1 (El)'!$B$9 +5))</f>
        <v/>
      </c>
      <c r="BO258">
        <f t="shared" si="167"/>
        <v>2268</v>
      </c>
      <c r="BP258">
        <f t="shared" si="156"/>
        <v>2040</v>
      </c>
      <c r="BQ258" cm="1">
        <f t="array" ref="BQ258">IF(BP258&gt;=MAX($D$3:$D$100),MAX($D$3:$D$100),IF(BO258&lt;$D$3,$D$3,INDEX($D$3:$D$100,MATCH(BO258,$D$3:$D$100)+1)))</f>
        <v>2040</v>
      </c>
      <c r="BR258">
        <f t="shared" si="157"/>
        <v>6.1510000000000007</v>
      </c>
      <c r="BS258" s="38">
        <f t="shared" si="158"/>
        <v>6.1510000000000007</v>
      </c>
      <c r="BT258">
        <f t="shared" si="159"/>
        <v>6.1510000000000007</v>
      </c>
      <c r="BU258">
        <f t="shared" si="160"/>
        <v>19047.801700000004</v>
      </c>
      <c r="BV258">
        <f t="shared" si="161"/>
        <v>0</v>
      </c>
    </row>
    <row r="259" spans="7:74" x14ac:dyDescent="0.25">
      <c r="G259">
        <f t="shared" si="162"/>
        <v>2269</v>
      </c>
      <c r="H259">
        <f t="shared" si="128"/>
        <v>2040</v>
      </c>
      <c r="I259" cm="1">
        <f t="array" ref="I259">IF(H259&gt;=MAX($D$3:$D$100),MAX($D$3:$D$100),IF(G259&lt;$D$3,$D$3,INDEX($D$3:$D$100,MATCH(G259,$D$3:$D$100)+1)))</f>
        <v>2040</v>
      </c>
      <c r="J259">
        <f t="shared" si="129"/>
        <v>4.0300000000000002E-2</v>
      </c>
      <c r="K259" s="38">
        <f t="shared" si="130"/>
        <v>4.0300000000000002E-2</v>
      </c>
      <c r="L259">
        <f t="shared" si="131"/>
        <v>4.0300000000000002E-2</v>
      </c>
      <c r="M259">
        <f t="shared" ref="M259:M322" si="169">$L259*$B$6</f>
        <v>124.79701000000001</v>
      </c>
      <c r="N259">
        <f t="shared" si="168"/>
        <v>0</v>
      </c>
      <c r="S259">
        <f t="shared" si="163"/>
        <v>2269</v>
      </c>
      <c r="T259">
        <f t="shared" si="132"/>
        <v>2040</v>
      </c>
      <c r="U259" cm="1">
        <f t="array" ref="U259">IF(T259&gt;=MAX($D$3:$D$100),MAX($D$3:$D$100),IF(S259&lt;$D$3,$D$3,INDEX($D$3:$D$100,MATCH(S259,$D$3:$D$100)+1)))</f>
        <v>2040</v>
      </c>
      <c r="V259">
        <f t="shared" si="133"/>
        <v>2.73E-5</v>
      </c>
      <c r="W259" s="38">
        <f t="shared" si="134"/>
        <v>2.73E-5</v>
      </c>
      <c r="X259">
        <f t="shared" si="135"/>
        <v>2.73E-5</v>
      </c>
      <c r="Y259">
        <f t="shared" si="136"/>
        <v>8.453991000000001E-2</v>
      </c>
      <c r="Z259">
        <f t="shared" si="137"/>
        <v>0</v>
      </c>
      <c r="AE259">
        <f t="shared" si="164"/>
        <v>2269</v>
      </c>
      <c r="AF259">
        <f t="shared" si="138"/>
        <v>2040</v>
      </c>
      <c r="AG259" cm="1">
        <f t="array" ref="AG259">IF(AF259&gt;=MAX($D$3:$D$100),MAX($D$3:$D$100),IF(AE259&lt;$D$3,$D$3,INDEX($D$3:$D$100,MATCH(AE259,$D$3:$D$100)+1)))</f>
        <v>2040</v>
      </c>
      <c r="AH259">
        <f t="shared" si="139"/>
        <v>2.6800000000000001E-4</v>
      </c>
      <c r="AI259" s="38">
        <f t="shared" si="140"/>
        <v>2.6800000000000001E-4</v>
      </c>
      <c r="AJ259">
        <f t="shared" si="141"/>
        <v>2.6800000000000001E-4</v>
      </c>
      <c r="AK259">
        <f t="shared" si="142"/>
        <v>0.82991560000000009</v>
      </c>
      <c r="AL259">
        <f t="shared" si="143"/>
        <v>0</v>
      </c>
      <c r="AN259" s="1" t="str" cm="1">
        <f t="array" ref="AN259">IF(INDEX(Utilities!259:259,'OperationUtility1 (El)'!$B$9)="","",INDEX(Utilities!259:259,'OperationUtility1 (El)'!$B$9))</f>
        <v/>
      </c>
      <c r="AO259" s="1" t="str" cm="1">
        <f t="array" ref="AO259">IF(INDEX(Utilities!259:259,'OperationUtility1 (El)'!$B$9 + 3)="","",INDEX(Utilities!259:259,'OperationUtility1 (El)'!$B$9 +3))</f>
        <v/>
      </c>
      <c r="AQ259">
        <f t="shared" si="165"/>
        <v>2269</v>
      </c>
      <c r="AR259">
        <f t="shared" si="144"/>
        <v>2040</v>
      </c>
      <c r="AS259" cm="1">
        <f t="array" ref="AS259">IF(AR259&gt;=MAX($D$3:$D$100),MAX($D$3:$D$100),IF(AQ259&lt;$D$3,$D$3,INDEX($D$3:$D$100,MATCH(AQ259,$D$3:$D$100)+1)))</f>
        <v>2040</v>
      </c>
      <c r="AT259">
        <f t="shared" si="145"/>
        <v>6.0300000000000002E-5</v>
      </c>
      <c r="AU259" s="38">
        <f t="shared" si="146"/>
        <v>6.0300000000000002E-5</v>
      </c>
      <c r="AV259">
        <f t="shared" si="147"/>
        <v>6.0300000000000002E-5</v>
      </c>
      <c r="AW259">
        <f t="shared" si="148"/>
        <v>0.18673101000000003</v>
      </c>
      <c r="AX259">
        <f t="shared" si="149"/>
        <v>0</v>
      </c>
      <c r="AZ259" s="1" t="str" cm="1">
        <f t="array" ref="AZ259">IF(INDEX(Utilities!259:259,'OperationUtility1 (El)'!$B$9)="","",INDEX(Utilities!259:259,'OperationUtility1 (El)'!$B$9))</f>
        <v/>
      </c>
      <c r="BA259" s="1" t="str" cm="1">
        <f t="array" ref="BA259">IF(INDEX(Utilities!259:259,'OperationUtility1 (El)'!$B$9 + 4)="","",INDEX(Utilities!259:259,'OperationUtility1 (El)'!$B$9 +4))</f>
        <v/>
      </c>
      <c r="BC259">
        <f t="shared" si="166"/>
        <v>2269</v>
      </c>
      <c r="BD259">
        <f t="shared" si="150"/>
        <v>2040</v>
      </c>
      <c r="BE259" cm="1">
        <f t="array" ref="BE259">IF(BD259&gt;=MAX($D$3:$D$100),MAX($D$3:$D$100),IF(BC259&lt;$D$3,$D$3,INDEX($D$3:$D$100,MATCH(BC259,$D$3:$D$100)+1)))</f>
        <v>2040</v>
      </c>
      <c r="BF259">
        <f t="shared" si="151"/>
        <v>0.40600000000000003</v>
      </c>
      <c r="BG259" s="38">
        <f t="shared" si="152"/>
        <v>0.40600000000000003</v>
      </c>
      <c r="BH259">
        <f t="shared" si="153"/>
        <v>0.40600000000000003</v>
      </c>
      <c r="BI259">
        <f t="shared" si="154"/>
        <v>1257.2602000000002</v>
      </c>
      <c r="BJ259">
        <f t="shared" si="155"/>
        <v>0</v>
      </c>
      <c r="BL259" s="1" t="str" cm="1">
        <f t="array" ref="BL259">IF(INDEX(Utilities!259:259,'OperationUtility1 (El)'!$B$9)="","",INDEX(Utilities!259:259,'OperationUtility1 (El)'!$B$9))</f>
        <v/>
      </c>
      <c r="BM259" s="1" t="str" cm="1">
        <f t="array" ref="BM259">IF(INDEX(Utilities!259:259,'OperationUtility1 (El)'!$B$9 + 5)="","",INDEX(Utilities!259:259,'OperationUtility1 (El)'!$B$9 +5))</f>
        <v/>
      </c>
      <c r="BO259">
        <f t="shared" si="167"/>
        <v>2269</v>
      </c>
      <c r="BP259">
        <f t="shared" si="156"/>
        <v>2040</v>
      </c>
      <c r="BQ259" cm="1">
        <f t="array" ref="BQ259">IF(BP259&gt;=MAX($D$3:$D$100),MAX($D$3:$D$100),IF(BO259&lt;$D$3,$D$3,INDEX($D$3:$D$100,MATCH(BO259,$D$3:$D$100)+1)))</f>
        <v>2040</v>
      </c>
      <c r="BR259">
        <f t="shared" si="157"/>
        <v>6.1510000000000007</v>
      </c>
      <c r="BS259" s="38">
        <f t="shared" si="158"/>
        <v>6.1510000000000007</v>
      </c>
      <c r="BT259">
        <f t="shared" si="159"/>
        <v>6.1510000000000007</v>
      </c>
      <c r="BU259">
        <f t="shared" si="160"/>
        <v>19047.801700000004</v>
      </c>
      <c r="BV259">
        <f t="shared" si="161"/>
        <v>0</v>
      </c>
    </row>
    <row r="260" spans="7:74" x14ac:dyDescent="0.25">
      <c r="G260">
        <f t="shared" si="162"/>
        <v>2270</v>
      </c>
      <c r="H260">
        <f t="shared" ref="H260:H323" si="170">INDEX(D$3:D$100,IFERROR(MATCH(G260, D$3:D$100),1))</f>
        <v>2040</v>
      </c>
      <c r="I260" cm="1">
        <f t="array" ref="I260">IF(H260&gt;=MAX($D$3:$D$100),MAX($D$3:$D$100),IF(G260&lt;$D$3,$D$3,INDEX($D$3:$D$100,MATCH(G260,$D$3:$D$100)+1)))</f>
        <v>2040</v>
      </c>
      <c r="J260">
        <f t="shared" ref="J260:J323" si="171">INDEX(E$3:E$100,MATCH(H260,D$3:D$100))</f>
        <v>4.0300000000000002E-2</v>
      </c>
      <c r="K260" s="38">
        <f t="shared" ref="K260:K323" si="172">INDEX(E$3:E$100,MATCH(I260,D$3:D$100))</f>
        <v>4.0300000000000002E-2</v>
      </c>
      <c r="L260">
        <f t="shared" ref="L260:L323" si="173">IF(H260=I260,J260,J260+(K260-J260)*((G260-H260)/(I260-H260)))</f>
        <v>4.0300000000000002E-2</v>
      </c>
      <c r="M260">
        <f t="shared" si="169"/>
        <v>124.79701000000001</v>
      </c>
      <c r="N260">
        <f t="shared" si="168"/>
        <v>0</v>
      </c>
      <c r="S260">
        <f t="shared" si="163"/>
        <v>2270</v>
      </c>
      <c r="T260">
        <f t="shared" ref="T260:T323" si="174">INDEX(P$3:P$100,IFERROR(MATCH(S260, P$3:P$100),1))</f>
        <v>2040</v>
      </c>
      <c r="U260" cm="1">
        <f t="array" ref="U260">IF(T260&gt;=MAX($D$3:$D$100),MAX($D$3:$D$100),IF(S260&lt;$D$3,$D$3,INDEX($D$3:$D$100,MATCH(S260,$D$3:$D$100)+1)))</f>
        <v>2040</v>
      </c>
      <c r="V260">
        <f t="shared" ref="V260:V323" si="175">INDEX(Q$3:Q$100,MATCH(T260,P$3:P$100))</f>
        <v>2.73E-5</v>
      </c>
      <c r="W260" s="38">
        <f t="shared" ref="W260:W323" si="176">INDEX(Q$3:Q$100,MATCH(U260,P$3:P$100))</f>
        <v>2.73E-5</v>
      </c>
      <c r="X260">
        <f t="shared" ref="X260:X323" si="177">IF(T260=U260,V260,V260+(W260-V260)*((S260-T260)/(U260-T260)))</f>
        <v>2.73E-5</v>
      </c>
      <c r="Y260">
        <f t="shared" ref="Y260:Y323" si="178">X260*$B$6</f>
        <v>8.453991000000001E-2</v>
      </c>
      <c r="Z260">
        <f t="shared" ref="Z260:Z323" si="179">X260*$B$7</f>
        <v>0</v>
      </c>
      <c r="AE260">
        <f t="shared" si="164"/>
        <v>2270</v>
      </c>
      <c r="AF260">
        <f t="shared" ref="AF260:AF323" si="180">INDEX(AB$3:AB$100,IFERROR(MATCH(AE260, AB$3:AB$100),1))</f>
        <v>2040</v>
      </c>
      <c r="AG260" cm="1">
        <f t="array" ref="AG260">IF(AF260&gt;=MAX($D$3:$D$100),MAX($D$3:$D$100),IF(AE260&lt;$D$3,$D$3,INDEX($D$3:$D$100,MATCH(AE260,$D$3:$D$100)+1)))</f>
        <v>2040</v>
      </c>
      <c r="AH260">
        <f t="shared" ref="AH260:AH323" si="181">INDEX(AC$3:AC$100,MATCH(AF260,AB$3:AB$100))</f>
        <v>2.6800000000000001E-4</v>
      </c>
      <c r="AI260" s="38">
        <f t="shared" ref="AI260:AI323" si="182">INDEX(AC$3:AC$100,MATCH(AG260,AB$3:AB$100))</f>
        <v>2.6800000000000001E-4</v>
      </c>
      <c r="AJ260">
        <f t="shared" ref="AJ260:AJ323" si="183">IF(AF260=AG260,AH260,AH260+(AI260-AH260)*((AE260-AF260)/(AG260-AF260)))</f>
        <v>2.6800000000000001E-4</v>
      </c>
      <c r="AK260">
        <f t="shared" ref="AK260:AK323" si="184">AJ260*$B$6</f>
        <v>0.82991560000000009</v>
      </c>
      <c r="AL260">
        <f t="shared" ref="AL260:AL323" si="185">AJ260*$B$7</f>
        <v>0</v>
      </c>
      <c r="AN260" s="1" t="str" cm="1">
        <f t="array" ref="AN260">IF(INDEX(Utilities!260:260,'OperationUtility1 (El)'!$B$9)="","",INDEX(Utilities!260:260,'OperationUtility1 (El)'!$B$9))</f>
        <v/>
      </c>
      <c r="AO260" s="1" t="str" cm="1">
        <f t="array" ref="AO260">IF(INDEX(Utilities!260:260,'OperationUtility1 (El)'!$B$9 + 3)="","",INDEX(Utilities!260:260,'OperationUtility1 (El)'!$B$9 +3))</f>
        <v/>
      </c>
      <c r="AQ260">
        <f t="shared" si="165"/>
        <v>2270</v>
      </c>
      <c r="AR260">
        <f t="shared" ref="AR260:AR323" si="186">INDEX(AN$3:AN$100,IFERROR(MATCH(AQ260, AN$3:AN$100),1))</f>
        <v>2040</v>
      </c>
      <c r="AS260" cm="1">
        <f t="array" ref="AS260">IF(AR260&gt;=MAX($D$3:$D$100),MAX($D$3:$D$100),IF(AQ260&lt;$D$3,$D$3,INDEX($D$3:$D$100,MATCH(AQ260,$D$3:$D$100)+1)))</f>
        <v>2040</v>
      </c>
      <c r="AT260">
        <f t="shared" ref="AT260:AT323" si="187">INDEX(AO$3:AO$100,MATCH(AR260,AN$3:AN$100))</f>
        <v>6.0300000000000002E-5</v>
      </c>
      <c r="AU260" s="38">
        <f t="shared" ref="AU260:AU323" si="188">INDEX(AO$3:AO$100,MATCH(AS260,AN$3:AN$100))</f>
        <v>6.0300000000000002E-5</v>
      </c>
      <c r="AV260">
        <f t="shared" ref="AV260:AV323" si="189">IF(AR260=AS260,AT260,AT260+(AU260-AT260)*((AQ260-AR260)/(AS260-AR260)))</f>
        <v>6.0300000000000002E-5</v>
      </c>
      <c r="AW260">
        <f t="shared" ref="AW260:AW323" si="190">AV260*$B$6</f>
        <v>0.18673101000000003</v>
      </c>
      <c r="AX260">
        <f t="shared" ref="AX260:AX323" si="191">AV260*$B$7</f>
        <v>0</v>
      </c>
      <c r="AZ260" s="1" t="str" cm="1">
        <f t="array" ref="AZ260">IF(INDEX(Utilities!260:260,'OperationUtility1 (El)'!$B$9)="","",INDEX(Utilities!260:260,'OperationUtility1 (El)'!$B$9))</f>
        <v/>
      </c>
      <c r="BA260" s="1" t="str" cm="1">
        <f t="array" ref="BA260">IF(INDEX(Utilities!260:260,'OperationUtility1 (El)'!$B$9 + 4)="","",INDEX(Utilities!260:260,'OperationUtility1 (El)'!$B$9 +4))</f>
        <v/>
      </c>
      <c r="BC260">
        <f t="shared" si="166"/>
        <v>2270</v>
      </c>
      <c r="BD260">
        <f t="shared" ref="BD260:BD323" si="192">INDEX(AZ$3:AZ$100,IFERROR(MATCH(BC260, AZ$3:AZ$100),1))</f>
        <v>2040</v>
      </c>
      <c r="BE260" cm="1">
        <f t="array" ref="BE260">IF(BD260&gt;=MAX($D$3:$D$100),MAX($D$3:$D$100),IF(BC260&lt;$D$3,$D$3,INDEX($D$3:$D$100,MATCH(BC260,$D$3:$D$100)+1)))</f>
        <v>2040</v>
      </c>
      <c r="BF260">
        <f t="shared" ref="BF260:BF323" si="193">INDEX(BA$3:BA$100,MATCH(BD260,AZ$3:AZ$100))</f>
        <v>0.40600000000000003</v>
      </c>
      <c r="BG260" s="38">
        <f t="shared" ref="BG260:BG323" si="194">INDEX(BA$3:BA$100,MATCH(BE260,AZ$3:AZ$100))</f>
        <v>0.40600000000000003</v>
      </c>
      <c r="BH260">
        <f t="shared" ref="BH260:BH323" si="195">IF(BD260=BE260,BF260,BF260+(BG260-BF260)*((BC260-BD260)/(BE260-BD260)))</f>
        <v>0.40600000000000003</v>
      </c>
      <c r="BI260">
        <f t="shared" ref="BI260:BI323" si="196">BH260*$B$6</f>
        <v>1257.2602000000002</v>
      </c>
      <c r="BJ260">
        <f t="shared" ref="BJ260:BJ323" si="197">BH260*$B$7</f>
        <v>0</v>
      </c>
      <c r="BL260" s="1" t="str" cm="1">
        <f t="array" ref="BL260">IF(INDEX(Utilities!260:260,'OperationUtility1 (El)'!$B$9)="","",INDEX(Utilities!260:260,'OperationUtility1 (El)'!$B$9))</f>
        <v/>
      </c>
      <c r="BM260" s="1" t="str" cm="1">
        <f t="array" ref="BM260">IF(INDEX(Utilities!260:260,'OperationUtility1 (El)'!$B$9 + 5)="","",INDEX(Utilities!260:260,'OperationUtility1 (El)'!$B$9 +5))</f>
        <v/>
      </c>
      <c r="BO260">
        <f t="shared" si="167"/>
        <v>2270</v>
      </c>
      <c r="BP260">
        <f t="shared" ref="BP260:BP323" si="198">INDEX(BL$3:BL$100,IFERROR(MATCH(BO260, BL$3:BL$100),1))</f>
        <v>2040</v>
      </c>
      <c r="BQ260" cm="1">
        <f t="array" ref="BQ260">IF(BP260&gt;=MAX($D$3:$D$100),MAX($D$3:$D$100),IF(BO260&lt;$D$3,$D$3,INDEX($D$3:$D$100,MATCH(BO260,$D$3:$D$100)+1)))</f>
        <v>2040</v>
      </c>
      <c r="BR260">
        <f t="shared" ref="BR260:BR323" si="199">INDEX(BM$3:BM$100,MATCH(BP260,BL$3:BL$100))</f>
        <v>6.1510000000000007</v>
      </c>
      <c r="BS260" s="38">
        <f t="shared" ref="BS260:BS323" si="200">INDEX(BM$3:BM$100,MATCH(BQ260,BL$3:BL$100))</f>
        <v>6.1510000000000007</v>
      </c>
      <c r="BT260">
        <f t="shared" ref="BT260:BT323" si="201">IF(BP260=BQ260,BR260,BR260+(BS260-BR260)*((BO260-BP260)/(BQ260-BP260)))</f>
        <v>6.1510000000000007</v>
      </c>
      <c r="BU260">
        <f t="shared" ref="BU260:BU323" si="202">BT260*$B$6</f>
        <v>19047.801700000004</v>
      </c>
      <c r="BV260">
        <f t="shared" ref="BV260:BV323" si="203">BT260*$B$7</f>
        <v>0</v>
      </c>
    </row>
    <row r="261" spans="7:74" x14ac:dyDescent="0.25">
      <c r="G261">
        <f t="shared" ref="G261:G324" si="204">G260+1</f>
        <v>2271</v>
      </c>
      <c r="H261">
        <f t="shared" si="170"/>
        <v>2040</v>
      </c>
      <c r="I261" cm="1">
        <f t="array" ref="I261">IF(H261&gt;=MAX($D$3:$D$100),MAX($D$3:$D$100),IF(G261&lt;$D$3,$D$3,INDEX($D$3:$D$100,MATCH(G261,$D$3:$D$100)+1)))</f>
        <v>2040</v>
      </c>
      <c r="J261">
        <f t="shared" si="171"/>
        <v>4.0300000000000002E-2</v>
      </c>
      <c r="K261" s="38">
        <f t="shared" si="172"/>
        <v>4.0300000000000002E-2</v>
      </c>
      <c r="L261">
        <f t="shared" si="173"/>
        <v>4.0300000000000002E-2</v>
      </c>
      <c r="M261">
        <f t="shared" si="169"/>
        <v>124.79701000000001</v>
      </c>
      <c r="N261">
        <f t="shared" si="168"/>
        <v>0</v>
      </c>
      <c r="S261">
        <f t="shared" ref="S261:S324" si="205">S260+1</f>
        <v>2271</v>
      </c>
      <c r="T261">
        <f t="shared" si="174"/>
        <v>2040</v>
      </c>
      <c r="U261" cm="1">
        <f t="array" ref="U261">IF(T261&gt;=MAX($D$3:$D$100),MAX($D$3:$D$100),IF(S261&lt;$D$3,$D$3,INDEX($D$3:$D$100,MATCH(S261,$D$3:$D$100)+1)))</f>
        <v>2040</v>
      </c>
      <c r="V261">
        <f t="shared" si="175"/>
        <v>2.73E-5</v>
      </c>
      <c r="W261" s="38">
        <f t="shared" si="176"/>
        <v>2.73E-5</v>
      </c>
      <c r="X261">
        <f t="shared" si="177"/>
        <v>2.73E-5</v>
      </c>
      <c r="Y261">
        <f t="shared" si="178"/>
        <v>8.453991000000001E-2</v>
      </c>
      <c r="Z261">
        <f t="shared" si="179"/>
        <v>0</v>
      </c>
      <c r="AE261">
        <f t="shared" ref="AE261:AE324" si="206">AE260+1</f>
        <v>2271</v>
      </c>
      <c r="AF261">
        <f t="shared" si="180"/>
        <v>2040</v>
      </c>
      <c r="AG261" cm="1">
        <f t="array" ref="AG261">IF(AF261&gt;=MAX($D$3:$D$100),MAX($D$3:$D$100),IF(AE261&lt;$D$3,$D$3,INDEX($D$3:$D$100,MATCH(AE261,$D$3:$D$100)+1)))</f>
        <v>2040</v>
      </c>
      <c r="AH261">
        <f t="shared" si="181"/>
        <v>2.6800000000000001E-4</v>
      </c>
      <c r="AI261" s="38">
        <f t="shared" si="182"/>
        <v>2.6800000000000001E-4</v>
      </c>
      <c r="AJ261">
        <f t="shared" si="183"/>
        <v>2.6800000000000001E-4</v>
      </c>
      <c r="AK261">
        <f t="shared" si="184"/>
        <v>0.82991560000000009</v>
      </c>
      <c r="AL261">
        <f t="shared" si="185"/>
        <v>0</v>
      </c>
      <c r="AN261" s="1" t="str" cm="1">
        <f t="array" ref="AN261">IF(INDEX(Utilities!261:261,'OperationUtility1 (El)'!$B$9)="","",INDEX(Utilities!261:261,'OperationUtility1 (El)'!$B$9))</f>
        <v/>
      </c>
      <c r="AO261" s="1" t="str" cm="1">
        <f t="array" ref="AO261">IF(INDEX(Utilities!261:261,'OperationUtility1 (El)'!$B$9 + 3)="","",INDEX(Utilities!261:261,'OperationUtility1 (El)'!$B$9 +3))</f>
        <v/>
      </c>
      <c r="AQ261">
        <f t="shared" ref="AQ261:AQ324" si="207">AQ260+1</f>
        <v>2271</v>
      </c>
      <c r="AR261">
        <f t="shared" si="186"/>
        <v>2040</v>
      </c>
      <c r="AS261" cm="1">
        <f t="array" ref="AS261">IF(AR261&gt;=MAX($D$3:$D$100),MAX($D$3:$D$100),IF(AQ261&lt;$D$3,$D$3,INDEX($D$3:$D$100,MATCH(AQ261,$D$3:$D$100)+1)))</f>
        <v>2040</v>
      </c>
      <c r="AT261">
        <f t="shared" si="187"/>
        <v>6.0300000000000002E-5</v>
      </c>
      <c r="AU261" s="38">
        <f t="shared" si="188"/>
        <v>6.0300000000000002E-5</v>
      </c>
      <c r="AV261">
        <f t="shared" si="189"/>
        <v>6.0300000000000002E-5</v>
      </c>
      <c r="AW261">
        <f t="shared" si="190"/>
        <v>0.18673101000000003</v>
      </c>
      <c r="AX261">
        <f t="shared" si="191"/>
        <v>0</v>
      </c>
      <c r="AZ261" s="1" t="str" cm="1">
        <f t="array" ref="AZ261">IF(INDEX(Utilities!261:261,'OperationUtility1 (El)'!$B$9)="","",INDEX(Utilities!261:261,'OperationUtility1 (El)'!$B$9))</f>
        <v/>
      </c>
      <c r="BA261" s="1" t="str" cm="1">
        <f t="array" ref="BA261">IF(INDEX(Utilities!261:261,'OperationUtility1 (El)'!$B$9 + 4)="","",INDEX(Utilities!261:261,'OperationUtility1 (El)'!$B$9 +4))</f>
        <v/>
      </c>
      <c r="BC261">
        <f t="shared" ref="BC261:BC324" si="208">BC260+1</f>
        <v>2271</v>
      </c>
      <c r="BD261">
        <f t="shared" si="192"/>
        <v>2040</v>
      </c>
      <c r="BE261" cm="1">
        <f t="array" ref="BE261">IF(BD261&gt;=MAX($D$3:$D$100),MAX($D$3:$D$100),IF(BC261&lt;$D$3,$D$3,INDEX($D$3:$D$100,MATCH(BC261,$D$3:$D$100)+1)))</f>
        <v>2040</v>
      </c>
      <c r="BF261">
        <f t="shared" si="193"/>
        <v>0.40600000000000003</v>
      </c>
      <c r="BG261" s="38">
        <f t="shared" si="194"/>
        <v>0.40600000000000003</v>
      </c>
      <c r="BH261">
        <f t="shared" si="195"/>
        <v>0.40600000000000003</v>
      </c>
      <c r="BI261">
        <f t="shared" si="196"/>
        <v>1257.2602000000002</v>
      </c>
      <c r="BJ261">
        <f t="shared" si="197"/>
        <v>0</v>
      </c>
      <c r="BL261" s="1" t="str" cm="1">
        <f t="array" ref="BL261">IF(INDEX(Utilities!261:261,'OperationUtility1 (El)'!$B$9)="","",INDEX(Utilities!261:261,'OperationUtility1 (El)'!$B$9))</f>
        <v/>
      </c>
      <c r="BM261" s="1" t="str" cm="1">
        <f t="array" ref="BM261">IF(INDEX(Utilities!261:261,'OperationUtility1 (El)'!$B$9 + 5)="","",INDEX(Utilities!261:261,'OperationUtility1 (El)'!$B$9 +5))</f>
        <v/>
      </c>
      <c r="BO261">
        <f t="shared" ref="BO261:BO324" si="209">BO260+1</f>
        <v>2271</v>
      </c>
      <c r="BP261">
        <f t="shared" si="198"/>
        <v>2040</v>
      </c>
      <c r="BQ261" cm="1">
        <f t="array" ref="BQ261">IF(BP261&gt;=MAX($D$3:$D$100),MAX($D$3:$D$100),IF(BO261&lt;$D$3,$D$3,INDEX($D$3:$D$100,MATCH(BO261,$D$3:$D$100)+1)))</f>
        <v>2040</v>
      </c>
      <c r="BR261">
        <f t="shared" si="199"/>
        <v>6.1510000000000007</v>
      </c>
      <c r="BS261" s="38">
        <f t="shared" si="200"/>
        <v>6.1510000000000007</v>
      </c>
      <c r="BT261">
        <f t="shared" si="201"/>
        <v>6.1510000000000007</v>
      </c>
      <c r="BU261">
        <f t="shared" si="202"/>
        <v>19047.801700000004</v>
      </c>
      <c r="BV261">
        <f t="shared" si="203"/>
        <v>0</v>
      </c>
    </row>
    <row r="262" spans="7:74" x14ac:dyDescent="0.25">
      <c r="G262">
        <f t="shared" si="204"/>
        <v>2272</v>
      </c>
      <c r="H262">
        <f t="shared" si="170"/>
        <v>2040</v>
      </c>
      <c r="I262" cm="1">
        <f t="array" ref="I262">IF(H262&gt;=MAX($D$3:$D$100),MAX($D$3:$D$100),IF(G262&lt;$D$3,$D$3,INDEX($D$3:$D$100,MATCH(G262,$D$3:$D$100)+1)))</f>
        <v>2040</v>
      </c>
      <c r="J262">
        <f t="shared" si="171"/>
        <v>4.0300000000000002E-2</v>
      </c>
      <c r="K262" s="38">
        <f t="shared" si="172"/>
        <v>4.0300000000000002E-2</v>
      </c>
      <c r="L262">
        <f t="shared" si="173"/>
        <v>4.0300000000000002E-2</v>
      </c>
      <c r="M262">
        <f t="shared" si="169"/>
        <v>124.79701000000001</v>
      </c>
      <c r="N262">
        <f t="shared" si="168"/>
        <v>0</v>
      </c>
      <c r="S262">
        <f t="shared" si="205"/>
        <v>2272</v>
      </c>
      <c r="T262">
        <f t="shared" si="174"/>
        <v>2040</v>
      </c>
      <c r="U262" cm="1">
        <f t="array" ref="U262">IF(T262&gt;=MAX($D$3:$D$100),MAX($D$3:$D$100),IF(S262&lt;$D$3,$D$3,INDEX($D$3:$D$100,MATCH(S262,$D$3:$D$100)+1)))</f>
        <v>2040</v>
      </c>
      <c r="V262">
        <f t="shared" si="175"/>
        <v>2.73E-5</v>
      </c>
      <c r="W262" s="38">
        <f t="shared" si="176"/>
        <v>2.73E-5</v>
      </c>
      <c r="X262">
        <f t="shared" si="177"/>
        <v>2.73E-5</v>
      </c>
      <c r="Y262">
        <f t="shared" si="178"/>
        <v>8.453991000000001E-2</v>
      </c>
      <c r="Z262">
        <f t="shared" si="179"/>
        <v>0</v>
      </c>
      <c r="AE262">
        <f t="shared" si="206"/>
        <v>2272</v>
      </c>
      <c r="AF262">
        <f t="shared" si="180"/>
        <v>2040</v>
      </c>
      <c r="AG262" cm="1">
        <f t="array" ref="AG262">IF(AF262&gt;=MAX($D$3:$D$100),MAX($D$3:$D$100),IF(AE262&lt;$D$3,$D$3,INDEX($D$3:$D$100,MATCH(AE262,$D$3:$D$100)+1)))</f>
        <v>2040</v>
      </c>
      <c r="AH262">
        <f t="shared" si="181"/>
        <v>2.6800000000000001E-4</v>
      </c>
      <c r="AI262" s="38">
        <f t="shared" si="182"/>
        <v>2.6800000000000001E-4</v>
      </c>
      <c r="AJ262">
        <f t="shared" si="183"/>
        <v>2.6800000000000001E-4</v>
      </c>
      <c r="AK262">
        <f t="shared" si="184"/>
        <v>0.82991560000000009</v>
      </c>
      <c r="AL262">
        <f t="shared" si="185"/>
        <v>0</v>
      </c>
      <c r="AN262" s="1" t="str" cm="1">
        <f t="array" ref="AN262">IF(INDEX(Utilities!262:262,'OperationUtility1 (El)'!$B$9)="","",INDEX(Utilities!262:262,'OperationUtility1 (El)'!$B$9))</f>
        <v/>
      </c>
      <c r="AO262" s="1" t="str" cm="1">
        <f t="array" ref="AO262">IF(INDEX(Utilities!262:262,'OperationUtility1 (El)'!$B$9 + 3)="","",INDEX(Utilities!262:262,'OperationUtility1 (El)'!$B$9 +3))</f>
        <v/>
      </c>
      <c r="AQ262">
        <f t="shared" si="207"/>
        <v>2272</v>
      </c>
      <c r="AR262">
        <f t="shared" si="186"/>
        <v>2040</v>
      </c>
      <c r="AS262" cm="1">
        <f t="array" ref="AS262">IF(AR262&gt;=MAX($D$3:$D$100),MAX($D$3:$D$100),IF(AQ262&lt;$D$3,$D$3,INDEX($D$3:$D$100,MATCH(AQ262,$D$3:$D$100)+1)))</f>
        <v>2040</v>
      </c>
      <c r="AT262">
        <f t="shared" si="187"/>
        <v>6.0300000000000002E-5</v>
      </c>
      <c r="AU262" s="38">
        <f t="shared" si="188"/>
        <v>6.0300000000000002E-5</v>
      </c>
      <c r="AV262">
        <f t="shared" si="189"/>
        <v>6.0300000000000002E-5</v>
      </c>
      <c r="AW262">
        <f t="shared" si="190"/>
        <v>0.18673101000000003</v>
      </c>
      <c r="AX262">
        <f t="shared" si="191"/>
        <v>0</v>
      </c>
      <c r="AZ262" s="1" t="str" cm="1">
        <f t="array" ref="AZ262">IF(INDEX(Utilities!262:262,'OperationUtility1 (El)'!$B$9)="","",INDEX(Utilities!262:262,'OperationUtility1 (El)'!$B$9))</f>
        <v/>
      </c>
      <c r="BA262" s="1" t="str" cm="1">
        <f t="array" ref="BA262">IF(INDEX(Utilities!262:262,'OperationUtility1 (El)'!$B$9 + 4)="","",INDEX(Utilities!262:262,'OperationUtility1 (El)'!$B$9 +4))</f>
        <v/>
      </c>
      <c r="BC262">
        <f t="shared" si="208"/>
        <v>2272</v>
      </c>
      <c r="BD262">
        <f t="shared" si="192"/>
        <v>2040</v>
      </c>
      <c r="BE262" cm="1">
        <f t="array" ref="BE262">IF(BD262&gt;=MAX($D$3:$D$100),MAX($D$3:$D$100),IF(BC262&lt;$D$3,$D$3,INDEX($D$3:$D$100,MATCH(BC262,$D$3:$D$100)+1)))</f>
        <v>2040</v>
      </c>
      <c r="BF262">
        <f t="shared" si="193"/>
        <v>0.40600000000000003</v>
      </c>
      <c r="BG262" s="38">
        <f t="shared" si="194"/>
        <v>0.40600000000000003</v>
      </c>
      <c r="BH262">
        <f t="shared" si="195"/>
        <v>0.40600000000000003</v>
      </c>
      <c r="BI262">
        <f t="shared" si="196"/>
        <v>1257.2602000000002</v>
      </c>
      <c r="BJ262">
        <f t="shared" si="197"/>
        <v>0</v>
      </c>
      <c r="BL262" s="1" t="str" cm="1">
        <f t="array" ref="BL262">IF(INDEX(Utilities!262:262,'OperationUtility1 (El)'!$B$9)="","",INDEX(Utilities!262:262,'OperationUtility1 (El)'!$B$9))</f>
        <v/>
      </c>
      <c r="BM262" s="1" t="str" cm="1">
        <f t="array" ref="BM262">IF(INDEX(Utilities!262:262,'OperationUtility1 (El)'!$B$9 + 5)="","",INDEX(Utilities!262:262,'OperationUtility1 (El)'!$B$9 +5))</f>
        <v/>
      </c>
      <c r="BO262">
        <f t="shared" si="209"/>
        <v>2272</v>
      </c>
      <c r="BP262">
        <f t="shared" si="198"/>
        <v>2040</v>
      </c>
      <c r="BQ262" cm="1">
        <f t="array" ref="BQ262">IF(BP262&gt;=MAX($D$3:$D$100),MAX($D$3:$D$100),IF(BO262&lt;$D$3,$D$3,INDEX($D$3:$D$100,MATCH(BO262,$D$3:$D$100)+1)))</f>
        <v>2040</v>
      </c>
      <c r="BR262">
        <f t="shared" si="199"/>
        <v>6.1510000000000007</v>
      </c>
      <c r="BS262" s="38">
        <f t="shared" si="200"/>
        <v>6.1510000000000007</v>
      </c>
      <c r="BT262">
        <f t="shared" si="201"/>
        <v>6.1510000000000007</v>
      </c>
      <c r="BU262">
        <f t="shared" si="202"/>
        <v>19047.801700000004</v>
      </c>
      <c r="BV262">
        <f t="shared" si="203"/>
        <v>0</v>
      </c>
    </row>
    <row r="263" spans="7:74" x14ac:dyDescent="0.25">
      <c r="G263">
        <f t="shared" si="204"/>
        <v>2273</v>
      </c>
      <c r="H263">
        <f t="shared" si="170"/>
        <v>2040</v>
      </c>
      <c r="I263" cm="1">
        <f t="array" ref="I263">IF(H263&gt;=MAX($D$3:$D$100),MAX($D$3:$D$100),IF(G263&lt;$D$3,$D$3,INDEX($D$3:$D$100,MATCH(G263,$D$3:$D$100)+1)))</f>
        <v>2040</v>
      </c>
      <c r="J263">
        <f t="shared" si="171"/>
        <v>4.0300000000000002E-2</v>
      </c>
      <c r="K263" s="38">
        <f t="shared" si="172"/>
        <v>4.0300000000000002E-2</v>
      </c>
      <c r="L263">
        <f t="shared" si="173"/>
        <v>4.0300000000000002E-2</v>
      </c>
      <c r="M263">
        <f t="shared" si="169"/>
        <v>124.79701000000001</v>
      </c>
      <c r="N263">
        <f t="shared" ref="N263:N326" si="210">$L263*$B$7</f>
        <v>0</v>
      </c>
      <c r="S263">
        <f t="shared" si="205"/>
        <v>2273</v>
      </c>
      <c r="T263">
        <f t="shared" si="174"/>
        <v>2040</v>
      </c>
      <c r="U263" cm="1">
        <f t="array" ref="U263">IF(T263&gt;=MAX($D$3:$D$100),MAX($D$3:$D$100),IF(S263&lt;$D$3,$D$3,INDEX($D$3:$D$100,MATCH(S263,$D$3:$D$100)+1)))</f>
        <v>2040</v>
      </c>
      <c r="V263">
        <f t="shared" si="175"/>
        <v>2.73E-5</v>
      </c>
      <c r="W263" s="38">
        <f t="shared" si="176"/>
        <v>2.73E-5</v>
      </c>
      <c r="X263">
        <f t="shared" si="177"/>
        <v>2.73E-5</v>
      </c>
      <c r="Y263">
        <f t="shared" si="178"/>
        <v>8.453991000000001E-2</v>
      </c>
      <c r="Z263">
        <f t="shared" si="179"/>
        <v>0</v>
      </c>
      <c r="AE263">
        <f t="shared" si="206"/>
        <v>2273</v>
      </c>
      <c r="AF263">
        <f t="shared" si="180"/>
        <v>2040</v>
      </c>
      <c r="AG263" cm="1">
        <f t="array" ref="AG263">IF(AF263&gt;=MAX($D$3:$D$100),MAX($D$3:$D$100),IF(AE263&lt;$D$3,$D$3,INDEX($D$3:$D$100,MATCH(AE263,$D$3:$D$100)+1)))</f>
        <v>2040</v>
      </c>
      <c r="AH263">
        <f t="shared" si="181"/>
        <v>2.6800000000000001E-4</v>
      </c>
      <c r="AI263" s="38">
        <f t="shared" si="182"/>
        <v>2.6800000000000001E-4</v>
      </c>
      <c r="AJ263">
        <f t="shared" si="183"/>
        <v>2.6800000000000001E-4</v>
      </c>
      <c r="AK263">
        <f t="shared" si="184"/>
        <v>0.82991560000000009</v>
      </c>
      <c r="AL263">
        <f t="shared" si="185"/>
        <v>0</v>
      </c>
      <c r="AN263" s="1" t="str" cm="1">
        <f t="array" ref="AN263">IF(INDEX(Utilities!263:263,'OperationUtility1 (El)'!$B$9)="","",INDEX(Utilities!263:263,'OperationUtility1 (El)'!$B$9))</f>
        <v/>
      </c>
      <c r="AO263" s="1" t="str" cm="1">
        <f t="array" ref="AO263">IF(INDEX(Utilities!263:263,'OperationUtility1 (El)'!$B$9 + 3)="","",INDEX(Utilities!263:263,'OperationUtility1 (El)'!$B$9 +3))</f>
        <v/>
      </c>
      <c r="AQ263">
        <f t="shared" si="207"/>
        <v>2273</v>
      </c>
      <c r="AR263">
        <f t="shared" si="186"/>
        <v>2040</v>
      </c>
      <c r="AS263" cm="1">
        <f t="array" ref="AS263">IF(AR263&gt;=MAX($D$3:$D$100),MAX($D$3:$D$100),IF(AQ263&lt;$D$3,$D$3,INDEX($D$3:$D$100,MATCH(AQ263,$D$3:$D$100)+1)))</f>
        <v>2040</v>
      </c>
      <c r="AT263">
        <f t="shared" si="187"/>
        <v>6.0300000000000002E-5</v>
      </c>
      <c r="AU263" s="38">
        <f t="shared" si="188"/>
        <v>6.0300000000000002E-5</v>
      </c>
      <c r="AV263">
        <f t="shared" si="189"/>
        <v>6.0300000000000002E-5</v>
      </c>
      <c r="AW263">
        <f t="shared" si="190"/>
        <v>0.18673101000000003</v>
      </c>
      <c r="AX263">
        <f t="shared" si="191"/>
        <v>0</v>
      </c>
      <c r="AZ263" s="1" t="str" cm="1">
        <f t="array" ref="AZ263">IF(INDEX(Utilities!263:263,'OperationUtility1 (El)'!$B$9)="","",INDEX(Utilities!263:263,'OperationUtility1 (El)'!$B$9))</f>
        <v/>
      </c>
      <c r="BA263" s="1" t="str" cm="1">
        <f t="array" ref="BA263">IF(INDEX(Utilities!263:263,'OperationUtility1 (El)'!$B$9 + 4)="","",INDEX(Utilities!263:263,'OperationUtility1 (El)'!$B$9 +4))</f>
        <v/>
      </c>
      <c r="BC263">
        <f t="shared" si="208"/>
        <v>2273</v>
      </c>
      <c r="BD263">
        <f t="shared" si="192"/>
        <v>2040</v>
      </c>
      <c r="BE263" cm="1">
        <f t="array" ref="BE263">IF(BD263&gt;=MAX($D$3:$D$100),MAX($D$3:$D$100),IF(BC263&lt;$D$3,$D$3,INDEX($D$3:$D$100,MATCH(BC263,$D$3:$D$100)+1)))</f>
        <v>2040</v>
      </c>
      <c r="BF263">
        <f t="shared" si="193"/>
        <v>0.40600000000000003</v>
      </c>
      <c r="BG263" s="38">
        <f t="shared" si="194"/>
        <v>0.40600000000000003</v>
      </c>
      <c r="BH263">
        <f t="shared" si="195"/>
        <v>0.40600000000000003</v>
      </c>
      <c r="BI263">
        <f t="shared" si="196"/>
        <v>1257.2602000000002</v>
      </c>
      <c r="BJ263">
        <f t="shared" si="197"/>
        <v>0</v>
      </c>
      <c r="BL263" s="1" t="str" cm="1">
        <f t="array" ref="BL263">IF(INDEX(Utilities!263:263,'OperationUtility1 (El)'!$B$9)="","",INDEX(Utilities!263:263,'OperationUtility1 (El)'!$B$9))</f>
        <v/>
      </c>
      <c r="BM263" s="1" t="str" cm="1">
        <f t="array" ref="BM263">IF(INDEX(Utilities!263:263,'OperationUtility1 (El)'!$B$9 + 5)="","",INDEX(Utilities!263:263,'OperationUtility1 (El)'!$B$9 +5))</f>
        <v/>
      </c>
      <c r="BO263">
        <f t="shared" si="209"/>
        <v>2273</v>
      </c>
      <c r="BP263">
        <f t="shared" si="198"/>
        <v>2040</v>
      </c>
      <c r="BQ263" cm="1">
        <f t="array" ref="BQ263">IF(BP263&gt;=MAX($D$3:$D$100),MAX($D$3:$D$100),IF(BO263&lt;$D$3,$D$3,INDEX($D$3:$D$100,MATCH(BO263,$D$3:$D$100)+1)))</f>
        <v>2040</v>
      </c>
      <c r="BR263">
        <f t="shared" si="199"/>
        <v>6.1510000000000007</v>
      </c>
      <c r="BS263" s="38">
        <f t="shared" si="200"/>
        <v>6.1510000000000007</v>
      </c>
      <c r="BT263">
        <f t="shared" si="201"/>
        <v>6.1510000000000007</v>
      </c>
      <c r="BU263">
        <f t="shared" si="202"/>
        <v>19047.801700000004</v>
      </c>
      <c r="BV263">
        <f t="shared" si="203"/>
        <v>0</v>
      </c>
    </row>
    <row r="264" spans="7:74" x14ac:dyDescent="0.25">
      <c r="G264">
        <f t="shared" si="204"/>
        <v>2274</v>
      </c>
      <c r="H264">
        <f t="shared" si="170"/>
        <v>2040</v>
      </c>
      <c r="I264" cm="1">
        <f t="array" ref="I264">IF(H264&gt;=MAX($D$3:$D$100),MAX($D$3:$D$100),IF(G264&lt;$D$3,$D$3,INDEX($D$3:$D$100,MATCH(G264,$D$3:$D$100)+1)))</f>
        <v>2040</v>
      </c>
      <c r="J264">
        <f t="shared" si="171"/>
        <v>4.0300000000000002E-2</v>
      </c>
      <c r="K264" s="38">
        <f t="shared" si="172"/>
        <v>4.0300000000000002E-2</v>
      </c>
      <c r="L264">
        <f t="shared" si="173"/>
        <v>4.0300000000000002E-2</v>
      </c>
      <c r="M264">
        <f t="shared" si="169"/>
        <v>124.79701000000001</v>
      </c>
      <c r="N264">
        <f t="shared" si="210"/>
        <v>0</v>
      </c>
      <c r="S264">
        <f t="shared" si="205"/>
        <v>2274</v>
      </c>
      <c r="T264">
        <f t="shared" si="174"/>
        <v>2040</v>
      </c>
      <c r="U264" cm="1">
        <f t="array" ref="U264">IF(T264&gt;=MAX($D$3:$D$100),MAX($D$3:$D$100),IF(S264&lt;$D$3,$D$3,INDEX($D$3:$D$100,MATCH(S264,$D$3:$D$100)+1)))</f>
        <v>2040</v>
      </c>
      <c r="V264">
        <f t="shared" si="175"/>
        <v>2.73E-5</v>
      </c>
      <c r="W264" s="38">
        <f t="shared" si="176"/>
        <v>2.73E-5</v>
      </c>
      <c r="X264">
        <f t="shared" si="177"/>
        <v>2.73E-5</v>
      </c>
      <c r="Y264">
        <f t="shared" si="178"/>
        <v>8.453991000000001E-2</v>
      </c>
      <c r="Z264">
        <f t="shared" si="179"/>
        <v>0</v>
      </c>
      <c r="AE264">
        <f t="shared" si="206"/>
        <v>2274</v>
      </c>
      <c r="AF264">
        <f t="shared" si="180"/>
        <v>2040</v>
      </c>
      <c r="AG264" cm="1">
        <f t="array" ref="AG264">IF(AF264&gt;=MAX($D$3:$D$100),MAX($D$3:$D$100),IF(AE264&lt;$D$3,$D$3,INDEX($D$3:$D$100,MATCH(AE264,$D$3:$D$100)+1)))</f>
        <v>2040</v>
      </c>
      <c r="AH264">
        <f t="shared" si="181"/>
        <v>2.6800000000000001E-4</v>
      </c>
      <c r="AI264" s="38">
        <f t="shared" si="182"/>
        <v>2.6800000000000001E-4</v>
      </c>
      <c r="AJ264">
        <f t="shared" si="183"/>
        <v>2.6800000000000001E-4</v>
      </c>
      <c r="AK264">
        <f t="shared" si="184"/>
        <v>0.82991560000000009</v>
      </c>
      <c r="AL264">
        <f t="shared" si="185"/>
        <v>0</v>
      </c>
      <c r="AQ264">
        <f t="shared" si="207"/>
        <v>2274</v>
      </c>
      <c r="AR264">
        <f t="shared" si="186"/>
        <v>2040</v>
      </c>
      <c r="AS264" cm="1">
        <f t="array" ref="AS264">IF(AR264&gt;=MAX($D$3:$D$100),MAX($D$3:$D$100),IF(AQ264&lt;$D$3,$D$3,INDEX($D$3:$D$100,MATCH(AQ264,$D$3:$D$100)+1)))</f>
        <v>2040</v>
      </c>
      <c r="AT264">
        <f t="shared" si="187"/>
        <v>6.0300000000000002E-5</v>
      </c>
      <c r="AU264" s="38">
        <f t="shared" si="188"/>
        <v>6.0300000000000002E-5</v>
      </c>
      <c r="AV264">
        <f t="shared" si="189"/>
        <v>6.0300000000000002E-5</v>
      </c>
      <c r="AW264">
        <f t="shared" si="190"/>
        <v>0.18673101000000003</v>
      </c>
      <c r="AX264">
        <f t="shared" si="191"/>
        <v>0</v>
      </c>
      <c r="AZ264" s="1" t="str" cm="1">
        <f t="array" ref="AZ264">IF(INDEX(Utilities!264:264,'OperationUtility1 (El)'!$B$9)="","",INDEX(Utilities!264:264,'OperationUtility1 (El)'!$B$9))</f>
        <v/>
      </c>
      <c r="BA264" s="1" t="str" cm="1">
        <f t="array" ref="BA264">IF(INDEX(Utilities!264:264,'OperationUtility1 (El)'!$B$9 + 4)="","",INDEX(Utilities!264:264,'OperationUtility1 (El)'!$B$9 +4))</f>
        <v/>
      </c>
      <c r="BC264">
        <f t="shared" si="208"/>
        <v>2274</v>
      </c>
      <c r="BD264">
        <f t="shared" si="192"/>
        <v>2040</v>
      </c>
      <c r="BE264" cm="1">
        <f t="array" ref="BE264">IF(BD264&gt;=MAX($D$3:$D$100),MAX($D$3:$D$100),IF(BC264&lt;$D$3,$D$3,INDEX($D$3:$D$100,MATCH(BC264,$D$3:$D$100)+1)))</f>
        <v>2040</v>
      </c>
      <c r="BF264">
        <f t="shared" si="193"/>
        <v>0.40600000000000003</v>
      </c>
      <c r="BG264" s="38">
        <f t="shared" si="194"/>
        <v>0.40600000000000003</v>
      </c>
      <c r="BH264">
        <f t="shared" si="195"/>
        <v>0.40600000000000003</v>
      </c>
      <c r="BI264">
        <f t="shared" si="196"/>
        <v>1257.2602000000002</v>
      </c>
      <c r="BJ264">
        <f t="shared" si="197"/>
        <v>0</v>
      </c>
      <c r="BL264" s="1" t="str" cm="1">
        <f t="array" ref="BL264">IF(INDEX(Utilities!264:264,'OperationUtility1 (El)'!$B$9)="","",INDEX(Utilities!264:264,'OperationUtility1 (El)'!$B$9))</f>
        <v/>
      </c>
      <c r="BM264" s="1" t="str" cm="1">
        <f t="array" ref="BM264">IF(INDEX(Utilities!264:264,'OperationUtility1 (El)'!$B$9 + 5)="","",INDEX(Utilities!264:264,'OperationUtility1 (El)'!$B$9 +5))</f>
        <v/>
      </c>
      <c r="BO264">
        <f t="shared" si="209"/>
        <v>2274</v>
      </c>
      <c r="BP264">
        <f t="shared" si="198"/>
        <v>2040</v>
      </c>
      <c r="BQ264" cm="1">
        <f t="array" ref="BQ264">IF(BP264&gt;=MAX($D$3:$D$100),MAX($D$3:$D$100),IF(BO264&lt;$D$3,$D$3,INDEX($D$3:$D$100,MATCH(BO264,$D$3:$D$100)+1)))</f>
        <v>2040</v>
      </c>
      <c r="BR264">
        <f t="shared" si="199"/>
        <v>6.1510000000000007</v>
      </c>
      <c r="BS264" s="38">
        <f t="shared" si="200"/>
        <v>6.1510000000000007</v>
      </c>
      <c r="BT264">
        <f t="shared" si="201"/>
        <v>6.1510000000000007</v>
      </c>
      <c r="BU264">
        <f t="shared" si="202"/>
        <v>19047.801700000004</v>
      </c>
      <c r="BV264">
        <f t="shared" si="203"/>
        <v>0</v>
      </c>
    </row>
    <row r="265" spans="7:74" x14ac:dyDescent="0.25">
      <c r="G265">
        <f t="shared" si="204"/>
        <v>2275</v>
      </c>
      <c r="H265">
        <f t="shared" si="170"/>
        <v>2040</v>
      </c>
      <c r="I265" cm="1">
        <f t="array" ref="I265">IF(H265&gt;=MAX($D$3:$D$100),MAX($D$3:$D$100),IF(G265&lt;$D$3,$D$3,INDEX($D$3:$D$100,MATCH(G265,$D$3:$D$100)+1)))</f>
        <v>2040</v>
      </c>
      <c r="J265">
        <f t="shared" si="171"/>
        <v>4.0300000000000002E-2</v>
      </c>
      <c r="K265" s="38">
        <f t="shared" si="172"/>
        <v>4.0300000000000002E-2</v>
      </c>
      <c r="L265">
        <f t="shared" si="173"/>
        <v>4.0300000000000002E-2</v>
      </c>
      <c r="M265">
        <f t="shared" si="169"/>
        <v>124.79701000000001</v>
      </c>
      <c r="N265">
        <f t="shared" si="210"/>
        <v>0</v>
      </c>
      <c r="S265">
        <f t="shared" si="205"/>
        <v>2275</v>
      </c>
      <c r="T265">
        <f t="shared" si="174"/>
        <v>2040</v>
      </c>
      <c r="U265" cm="1">
        <f t="array" ref="U265">IF(T265&gt;=MAX($D$3:$D$100),MAX($D$3:$D$100),IF(S265&lt;$D$3,$D$3,INDEX($D$3:$D$100,MATCH(S265,$D$3:$D$100)+1)))</f>
        <v>2040</v>
      </c>
      <c r="V265">
        <f t="shared" si="175"/>
        <v>2.73E-5</v>
      </c>
      <c r="W265" s="38">
        <f t="shared" si="176"/>
        <v>2.73E-5</v>
      </c>
      <c r="X265">
        <f t="shared" si="177"/>
        <v>2.73E-5</v>
      </c>
      <c r="Y265">
        <f t="shared" si="178"/>
        <v>8.453991000000001E-2</v>
      </c>
      <c r="Z265">
        <f t="shared" si="179"/>
        <v>0</v>
      </c>
      <c r="AE265">
        <f t="shared" si="206"/>
        <v>2275</v>
      </c>
      <c r="AF265">
        <f t="shared" si="180"/>
        <v>2040</v>
      </c>
      <c r="AG265" cm="1">
        <f t="array" ref="AG265">IF(AF265&gt;=MAX($D$3:$D$100),MAX($D$3:$D$100),IF(AE265&lt;$D$3,$D$3,INDEX($D$3:$D$100,MATCH(AE265,$D$3:$D$100)+1)))</f>
        <v>2040</v>
      </c>
      <c r="AH265">
        <f t="shared" si="181"/>
        <v>2.6800000000000001E-4</v>
      </c>
      <c r="AI265" s="38">
        <f t="shared" si="182"/>
        <v>2.6800000000000001E-4</v>
      </c>
      <c r="AJ265">
        <f t="shared" si="183"/>
        <v>2.6800000000000001E-4</v>
      </c>
      <c r="AK265">
        <f t="shared" si="184"/>
        <v>0.82991560000000009</v>
      </c>
      <c r="AL265">
        <f t="shared" si="185"/>
        <v>0</v>
      </c>
      <c r="AQ265">
        <f t="shared" si="207"/>
        <v>2275</v>
      </c>
      <c r="AR265">
        <f t="shared" si="186"/>
        <v>2040</v>
      </c>
      <c r="AS265" cm="1">
        <f t="array" ref="AS265">IF(AR265&gt;=MAX($D$3:$D$100),MAX($D$3:$D$100),IF(AQ265&lt;$D$3,$D$3,INDEX($D$3:$D$100,MATCH(AQ265,$D$3:$D$100)+1)))</f>
        <v>2040</v>
      </c>
      <c r="AT265">
        <f t="shared" si="187"/>
        <v>6.0300000000000002E-5</v>
      </c>
      <c r="AU265" s="38">
        <f t="shared" si="188"/>
        <v>6.0300000000000002E-5</v>
      </c>
      <c r="AV265">
        <f t="shared" si="189"/>
        <v>6.0300000000000002E-5</v>
      </c>
      <c r="AW265">
        <f t="shared" si="190"/>
        <v>0.18673101000000003</v>
      </c>
      <c r="AX265">
        <f t="shared" si="191"/>
        <v>0</v>
      </c>
      <c r="AZ265" s="1" t="str" cm="1">
        <f t="array" ref="AZ265">IF(INDEX(Utilities!265:265,'OperationUtility1 (El)'!$B$9)="","",INDEX(Utilities!265:265,'OperationUtility1 (El)'!$B$9))</f>
        <v/>
      </c>
      <c r="BA265" s="1" t="str" cm="1">
        <f t="array" ref="BA265">IF(INDEX(Utilities!265:265,'OperationUtility1 (El)'!$B$9 + 4)="","",INDEX(Utilities!265:265,'OperationUtility1 (El)'!$B$9 +4))</f>
        <v/>
      </c>
      <c r="BC265">
        <f t="shared" si="208"/>
        <v>2275</v>
      </c>
      <c r="BD265">
        <f t="shared" si="192"/>
        <v>2040</v>
      </c>
      <c r="BE265" cm="1">
        <f t="array" ref="BE265">IF(BD265&gt;=MAX($D$3:$D$100),MAX($D$3:$D$100),IF(BC265&lt;$D$3,$D$3,INDEX($D$3:$D$100,MATCH(BC265,$D$3:$D$100)+1)))</f>
        <v>2040</v>
      </c>
      <c r="BF265">
        <f t="shared" si="193"/>
        <v>0.40600000000000003</v>
      </c>
      <c r="BG265" s="38">
        <f t="shared" si="194"/>
        <v>0.40600000000000003</v>
      </c>
      <c r="BH265">
        <f t="shared" si="195"/>
        <v>0.40600000000000003</v>
      </c>
      <c r="BI265">
        <f t="shared" si="196"/>
        <v>1257.2602000000002</v>
      </c>
      <c r="BJ265">
        <f t="shared" si="197"/>
        <v>0</v>
      </c>
      <c r="BL265" s="1" t="str" cm="1">
        <f t="array" ref="BL265">IF(INDEX(Utilities!265:265,'OperationUtility1 (El)'!$B$9)="","",INDEX(Utilities!265:265,'OperationUtility1 (El)'!$B$9))</f>
        <v/>
      </c>
      <c r="BM265" s="1" t="str" cm="1">
        <f t="array" ref="BM265">IF(INDEX(Utilities!265:265,'OperationUtility1 (El)'!$B$9 + 5)="","",INDEX(Utilities!265:265,'OperationUtility1 (El)'!$B$9 +5))</f>
        <v/>
      </c>
      <c r="BO265">
        <f t="shared" si="209"/>
        <v>2275</v>
      </c>
      <c r="BP265">
        <f t="shared" si="198"/>
        <v>2040</v>
      </c>
      <c r="BQ265" cm="1">
        <f t="array" ref="BQ265">IF(BP265&gt;=MAX($D$3:$D$100),MAX($D$3:$D$100),IF(BO265&lt;$D$3,$D$3,INDEX($D$3:$D$100,MATCH(BO265,$D$3:$D$100)+1)))</f>
        <v>2040</v>
      </c>
      <c r="BR265">
        <f t="shared" si="199"/>
        <v>6.1510000000000007</v>
      </c>
      <c r="BS265" s="38">
        <f t="shared" si="200"/>
        <v>6.1510000000000007</v>
      </c>
      <c r="BT265">
        <f t="shared" si="201"/>
        <v>6.1510000000000007</v>
      </c>
      <c r="BU265">
        <f t="shared" si="202"/>
        <v>19047.801700000004</v>
      </c>
      <c r="BV265">
        <f t="shared" si="203"/>
        <v>0</v>
      </c>
    </row>
    <row r="266" spans="7:74" x14ac:dyDescent="0.25">
      <c r="G266">
        <f t="shared" si="204"/>
        <v>2276</v>
      </c>
      <c r="H266">
        <f t="shared" si="170"/>
        <v>2040</v>
      </c>
      <c r="I266" cm="1">
        <f t="array" ref="I266">IF(H266&gt;=MAX($D$3:$D$100),MAX($D$3:$D$100),IF(G266&lt;$D$3,$D$3,INDEX($D$3:$D$100,MATCH(G266,$D$3:$D$100)+1)))</f>
        <v>2040</v>
      </c>
      <c r="J266">
        <f t="shared" si="171"/>
        <v>4.0300000000000002E-2</v>
      </c>
      <c r="K266" s="38">
        <f t="shared" si="172"/>
        <v>4.0300000000000002E-2</v>
      </c>
      <c r="L266">
        <f t="shared" si="173"/>
        <v>4.0300000000000002E-2</v>
      </c>
      <c r="M266">
        <f t="shared" si="169"/>
        <v>124.79701000000001</v>
      </c>
      <c r="N266">
        <f t="shared" si="210"/>
        <v>0</v>
      </c>
      <c r="S266">
        <f t="shared" si="205"/>
        <v>2276</v>
      </c>
      <c r="T266">
        <f t="shared" si="174"/>
        <v>2040</v>
      </c>
      <c r="U266" cm="1">
        <f t="array" ref="U266">IF(T266&gt;=MAX($D$3:$D$100),MAX($D$3:$D$100),IF(S266&lt;$D$3,$D$3,INDEX($D$3:$D$100,MATCH(S266,$D$3:$D$100)+1)))</f>
        <v>2040</v>
      </c>
      <c r="V266">
        <f t="shared" si="175"/>
        <v>2.73E-5</v>
      </c>
      <c r="W266" s="38">
        <f t="shared" si="176"/>
        <v>2.73E-5</v>
      </c>
      <c r="X266">
        <f t="shared" si="177"/>
        <v>2.73E-5</v>
      </c>
      <c r="Y266">
        <f t="shared" si="178"/>
        <v>8.453991000000001E-2</v>
      </c>
      <c r="Z266">
        <f t="shared" si="179"/>
        <v>0</v>
      </c>
      <c r="AE266">
        <f t="shared" si="206"/>
        <v>2276</v>
      </c>
      <c r="AF266">
        <f t="shared" si="180"/>
        <v>2040</v>
      </c>
      <c r="AG266" cm="1">
        <f t="array" ref="AG266">IF(AF266&gt;=MAX($D$3:$D$100),MAX($D$3:$D$100),IF(AE266&lt;$D$3,$D$3,INDEX($D$3:$D$100,MATCH(AE266,$D$3:$D$100)+1)))</f>
        <v>2040</v>
      </c>
      <c r="AH266">
        <f t="shared" si="181"/>
        <v>2.6800000000000001E-4</v>
      </c>
      <c r="AI266" s="38">
        <f t="shared" si="182"/>
        <v>2.6800000000000001E-4</v>
      </c>
      <c r="AJ266">
        <f t="shared" si="183"/>
        <v>2.6800000000000001E-4</v>
      </c>
      <c r="AK266">
        <f t="shared" si="184"/>
        <v>0.82991560000000009</v>
      </c>
      <c r="AL266">
        <f t="shared" si="185"/>
        <v>0</v>
      </c>
      <c r="AQ266">
        <f t="shared" si="207"/>
        <v>2276</v>
      </c>
      <c r="AR266">
        <f t="shared" si="186"/>
        <v>2040</v>
      </c>
      <c r="AS266" cm="1">
        <f t="array" ref="AS266">IF(AR266&gt;=MAX($D$3:$D$100),MAX($D$3:$D$100),IF(AQ266&lt;$D$3,$D$3,INDEX($D$3:$D$100,MATCH(AQ266,$D$3:$D$100)+1)))</f>
        <v>2040</v>
      </c>
      <c r="AT266">
        <f t="shared" si="187"/>
        <v>6.0300000000000002E-5</v>
      </c>
      <c r="AU266" s="38">
        <f t="shared" si="188"/>
        <v>6.0300000000000002E-5</v>
      </c>
      <c r="AV266">
        <f t="shared" si="189"/>
        <v>6.0300000000000002E-5</v>
      </c>
      <c r="AW266">
        <f t="shared" si="190"/>
        <v>0.18673101000000003</v>
      </c>
      <c r="AX266">
        <f t="shared" si="191"/>
        <v>0</v>
      </c>
      <c r="AZ266" s="1" t="str" cm="1">
        <f t="array" ref="AZ266">IF(INDEX(Utilities!266:266,'OperationUtility1 (El)'!$B$9)="","",INDEX(Utilities!266:266,'OperationUtility1 (El)'!$B$9))</f>
        <v/>
      </c>
      <c r="BA266" s="1" t="str" cm="1">
        <f t="array" ref="BA266">IF(INDEX(Utilities!266:266,'OperationUtility1 (El)'!$B$9 + 4)="","",INDEX(Utilities!266:266,'OperationUtility1 (El)'!$B$9 +4))</f>
        <v/>
      </c>
      <c r="BC266">
        <f t="shared" si="208"/>
        <v>2276</v>
      </c>
      <c r="BD266">
        <f t="shared" si="192"/>
        <v>2040</v>
      </c>
      <c r="BE266" cm="1">
        <f t="array" ref="BE266">IF(BD266&gt;=MAX($D$3:$D$100),MAX($D$3:$D$100),IF(BC266&lt;$D$3,$D$3,INDEX($D$3:$D$100,MATCH(BC266,$D$3:$D$100)+1)))</f>
        <v>2040</v>
      </c>
      <c r="BF266">
        <f t="shared" si="193"/>
        <v>0.40600000000000003</v>
      </c>
      <c r="BG266" s="38">
        <f t="shared" si="194"/>
        <v>0.40600000000000003</v>
      </c>
      <c r="BH266">
        <f t="shared" si="195"/>
        <v>0.40600000000000003</v>
      </c>
      <c r="BI266">
        <f t="shared" si="196"/>
        <v>1257.2602000000002</v>
      </c>
      <c r="BJ266">
        <f t="shared" si="197"/>
        <v>0</v>
      </c>
      <c r="BL266" s="1" t="str" cm="1">
        <f t="array" ref="BL266">IF(INDEX(Utilities!266:266,'OperationUtility1 (El)'!$B$9)="","",INDEX(Utilities!266:266,'OperationUtility1 (El)'!$B$9))</f>
        <v/>
      </c>
      <c r="BM266" s="1" t="str" cm="1">
        <f t="array" ref="BM266">IF(INDEX(Utilities!266:266,'OperationUtility1 (El)'!$B$9 + 5)="","",INDEX(Utilities!266:266,'OperationUtility1 (El)'!$B$9 +5))</f>
        <v/>
      </c>
      <c r="BO266">
        <f t="shared" si="209"/>
        <v>2276</v>
      </c>
      <c r="BP266">
        <f t="shared" si="198"/>
        <v>2040</v>
      </c>
      <c r="BQ266" cm="1">
        <f t="array" ref="BQ266">IF(BP266&gt;=MAX($D$3:$D$100),MAX($D$3:$D$100),IF(BO266&lt;$D$3,$D$3,INDEX($D$3:$D$100,MATCH(BO266,$D$3:$D$100)+1)))</f>
        <v>2040</v>
      </c>
      <c r="BR266">
        <f t="shared" si="199"/>
        <v>6.1510000000000007</v>
      </c>
      <c r="BS266" s="38">
        <f t="shared" si="200"/>
        <v>6.1510000000000007</v>
      </c>
      <c r="BT266">
        <f t="shared" si="201"/>
        <v>6.1510000000000007</v>
      </c>
      <c r="BU266">
        <f t="shared" si="202"/>
        <v>19047.801700000004</v>
      </c>
      <c r="BV266">
        <f t="shared" si="203"/>
        <v>0</v>
      </c>
    </row>
    <row r="267" spans="7:74" x14ac:dyDescent="0.25">
      <c r="G267">
        <f t="shared" si="204"/>
        <v>2277</v>
      </c>
      <c r="H267">
        <f t="shared" si="170"/>
        <v>2040</v>
      </c>
      <c r="I267" cm="1">
        <f t="array" ref="I267">IF(H267&gt;=MAX($D$3:$D$100),MAX($D$3:$D$100),IF(G267&lt;$D$3,$D$3,INDEX($D$3:$D$100,MATCH(G267,$D$3:$D$100)+1)))</f>
        <v>2040</v>
      </c>
      <c r="J267">
        <f t="shared" si="171"/>
        <v>4.0300000000000002E-2</v>
      </c>
      <c r="K267" s="38">
        <f t="shared" si="172"/>
        <v>4.0300000000000002E-2</v>
      </c>
      <c r="L267">
        <f t="shared" si="173"/>
        <v>4.0300000000000002E-2</v>
      </c>
      <c r="M267">
        <f t="shared" si="169"/>
        <v>124.79701000000001</v>
      </c>
      <c r="N267">
        <f t="shared" si="210"/>
        <v>0</v>
      </c>
      <c r="S267">
        <f t="shared" si="205"/>
        <v>2277</v>
      </c>
      <c r="T267">
        <f t="shared" si="174"/>
        <v>2040</v>
      </c>
      <c r="U267" cm="1">
        <f t="array" ref="U267">IF(T267&gt;=MAX($D$3:$D$100),MAX($D$3:$D$100),IF(S267&lt;$D$3,$D$3,INDEX($D$3:$D$100,MATCH(S267,$D$3:$D$100)+1)))</f>
        <v>2040</v>
      </c>
      <c r="V267">
        <f t="shared" si="175"/>
        <v>2.73E-5</v>
      </c>
      <c r="W267" s="38">
        <f t="shared" si="176"/>
        <v>2.73E-5</v>
      </c>
      <c r="X267">
        <f t="shared" si="177"/>
        <v>2.73E-5</v>
      </c>
      <c r="Y267">
        <f t="shared" si="178"/>
        <v>8.453991000000001E-2</v>
      </c>
      <c r="Z267">
        <f t="shared" si="179"/>
        <v>0</v>
      </c>
      <c r="AE267">
        <f t="shared" si="206"/>
        <v>2277</v>
      </c>
      <c r="AF267">
        <f t="shared" si="180"/>
        <v>2040</v>
      </c>
      <c r="AG267" cm="1">
        <f t="array" ref="AG267">IF(AF267&gt;=MAX($D$3:$D$100),MAX($D$3:$D$100),IF(AE267&lt;$D$3,$D$3,INDEX($D$3:$D$100,MATCH(AE267,$D$3:$D$100)+1)))</f>
        <v>2040</v>
      </c>
      <c r="AH267">
        <f t="shared" si="181"/>
        <v>2.6800000000000001E-4</v>
      </c>
      <c r="AI267" s="38">
        <f t="shared" si="182"/>
        <v>2.6800000000000001E-4</v>
      </c>
      <c r="AJ267">
        <f t="shared" si="183"/>
        <v>2.6800000000000001E-4</v>
      </c>
      <c r="AK267">
        <f t="shared" si="184"/>
        <v>0.82991560000000009</v>
      </c>
      <c r="AL267">
        <f t="shared" si="185"/>
        <v>0</v>
      </c>
      <c r="AQ267">
        <f t="shared" si="207"/>
        <v>2277</v>
      </c>
      <c r="AR267">
        <f t="shared" si="186"/>
        <v>2040</v>
      </c>
      <c r="AS267" cm="1">
        <f t="array" ref="AS267">IF(AR267&gt;=MAX($D$3:$D$100),MAX($D$3:$D$100),IF(AQ267&lt;$D$3,$D$3,INDEX($D$3:$D$100,MATCH(AQ267,$D$3:$D$100)+1)))</f>
        <v>2040</v>
      </c>
      <c r="AT267">
        <f t="shared" si="187"/>
        <v>6.0300000000000002E-5</v>
      </c>
      <c r="AU267" s="38">
        <f t="shared" si="188"/>
        <v>6.0300000000000002E-5</v>
      </c>
      <c r="AV267">
        <f t="shared" si="189"/>
        <v>6.0300000000000002E-5</v>
      </c>
      <c r="AW267">
        <f t="shared" si="190"/>
        <v>0.18673101000000003</v>
      </c>
      <c r="AX267">
        <f t="shared" si="191"/>
        <v>0</v>
      </c>
      <c r="AZ267" s="1" t="str" cm="1">
        <f t="array" ref="AZ267">IF(INDEX(Utilities!267:267,'OperationUtility1 (El)'!$B$9)="","",INDEX(Utilities!267:267,'OperationUtility1 (El)'!$B$9))</f>
        <v/>
      </c>
      <c r="BA267" s="1" t="str" cm="1">
        <f t="array" ref="BA267">IF(INDEX(Utilities!267:267,'OperationUtility1 (El)'!$B$9 + 4)="","",INDEX(Utilities!267:267,'OperationUtility1 (El)'!$B$9 +4))</f>
        <v/>
      </c>
      <c r="BC267">
        <f t="shared" si="208"/>
        <v>2277</v>
      </c>
      <c r="BD267">
        <f t="shared" si="192"/>
        <v>2040</v>
      </c>
      <c r="BE267" cm="1">
        <f t="array" ref="BE267">IF(BD267&gt;=MAX($D$3:$D$100),MAX($D$3:$D$100),IF(BC267&lt;$D$3,$D$3,INDEX($D$3:$D$100,MATCH(BC267,$D$3:$D$100)+1)))</f>
        <v>2040</v>
      </c>
      <c r="BF267">
        <f t="shared" si="193"/>
        <v>0.40600000000000003</v>
      </c>
      <c r="BG267" s="38">
        <f t="shared" si="194"/>
        <v>0.40600000000000003</v>
      </c>
      <c r="BH267">
        <f t="shared" si="195"/>
        <v>0.40600000000000003</v>
      </c>
      <c r="BI267">
        <f t="shared" si="196"/>
        <v>1257.2602000000002</v>
      </c>
      <c r="BJ267">
        <f t="shared" si="197"/>
        <v>0</v>
      </c>
      <c r="BL267" s="1" t="str" cm="1">
        <f t="array" ref="BL267">IF(INDEX(Utilities!267:267,'OperationUtility1 (El)'!$B$9)="","",INDEX(Utilities!267:267,'OperationUtility1 (El)'!$B$9))</f>
        <v/>
      </c>
      <c r="BM267" s="1" t="str" cm="1">
        <f t="array" ref="BM267">IF(INDEX(Utilities!267:267,'OperationUtility1 (El)'!$B$9 + 5)="","",INDEX(Utilities!267:267,'OperationUtility1 (El)'!$B$9 +5))</f>
        <v/>
      </c>
      <c r="BO267">
        <f t="shared" si="209"/>
        <v>2277</v>
      </c>
      <c r="BP267">
        <f t="shared" si="198"/>
        <v>2040</v>
      </c>
      <c r="BQ267" cm="1">
        <f t="array" ref="BQ267">IF(BP267&gt;=MAX($D$3:$D$100),MAX($D$3:$D$100),IF(BO267&lt;$D$3,$D$3,INDEX($D$3:$D$100,MATCH(BO267,$D$3:$D$100)+1)))</f>
        <v>2040</v>
      </c>
      <c r="BR267">
        <f t="shared" si="199"/>
        <v>6.1510000000000007</v>
      </c>
      <c r="BS267" s="38">
        <f t="shared" si="200"/>
        <v>6.1510000000000007</v>
      </c>
      <c r="BT267">
        <f t="shared" si="201"/>
        <v>6.1510000000000007</v>
      </c>
      <c r="BU267">
        <f t="shared" si="202"/>
        <v>19047.801700000004</v>
      </c>
      <c r="BV267">
        <f t="shared" si="203"/>
        <v>0</v>
      </c>
    </row>
    <row r="268" spans="7:74" x14ac:dyDescent="0.25">
      <c r="G268">
        <f t="shared" si="204"/>
        <v>2278</v>
      </c>
      <c r="H268">
        <f t="shared" si="170"/>
        <v>2040</v>
      </c>
      <c r="I268" cm="1">
        <f t="array" ref="I268">IF(H268&gt;=MAX($D$3:$D$100),MAX($D$3:$D$100),IF(G268&lt;$D$3,$D$3,INDEX($D$3:$D$100,MATCH(G268,$D$3:$D$100)+1)))</f>
        <v>2040</v>
      </c>
      <c r="J268">
        <f t="shared" si="171"/>
        <v>4.0300000000000002E-2</v>
      </c>
      <c r="K268" s="38">
        <f t="shared" si="172"/>
        <v>4.0300000000000002E-2</v>
      </c>
      <c r="L268">
        <f t="shared" si="173"/>
        <v>4.0300000000000002E-2</v>
      </c>
      <c r="M268">
        <f t="shared" si="169"/>
        <v>124.79701000000001</v>
      </c>
      <c r="N268">
        <f t="shared" si="210"/>
        <v>0</v>
      </c>
      <c r="S268">
        <f t="shared" si="205"/>
        <v>2278</v>
      </c>
      <c r="T268">
        <f t="shared" si="174"/>
        <v>2040</v>
      </c>
      <c r="U268" cm="1">
        <f t="array" ref="U268">IF(T268&gt;=MAX($D$3:$D$100),MAX($D$3:$D$100),IF(S268&lt;$D$3,$D$3,INDEX($D$3:$D$100,MATCH(S268,$D$3:$D$100)+1)))</f>
        <v>2040</v>
      </c>
      <c r="V268">
        <f t="shared" si="175"/>
        <v>2.73E-5</v>
      </c>
      <c r="W268" s="38">
        <f t="shared" si="176"/>
        <v>2.73E-5</v>
      </c>
      <c r="X268">
        <f t="shared" si="177"/>
        <v>2.73E-5</v>
      </c>
      <c r="Y268">
        <f t="shared" si="178"/>
        <v>8.453991000000001E-2</v>
      </c>
      <c r="Z268">
        <f t="shared" si="179"/>
        <v>0</v>
      </c>
      <c r="AE268">
        <f t="shared" si="206"/>
        <v>2278</v>
      </c>
      <c r="AF268">
        <f t="shared" si="180"/>
        <v>2040</v>
      </c>
      <c r="AG268" cm="1">
        <f t="array" ref="AG268">IF(AF268&gt;=MAX($D$3:$D$100),MAX($D$3:$D$100),IF(AE268&lt;$D$3,$D$3,INDEX($D$3:$D$100,MATCH(AE268,$D$3:$D$100)+1)))</f>
        <v>2040</v>
      </c>
      <c r="AH268">
        <f t="shared" si="181"/>
        <v>2.6800000000000001E-4</v>
      </c>
      <c r="AI268" s="38">
        <f t="shared" si="182"/>
        <v>2.6800000000000001E-4</v>
      </c>
      <c r="AJ268">
        <f t="shared" si="183"/>
        <v>2.6800000000000001E-4</v>
      </c>
      <c r="AK268">
        <f t="shared" si="184"/>
        <v>0.82991560000000009</v>
      </c>
      <c r="AL268">
        <f t="shared" si="185"/>
        <v>0</v>
      </c>
      <c r="AQ268">
        <f t="shared" si="207"/>
        <v>2278</v>
      </c>
      <c r="AR268">
        <f t="shared" si="186"/>
        <v>2040</v>
      </c>
      <c r="AS268" cm="1">
        <f t="array" ref="AS268">IF(AR268&gt;=MAX($D$3:$D$100),MAX($D$3:$D$100),IF(AQ268&lt;$D$3,$D$3,INDEX($D$3:$D$100,MATCH(AQ268,$D$3:$D$100)+1)))</f>
        <v>2040</v>
      </c>
      <c r="AT268">
        <f t="shared" si="187"/>
        <v>6.0300000000000002E-5</v>
      </c>
      <c r="AU268" s="38">
        <f t="shared" si="188"/>
        <v>6.0300000000000002E-5</v>
      </c>
      <c r="AV268">
        <f t="shared" si="189"/>
        <v>6.0300000000000002E-5</v>
      </c>
      <c r="AW268">
        <f t="shared" si="190"/>
        <v>0.18673101000000003</v>
      </c>
      <c r="AX268">
        <f t="shared" si="191"/>
        <v>0</v>
      </c>
      <c r="AZ268" s="1" t="str" cm="1">
        <f t="array" ref="AZ268">IF(INDEX(Utilities!268:268,'OperationUtility1 (El)'!$B$9)="","",INDEX(Utilities!268:268,'OperationUtility1 (El)'!$B$9))</f>
        <v/>
      </c>
      <c r="BA268" s="1" t="str" cm="1">
        <f t="array" ref="BA268">IF(INDEX(Utilities!268:268,'OperationUtility1 (El)'!$B$9 + 4)="","",INDEX(Utilities!268:268,'OperationUtility1 (El)'!$B$9 +4))</f>
        <v/>
      </c>
      <c r="BC268">
        <f t="shared" si="208"/>
        <v>2278</v>
      </c>
      <c r="BD268">
        <f t="shared" si="192"/>
        <v>2040</v>
      </c>
      <c r="BE268" cm="1">
        <f t="array" ref="BE268">IF(BD268&gt;=MAX($D$3:$D$100),MAX($D$3:$D$100),IF(BC268&lt;$D$3,$D$3,INDEX($D$3:$D$100,MATCH(BC268,$D$3:$D$100)+1)))</f>
        <v>2040</v>
      </c>
      <c r="BF268">
        <f t="shared" si="193"/>
        <v>0.40600000000000003</v>
      </c>
      <c r="BG268" s="38">
        <f t="shared" si="194"/>
        <v>0.40600000000000003</v>
      </c>
      <c r="BH268">
        <f t="shared" si="195"/>
        <v>0.40600000000000003</v>
      </c>
      <c r="BI268">
        <f t="shared" si="196"/>
        <v>1257.2602000000002</v>
      </c>
      <c r="BJ268">
        <f t="shared" si="197"/>
        <v>0</v>
      </c>
      <c r="BL268" s="1" t="str" cm="1">
        <f t="array" ref="BL268">IF(INDEX(Utilities!268:268,'OperationUtility1 (El)'!$B$9)="","",INDEX(Utilities!268:268,'OperationUtility1 (El)'!$B$9))</f>
        <v/>
      </c>
      <c r="BM268" s="1" t="str" cm="1">
        <f t="array" ref="BM268">IF(INDEX(Utilities!268:268,'OperationUtility1 (El)'!$B$9 + 5)="","",INDEX(Utilities!268:268,'OperationUtility1 (El)'!$B$9 +5))</f>
        <v/>
      </c>
      <c r="BO268">
        <f t="shared" si="209"/>
        <v>2278</v>
      </c>
      <c r="BP268">
        <f t="shared" si="198"/>
        <v>2040</v>
      </c>
      <c r="BQ268" cm="1">
        <f t="array" ref="BQ268">IF(BP268&gt;=MAX($D$3:$D$100),MAX($D$3:$D$100),IF(BO268&lt;$D$3,$D$3,INDEX($D$3:$D$100,MATCH(BO268,$D$3:$D$100)+1)))</f>
        <v>2040</v>
      </c>
      <c r="BR268">
        <f t="shared" si="199"/>
        <v>6.1510000000000007</v>
      </c>
      <c r="BS268" s="38">
        <f t="shared" si="200"/>
        <v>6.1510000000000007</v>
      </c>
      <c r="BT268">
        <f t="shared" si="201"/>
        <v>6.1510000000000007</v>
      </c>
      <c r="BU268">
        <f t="shared" si="202"/>
        <v>19047.801700000004</v>
      </c>
      <c r="BV268">
        <f t="shared" si="203"/>
        <v>0</v>
      </c>
    </row>
    <row r="269" spans="7:74" x14ac:dyDescent="0.25">
      <c r="G269">
        <f t="shared" si="204"/>
        <v>2279</v>
      </c>
      <c r="H269">
        <f t="shared" si="170"/>
        <v>2040</v>
      </c>
      <c r="I269" cm="1">
        <f t="array" ref="I269">IF(H269&gt;=MAX($D$3:$D$100),MAX($D$3:$D$100),IF(G269&lt;$D$3,$D$3,INDEX($D$3:$D$100,MATCH(G269,$D$3:$D$100)+1)))</f>
        <v>2040</v>
      </c>
      <c r="J269">
        <f t="shared" si="171"/>
        <v>4.0300000000000002E-2</v>
      </c>
      <c r="K269" s="38">
        <f t="shared" si="172"/>
        <v>4.0300000000000002E-2</v>
      </c>
      <c r="L269">
        <f t="shared" si="173"/>
        <v>4.0300000000000002E-2</v>
      </c>
      <c r="M269">
        <f t="shared" si="169"/>
        <v>124.79701000000001</v>
      </c>
      <c r="N269">
        <f t="shared" si="210"/>
        <v>0</v>
      </c>
      <c r="S269">
        <f t="shared" si="205"/>
        <v>2279</v>
      </c>
      <c r="T269">
        <f t="shared" si="174"/>
        <v>2040</v>
      </c>
      <c r="U269" cm="1">
        <f t="array" ref="U269">IF(T269&gt;=MAX($D$3:$D$100),MAX($D$3:$D$100),IF(S269&lt;$D$3,$D$3,INDEX($D$3:$D$100,MATCH(S269,$D$3:$D$100)+1)))</f>
        <v>2040</v>
      </c>
      <c r="V269">
        <f t="shared" si="175"/>
        <v>2.73E-5</v>
      </c>
      <c r="W269" s="38">
        <f t="shared" si="176"/>
        <v>2.73E-5</v>
      </c>
      <c r="X269">
        <f t="shared" si="177"/>
        <v>2.73E-5</v>
      </c>
      <c r="Y269">
        <f t="shared" si="178"/>
        <v>8.453991000000001E-2</v>
      </c>
      <c r="Z269">
        <f t="shared" si="179"/>
        <v>0</v>
      </c>
      <c r="AE269">
        <f t="shared" si="206"/>
        <v>2279</v>
      </c>
      <c r="AF269">
        <f t="shared" si="180"/>
        <v>2040</v>
      </c>
      <c r="AG269" cm="1">
        <f t="array" ref="AG269">IF(AF269&gt;=MAX($D$3:$D$100),MAX($D$3:$D$100),IF(AE269&lt;$D$3,$D$3,INDEX($D$3:$D$100,MATCH(AE269,$D$3:$D$100)+1)))</f>
        <v>2040</v>
      </c>
      <c r="AH269">
        <f t="shared" si="181"/>
        <v>2.6800000000000001E-4</v>
      </c>
      <c r="AI269" s="38">
        <f t="shared" si="182"/>
        <v>2.6800000000000001E-4</v>
      </c>
      <c r="AJ269">
        <f t="shared" si="183"/>
        <v>2.6800000000000001E-4</v>
      </c>
      <c r="AK269">
        <f t="shared" si="184"/>
        <v>0.82991560000000009</v>
      </c>
      <c r="AL269">
        <f t="shared" si="185"/>
        <v>0</v>
      </c>
      <c r="AQ269">
        <f t="shared" si="207"/>
        <v>2279</v>
      </c>
      <c r="AR269">
        <f t="shared" si="186"/>
        <v>2040</v>
      </c>
      <c r="AS269" cm="1">
        <f t="array" ref="AS269">IF(AR269&gt;=MAX($D$3:$D$100),MAX($D$3:$D$100),IF(AQ269&lt;$D$3,$D$3,INDEX($D$3:$D$100,MATCH(AQ269,$D$3:$D$100)+1)))</f>
        <v>2040</v>
      </c>
      <c r="AT269">
        <f t="shared" si="187"/>
        <v>6.0300000000000002E-5</v>
      </c>
      <c r="AU269" s="38">
        <f t="shared" si="188"/>
        <v>6.0300000000000002E-5</v>
      </c>
      <c r="AV269">
        <f t="shared" si="189"/>
        <v>6.0300000000000002E-5</v>
      </c>
      <c r="AW269">
        <f t="shared" si="190"/>
        <v>0.18673101000000003</v>
      </c>
      <c r="AX269">
        <f t="shared" si="191"/>
        <v>0</v>
      </c>
      <c r="AZ269" s="1" t="str" cm="1">
        <f t="array" ref="AZ269">IF(INDEX(Utilities!269:269,'OperationUtility1 (El)'!$B$9)="","",INDEX(Utilities!269:269,'OperationUtility1 (El)'!$B$9))</f>
        <v/>
      </c>
      <c r="BA269" s="1" t="str" cm="1">
        <f t="array" ref="BA269">IF(INDEX(Utilities!269:269,'OperationUtility1 (El)'!$B$9 + 4)="","",INDEX(Utilities!269:269,'OperationUtility1 (El)'!$B$9 +4))</f>
        <v/>
      </c>
      <c r="BC269">
        <f t="shared" si="208"/>
        <v>2279</v>
      </c>
      <c r="BD269">
        <f t="shared" si="192"/>
        <v>2040</v>
      </c>
      <c r="BE269" cm="1">
        <f t="array" ref="BE269">IF(BD269&gt;=MAX($D$3:$D$100),MAX($D$3:$D$100),IF(BC269&lt;$D$3,$D$3,INDEX($D$3:$D$100,MATCH(BC269,$D$3:$D$100)+1)))</f>
        <v>2040</v>
      </c>
      <c r="BF269">
        <f t="shared" si="193"/>
        <v>0.40600000000000003</v>
      </c>
      <c r="BG269" s="38">
        <f t="shared" si="194"/>
        <v>0.40600000000000003</v>
      </c>
      <c r="BH269">
        <f t="shared" si="195"/>
        <v>0.40600000000000003</v>
      </c>
      <c r="BI269">
        <f t="shared" si="196"/>
        <v>1257.2602000000002</v>
      </c>
      <c r="BJ269">
        <f t="shared" si="197"/>
        <v>0</v>
      </c>
      <c r="BL269" s="1" t="str" cm="1">
        <f t="array" ref="BL269">IF(INDEX(Utilities!269:269,'OperationUtility1 (El)'!$B$9)="","",INDEX(Utilities!269:269,'OperationUtility1 (El)'!$B$9))</f>
        <v/>
      </c>
      <c r="BM269" s="1" t="str" cm="1">
        <f t="array" ref="BM269">IF(INDEX(Utilities!269:269,'OperationUtility1 (El)'!$B$9 + 5)="","",INDEX(Utilities!269:269,'OperationUtility1 (El)'!$B$9 +5))</f>
        <v/>
      </c>
      <c r="BO269">
        <f t="shared" si="209"/>
        <v>2279</v>
      </c>
      <c r="BP269">
        <f t="shared" si="198"/>
        <v>2040</v>
      </c>
      <c r="BQ269" cm="1">
        <f t="array" ref="BQ269">IF(BP269&gt;=MAX($D$3:$D$100),MAX($D$3:$D$100),IF(BO269&lt;$D$3,$D$3,INDEX($D$3:$D$100,MATCH(BO269,$D$3:$D$100)+1)))</f>
        <v>2040</v>
      </c>
      <c r="BR269">
        <f t="shared" si="199"/>
        <v>6.1510000000000007</v>
      </c>
      <c r="BS269" s="38">
        <f t="shared" si="200"/>
        <v>6.1510000000000007</v>
      </c>
      <c r="BT269">
        <f t="shared" si="201"/>
        <v>6.1510000000000007</v>
      </c>
      <c r="BU269">
        <f t="shared" si="202"/>
        <v>19047.801700000004</v>
      </c>
      <c r="BV269">
        <f t="shared" si="203"/>
        <v>0</v>
      </c>
    </row>
    <row r="270" spans="7:74" x14ac:dyDescent="0.25">
      <c r="G270">
        <f t="shared" si="204"/>
        <v>2280</v>
      </c>
      <c r="H270">
        <f t="shared" si="170"/>
        <v>2040</v>
      </c>
      <c r="I270" cm="1">
        <f t="array" ref="I270">IF(H270&gt;=MAX($D$3:$D$100),MAX($D$3:$D$100),IF(G270&lt;$D$3,$D$3,INDEX($D$3:$D$100,MATCH(G270,$D$3:$D$100)+1)))</f>
        <v>2040</v>
      </c>
      <c r="J270">
        <f t="shared" si="171"/>
        <v>4.0300000000000002E-2</v>
      </c>
      <c r="K270" s="38">
        <f t="shared" si="172"/>
        <v>4.0300000000000002E-2</v>
      </c>
      <c r="L270">
        <f t="shared" si="173"/>
        <v>4.0300000000000002E-2</v>
      </c>
      <c r="M270">
        <f t="shared" si="169"/>
        <v>124.79701000000001</v>
      </c>
      <c r="N270">
        <f t="shared" si="210"/>
        <v>0</v>
      </c>
      <c r="S270">
        <f t="shared" si="205"/>
        <v>2280</v>
      </c>
      <c r="T270">
        <f t="shared" si="174"/>
        <v>2040</v>
      </c>
      <c r="U270" cm="1">
        <f t="array" ref="U270">IF(T270&gt;=MAX($D$3:$D$100),MAX($D$3:$D$100),IF(S270&lt;$D$3,$D$3,INDEX($D$3:$D$100,MATCH(S270,$D$3:$D$100)+1)))</f>
        <v>2040</v>
      </c>
      <c r="V270">
        <f t="shared" si="175"/>
        <v>2.73E-5</v>
      </c>
      <c r="W270" s="38">
        <f t="shared" si="176"/>
        <v>2.73E-5</v>
      </c>
      <c r="X270">
        <f t="shared" si="177"/>
        <v>2.73E-5</v>
      </c>
      <c r="Y270">
        <f t="shared" si="178"/>
        <v>8.453991000000001E-2</v>
      </c>
      <c r="Z270">
        <f t="shared" si="179"/>
        <v>0</v>
      </c>
      <c r="AE270">
        <f t="shared" si="206"/>
        <v>2280</v>
      </c>
      <c r="AF270">
        <f t="shared" si="180"/>
        <v>2040</v>
      </c>
      <c r="AG270" cm="1">
        <f t="array" ref="AG270">IF(AF270&gt;=MAX($D$3:$D$100),MAX($D$3:$D$100),IF(AE270&lt;$D$3,$D$3,INDEX($D$3:$D$100,MATCH(AE270,$D$3:$D$100)+1)))</f>
        <v>2040</v>
      </c>
      <c r="AH270">
        <f t="shared" si="181"/>
        <v>2.6800000000000001E-4</v>
      </c>
      <c r="AI270" s="38">
        <f t="shared" si="182"/>
        <v>2.6800000000000001E-4</v>
      </c>
      <c r="AJ270">
        <f t="shared" si="183"/>
        <v>2.6800000000000001E-4</v>
      </c>
      <c r="AK270">
        <f t="shared" si="184"/>
        <v>0.82991560000000009</v>
      </c>
      <c r="AL270">
        <f t="shared" si="185"/>
        <v>0</v>
      </c>
      <c r="AQ270">
        <f t="shared" si="207"/>
        <v>2280</v>
      </c>
      <c r="AR270">
        <f t="shared" si="186"/>
        <v>2040</v>
      </c>
      <c r="AS270" cm="1">
        <f t="array" ref="AS270">IF(AR270&gt;=MAX($D$3:$D$100),MAX($D$3:$D$100),IF(AQ270&lt;$D$3,$D$3,INDEX($D$3:$D$100,MATCH(AQ270,$D$3:$D$100)+1)))</f>
        <v>2040</v>
      </c>
      <c r="AT270">
        <f t="shared" si="187"/>
        <v>6.0300000000000002E-5</v>
      </c>
      <c r="AU270" s="38">
        <f t="shared" si="188"/>
        <v>6.0300000000000002E-5</v>
      </c>
      <c r="AV270">
        <f t="shared" si="189"/>
        <v>6.0300000000000002E-5</v>
      </c>
      <c r="AW270">
        <f t="shared" si="190"/>
        <v>0.18673101000000003</v>
      </c>
      <c r="AX270">
        <f t="shared" si="191"/>
        <v>0</v>
      </c>
      <c r="AZ270" s="1" t="str" cm="1">
        <f t="array" ref="AZ270">IF(INDEX(Utilities!270:270,'OperationUtility1 (El)'!$B$9)="","",INDEX(Utilities!270:270,'OperationUtility1 (El)'!$B$9))</f>
        <v/>
      </c>
      <c r="BA270" s="1" t="str" cm="1">
        <f t="array" ref="BA270">IF(INDEX(Utilities!270:270,'OperationUtility1 (El)'!$B$9 + 4)="","",INDEX(Utilities!270:270,'OperationUtility1 (El)'!$B$9 +4))</f>
        <v/>
      </c>
      <c r="BC270">
        <f t="shared" si="208"/>
        <v>2280</v>
      </c>
      <c r="BD270">
        <f t="shared" si="192"/>
        <v>2040</v>
      </c>
      <c r="BE270" cm="1">
        <f t="array" ref="BE270">IF(BD270&gt;=MAX($D$3:$D$100),MAX($D$3:$D$100),IF(BC270&lt;$D$3,$D$3,INDEX($D$3:$D$100,MATCH(BC270,$D$3:$D$100)+1)))</f>
        <v>2040</v>
      </c>
      <c r="BF270">
        <f t="shared" si="193"/>
        <v>0.40600000000000003</v>
      </c>
      <c r="BG270" s="38">
        <f t="shared" si="194"/>
        <v>0.40600000000000003</v>
      </c>
      <c r="BH270">
        <f t="shared" si="195"/>
        <v>0.40600000000000003</v>
      </c>
      <c r="BI270">
        <f t="shared" si="196"/>
        <v>1257.2602000000002</v>
      </c>
      <c r="BJ270">
        <f t="shared" si="197"/>
        <v>0</v>
      </c>
      <c r="BL270" s="1" t="str" cm="1">
        <f t="array" ref="BL270">IF(INDEX(Utilities!270:270,'OperationUtility1 (El)'!$B$9)="","",INDEX(Utilities!270:270,'OperationUtility1 (El)'!$B$9))</f>
        <v/>
      </c>
      <c r="BM270" s="1" t="str" cm="1">
        <f t="array" ref="BM270">IF(INDEX(Utilities!270:270,'OperationUtility1 (El)'!$B$9 + 5)="","",INDEX(Utilities!270:270,'OperationUtility1 (El)'!$B$9 +5))</f>
        <v/>
      </c>
      <c r="BO270">
        <f t="shared" si="209"/>
        <v>2280</v>
      </c>
      <c r="BP270">
        <f t="shared" si="198"/>
        <v>2040</v>
      </c>
      <c r="BQ270" cm="1">
        <f t="array" ref="BQ270">IF(BP270&gt;=MAX($D$3:$D$100),MAX($D$3:$D$100),IF(BO270&lt;$D$3,$D$3,INDEX($D$3:$D$100,MATCH(BO270,$D$3:$D$100)+1)))</f>
        <v>2040</v>
      </c>
      <c r="BR270">
        <f t="shared" si="199"/>
        <v>6.1510000000000007</v>
      </c>
      <c r="BS270" s="38">
        <f t="shared" si="200"/>
        <v>6.1510000000000007</v>
      </c>
      <c r="BT270">
        <f t="shared" si="201"/>
        <v>6.1510000000000007</v>
      </c>
      <c r="BU270">
        <f t="shared" si="202"/>
        <v>19047.801700000004</v>
      </c>
      <c r="BV270">
        <f t="shared" si="203"/>
        <v>0</v>
      </c>
    </row>
    <row r="271" spans="7:74" x14ac:dyDescent="0.25">
      <c r="G271">
        <f t="shared" si="204"/>
        <v>2281</v>
      </c>
      <c r="H271">
        <f t="shared" si="170"/>
        <v>2040</v>
      </c>
      <c r="I271" cm="1">
        <f t="array" ref="I271">IF(H271&gt;=MAX($D$3:$D$100),MAX($D$3:$D$100),IF(G271&lt;$D$3,$D$3,INDEX($D$3:$D$100,MATCH(G271,$D$3:$D$100)+1)))</f>
        <v>2040</v>
      </c>
      <c r="J271">
        <f t="shared" si="171"/>
        <v>4.0300000000000002E-2</v>
      </c>
      <c r="K271" s="38">
        <f t="shared" si="172"/>
        <v>4.0300000000000002E-2</v>
      </c>
      <c r="L271">
        <f t="shared" si="173"/>
        <v>4.0300000000000002E-2</v>
      </c>
      <c r="M271">
        <f t="shared" si="169"/>
        <v>124.79701000000001</v>
      </c>
      <c r="N271">
        <f t="shared" si="210"/>
        <v>0</v>
      </c>
      <c r="S271">
        <f t="shared" si="205"/>
        <v>2281</v>
      </c>
      <c r="T271">
        <f t="shared" si="174"/>
        <v>2040</v>
      </c>
      <c r="U271" cm="1">
        <f t="array" ref="U271">IF(T271&gt;=MAX($D$3:$D$100),MAX($D$3:$D$100),IF(S271&lt;$D$3,$D$3,INDEX($D$3:$D$100,MATCH(S271,$D$3:$D$100)+1)))</f>
        <v>2040</v>
      </c>
      <c r="V271">
        <f t="shared" si="175"/>
        <v>2.73E-5</v>
      </c>
      <c r="W271" s="38">
        <f t="shared" si="176"/>
        <v>2.73E-5</v>
      </c>
      <c r="X271">
        <f t="shared" si="177"/>
        <v>2.73E-5</v>
      </c>
      <c r="Y271">
        <f t="shared" si="178"/>
        <v>8.453991000000001E-2</v>
      </c>
      <c r="Z271">
        <f t="shared" si="179"/>
        <v>0</v>
      </c>
      <c r="AE271">
        <f t="shared" si="206"/>
        <v>2281</v>
      </c>
      <c r="AF271">
        <f t="shared" si="180"/>
        <v>2040</v>
      </c>
      <c r="AG271" cm="1">
        <f t="array" ref="AG271">IF(AF271&gt;=MAX($D$3:$D$100),MAX($D$3:$D$100),IF(AE271&lt;$D$3,$D$3,INDEX($D$3:$D$100,MATCH(AE271,$D$3:$D$100)+1)))</f>
        <v>2040</v>
      </c>
      <c r="AH271">
        <f t="shared" si="181"/>
        <v>2.6800000000000001E-4</v>
      </c>
      <c r="AI271" s="38">
        <f t="shared" si="182"/>
        <v>2.6800000000000001E-4</v>
      </c>
      <c r="AJ271">
        <f t="shared" si="183"/>
        <v>2.6800000000000001E-4</v>
      </c>
      <c r="AK271">
        <f t="shared" si="184"/>
        <v>0.82991560000000009</v>
      </c>
      <c r="AL271">
        <f t="shared" si="185"/>
        <v>0</v>
      </c>
      <c r="AQ271">
        <f t="shared" si="207"/>
        <v>2281</v>
      </c>
      <c r="AR271">
        <f t="shared" si="186"/>
        <v>2040</v>
      </c>
      <c r="AS271" cm="1">
        <f t="array" ref="AS271">IF(AR271&gt;=MAX($D$3:$D$100),MAX($D$3:$D$100),IF(AQ271&lt;$D$3,$D$3,INDEX($D$3:$D$100,MATCH(AQ271,$D$3:$D$100)+1)))</f>
        <v>2040</v>
      </c>
      <c r="AT271">
        <f t="shared" si="187"/>
        <v>6.0300000000000002E-5</v>
      </c>
      <c r="AU271" s="38">
        <f t="shared" si="188"/>
        <v>6.0300000000000002E-5</v>
      </c>
      <c r="AV271">
        <f t="shared" si="189"/>
        <v>6.0300000000000002E-5</v>
      </c>
      <c r="AW271">
        <f t="shared" si="190"/>
        <v>0.18673101000000003</v>
      </c>
      <c r="AX271">
        <f t="shared" si="191"/>
        <v>0</v>
      </c>
      <c r="AZ271" s="1" t="str" cm="1">
        <f t="array" ref="AZ271">IF(INDEX(Utilities!271:271,'OperationUtility1 (El)'!$B$9)="","",INDEX(Utilities!271:271,'OperationUtility1 (El)'!$B$9))</f>
        <v/>
      </c>
      <c r="BA271" s="1" t="str" cm="1">
        <f t="array" ref="BA271">IF(INDEX(Utilities!271:271,'OperationUtility1 (El)'!$B$9 + 4)="","",INDEX(Utilities!271:271,'OperationUtility1 (El)'!$B$9 +4))</f>
        <v/>
      </c>
      <c r="BC271">
        <f t="shared" si="208"/>
        <v>2281</v>
      </c>
      <c r="BD271">
        <f t="shared" si="192"/>
        <v>2040</v>
      </c>
      <c r="BE271" cm="1">
        <f t="array" ref="BE271">IF(BD271&gt;=MAX($D$3:$D$100),MAX($D$3:$D$100),IF(BC271&lt;$D$3,$D$3,INDEX($D$3:$D$100,MATCH(BC271,$D$3:$D$100)+1)))</f>
        <v>2040</v>
      </c>
      <c r="BF271">
        <f t="shared" si="193"/>
        <v>0.40600000000000003</v>
      </c>
      <c r="BG271" s="38">
        <f t="shared" si="194"/>
        <v>0.40600000000000003</v>
      </c>
      <c r="BH271">
        <f t="shared" si="195"/>
        <v>0.40600000000000003</v>
      </c>
      <c r="BI271">
        <f t="shared" si="196"/>
        <v>1257.2602000000002</v>
      </c>
      <c r="BJ271">
        <f t="shared" si="197"/>
        <v>0</v>
      </c>
      <c r="BL271" s="1" t="str" cm="1">
        <f t="array" ref="BL271">IF(INDEX(Utilities!271:271,'OperationUtility1 (El)'!$B$9)="","",INDEX(Utilities!271:271,'OperationUtility1 (El)'!$B$9))</f>
        <v/>
      </c>
      <c r="BM271" s="1" t="str" cm="1">
        <f t="array" ref="BM271">IF(INDEX(Utilities!271:271,'OperationUtility1 (El)'!$B$9 + 5)="","",INDEX(Utilities!271:271,'OperationUtility1 (El)'!$B$9 +5))</f>
        <v/>
      </c>
      <c r="BO271">
        <f t="shared" si="209"/>
        <v>2281</v>
      </c>
      <c r="BP271">
        <f t="shared" si="198"/>
        <v>2040</v>
      </c>
      <c r="BQ271" cm="1">
        <f t="array" ref="BQ271">IF(BP271&gt;=MAX($D$3:$D$100),MAX($D$3:$D$100),IF(BO271&lt;$D$3,$D$3,INDEX($D$3:$D$100,MATCH(BO271,$D$3:$D$100)+1)))</f>
        <v>2040</v>
      </c>
      <c r="BR271">
        <f t="shared" si="199"/>
        <v>6.1510000000000007</v>
      </c>
      <c r="BS271" s="38">
        <f t="shared" si="200"/>
        <v>6.1510000000000007</v>
      </c>
      <c r="BT271">
        <f t="shared" si="201"/>
        <v>6.1510000000000007</v>
      </c>
      <c r="BU271">
        <f t="shared" si="202"/>
        <v>19047.801700000004</v>
      </c>
      <c r="BV271">
        <f t="shared" si="203"/>
        <v>0</v>
      </c>
    </row>
    <row r="272" spans="7:74" x14ac:dyDescent="0.25">
      <c r="G272">
        <f t="shared" si="204"/>
        <v>2282</v>
      </c>
      <c r="H272">
        <f t="shared" si="170"/>
        <v>2040</v>
      </c>
      <c r="I272" cm="1">
        <f t="array" ref="I272">IF(H272&gt;=MAX($D$3:$D$100),MAX($D$3:$D$100),IF(G272&lt;$D$3,$D$3,INDEX($D$3:$D$100,MATCH(G272,$D$3:$D$100)+1)))</f>
        <v>2040</v>
      </c>
      <c r="J272">
        <f t="shared" si="171"/>
        <v>4.0300000000000002E-2</v>
      </c>
      <c r="K272" s="38">
        <f t="shared" si="172"/>
        <v>4.0300000000000002E-2</v>
      </c>
      <c r="L272">
        <f t="shared" si="173"/>
        <v>4.0300000000000002E-2</v>
      </c>
      <c r="M272">
        <f t="shared" si="169"/>
        <v>124.79701000000001</v>
      </c>
      <c r="N272">
        <f t="shared" si="210"/>
        <v>0</v>
      </c>
      <c r="S272">
        <f t="shared" si="205"/>
        <v>2282</v>
      </c>
      <c r="T272">
        <f t="shared" si="174"/>
        <v>2040</v>
      </c>
      <c r="U272" cm="1">
        <f t="array" ref="U272">IF(T272&gt;=MAX($D$3:$D$100),MAX($D$3:$D$100),IF(S272&lt;$D$3,$D$3,INDEX($D$3:$D$100,MATCH(S272,$D$3:$D$100)+1)))</f>
        <v>2040</v>
      </c>
      <c r="V272">
        <f t="shared" si="175"/>
        <v>2.73E-5</v>
      </c>
      <c r="W272" s="38">
        <f t="shared" si="176"/>
        <v>2.73E-5</v>
      </c>
      <c r="X272">
        <f t="shared" si="177"/>
        <v>2.73E-5</v>
      </c>
      <c r="Y272">
        <f t="shared" si="178"/>
        <v>8.453991000000001E-2</v>
      </c>
      <c r="Z272">
        <f t="shared" si="179"/>
        <v>0</v>
      </c>
      <c r="AE272">
        <f t="shared" si="206"/>
        <v>2282</v>
      </c>
      <c r="AF272">
        <f t="shared" si="180"/>
        <v>2040</v>
      </c>
      <c r="AG272" cm="1">
        <f t="array" ref="AG272">IF(AF272&gt;=MAX($D$3:$D$100),MAX($D$3:$D$100),IF(AE272&lt;$D$3,$D$3,INDEX($D$3:$D$100,MATCH(AE272,$D$3:$D$100)+1)))</f>
        <v>2040</v>
      </c>
      <c r="AH272">
        <f t="shared" si="181"/>
        <v>2.6800000000000001E-4</v>
      </c>
      <c r="AI272" s="38">
        <f t="shared" si="182"/>
        <v>2.6800000000000001E-4</v>
      </c>
      <c r="AJ272">
        <f t="shared" si="183"/>
        <v>2.6800000000000001E-4</v>
      </c>
      <c r="AK272">
        <f t="shared" si="184"/>
        <v>0.82991560000000009</v>
      </c>
      <c r="AL272">
        <f t="shared" si="185"/>
        <v>0</v>
      </c>
      <c r="AQ272">
        <f t="shared" si="207"/>
        <v>2282</v>
      </c>
      <c r="AR272">
        <f t="shared" si="186"/>
        <v>2040</v>
      </c>
      <c r="AS272" cm="1">
        <f t="array" ref="AS272">IF(AR272&gt;=MAX($D$3:$D$100),MAX($D$3:$D$100),IF(AQ272&lt;$D$3,$D$3,INDEX($D$3:$D$100,MATCH(AQ272,$D$3:$D$100)+1)))</f>
        <v>2040</v>
      </c>
      <c r="AT272">
        <f t="shared" si="187"/>
        <v>6.0300000000000002E-5</v>
      </c>
      <c r="AU272" s="38">
        <f t="shared" si="188"/>
        <v>6.0300000000000002E-5</v>
      </c>
      <c r="AV272">
        <f t="shared" si="189"/>
        <v>6.0300000000000002E-5</v>
      </c>
      <c r="AW272">
        <f t="shared" si="190"/>
        <v>0.18673101000000003</v>
      </c>
      <c r="AX272">
        <f t="shared" si="191"/>
        <v>0</v>
      </c>
      <c r="AZ272" s="1" t="str" cm="1">
        <f t="array" ref="AZ272">IF(INDEX(Utilities!272:272,'OperationUtility1 (El)'!$B$9)="","",INDEX(Utilities!272:272,'OperationUtility1 (El)'!$B$9))</f>
        <v/>
      </c>
      <c r="BA272" s="1" t="str" cm="1">
        <f t="array" ref="BA272">IF(INDEX(Utilities!272:272,'OperationUtility1 (El)'!$B$9 + 4)="","",INDEX(Utilities!272:272,'OperationUtility1 (El)'!$B$9 +4))</f>
        <v/>
      </c>
      <c r="BC272">
        <f t="shared" si="208"/>
        <v>2282</v>
      </c>
      <c r="BD272">
        <f t="shared" si="192"/>
        <v>2040</v>
      </c>
      <c r="BE272" cm="1">
        <f t="array" ref="BE272">IF(BD272&gt;=MAX($D$3:$D$100),MAX($D$3:$D$100),IF(BC272&lt;$D$3,$D$3,INDEX($D$3:$D$100,MATCH(BC272,$D$3:$D$100)+1)))</f>
        <v>2040</v>
      </c>
      <c r="BF272">
        <f t="shared" si="193"/>
        <v>0.40600000000000003</v>
      </c>
      <c r="BG272" s="38">
        <f t="shared" si="194"/>
        <v>0.40600000000000003</v>
      </c>
      <c r="BH272">
        <f t="shared" si="195"/>
        <v>0.40600000000000003</v>
      </c>
      <c r="BI272">
        <f t="shared" si="196"/>
        <v>1257.2602000000002</v>
      </c>
      <c r="BJ272">
        <f t="shared" si="197"/>
        <v>0</v>
      </c>
      <c r="BL272" s="1" t="str" cm="1">
        <f t="array" ref="BL272">IF(INDEX(Utilities!272:272,'OperationUtility1 (El)'!$B$9)="","",INDEX(Utilities!272:272,'OperationUtility1 (El)'!$B$9))</f>
        <v/>
      </c>
      <c r="BM272" s="1" t="str" cm="1">
        <f t="array" ref="BM272">IF(INDEX(Utilities!272:272,'OperationUtility1 (El)'!$B$9 + 5)="","",INDEX(Utilities!272:272,'OperationUtility1 (El)'!$B$9 +5))</f>
        <v/>
      </c>
      <c r="BO272">
        <f t="shared" si="209"/>
        <v>2282</v>
      </c>
      <c r="BP272">
        <f t="shared" si="198"/>
        <v>2040</v>
      </c>
      <c r="BQ272" cm="1">
        <f t="array" ref="BQ272">IF(BP272&gt;=MAX($D$3:$D$100),MAX($D$3:$D$100),IF(BO272&lt;$D$3,$D$3,INDEX($D$3:$D$100,MATCH(BO272,$D$3:$D$100)+1)))</f>
        <v>2040</v>
      </c>
      <c r="BR272">
        <f t="shared" si="199"/>
        <v>6.1510000000000007</v>
      </c>
      <c r="BS272" s="38">
        <f t="shared" si="200"/>
        <v>6.1510000000000007</v>
      </c>
      <c r="BT272">
        <f t="shared" si="201"/>
        <v>6.1510000000000007</v>
      </c>
      <c r="BU272">
        <f t="shared" si="202"/>
        <v>19047.801700000004</v>
      </c>
      <c r="BV272">
        <f t="shared" si="203"/>
        <v>0</v>
      </c>
    </row>
    <row r="273" spans="7:74" x14ac:dyDescent="0.25">
      <c r="G273">
        <f t="shared" si="204"/>
        <v>2283</v>
      </c>
      <c r="H273">
        <f t="shared" si="170"/>
        <v>2040</v>
      </c>
      <c r="I273" cm="1">
        <f t="array" ref="I273">IF(H273&gt;=MAX($D$3:$D$100),MAX($D$3:$D$100),IF(G273&lt;$D$3,$D$3,INDEX($D$3:$D$100,MATCH(G273,$D$3:$D$100)+1)))</f>
        <v>2040</v>
      </c>
      <c r="J273">
        <f t="shared" si="171"/>
        <v>4.0300000000000002E-2</v>
      </c>
      <c r="K273" s="38">
        <f t="shared" si="172"/>
        <v>4.0300000000000002E-2</v>
      </c>
      <c r="L273">
        <f t="shared" si="173"/>
        <v>4.0300000000000002E-2</v>
      </c>
      <c r="M273">
        <f t="shared" si="169"/>
        <v>124.79701000000001</v>
      </c>
      <c r="N273">
        <f t="shared" si="210"/>
        <v>0</v>
      </c>
      <c r="S273">
        <f t="shared" si="205"/>
        <v>2283</v>
      </c>
      <c r="T273">
        <f t="shared" si="174"/>
        <v>2040</v>
      </c>
      <c r="U273" cm="1">
        <f t="array" ref="U273">IF(T273&gt;=MAX($D$3:$D$100),MAX($D$3:$D$100),IF(S273&lt;$D$3,$D$3,INDEX($D$3:$D$100,MATCH(S273,$D$3:$D$100)+1)))</f>
        <v>2040</v>
      </c>
      <c r="V273">
        <f t="shared" si="175"/>
        <v>2.73E-5</v>
      </c>
      <c r="W273" s="38">
        <f t="shared" si="176"/>
        <v>2.73E-5</v>
      </c>
      <c r="X273">
        <f t="shared" si="177"/>
        <v>2.73E-5</v>
      </c>
      <c r="Y273">
        <f t="shared" si="178"/>
        <v>8.453991000000001E-2</v>
      </c>
      <c r="Z273">
        <f t="shared" si="179"/>
        <v>0</v>
      </c>
      <c r="AE273">
        <f t="shared" si="206"/>
        <v>2283</v>
      </c>
      <c r="AF273">
        <f t="shared" si="180"/>
        <v>2040</v>
      </c>
      <c r="AG273" cm="1">
        <f t="array" ref="AG273">IF(AF273&gt;=MAX($D$3:$D$100),MAX($D$3:$D$100),IF(AE273&lt;$D$3,$D$3,INDEX($D$3:$D$100,MATCH(AE273,$D$3:$D$100)+1)))</f>
        <v>2040</v>
      </c>
      <c r="AH273">
        <f t="shared" si="181"/>
        <v>2.6800000000000001E-4</v>
      </c>
      <c r="AI273" s="38">
        <f t="shared" si="182"/>
        <v>2.6800000000000001E-4</v>
      </c>
      <c r="AJ273">
        <f t="shared" si="183"/>
        <v>2.6800000000000001E-4</v>
      </c>
      <c r="AK273">
        <f t="shared" si="184"/>
        <v>0.82991560000000009</v>
      </c>
      <c r="AL273">
        <f t="shared" si="185"/>
        <v>0</v>
      </c>
      <c r="AQ273">
        <f t="shared" si="207"/>
        <v>2283</v>
      </c>
      <c r="AR273">
        <f t="shared" si="186"/>
        <v>2040</v>
      </c>
      <c r="AS273" cm="1">
        <f t="array" ref="AS273">IF(AR273&gt;=MAX($D$3:$D$100),MAX($D$3:$D$100),IF(AQ273&lt;$D$3,$D$3,INDEX($D$3:$D$100,MATCH(AQ273,$D$3:$D$100)+1)))</f>
        <v>2040</v>
      </c>
      <c r="AT273">
        <f t="shared" si="187"/>
        <v>6.0300000000000002E-5</v>
      </c>
      <c r="AU273" s="38">
        <f t="shared" si="188"/>
        <v>6.0300000000000002E-5</v>
      </c>
      <c r="AV273">
        <f t="shared" si="189"/>
        <v>6.0300000000000002E-5</v>
      </c>
      <c r="AW273">
        <f t="shared" si="190"/>
        <v>0.18673101000000003</v>
      </c>
      <c r="AX273">
        <f t="shared" si="191"/>
        <v>0</v>
      </c>
      <c r="AZ273" s="1" t="str" cm="1">
        <f t="array" ref="AZ273">IF(INDEX(Utilities!273:273,'OperationUtility1 (El)'!$B$9)="","",INDEX(Utilities!273:273,'OperationUtility1 (El)'!$B$9))</f>
        <v/>
      </c>
      <c r="BA273" s="1" t="str" cm="1">
        <f t="array" ref="BA273">IF(INDEX(Utilities!273:273,'OperationUtility1 (El)'!$B$9 + 4)="","",INDEX(Utilities!273:273,'OperationUtility1 (El)'!$B$9 +4))</f>
        <v/>
      </c>
      <c r="BC273">
        <f t="shared" si="208"/>
        <v>2283</v>
      </c>
      <c r="BD273">
        <f t="shared" si="192"/>
        <v>2040</v>
      </c>
      <c r="BE273" cm="1">
        <f t="array" ref="BE273">IF(BD273&gt;=MAX($D$3:$D$100),MAX($D$3:$D$100),IF(BC273&lt;$D$3,$D$3,INDEX($D$3:$D$100,MATCH(BC273,$D$3:$D$100)+1)))</f>
        <v>2040</v>
      </c>
      <c r="BF273">
        <f t="shared" si="193"/>
        <v>0.40600000000000003</v>
      </c>
      <c r="BG273" s="38">
        <f t="shared" si="194"/>
        <v>0.40600000000000003</v>
      </c>
      <c r="BH273">
        <f t="shared" si="195"/>
        <v>0.40600000000000003</v>
      </c>
      <c r="BI273">
        <f t="shared" si="196"/>
        <v>1257.2602000000002</v>
      </c>
      <c r="BJ273">
        <f t="shared" si="197"/>
        <v>0</v>
      </c>
      <c r="BL273" s="1" t="str" cm="1">
        <f t="array" ref="BL273">IF(INDEX(Utilities!273:273,'OperationUtility1 (El)'!$B$9)="","",INDEX(Utilities!273:273,'OperationUtility1 (El)'!$B$9))</f>
        <v/>
      </c>
      <c r="BM273" s="1" t="str" cm="1">
        <f t="array" ref="BM273">IF(INDEX(Utilities!273:273,'OperationUtility1 (El)'!$B$9 + 5)="","",INDEX(Utilities!273:273,'OperationUtility1 (El)'!$B$9 +5))</f>
        <v/>
      </c>
      <c r="BO273">
        <f t="shared" si="209"/>
        <v>2283</v>
      </c>
      <c r="BP273">
        <f t="shared" si="198"/>
        <v>2040</v>
      </c>
      <c r="BQ273" cm="1">
        <f t="array" ref="BQ273">IF(BP273&gt;=MAX($D$3:$D$100),MAX($D$3:$D$100),IF(BO273&lt;$D$3,$D$3,INDEX($D$3:$D$100,MATCH(BO273,$D$3:$D$100)+1)))</f>
        <v>2040</v>
      </c>
      <c r="BR273">
        <f t="shared" si="199"/>
        <v>6.1510000000000007</v>
      </c>
      <c r="BS273" s="38">
        <f t="shared" si="200"/>
        <v>6.1510000000000007</v>
      </c>
      <c r="BT273">
        <f t="shared" si="201"/>
        <v>6.1510000000000007</v>
      </c>
      <c r="BU273">
        <f t="shared" si="202"/>
        <v>19047.801700000004</v>
      </c>
      <c r="BV273">
        <f t="shared" si="203"/>
        <v>0</v>
      </c>
    </row>
    <row r="274" spans="7:74" x14ac:dyDescent="0.25">
      <c r="G274">
        <f t="shared" si="204"/>
        <v>2284</v>
      </c>
      <c r="H274">
        <f t="shared" si="170"/>
        <v>2040</v>
      </c>
      <c r="I274" cm="1">
        <f t="array" ref="I274">IF(H274&gt;=MAX($D$3:$D$100),MAX($D$3:$D$100),IF(G274&lt;$D$3,$D$3,INDEX($D$3:$D$100,MATCH(G274,$D$3:$D$100)+1)))</f>
        <v>2040</v>
      </c>
      <c r="J274">
        <f t="shared" si="171"/>
        <v>4.0300000000000002E-2</v>
      </c>
      <c r="K274" s="38">
        <f t="shared" si="172"/>
        <v>4.0300000000000002E-2</v>
      </c>
      <c r="L274">
        <f t="shared" si="173"/>
        <v>4.0300000000000002E-2</v>
      </c>
      <c r="M274">
        <f t="shared" si="169"/>
        <v>124.79701000000001</v>
      </c>
      <c r="N274">
        <f t="shared" si="210"/>
        <v>0</v>
      </c>
      <c r="S274">
        <f t="shared" si="205"/>
        <v>2284</v>
      </c>
      <c r="T274">
        <f t="shared" si="174"/>
        <v>2040</v>
      </c>
      <c r="U274" cm="1">
        <f t="array" ref="U274">IF(T274&gt;=MAX($D$3:$D$100),MAX($D$3:$D$100),IF(S274&lt;$D$3,$D$3,INDEX($D$3:$D$100,MATCH(S274,$D$3:$D$100)+1)))</f>
        <v>2040</v>
      </c>
      <c r="V274">
        <f t="shared" si="175"/>
        <v>2.73E-5</v>
      </c>
      <c r="W274" s="38">
        <f t="shared" si="176"/>
        <v>2.73E-5</v>
      </c>
      <c r="X274">
        <f t="shared" si="177"/>
        <v>2.73E-5</v>
      </c>
      <c r="Y274">
        <f t="shared" si="178"/>
        <v>8.453991000000001E-2</v>
      </c>
      <c r="Z274">
        <f t="shared" si="179"/>
        <v>0</v>
      </c>
      <c r="AE274">
        <f t="shared" si="206"/>
        <v>2284</v>
      </c>
      <c r="AF274">
        <f t="shared" si="180"/>
        <v>2040</v>
      </c>
      <c r="AG274" cm="1">
        <f t="array" ref="AG274">IF(AF274&gt;=MAX($D$3:$D$100),MAX($D$3:$D$100),IF(AE274&lt;$D$3,$D$3,INDEX($D$3:$D$100,MATCH(AE274,$D$3:$D$100)+1)))</f>
        <v>2040</v>
      </c>
      <c r="AH274">
        <f t="shared" si="181"/>
        <v>2.6800000000000001E-4</v>
      </c>
      <c r="AI274" s="38">
        <f t="shared" si="182"/>
        <v>2.6800000000000001E-4</v>
      </c>
      <c r="AJ274">
        <f t="shared" si="183"/>
        <v>2.6800000000000001E-4</v>
      </c>
      <c r="AK274">
        <f t="shared" si="184"/>
        <v>0.82991560000000009</v>
      </c>
      <c r="AL274">
        <f t="shared" si="185"/>
        <v>0</v>
      </c>
      <c r="AQ274">
        <f t="shared" si="207"/>
        <v>2284</v>
      </c>
      <c r="AR274">
        <f t="shared" si="186"/>
        <v>2040</v>
      </c>
      <c r="AS274" cm="1">
        <f t="array" ref="AS274">IF(AR274&gt;=MAX($D$3:$D$100),MAX($D$3:$D$100),IF(AQ274&lt;$D$3,$D$3,INDEX($D$3:$D$100,MATCH(AQ274,$D$3:$D$100)+1)))</f>
        <v>2040</v>
      </c>
      <c r="AT274">
        <f t="shared" si="187"/>
        <v>6.0300000000000002E-5</v>
      </c>
      <c r="AU274" s="38">
        <f t="shared" si="188"/>
        <v>6.0300000000000002E-5</v>
      </c>
      <c r="AV274">
        <f t="shared" si="189"/>
        <v>6.0300000000000002E-5</v>
      </c>
      <c r="AW274">
        <f t="shared" si="190"/>
        <v>0.18673101000000003</v>
      </c>
      <c r="AX274">
        <f t="shared" si="191"/>
        <v>0</v>
      </c>
      <c r="AZ274" s="1" t="str" cm="1">
        <f t="array" ref="AZ274">IF(INDEX(Utilities!274:274,'OperationUtility1 (El)'!$B$9)="","",INDEX(Utilities!274:274,'OperationUtility1 (El)'!$B$9))</f>
        <v/>
      </c>
      <c r="BA274" s="1" t="str" cm="1">
        <f t="array" ref="BA274">IF(INDEX(Utilities!274:274,'OperationUtility1 (El)'!$B$9 + 4)="","",INDEX(Utilities!274:274,'OperationUtility1 (El)'!$B$9 +4))</f>
        <v/>
      </c>
      <c r="BC274">
        <f t="shared" si="208"/>
        <v>2284</v>
      </c>
      <c r="BD274">
        <f t="shared" si="192"/>
        <v>2040</v>
      </c>
      <c r="BE274" cm="1">
        <f t="array" ref="BE274">IF(BD274&gt;=MAX($D$3:$D$100),MAX($D$3:$D$100),IF(BC274&lt;$D$3,$D$3,INDEX($D$3:$D$100,MATCH(BC274,$D$3:$D$100)+1)))</f>
        <v>2040</v>
      </c>
      <c r="BF274">
        <f t="shared" si="193"/>
        <v>0.40600000000000003</v>
      </c>
      <c r="BG274" s="38">
        <f t="shared" si="194"/>
        <v>0.40600000000000003</v>
      </c>
      <c r="BH274">
        <f t="shared" si="195"/>
        <v>0.40600000000000003</v>
      </c>
      <c r="BI274">
        <f t="shared" si="196"/>
        <v>1257.2602000000002</v>
      </c>
      <c r="BJ274">
        <f t="shared" si="197"/>
        <v>0</v>
      </c>
      <c r="BL274" s="1" t="str" cm="1">
        <f t="array" ref="BL274">IF(INDEX(Utilities!274:274,'OperationUtility1 (El)'!$B$9)="","",INDEX(Utilities!274:274,'OperationUtility1 (El)'!$B$9))</f>
        <v/>
      </c>
      <c r="BM274" s="1" t="str" cm="1">
        <f t="array" ref="BM274">IF(INDEX(Utilities!274:274,'OperationUtility1 (El)'!$B$9 + 5)="","",INDEX(Utilities!274:274,'OperationUtility1 (El)'!$B$9 +5))</f>
        <v/>
      </c>
      <c r="BO274">
        <f t="shared" si="209"/>
        <v>2284</v>
      </c>
      <c r="BP274">
        <f t="shared" si="198"/>
        <v>2040</v>
      </c>
      <c r="BQ274" cm="1">
        <f t="array" ref="BQ274">IF(BP274&gt;=MAX($D$3:$D$100),MAX($D$3:$D$100),IF(BO274&lt;$D$3,$D$3,INDEX($D$3:$D$100,MATCH(BO274,$D$3:$D$100)+1)))</f>
        <v>2040</v>
      </c>
      <c r="BR274">
        <f t="shared" si="199"/>
        <v>6.1510000000000007</v>
      </c>
      <c r="BS274" s="38">
        <f t="shared" si="200"/>
        <v>6.1510000000000007</v>
      </c>
      <c r="BT274">
        <f t="shared" si="201"/>
        <v>6.1510000000000007</v>
      </c>
      <c r="BU274">
        <f t="shared" si="202"/>
        <v>19047.801700000004</v>
      </c>
      <c r="BV274">
        <f t="shared" si="203"/>
        <v>0</v>
      </c>
    </row>
    <row r="275" spans="7:74" x14ac:dyDescent="0.25">
      <c r="G275">
        <f t="shared" si="204"/>
        <v>2285</v>
      </c>
      <c r="H275">
        <f t="shared" si="170"/>
        <v>2040</v>
      </c>
      <c r="I275" cm="1">
        <f t="array" ref="I275">IF(H275&gt;=MAX($D$3:$D$100),MAX($D$3:$D$100),IF(G275&lt;$D$3,$D$3,INDEX($D$3:$D$100,MATCH(G275,$D$3:$D$100)+1)))</f>
        <v>2040</v>
      </c>
      <c r="J275">
        <f t="shared" si="171"/>
        <v>4.0300000000000002E-2</v>
      </c>
      <c r="K275" s="38">
        <f t="shared" si="172"/>
        <v>4.0300000000000002E-2</v>
      </c>
      <c r="L275">
        <f t="shared" si="173"/>
        <v>4.0300000000000002E-2</v>
      </c>
      <c r="M275">
        <f t="shared" si="169"/>
        <v>124.79701000000001</v>
      </c>
      <c r="N275">
        <f t="shared" si="210"/>
        <v>0</v>
      </c>
      <c r="S275">
        <f t="shared" si="205"/>
        <v>2285</v>
      </c>
      <c r="T275">
        <f t="shared" si="174"/>
        <v>2040</v>
      </c>
      <c r="U275" cm="1">
        <f t="array" ref="U275">IF(T275&gt;=MAX($D$3:$D$100),MAX($D$3:$D$100),IF(S275&lt;$D$3,$D$3,INDEX($D$3:$D$100,MATCH(S275,$D$3:$D$100)+1)))</f>
        <v>2040</v>
      </c>
      <c r="V275">
        <f t="shared" si="175"/>
        <v>2.73E-5</v>
      </c>
      <c r="W275" s="38">
        <f t="shared" si="176"/>
        <v>2.73E-5</v>
      </c>
      <c r="X275">
        <f t="shared" si="177"/>
        <v>2.73E-5</v>
      </c>
      <c r="Y275">
        <f t="shared" si="178"/>
        <v>8.453991000000001E-2</v>
      </c>
      <c r="Z275">
        <f t="shared" si="179"/>
        <v>0</v>
      </c>
      <c r="AE275">
        <f t="shared" si="206"/>
        <v>2285</v>
      </c>
      <c r="AF275">
        <f t="shared" si="180"/>
        <v>2040</v>
      </c>
      <c r="AG275" cm="1">
        <f t="array" ref="AG275">IF(AF275&gt;=MAX($D$3:$D$100),MAX($D$3:$D$100),IF(AE275&lt;$D$3,$D$3,INDEX($D$3:$D$100,MATCH(AE275,$D$3:$D$100)+1)))</f>
        <v>2040</v>
      </c>
      <c r="AH275">
        <f t="shared" si="181"/>
        <v>2.6800000000000001E-4</v>
      </c>
      <c r="AI275" s="38">
        <f t="shared" si="182"/>
        <v>2.6800000000000001E-4</v>
      </c>
      <c r="AJ275">
        <f t="shared" si="183"/>
        <v>2.6800000000000001E-4</v>
      </c>
      <c r="AK275">
        <f t="shared" si="184"/>
        <v>0.82991560000000009</v>
      </c>
      <c r="AL275">
        <f t="shared" si="185"/>
        <v>0</v>
      </c>
      <c r="AQ275">
        <f t="shared" si="207"/>
        <v>2285</v>
      </c>
      <c r="AR275">
        <f t="shared" si="186"/>
        <v>2040</v>
      </c>
      <c r="AS275" cm="1">
        <f t="array" ref="AS275">IF(AR275&gt;=MAX($D$3:$D$100),MAX($D$3:$D$100),IF(AQ275&lt;$D$3,$D$3,INDEX($D$3:$D$100,MATCH(AQ275,$D$3:$D$100)+1)))</f>
        <v>2040</v>
      </c>
      <c r="AT275">
        <f t="shared" si="187"/>
        <v>6.0300000000000002E-5</v>
      </c>
      <c r="AU275" s="38">
        <f t="shared" si="188"/>
        <v>6.0300000000000002E-5</v>
      </c>
      <c r="AV275">
        <f t="shared" si="189"/>
        <v>6.0300000000000002E-5</v>
      </c>
      <c r="AW275">
        <f t="shared" si="190"/>
        <v>0.18673101000000003</v>
      </c>
      <c r="AX275">
        <f t="shared" si="191"/>
        <v>0</v>
      </c>
      <c r="AZ275" s="1" t="str" cm="1">
        <f t="array" ref="AZ275">IF(INDEX(Utilities!275:275,'OperationUtility1 (El)'!$B$9)="","",INDEX(Utilities!275:275,'OperationUtility1 (El)'!$B$9))</f>
        <v/>
      </c>
      <c r="BA275" s="1" t="str" cm="1">
        <f t="array" ref="BA275">IF(INDEX(Utilities!275:275,'OperationUtility1 (El)'!$B$9 + 4)="","",INDEX(Utilities!275:275,'OperationUtility1 (El)'!$B$9 +4))</f>
        <v/>
      </c>
      <c r="BC275">
        <f t="shared" si="208"/>
        <v>2285</v>
      </c>
      <c r="BD275">
        <f t="shared" si="192"/>
        <v>2040</v>
      </c>
      <c r="BE275" cm="1">
        <f t="array" ref="BE275">IF(BD275&gt;=MAX($D$3:$D$100),MAX($D$3:$D$100),IF(BC275&lt;$D$3,$D$3,INDEX($D$3:$D$100,MATCH(BC275,$D$3:$D$100)+1)))</f>
        <v>2040</v>
      </c>
      <c r="BF275">
        <f t="shared" si="193"/>
        <v>0.40600000000000003</v>
      </c>
      <c r="BG275" s="38">
        <f t="shared" si="194"/>
        <v>0.40600000000000003</v>
      </c>
      <c r="BH275">
        <f t="shared" si="195"/>
        <v>0.40600000000000003</v>
      </c>
      <c r="BI275">
        <f t="shared" si="196"/>
        <v>1257.2602000000002</v>
      </c>
      <c r="BJ275">
        <f t="shared" si="197"/>
        <v>0</v>
      </c>
      <c r="BL275" s="1" t="str" cm="1">
        <f t="array" ref="BL275">IF(INDEX(Utilities!275:275,'OperationUtility1 (El)'!$B$9)="","",INDEX(Utilities!275:275,'OperationUtility1 (El)'!$B$9))</f>
        <v/>
      </c>
      <c r="BM275" s="1" t="str" cm="1">
        <f t="array" ref="BM275">IF(INDEX(Utilities!275:275,'OperationUtility1 (El)'!$B$9 + 5)="","",INDEX(Utilities!275:275,'OperationUtility1 (El)'!$B$9 +5))</f>
        <v/>
      </c>
      <c r="BO275">
        <f t="shared" si="209"/>
        <v>2285</v>
      </c>
      <c r="BP275">
        <f t="shared" si="198"/>
        <v>2040</v>
      </c>
      <c r="BQ275" cm="1">
        <f t="array" ref="BQ275">IF(BP275&gt;=MAX($D$3:$D$100),MAX($D$3:$D$100),IF(BO275&lt;$D$3,$D$3,INDEX($D$3:$D$100,MATCH(BO275,$D$3:$D$100)+1)))</f>
        <v>2040</v>
      </c>
      <c r="BR275">
        <f t="shared" si="199"/>
        <v>6.1510000000000007</v>
      </c>
      <c r="BS275" s="38">
        <f t="shared" si="200"/>
        <v>6.1510000000000007</v>
      </c>
      <c r="BT275">
        <f t="shared" si="201"/>
        <v>6.1510000000000007</v>
      </c>
      <c r="BU275">
        <f t="shared" si="202"/>
        <v>19047.801700000004</v>
      </c>
      <c r="BV275">
        <f t="shared" si="203"/>
        <v>0</v>
      </c>
    </row>
    <row r="276" spans="7:74" x14ac:dyDescent="0.25">
      <c r="G276">
        <f t="shared" si="204"/>
        <v>2286</v>
      </c>
      <c r="H276">
        <f t="shared" si="170"/>
        <v>2040</v>
      </c>
      <c r="I276" cm="1">
        <f t="array" ref="I276">IF(H276&gt;=MAX($D$3:$D$100),MAX($D$3:$D$100),IF(G276&lt;$D$3,$D$3,INDEX($D$3:$D$100,MATCH(G276,$D$3:$D$100)+1)))</f>
        <v>2040</v>
      </c>
      <c r="J276">
        <f t="shared" si="171"/>
        <v>4.0300000000000002E-2</v>
      </c>
      <c r="K276" s="38">
        <f t="shared" si="172"/>
        <v>4.0300000000000002E-2</v>
      </c>
      <c r="L276">
        <f t="shared" si="173"/>
        <v>4.0300000000000002E-2</v>
      </c>
      <c r="M276">
        <f t="shared" si="169"/>
        <v>124.79701000000001</v>
      </c>
      <c r="N276">
        <f t="shared" si="210"/>
        <v>0</v>
      </c>
      <c r="S276">
        <f t="shared" si="205"/>
        <v>2286</v>
      </c>
      <c r="T276">
        <f t="shared" si="174"/>
        <v>2040</v>
      </c>
      <c r="U276" cm="1">
        <f t="array" ref="U276">IF(T276&gt;=MAX($D$3:$D$100),MAX($D$3:$D$100),IF(S276&lt;$D$3,$D$3,INDEX($D$3:$D$100,MATCH(S276,$D$3:$D$100)+1)))</f>
        <v>2040</v>
      </c>
      <c r="V276">
        <f t="shared" si="175"/>
        <v>2.73E-5</v>
      </c>
      <c r="W276" s="38">
        <f t="shared" si="176"/>
        <v>2.73E-5</v>
      </c>
      <c r="X276">
        <f t="shared" si="177"/>
        <v>2.73E-5</v>
      </c>
      <c r="Y276">
        <f t="shared" si="178"/>
        <v>8.453991000000001E-2</v>
      </c>
      <c r="Z276">
        <f t="shared" si="179"/>
        <v>0</v>
      </c>
      <c r="AE276">
        <f t="shared" si="206"/>
        <v>2286</v>
      </c>
      <c r="AF276">
        <f t="shared" si="180"/>
        <v>2040</v>
      </c>
      <c r="AG276" cm="1">
        <f t="array" ref="AG276">IF(AF276&gt;=MAX($D$3:$D$100),MAX($D$3:$D$100),IF(AE276&lt;$D$3,$D$3,INDEX($D$3:$D$100,MATCH(AE276,$D$3:$D$100)+1)))</f>
        <v>2040</v>
      </c>
      <c r="AH276">
        <f t="shared" si="181"/>
        <v>2.6800000000000001E-4</v>
      </c>
      <c r="AI276" s="38">
        <f t="shared" si="182"/>
        <v>2.6800000000000001E-4</v>
      </c>
      <c r="AJ276">
        <f t="shared" si="183"/>
        <v>2.6800000000000001E-4</v>
      </c>
      <c r="AK276">
        <f t="shared" si="184"/>
        <v>0.82991560000000009</v>
      </c>
      <c r="AL276">
        <f t="shared" si="185"/>
        <v>0</v>
      </c>
      <c r="AQ276">
        <f t="shared" si="207"/>
        <v>2286</v>
      </c>
      <c r="AR276">
        <f t="shared" si="186"/>
        <v>2040</v>
      </c>
      <c r="AS276" cm="1">
        <f t="array" ref="AS276">IF(AR276&gt;=MAX($D$3:$D$100),MAX($D$3:$D$100),IF(AQ276&lt;$D$3,$D$3,INDEX($D$3:$D$100,MATCH(AQ276,$D$3:$D$100)+1)))</f>
        <v>2040</v>
      </c>
      <c r="AT276">
        <f t="shared" si="187"/>
        <v>6.0300000000000002E-5</v>
      </c>
      <c r="AU276" s="38">
        <f t="shared" si="188"/>
        <v>6.0300000000000002E-5</v>
      </c>
      <c r="AV276">
        <f t="shared" si="189"/>
        <v>6.0300000000000002E-5</v>
      </c>
      <c r="AW276">
        <f t="shared" si="190"/>
        <v>0.18673101000000003</v>
      </c>
      <c r="AX276">
        <f t="shared" si="191"/>
        <v>0</v>
      </c>
      <c r="AZ276" s="1" t="str" cm="1">
        <f t="array" ref="AZ276">IF(INDEX(Utilities!276:276,'OperationUtility1 (El)'!$B$9)="","",INDEX(Utilities!276:276,'OperationUtility1 (El)'!$B$9))</f>
        <v/>
      </c>
      <c r="BA276" s="1" t="str" cm="1">
        <f t="array" ref="BA276">IF(INDEX(Utilities!276:276,'OperationUtility1 (El)'!$B$9 + 4)="","",INDEX(Utilities!276:276,'OperationUtility1 (El)'!$B$9 +4))</f>
        <v/>
      </c>
      <c r="BC276">
        <f t="shared" si="208"/>
        <v>2286</v>
      </c>
      <c r="BD276">
        <f t="shared" si="192"/>
        <v>2040</v>
      </c>
      <c r="BE276" cm="1">
        <f t="array" ref="BE276">IF(BD276&gt;=MAX($D$3:$D$100),MAX($D$3:$D$100),IF(BC276&lt;$D$3,$D$3,INDEX($D$3:$D$100,MATCH(BC276,$D$3:$D$100)+1)))</f>
        <v>2040</v>
      </c>
      <c r="BF276">
        <f t="shared" si="193"/>
        <v>0.40600000000000003</v>
      </c>
      <c r="BG276" s="38">
        <f t="shared" si="194"/>
        <v>0.40600000000000003</v>
      </c>
      <c r="BH276">
        <f t="shared" si="195"/>
        <v>0.40600000000000003</v>
      </c>
      <c r="BI276">
        <f t="shared" si="196"/>
        <v>1257.2602000000002</v>
      </c>
      <c r="BJ276">
        <f t="shared" si="197"/>
        <v>0</v>
      </c>
      <c r="BL276" s="1" t="str" cm="1">
        <f t="array" ref="BL276">IF(INDEX(Utilities!276:276,'OperationUtility1 (El)'!$B$9)="","",INDEX(Utilities!276:276,'OperationUtility1 (El)'!$B$9))</f>
        <v/>
      </c>
      <c r="BM276" s="1" t="str" cm="1">
        <f t="array" ref="BM276">IF(INDEX(Utilities!276:276,'OperationUtility1 (El)'!$B$9 + 5)="","",INDEX(Utilities!276:276,'OperationUtility1 (El)'!$B$9 +5))</f>
        <v/>
      </c>
      <c r="BO276">
        <f t="shared" si="209"/>
        <v>2286</v>
      </c>
      <c r="BP276">
        <f t="shared" si="198"/>
        <v>2040</v>
      </c>
      <c r="BQ276" cm="1">
        <f t="array" ref="BQ276">IF(BP276&gt;=MAX($D$3:$D$100),MAX($D$3:$D$100),IF(BO276&lt;$D$3,$D$3,INDEX($D$3:$D$100,MATCH(BO276,$D$3:$D$100)+1)))</f>
        <v>2040</v>
      </c>
      <c r="BR276">
        <f t="shared" si="199"/>
        <v>6.1510000000000007</v>
      </c>
      <c r="BS276" s="38">
        <f t="shared" si="200"/>
        <v>6.1510000000000007</v>
      </c>
      <c r="BT276">
        <f t="shared" si="201"/>
        <v>6.1510000000000007</v>
      </c>
      <c r="BU276">
        <f t="shared" si="202"/>
        <v>19047.801700000004</v>
      </c>
      <c r="BV276">
        <f t="shared" si="203"/>
        <v>0</v>
      </c>
    </row>
    <row r="277" spans="7:74" x14ac:dyDescent="0.25">
      <c r="G277">
        <f t="shared" si="204"/>
        <v>2287</v>
      </c>
      <c r="H277">
        <f t="shared" si="170"/>
        <v>2040</v>
      </c>
      <c r="I277" cm="1">
        <f t="array" ref="I277">IF(H277&gt;=MAX($D$3:$D$100),MAX($D$3:$D$100),IF(G277&lt;$D$3,$D$3,INDEX($D$3:$D$100,MATCH(G277,$D$3:$D$100)+1)))</f>
        <v>2040</v>
      </c>
      <c r="J277">
        <f t="shared" si="171"/>
        <v>4.0300000000000002E-2</v>
      </c>
      <c r="K277" s="38">
        <f t="shared" si="172"/>
        <v>4.0300000000000002E-2</v>
      </c>
      <c r="L277">
        <f t="shared" si="173"/>
        <v>4.0300000000000002E-2</v>
      </c>
      <c r="M277">
        <f t="shared" si="169"/>
        <v>124.79701000000001</v>
      </c>
      <c r="N277">
        <f t="shared" si="210"/>
        <v>0</v>
      </c>
      <c r="S277">
        <f t="shared" si="205"/>
        <v>2287</v>
      </c>
      <c r="T277">
        <f t="shared" si="174"/>
        <v>2040</v>
      </c>
      <c r="U277" cm="1">
        <f t="array" ref="U277">IF(T277&gt;=MAX($D$3:$D$100),MAX($D$3:$D$100),IF(S277&lt;$D$3,$D$3,INDEX($D$3:$D$100,MATCH(S277,$D$3:$D$100)+1)))</f>
        <v>2040</v>
      </c>
      <c r="V277">
        <f t="shared" si="175"/>
        <v>2.73E-5</v>
      </c>
      <c r="W277" s="38">
        <f t="shared" si="176"/>
        <v>2.73E-5</v>
      </c>
      <c r="X277">
        <f t="shared" si="177"/>
        <v>2.73E-5</v>
      </c>
      <c r="Y277">
        <f t="shared" si="178"/>
        <v>8.453991000000001E-2</v>
      </c>
      <c r="Z277">
        <f t="shared" si="179"/>
        <v>0</v>
      </c>
      <c r="AE277">
        <f t="shared" si="206"/>
        <v>2287</v>
      </c>
      <c r="AF277">
        <f t="shared" si="180"/>
        <v>2040</v>
      </c>
      <c r="AG277" cm="1">
        <f t="array" ref="AG277">IF(AF277&gt;=MAX($D$3:$D$100),MAX($D$3:$D$100),IF(AE277&lt;$D$3,$D$3,INDEX($D$3:$D$100,MATCH(AE277,$D$3:$D$100)+1)))</f>
        <v>2040</v>
      </c>
      <c r="AH277">
        <f t="shared" si="181"/>
        <v>2.6800000000000001E-4</v>
      </c>
      <c r="AI277" s="38">
        <f t="shared" si="182"/>
        <v>2.6800000000000001E-4</v>
      </c>
      <c r="AJ277">
        <f t="shared" si="183"/>
        <v>2.6800000000000001E-4</v>
      </c>
      <c r="AK277">
        <f t="shared" si="184"/>
        <v>0.82991560000000009</v>
      </c>
      <c r="AL277">
        <f t="shared" si="185"/>
        <v>0</v>
      </c>
      <c r="AQ277">
        <f t="shared" si="207"/>
        <v>2287</v>
      </c>
      <c r="AR277">
        <f t="shared" si="186"/>
        <v>2040</v>
      </c>
      <c r="AS277" cm="1">
        <f t="array" ref="AS277">IF(AR277&gt;=MAX($D$3:$D$100),MAX($D$3:$D$100),IF(AQ277&lt;$D$3,$D$3,INDEX($D$3:$D$100,MATCH(AQ277,$D$3:$D$100)+1)))</f>
        <v>2040</v>
      </c>
      <c r="AT277">
        <f t="shared" si="187"/>
        <v>6.0300000000000002E-5</v>
      </c>
      <c r="AU277" s="38">
        <f t="shared" si="188"/>
        <v>6.0300000000000002E-5</v>
      </c>
      <c r="AV277">
        <f t="shared" si="189"/>
        <v>6.0300000000000002E-5</v>
      </c>
      <c r="AW277">
        <f t="shared" si="190"/>
        <v>0.18673101000000003</v>
      </c>
      <c r="AX277">
        <f t="shared" si="191"/>
        <v>0</v>
      </c>
      <c r="AZ277" s="1" t="str" cm="1">
        <f t="array" ref="AZ277">IF(INDEX(Utilities!277:277,'OperationUtility1 (El)'!$B$9)="","",INDEX(Utilities!277:277,'OperationUtility1 (El)'!$B$9))</f>
        <v/>
      </c>
      <c r="BA277" s="1" t="str" cm="1">
        <f t="array" ref="BA277">IF(INDEX(Utilities!277:277,'OperationUtility1 (El)'!$B$9 + 4)="","",INDEX(Utilities!277:277,'OperationUtility1 (El)'!$B$9 +4))</f>
        <v/>
      </c>
      <c r="BC277">
        <f t="shared" si="208"/>
        <v>2287</v>
      </c>
      <c r="BD277">
        <f t="shared" si="192"/>
        <v>2040</v>
      </c>
      <c r="BE277" cm="1">
        <f t="array" ref="BE277">IF(BD277&gt;=MAX($D$3:$D$100),MAX($D$3:$D$100),IF(BC277&lt;$D$3,$D$3,INDEX($D$3:$D$100,MATCH(BC277,$D$3:$D$100)+1)))</f>
        <v>2040</v>
      </c>
      <c r="BF277">
        <f t="shared" si="193"/>
        <v>0.40600000000000003</v>
      </c>
      <c r="BG277" s="38">
        <f t="shared" si="194"/>
        <v>0.40600000000000003</v>
      </c>
      <c r="BH277">
        <f t="shared" si="195"/>
        <v>0.40600000000000003</v>
      </c>
      <c r="BI277">
        <f t="shared" si="196"/>
        <v>1257.2602000000002</v>
      </c>
      <c r="BJ277">
        <f t="shared" si="197"/>
        <v>0</v>
      </c>
      <c r="BL277" s="1" t="str" cm="1">
        <f t="array" ref="BL277">IF(INDEX(Utilities!277:277,'OperationUtility1 (El)'!$B$9)="","",INDEX(Utilities!277:277,'OperationUtility1 (El)'!$B$9))</f>
        <v/>
      </c>
      <c r="BM277" s="1" t="str" cm="1">
        <f t="array" ref="BM277">IF(INDEX(Utilities!277:277,'OperationUtility1 (El)'!$B$9 + 5)="","",INDEX(Utilities!277:277,'OperationUtility1 (El)'!$B$9 +5))</f>
        <v/>
      </c>
      <c r="BO277">
        <f t="shared" si="209"/>
        <v>2287</v>
      </c>
      <c r="BP277">
        <f t="shared" si="198"/>
        <v>2040</v>
      </c>
      <c r="BQ277" cm="1">
        <f t="array" ref="BQ277">IF(BP277&gt;=MAX($D$3:$D$100),MAX($D$3:$D$100),IF(BO277&lt;$D$3,$D$3,INDEX($D$3:$D$100,MATCH(BO277,$D$3:$D$100)+1)))</f>
        <v>2040</v>
      </c>
      <c r="BR277">
        <f t="shared" si="199"/>
        <v>6.1510000000000007</v>
      </c>
      <c r="BS277" s="38">
        <f t="shared" si="200"/>
        <v>6.1510000000000007</v>
      </c>
      <c r="BT277">
        <f t="shared" si="201"/>
        <v>6.1510000000000007</v>
      </c>
      <c r="BU277">
        <f t="shared" si="202"/>
        <v>19047.801700000004</v>
      </c>
      <c r="BV277">
        <f t="shared" si="203"/>
        <v>0</v>
      </c>
    </row>
    <row r="278" spans="7:74" x14ac:dyDescent="0.25">
      <c r="G278">
        <f t="shared" si="204"/>
        <v>2288</v>
      </c>
      <c r="H278">
        <f t="shared" si="170"/>
        <v>2040</v>
      </c>
      <c r="I278" cm="1">
        <f t="array" ref="I278">IF(H278&gt;=MAX($D$3:$D$100),MAX($D$3:$D$100),IF(G278&lt;$D$3,$D$3,INDEX($D$3:$D$100,MATCH(G278,$D$3:$D$100)+1)))</f>
        <v>2040</v>
      </c>
      <c r="J278">
        <f t="shared" si="171"/>
        <v>4.0300000000000002E-2</v>
      </c>
      <c r="K278" s="38">
        <f t="shared" si="172"/>
        <v>4.0300000000000002E-2</v>
      </c>
      <c r="L278">
        <f t="shared" si="173"/>
        <v>4.0300000000000002E-2</v>
      </c>
      <c r="M278">
        <f t="shared" si="169"/>
        <v>124.79701000000001</v>
      </c>
      <c r="N278">
        <f t="shared" si="210"/>
        <v>0</v>
      </c>
      <c r="S278">
        <f t="shared" si="205"/>
        <v>2288</v>
      </c>
      <c r="T278">
        <f t="shared" si="174"/>
        <v>2040</v>
      </c>
      <c r="U278" cm="1">
        <f t="array" ref="U278">IF(T278&gt;=MAX($D$3:$D$100),MAX($D$3:$D$100),IF(S278&lt;$D$3,$D$3,INDEX($D$3:$D$100,MATCH(S278,$D$3:$D$100)+1)))</f>
        <v>2040</v>
      </c>
      <c r="V278">
        <f t="shared" si="175"/>
        <v>2.73E-5</v>
      </c>
      <c r="W278" s="38">
        <f t="shared" si="176"/>
        <v>2.73E-5</v>
      </c>
      <c r="X278">
        <f t="shared" si="177"/>
        <v>2.73E-5</v>
      </c>
      <c r="Y278">
        <f t="shared" si="178"/>
        <v>8.453991000000001E-2</v>
      </c>
      <c r="Z278">
        <f t="shared" si="179"/>
        <v>0</v>
      </c>
      <c r="AE278">
        <f t="shared" si="206"/>
        <v>2288</v>
      </c>
      <c r="AF278">
        <f t="shared" si="180"/>
        <v>2040</v>
      </c>
      <c r="AG278" cm="1">
        <f t="array" ref="AG278">IF(AF278&gt;=MAX($D$3:$D$100),MAX($D$3:$D$100),IF(AE278&lt;$D$3,$D$3,INDEX($D$3:$D$100,MATCH(AE278,$D$3:$D$100)+1)))</f>
        <v>2040</v>
      </c>
      <c r="AH278">
        <f t="shared" si="181"/>
        <v>2.6800000000000001E-4</v>
      </c>
      <c r="AI278" s="38">
        <f t="shared" si="182"/>
        <v>2.6800000000000001E-4</v>
      </c>
      <c r="AJ278">
        <f t="shared" si="183"/>
        <v>2.6800000000000001E-4</v>
      </c>
      <c r="AK278">
        <f t="shared" si="184"/>
        <v>0.82991560000000009</v>
      </c>
      <c r="AL278">
        <f t="shared" si="185"/>
        <v>0</v>
      </c>
      <c r="AQ278">
        <f t="shared" si="207"/>
        <v>2288</v>
      </c>
      <c r="AR278">
        <f t="shared" si="186"/>
        <v>2040</v>
      </c>
      <c r="AS278" cm="1">
        <f t="array" ref="AS278">IF(AR278&gt;=MAX($D$3:$D$100),MAX($D$3:$D$100),IF(AQ278&lt;$D$3,$D$3,INDEX($D$3:$D$100,MATCH(AQ278,$D$3:$D$100)+1)))</f>
        <v>2040</v>
      </c>
      <c r="AT278">
        <f t="shared" si="187"/>
        <v>6.0300000000000002E-5</v>
      </c>
      <c r="AU278" s="38">
        <f t="shared" si="188"/>
        <v>6.0300000000000002E-5</v>
      </c>
      <c r="AV278">
        <f t="shared" si="189"/>
        <v>6.0300000000000002E-5</v>
      </c>
      <c r="AW278">
        <f t="shared" si="190"/>
        <v>0.18673101000000003</v>
      </c>
      <c r="AX278">
        <f t="shared" si="191"/>
        <v>0</v>
      </c>
      <c r="AZ278" s="1" t="str" cm="1">
        <f t="array" ref="AZ278">IF(INDEX(Utilities!278:278,'OperationUtility1 (El)'!$B$9)="","",INDEX(Utilities!278:278,'OperationUtility1 (El)'!$B$9))</f>
        <v/>
      </c>
      <c r="BA278" s="1" t="str" cm="1">
        <f t="array" ref="BA278">IF(INDEX(Utilities!278:278,'OperationUtility1 (El)'!$B$9 + 4)="","",INDEX(Utilities!278:278,'OperationUtility1 (El)'!$B$9 +4))</f>
        <v/>
      </c>
      <c r="BC278">
        <f t="shared" si="208"/>
        <v>2288</v>
      </c>
      <c r="BD278">
        <f t="shared" si="192"/>
        <v>2040</v>
      </c>
      <c r="BE278" cm="1">
        <f t="array" ref="BE278">IF(BD278&gt;=MAX($D$3:$D$100),MAX($D$3:$D$100),IF(BC278&lt;$D$3,$D$3,INDEX($D$3:$D$100,MATCH(BC278,$D$3:$D$100)+1)))</f>
        <v>2040</v>
      </c>
      <c r="BF278">
        <f t="shared" si="193"/>
        <v>0.40600000000000003</v>
      </c>
      <c r="BG278" s="38">
        <f t="shared" si="194"/>
        <v>0.40600000000000003</v>
      </c>
      <c r="BH278">
        <f t="shared" si="195"/>
        <v>0.40600000000000003</v>
      </c>
      <c r="BI278">
        <f t="shared" si="196"/>
        <v>1257.2602000000002</v>
      </c>
      <c r="BJ278">
        <f t="shared" si="197"/>
        <v>0</v>
      </c>
      <c r="BL278" s="1" t="str" cm="1">
        <f t="array" ref="BL278">IF(INDEX(Utilities!278:278,'OperationUtility1 (El)'!$B$9)="","",INDEX(Utilities!278:278,'OperationUtility1 (El)'!$B$9))</f>
        <v/>
      </c>
      <c r="BM278" s="1" t="str" cm="1">
        <f t="array" ref="BM278">IF(INDEX(Utilities!278:278,'OperationUtility1 (El)'!$B$9 + 5)="","",INDEX(Utilities!278:278,'OperationUtility1 (El)'!$B$9 +5))</f>
        <v/>
      </c>
      <c r="BO278">
        <f t="shared" si="209"/>
        <v>2288</v>
      </c>
      <c r="BP278">
        <f t="shared" si="198"/>
        <v>2040</v>
      </c>
      <c r="BQ278" cm="1">
        <f t="array" ref="BQ278">IF(BP278&gt;=MAX($D$3:$D$100),MAX($D$3:$D$100),IF(BO278&lt;$D$3,$D$3,INDEX($D$3:$D$100,MATCH(BO278,$D$3:$D$100)+1)))</f>
        <v>2040</v>
      </c>
      <c r="BR278">
        <f t="shared" si="199"/>
        <v>6.1510000000000007</v>
      </c>
      <c r="BS278" s="38">
        <f t="shared" si="200"/>
        <v>6.1510000000000007</v>
      </c>
      <c r="BT278">
        <f t="shared" si="201"/>
        <v>6.1510000000000007</v>
      </c>
      <c r="BU278">
        <f t="shared" si="202"/>
        <v>19047.801700000004</v>
      </c>
      <c r="BV278">
        <f t="shared" si="203"/>
        <v>0</v>
      </c>
    </row>
    <row r="279" spans="7:74" x14ac:dyDescent="0.25">
      <c r="G279">
        <f t="shared" si="204"/>
        <v>2289</v>
      </c>
      <c r="H279">
        <f t="shared" si="170"/>
        <v>2040</v>
      </c>
      <c r="I279" cm="1">
        <f t="array" ref="I279">IF(H279&gt;=MAX($D$3:$D$100),MAX($D$3:$D$100),IF(G279&lt;$D$3,$D$3,INDEX($D$3:$D$100,MATCH(G279,$D$3:$D$100)+1)))</f>
        <v>2040</v>
      </c>
      <c r="J279">
        <f t="shared" si="171"/>
        <v>4.0300000000000002E-2</v>
      </c>
      <c r="K279" s="38">
        <f t="shared" si="172"/>
        <v>4.0300000000000002E-2</v>
      </c>
      <c r="L279">
        <f t="shared" si="173"/>
        <v>4.0300000000000002E-2</v>
      </c>
      <c r="M279">
        <f t="shared" si="169"/>
        <v>124.79701000000001</v>
      </c>
      <c r="N279">
        <f t="shared" si="210"/>
        <v>0</v>
      </c>
      <c r="S279">
        <f t="shared" si="205"/>
        <v>2289</v>
      </c>
      <c r="T279">
        <f t="shared" si="174"/>
        <v>2040</v>
      </c>
      <c r="U279" cm="1">
        <f t="array" ref="U279">IF(T279&gt;=MAX($D$3:$D$100),MAX($D$3:$D$100),IF(S279&lt;$D$3,$D$3,INDEX($D$3:$D$100,MATCH(S279,$D$3:$D$100)+1)))</f>
        <v>2040</v>
      </c>
      <c r="V279">
        <f t="shared" si="175"/>
        <v>2.73E-5</v>
      </c>
      <c r="W279" s="38">
        <f t="shared" si="176"/>
        <v>2.73E-5</v>
      </c>
      <c r="X279">
        <f t="shared" si="177"/>
        <v>2.73E-5</v>
      </c>
      <c r="Y279">
        <f t="shared" si="178"/>
        <v>8.453991000000001E-2</v>
      </c>
      <c r="Z279">
        <f t="shared" si="179"/>
        <v>0</v>
      </c>
      <c r="AE279">
        <f t="shared" si="206"/>
        <v>2289</v>
      </c>
      <c r="AF279">
        <f t="shared" si="180"/>
        <v>2040</v>
      </c>
      <c r="AG279" cm="1">
        <f t="array" ref="AG279">IF(AF279&gt;=MAX($D$3:$D$100),MAX($D$3:$D$100),IF(AE279&lt;$D$3,$D$3,INDEX($D$3:$D$100,MATCH(AE279,$D$3:$D$100)+1)))</f>
        <v>2040</v>
      </c>
      <c r="AH279">
        <f t="shared" si="181"/>
        <v>2.6800000000000001E-4</v>
      </c>
      <c r="AI279" s="38">
        <f t="shared" si="182"/>
        <v>2.6800000000000001E-4</v>
      </c>
      <c r="AJ279">
        <f t="shared" si="183"/>
        <v>2.6800000000000001E-4</v>
      </c>
      <c r="AK279">
        <f t="shared" si="184"/>
        <v>0.82991560000000009</v>
      </c>
      <c r="AL279">
        <f t="shared" si="185"/>
        <v>0</v>
      </c>
      <c r="AQ279">
        <f t="shared" si="207"/>
        <v>2289</v>
      </c>
      <c r="AR279">
        <f t="shared" si="186"/>
        <v>2040</v>
      </c>
      <c r="AS279" cm="1">
        <f t="array" ref="AS279">IF(AR279&gt;=MAX($D$3:$D$100),MAX($D$3:$D$100),IF(AQ279&lt;$D$3,$D$3,INDEX($D$3:$D$100,MATCH(AQ279,$D$3:$D$100)+1)))</f>
        <v>2040</v>
      </c>
      <c r="AT279">
        <f t="shared" si="187"/>
        <v>6.0300000000000002E-5</v>
      </c>
      <c r="AU279" s="38">
        <f t="shared" si="188"/>
        <v>6.0300000000000002E-5</v>
      </c>
      <c r="AV279">
        <f t="shared" si="189"/>
        <v>6.0300000000000002E-5</v>
      </c>
      <c r="AW279">
        <f t="shared" si="190"/>
        <v>0.18673101000000003</v>
      </c>
      <c r="AX279">
        <f t="shared" si="191"/>
        <v>0</v>
      </c>
      <c r="AZ279" s="1" t="str" cm="1">
        <f t="array" ref="AZ279">IF(INDEX(Utilities!279:279,'OperationUtility1 (El)'!$B$9)="","",INDEX(Utilities!279:279,'OperationUtility1 (El)'!$B$9))</f>
        <v/>
      </c>
      <c r="BA279" s="1" t="str" cm="1">
        <f t="array" ref="BA279">IF(INDEX(Utilities!279:279,'OperationUtility1 (El)'!$B$9 + 4)="","",INDEX(Utilities!279:279,'OperationUtility1 (El)'!$B$9 +4))</f>
        <v/>
      </c>
      <c r="BC279">
        <f t="shared" si="208"/>
        <v>2289</v>
      </c>
      <c r="BD279">
        <f t="shared" si="192"/>
        <v>2040</v>
      </c>
      <c r="BE279" cm="1">
        <f t="array" ref="BE279">IF(BD279&gt;=MAX($D$3:$D$100),MAX($D$3:$D$100),IF(BC279&lt;$D$3,$D$3,INDEX($D$3:$D$100,MATCH(BC279,$D$3:$D$100)+1)))</f>
        <v>2040</v>
      </c>
      <c r="BF279">
        <f t="shared" si="193"/>
        <v>0.40600000000000003</v>
      </c>
      <c r="BG279" s="38">
        <f t="shared" si="194"/>
        <v>0.40600000000000003</v>
      </c>
      <c r="BH279">
        <f t="shared" si="195"/>
        <v>0.40600000000000003</v>
      </c>
      <c r="BI279">
        <f t="shared" si="196"/>
        <v>1257.2602000000002</v>
      </c>
      <c r="BJ279">
        <f t="shared" si="197"/>
        <v>0</v>
      </c>
      <c r="BL279" s="1" t="str" cm="1">
        <f t="array" ref="BL279">IF(INDEX(Utilities!279:279,'OperationUtility1 (El)'!$B$9)="","",INDEX(Utilities!279:279,'OperationUtility1 (El)'!$B$9))</f>
        <v/>
      </c>
      <c r="BM279" s="1" t="str" cm="1">
        <f t="array" ref="BM279">IF(INDEX(Utilities!279:279,'OperationUtility1 (El)'!$B$9 + 5)="","",INDEX(Utilities!279:279,'OperationUtility1 (El)'!$B$9 +5))</f>
        <v/>
      </c>
      <c r="BO279">
        <f t="shared" si="209"/>
        <v>2289</v>
      </c>
      <c r="BP279">
        <f t="shared" si="198"/>
        <v>2040</v>
      </c>
      <c r="BQ279" cm="1">
        <f t="array" ref="BQ279">IF(BP279&gt;=MAX($D$3:$D$100),MAX($D$3:$D$100),IF(BO279&lt;$D$3,$D$3,INDEX($D$3:$D$100,MATCH(BO279,$D$3:$D$100)+1)))</f>
        <v>2040</v>
      </c>
      <c r="BR279">
        <f t="shared" si="199"/>
        <v>6.1510000000000007</v>
      </c>
      <c r="BS279" s="38">
        <f t="shared" si="200"/>
        <v>6.1510000000000007</v>
      </c>
      <c r="BT279">
        <f t="shared" si="201"/>
        <v>6.1510000000000007</v>
      </c>
      <c r="BU279">
        <f t="shared" si="202"/>
        <v>19047.801700000004</v>
      </c>
      <c r="BV279">
        <f t="shared" si="203"/>
        <v>0</v>
      </c>
    </row>
    <row r="280" spans="7:74" x14ac:dyDescent="0.25">
      <c r="G280">
        <f t="shared" si="204"/>
        <v>2290</v>
      </c>
      <c r="H280">
        <f t="shared" si="170"/>
        <v>2040</v>
      </c>
      <c r="I280" cm="1">
        <f t="array" ref="I280">IF(H280&gt;=MAX($D$3:$D$100),MAX($D$3:$D$100),IF(G280&lt;$D$3,$D$3,INDEX($D$3:$D$100,MATCH(G280,$D$3:$D$100)+1)))</f>
        <v>2040</v>
      </c>
      <c r="J280">
        <f t="shared" si="171"/>
        <v>4.0300000000000002E-2</v>
      </c>
      <c r="K280" s="38">
        <f t="shared" si="172"/>
        <v>4.0300000000000002E-2</v>
      </c>
      <c r="L280">
        <f t="shared" si="173"/>
        <v>4.0300000000000002E-2</v>
      </c>
      <c r="M280">
        <f t="shared" si="169"/>
        <v>124.79701000000001</v>
      </c>
      <c r="N280">
        <f t="shared" si="210"/>
        <v>0</v>
      </c>
      <c r="S280">
        <f t="shared" si="205"/>
        <v>2290</v>
      </c>
      <c r="T280">
        <f t="shared" si="174"/>
        <v>2040</v>
      </c>
      <c r="U280" cm="1">
        <f t="array" ref="U280">IF(T280&gt;=MAX($D$3:$D$100),MAX($D$3:$D$100),IF(S280&lt;$D$3,$D$3,INDEX($D$3:$D$100,MATCH(S280,$D$3:$D$100)+1)))</f>
        <v>2040</v>
      </c>
      <c r="V280">
        <f t="shared" si="175"/>
        <v>2.73E-5</v>
      </c>
      <c r="W280" s="38">
        <f t="shared" si="176"/>
        <v>2.73E-5</v>
      </c>
      <c r="X280">
        <f t="shared" si="177"/>
        <v>2.73E-5</v>
      </c>
      <c r="Y280">
        <f t="shared" si="178"/>
        <v>8.453991000000001E-2</v>
      </c>
      <c r="Z280">
        <f t="shared" si="179"/>
        <v>0</v>
      </c>
      <c r="AE280">
        <f t="shared" si="206"/>
        <v>2290</v>
      </c>
      <c r="AF280">
        <f t="shared" si="180"/>
        <v>2040</v>
      </c>
      <c r="AG280" cm="1">
        <f t="array" ref="AG280">IF(AF280&gt;=MAX($D$3:$D$100),MAX($D$3:$D$100),IF(AE280&lt;$D$3,$D$3,INDEX($D$3:$D$100,MATCH(AE280,$D$3:$D$100)+1)))</f>
        <v>2040</v>
      </c>
      <c r="AH280">
        <f t="shared" si="181"/>
        <v>2.6800000000000001E-4</v>
      </c>
      <c r="AI280" s="38">
        <f t="shared" si="182"/>
        <v>2.6800000000000001E-4</v>
      </c>
      <c r="AJ280">
        <f t="shared" si="183"/>
        <v>2.6800000000000001E-4</v>
      </c>
      <c r="AK280">
        <f t="shared" si="184"/>
        <v>0.82991560000000009</v>
      </c>
      <c r="AL280">
        <f t="shared" si="185"/>
        <v>0</v>
      </c>
      <c r="AQ280">
        <f t="shared" si="207"/>
        <v>2290</v>
      </c>
      <c r="AR280">
        <f t="shared" si="186"/>
        <v>2040</v>
      </c>
      <c r="AS280" cm="1">
        <f t="array" ref="AS280">IF(AR280&gt;=MAX($D$3:$D$100),MAX($D$3:$D$100),IF(AQ280&lt;$D$3,$D$3,INDEX($D$3:$D$100,MATCH(AQ280,$D$3:$D$100)+1)))</f>
        <v>2040</v>
      </c>
      <c r="AT280">
        <f t="shared" si="187"/>
        <v>6.0300000000000002E-5</v>
      </c>
      <c r="AU280" s="38">
        <f t="shared" si="188"/>
        <v>6.0300000000000002E-5</v>
      </c>
      <c r="AV280">
        <f t="shared" si="189"/>
        <v>6.0300000000000002E-5</v>
      </c>
      <c r="AW280">
        <f t="shared" si="190"/>
        <v>0.18673101000000003</v>
      </c>
      <c r="AX280">
        <f t="shared" si="191"/>
        <v>0</v>
      </c>
      <c r="AZ280" s="1" t="str" cm="1">
        <f t="array" ref="AZ280">IF(INDEX(Utilities!280:280,'OperationUtility1 (El)'!$B$9)="","",INDEX(Utilities!280:280,'OperationUtility1 (El)'!$B$9))</f>
        <v/>
      </c>
      <c r="BA280" s="1" t="str" cm="1">
        <f t="array" ref="BA280">IF(INDEX(Utilities!280:280,'OperationUtility1 (El)'!$B$9 + 4)="","",INDEX(Utilities!280:280,'OperationUtility1 (El)'!$B$9 +4))</f>
        <v/>
      </c>
      <c r="BC280">
        <f t="shared" si="208"/>
        <v>2290</v>
      </c>
      <c r="BD280">
        <f t="shared" si="192"/>
        <v>2040</v>
      </c>
      <c r="BE280" cm="1">
        <f t="array" ref="BE280">IF(BD280&gt;=MAX($D$3:$D$100),MAX($D$3:$D$100),IF(BC280&lt;$D$3,$D$3,INDEX($D$3:$D$100,MATCH(BC280,$D$3:$D$100)+1)))</f>
        <v>2040</v>
      </c>
      <c r="BF280">
        <f t="shared" si="193"/>
        <v>0.40600000000000003</v>
      </c>
      <c r="BG280" s="38">
        <f t="shared" si="194"/>
        <v>0.40600000000000003</v>
      </c>
      <c r="BH280">
        <f t="shared" si="195"/>
        <v>0.40600000000000003</v>
      </c>
      <c r="BI280">
        <f t="shared" si="196"/>
        <v>1257.2602000000002</v>
      </c>
      <c r="BJ280">
        <f t="shared" si="197"/>
        <v>0</v>
      </c>
      <c r="BL280" s="1" t="str" cm="1">
        <f t="array" ref="BL280">IF(INDEX(Utilities!280:280,'OperationUtility1 (El)'!$B$9)="","",INDEX(Utilities!280:280,'OperationUtility1 (El)'!$B$9))</f>
        <v/>
      </c>
      <c r="BM280" s="1" t="str" cm="1">
        <f t="array" ref="BM280">IF(INDEX(Utilities!280:280,'OperationUtility1 (El)'!$B$9 + 5)="","",INDEX(Utilities!280:280,'OperationUtility1 (El)'!$B$9 +5))</f>
        <v/>
      </c>
      <c r="BO280">
        <f t="shared" si="209"/>
        <v>2290</v>
      </c>
      <c r="BP280">
        <f t="shared" si="198"/>
        <v>2040</v>
      </c>
      <c r="BQ280" cm="1">
        <f t="array" ref="BQ280">IF(BP280&gt;=MAX($D$3:$D$100),MAX($D$3:$D$100),IF(BO280&lt;$D$3,$D$3,INDEX($D$3:$D$100,MATCH(BO280,$D$3:$D$100)+1)))</f>
        <v>2040</v>
      </c>
      <c r="BR280">
        <f t="shared" si="199"/>
        <v>6.1510000000000007</v>
      </c>
      <c r="BS280" s="38">
        <f t="shared" si="200"/>
        <v>6.1510000000000007</v>
      </c>
      <c r="BT280">
        <f t="shared" si="201"/>
        <v>6.1510000000000007</v>
      </c>
      <c r="BU280">
        <f t="shared" si="202"/>
        <v>19047.801700000004</v>
      </c>
      <c r="BV280">
        <f t="shared" si="203"/>
        <v>0</v>
      </c>
    </row>
    <row r="281" spans="7:74" x14ac:dyDescent="0.25">
      <c r="G281">
        <f t="shared" si="204"/>
        <v>2291</v>
      </c>
      <c r="H281">
        <f t="shared" si="170"/>
        <v>2040</v>
      </c>
      <c r="I281" cm="1">
        <f t="array" ref="I281">IF(H281&gt;=MAX($D$3:$D$100),MAX($D$3:$D$100),IF(G281&lt;$D$3,$D$3,INDEX($D$3:$D$100,MATCH(G281,$D$3:$D$100)+1)))</f>
        <v>2040</v>
      </c>
      <c r="J281">
        <f t="shared" si="171"/>
        <v>4.0300000000000002E-2</v>
      </c>
      <c r="K281" s="38">
        <f t="shared" si="172"/>
        <v>4.0300000000000002E-2</v>
      </c>
      <c r="L281">
        <f t="shared" si="173"/>
        <v>4.0300000000000002E-2</v>
      </c>
      <c r="M281">
        <f t="shared" si="169"/>
        <v>124.79701000000001</v>
      </c>
      <c r="N281">
        <f t="shared" si="210"/>
        <v>0</v>
      </c>
      <c r="S281">
        <f t="shared" si="205"/>
        <v>2291</v>
      </c>
      <c r="T281">
        <f t="shared" si="174"/>
        <v>2040</v>
      </c>
      <c r="U281" cm="1">
        <f t="array" ref="U281">IF(T281&gt;=MAX($D$3:$D$100),MAX($D$3:$D$100),IF(S281&lt;$D$3,$D$3,INDEX($D$3:$D$100,MATCH(S281,$D$3:$D$100)+1)))</f>
        <v>2040</v>
      </c>
      <c r="V281">
        <f t="shared" si="175"/>
        <v>2.73E-5</v>
      </c>
      <c r="W281" s="38">
        <f t="shared" si="176"/>
        <v>2.73E-5</v>
      </c>
      <c r="X281">
        <f t="shared" si="177"/>
        <v>2.73E-5</v>
      </c>
      <c r="Y281">
        <f t="shared" si="178"/>
        <v>8.453991000000001E-2</v>
      </c>
      <c r="Z281">
        <f t="shared" si="179"/>
        <v>0</v>
      </c>
      <c r="AE281">
        <f t="shared" si="206"/>
        <v>2291</v>
      </c>
      <c r="AF281">
        <f t="shared" si="180"/>
        <v>2040</v>
      </c>
      <c r="AG281" cm="1">
        <f t="array" ref="AG281">IF(AF281&gt;=MAX($D$3:$D$100),MAX($D$3:$D$100),IF(AE281&lt;$D$3,$D$3,INDEX($D$3:$D$100,MATCH(AE281,$D$3:$D$100)+1)))</f>
        <v>2040</v>
      </c>
      <c r="AH281">
        <f t="shared" si="181"/>
        <v>2.6800000000000001E-4</v>
      </c>
      <c r="AI281" s="38">
        <f t="shared" si="182"/>
        <v>2.6800000000000001E-4</v>
      </c>
      <c r="AJ281">
        <f t="shared" si="183"/>
        <v>2.6800000000000001E-4</v>
      </c>
      <c r="AK281">
        <f t="shared" si="184"/>
        <v>0.82991560000000009</v>
      </c>
      <c r="AL281">
        <f t="shared" si="185"/>
        <v>0</v>
      </c>
      <c r="AQ281">
        <f t="shared" si="207"/>
        <v>2291</v>
      </c>
      <c r="AR281">
        <f t="shared" si="186"/>
        <v>2040</v>
      </c>
      <c r="AS281" cm="1">
        <f t="array" ref="AS281">IF(AR281&gt;=MAX($D$3:$D$100),MAX($D$3:$D$100),IF(AQ281&lt;$D$3,$D$3,INDEX($D$3:$D$100,MATCH(AQ281,$D$3:$D$100)+1)))</f>
        <v>2040</v>
      </c>
      <c r="AT281">
        <f t="shared" si="187"/>
        <v>6.0300000000000002E-5</v>
      </c>
      <c r="AU281" s="38">
        <f t="shared" si="188"/>
        <v>6.0300000000000002E-5</v>
      </c>
      <c r="AV281">
        <f t="shared" si="189"/>
        <v>6.0300000000000002E-5</v>
      </c>
      <c r="AW281">
        <f t="shared" si="190"/>
        <v>0.18673101000000003</v>
      </c>
      <c r="AX281">
        <f t="shared" si="191"/>
        <v>0</v>
      </c>
      <c r="AZ281" s="1" t="str" cm="1">
        <f t="array" ref="AZ281">IF(INDEX(Utilities!281:281,'OperationUtility1 (El)'!$B$9)="","",INDEX(Utilities!281:281,'OperationUtility1 (El)'!$B$9))</f>
        <v/>
      </c>
      <c r="BA281" s="1" t="str" cm="1">
        <f t="array" ref="BA281">IF(INDEX(Utilities!281:281,'OperationUtility1 (El)'!$B$9 + 4)="","",INDEX(Utilities!281:281,'OperationUtility1 (El)'!$B$9 +4))</f>
        <v/>
      </c>
      <c r="BC281">
        <f t="shared" si="208"/>
        <v>2291</v>
      </c>
      <c r="BD281">
        <f t="shared" si="192"/>
        <v>2040</v>
      </c>
      <c r="BE281" cm="1">
        <f t="array" ref="BE281">IF(BD281&gt;=MAX($D$3:$D$100),MAX($D$3:$D$100),IF(BC281&lt;$D$3,$D$3,INDEX($D$3:$D$100,MATCH(BC281,$D$3:$D$100)+1)))</f>
        <v>2040</v>
      </c>
      <c r="BF281">
        <f t="shared" si="193"/>
        <v>0.40600000000000003</v>
      </c>
      <c r="BG281" s="38">
        <f t="shared" si="194"/>
        <v>0.40600000000000003</v>
      </c>
      <c r="BH281">
        <f t="shared" si="195"/>
        <v>0.40600000000000003</v>
      </c>
      <c r="BI281">
        <f t="shared" si="196"/>
        <v>1257.2602000000002</v>
      </c>
      <c r="BJ281">
        <f t="shared" si="197"/>
        <v>0</v>
      </c>
      <c r="BL281" s="1" t="str" cm="1">
        <f t="array" ref="BL281">IF(INDEX(Utilities!281:281,'OperationUtility1 (El)'!$B$9)="","",INDEX(Utilities!281:281,'OperationUtility1 (El)'!$B$9))</f>
        <v/>
      </c>
      <c r="BM281" s="1" t="str" cm="1">
        <f t="array" ref="BM281">IF(INDEX(Utilities!281:281,'OperationUtility1 (El)'!$B$9 + 5)="","",INDEX(Utilities!281:281,'OperationUtility1 (El)'!$B$9 +5))</f>
        <v/>
      </c>
      <c r="BO281">
        <f t="shared" si="209"/>
        <v>2291</v>
      </c>
      <c r="BP281">
        <f t="shared" si="198"/>
        <v>2040</v>
      </c>
      <c r="BQ281" cm="1">
        <f t="array" ref="BQ281">IF(BP281&gt;=MAX($D$3:$D$100),MAX($D$3:$D$100),IF(BO281&lt;$D$3,$D$3,INDEX($D$3:$D$100,MATCH(BO281,$D$3:$D$100)+1)))</f>
        <v>2040</v>
      </c>
      <c r="BR281">
        <f t="shared" si="199"/>
        <v>6.1510000000000007</v>
      </c>
      <c r="BS281" s="38">
        <f t="shared" si="200"/>
        <v>6.1510000000000007</v>
      </c>
      <c r="BT281">
        <f t="shared" si="201"/>
        <v>6.1510000000000007</v>
      </c>
      <c r="BU281">
        <f t="shared" si="202"/>
        <v>19047.801700000004</v>
      </c>
      <c r="BV281">
        <f t="shared" si="203"/>
        <v>0</v>
      </c>
    </row>
    <row r="282" spans="7:74" x14ac:dyDescent="0.25">
      <c r="G282">
        <f t="shared" si="204"/>
        <v>2292</v>
      </c>
      <c r="H282">
        <f t="shared" si="170"/>
        <v>2040</v>
      </c>
      <c r="I282" cm="1">
        <f t="array" ref="I282">IF(H282&gt;=MAX($D$3:$D$100),MAX($D$3:$D$100),IF(G282&lt;$D$3,$D$3,INDEX($D$3:$D$100,MATCH(G282,$D$3:$D$100)+1)))</f>
        <v>2040</v>
      </c>
      <c r="J282">
        <f t="shared" si="171"/>
        <v>4.0300000000000002E-2</v>
      </c>
      <c r="K282" s="38">
        <f t="shared" si="172"/>
        <v>4.0300000000000002E-2</v>
      </c>
      <c r="L282">
        <f t="shared" si="173"/>
        <v>4.0300000000000002E-2</v>
      </c>
      <c r="M282">
        <f t="shared" si="169"/>
        <v>124.79701000000001</v>
      </c>
      <c r="N282">
        <f t="shared" si="210"/>
        <v>0</v>
      </c>
      <c r="S282">
        <f t="shared" si="205"/>
        <v>2292</v>
      </c>
      <c r="T282">
        <f t="shared" si="174"/>
        <v>2040</v>
      </c>
      <c r="U282" cm="1">
        <f t="array" ref="U282">IF(T282&gt;=MAX($D$3:$D$100),MAX($D$3:$D$100),IF(S282&lt;$D$3,$D$3,INDEX($D$3:$D$100,MATCH(S282,$D$3:$D$100)+1)))</f>
        <v>2040</v>
      </c>
      <c r="V282">
        <f t="shared" si="175"/>
        <v>2.73E-5</v>
      </c>
      <c r="W282" s="38">
        <f t="shared" si="176"/>
        <v>2.73E-5</v>
      </c>
      <c r="X282">
        <f t="shared" si="177"/>
        <v>2.73E-5</v>
      </c>
      <c r="Y282">
        <f t="shared" si="178"/>
        <v>8.453991000000001E-2</v>
      </c>
      <c r="Z282">
        <f t="shared" si="179"/>
        <v>0</v>
      </c>
      <c r="AE282">
        <f t="shared" si="206"/>
        <v>2292</v>
      </c>
      <c r="AF282">
        <f t="shared" si="180"/>
        <v>2040</v>
      </c>
      <c r="AG282" cm="1">
        <f t="array" ref="AG282">IF(AF282&gt;=MAX($D$3:$D$100),MAX($D$3:$D$100),IF(AE282&lt;$D$3,$D$3,INDEX($D$3:$D$100,MATCH(AE282,$D$3:$D$100)+1)))</f>
        <v>2040</v>
      </c>
      <c r="AH282">
        <f t="shared" si="181"/>
        <v>2.6800000000000001E-4</v>
      </c>
      <c r="AI282" s="38">
        <f t="shared" si="182"/>
        <v>2.6800000000000001E-4</v>
      </c>
      <c r="AJ282">
        <f t="shared" si="183"/>
        <v>2.6800000000000001E-4</v>
      </c>
      <c r="AK282">
        <f t="shared" si="184"/>
        <v>0.82991560000000009</v>
      </c>
      <c r="AL282">
        <f t="shared" si="185"/>
        <v>0</v>
      </c>
      <c r="AQ282">
        <f t="shared" si="207"/>
        <v>2292</v>
      </c>
      <c r="AR282">
        <f t="shared" si="186"/>
        <v>2040</v>
      </c>
      <c r="AS282" cm="1">
        <f t="array" ref="AS282">IF(AR282&gt;=MAX($D$3:$D$100),MAX($D$3:$D$100),IF(AQ282&lt;$D$3,$D$3,INDEX($D$3:$D$100,MATCH(AQ282,$D$3:$D$100)+1)))</f>
        <v>2040</v>
      </c>
      <c r="AT282">
        <f t="shared" si="187"/>
        <v>6.0300000000000002E-5</v>
      </c>
      <c r="AU282" s="38">
        <f t="shared" si="188"/>
        <v>6.0300000000000002E-5</v>
      </c>
      <c r="AV282">
        <f t="shared" si="189"/>
        <v>6.0300000000000002E-5</v>
      </c>
      <c r="AW282">
        <f t="shared" si="190"/>
        <v>0.18673101000000003</v>
      </c>
      <c r="AX282">
        <f t="shared" si="191"/>
        <v>0</v>
      </c>
      <c r="AZ282" s="1" t="str" cm="1">
        <f t="array" ref="AZ282">IF(INDEX(Utilities!282:282,'OperationUtility1 (El)'!$B$9)="","",INDEX(Utilities!282:282,'OperationUtility1 (El)'!$B$9))</f>
        <v/>
      </c>
      <c r="BA282" s="1" t="str" cm="1">
        <f t="array" ref="BA282">IF(INDEX(Utilities!282:282,'OperationUtility1 (El)'!$B$9 + 4)="","",INDEX(Utilities!282:282,'OperationUtility1 (El)'!$B$9 +4))</f>
        <v/>
      </c>
      <c r="BC282">
        <f t="shared" si="208"/>
        <v>2292</v>
      </c>
      <c r="BD282">
        <f t="shared" si="192"/>
        <v>2040</v>
      </c>
      <c r="BE282" cm="1">
        <f t="array" ref="BE282">IF(BD282&gt;=MAX($D$3:$D$100),MAX($D$3:$D$100),IF(BC282&lt;$D$3,$D$3,INDEX($D$3:$D$100,MATCH(BC282,$D$3:$D$100)+1)))</f>
        <v>2040</v>
      </c>
      <c r="BF282">
        <f t="shared" si="193"/>
        <v>0.40600000000000003</v>
      </c>
      <c r="BG282" s="38">
        <f t="shared" si="194"/>
        <v>0.40600000000000003</v>
      </c>
      <c r="BH282">
        <f t="shared" si="195"/>
        <v>0.40600000000000003</v>
      </c>
      <c r="BI282">
        <f t="shared" si="196"/>
        <v>1257.2602000000002</v>
      </c>
      <c r="BJ282">
        <f t="shared" si="197"/>
        <v>0</v>
      </c>
      <c r="BL282" s="1" t="str" cm="1">
        <f t="array" ref="BL282">IF(INDEX(Utilities!282:282,'OperationUtility1 (El)'!$B$9)="","",INDEX(Utilities!282:282,'OperationUtility1 (El)'!$B$9))</f>
        <v/>
      </c>
      <c r="BM282" s="1" t="str" cm="1">
        <f t="array" ref="BM282">IF(INDEX(Utilities!282:282,'OperationUtility1 (El)'!$B$9 + 5)="","",INDEX(Utilities!282:282,'OperationUtility1 (El)'!$B$9 +5))</f>
        <v/>
      </c>
      <c r="BO282">
        <f t="shared" si="209"/>
        <v>2292</v>
      </c>
      <c r="BP282">
        <f t="shared" si="198"/>
        <v>2040</v>
      </c>
      <c r="BQ282" cm="1">
        <f t="array" ref="BQ282">IF(BP282&gt;=MAX($D$3:$D$100),MAX($D$3:$D$100),IF(BO282&lt;$D$3,$D$3,INDEX($D$3:$D$100,MATCH(BO282,$D$3:$D$100)+1)))</f>
        <v>2040</v>
      </c>
      <c r="BR282">
        <f t="shared" si="199"/>
        <v>6.1510000000000007</v>
      </c>
      <c r="BS282" s="38">
        <f t="shared" si="200"/>
        <v>6.1510000000000007</v>
      </c>
      <c r="BT282">
        <f t="shared" si="201"/>
        <v>6.1510000000000007</v>
      </c>
      <c r="BU282">
        <f t="shared" si="202"/>
        <v>19047.801700000004</v>
      </c>
      <c r="BV282">
        <f t="shared" si="203"/>
        <v>0</v>
      </c>
    </row>
    <row r="283" spans="7:74" x14ac:dyDescent="0.25">
      <c r="G283">
        <f t="shared" si="204"/>
        <v>2293</v>
      </c>
      <c r="H283">
        <f t="shared" si="170"/>
        <v>2040</v>
      </c>
      <c r="I283" cm="1">
        <f t="array" ref="I283">IF(H283&gt;=MAX($D$3:$D$100),MAX($D$3:$D$100),IF(G283&lt;$D$3,$D$3,INDEX($D$3:$D$100,MATCH(G283,$D$3:$D$100)+1)))</f>
        <v>2040</v>
      </c>
      <c r="J283">
        <f t="shared" si="171"/>
        <v>4.0300000000000002E-2</v>
      </c>
      <c r="K283" s="38">
        <f t="shared" si="172"/>
        <v>4.0300000000000002E-2</v>
      </c>
      <c r="L283">
        <f t="shared" si="173"/>
        <v>4.0300000000000002E-2</v>
      </c>
      <c r="M283">
        <f t="shared" si="169"/>
        <v>124.79701000000001</v>
      </c>
      <c r="N283">
        <f t="shared" si="210"/>
        <v>0</v>
      </c>
      <c r="S283">
        <f t="shared" si="205"/>
        <v>2293</v>
      </c>
      <c r="T283">
        <f t="shared" si="174"/>
        <v>2040</v>
      </c>
      <c r="U283" cm="1">
        <f t="array" ref="U283">IF(T283&gt;=MAX($D$3:$D$100),MAX($D$3:$D$100),IF(S283&lt;$D$3,$D$3,INDEX($D$3:$D$100,MATCH(S283,$D$3:$D$100)+1)))</f>
        <v>2040</v>
      </c>
      <c r="V283">
        <f t="shared" si="175"/>
        <v>2.73E-5</v>
      </c>
      <c r="W283" s="38">
        <f t="shared" si="176"/>
        <v>2.73E-5</v>
      </c>
      <c r="X283">
        <f t="shared" si="177"/>
        <v>2.73E-5</v>
      </c>
      <c r="Y283">
        <f t="shared" si="178"/>
        <v>8.453991000000001E-2</v>
      </c>
      <c r="Z283">
        <f t="shared" si="179"/>
        <v>0</v>
      </c>
      <c r="AE283">
        <f t="shared" si="206"/>
        <v>2293</v>
      </c>
      <c r="AF283">
        <f t="shared" si="180"/>
        <v>2040</v>
      </c>
      <c r="AG283" cm="1">
        <f t="array" ref="AG283">IF(AF283&gt;=MAX($D$3:$D$100),MAX($D$3:$D$100),IF(AE283&lt;$D$3,$D$3,INDEX($D$3:$D$100,MATCH(AE283,$D$3:$D$100)+1)))</f>
        <v>2040</v>
      </c>
      <c r="AH283">
        <f t="shared" si="181"/>
        <v>2.6800000000000001E-4</v>
      </c>
      <c r="AI283" s="38">
        <f t="shared" si="182"/>
        <v>2.6800000000000001E-4</v>
      </c>
      <c r="AJ283">
        <f t="shared" si="183"/>
        <v>2.6800000000000001E-4</v>
      </c>
      <c r="AK283">
        <f t="shared" si="184"/>
        <v>0.82991560000000009</v>
      </c>
      <c r="AL283">
        <f t="shared" si="185"/>
        <v>0</v>
      </c>
      <c r="AQ283">
        <f t="shared" si="207"/>
        <v>2293</v>
      </c>
      <c r="AR283">
        <f t="shared" si="186"/>
        <v>2040</v>
      </c>
      <c r="AS283" cm="1">
        <f t="array" ref="AS283">IF(AR283&gt;=MAX($D$3:$D$100),MAX($D$3:$D$100),IF(AQ283&lt;$D$3,$D$3,INDEX($D$3:$D$100,MATCH(AQ283,$D$3:$D$100)+1)))</f>
        <v>2040</v>
      </c>
      <c r="AT283">
        <f t="shared" si="187"/>
        <v>6.0300000000000002E-5</v>
      </c>
      <c r="AU283" s="38">
        <f t="shared" si="188"/>
        <v>6.0300000000000002E-5</v>
      </c>
      <c r="AV283">
        <f t="shared" si="189"/>
        <v>6.0300000000000002E-5</v>
      </c>
      <c r="AW283">
        <f t="shared" si="190"/>
        <v>0.18673101000000003</v>
      </c>
      <c r="AX283">
        <f t="shared" si="191"/>
        <v>0</v>
      </c>
      <c r="AZ283" s="1" t="str" cm="1">
        <f t="array" ref="AZ283">IF(INDEX(Utilities!283:283,'OperationUtility1 (El)'!$B$9)="","",INDEX(Utilities!283:283,'OperationUtility1 (El)'!$B$9))</f>
        <v/>
      </c>
      <c r="BA283" s="1" t="str" cm="1">
        <f t="array" ref="BA283">IF(INDEX(Utilities!283:283,'OperationUtility1 (El)'!$B$9 + 4)="","",INDEX(Utilities!283:283,'OperationUtility1 (El)'!$B$9 +4))</f>
        <v/>
      </c>
      <c r="BC283">
        <f t="shared" si="208"/>
        <v>2293</v>
      </c>
      <c r="BD283">
        <f t="shared" si="192"/>
        <v>2040</v>
      </c>
      <c r="BE283" cm="1">
        <f t="array" ref="BE283">IF(BD283&gt;=MAX($D$3:$D$100),MAX($D$3:$D$100),IF(BC283&lt;$D$3,$D$3,INDEX($D$3:$D$100,MATCH(BC283,$D$3:$D$100)+1)))</f>
        <v>2040</v>
      </c>
      <c r="BF283">
        <f t="shared" si="193"/>
        <v>0.40600000000000003</v>
      </c>
      <c r="BG283" s="38">
        <f t="shared" si="194"/>
        <v>0.40600000000000003</v>
      </c>
      <c r="BH283">
        <f t="shared" si="195"/>
        <v>0.40600000000000003</v>
      </c>
      <c r="BI283">
        <f t="shared" si="196"/>
        <v>1257.2602000000002</v>
      </c>
      <c r="BJ283">
        <f t="shared" si="197"/>
        <v>0</v>
      </c>
      <c r="BL283" s="1" t="str" cm="1">
        <f t="array" ref="BL283">IF(INDEX(Utilities!283:283,'OperationUtility1 (El)'!$B$9)="","",INDEX(Utilities!283:283,'OperationUtility1 (El)'!$B$9))</f>
        <v/>
      </c>
      <c r="BM283" s="1" t="str" cm="1">
        <f t="array" ref="BM283">IF(INDEX(Utilities!283:283,'OperationUtility1 (El)'!$B$9 + 5)="","",INDEX(Utilities!283:283,'OperationUtility1 (El)'!$B$9 +5))</f>
        <v/>
      </c>
      <c r="BO283">
        <f t="shared" si="209"/>
        <v>2293</v>
      </c>
      <c r="BP283">
        <f t="shared" si="198"/>
        <v>2040</v>
      </c>
      <c r="BQ283" cm="1">
        <f t="array" ref="BQ283">IF(BP283&gt;=MAX($D$3:$D$100),MAX($D$3:$D$100),IF(BO283&lt;$D$3,$D$3,INDEX($D$3:$D$100,MATCH(BO283,$D$3:$D$100)+1)))</f>
        <v>2040</v>
      </c>
      <c r="BR283">
        <f t="shared" si="199"/>
        <v>6.1510000000000007</v>
      </c>
      <c r="BS283" s="38">
        <f t="shared" si="200"/>
        <v>6.1510000000000007</v>
      </c>
      <c r="BT283">
        <f t="shared" si="201"/>
        <v>6.1510000000000007</v>
      </c>
      <c r="BU283">
        <f t="shared" si="202"/>
        <v>19047.801700000004</v>
      </c>
      <c r="BV283">
        <f t="shared" si="203"/>
        <v>0</v>
      </c>
    </row>
    <row r="284" spans="7:74" x14ac:dyDescent="0.25">
      <c r="G284">
        <f t="shared" si="204"/>
        <v>2294</v>
      </c>
      <c r="H284">
        <f t="shared" si="170"/>
        <v>2040</v>
      </c>
      <c r="I284" cm="1">
        <f t="array" ref="I284">IF(H284&gt;=MAX($D$3:$D$100),MAX($D$3:$D$100),IF(G284&lt;$D$3,$D$3,INDEX($D$3:$D$100,MATCH(G284,$D$3:$D$100)+1)))</f>
        <v>2040</v>
      </c>
      <c r="J284">
        <f t="shared" si="171"/>
        <v>4.0300000000000002E-2</v>
      </c>
      <c r="K284" s="38">
        <f t="shared" si="172"/>
        <v>4.0300000000000002E-2</v>
      </c>
      <c r="L284">
        <f t="shared" si="173"/>
        <v>4.0300000000000002E-2</v>
      </c>
      <c r="M284">
        <f t="shared" si="169"/>
        <v>124.79701000000001</v>
      </c>
      <c r="N284">
        <f t="shared" si="210"/>
        <v>0</v>
      </c>
      <c r="S284">
        <f t="shared" si="205"/>
        <v>2294</v>
      </c>
      <c r="T284">
        <f t="shared" si="174"/>
        <v>2040</v>
      </c>
      <c r="U284" cm="1">
        <f t="array" ref="U284">IF(T284&gt;=MAX($D$3:$D$100),MAX($D$3:$D$100),IF(S284&lt;$D$3,$D$3,INDEX($D$3:$D$100,MATCH(S284,$D$3:$D$100)+1)))</f>
        <v>2040</v>
      </c>
      <c r="V284">
        <f t="shared" si="175"/>
        <v>2.73E-5</v>
      </c>
      <c r="W284" s="38">
        <f t="shared" si="176"/>
        <v>2.73E-5</v>
      </c>
      <c r="X284">
        <f t="shared" si="177"/>
        <v>2.73E-5</v>
      </c>
      <c r="Y284">
        <f t="shared" si="178"/>
        <v>8.453991000000001E-2</v>
      </c>
      <c r="Z284">
        <f t="shared" si="179"/>
        <v>0</v>
      </c>
      <c r="AE284">
        <f t="shared" si="206"/>
        <v>2294</v>
      </c>
      <c r="AF284">
        <f t="shared" si="180"/>
        <v>2040</v>
      </c>
      <c r="AG284" cm="1">
        <f t="array" ref="AG284">IF(AF284&gt;=MAX($D$3:$D$100),MAX($D$3:$D$100),IF(AE284&lt;$D$3,$D$3,INDEX($D$3:$D$100,MATCH(AE284,$D$3:$D$100)+1)))</f>
        <v>2040</v>
      </c>
      <c r="AH284">
        <f t="shared" si="181"/>
        <v>2.6800000000000001E-4</v>
      </c>
      <c r="AI284" s="38">
        <f t="shared" si="182"/>
        <v>2.6800000000000001E-4</v>
      </c>
      <c r="AJ284">
        <f t="shared" si="183"/>
        <v>2.6800000000000001E-4</v>
      </c>
      <c r="AK284">
        <f t="shared" si="184"/>
        <v>0.82991560000000009</v>
      </c>
      <c r="AL284">
        <f t="shared" si="185"/>
        <v>0</v>
      </c>
      <c r="AQ284">
        <f t="shared" si="207"/>
        <v>2294</v>
      </c>
      <c r="AR284">
        <f t="shared" si="186"/>
        <v>2040</v>
      </c>
      <c r="AS284" cm="1">
        <f t="array" ref="AS284">IF(AR284&gt;=MAX($D$3:$D$100),MAX($D$3:$D$100),IF(AQ284&lt;$D$3,$D$3,INDEX($D$3:$D$100,MATCH(AQ284,$D$3:$D$100)+1)))</f>
        <v>2040</v>
      </c>
      <c r="AT284">
        <f t="shared" si="187"/>
        <v>6.0300000000000002E-5</v>
      </c>
      <c r="AU284" s="38">
        <f t="shared" si="188"/>
        <v>6.0300000000000002E-5</v>
      </c>
      <c r="AV284">
        <f t="shared" si="189"/>
        <v>6.0300000000000002E-5</v>
      </c>
      <c r="AW284">
        <f t="shared" si="190"/>
        <v>0.18673101000000003</v>
      </c>
      <c r="AX284">
        <f t="shared" si="191"/>
        <v>0</v>
      </c>
      <c r="AZ284" s="1" t="str" cm="1">
        <f t="array" ref="AZ284">IF(INDEX(Utilities!284:284,'OperationUtility1 (El)'!$B$9)="","",INDEX(Utilities!284:284,'OperationUtility1 (El)'!$B$9))</f>
        <v/>
      </c>
      <c r="BA284" s="1" t="str" cm="1">
        <f t="array" ref="BA284">IF(INDEX(Utilities!284:284,'OperationUtility1 (El)'!$B$9 + 4)="","",INDEX(Utilities!284:284,'OperationUtility1 (El)'!$B$9 +4))</f>
        <v/>
      </c>
      <c r="BC284">
        <f t="shared" si="208"/>
        <v>2294</v>
      </c>
      <c r="BD284">
        <f t="shared" si="192"/>
        <v>2040</v>
      </c>
      <c r="BE284" cm="1">
        <f t="array" ref="BE284">IF(BD284&gt;=MAX($D$3:$D$100),MAX($D$3:$D$100),IF(BC284&lt;$D$3,$D$3,INDEX($D$3:$D$100,MATCH(BC284,$D$3:$D$100)+1)))</f>
        <v>2040</v>
      </c>
      <c r="BF284">
        <f t="shared" si="193"/>
        <v>0.40600000000000003</v>
      </c>
      <c r="BG284" s="38">
        <f t="shared" si="194"/>
        <v>0.40600000000000003</v>
      </c>
      <c r="BH284">
        <f t="shared" si="195"/>
        <v>0.40600000000000003</v>
      </c>
      <c r="BI284">
        <f t="shared" si="196"/>
        <v>1257.2602000000002</v>
      </c>
      <c r="BJ284">
        <f t="shared" si="197"/>
        <v>0</v>
      </c>
      <c r="BL284" s="1" t="str" cm="1">
        <f t="array" ref="BL284">IF(INDEX(Utilities!284:284,'OperationUtility1 (El)'!$B$9)="","",INDEX(Utilities!284:284,'OperationUtility1 (El)'!$B$9))</f>
        <v/>
      </c>
      <c r="BM284" s="1" t="str" cm="1">
        <f t="array" ref="BM284">IF(INDEX(Utilities!284:284,'OperationUtility1 (El)'!$B$9 + 5)="","",INDEX(Utilities!284:284,'OperationUtility1 (El)'!$B$9 +5))</f>
        <v/>
      </c>
      <c r="BO284">
        <f t="shared" si="209"/>
        <v>2294</v>
      </c>
      <c r="BP284">
        <f t="shared" si="198"/>
        <v>2040</v>
      </c>
      <c r="BQ284" cm="1">
        <f t="array" ref="BQ284">IF(BP284&gt;=MAX($D$3:$D$100),MAX($D$3:$D$100),IF(BO284&lt;$D$3,$D$3,INDEX($D$3:$D$100,MATCH(BO284,$D$3:$D$100)+1)))</f>
        <v>2040</v>
      </c>
      <c r="BR284">
        <f t="shared" si="199"/>
        <v>6.1510000000000007</v>
      </c>
      <c r="BS284" s="38">
        <f t="shared" si="200"/>
        <v>6.1510000000000007</v>
      </c>
      <c r="BT284">
        <f t="shared" si="201"/>
        <v>6.1510000000000007</v>
      </c>
      <c r="BU284">
        <f t="shared" si="202"/>
        <v>19047.801700000004</v>
      </c>
      <c r="BV284">
        <f t="shared" si="203"/>
        <v>0</v>
      </c>
    </row>
    <row r="285" spans="7:74" x14ac:dyDescent="0.25">
      <c r="G285">
        <f t="shared" si="204"/>
        <v>2295</v>
      </c>
      <c r="H285">
        <f t="shared" si="170"/>
        <v>2040</v>
      </c>
      <c r="I285" cm="1">
        <f t="array" ref="I285">IF(H285&gt;=MAX($D$3:$D$100),MAX($D$3:$D$100),IF(G285&lt;$D$3,$D$3,INDEX($D$3:$D$100,MATCH(G285,$D$3:$D$100)+1)))</f>
        <v>2040</v>
      </c>
      <c r="J285">
        <f t="shared" si="171"/>
        <v>4.0300000000000002E-2</v>
      </c>
      <c r="K285" s="38">
        <f t="shared" si="172"/>
        <v>4.0300000000000002E-2</v>
      </c>
      <c r="L285">
        <f t="shared" si="173"/>
        <v>4.0300000000000002E-2</v>
      </c>
      <c r="M285">
        <f t="shared" si="169"/>
        <v>124.79701000000001</v>
      </c>
      <c r="N285">
        <f t="shared" si="210"/>
        <v>0</v>
      </c>
      <c r="S285">
        <f t="shared" si="205"/>
        <v>2295</v>
      </c>
      <c r="T285">
        <f t="shared" si="174"/>
        <v>2040</v>
      </c>
      <c r="U285" cm="1">
        <f t="array" ref="U285">IF(T285&gt;=MAX($D$3:$D$100),MAX($D$3:$D$100),IF(S285&lt;$D$3,$D$3,INDEX($D$3:$D$100,MATCH(S285,$D$3:$D$100)+1)))</f>
        <v>2040</v>
      </c>
      <c r="V285">
        <f t="shared" si="175"/>
        <v>2.73E-5</v>
      </c>
      <c r="W285" s="38">
        <f t="shared" si="176"/>
        <v>2.73E-5</v>
      </c>
      <c r="X285">
        <f t="shared" si="177"/>
        <v>2.73E-5</v>
      </c>
      <c r="Y285">
        <f t="shared" si="178"/>
        <v>8.453991000000001E-2</v>
      </c>
      <c r="Z285">
        <f t="shared" si="179"/>
        <v>0</v>
      </c>
      <c r="AE285">
        <f t="shared" si="206"/>
        <v>2295</v>
      </c>
      <c r="AF285">
        <f t="shared" si="180"/>
        <v>2040</v>
      </c>
      <c r="AG285" cm="1">
        <f t="array" ref="AG285">IF(AF285&gt;=MAX($D$3:$D$100),MAX($D$3:$D$100),IF(AE285&lt;$D$3,$D$3,INDEX($D$3:$D$100,MATCH(AE285,$D$3:$D$100)+1)))</f>
        <v>2040</v>
      </c>
      <c r="AH285">
        <f t="shared" si="181"/>
        <v>2.6800000000000001E-4</v>
      </c>
      <c r="AI285" s="38">
        <f t="shared" si="182"/>
        <v>2.6800000000000001E-4</v>
      </c>
      <c r="AJ285">
        <f t="shared" si="183"/>
        <v>2.6800000000000001E-4</v>
      </c>
      <c r="AK285">
        <f t="shared" si="184"/>
        <v>0.82991560000000009</v>
      </c>
      <c r="AL285">
        <f t="shared" si="185"/>
        <v>0</v>
      </c>
      <c r="AQ285">
        <f t="shared" si="207"/>
        <v>2295</v>
      </c>
      <c r="AR285">
        <f t="shared" si="186"/>
        <v>2040</v>
      </c>
      <c r="AS285" cm="1">
        <f t="array" ref="AS285">IF(AR285&gt;=MAX($D$3:$D$100),MAX($D$3:$D$100),IF(AQ285&lt;$D$3,$D$3,INDEX($D$3:$D$100,MATCH(AQ285,$D$3:$D$100)+1)))</f>
        <v>2040</v>
      </c>
      <c r="AT285">
        <f t="shared" si="187"/>
        <v>6.0300000000000002E-5</v>
      </c>
      <c r="AU285" s="38">
        <f t="shared" si="188"/>
        <v>6.0300000000000002E-5</v>
      </c>
      <c r="AV285">
        <f t="shared" si="189"/>
        <v>6.0300000000000002E-5</v>
      </c>
      <c r="AW285">
        <f t="shared" si="190"/>
        <v>0.18673101000000003</v>
      </c>
      <c r="AX285">
        <f t="shared" si="191"/>
        <v>0</v>
      </c>
      <c r="AZ285" s="1" t="str" cm="1">
        <f t="array" ref="AZ285">IF(INDEX(Utilities!285:285,'OperationUtility1 (El)'!$B$9)="","",INDEX(Utilities!285:285,'OperationUtility1 (El)'!$B$9))</f>
        <v/>
      </c>
      <c r="BA285" s="1" t="str" cm="1">
        <f t="array" ref="BA285">IF(INDEX(Utilities!285:285,'OperationUtility1 (El)'!$B$9 + 4)="","",INDEX(Utilities!285:285,'OperationUtility1 (El)'!$B$9 +4))</f>
        <v/>
      </c>
      <c r="BC285">
        <f t="shared" si="208"/>
        <v>2295</v>
      </c>
      <c r="BD285">
        <f t="shared" si="192"/>
        <v>2040</v>
      </c>
      <c r="BE285" cm="1">
        <f t="array" ref="BE285">IF(BD285&gt;=MAX($D$3:$D$100),MAX($D$3:$D$100),IF(BC285&lt;$D$3,$D$3,INDEX($D$3:$D$100,MATCH(BC285,$D$3:$D$100)+1)))</f>
        <v>2040</v>
      </c>
      <c r="BF285">
        <f t="shared" si="193"/>
        <v>0.40600000000000003</v>
      </c>
      <c r="BG285" s="38">
        <f t="shared" si="194"/>
        <v>0.40600000000000003</v>
      </c>
      <c r="BH285">
        <f t="shared" si="195"/>
        <v>0.40600000000000003</v>
      </c>
      <c r="BI285">
        <f t="shared" si="196"/>
        <v>1257.2602000000002</v>
      </c>
      <c r="BJ285">
        <f t="shared" si="197"/>
        <v>0</v>
      </c>
      <c r="BL285" s="1" t="str" cm="1">
        <f t="array" ref="BL285">IF(INDEX(Utilities!285:285,'OperationUtility1 (El)'!$B$9)="","",INDEX(Utilities!285:285,'OperationUtility1 (El)'!$B$9))</f>
        <v/>
      </c>
      <c r="BM285" s="1" t="str" cm="1">
        <f t="array" ref="BM285">IF(INDEX(Utilities!285:285,'OperationUtility1 (El)'!$B$9 + 5)="","",INDEX(Utilities!285:285,'OperationUtility1 (El)'!$B$9 +5))</f>
        <v/>
      </c>
      <c r="BO285">
        <f t="shared" si="209"/>
        <v>2295</v>
      </c>
      <c r="BP285">
        <f t="shared" si="198"/>
        <v>2040</v>
      </c>
      <c r="BQ285" cm="1">
        <f t="array" ref="BQ285">IF(BP285&gt;=MAX($D$3:$D$100),MAX($D$3:$D$100),IF(BO285&lt;$D$3,$D$3,INDEX($D$3:$D$100,MATCH(BO285,$D$3:$D$100)+1)))</f>
        <v>2040</v>
      </c>
      <c r="BR285">
        <f t="shared" si="199"/>
        <v>6.1510000000000007</v>
      </c>
      <c r="BS285" s="38">
        <f t="shared" si="200"/>
        <v>6.1510000000000007</v>
      </c>
      <c r="BT285">
        <f t="shared" si="201"/>
        <v>6.1510000000000007</v>
      </c>
      <c r="BU285">
        <f t="shared" si="202"/>
        <v>19047.801700000004</v>
      </c>
      <c r="BV285">
        <f t="shared" si="203"/>
        <v>0</v>
      </c>
    </row>
    <row r="286" spans="7:74" x14ac:dyDescent="0.25">
      <c r="G286">
        <f t="shared" si="204"/>
        <v>2296</v>
      </c>
      <c r="H286">
        <f t="shared" si="170"/>
        <v>2040</v>
      </c>
      <c r="I286" cm="1">
        <f t="array" ref="I286">IF(H286&gt;=MAX($D$3:$D$100),MAX($D$3:$D$100),IF(G286&lt;$D$3,$D$3,INDEX($D$3:$D$100,MATCH(G286,$D$3:$D$100)+1)))</f>
        <v>2040</v>
      </c>
      <c r="J286">
        <f t="shared" si="171"/>
        <v>4.0300000000000002E-2</v>
      </c>
      <c r="K286" s="38">
        <f t="shared" si="172"/>
        <v>4.0300000000000002E-2</v>
      </c>
      <c r="L286">
        <f t="shared" si="173"/>
        <v>4.0300000000000002E-2</v>
      </c>
      <c r="M286">
        <f t="shared" si="169"/>
        <v>124.79701000000001</v>
      </c>
      <c r="N286">
        <f t="shared" si="210"/>
        <v>0</v>
      </c>
      <c r="S286">
        <f t="shared" si="205"/>
        <v>2296</v>
      </c>
      <c r="T286">
        <f t="shared" si="174"/>
        <v>2040</v>
      </c>
      <c r="U286" cm="1">
        <f t="array" ref="U286">IF(T286&gt;=MAX($D$3:$D$100),MAX($D$3:$D$100),IF(S286&lt;$D$3,$D$3,INDEX($D$3:$D$100,MATCH(S286,$D$3:$D$100)+1)))</f>
        <v>2040</v>
      </c>
      <c r="V286">
        <f t="shared" si="175"/>
        <v>2.73E-5</v>
      </c>
      <c r="W286" s="38">
        <f t="shared" si="176"/>
        <v>2.73E-5</v>
      </c>
      <c r="X286">
        <f t="shared" si="177"/>
        <v>2.73E-5</v>
      </c>
      <c r="Y286">
        <f t="shared" si="178"/>
        <v>8.453991000000001E-2</v>
      </c>
      <c r="Z286">
        <f t="shared" si="179"/>
        <v>0</v>
      </c>
      <c r="AE286">
        <f t="shared" si="206"/>
        <v>2296</v>
      </c>
      <c r="AF286">
        <f t="shared" si="180"/>
        <v>2040</v>
      </c>
      <c r="AG286" cm="1">
        <f t="array" ref="AG286">IF(AF286&gt;=MAX($D$3:$D$100),MAX($D$3:$D$100),IF(AE286&lt;$D$3,$D$3,INDEX($D$3:$D$100,MATCH(AE286,$D$3:$D$100)+1)))</f>
        <v>2040</v>
      </c>
      <c r="AH286">
        <f t="shared" si="181"/>
        <v>2.6800000000000001E-4</v>
      </c>
      <c r="AI286" s="38">
        <f t="shared" si="182"/>
        <v>2.6800000000000001E-4</v>
      </c>
      <c r="AJ286">
        <f t="shared" si="183"/>
        <v>2.6800000000000001E-4</v>
      </c>
      <c r="AK286">
        <f t="shared" si="184"/>
        <v>0.82991560000000009</v>
      </c>
      <c r="AL286">
        <f t="shared" si="185"/>
        <v>0</v>
      </c>
      <c r="AQ286">
        <f t="shared" si="207"/>
        <v>2296</v>
      </c>
      <c r="AR286">
        <f t="shared" si="186"/>
        <v>2040</v>
      </c>
      <c r="AS286" cm="1">
        <f t="array" ref="AS286">IF(AR286&gt;=MAX($D$3:$D$100),MAX($D$3:$D$100),IF(AQ286&lt;$D$3,$D$3,INDEX($D$3:$D$100,MATCH(AQ286,$D$3:$D$100)+1)))</f>
        <v>2040</v>
      </c>
      <c r="AT286">
        <f t="shared" si="187"/>
        <v>6.0300000000000002E-5</v>
      </c>
      <c r="AU286" s="38">
        <f t="shared" si="188"/>
        <v>6.0300000000000002E-5</v>
      </c>
      <c r="AV286">
        <f t="shared" si="189"/>
        <v>6.0300000000000002E-5</v>
      </c>
      <c r="AW286">
        <f t="shared" si="190"/>
        <v>0.18673101000000003</v>
      </c>
      <c r="AX286">
        <f t="shared" si="191"/>
        <v>0</v>
      </c>
      <c r="AZ286" s="1" t="str" cm="1">
        <f t="array" ref="AZ286">IF(INDEX(Utilities!286:286,'OperationUtility1 (El)'!$B$9)="","",INDEX(Utilities!286:286,'OperationUtility1 (El)'!$B$9))</f>
        <v/>
      </c>
      <c r="BA286" s="1" t="str" cm="1">
        <f t="array" ref="BA286">IF(INDEX(Utilities!286:286,'OperationUtility1 (El)'!$B$9 + 4)="","",INDEX(Utilities!286:286,'OperationUtility1 (El)'!$B$9 +4))</f>
        <v/>
      </c>
      <c r="BC286">
        <f t="shared" si="208"/>
        <v>2296</v>
      </c>
      <c r="BD286">
        <f t="shared" si="192"/>
        <v>2040</v>
      </c>
      <c r="BE286" cm="1">
        <f t="array" ref="BE286">IF(BD286&gt;=MAX($D$3:$D$100),MAX($D$3:$D$100),IF(BC286&lt;$D$3,$D$3,INDEX($D$3:$D$100,MATCH(BC286,$D$3:$D$100)+1)))</f>
        <v>2040</v>
      </c>
      <c r="BF286">
        <f t="shared" si="193"/>
        <v>0.40600000000000003</v>
      </c>
      <c r="BG286" s="38">
        <f t="shared" si="194"/>
        <v>0.40600000000000003</v>
      </c>
      <c r="BH286">
        <f t="shared" si="195"/>
        <v>0.40600000000000003</v>
      </c>
      <c r="BI286">
        <f t="shared" si="196"/>
        <v>1257.2602000000002</v>
      </c>
      <c r="BJ286">
        <f t="shared" si="197"/>
        <v>0</v>
      </c>
      <c r="BL286" s="1" t="str" cm="1">
        <f t="array" ref="BL286">IF(INDEX(Utilities!286:286,'OperationUtility1 (El)'!$B$9)="","",INDEX(Utilities!286:286,'OperationUtility1 (El)'!$B$9))</f>
        <v/>
      </c>
      <c r="BM286" s="1" t="str" cm="1">
        <f t="array" ref="BM286">IF(INDEX(Utilities!286:286,'OperationUtility1 (El)'!$B$9 + 5)="","",INDEX(Utilities!286:286,'OperationUtility1 (El)'!$B$9 +5))</f>
        <v/>
      </c>
      <c r="BO286">
        <f t="shared" si="209"/>
        <v>2296</v>
      </c>
      <c r="BP286">
        <f t="shared" si="198"/>
        <v>2040</v>
      </c>
      <c r="BQ286" cm="1">
        <f t="array" ref="BQ286">IF(BP286&gt;=MAX($D$3:$D$100),MAX($D$3:$D$100),IF(BO286&lt;$D$3,$D$3,INDEX($D$3:$D$100,MATCH(BO286,$D$3:$D$100)+1)))</f>
        <v>2040</v>
      </c>
      <c r="BR286">
        <f t="shared" si="199"/>
        <v>6.1510000000000007</v>
      </c>
      <c r="BS286" s="38">
        <f t="shared" si="200"/>
        <v>6.1510000000000007</v>
      </c>
      <c r="BT286">
        <f t="shared" si="201"/>
        <v>6.1510000000000007</v>
      </c>
      <c r="BU286">
        <f t="shared" si="202"/>
        <v>19047.801700000004</v>
      </c>
      <c r="BV286">
        <f t="shared" si="203"/>
        <v>0</v>
      </c>
    </row>
    <row r="287" spans="7:74" x14ac:dyDescent="0.25">
      <c r="G287">
        <f t="shared" si="204"/>
        <v>2297</v>
      </c>
      <c r="H287">
        <f t="shared" si="170"/>
        <v>2040</v>
      </c>
      <c r="I287" cm="1">
        <f t="array" ref="I287">IF(H287&gt;=MAX($D$3:$D$100),MAX($D$3:$D$100),IF(G287&lt;$D$3,$D$3,INDEX($D$3:$D$100,MATCH(G287,$D$3:$D$100)+1)))</f>
        <v>2040</v>
      </c>
      <c r="J287">
        <f t="shared" si="171"/>
        <v>4.0300000000000002E-2</v>
      </c>
      <c r="K287" s="38">
        <f t="shared" si="172"/>
        <v>4.0300000000000002E-2</v>
      </c>
      <c r="L287">
        <f t="shared" si="173"/>
        <v>4.0300000000000002E-2</v>
      </c>
      <c r="M287">
        <f t="shared" si="169"/>
        <v>124.79701000000001</v>
      </c>
      <c r="N287">
        <f t="shared" si="210"/>
        <v>0</v>
      </c>
      <c r="S287">
        <f t="shared" si="205"/>
        <v>2297</v>
      </c>
      <c r="T287">
        <f t="shared" si="174"/>
        <v>2040</v>
      </c>
      <c r="U287" cm="1">
        <f t="array" ref="U287">IF(T287&gt;=MAX($D$3:$D$100),MAX($D$3:$D$100),IF(S287&lt;$D$3,$D$3,INDEX($D$3:$D$100,MATCH(S287,$D$3:$D$100)+1)))</f>
        <v>2040</v>
      </c>
      <c r="V287">
        <f t="shared" si="175"/>
        <v>2.73E-5</v>
      </c>
      <c r="W287" s="38">
        <f t="shared" si="176"/>
        <v>2.73E-5</v>
      </c>
      <c r="X287">
        <f t="shared" si="177"/>
        <v>2.73E-5</v>
      </c>
      <c r="Y287">
        <f t="shared" si="178"/>
        <v>8.453991000000001E-2</v>
      </c>
      <c r="Z287">
        <f t="shared" si="179"/>
        <v>0</v>
      </c>
      <c r="AE287">
        <f t="shared" si="206"/>
        <v>2297</v>
      </c>
      <c r="AF287">
        <f t="shared" si="180"/>
        <v>2040</v>
      </c>
      <c r="AG287" cm="1">
        <f t="array" ref="AG287">IF(AF287&gt;=MAX($D$3:$D$100),MAX($D$3:$D$100),IF(AE287&lt;$D$3,$D$3,INDEX($D$3:$D$100,MATCH(AE287,$D$3:$D$100)+1)))</f>
        <v>2040</v>
      </c>
      <c r="AH287">
        <f t="shared" si="181"/>
        <v>2.6800000000000001E-4</v>
      </c>
      <c r="AI287" s="38">
        <f t="shared" si="182"/>
        <v>2.6800000000000001E-4</v>
      </c>
      <c r="AJ287">
        <f t="shared" si="183"/>
        <v>2.6800000000000001E-4</v>
      </c>
      <c r="AK287">
        <f t="shared" si="184"/>
        <v>0.82991560000000009</v>
      </c>
      <c r="AL287">
        <f t="shared" si="185"/>
        <v>0</v>
      </c>
      <c r="AQ287">
        <f t="shared" si="207"/>
        <v>2297</v>
      </c>
      <c r="AR287">
        <f t="shared" si="186"/>
        <v>2040</v>
      </c>
      <c r="AS287" cm="1">
        <f t="array" ref="AS287">IF(AR287&gt;=MAX($D$3:$D$100),MAX($D$3:$D$100),IF(AQ287&lt;$D$3,$D$3,INDEX($D$3:$D$100,MATCH(AQ287,$D$3:$D$100)+1)))</f>
        <v>2040</v>
      </c>
      <c r="AT287">
        <f t="shared" si="187"/>
        <v>6.0300000000000002E-5</v>
      </c>
      <c r="AU287" s="38">
        <f t="shared" si="188"/>
        <v>6.0300000000000002E-5</v>
      </c>
      <c r="AV287">
        <f t="shared" si="189"/>
        <v>6.0300000000000002E-5</v>
      </c>
      <c r="AW287">
        <f t="shared" si="190"/>
        <v>0.18673101000000003</v>
      </c>
      <c r="AX287">
        <f t="shared" si="191"/>
        <v>0</v>
      </c>
      <c r="AZ287" s="1" t="str" cm="1">
        <f t="array" ref="AZ287">IF(INDEX(Utilities!287:287,'OperationUtility1 (El)'!$B$9)="","",INDEX(Utilities!287:287,'OperationUtility1 (El)'!$B$9))</f>
        <v/>
      </c>
      <c r="BA287" s="1" t="str" cm="1">
        <f t="array" ref="BA287">IF(INDEX(Utilities!287:287,'OperationUtility1 (El)'!$B$9 + 4)="","",INDEX(Utilities!287:287,'OperationUtility1 (El)'!$B$9 +4))</f>
        <v/>
      </c>
      <c r="BC287">
        <f t="shared" si="208"/>
        <v>2297</v>
      </c>
      <c r="BD287">
        <f t="shared" si="192"/>
        <v>2040</v>
      </c>
      <c r="BE287" cm="1">
        <f t="array" ref="BE287">IF(BD287&gt;=MAX($D$3:$D$100),MAX($D$3:$D$100),IF(BC287&lt;$D$3,$D$3,INDEX($D$3:$D$100,MATCH(BC287,$D$3:$D$100)+1)))</f>
        <v>2040</v>
      </c>
      <c r="BF287">
        <f t="shared" si="193"/>
        <v>0.40600000000000003</v>
      </c>
      <c r="BG287" s="38">
        <f t="shared" si="194"/>
        <v>0.40600000000000003</v>
      </c>
      <c r="BH287">
        <f t="shared" si="195"/>
        <v>0.40600000000000003</v>
      </c>
      <c r="BI287">
        <f t="shared" si="196"/>
        <v>1257.2602000000002</v>
      </c>
      <c r="BJ287">
        <f t="shared" si="197"/>
        <v>0</v>
      </c>
      <c r="BL287" s="1" t="str" cm="1">
        <f t="array" ref="BL287">IF(INDEX(Utilities!287:287,'OperationUtility1 (El)'!$B$9)="","",INDEX(Utilities!287:287,'OperationUtility1 (El)'!$B$9))</f>
        <v/>
      </c>
      <c r="BM287" s="1" t="str" cm="1">
        <f t="array" ref="BM287">IF(INDEX(Utilities!287:287,'OperationUtility1 (El)'!$B$9 + 5)="","",INDEX(Utilities!287:287,'OperationUtility1 (El)'!$B$9 +5))</f>
        <v/>
      </c>
      <c r="BO287">
        <f t="shared" si="209"/>
        <v>2297</v>
      </c>
      <c r="BP287">
        <f t="shared" si="198"/>
        <v>2040</v>
      </c>
      <c r="BQ287" cm="1">
        <f t="array" ref="BQ287">IF(BP287&gt;=MAX($D$3:$D$100),MAX($D$3:$D$100),IF(BO287&lt;$D$3,$D$3,INDEX($D$3:$D$100,MATCH(BO287,$D$3:$D$100)+1)))</f>
        <v>2040</v>
      </c>
      <c r="BR287">
        <f t="shared" si="199"/>
        <v>6.1510000000000007</v>
      </c>
      <c r="BS287" s="38">
        <f t="shared" si="200"/>
        <v>6.1510000000000007</v>
      </c>
      <c r="BT287">
        <f t="shared" si="201"/>
        <v>6.1510000000000007</v>
      </c>
      <c r="BU287">
        <f t="shared" si="202"/>
        <v>19047.801700000004</v>
      </c>
      <c r="BV287">
        <f t="shared" si="203"/>
        <v>0</v>
      </c>
    </row>
    <row r="288" spans="7:74" x14ac:dyDescent="0.25">
      <c r="G288">
        <f t="shared" si="204"/>
        <v>2298</v>
      </c>
      <c r="H288">
        <f t="shared" si="170"/>
        <v>2040</v>
      </c>
      <c r="I288" cm="1">
        <f t="array" ref="I288">IF(H288&gt;=MAX($D$3:$D$100),MAX($D$3:$D$100),IF(G288&lt;$D$3,$D$3,INDEX($D$3:$D$100,MATCH(G288,$D$3:$D$100)+1)))</f>
        <v>2040</v>
      </c>
      <c r="J288">
        <f t="shared" si="171"/>
        <v>4.0300000000000002E-2</v>
      </c>
      <c r="K288" s="38">
        <f t="shared" si="172"/>
        <v>4.0300000000000002E-2</v>
      </c>
      <c r="L288">
        <f t="shared" si="173"/>
        <v>4.0300000000000002E-2</v>
      </c>
      <c r="M288">
        <f t="shared" si="169"/>
        <v>124.79701000000001</v>
      </c>
      <c r="N288">
        <f t="shared" si="210"/>
        <v>0</v>
      </c>
      <c r="S288">
        <f t="shared" si="205"/>
        <v>2298</v>
      </c>
      <c r="T288">
        <f t="shared" si="174"/>
        <v>2040</v>
      </c>
      <c r="U288" cm="1">
        <f t="array" ref="U288">IF(T288&gt;=MAX($D$3:$D$100),MAX($D$3:$D$100),IF(S288&lt;$D$3,$D$3,INDEX($D$3:$D$100,MATCH(S288,$D$3:$D$100)+1)))</f>
        <v>2040</v>
      </c>
      <c r="V288">
        <f t="shared" si="175"/>
        <v>2.73E-5</v>
      </c>
      <c r="W288" s="38">
        <f t="shared" si="176"/>
        <v>2.73E-5</v>
      </c>
      <c r="X288">
        <f t="shared" si="177"/>
        <v>2.73E-5</v>
      </c>
      <c r="Y288">
        <f t="shared" si="178"/>
        <v>8.453991000000001E-2</v>
      </c>
      <c r="Z288">
        <f t="shared" si="179"/>
        <v>0</v>
      </c>
      <c r="AE288">
        <f t="shared" si="206"/>
        <v>2298</v>
      </c>
      <c r="AF288">
        <f t="shared" si="180"/>
        <v>2040</v>
      </c>
      <c r="AG288" cm="1">
        <f t="array" ref="AG288">IF(AF288&gt;=MAX($D$3:$D$100),MAX($D$3:$D$100),IF(AE288&lt;$D$3,$D$3,INDEX($D$3:$D$100,MATCH(AE288,$D$3:$D$100)+1)))</f>
        <v>2040</v>
      </c>
      <c r="AH288">
        <f t="shared" si="181"/>
        <v>2.6800000000000001E-4</v>
      </c>
      <c r="AI288" s="38">
        <f t="shared" si="182"/>
        <v>2.6800000000000001E-4</v>
      </c>
      <c r="AJ288">
        <f t="shared" si="183"/>
        <v>2.6800000000000001E-4</v>
      </c>
      <c r="AK288">
        <f t="shared" si="184"/>
        <v>0.82991560000000009</v>
      </c>
      <c r="AL288">
        <f t="shared" si="185"/>
        <v>0</v>
      </c>
      <c r="AQ288">
        <f t="shared" si="207"/>
        <v>2298</v>
      </c>
      <c r="AR288">
        <f t="shared" si="186"/>
        <v>2040</v>
      </c>
      <c r="AS288" cm="1">
        <f t="array" ref="AS288">IF(AR288&gt;=MAX($D$3:$D$100),MAX($D$3:$D$100),IF(AQ288&lt;$D$3,$D$3,INDEX($D$3:$D$100,MATCH(AQ288,$D$3:$D$100)+1)))</f>
        <v>2040</v>
      </c>
      <c r="AT288">
        <f t="shared" si="187"/>
        <v>6.0300000000000002E-5</v>
      </c>
      <c r="AU288" s="38">
        <f t="shared" si="188"/>
        <v>6.0300000000000002E-5</v>
      </c>
      <c r="AV288">
        <f t="shared" si="189"/>
        <v>6.0300000000000002E-5</v>
      </c>
      <c r="AW288">
        <f t="shared" si="190"/>
        <v>0.18673101000000003</v>
      </c>
      <c r="AX288">
        <f t="shared" si="191"/>
        <v>0</v>
      </c>
      <c r="AZ288" s="1" t="str" cm="1">
        <f t="array" ref="AZ288">IF(INDEX(Utilities!288:288,'OperationUtility1 (El)'!$B$9)="","",INDEX(Utilities!288:288,'OperationUtility1 (El)'!$B$9))</f>
        <v/>
      </c>
      <c r="BA288" s="1" t="str" cm="1">
        <f t="array" ref="BA288">IF(INDEX(Utilities!288:288,'OperationUtility1 (El)'!$B$9 + 4)="","",INDEX(Utilities!288:288,'OperationUtility1 (El)'!$B$9 +4))</f>
        <v/>
      </c>
      <c r="BC288">
        <f t="shared" si="208"/>
        <v>2298</v>
      </c>
      <c r="BD288">
        <f t="shared" si="192"/>
        <v>2040</v>
      </c>
      <c r="BE288" cm="1">
        <f t="array" ref="BE288">IF(BD288&gt;=MAX($D$3:$D$100),MAX($D$3:$D$100),IF(BC288&lt;$D$3,$D$3,INDEX($D$3:$D$100,MATCH(BC288,$D$3:$D$100)+1)))</f>
        <v>2040</v>
      </c>
      <c r="BF288">
        <f t="shared" si="193"/>
        <v>0.40600000000000003</v>
      </c>
      <c r="BG288" s="38">
        <f t="shared" si="194"/>
        <v>0.40600000000000003</v>
      </c>
      <c r="BH288">
        <f t="shared" si="195"/>
        <v>0.40600000000000003</v>
      </c>
      <c r="BI288">
        <f t="shared" si="196"/>
        <v>1257.2602000000002</v>
      </c>
      <c r="BJ288">
        <f t="shared" si="197"/>
        <v>0</v>
      </c>
      <c r="BL288" s="1" t="str" cm="1">
        <f t="array" ref="BL288">IF(INDEX(Utilities!288:288,'OperationUtility1 (El)'!$B$9)="","",INDEX(Utilities!288:288,'OperationUtility1 (El)'!$B$9))</f>
        <v/>
      </c>
      <c r="BM288" s="1" t="str" cm="1">
        <f t="array" ref="BM288">IF(INDEX(Utilities!288:288,'OperationUtility1 (El)'!$B$9 + 5)="","",INDEX(Utilities!288:288,'OperationUtility1 (El)'!$B$9 +5))</f>
        <v/>
      </c>
      <c r="BO288">
        <f t="shared" si="209"/>
        <v>2298</v>
      </c>
      <c r="BP288">
        <f t="shared" si="198"/>
        <v>2040</v>
      </c>
      <c r="BQ288" cm="1">
        <f t="array" ref="BQ288">IF(BP288&gt;=MAX($D$3:$D$100),MAX($D$3:$D$100),IF(BO288&lt;$D$3,$D$3,INDEX($D$3:$D$100,MATCH(BO288,$D$3:$D$100)+1)))</f>
        <v>2040</v>
      </c>
      <c r="BR288">
        <f t="shared" si="199"/>
        <v>6.1510000000000007</v>
      </c>
      <c r="BS288" s="38">
        <f t="shared" si="200"/>
        <v>6.1510000000000007</v>
      </c>
      <c r="BT288">
        <f t="shared" si="201"/>
        <v>6.1510000000000007</v>
      </c>
      <c r="BU288">
        <f t="shared" si="202"/>
        <v>19047.801700000004</v>
      </c>
      <c r="BV288">
        <f t="shared" si="203"/>
        <v>0</v>
      </c>
    </row>
    <row r="289" spans="7:74" x14ac:dyDescent="0.25">
      <c r="G289">
        <f t="shared" si="204"/>
        <v>2299</v>
      </c>
      <c r="H289">
        <f t="shared" si="170"/>
        <v>2040</v>
      </c>
      <c r="I289" cm="1">
        <f t="array" ref="I289">IF(H289&gt;=MAX($D$3:$D$100),MAX($D$3:$D$100),IF(G289&lt;$D$3,$D$3,INDEX($D$3:$D$100,MATCH(G289,$D$3:$D$100)+1)))</f>
        <v>2040</v>
      </c>
      <c r="J289">
        <f t="shared" si="171"/>
        <v>4.0300000000000002E-2</v>
      </c>
      <c r="K289" s="38">
        <f t="shared" si="172"/>
        <v>4.0300000000000002E-2</v>
      </c>
      <c r="L289">
        <f t="shared" si="173"/>
        <v>4.0300000000000002E-2</v>
      </c>
      <c r="M289">
        <f t="shared" si="169"/>
        <v>124.79701000000001</v>
      </c>
      <c r="N289">
        <f t="shared" si="210"/>
        <v>0</v>
      </c>
      <c r="S289">
        <f t="shared" si="205"/>
        <v>2299</v>
      </c>
      <c r="T289">
        <f t="shared" si="174"/>
        <v>2040</v>
      </c>
      <c r="U289" cm="1">
        <f t="array" ref="U289">IF(T289&gt;=MAX($D$3:$D$100),MAX($D$3:$D$100),IF(S289&lt;$D$3,$D$3,INDEX($D$3:$D$100,MATCH(S289,$D$3:$D$100)+1)))</f>
        <v>2040</v>
      </c>
      <c r="V289">
        <f t="shared" si="175"/>
        <v>2.73E-5</v>
      </c>
      <c r="W289" s="38">
        <f t="shared" si="176"/>
        <v>2.73E-5</v>
      </c>
      <c r="X289">
        <f t="shared" si="177"/>
        <v>2.73E-5</v>
      </c>
      <c r="Y289">
        <f t="shared" si="178"/>
        <v>8.453991000000001E-2</v>
      </c>
      <c r="Z289">
        <f t="shared" si="179"/>
        <v>0</v>
      </c>
      <c r="AE289">
        <f t="shared" si="206"/>
        <v>2299</v>
      </c>
      <c r="AF289">
        <f t="shared" si="180"/>
        <v>2040</v>
      </c>
      <c r="AG289" cm="1">
        <f t="array" ref="AG289">IF(AF289&gt;=MAX($D$3:$D$100),MAX($D$3:$D$100),IF(AE289&lt;$D$3,$D$3,INDEX($D$3:$D$100,MATCH(AE289,$D$3:$D$100)+1)))</f>
        <v>2040</v>
      </c>
      <c r="AH289">
        <f t="shared" si="181"/>
        <v>2.6800000000000001E-4</v>
      </c>
      <c r="AI289" s="38">
        <f t="shared" si="182"/>
        <v>2.6800000000000001E-4</v>
      </c>
      <c r="AJ289">
        <f t="shared" si="183"/>
        <v>2.6800000000000001E-4</v>
      </c>
      <c r="AK289">
        <f t="shared" si="184"/>
        <v>0.82991560000000009</v>
      </c>
      <c r="AL289">
        <f t="shared" si="185"/>
        <v>0</v>
      </c>
      <c r="AQ289">
        <f t="shared" si="207"/>
        <v>2299</v>
      </c>
      <c r="AR289">
        <f t="shared" si="186"/>
        <v>2040</v>
      </c>
      <c r="AS289" cm="1">
        <f t="array" ref="AS289">IF(AR289&gt;=MAX($D$3:$D$100),MAX($D$3:$D$100),IF(AQ289&lt;$D$3,$D$3,INDEX($D$3:$D$100,MATCH(AQ289,$D$3:$D$100)+1)))</f>
        <v>2040</v>
      </c>
      <c r="AT289">
        <f t="shared" si="187"/>
        <v>6.0300000000000002E-5</v>
      </c>
      <c r="AU289" s="38">
        <f t="shared" si="188"/>
        <v>6.0300000000000002E-5</v>
      </c>
      <c r="AV289">
        <f t="shared" si="189"/>
        <v>6.0300000000000002E-5</v>
      </c>
      <c r="AW289">
        <f t="shared" si="190"/>
        <v>0.18673101000000003</v>
      </c>
      <c r="AX289">
        <f t="shared" si="191"/>
        <v>0</v>
      </c>
      <c r="AZ289" s="1" t="str" cm="1">
        <f t="array" ref="AZ289">IF(INDEX(Utilities!289:289,'OperationUtility1 (El)'!$B$9)="","",INDEX(Utilities!289:289,'OperationUtility1 (El)'!$B$9))</f>
        <v/>
      </c>
      <c r="BA289" s="1" t="str" cm="1">
        <f t="array" ref="BA289">IF(INDEX(Utilities!289:289,'OperationUtility1 (El)'!$B$9 + 4)="","",INDEX(Utilities!289:289,'OperationUtility1 (El)'!$B$9 +4))</f>
        <v/>
      </c>
      <c r="BC289">
        <f t="shared" si="208"/>
        <v>2299</v>
      </c>
      <c r="BD289">
        <f t="shared" si="192"/>
        <v>2040</v>
      </c>
      <c r="BE289" cm="1">
        <f t="array" ref="BE289">IF(BD289&gt;=MAX($D$3:$D$100),MAX($D$3:$D$100),IF(BC289&lt;$D$3,$D$3,INDEX($D$3:$D$100,MATCH(BC289,$D$3:$D$100)+1)))</f>
        <v>2040</v>
      </c>
      <c r="BF289">
        <f t="shared" si="193"/>
        <v>0.40600000000000003</v>
      </c>
      <c r="BG289" s="38">
        <f t="shared" si="194"/>
        <v>0.40600000000000003</v>
      </c>
      <c r="BH289">
        <f t="shared" si="195"/>
        <v>0.40600000000000003</v>
      </c>
      <c r="BI289">
        <f t="shared" si="196"/>
        <v>1257.2602000000002</v>
      </c>
      <c r="BJ289">
        <f t="shared" si="197"/>
        <v>0</v>
      </c>
      <c r="BL289" s="1" t="str" cm="1">
        <f t="array" ref="BL289">IF(INDEX(Utilities!289:289,'OperationUtility1 (El)'!$B$9)="","",INDEX(Utilities!289:289,'OperationUtility1 (El)'!$B$9))</f>
        <v/>
      </c>
      <c r="BM289" s="1" t="str" cm="1">
        <f t="array" ref="BM289">IF(INDEX(Utilities!289:289,'OperationUtility1 (El)'!$B$9 + 5)="","",INDEX(Utilities!289:289,'OperationUtility1 (El)'!$B$9 +5))</f>
        <v/>
      </c>
      <c r="BO289">
        <f t="shared" si="209"/>
        <v>2299</v>
      </c>
      <c r="BP289">
        <f t="shared" si="198"/>
        <v>2040</v>
      </c>
      <c r="BQ289" cm="1">
        <f t="array" ref="BQ289">IF(BP289&gt;=MAX($D$3:$D$100),MAX($D$3:$D$100),IF(BO289&lt;$D$3,$D$3,INDEX($D$3:$D$100,MATCH(BO289,$D$3:$D$100)+1)))</f>
        <v>2040</v>
      </c>
      <c r="BR289">
        <f t="shared" si="199"/>
        <v>6.1510000000000007</v>
      </c>
      <c r="BS289" s="38">
        <f t="shared" si="200"/>
        <v>6.1510000000000007</v>
      </c>
      <c r="BT289">
        <f t="shared" si="201"/>
        <v>6.1510000000000007</v>
      </c>
      <c r="BU289">
        <f t="shared" si="202"/>
        <v>19047.801700000004</v>
      </c>
      <c r="BV289">
        <f t="shared" si="203"/>
        <v>0</v>
      </c>
    </row>
    <row r="290" spans="7:74" x14ac:dyDescent="0.25">
      <c r="G290">
        <f t="shared" si="204"/>
        <v>2300</v>
      </c>
      <c r="H290">
        <f t="shared" si="170"/>
        <v>2040</v>
      </c>
      <c r="I290" cm="1">
        <f t="array" ref="I290">IF(H290&gt;=MAX($D$3:$D$100),MAX($D$3:$D$100),IF(G290&lt;$D$3,$D$3,INDEX($D$3:$D$100,MATCH(G290,$D$3:$D$100)+1)))</f>
        <v>2040</v>
      </c>
      <c r="J290">
        <f t="shared" si="171"/>
        <v>4.0300000000000002E-2</v>
      </c>
      <c r="K290" s="38">
        <f t="shared" si="172"/>
        <v>4.0300000000000002E-2</v>
      </c>
      <c r="L290">
        <f t="shared" si="173"/>
        <v>4.0300000000000002E-2</v>
      </c>
      <c r="M290">
        <f t="shared" si="169"/>
        <v>124.79701000000001</v>
      </c>
      <c r="N290">
        <f t="shared" si="210"/>
        <v>0</v>
      </c>
      <c r="S290">
        <f t="shared" si="205"/>
        <v>2300</v>
      </c>
      <c r="T290">
        <f t="shared" si="174"/>
        <v>2040</v>
      </c>
      <c r="U290" cm="1">
        <f t="array" ref="U290">IF(T290&gt;=MAX($D$3:$D$100),MAX($D$3:$D$100),IF(S290&lt;$D$3,$D$3,INDEX($D$3:$D$100,MATCH(S290,$D$3:$D$100)+1)))</f>
        <v>2040</v>
      </c>
      <c r="V290">
        <f t="shared" si="175"/>
        <v>2.73E-5</v>
      </c>
      <c r="W290" s="38">
        <f t="shared" si="176"/>
        <v>2.73E-5</v>
      </c>
      <c r="X290">
        <f t="shared" si="177"/>
        <v>2.73E-5</v>
      </c>
      <c r="Y290">
        <f t="shared" si="178"/>
        <v>8.453991000000001E-2</v>
      </c>
      <c r="Z290">
        <f t="shared" si="179"/>
        <v>0</v>
      </c>
      <c r="AE290">
        <f t="shared" si="206"/>
        <v>2300</v>
      </c>
      <c r="AF290">
        <f t="shared" si="180"/>
        <v>2040</v>
      </c>
      <c r="AG290" cm="1">
        <f t="array" ref="AG290">IF(AF290&gt;=MAX($D$3:$D$100),MAX($D$3:$D$100),IF(AE290&lt;$D$3,$D$3,INDEX($D$3:$D$100,MATCH(AE290,$D$3:$D$100)+1)))</f>
        <v>2040</v>
      </c>
      <c r="AH290">
        <f t="shared" si="181"/>
        <v>2.6800000000000001E-4</v>
      </c>
      <c r="AI290" s="38">
        <f t="shared" si="182"/>
        <v>2.6800000000000001E-4</v>
      </c>
      <c r="AJ290">
        <f t="shared" si="183"/>
        <v>2.6800000000000001E-4</v>
      </c>
      <c r="AK290">
        <f t="shared" si="184"/>
        <v>0.82991560000000009</v>
      </c>
      <c r="AL290">
        <f t="shared" si="185"/>
        <v>0</v>
      </c>
      <c r="AQ290">
        <f t="shared" si="207"/>
        <v>2300</v>
      </c>
      <c r="AR290">
        <f t="shared" si="186"/>
        <v>2040</v>
      </c>
      <c r="AS290" cm="1">
        <f t="array" ref="AS290">IF(AR290&gt;=MAX($D$3:$D$100),MAX($D$3:$D$100),IF(AQ290&lt;$D$3,$D$3,INDEX($D$3:$D$100,MATCH(AQ290,$D$3:$D$100)+1)))</f>
        <v>2040</v>
      </c>
      <c r="AT290">
        <f t="shared" si="187"/>
        <v>6.0300000000000002E-5</v>
      </c>
      <c r="AU290" s="38">
        <f t="shared" si="188"/>
        <v>6.0300000000000002E-5</v>
      </c>
      <c r="AV290">
        <f t="shared" si="189"/>
        <v>6.0300000000000002E-5</v>
      </c>
      <c r="AW290">
        <f t="shared" si="190"/>
        <v>0.18673101000000003</v>
      </c>
      <c r="AX290">
        <f t="shared" si="191"/>
        <v>0</v>
      </c>
      <c r="AZ290" s="1" t="str" cm="1">
        <f t="array" ref="AZ290">IF(INDEX(Utilities!290:290,'OperationUtility1 (El)'!$B$9)="","",INDEX(Utilities!290:290,'OperationUtility1 (El)'!$B$9))</f>
        <v/>
      </c>
      <c r="BA290" s="1" t="str" cm="1">
        <f t="array" ref="BA290">IF(INDEX(Utilities!290:290,'OperationUtility1 (El)'!$B$9 + 4)="","",INDEX(Utilities!290:290,'OperationUtility1 (El)'!$B$9 +4))</f>
        <v/>
      </c>
      <c r="BC290">
        <f t="shared" si="208"/>
        <v>2300</v>
      </c>
      <c r="BD290">
        <f t="shared" si="192"/>
        <v>2040</v>
      </c>
      <c r="BE290" cm="1">
        <f t="array" ref="BE290">IF(BD290&gt;=MAX($D$3:$D$100),MAX($D$3:$D$100),IF(BC290&lt;$D$3,$D$3,INDEX($D$3:$D$100,MATCH(BC290,$D$3:$D$100)+1)))</f>
        <v>2040</v>
      </c>
      <c r="BF290">
        <f t="shared" si="193"/>
        <v>0.40600000000000003</v>
      </c>
      <c r="BG290" s="38">
        <f t="shared" si="194"/>
        <v>0.40600000000000003</v>
      </c>
      <c r="BH290">
        <f t="shared" si="195"/>
        <v>0.40600000000000003</v>
      </c>
      <c r="BI290">
        <f t="shared" si="196"/>
        <v>1257.2602000000002</v>
      </c>
      <c r="BJ290">
        <f t="shared" si="197"/>
        <v>0</v>
      </c>
      <c r="BL290" s="1" t="str" cm="1">
        <f t="array" ref="BL290">IF(INDEX(Utilities!290:290,'OperationUtility1 (El)'!$B$9)="","",INDEX(Utilities!290:290,'OperationUtility1 (El)'!$B$9))</f>
        <v/>
      </c>
      <c r="BM290" s="1" t="str" cm="1">
        <f t="array" ref="BM290">IF(INDEX(Utilities!290:290,'OperationUtility1 (El)'!$B$9 + 5)="","",INDEX(Utilities!290:290,'OperationUtility1 (El)'!$B$9 +5))</f>
        <v/>
      </c>
      <c r="BO290">
        <f t="shared" si="209"/>
        <v>2300</v>
      </c>
      <c r="BP290">
        <f t="shared" si="198"/>
        <v>2040</v>
      </c>
      <c r="BQ290" cm="1">
        <f t="array" ref="BQ290">IF(BP290&gt;=MAX($D$3:$D$100),MAX($D$3:$D$100),IF(BO290&lt;$D$3,$D$3,INDEX($D$3:$D$100,MATCH(BO290,$D$3:$D$100)+1)))</f>
        <v>2040</v>
      </c>
      <c r="BR290">
        <f t="shared" si="199"/>
        <v>6.1510000000000007</v>
      </c>
      <c r="BS290" s="38">
        <f t="shared" si="200"/>
        <v>6.1510000000000007</v>
      </c>
      <c r="BT290">
        <f t="shared" si="201"/>
        <v>6.1510000000000007</v>
      </c>
      <c r="BU290">
        <f t="shared" si="202"/>
        <v>19047.801700000004</v>
      </c>
      <c r="BV290">
        <f t="shared" si="203"/>
        <v>0</v>
      </c>
    </row>
    <row r="291" spans="7:74" x14ac:dyDescent="0.25">
      <c r="G291">
        <f t="shared" si="204"/>
        <v>2301</v>
      </c>
      <c r="H291">
        <f t="shared" si="170"/>
        <v>2040</v>
      </c>
      <c r="I291" cm="1">
        <f t="array" ref="I291">IF(H291&gt;=MAX($D$3:$D$100),MAX($D$3:$D$100),IF(G291&lt;$D$3,$D$3,INDEX($D$3:$D$100,MATCH(G291,$D$3:$D$100)+1)))</f>
        <v>2040</v>
      </c>
      <c r="J291">
        <f t="shared" si="171"/>
        <v>4.0300000000000002E-2</v>
      </c>
      <c r="K291" s="38">
        <f t="shared" si="172"/>
        <v>4.0300000000000002E-2</v>
      </c>
      <c r="L291">
        <f t="shared" si="173"/>
        <v>4.0300000000000002E-2</v>
      </c>
      <c r="M291">
        <f t="shared" si="169"/>
        <v>124.79701000000001</v>
      </c>
      <c r="N291">
        <f t="shared" si="210"/>
        <v>0</v>
      </c>
      <c r="S291">
        <f t="shared" si="205"/>
        <v>2301</v>
      </c>
      <c r="T291">
        <f t="shared" si="174"/>
        <v>2040</v>
      </c>
      <c r="U291" cm="1">
        <f t="array" ref="U291">IF(T291&gt;=MAX($D$3:$D$100),MAX($D$3:$D$100),IF(S291&lt;$D$3,$D$3,INDEX($D$3:$D$100,MATCH(S291,$D$3:$D$100)+1)))</f>
        <v>2040</v>
      </c>
      <c r="V291">
        <f t="shared" si="175"/>
        <v>2.73E-5</v>
      </c>
      <c r="W291" s="38">
        <f t="shared" si="176"/>
        <v>2.73E-5</v>
      </c>
      <c r="X291">
        <f t="shared" si="177"/>
        <v>2.73E-5</v>
      </c>
      <c r="Y291">
        <f t="shared" si="178"/>
        <v>8.453991000000001E-2</v>
      </c>
      <c r="Z291">
        <f t="shared" si="179"/>
        <v>0</v>
      </c>
      <c r="AE291">
        <f t="shared" si="206"/>
        <v>2301</v>
      </c>
      <c r="AF291">
        <f t="shared" si="180"/>
        <v>2040</v>
      </c>
      <c r="AG291" cm="1">
        <f t="array" ref="AG291">IF(AF291&gt;=MAX($D$3:$D$100),MAX($D$3:$D$100),IF(AE291&lt;$D$3,$D$3,INDEX($D$3:$D$100,MATCH(AE291,$D$3:$D$100)+1)))</f>
        <v>2040</v>
      </c>
      <c r="AH291">
        <f t="shared" si="181"/>
        <v>2.6800000000000001E-4</v>
      </c>
      <c r="AI291" s="38">
        <f t="shared" si="182"/>
        <v>2.6800000000000001E-4</v>
      </c>
      <c r="AJ291">
        <f t="shared" si="183"/>
        <v>2.6800000000000001E-4</v>
      </c>
      <c r="AK291">
        <f t="shared" si="184"/>
        <v>0.82991560000000009</v>
      </c>
      <c r="AL291">
        <f t="shared" si="185"/>
        <v>0</v>
      </c>
      <c r="AQ291">
        <f t="shared" si="207"/>
        <v>2301</v>
      </c>
      <c r="AR291">
        <f t="shared" si="186"/>
        <v>2040</v>
      </c>
      <c r="AS291" cm="1">
        <f t="array" ref="AS291">IF(AR291&gt;=MAX($D$3:$D$100),MAX($D$3:$D$100),IF(AQ291&lt;$D$3,$D$3,INDEX($D$3:$D$100,MATCH(AQ291,$D$3:$D$100)+1)))</f>
        <v>2040</v>
      </c>
      <c r="AT291">
        <f t="shared" si="187"/>
        <v>6.0300000000000002E-5</v>
      </c>
      <c r="AU291" s="38">
        <f t="shared" si="188"/>
        <v>6.0300000000000002E-5</v>
      </c>
      <c r="AV291">
        <f t="shared" si="189"/>
        <v>6.0300000000000002E-5</v>
      </c>
      <c r="AW291">
        <f t="shared" si="190"/>
        <v>0.18673101000000003</v>
      </c>
      <c r="AX291">
        <f t="shared" si="191"/>
        <v>0</v>
      </c>
      <c r="AZ291" s="1" t="str" cm="1">
        <f t="array" ref="AZ291">IF(INDEX(Utilities!291:291,'OperationUtility1 (El)'!$B$9)="","",INDEX(Utilities!291:291,'OperationUtility1 (El)'!$B$9))</f>
        <v/>
      </c>
      <c r="BA291" s="1" t="str" cm="1">
        <f t="array" ref="BA291">IF(INDEX(Utilities!291:291,'OperationUtility1 (El)'!$B$9 + 4)="","",INDEX(Utilities!291:291,'OperationUtility1 (El)'!$B$9 +4))</f>
        <v/>
      </c>
      <c r="BC291">
        <f t="shared" si="208"/>
        <v>2301</v>
      </c>
      <c r="BD291">
        <f t="shared" si="192"/>
        <v>2040</v>
      </c>
      <c r="BE291" cm="1">
        <f t="array" ref="BE291">IF(BD291&gt;=MAX($D$3:$D$100),MAX($D$3:$D$100),IF(BC291&lt;$D$3,$D$3,INDEX($D$3:$D$100,MATCH(BC291,$D$3:$D$100)+1)))</f>
        <v>2040</v>
      </c>
      <c r="BF291">
        <f t="shared" si="193"/>
        <v>0.40600000000000003</v>
      </c>
      <c r="BG291" s="38">
        <f t="shared" si="194"/>
        <v>0.40600000000000003</v>
      </c>
      <c r="BH291">
        <f t="shared" si="195"/>
        <v>0.40600000000000003</v>
      </c>
      <c r="BI291">
        <f t="shared" si="196"/>
        <v>1257.2602000000002</v>
      </c>
      <c r="BJ291">
        <f t="shared" si="197"/>
        <v>0</v>
      </c>
      <c r="BL291" s="1" t="str" cm="1">
        <f t="array" ref="BL291">IF(INDEX(Utilities!291:291,'OperationUtility1 (El)'!$B$9)="","",INDEX(Utilities!291:291,'OperationUtility1 (El)'!$B$9))</f>
        <v/>
      </c>
      <c r="BM291" s="1" t="str" cm="1">
        <f t="array" ref="BM291">IF(INDEX(Utilities!291:291,'OperationUtility1 (El)'!$B$9 + 5)="","",INDEX(Utilities!291:291,'OperationUtility1 (El)'!$B$9 +5))</f>
        <v/>
      </c>
      <c r="BO291">
        <f t="shared" si="209"/>
        <v>2301</v>
      </c>
      <c r="BP291">
        <f t="shared" si="198"/>
        <v>2040</v>
      </c>
      <c r="BQ291" cm="1">
        <f t="array" ref="BQ291">IF(BP291&gt;=MAX($D$3:$D$100),MAX($D$3:$D$100),IF(BO291&lt;$D$3,$D$3,INDEX($D$3:$D$100,MATCH(BO291,$D$3:$D$100)+1)))</f>
        <v>2040</v>
      </c>
      <c r="BR291">
        <f t="shared" si="199"/>
        <v>6.1510000000000007</v>
      </c>
      <c r="BS291" s="38">
        <f t="shared" si="200"/>
        <v>6.1510000000000007</v>
      </c>
      <c r="BT291">
        <f t="shared" si="201"/>
        <v>6.1510000000000007</v>
      </c>
      <c r="BU291">
        <f t="shared" si="202"/>
        <v>19047.801700000004</v>
      </c>
      <c r="BV291">
        <f t="shared" si="203"/>
        <v>0</v>
      </c>
    </row>
    <row r="292" spans="7:74" x14ac:dyDescent="0.25">
      <c r="G292">
        <f t="shared" si="204"/>
        <v>2302</v>
      </c>
      <c r="H292">
        <f t="shared" si="170"/>
        <v>2040</v>
      </c>
      <c r="I292" cm="1">
        <f t="array" ref="I292">IF(H292&gt;=MAX($D$3:$D$100),MAX($D$3:$D$100),IF(G292&lt;$D$3,$D$3,INDEX($D$3:$D$100,MATCH(G292,$D$3:$D$100)+1)))</f>
        <v>2040</v>
      </c>
      <c r="J292">
        <f t="shared" si="171"/>
        <v>4.0300000000000002E-2</v>
      </c>
      <c r="K292" s="38">
        <f t="shared" si="172"/>
        <v>4.0300000000000002E-2</v>
      </c>
      <c r="L292">
        <f t="shared" si="173"/>
        <v>4.0300000000000002E-2</v>
      </c>
      <c r="M292">
        <f t="shared" si="169"/>
        <v>124.79701000000001</v>
      </c>
      <c r="N292">
        <f t="shared" si="210"/>
        <v>0</v>
      </c>
      <c r="S292">
        <f t="shared" si="205"/>
        <v>2302</v>
      </c>
      <c r="T292">
        <f t="shared" si="174"/>
        <v>2040</v>
      </c>
      <c r="U292" cm="1">
        <f t="array" ref="U292">IF(T292&gt;=MAX($D$3:$D$100),MAX($D$3:$D$100),IF(S292&lt;$D$3,$D$3,INDEX($D$3:$D$100,MATCH(S292,$D$3:$D$100)+1)))</f>
        <v>2040</v>
      </c>
      <c r="V292">
        <f t="shared" si="175"/>
        <v>2.73E-5</v>
      </c>
      <c r="W292" s="38">
        <f t="shared" si="176"/>
        <v>2.73E-5</v>
      </c>
      <c r="X292">
        <f t="shared" si="177"/>
        <v>2.73E-5</v>
      </c>
      <c r="Y292">
        <f t="shared" si="178"/>
        <v>8.453991000000001E-2</v>
      </c>
      <c r="Z292">
        <f t="shared" si="179"/>
        <v>0</v>
      </c>
      <c r="AE292">
        <f t="shared" si="206"/>
        <v>2302</v>
      </c>
      <c r="AF292">
        <f t="shared" si="180"/>
        <v>2040</v>
      </c>
      <c r="AG292" cm="1">
        <f t="array" ref="AG292">IF(AF292&gt;=MAX($D$3:$D$100),MAX($D$3:$D$100),IF(AE292&lt;$D$3,$D$3,INDEX($D$3:$D$100,MATCH(AE292,$D$3:$D$100)+1)))</f>
        <v>2040</v>
      </c>
      <c r="AH292">
        <f t="shared" si="181"/>
        <v>2.6800000000000001E-4</v>
      </c>
      <c r="AI292" s="38">
        <f t="shared" si="182"/>
        <v>2.6800000000000001E-4</v>
      </c>
      <c r="AJ292">
        <f t="shared" si="183"/>
        <v>2.6800000000000001E-4</v>
      </c>
      <c r="AK292">
        <f t="shared" si="184"/>
        <v>0.82991560000000009</v>
      </c>
      <c r="AL292">
        <f t="shared" si="185"/>
        <v>0</v>
      </c>
      <c r="AQ292">
        <f t="shared" si="207"/>
        <v>2302</v>
      </c>
      <c r="AR292">
        <f t="shared" si="186"/>
        <v>2040</v>
      </c>
      <c r="AS292" cm="1">
        <f t="array" ref="AS292">IF(AR292&gt;=MAX($D$3:$D$100),MAX($D$3:$D$100),IF(AQ292&lt;$D$3,$D$3,INDEX($D$3:$D$100,MATCH(AQ292,$D$3:$D$100)+1)))</f>
        <v>2040</v>
      </c>
      <c r="AT292">
        <f t="shared" si="187"/>
        <v>6.0300000000000002E-5</v>
      </c>
      <c r="AU292" s="38">
        <f t="shared" si="188"/>
        <v>6.0300000000000002E-5</v>
      </c>
      <c r="AV292">
        <f t="shared" si="189"/>
        <v>6.0300000000000002E-5</v>
      </c>
      <c r="AW292">
        <f t="shared" si="190"/>
        <v>0.18673101000000003</v>
      </c>
      <c r="AX292">
        <f t="shared" si="191"/>
        <v>0</v>
      </c>
      <c r="AZ292" s="1" t="str" cm="1">
        <f t="array" ref="AZ292">IF(INDEX(Utilities!292:292,'OperationUtility1 (El)'!$B$9)="","",INDEX(Utilities!292:292,'OperationUtility1 (El)'!$B$9))</f>
        <v/>
      </c>
      <c r="BA292" s="1" t="str" cm="1">
        <f t="array" ref="BA292">IF(INDEX(Utilities!292:292,'OperationUtility1 (El)'!$B$9 + 4)="","",INDEX(Utilities!292:292,'OperationUtility1 (El)'!$B$9 +4))</f>
        <v/>
      </c>
      <c r="BC292">
        <f t="shared" si="208"/>
        <v>2302</v>
      </c>
      <c r="BD292">
        <f t="shared" si="192"/>
        <v>2040</v>
      </c>
      <c r="BE292" cm="1">
        <f t="array" ref="BE292">IF(BD292&gt;=MAX($D$3:$D$100),MAX($D$3:$D$100),IF(BC292&lt;$D$3,$D$3,INDEX($D$3:$D$100,MATCH(BC292,$D$3:$D$100)+1)))</f>
        <v>2040</v>
      </c>
      <c r="BF292">
        <f t="shared" si="193"/>
        <v>0.40600000000000003</v>
      </c>
      <c r="BG292" s="38">
        <f t="shared" si="194"/>
        <v>0.40600000000000003</v>
      </c>
      <c r="BH292">
        <f t="shared" si="195"/>
        <v>0.40600000000000003</v>
      </c>
      <c r="BI292">
        <f t="shared" si="196"/>
        <v>1257.2602000000002</v>
      </c>
      <c r="BJ292">
        <f t="shared" si="197"/>
        <v>0</v>
      </c>
      <c r="BL292" s="1" t="str" cm="1">
        <f t="array" ref="BL292">IF(INDEX(Utilities!292:292,'OperationUtility1 (El)'!$B$9)="","",INDEX(Utilities!292:292,'OperationUtility1 (El)'!$B$9))</f>
        <v/>
      </c>
      <c r="BM292" s="1" t="str" cm="1">
        <f t="array" ref="BM292">IF(INDEX(Utilities!292:292,'OperationUtility1 (El)'!$B$9 + 5)="","",INDEX(Utilities!292:292,'OperationUtility1 (El)'!$B$9 +5))</f>
        <v/>
      </c>
      <c r="BO292">
        <f t="shared" si="209"/>
        <v>2302</v>
      </c>
      <c r="BP292">
        <f t="shared" si="198"/>
        <v>2040</v>
      </c>
      <c r="BQ292" cm="1">
        <f t="array" ref="BQ292">IF(BP292&gt;=MAX($D$3:$D$100),MAX($D$3:$D$100),IF(BO292&lt;$D$3,$D$3,INDEX($D$3:$D$100,MATCH(BO292,$D$3:$D$100)+1)))</f>
        <v>2040</v>
      </c>
      <c r="BR292">
        <f t="shared" si="199"/>
        <v>6.1510000000000007</v>
      </c>
      <c r="BS292" s="38">
        <f t="shared" si="200"/>
        <v>6.1510000000000007</v>
      </c>
      <c r="BT292">
        <f t="shared" si="201"/>
        <v>6.1510000000000007</v>
      </c>
      <c r="BU292">
        <f t="shared" si="202"/>
        <v>19047.801700000004</v>
      </c>
      <c r="BV292">
        <f t="shared" si="203"/>
        <v>0</v>
      </c>
    </row>
    <row r="293" spans="7:74" x14ac:dyDescent="0.25">
      <c r="G293">
        <f t="shared" si="204"/>
        <v>2303</v>
      </c>
      <c r="H293">
        <f t="shared" si="170"/>
        <v>2040</v>
      </c>
      <c r="I293" cm="1">
        <f t="array" ref="I293">IF(H293&gt;=MAX($D$3:$D$100),MAX($D$3:$D$100),IF(G293&lt;$D$3,$D$3,INDEX($D$3:$D$100,MATCH(G293,$D$3:$D$100)+1)))</f>
        <v>2040</v>
      </c>
      <c r="J293">
        <f t="shared" si="171"/>
        <v>4.0300000000000002E-2</v>
      </c>
      <c r="K293" s="38">
        <f t="shared" si="172"/>
        <v>4.0300000000000002E-2</v>
      </c>
      <c r="L293">
        <f t="shared" si="173"/>
        <v>4.0300000000000002E-2</v>
      </c>
      <c r="M293">
        <f t="shared" si="169"/>
        <v>124.79701000000001</v>
      </c>
      <c r="N293">
        <f t="shared" si="210"/>
        <v>0</v>
      </c>
      <c r="S293">
        <f t="shared" si="205"/>
        <v>2303</v>
      </c>
      <c r="T293">
        <f t="shared" si="174"/>
        <v>2040</v>
      </c>
      <c r="U293" cm="1">
        <f t="array" ref="U293">IF(T293&gt;=MAX($D$3:$D$100),MAX($D$3:$D$100),IF(S293&lt;$D$3,$D$3,INDEX($D$3:$D$100,MATCH(S293,$D$3:$D$100)+1)))</f>
        <v>2040</v>
      </c>
      <c r="V293">
        <f t="shared" si="175"/>
        <v>2.73E-5</v>
      </c>
      <c r="W293" s="38">
        <f t="shared" si="176"/>
        <v>2.73E-5</v>
      </c>
      <c r="X293">
        <f t="shared" si="177"/>
        <v>2.73E-5</v>
      </c>
      <c r="Y293">
        <f t="shared" si="178"/>
        <v>8.453991000000001E-2</v>
      </c>
      <c r="Z293">
        <f t="shared" si="179"/>
        <v>0</v>
      </c>
      <c r="AE293">
        <f t="shared" si="206"/>
        <v>2303</v>
      </c>
      <c r="AF293">
        <f t="shared" si="180"/>
        <v>2040</v>
      </c>
      <c r="AG293" cm="1">
        <f t="array" ref="AG293">IF(AF293&gt;=MAX($D$3:$D$100),MAX($D$3:$D$100),IF(AE293&lt;$D$3,$D$3,INDEX($D$3:$D$100,MATCH(AE293,$D$3:$D$100)+1)))</f>
        <v>2040</v>
      </c>
      <c r="AH293">
        <f t="shared" si="181"/>
        <v>2.6800000000000001E-4</v>
      </c>
      <c r="AI293" s="38">
        <f t="shared" si="182"/>
        <v>2.6800000000000001E-4</v>
      </c>
      <c r="AJ293">
        <f t="shared" si="183"/>
        <v>2.6800000000000001E-4</v>
      </c>
      <c r="AK293">
        <f t="shared" si="184"/>
        <v>0.82991560000000009</v>
      </c>
      <c r="AL293">
        <f t="shared" si="185"/>
        <v>0</v>
      </c>
      <c r="AQ293">
        <f t="shared" si="207"/>
        <v>2303</v>
      </c>
      <c r="AR293">
        <f t="shared" si="186"/>
        <v>2040</v>
      </c>
      <c r="AS293" cm="1">
        <f t="array" ref="AS293">IF(AR293&gt;=MAX($D$3:$D$100),MAX($D$3:$D$100),IF(AQ293&lt;$D$3,$D$3,INDEX($D$3:$D$100,MATCH(AQ293,$D$3:$D$100)+1)))</f>
        <v>2040</v>
      </c>
      <c r="AT293">
        <f t="shared" si="187"/>
        <v>6.0300000000000002E-5</v>
      </c>
      <c r="AU293" s="38">
        <f t="shared" si="188"/>
        <v>6.0300000000000002E-5</v>
      </c>
      <c r="AV293">
        <f t="shared" si="189"/>
        <v>6.0300000000000002E-5</v>
      </c>
      <c r="AW293">
        <f t="shared" si="190"/>
        <v>0.18673101000000003</v>
      </c>
      <c r="AX293">
        <f t="shared" si="191"/>
        <v>0</v>
      </c>
      <c r="AZ293" s="1" t="str" cm="1">
        <f t="array" ref="AZ293">IF(INDEX(Utilities!293:293,'OperationUtility1 (El)'!$B$9)="","",INDEX(Utilities!293:293,'OperationUtility1 (El)'!$B$9))</f>
        <v/>
      </c>
      <c r="BA293" s="1" t="str" cm="1">
        <f t="array" ref="BA293">IF(INDEX(Utilities!293:293,'OperationUtility1 (El)'!$B$9 + 4)="","",INDEX(Utilities!293:293,'OperationUtility1 (El)'!$B$9 +4))</f>
        <v/>
      </c>
      <c r="BC293">
        <f t="shared" si="208"/>
        <v>2303</v>
      </c>
      <c r="BD293">
        <f t="shared" si="192"/>
        <v>2040</v>
      </c>
      <c r="BE293" cm="1">
        <f t="array" ref="BE293">IF(BD293&gt;=MAX($D$3:$D$100),MAX($D$3:$D$100),IF(BC293&lt;$D$3,$D$3,INDEX($D$3:$D$100,MATCH(BC293,$D$3:$D$100)+1)))</f>
        <v>2040</v>
      </c>
      <c r="BF293">
        <f t="shared" si="193"/>
        <v>0.40600000000000003</v>
      </c>
      <c r="BG293" s="38">
        <f t="shared" si="194"/>
        <v>0.40600000000000003</v>
      </c>
      <c r="BH293">
        <f t="shared" si="195"/>
        <v>0.40600000000000003</v>
      </c>
      <c r="BI293">
        <f t="shared" si="196"/>
        <v>1257.2602000000002</v>
      </c>
      <c r="BJ293">
        <f t="shared" si="197"/>
        <v>0</v>
      </c>
      <c r="BL293" s="1" t="str" cm="1">
        <f t="array" ref="BL293">IF(INDEX(Utilities!293:293,'OperationUtility1 (El)'!$B$9)="","",INDEX(Utilities!293:293,'OperationUtility1 (El)'!$B$9))</f>
        <v/>
      </c>
      <c r="BM293" s="1" t="str" cm="1">
        <f t="array" ref="BM293">IF(INDEX(Utilities!293:293,'OperationUtility1 (El)'!$B$9 + 5)="","",INDEX(Utilities!293:293,'OperationUtility1 (El)'!$B$9 +5))</f>
        <v/>
      </c>
      <c r="BO293">
        <f t="shared" si="209"/>
        <v>2303</v>
      </c>
      <c r="BP293">
        <f t="shared" si="198"/>
        <v>2040</v>
      </c>
      <c r="BQ293" cm="1">
        <f t="array" ref="BQ293">IF(BP293&gt;=MAX($D$3:$D$100),MAX($D$3:$D$100),IF(BO293&lt;$D$3,$D$3,INDEX($D$3:$D$100,MATCH(BO293,$D$3:$D$100)+1)))</f>
        <v>2040</v>
      </c>
      <c r="BR293">
        <f t="shared" si="199"/>
        <v>6.1510000000000007</v>
      </c>
      <c r="BS293" s="38">
        <f t="shared" si="200"/>
        <v>6.1510000000000007</v>
      </c>
      <c r="BT293">
        <f t="shared" si="201"/>
        <v>6.1510000000000007</v>
      </c>
      <c r="BU293">
        <f t="shared" si="202"/>
        <v>19047.801700000004</v>
      </c>
      <c r="BV293">
        <f t="shared" si="203"/>
        <v>0</v>
      </c>
    </row>
    <row r="294" spans="7:74" x14ac:dyDescent="0.25">
      <c r="G294">
        <f t="shared" si="204"/>
        <v>2304</v>
      </c>
      <c r="H294">
        <f t="shared" si="170"/>
        <v>2040</v>
      </c>
      <c r="I294" cm="1">
        <f t="array" ref="I294">IF(H294&gt;=MAX($D$3:$D$100),MAX($D$3:$D$100),IF(G294&lt;$D$3,$D$3,INDEX($D$3:$D$100,MATCH(G294,$D$3:$D$100)+1)))</f>
        <v>2040</v>
      </c>
      <c r="J294">
        <f t="shared" si="171"/>
        <v>4.0300000000000002E-2</v>
      </c>
      <c r="K294" s="38">
        <f t="shared" si="172"/>
        <v>4.0300000000000002E-2</v>
      </c>
      <c r="L294">
        <f t="shared" si="173"/>
        <v>4.0300000000000002E-2</v>
      </c>
      <c r="M294">
        <f t="shared" si="169"/>
        <v>124.79701000000001</v>
      </c>
      <c r="N294">
        <f t="shared" si="210"/>
        <v>0</v>
      </c>
      <c r="S294">
        <f t="shared" si="205"/>
        <v>2304</v>
      </c>
      <c r="T294">
        <f t="shared" si="174"/>
        <v>2040</v>
      </c>
      <c r="U294" cm="1">
        <f t="array" ref="U294">IF(T294&gt;=MAX($D$3:$D$100),MAX($D$3:$D$100),IF(S294&lt;$D$3,$D$3,INDEX($D$3:$D$100,MATCH(S294,$D$3:$D$100)+1)))</f>
        <v>2040</v>
      </c>
      <c r="V294">
        <f t="shared" si="175"/>
        <v>2.73E-5</v>
      </c>
      <c r="W294" s="38">
        <f t="shared" si="176"/>
        <v>2.73E-5</v>
      </c>
      <c r="X294">
        <f t="shared" si="177"/>
        <v>2.73E-5</v>
      </c>
      <c r="Y294">
        <f t="shared" si="178"/>
        <v>8.453991000000001E-2</v>
      </c>
      <c r="Z294">
        <f t="shared" si="179"/>
        <v>0</v>
      </c>
      <c r="AE294">
        <f t="shared" si="206"/>
        <v>2304</v>
      </c>
      <c r="AF294">
        <f t="shared" si="180"/>
        <v>2040</v>
      </c>
      <c r="AG294" cm="1">
        <f t="array" ref="AG294">IF(AF294&gt;=MAX($D$3:$D$100),MAX($D$3:$D$100),IF(AE294&lt;$D$3,$D$3,INDEX($D$3:$D$100,MATCH(AE294,$D$3:$D$100)+1)))</f>
        <v>2040</v>
      </c>
      <c r="AH294">
        <f t="shared" si="181"/>
        <v>2.6800000000000001E-4</v>
      </c>
      <c r="AI294" s="38">
        <f t="shared" si="182"/>
        <v>2.6800000000000001E-4</v>
      </c>
      <c r="AJ294">
        <f t="shared" si="183"/>
        <v>2.6800000000000001E-4</v>
      </c>
      <c r="AK294">
        <f t="shared" si="184"/>
        <v>0.82991560000000009</v>
      </c>
      <c r="AL294">
        <f t="shared" si="185"/>
        <v>0</v>
      </c>
      <c r="AQ294">
        <f t="shared" si="207"/>
        <v>2304</v>
      </c>
      <c r="AR294">
        <f t="shared" si="186"/>
        <v>2040</v>
      </c>
      <c r="AS294" cm="1">
        <f t="array" ref="AS294">IF(AR294&gt;=MAX($D$3:$D$100),MAX($D$3:$D$100),IF(AQ294&lt;$D$3,$D$3,INDEX($D$3:$D$100,MATCH(AQ294,$D$3:$D$100)+1)))</f>
        <v>2040</v>
      </c>
      <c r="AT294">
        <f t="shared" si="187"/>
        <v>6.0300000000000002E-5</v>
      </c>
      <c r="AU294" s="38">
        <f t="shared" si="188"/>
        <v>6.0300000000000002E-5</v>
      </c>
      <c r="AV294">
        <f t="shared" si="189"/>
        <v>6.0300000000000002E-5</v>
      </c>
      <c r="AW294">
        <f t="shared" si="190"/>
        <v>0.18673101000000003</v>
      </c>
      <c r="AX294">
        <f t="shared" si="191"/>
        <v>0</v>
      </c>
      <c r="AZ294" s="1" t="str" cm="1">
        <f t="array" ref="AZ294">IF(INDEX(Utilities!294:294,'OperationUtility1 (El)'!$B$9)="","",INDEX(Utilities!294:294,'OperationUtility1 (El)'!$B$9))</f>
        <v/>
      </c>
      <c r="BA294" s="1" t="str" cm="1">
        <f t="array" ref="BA294">IF(INDEX(Utilities!294:294,'OperationUtility1 (El)'!$B$9 + 4)="","",INDEX(Utilities!294:294,'OperationUtility1 (El)'!$B$9 +4))</f>
        <v/>
      </c>
      <c r="BC294">
        <f t="shared" si="208"/>
        <v>2304</v>
      </c>
      <c r="BD294">
        <f t="shared" si="192"/>
        <v>2040</v>
      </c>
      <c r="BE294" cm="1">
        <f t="array" ref="BE294">IF(BD294&gt;=MAX($D$3:$D$100),MAX($D$3:$D$100),IF(BC294&lt;$D$3,$D$3,INDEX($D$3:$D$100,MATCH(BC294,$D$3:$D$100)+1)))</f>
        <v>2040</v>
      </c>
      <c r="BF294">
        <f t="shared" si="193"/>
        <v>0.40600000000000003</v>
      </c>
      <c r="BG294" s="38">
        <f t="shared" si="194"/>
        <v>0.40600000000000003</v>
      </c>
      <c r="BH294">
        <f t="shared" si="195"/>
        <v>0.40600000000000003</v>
      </c>
      <c r="BI294">
        <f t="shared" si="196"/>
        <v>1257.2602000000002</v>
      </c>
      <c r="BJ294">
        <f t="shared" si="197"/>
        <v>0</v>
      </c>
      <c r="BL294" s="1" t="str" cm="1">
        <f t="array" ref="BL294">IF(INDEX(Utilities!294:294,'OperationUtility1 (El)'!$B$9)="","",INDEX(Utilities!294:294,'OperationUtility1 (El)'!$B$9))</f>
        <v/>
      </c>
      <c r="BM294" s="1" t="str" cm="1">
        <f t="array" ref="BM294">IF(INDEX(Utilities!294:294,'OperationUtility1 (El)'!$B$9 + 5)="","",INDEX(Utilities!294:294,'OperationUtility1 (El)'!$B$9 +5))</f>
        <v/>
      </c>
      <c r="BO294">
        <f t="shared" si="209"/>
        <v>2304</v>
      </c>
      <c r="BP294">
        <f t="shared" si="198"/>
        <v>2040</v>
      </c>
      <c r="BQ294" cm="1">
        <f t="array" ref="BQ294">IF(BP294&gt;=MAX($D$3:$D$100),MAX($D$3:$D$100),IF(BO294&lt;$D$3,$D$3,INDEX($D$3:$D$100,MATCH(BO294,$D$3:$D$100)+1)))</f>
        <v>2040</v>
      </c>
      <c r="BR294">
        <f t="shared" si="199"/>
        <v>6.1510000000000007</v>
      </c>
      <c r="BS294" s="38">
        <f t="shared" si="200"/>
        <v>6.1510000000000007</v>
      </c>
      <c r="BT294">
        <f t="shared" si="201"/>
        <v>6.1510000000000007</v>
      </c>
      <c r="BU294">
        <f t="shared" si="202"/>
        <v>19047.801700000004</v>
      </c>
      <c r="BV294">
        <f t="shared" si="203"/>
        <v>0</v>
      </c>
    </row>
    <row r="295" spans="7:74" x14ac:dyDescent="0.25">
      <c r="G295">
        <f t="shared" si="204"/>
        <v>2305</v>
      </c>
      <c r="H295">
        <f t="shared" si="170"/>
        <v>2040</v>
      </c>
      <c r="I295" cm="1">
        <f t="array" ref="I295">IF(H295&gt;=MAX($D$3:$D$100),MAX($D$3:$D$100),IF(G295&lt;$D$3,$D$3,INDEX($D$3:$D$100,MATCH(G295,$D$3:$D$100)+1)))</f>
        <v>2040</v>
      </c>
      <c r="J295">
        <f t="shared" si="171"/>
        <v>4.0300000000000002E-2</v>
      </c>
      <c r="K295" s="38">
        <f t="shared" si="172"/>
        <v>4.0300000000000002E-2</v>
      </c>
      <c r="L295">
        <f t="shared" si="173"/>
        <v>4.0300000000000002E-2</v>
      </c>
      <c r="M295">
        <f t="shared" si="169"/>
        <v>124.79701000000001</v>
      </c>
      <c r="N295">
        <f t="shared" si="210"/>
        <v>0</v>
      </c>
      <c r="S295">
        <f t="shared" si="205"/>
        <v>2305</v>
      </c>
      <c r="T295">
        <f t="shared" si="174"/>
        <v>2040</v>
      </c>
      <c r="U295" cm="1">
        <f t="array" ref="U295">IF(T295&gt;=MAX($D$3:$D$100),MAX($D$3:$D$100),IF(S295&lt;$D$3,$D$3,INDEX($D$3:$D$100,MATCH(S295,$D$3:$D$100)+1)))</f>
        <v>2040</v>
      </c>
      <c r="V295">
        <f t="shared" si="175"/>
        <v>2.73E-5</v>
      </c>
      <c r="W295" s="38">
        <f t="shared" si="176"/>
        <v>2.73E-5</v>
      </c>
      <c r="X295">
        <f t="shared" si="177"/>
        <v>2.73E-5</v>
      </c>
      <c r="Y295">
        <f t="shared" si="178"/>
        <v>8.453991000000001E-2</v>
      </c>
      <c r="Z295">
        <f t="shared" si="179"/>
        <v>0</v>
      </c>
      <c r="AE295">
        <f t="shared" si="206"/>
        <v>2305</v>
      </c>
      <c r="AF295">
        <f t="shared" si="180"/>
        <v>2040</v>
      </c>
      <c r="AG295" cm="1">
        <f t="array" ref="AG295">IF(AF295&gt;=MAX($D$3:$D$100),MAX($D$3:$D$100),IF(AE295&lt;$D$3,$D$3,INDEX($D$3:$D$100,MATCH(AE295,$D$3:$D$100)+1)))</f>
        <v>2040</v>
      </c>
      <c r="AH295">
        <f t="shared" si="181"/>
        <v>2.6800000000000001E-4</v>
      </c>
      <c r="AI295" s="38">
        <f t="shared" si="182"/>
        <v>2.6800000000000001E-4</v>
      </c>
      <c r="AJ295">
        <f t="shared" si="183"/>
        <v>2.6800000000000001E-4</v>
      </c>
      <c r="AK295">
        <f t="shared" si="184"/>
        <v>0.82991560000000009</v>
      </c>
      <c r="AL295">
        <f t="shared" si="185"/>
        <v>0</v>
      </c>
      <c r="AQ295">
        <f t="shared" si="207"/>
        <v>2305</v>
      </c>
      <c r="AR295">
        <f t="shared" si="186"/>
        <v>2040</v>
      </c>
      <c r="AS295" cm="1">
        <f t="array" ref="AS295">IF(AR295&gt;=MAX($D$3:$D$100),MAX($D$3:$D$100),IF(AQ295&lt;$D$3,$D$3,INDEX($D$3:$D$100,MATCH(AQ295,$D$3:$D$100)+1)))</f>
        <v>2040</v>
      </c>
      <c r="AT295">
        <f t="shared" si="187"/>
        <v>6.0300000000000002E-5</v>
      </c>
      <c r="AU295" s="38">
        <f t="shared" si="188"/>
        <v>6.0300000000000002E-5</v>
      </c>
      <c r="AV295">
        <f t="shared" si="189"/>
        <v>6.0300000000000002E-5</v>
      </c>
      <c r="AW295">
        <f t="shared" si="190"/>
        <v>0.18673101000000003</v>
      </c>
      <c r="AX295">
        <f t="shared" si="191"/>
        <v>0</v>
      </c>
      <c r="AZ295" s="1" t="str" cm="1">
        <f t="array" ref="AZ295">IF(INDEX(Utilities!295:295,'OperationUtility1 (El)'!$B$9)="","",INDEX(Utilities!295:295,'OperationUtility1 (El)'!$B$9))</f>
        <v/>
      </c>
      <c r="BA295" s="1" t="str" cm="1">
        <f t="array" ref="BA295">IF(INDEX(Utilities!295:295,'OperationUtility1 (El)'!$B$9 + 4)="","",INDEX(Utilities!295:295,'OperationUtility1 (El)'!$B$9 +4))</f>
        <v/>
      </c>
      <c r="BC295">
        <f t="shared" si="208"/>
        <v>2305</v>
      </c>
      <c r="BD295">
        <f t="shared" si="192"/>
        <v>2040</v>
      </c>
      <c r="BE295" cm="1">
        <f t="array" ref="BE295">IF(BD295&gt;=MAX($D$3:$D$100),MAX($D$3:$D$100),IF(BC295&lt;$D$3,$D$3,INDEX($D$3:$D$100,MATCH(BC295,$D$3:$D$100)+1)))</f>
        <v>2040</v>
      </c>
      <c r="BF295">
        <f t="shared" si="193"/>
        <v>0.40600000000000003</v>
      </c>
      <c r="BG295" s="38">
        <f t="shared" si="194"/>
        <v>0.40600000000000003</v>
      </c>
      <c r="BH295">
        <f t="shared" si="195"/>
        <v>0.40600000000000003</v>
      </c>
      <c r="BI295">
        <f t="shared" si="196"/>
        <v>1257.2602000000002</v>
      </c>
      <c r="BJ295">
        <f t="shared" si="197"/>
        <v>0</v>
      </c>
      <c r="BL295" s="1" t="str" cm="1">
        <f t="array" ref="BL295">IF(INDEX(Utilities!295:295,'OperationUtility1 (El)'!$B$9)="","",INDEX(Utilities!295:295,'OperationUtility1 (El)'!$B$9))</f>
        <v/>
      </c>
      <c r="BM295" s="1" t="str" cm="1">
        <f t="array" ref="BM295">IF(INDEX(Utilities!295:295,'OperationUtility1 (El)'!$B$9 + 5)="","",INDEX(Utilities!295:295,'OperationUtility1 (El)'!$B$9 +5))</f>
        <v/>
      </c>
      <c r="BO295">
        <f t="shared" si="209"/>
        <v>2305</v>
      </c>
      <c r="BP295">
        <f t="shared" si="198"/>
        <v>2040</v>
      </c>
      <c r="BQ295" cm="1">
        <f t="array" ref="BQ295">IF(BP295&gt;=MAX($D$3:$D$100),MAX($D$3:$D$100),IF(BO295&lt;$D$3,$D$3,INDEX($D$3:$D$100,MATCH(BO295,$D$3:$D$100)+1)))</f>
        <v>2040</v>
      </c>
      <c r="BR295">
        <f t="shared" si="199"/>
        <v>6.1510000000000007</v>
      </c>
      <c r="BS295" s="38">
        <f t="shared" si="200"/>
        <v>6.1510000000000007</v>
      </c>
      <c r="BT295">
        <f t="shared" si="201"/>
        <v>6.1510000000000007</v>
      </c>
      <c r="BU295">
        <f t="shared" si="202"/>
        <v>19047.801700000004</v>
      </c>
      <c r="BV295">
        <f t="shared" si="203"/>
        <v>0</v>
      </c>
    </row>
    <row r="296" spans="7:74" x14ac:dyDescent="0.25">
      <c r="G296">
        <f t="shared" si="204"/>
        <v>2306</v>
      </c>
      <c r="H296">
        <f t="shared" si="170"/>
        <v>2040</v>
      </c>
      <c r="I296" cm="1">
        <f t="array" ref="I296">IF(H296&gt;=MAX($D$3:$D$100),MAX($D$3:$D$100),IF(G296&lt;$D$3,$D$3,INDEX($D$3:$D$100,MATCH(G296,$D$3:$D$100)+1)))</f>
        <v>2040</v>
      </c>
      <c r="J296">
        <f t="shared" si="171"/>
        <v>4.0300000000000002E-2</v>
      </c>
      <c r="K296" s="38">
        <f t="shared" si="172"/>
        <v>4.0300000000000002E-2</v>
      </c>
      <c r="L296">
        <f t="shared" si="173"/>
        <v>4.0300000000000002E-2</v>
      </c>
      <c r="M296">
        <f t="shared" si="169"/>
        <v>124.79701000000001</v>
      </c>
      <c r="N296">
        <f t="shared" si="210"/>
        <v>0</v>
      </c>
      <c r="S296">
        <f t="shared" si="205"/>
        <v>2306</v>
      </c>
      <c r="T296">
        <f t="shared" si="174"/>
        <v>2040</v>
      </c>
      <c r="U296" cm="1">
        <f t="array" ref="U296">IF(T296&gt;=MAX($D$3:$D$100),MAX($D$3:$D$100),IF(S296&lt;$D$3,$D$3,INDEX($D$3:$D$100,MATCH(S296,$D$3:$D$100)+1)))</f>
        <v>2040</v>
      </c>
      <c r="V296">
        <f t="shared" si="175"/>
        <v>2.73E-5</v>
      </c>
      <c r="W296" s="38">
        <f t="shared" si="176"/>
        <v>2.73E-5</v>
      </c>
      <c r="X296">
        <f t="shared" si="177"/>
        <v>2.73E-5</v>
      </c>
      <c r="Y296">
        <f t="shared" si="178"/>
        <v>8.453991000000001E-2</v>
      </c>
      <c r="Z296">
        <f t="shared" si="179"/>
        <v>0</v>
      </c>
      <c r="AE296">
        <f t="shared" si="206"/>
        <v>2306</v>
      </c>
      <c r="AF296">
        <f t="shared" si="180"/>
        <v>2040</v>
      </c>
      <c r="AG296" cm="1">
        <f t="array" ref="AG296">IF(AF296&gt;=MAX($D$3:$D$100),MAX($D$3:$D$100),IF(AE296&lt;$D$3,$D$3,INDEX($D$3:$D$100,MATCH(AE296,$D$3:$D$100)+1)))</f>
        <v>2040</v>
      </c>
      <c r="AH296">
        <f t="shared" si="181"/>
        <v>2.6800000000000001E-4</v>
      </c>
      <c r="AI296" s="38">
        <f t="shared" si="182"/>
        <v>2.6800000000000001E-4</v>
      </c>
      <c r="AJ296">
        <f t="shared" si="183"/>
        <v>2.6800000000000001E-4</v>
      </c>
      <c r="AK296">
        <f t="shared" si="184"/>
        <v>0.82991560000000009</v>
      </c>
      <c r="AL296">
        <f t="shared" si="185"/>
        <v>0</v>
      </c>
      <c r="AQ296">
        <f t="shared" si="207"/>
        <v>2306</v>
      </c>
      <c r="AR296">
        <f t="shared" si="186"/>
        <v>2040</v>
      </c>
      <c r="AS296" cm="1">
        <f t="array" ref="AS296">IF(AR296&gt;=MAX($D$3:$D$100),MAX($D$3:$D$100),IF(AQ296&lt;$D$3,$D$3,INDEX($D$3:$D$100,MATCH(AQ296,$D$3:$D$100)+1)))</f>
        <v>2040</v>
      </c>
      <c r="AT296">
        <f t="shared" si="187"/>
        <v>6.0300000000000002E-5</v>
      </c>
      <c r="AU296" s="38">
        <f t="shared" si="188"/>
        <v>6.0300000000000002E-5</v>
      </c>
      <c r="AV296">
        <f t="shared" si="189"/>
        <v>6.0300000000000002E-5</v>
      </c>
      <c r="AW296">
        <f t="shared" si="190"/>
        <v>0.18673101000000003</v>
      </c>
      <c r="AX296">
        <f t="shared" si="191"/>
        <v>0</v>
      </c>
      <c r="AZ296" s="1" t="str" cm="1">
        <f t="array" ref="AZ296">IF(INDEX(Utilities!296:296,'OperationUtility1 (El)'!$B$9)="","",INDEX(Utilities!296:296,'OperationUtility1 (El)'!$B$9))</f>
        <v/>
      </c>
      <c r="BA296" s="1" t="str" cm="1">
        <f t="array" ref="BA296">IF(INDEX(Utilities!296:296,'OperationUtility1 (El)'!$B$9 + 4)="","",INDEX(Utilities!296:296,'OperationUtility1 (El)'!$B$9 +4))</f>
        <v/>
      </c>
      <c r="BC296">
        <f t="shared" si="208"/>
        <v>2306</v>
      </c>
      <c r="BD296">
        <f t="shared" si="192"/>
        <v>2040</v>
      </c>
      <c r="BE296" cm="1">
        <f t="array" ref="BE296">IF(BD296&gt;=MAX($D$3:$D$100),MAX($D$3:$D$100),IF(BC296&lt;$D$3,$D$3,INDEX($D$3:$D$100,MATCH(BC296,$D$3:$D$100)+1)))</f>
        <v>2040</v>
      </c>
      <c r="BF296">
        <f t="shared" si="193"/>
        <v>0.40600000000000003</v>
      </c>
      <c r="BG296" s="38">
        <f t="shared" si="194"/>
        <v>0.40600000000000003</v>
      </c>
      <c r="BH296">
        <f t="shared" si="195"/>
        <v>0.40600000000000003</v>
      </c>
      <c r="BI296">
        <f t="shared" si="196"/>
        <v>1257.2602000000002</v>
      </c>
      <c r="BJ296">
        <f t="shared" si="197"/>
        <v>0</v>
      </c>
      <c r="BL296" s="1" t="str" cm="1">
        <f t="array" ref="BL296">IF(INDEX(Utilities!296:296,'OperationUtility1 (El)'!$B$9)="","",INDEX(Utilities!296:296,'OperationUtility1 (El)'!$B$9))</f>
        <v/>
      </c>
      <c r="BM296" s="1" t="str" cm="1">
        <f t="array" ref="BM296">IF(INDEX(Utilities!296:296,'OperationUtility1 (El)'!$B$9 + 5)="","",INDEX(Utilities!296:296,'OperationUtility1 (El)'!$B$9 +5))</f>
        <v/>
      </c>
      <c r="BO296">
        <f t="shared" si="209"/>
        <v>2306</v>
      </c>
      <c r="BP296">
        <f t="shared" si="198"/>
        <v>2040</v>
      </c>
      <c r="BQ296" cm="1">
        <f t="array" ref="BQ296">IF(BP296&gt;=MAX($D$3:$D$100),MAX($D$3:$D$100),IF(BO296&lt;$D$3,$D$3,INDEX($D$3:$D$100,MATCH(BO296,$D$3:$D$100)+1)))</f>
        <v>2040</v>
      </c>
      <c r="BR296">
        <f t="shared" si="199"/>
        <v>6.1510000000000007</v>
      </c>
      <c r="BS296" s="38">
        <f t="shared" si="200"/>
        <v>6.1510000000000007</v>
      </c>
      <c r="BT296">
        <f t="shared" si="201"/>
        <v>6.1510000000000007</v>
      </c>
      <c r="BU296">
        <f t="shared" si="202"/>
        <v>19047.801700000004</v>
      </c>
      <c r="BV296">
        <f t="shared" si="203"/>
        <v>0</v>
      </c>
    </row>
    <row r="297" spans="7:74" x14ac:dyDescent="0.25">
      <c r="G297">
        <f t="shared" si="204"/>
        <v>2307</v>
      </c>
      <c r="H297">
        <f t="shared" si="170"/>
        <v>2040</v>
      </c>
      <c r="I297" cm="1">
        <f t="array" ref="I297">IF(H297&gt;=MAX($D$3:$D$100),MAX($D$3:$D$100),IF(G297&lt;$D$3,$D$3,INDEX($D$3:$D$100,MATCH(G297,$D$3:$D$100)+1)))</f>
        <v>2040</v>
      </c>
      <c r="J297">
        <f t="shared" si="171"/>
        <v>4.0300000000000002E-2</v>
      </c>
      <c r="K297" s="38">
        <f t="shared" si="172"/>
        <v>4.0300000000000002E-2</v>
      </c>
      <c r="L297">
        <f t="shared" si="173"/>
        <v>4.0300000000000002E-2</v>
      </c>
      <c r="M297">
        <f t="shared" si="169"/>
        <v>124.79701000000001</v>
      </c>
      <c r="N297">
        <f t="shared" si="210"/>
        <v>0</v>
      </c>
      <c r="S297">
        <f t="shared" si="205"/>
        <v>2307</v>
      </c>
      <c r="T297">
        <f t="shared" si="174"/>
        <v>2040</v>
      </c>
      <c r="U297" cm="1">
        <f t="array" ref="U297">IF(T297&gt;=MAX($D$3:$D$100),MAX($D$3:$D$100),IF(S297&lt;$D$3,$D$3,INDEX($D$3:$D$100,MATCH(S297,$D$3:$D$100)+1)))</f>
        <v>2040</v>
      </c>
      <c r="V297">
        <f t="shared" si="175"/>
        <v>2.73E-5</v>
      </c>
      <c r="W297" s="38">
        <f t="shared" si="176"/>
        <v>2.73E-5</v>
      </c>
      <c r="X297">
        <f t="shared" si="177"/>
        <v>2.73E-5</v>
      </c>
      <c r="Y297">
        <f t="shared" si="178"/>
        <v>8.453991000000001E-2</v>
      </c>
      <c r="Z297">
        <f t="shared" si="179"/>
        <v>0</v>
      </c>
      <c r="AE297">
        <f t="shared" si="206"/>
        <v>2307</v>
      </c>
      <c r="AF297">
        <f t="shared" si="180"/>
        <v>2040</v>
      </c>
      <c r="AG297" cm="1">
        <f t="array" ref="AG297">IF(AF297&gt;=MAX($D$3:$D$100),MAX($D$3:$D$100),IF(AE297&lt;$D$3,$D$3,INDEX($D$3:$D$100,MATCH(AE297,$D$3:$D$100)+1)))</f>
        <v>2040</v>
      </c>
      <c r="AH297">
        <f t="shared" si="181"/>
        <v>2.6800000000000001E-4</v>
      </c>
      <c r="AI297" s="38">
        <f t="shared" si="182"/>
        <v>2.6800000000000001E-4</v>
      </c>
      <c r="AJ297">
        <f t="shared" si="183"/>
        <v>2.6800000000000001E-4</v>
      </c>
      <c r="AK297">
        <f t="shared" si="184"/>
        <v>0.82991560000000009</v>
      </c>
      <c r="AL297">
        <f t="shared" si="185"/>
        <v>0</v>
      </c>
      <c r="AQ297">
        <f t="shared" si="207"/>
        <v>2307</v>
      </c>
      <c r="AR297">
        <f t="shared" si="186"/>
        <v>2040</v>
      </c>
      <c r="AS297" cm="1">
        <f t="array" ref="AS297">IF(AR297&gt;=MAX($D$3:$D$100),MAX($D$3:$D$100),IF(AQ297&lt;$D$3,$D$3,INDEX($D$3:$D$100,MATCH(AQ297,$D$3:$D$100)+1)))</f>
        <v>2040</v>
      </c>
      <c r="AT297">
        <f t="shared" si="187"/>
        <v>6.0300000000000002E-5</v>
      </c>
      <c r="AU297" s="38">
        <f t="shared" si="188"/>
        <v>6.0300000000000002E-5</v>
      </c>
      <c r="AV297">
        <f t="shared" si="189"/>
        <v>6.0300000000000002E-5</v>
      </c>
      <c r="AW297">
        <f t="shared" si="190"/>
        <v>0.18673101000000003</v>
      </c>
      <c r="AX297">
        <f t="shared" si="191"/>
        <v>0</v>
      </c>
      <c r="AZ297" s="1" t="str" cm="1">
        <f t="array" ref="AZ297">IF(INDEX(Utilities!297:297,'OperationUtility1 (El)'!$B$9)="","",INDEX(Utilities!297:297,'OperationUtility1 (El)'!$B$9))</f>
        <v/>
      </c>
      <c r="BA297" s="1" t="str" cm="1">
        <f t="array" ref="BA297">IF(INDEX(Utilities!297:297,'OperationUtility1 (El)'!$B$9 + 4)="","",INDEX(Utilities!297:297,'OperationUtility1 (El)'!$B$9 +4))</f>
        <v/>
      </c>
      <c r="BC297">
        <f t="shared" si="208"/>
        <v>2307</v>
      </c>
      <c r="BD297">
        <f t="shared" si="192"/>
        <v>2040</v>
      </c>
      <c r="BE297" cm="1">
        <f t="array" ref="BE297">IF(BD297&gt;=MAX($D$3:$D$100),MAX($D$3:$D$100),IF(BC297&lt;$D$3,$D$3,INDEX($D$3:$D$100,MATCH(BC297,$D$3:$D$100)+1)))</f>
        <v>2040</v>
      </c>
      <c r="BF297">
        <f t="shared" si="193"/>
        <v>0.40600000000000003</v>
      </c>
      <c r="BG297" s="38">
        <f t="shared" si="194"/>
        <v>0.40600000000000003</v>
      </c>
      <c r="BH297">
        <f t="shared" si="195"/>
        <v>0.40600000000000003</v>
      </c>
      <c r="BI297">
        <f t="shared" si="196"/>
        <v>1257.2602000000002</v>
      </c>
      <c r="BJ297">
        <f t="shared" si="197"/>
        <v>0</v>
      </c>
      <c r="BL297" s="1" t="str" cm="1">
        <f t="array" ref="BL297">IF(INDEX(Utilities!297:297,'OperationUtility1 (El)'!$B$9)="","",INDEX(Utilities!297:297,'OperationUtility1 (El)'!$B$9))</f>
        <v/>
      </c>
      <c r="BM297" s="1" t="str" cm="1">
        <f t="array" ref="BM297">IF(INDEX(Utilities!297:297,'OperationUtility1 (El)'!$B$9 + 5)="","",INDEX(Utilities!297:297,'OperationUtility1 (El)'!$B$9 +5))</f>
        <v/>
      </c>
      <c r="BO297">
        <f t="shared" si="209"/>
        <v>2307</v>
      </c>
      <c r="BP297">
        <f t="shared" si="198"/>
        <v>2040</v>
      </c>
      <c r="BQ297" cm="1">
        <f t="array" ref="BQ297">IF(BP297&gt;=MAX($D$3:$D$100),MAX($D$3:$D$100),IF(BO297&lt;$D$3,$D$3,INDEX($D$3:$D$100,MATCH(BO297,$D$3:$D$100)+1)))</f>
        <v>2040</v>
      </c>
      <c r="BR297">
        <f t="shared" si="199"/>
        <v>6.1510000000000007</v>
      </c>
      <c r="BS297" s="38">
        <f t="shared" si="200"/>
        <v>6.1510000000000007</v>
      </c>
      <c r="BT297">
        <f t="shared" si="201"/>
        <v>6.1510000000000007</v>
      </c>
      <c r="BU297">
        <f t="shared" si="202"/>
        <v>19047.801700000004</v>
      </c>
      <c r="BV297">
        <f t="shared" si="203"/>
        <v>0</v>
      </c>
    </row>
    <row r="298" spans="7:74" x14ac:dyDescent="0.25">
      <c r="G298">
        <f t="shared" si="204"/>
        <v>2308</v>
      </c>
      <c r="H298">
        <f t="shared" si="170"/>
        <v>2040</v>
      </c>
      <c r="I298" cm="1">
        <f t="array" ref="I298">IF(H298&gt;=MAX($D$3:$D$100),MAX($D$3:$D$100),IF(G298&lt;$D$3,$D$3,INDEX($D$3:$D$100,MATCH(G298,$D$3:$D$100)+1)))</f>
        <v>2040</v>
      </c>
      <c r="J298">
        <f t="shared" si="171"/>
        <v>4.0300000000000002E-2</v>
      </c>
      <c r="K298" s="38">
        <f t="shared" si="172"/>
        <v>4.0300000000000002E-2</v>
      </c>
      <c r="L298">
        <f t="shared" si="173"/>
        <v>4.0300000000000002E-2</v>
      </c>
      <c r="M298">
        <f t="shared" si="169"/>
        <v>124.79701000000001</v>
      </c>
      <c r="N298">
        <f t="shared" si="210"/>
        <v>0</v>
      </c>
      <c r="S298">
        <f t="shared" si="205"/>
        <v>2308</v>
      </c>
      <c r="T298">
        <f t="shared" si="174"/>
        <v>2040</v>
      </c>
      <c r="U298" cm="1">
        <f t="array" ref="U298">IF(T298&gt;=MAX($D$3:$D$100),MAX($D$3:$D$100),IF(S298&lt;$D$3,$D$3,INDEX($D$3:$D$100,MATCH(S298,$D$3:$D$100)+1)))</f>
        <v>2040</v>
      </c>
      <c r="V298">
        <f t="shared" si="175"/>
        <v>2.73E-5</v>
      </c>
      <c r="W298" s="38">
        <f t="shared" si="176"/>
        <v>2.73E-5</v>
      </c>
      <c r="X298">
        <f t="shared" si="177"/>
        <v>2.73E-5</v>
      </c>
      <c r="Y298">
        <f t="shared" si="178"/>
        <v>8.453991000000001E-2</v>
      </c>
      <c r="Z298">
        <f t="shared" si="179"/>
        <v>0</v>
      </c>
      <c r="AE298">
        <f t="shared" si="206"/>
        <v>2308</v>
      </c>
      <c r="AF298">
        <f t="shared" si="180"/>
        <v>2040</v>
      </c>
      <c r="AG298" cm="1">
        <f t="array" ref="AG298">IF(AF298&gt;=MAX($D$3:$D$100),MAX($D$3:$D$100),IF(AE298&lt;$D$3,$D$3,INDEX($D$3:$D$100,MATCH(AE298,$D$3:$D$100)+1)))</f>
        <v>2040</v>
      </c>
      <c r="AH298">
        <f t="shared" si="181"/>
        <v>2.6800000000000001E-4</v>
      </c>
      <c r="AI298" s="38">
        <f t="shared" si="182"/>
        <v>2.6800000000000001E-4</v>
      </c>
      <c r="AJ298">
        <f t="shared" si="183"/>
        <v>2.6800000000000001E-4</v>
      </c>
      <c r="AK298">
        <f t="shared" si="184"/>
        <v>0.82991560000000009</v>
      </c>
      <c r="AL298">
        <f t="shared" si="185"/>
        <v>0</v>
      </c>
      <c r="AQ298">
        <f t="shared" si="207"/>
        <v>2308</v>
      </c>
      <c r="AR298">
        <f t="shared" si="186"/>
        <v>2040</v>
      </c>
      <c r="AS298" cm="1">
        <f t="array" ref="AS298">IF(AR298&gt;=MAX($D$3:$D$100),MAX($D$3:$D$100),IF(AQ298&lt;$D$3,$D$3,INDEX($D$3:$D$100,MATCH(AQ298,$D$3:$D$100)+1)))</f>
        <v>2040</v>
      </c>
      <c r="AT298">
        <f t="shared" si="187"/>
        <v>6.0300000000000002E-5</v>
      </c>
      <c r="AU298" s="38">
        <f t="shared" si="188"/>
        <v>6.0300000000000002E-5</v>
      </c>
      <c r="AV298">
        <f t="shared" si="189"/>
        <v>6.0300000000000002E-5</v>
      </c>
      <c r="AW298">
        <f t="shared" si="190"/>
        <v>0.18673101000000003</v>
      </c>
      <c r="AX298">
        <f t="shared" si="191"/>
        <v>0</v>
      </c>
      <c r="AZ298" s="1" t="str" cm="1">
        <f t="array" ref="AZ298">IF(INDEX(Utilities!298:298,'OperationUtility1 (El)'!$B$9)="","",INDEX(Utilities!298:298,'OperationUtility1 (El)'!$B$9))</f>
        <v/>
      </c>
      <c r="BA298" s="1" t="str" cm="1">
        <f t="array" ref="BA298">IF(INDEX(Utilities!298:298,'OperationUtility1 (El)'!$B$9 + 4)="","",INDEX(Utilities!298:298,'OperationUtility1 (El)'!$B$9 +4))</f>
        <v/>
      </c>
      <c r="BC298">
        <f t="shared" si="208"/>
        <v>2308</v>
      </c>
      <c r="BD298">
        <f t="shared" si="192"/>
        <v>2040</v>
      </c>
      <c r="BE298" cm="1">
        <f t="array" ref="BE298">IF(BD298&gt;=MAX($D$3:$D$100),MAX($D$3:$D$100),IF(BC298&lt;$D$3,$D$3,INDEX($D$3:$D$100,MATCH(BC298,$D$3:$D$100)+1)))</f>
        <v>2040</v>
      </c>
      <c r="BF298">
        <f t="shared" si="193"/>
        <v>0.40600000000000003</v>
      </c>
      <c r="BG298" s="38">
        <f t="shared" si="194"/>
        <v>0.40600000000000003</v>
      </c>
      <c r="BH298">
        <f t="shared" si="195"/>
        <v>0.40600000000000003</v>
      </c>
      <c r="BI298">
        <f t="shared" si="196"/>
        <v>1257.2602000000002</v>
      </c>
      <c r="BJ298">
        <f t="shared" si="197"/>
        <v>0</v>
      </c>
      <c r="BL298" s="1" t="str" cm="1">
        <f t="array" ref="BL298">IF(INDEX(Utilities!298:298,'OperationUtility1 (El)'!$B$9)="","",INDEX(Utilities!298:298,'OperationUtility1 (El)'!$B$9))</f>
        <v/>
      </c>
      <c r="BM298" s="1" t="str" cm="1">
        <f t="array" ref="BM298">IF(INDEX(Utilities!298:298,'OperationUtility1 (El)'!$B$9 + 5)="","",INDEX(Utilities!298:298,'OperationUtility1 (El)'!$B$9 +5))</f>
        <v/>
      </c>
      <c r="BO298">
        <f t="shared" si="209"/>
        <v>2308</v>
      </c>
      <c r="BP298">
        <f t="shared" si="198"/>
        <v>2040</v>
      </c>
      <c r="BQ298" cm="1">
        <f t="array" ref="BQ298">IF(BP298&gt;=MAX($D$3:$D$100),MAX($D$3:$D$100),IF(BO298&lt;$D$3,$D$3,INDEX($D$3:$D$100,MATCH(BO298,$D$3:$D$100)+1)))</f>
        <v>2040</v>
      </c>
      <c r="BR298">
        <f t="shared" si="199"/>
        <v>6.1510000000000007</v>
      </c>
      <c r="BS298" s="38">
        <f t="shared" si="200"/>
        <v>6.1510000000000007</v>
      </c>
      <c r="BT298">
        <f t="shared" si="201"/>
        <v>6.1510000000000007</v>
      </c>
      <c r="BU298">
        <f t="shared" si="202"/>
        <v>19047.801700000004</v>
      </c>
      <c r="BV298">
        <f t="shared" si="203"/>
        <v>0</v>
      </c>
    </row>
    <row r="299" spans="7:74" x14ac:dyDescent="0.25">
      <c r="G299">
        <f t="shared" si="204"/>
        <v>2309</v>
      </c>
      <c r="H299">
        <f t="shared" si="170"/>
        <v>2040</v>
      </c>
      <c r="I299" cm="1">
        <f t="array" ref="I299">IF(H299&gt;=MAX($D$3:$D$100),MAX($D$3:$D$100),IF(G299&lt;$D$3,$D$3,INDEX($D$3:$D$100,MATCH(G299,$D$3:$D$100)+1)))</f>
        <v>2040</v>
      </c>
      <c r="J299">
        <f t="shared" si="171"/>
        <v>4.0300000000000002E-2</v>
      </c>
      <c r="K299" s="38">
        <f t="shared" si="172"/>
        <v>4.0300000000000002E-2</v>
      </c>
      <c r="L299">
        <f t="shared" si="173"/>
        <v>4.0300000000000002E-2</v>
      </c>
      <c r="M299">
        <f t="shared" si="169"/>
        <v>124.79701000000001</v>
      </c>
      <c r="N299">
        <f t="shared" si="210"/>
        <v>0</v>
      </c>
      <c r="S299">
        <f t="shared" si="205"/>
        <v>2309</v>
      </c>
      <c r="T299">
        <f t="shared" si="174"/>
        <v>2040</v>
      </c>
      <c r="U299" cm="1">
        <f t="array" ref="U299">IF(T299&gt;=MAX($D$3:$D$100),MAX($D$3:$D$100),IF(S299&lt;$D$3,$D$3,INDEX($D$3:$D$100,MATCH(S299,$D$3:$D$100)+1)))</f>
        <v>2040</v>
      </c>
      <c r="V299">
        <f t="shared" si="175"/>
        <v>2.73E-5</v>
      </c>
      <c r="W299" s="38">
        <f t="shared" si="176"/>
        <v>2.73E-5</v>
      </c>
      <c r="X299">
        <f t="shared" si="177"/>
        <v>2.73E-5</v>
      </c>
      <c r="Y299">
        <f t="shared" si="178"/>
        <v>8.453991000000001E-2</v>
      </c>
      <c r="Z299">
        <f t="shared" si="179"/>
        <v>0</v>
      </c>
      <c r="AE299">
        <f t="shared" si="206"/>
        <v>2309</v>
      </c>
      <c r="AF299">
        <f t="shared" si="180"/>
        <v>2040</v>
      </c>
      <c r="AG299" cm="1">
        <f t="array" ref="AG299">IF(AF299&gt;=MAX($D$3:$D$100),MAX($D$3:$D$100),IF(AE299&lt;$D$3,$D$3,INDEX($D$3:$D$100,MATCH(AE299,$D$3:$D$100)+1)))</f>
        <v>2040</v>
      </c>
      <c r="AH299">
        <f t="shared" si="181"/>
        <v>2.6800000000000001E-4</v>
      </c>
      <c r="AI299" s="38">
        <f t="shared" si="182"/>
        <v>2.6800000000000001E-4</v>
      </c>
      <c r="AJ299">
        <f t="shared" si="183"/>
        <v>2.6800000000000001E-4</v>
      </c>
      <c r="AK299">
        <f t="shared" si="184"/>
        <v>0.82991560000000009</v>
      </c>
      <c r="AL299">
        <f t="shared" si="185"/>
        <v>0</v>
      </c>
      <c r="AQ299">
        <f t="shared" si="207"/>
        <v>2309</v>
      </c>
      <c r="AR299">
        <f t="shared" si="186"/>
        <v>2040</v>
      </c>
      <c r="AS299" cm="1">
        <f t="array" ref="AS299">IF(AR299&gt;=MAX($D$3:$D$100),MAX($D$3:$D$100),IF(AQ299&lt;$D$3,$D$3,INDEX($D$3:$D$100,MATCH(AQ299,$D$3:$D$100)+1)))</f>
        <v>2040</v>
      </c>
      <c r="AT299">
        <f t="shared" si="187"/>
        <v>6.0300000000000002E-5</v>
      </c>
      <c r="AU299" s="38">
        <f t="shared" si="188"/>
        <v>6.0300000000000002E-5</v>
      </c>
      <c r="AV299">
        <f t="shared" si="189"/>
        <v>6.0300000000000002E-5</v>
      </c>
      <c r="AW299">
        <f t="shared" si="190"/>
        <v>0.18673101000000003</v>
      </c>
      <c r="AX299">
        <f t="shared" si="191"/>
        <v>0</v>
      </c>
      <c r="AZ299" s="1" t="str" cm="1">
        <f t="array" ref="AZ299">IF(INDEX(Utilities!299:299,'OperationUtility1 (El)'!$B$9)="","",INDEX(Utilities!299:299,'OperationUtility1 (El)'!$B$9))</f>
        <v/>
      </c>
      <c r="BA299" s="1" t="str" cm="1">
        <f t="array" ref="BA299">IF(INDEX(Utilities!299:299,'OperationUtility1 (El)'!$B$9 + 4)="","",INDEX(Utilities!299:299,'OperationUtility1 (El)'!$B$9 +4))</f>
        <v/>
      </c>
      <c r="BC299">
        <f t="shared" si="208"/>
        <v>2309</v>
      </c>
      <c r="BD299">
        <f t="shared" si="192"/>
        <v>2040</v>
      </c>
      <c r="BE299" cm="1">
        <f t="array" ref="BE299">IF(BD299&gt;=MAX($D$3:$D$100),MAX($D$3:$D$100),IF(BC299&lt;$D$3,$D$3,INDEX($D$3:$D$100,MATCH(BC299,$D$3:$D$100)+1)))</f>
        <v>2040</v>
      </c>
      <c r="BF299">
        <f t="shared" si="193"/>
        <v>0.40600000000000003</v>
      </c>
      <c r="BG299" s="38">
        <f t="shared" si="194"/>
        <v>0.40600000000000003</v>
      </c>
      <c r="BH299">
        <f t="shared" si="195"/>
        <v>0.40600000000000003</v>
      </c>
      <c r="BI299">
        <f t="shared" si="196"/>
        <v>1257.2602000000002</v>
      </c>
      <c r="BJ299">
        <f t="shared" si="197"/>
        <v>0</v>
      </c>
      <c r="BL299" s="1" t="str" cm="1">
        <f t="array" ref="BL299">IF(INDEX(Utilities!299:299,'OperationUtility1 (El)'!$B$9)="","",INDEX(Utilities!299:299,'OperationUtility1 (El)'!$B$9))</f>
        <v/>
      </c>
      <c r="BM299" s="1" t="str" cm="1">
        <f t="array" ref="BM299">IF(INDEX(Utilities!299:299,'OperationUtility1 (El)'!$B$9 + 5)="","",INDEX(Utilities!299:299,'OperationUtility1 (El)'!$B$9 +5))</f>
        <v/>
      </c>
      <c r="BO299">
        <f t="shared" si="209"/>
        <v>2309</v>
      </c>
      <c r="BP299">
        <f t="shared" si="198"/>
        <v>2040</v>
      </c>
      <c r="BQ299" cm="1">
        <f t="array" ref="BQ299">IF(BP299&gt;=MAX($D$3:$D$100),MAX($D$3:$D$100),IF(BO299&lt;$D$3,$D$3,INDEX($D$3:$D$100,MATCH(BO299,$D$3:$D$100)+1)))</f>
        <v>2040</v>
      </c>
      <c r="BR299">
        <f t="shared" si="199"/>
        <v>6.1510000000000007</v>
      </c>
      <c r="BS299" s="38">
        <f t="shared" si="200"/>
        <v>6.1510000000000007</v>
      </c>
      <c r="BT299">
        <f t="shared" si="201"/>
        <v>6.1510000000000007</v>
      </c>
      <c r="BU299">
        <f t="shared" si="202"/>
        <v>19047.801700000004</v>
      </c>
      <c r="BV299">
        <f t="shared" si="203"/>
        <v>0</v>
      </c>
    </row>
    <row r="300" spans="7:74" x14ac:dyDescent="0.25">
      <c r="G300">
        <f t="shared" si="204"/>
        <v>2310</v>
      </c>
      <c r="H300">
        <f t="shared" si="170"/>
        <v>2040</v>
      </c>
      <c r="I300" cm="1">
        <f t="array" ref="I300">IF(H300&gt;=MAX($D$3:$D$100),MAX($D$3:$D$100),IF(G300&lt;$D$3,$D$3,INDEX($D$3:$D$100,MATCH(G300,$D$3:$D$100)+1)))</f>
        <v>2040</v>
      </c>
      <c r="J300">
        <f t="shared" si="171"/>
        <v>4.0300000000000002E-2</v>
      </c>
      <c r="K300" s="38">
        <f t="shared" si="172"/>
        <v>4.0300000000000002E-2</v>
      </c>
      <c r="L300">
        <f t="shared" si="173"/>
        <v>4.0300000000000002E-2</v>
      </c>
      <c r="M300">
        <f t="shared" si="169"/>
        <v>124.79701000000001</v>
      </c>
      <c r="N300">
        <f t="shared" si="210"/>
        <v>0</v>
      </c>
      <c r="S300">
        <f t="shared" si="205"/>
        <v>2310</v>
      </c>
      <c r="T300">
        <f t="shared" si="174"/>
        <v>2040</v>
      </c>
      <c r="U300" cm="1">
        <f t="array" ref="U300">IF(T300&gt;=MAX($D$3:$D$100),MAX($D$3:$D$100),IF(S300&lt;$D$3,$D$3,INDEX($D$3:$D$100,MATCH(S300,$D$3:$D$100)+1)))</f>
        <v>2040</v>
      </c>
      <c r="V300">
        <f t="shared" si="175"/>
        <v>2.73E-5</v>
      </c>
      <c r="W300" s="38">
        <f t="shared" si="176"/>
        <v>2.73E-5</v>
      </c>
      <c r="X300">
        <f t="shared" si="177"/>
        <v>2.73E-5</v>
      </c>
      <c r="Y300">
        <f t="shared" si="178"/>
        <v>8.453991000000001E-2</v>
      </c>
      <c r="Z300">
        <f t="shared" si="179"/>
        <v>0</v>
      </c>
      <c r="AE300">
        <f t="shared" si="206"/>
        <v>2310</v>
      </c>
      <c r="AF300">
        <f t="shared" si="180"/>
        <v>2040</v>
      </c>
      <c r="AG300" cm="1">
        <f t="array" ref="AG300">IF(AF300&gt;=MAX($D$3:$D$100),MAX($D$3:$D$100),IF(AE300&lt;$D$3,$D$3,INDEX($D$3:$D$100,MATCH(AE300,$D$3:$D$100)+1)))</f>
        <v>2040</v>
      </c>
      <c r="AH300">
        <f t="shared" si="181"/>
        <v>2.6800000000000001E-4</v>
      </c>
      <c r="AI300" s="38">
        <f t="shared" si="182"/>
        <v>2.6800000000000001E-4</v>
      </c>
      <c r="AJ300">
        <f t="shared" si="183"/>
        <v>2.6800000000000001E-4</v>
      </c>
      <c r="AK300">
        <f t="shared" si="184"/>
        <v>0.82991560000000009</v>
      </c>
      <c r="AL300">
        <f t="shared" si="185"/>
        <v>0</v>
      </c>
      <c r="AQ300">
        <f t="shared" si="207"/>
        <v>2310</v>
      </c>
      <c r="AR300">
        <f t="shared" si="186"/>
        <v>2040</v>
      </c>
      <c r="AS300" cm="1">
        <f t="array" ref="AS300">IF(AR300&gt;=MAX($D$3:$D$100),MAX($D$3:$D$100),IF(AQ300&lt;$D$3,$D$3,INDEX($D$3:$D$100,MATCH(AQ300,$D$3:$D$100)+1)))</f>
        <v>2040</v>
      </c>
      <c r="AT300">
        <f t="shared" si="187"/>
        <v>6.0300000000000002E-5</v>
      </c>
      <c r="AU300" s="38">
        <f t="shared" si="188"/>
        <v>6.0300000000000002E-5</v>
      </c>
      <c r="AV300">
        <f t="shared" si="189"/>
        <v>6.0300000000000002E-5</v>
      </c>
      <c r="AW300">
        <f t="shared" si="190"/>
        <v>0.18673101000000003</v>
      </c>
      <c r="AX300">
        <f t="shared" si="191"/>
        <v>0</v>
      </c>
      <c r="AZ300" s="1" t="str" cm="1">
        <f t="array" ref="AZ300">IF(INDEX(Utilities!300:300,'OperationUtility1 (El)'!$B$9)="","",INDEX(Utilities!300:300,'OperationUtility1 (El)'!$B$9))</f>
        <v/>
      </c>
      <c r="BA300" s="1" t="str" cm="1">
        <f t="array" ref="BA300">IF(INDEX(Utilities!300:300,'OperationUtility1 (El)'!$B$9 + 4)="","",INDEX(Utilities!300:300,'OperationUtility1 (El)'!$B$9 +4))</f>
        <v/>
      </c>
      <c r="BC300">
        <f t="shared" si="208"/>
        <v>2310</v>
      </c>
      <c r="BD300">
        <f t="shared" si="192"/>
        <v>2040</v>
      </c>
      <c r="BE300" cm="1">
        <f t="array" ref="BE300">IF(BD300&gt;=MAX($D$3:$D$100),MAX($D$3:$D$100),IF(BC300&lt;$D$3,$D$3,INDEX($D$3:$D$100,MATCH(BC300,$D$3:$D$100)+1)))</f>
        <v>2040</v>
      </c>
      <c r="BF300">
        <f t="shared" si="193"/>
        <v>0.40600000000000003</v>
      </c>
      <c r="BG300" s="38">
        <f t="shared" si="194"/>
        <v>0.40600000000000003</v>
      </c>
      <c r="BH300">
        <f t="shared" si="195"/>
        <v>0.40600000000000003</v>
      </c>
      <c r="BI300">
        <f t="shared" si="196"/>
        <v>1257.2602000000002</v>
      </c>
      <c r="BJ300">
        <f t="shared" si="197"/>
        <v>0</v>
      </c>
      <c r="BL300" s="1" t="str" cm="1">
        <f t="array" ref="BL300">IF(INDEX(Utilities!300:300,'OperationUtility1 (El)'!$B$9)="","",INDEX(Utilities!300:300,'OperationUtility1 (El)'!$B$9))</f>
        <v/>
      </c>
      <c r="BM300" s="1" t="str" cm="1">
        <f t="array" ref="BM300">IF(INDEX(Utilities!300:300,'OperationUtility1 (El)'!$B$9 + 5)="","",INDEX(Utilities!300:300,'OperationUtility1 (El)'!$B$9 +5))</f>
        <v/>
      </c>
      <c r="BO300">
        <f t="shared" si="209"/>
        <v>2310</v>
      </c>
      <c r="BP300">
        <f t="shared" si="198"/>
        <v>2040</v>
      </c>
      <c r="BQ300" cm="1">
        <f t="array" ref="BQ300">IF(BP300&gt;=MAX($D$3:$D$100),MAX($D$3:$D$100),IF(BO300&lt;$D$3,$D$3,INDEX($D$3:$D$100,MATCH(BO300,$D$3:$D$100)+1)))</f>
        <v>2040</v>
      </c>
      <c r="BR300">
        <f t="shared" si="199"/>
        <v>6.1510000000000007</v>
      </c>
      <c r="BS300" s="38">
        <f t="shared" si="200"/>
        <v>6.1510000000000007</v>
      </c>
      <c r="BT300">
        <f t="shared" si="201"/>
        <v>6.1510000000000007</v>
      </c>
      <c r="BU300">
        <f t="shared" si="202"/>
        <v>19047.801700000004</v>
      </c>
      <c r="BV300">
        <f t="shared" si="203"/>
        <v>0</v>
      </c>
    </row>
    <row r="301" spans="7:74" x14ac:dyDescent="0.25">
      <c r="G301">
        <f t="shared" si="204"/>
        <v>2311</v>
      </c>
      <c r="H301">
        <f t="shared" si="170"/>
        <v>2040</v>
      </c>
      <c r="I301" cm="1">
        <f t="array" ref="I301">IF(H301&gt;=MAX($D$3:$D$100),MAX($D$3:$D$100),IF(G301&lt;$D$3,$D$3,INDEX($D$3:$D$100,MATCH(G301,$D$3:$D$100)+1)))</f>
        <v>2040</v>
      </c>
      <c r="J301">
        <f t="shared" si="171"/>
        <v>4.0300000000000002E-2</v>
      </c>
      <c r="K301" s="38">
        <f t="shared" si="172"/>
        <v>4.0300000000000002E-2</v>
      </c>
      <c r="L301">
        <f t="shared" si="173"/>
        <v>4.0300000000000002E-2</v>
      </c>
      <c r="M301">
        <f t="shared" si="169"/>
        <v>124.79701000000001</v>
      </c>
      <c r="N301">
        <f t="shared" si="210"/>
        <v>0</v>
      </c>
      <c r="S301">
        <f t="shared" si="205"/>
        <v>2311</v>
      </c>
      <c r="T301">
        <f t="shared" si="174"/>
        <v>2040</v>
      </c>
      <c r="U301" cm="1">
        <f t="array" ref="U301">IF(T301&gt;=MAX($D$3:$D$100),MAX($D$3:$D$100),IF(S301&lt;$D$3,$D$3,INDEX($D$3:$D$100,MATCH(S301,$D$3:$D$100)+1)))</f>
        <v>2040</v>
      </c>
      <c r="V301">
        <f t="shared" si="175"/>
        <v>2.73E-5</v>
      </c>
      <c r="W301" s="38">
        <f t="shared" si="176"/>
        <v>2.73E-5</v>
      </c>
      <c r="X301">
        <f t="shared" si="177"/>
        <v>2.73E-5</v>
      </c>
      <c r="Y301">
        <f t="shared" si="178"/>
        <v>8.453991000000001E-2</v>
      </c>
      <c r="Z301">
        <f t="shared" si="179"/>
        <v>0</v>
      </c>
      <c r="AE301">
        <f t="shared" si="206"/>
        <v>2311</v>
      </c>
      <c r="AF301">
        <f t="shared" si="180"/>
        <v>2040</v>
      </c>
      <c r="AG301" cm="1">
        <f t="array" ref="AG301">IF(AF301&gt;=MAX($D$3:$D$100),MAX($D$3:$D$100),IF(AE301&lt;$D$3,$D$3,INDEX($D$3:$D$100,MATCH(AE301,$D$3:$D$100)+1)))</f>
        <v>2040</v>
      </c>
      <c r="AH301">
        <f t="shared" si="181"/>
        <v>2.6800000000000001E-4</v>
      </c>
      <c r="AI301" s="38">
        <f t="shared" si="182"/>
        <v>2.6800000000000001E-4</v>
      </c>
      <c r="AJ301">
        <f t="shared" si="183"/>
        <v>2.6800000000000001E-4</v>
      </c>
      <c r="AK301">
        <f t="shared" si="184"/>
        <v>0.82991560000000009</v>
      </c>
      <c r="AL301">
        <f t="shared" si="185"/>
        <v>0</v>
      </c>
      <c r="AQ301">
        <f t="shared" si="207"/>
        <v>2311</v>
      </c>
      <c r="AR301">
        <f t="shared" si="186"/>
        <v>2040</v>
      </c>
      <c r="AS301" cm="1">
        <f t="array" ref="AS301">IF(AR301&gt;=MAX($D$3:$D$100),MAX($D$3:$D$100),IF(AQ301&lt;$D$3,$D$3,INDEX($D$3:$D$100,MATCH(AQ301,$D$3:$D$100)+1)))</f>
        <v>2040</v>
      </c>
      <c r="AT301">
        <f t="shared" si="187"/>
        <v>6.0300000000000002E-5</v>
      </c>
      <c r="AU301" s="38">
        <f t="shared" si="188"/>
        <v>6.0300000000000002E-5</v>
      </c>
      <c r="AV301">
        <f t="shared" si="189"/>
        <v>6.0300000000000002E-5</v>
      </c>
      <c r="AW301">
        <f t="shared" si="190"/>
        <v>0.18673101000000003</v>
      </c>
      <c r="AX301">
        <f t="shared" si="191"/>
        <v>0</v>
      </c>
      <c r="AZ301" s="1" t="str" cm="1">
        <f t="array" ref="AZ301">IF(INDEX(Utilities!301:301,'OperationUtility1 (El)'!$B$9)="","",INDEX(Utilities!301:301,'OperationUtility1 (El)'!$B$9))</f>
        <v/>
      </c>
      <c r="BA301" s="1" t="str" cm="1">
        <f t="array" ref="BA301">IF(INDEX(Utilities!301:301,'OperationUtility1 (El)'!$B$9 + 4)="","",INDEX(Utilities!301:301,'OperationUtility1 (El)'!$B$9 +4))</f>
        <v/>
      </c>
      <c r="BC301">
        <f t="shared" si="208"/>
        <v>2311</v>
      </c>
      <c r="BD301">
        <f t="shared" si="192"/>
        <v>2040</v>
      </c>
      <c r="BE301" cm="1">
        <f t="array" ref="BE301">IF(BD301&gt;=MAX($D$3:$D$100),MAX($D$3:$D$100),IF(BC301&lt;$D$3,$D$3,INDEX($D$3:$D$100,MATCH(BC301,$D$3:$D$100)+1)))</f>
        <v>2040</v>
      </c>
      <c r="BF301">
        <f t="shared" si="193"/>
        <v>0.40600000000000003</v>
      </c>
      <c r="BG301" s="38">
        <f t="shared" si="194"/>
        <v>0.40600000000000003</v>
      </c>
      <c r="BH301">
        <f t="shared" si="195"/>
        <v>0.40600000000000003</v>
      </c>
      <c r="BI301">
        <f t="shared" si="196"/>
        <v>1257.2602000000002</v>
      </c>
      <c r="BJ301">
        <f t="shared" si="197"/>
        <v>0</v>
      </c>
      <c r="BL301" s="1" t="str" cm="1">
        <f t="array" ref="BL301">IF(INDEX(Utilities!301:301,'OperationUtility1 (El)'!$B$9)="","",INDEX(Utilities!301:301,'OperationUtility1 (El)'!$B$9))</f>
        <v/>
      </c>
      <c r="BM301" s="1" t="str" cm="1">
        <f t="array" ref="BM301">IF(INDEX(Utilities!301:301,'OperationUtility1 (El)'!$B$9 + 5)="","",INDEX(Utilities!301:301,'OperationUtility1 (El)'!$B$9 +5))</f>
        <v/>
      </c>
      <c r="BO301">
        <f t="shared" si="209"/>
        <v>2311</v>
      </c>
      <c r="BP301">
        <f t="shared" si="198"/>
        <v>2040</v>
      </c>
      <c r="BQ301" cm="1">
        <f t="array" ref="BQ301">IF(BP301&gt;=MAX($D$3:$D$100),MAX($D$3:$D$100),IF(BO301&lt;$D$3,$D$3,INDEX($D$3:$D$100,MATCH(BO301,$D$3:$D$100)+1)))</f>
        <v>2040</v>
      </c>
      <c r="BR301">
        <f t="shared" si="199"/>
        <v>6.1510000000000007</v>
      </c>
      <c r="BS301" s="38">
        <f t="shared" si="200"/>
        <v>6.1510000000000007</v>
      </c>
      <c r="BT301">
        <f t="shared" si="201"/>
        <v>6.1510000000000007</v>
      </c>
      <c r="BU301">
        <f t="shared" si="202"/>
        <v>19047.801700000004</v>
      </c>
      <c r="BV301">
        <f t="shared" si="203"/>
        <v>0</v>
      </c>
    </row>
    <row r="302" spans="7:74" x14ac:dyDescent="0.25">
      <c r="G302">
        <f t="shared" si="204"/>
        <v>2312</v>
      </c>
      <c r="H302">
        <f t="shared" si="170"/>
        <v>2040</v>
      </c>
      <c r="I302" cm="1">
        <f t="array" ref="I302">IF(H302&gt;=MAX($D$3:$D$100),MAX($D$3:$D$100),IF(G302&lt;$D$3,$D$3,INDEX($D$3:$D$100,MATCH(G302,$D$3:$D$100)+1)))</f>
        <v>2040</v>
      </c>
      <c r="J302">
        <f t="shared" si="171"/>
        <v>4.0300000000000002E-2</v>
      </c>
      <c r="K302" s="38">
        <f t="shared" si="172"/>
        <v>4.0300000000000002E-2</v>
      </c>
      <c r="L302">
        <f t="shared" si="173"/>
        <v>4.0300000000000002E-2</v>
      </c>
      <c r="M302">
        <f t="shared" si="169"/>
        <v>124.79701000000001</v>
      </c>
      <c r="N302">
        <f t="shared" si="210"/>
        <v>0</v>
      </c>
      <c r="S302">
        <f t="shared" si="205"/>
        <v>2312</v>
      </c>
      <c r="T302">
        <f t="shared" si="174"/>
        <v>2040</v>
      </c>
      <c r="U302" cm="1">
        <f t="array" ref="U302">IF(T302&gt;=MAX($D$3:$D$100),MAX($D$3:$D$100),IF(S302&lt;$D$3,$D$3,INDEX($D$3:$D$100,MATCH(S302,$D$3:$D$100)+1)))</f>
        <v>2040</v>
      </c>
      <c r="V302">
        <f t="shared" si="175"/>
        <v>2.73E-5</v>
      </c>
      <c r="W302" s="38">
        <f t="shared" si="176"/>
        <v>2.73E-5</v>
      </c>
      <c r="X302">
        <f t="shared" si="177"/>
        <v>2.73E-5</v>
      </c>
      <c r="Y302">
        <f t="shared" si="178"/>
        <v>8.453991000000001E-2</v>
      </c>
      <c r="Z302">
        <f t="shared" si="179"/>
        <v>0</v>
      </c>
      <c r="AE302">
        <f t="shared" si="206"/>
        <v>2312</v>
      </c>
      <c r="AF302">
        <f t="shared" si="180"/>
        <v>2040</v>
      </c>
      <c r="AG302" cm="1">
        <f t="array" ref="AG302">IF(AF302&gt;=MAX($D$3:$D$100),MAX($D$3:$D$100),IF(AE302&lt;$D$3,$D$3,INDEX($D$3:$D$100,MATCH(AE302,$D$3:$D$100)+1)))</f>
        <v>2040</v>
      </c>
      <c r="AH302">
        <f t="shared" si="181"/>
        <v>2.6800000000000001E-4</v>
      </c>
      <c r="AI302" s="38">
        <f t="shared" si="182"/>
        <v>2.6800000000000001E-4</v>
      </c>
      <c r="AJ302">
        <f t="shared" si="183"/>
        <v>2.6800000000000001E-4</v>
      </c>
      <c r="AK302">
        <f t="shared" si="184"/>
        <v>0.82991560000000009</v>
      </c>
      <c r="AL302">
        <f t="shared" si="185"/>
        <v>0</v>
      </c>
      <c r="AQ302">
        <f t="shared" si="207"/>
        <v>2312</v>
      </c>
      <c r="AR302">
        <f t="shared" si="186"/>
        <v>2040</v>
      </c>
      <c r="AS302" cm="1">
        <f t="array" ref="AS302">IF(AR302&gt;=MAX($D$3:$D$100),MAX($D$3:$D$100),IF(AQ302&lt;$D$3,$D$3,INDEX($D$3:$D$100,MATCH(AQ302,$D$3:$D$100)+1)))</f>
        <v>2040</v>
      </c>
      <c r="AT302">
        <f t="shared" si="187"/>
        <v>6.0300000000000002E-5</v>
      </c>
      <c r="AU302" s="38">
        <f t="shared" si="188"/>
        <v>6.0300000000000002E-5</v>
      </c>
      <c r="AV302">
        <f t="shared" si="189"/>
        <v>6.0300000000000002E-5</v>
      </c>
      <c r="AW302">
        <f t="shared" si="190"/>
        <v>0.18673101000000003</v>
      </c>
      <c r="AX302">
        <f t="shared" si="191"/>
        <v>0</v>
      </c>
      <c r="AZ302" s="1" t="str" cm="1">
        <f t="array" ref="AZ302">IF(INDEX(Utilities!302:302,'OperationUtility1 (El)'!$B$9)="","",INDEX(Utilities!302:302,'OperationUtility1 (El)'!$B$9))</f>
        <v/>
      </c>
      <c r="BA302" s="1" t="str" cm="1">
        <f t="array" ref="BA302">IF(INDEX(Utilities!302:302,'OperationUtility1 (El)'!$B$9 + 4)="","",INDEX(Utilities!302:302,'OperationUtility1 (El)'!$B$9 +4))</f>
        <v/>
      </c>
      <c r="BC302">
        <f t="shared" si="208"/>
        <v>2312</v>
      </c>
      <c r="BD302">
        <f t="shared" si="192"/>
        <v>2040</v>
      </c>
      <c r="BE302" cm="1">
        <f t="array" ref="BE302">IF(BD302&gt;=MAX($D$3:$D$100),MAX($D$3:$D$100),IF(BC302&lt;$D$3,$D$3,INDEX($D$3:$D$100,MATCH(BC302,$D$3:$D$100)+1)))</f>
        <v>2040</v>
      </c>
      <c r="BF302">
        <f t="shared" si="193"/>
        <v>0.40600000000000003</v>
      </c>
      <c r="BG302" s="38">
        <f t="shared" si="194"/>
        <v>0.40600000000000003</v>
      </c>
      <c r="BH302">
        <f t="shared" si="195"/>
        <v>0.40600000000000003</v>
      </c>
      <c r="BI302">
        <f t="shared" si="196"/>
        <v>1257.2602000000002</v>
      </c>
      <c r="BJ302">
        <f t="shared" si="197"/>
        <v>0</v>
      </c>
      <c r="BL302" s="1" t="str" cm="1">
        <f t="array" ref="BL302">IF(INDEX(Utilities!302:302,'OperationUtility1 (El)'!$B$9)="","",INDEX(Utilities!302:302,'OperationUtility1 (El)'!$B$9))</f>
        <v/>
      </c>
      <c r="BM302" s="1" t="str" cm="1">
        <f t="array" ref="BM302">IF(INDEX(Utilities!302:302,'OperationUtility1 (El)'!$B$9 + 5)="","",INDEX(Utilities!302:302,'OperationUtility1 (El)'!$B$9 +5))</f>
        <v/>
      </c>
      <c r="BO302">
        <f t="shared" si="209"/>
        <v>2312</v>
      </c>
      <c r="BP302">
        <f t="shared" si="198"/>
        <v>2040</v>
      </c>
      <c r="BQ302" cm="1">
        <f t="array" ref="BQ302">IF(BP302&gt;=MAX($D$3:$D$100),MAX($D$3:$D$100),IF(BO302&lt;$D$3,$D$3,INDEX($D$3:$D$100,MATCH(BO302,$D$3:$D$100)+1)))</f>
        <v>2040</v>
      </c>
      <c r="BR302">
        <f t="shared" si="199"/>
        <v>6.1510000000000007</v>
      </c>
      <c r="BS302" s="38">
        <f t="shared" si="200"/>
        <v>6.1510000000000007</v>
      </c>
      <c r="BT302">
        <f t="shared" si="201"/>
        <v>6.1510000000000007</v>
      </c>
      <c r="BU302">
        <f t="shared" si="202"/>
        <v>19047.801700000004</v>
      </c>
      <c r="BV302">
        <f t="shared" si="203"/>
        <v>0</v>
      </c>
    </row>
    <row r="303" spans="7:74" x14ac:dyDescent="0.25">
      <c r="G303">
        <f t="shared" si="204"/>
        <v>2313</v>
      </c>
      <c r="H303">
        <f t="shared" si="170"/>
        <v>2040</v>
      </c>
      <c r="I303" cm="1">
        <f t="array" ref="I303">IF(H303&gt;=MAX($D$3:$D$100),MAX($D$3:$D$100),IF(G303&lt;$D$3,$D$3,INDEX($D$3:$D$100,MATCH(G303,$D$3:$D$100)+1)))</f>
        <v>2040</v>
      </c>
      <c r="J303">
        <f t="shared" si="171"/>
        <v>4.0300000000000002E-2</v>
      </c>
      <c r="K303" s="38">
        <f t="shared" si="172"/>
        <v>4.0300000000000002E-2</v>
      </c>
      <c r="L303">
        <f t="shared" si="173"/>
        <v>4.0300000000000002E-2</v>
      </c>
      <c r="M303">
        <f t="shared" si="169"/>
        <v>124.79701000000001</v>
      </c>
      <c r="N303">
        <f t="shared" si="210"/>
        <v>0</v>
      </c>
      <c r="S303">
        <f t="shared" si="205"/>
        <v>2313</v>
      </c>
      <c r="T303">
        <f t="shared" si="174"/>
        <v>2040</v>
      </c>
      <c r="U303" cm="1">
        <f t="array" ref="U303">IF(T303&gt;=MAX($D$3:$D$100),MAX($D$3:$D$100),IF(S303&lt;$D$3,$D$3,INDEX($D$3:$D$100,MATCH(S303,$D$3:$D$100)+1)))</f>
        <v>2040</v>
      </c>
      <c r="V303">
        <f t="shared" si="175"/>
        <v>2.73E-5</v>
      </c>
      <c r="W303" s="38">
        <f t="shared" si="176"/>
        <v>2.73E-5</v>
      </c>
      <c r="X303">
        <f t="shared" si="177"/>
        <v>2.73E-5</v>
      </c>
      <c r="Y303">
        <f t="shared" si="178"/>
        <v>8.453991000000001E-2</v>
      </c>
      <c r="Z303">
        <f t="shared" si="179"/>
        <v>0</v>
      </c>
      <c r="AE303">
        <f t="shared" si="206"/>
        <v>2313</v>
      </c>
      <c r="AF303">
        <f t="shared" si="180"/>
        <v>2040</v>
      </c>
      <c r="AG303" cm="1">
        <f t="array" ref="AG303">IF(AF303&gt;=MAX($D$3:$D$100),MAX($D$3:$D$100),IF(AE303&lt;$D$3,$D$3,INDEX($D$3:$D$100,MATCH(AE303,$D$3:$D$100)+1)))</f>
        <v>2040</v>
      </c>
      <c r="AH303">
        <f t="shared" si="181"/>
        <v>2.6800000000000001E-4</v>
      </c>
      <c r="AI303" s="38">
        <f t="shared" si="182"/>
        <v>2.6800000000000001E-4</v>
      </c>
      <c r="AJ303">
        <f t="shared" si="183"/>
        <v>2.6800000000000001E-4</v>
      </c>
      <c r="AK303">
        <f t="shared" si="184"/>
        <v>0.82991560000000009</v>
      </c>
      <c r="AL303">
        <f t="shared" si="185"/>
        <v>0</v>
      </c>
      <c r="AQ303">
        <f t="shared" si="207"/>
        <v>2313</v>
      </c>
      <c r="AR303">
        <f t="shared" si="186"/>
        <v>2040</v>
      </c>
      <c r="AS303" cm="1">
        <f t="array" ref="AS303">IF(AR303&gt;=MAX($D$3:$D$100),MAX($D$3:$D$100),IF(AQ303&lt;$D$3,$D$3,INDEX($D$3:$D$100,MATCH(AQ303,$D$3:$D$100)+1)))</f>
        <v>2040</v>
      </c>
      <c r="AT303">
        <f t="shared" si="187"/>
        <v>6.0300000000000002E-5</v>
      </c>
      <c r="AU303" s="38">
        <f t="shared" si="188"/>
        <v>6.0300000000000002E-5</v>
      </c>
      <c r="AV303">
        <f t="shared" si="189"/>
        <v>6.0300000000000002E-5</v>
      </c>
      <c r="AW303">
        <f t="shared" si="190"/>
        <v>0.18673101000000003</v>
      </c>
      <c r="AX303">
        <f t="shared" si="191"/>
        <v>0</v>
      </c>
      <c r="AZ303" s="1" t="str" cm="1">
        <f t="array" ref="AZ303">IF(INDEX(Utilities!303:303,'OperationUtility1 (El)'!$B$9)="","",INDEX(Utilities!303:303,'OperationUtility1 (El)'!$B$9))</f>
        <v/>
      </c>
      <c r="BA303" s="1" t="str" cm="1">
        <f t="array" ref="BA303">IF(INDEX(Utilities!303:303,'OperationUtility1 (El)'!$B$9 + 4)="","",INDEX(Utilities!303:303,'OperationUtility1 (El)'!$B$9 +4))</f>
        <v/>
      </c>
      <c r="BC303">
        <f t="shared" si="208"/>
        <v>2313</v>
      </c>
      <c r="BD303">
        <f t="shared" si="192"/>
        <v>2040</v>
      </c>
      <c r="BE303" cm="1">
        <f t="array" ref="BE303">IF(BD303&gt;=MAX($D$3:$D$100),MAX($D$3:$D$100),IF(BC303&lt;$D$3,$D$3,INDEX($D$3:$D$100,MATCH(BC303,$D$3:$D$100)+1)))</f>
        <v>2040</v>
      </c>
      <c r="BF303">
        <f t="shared" si="193"/>
        <v>0.40600000000000003</v>
      </c>
      <c r="BG303" s="38">
        <f t="shared" si="194"/>
        <v>0.40600000000000003</v>
      </c>
      <c r="BH303">
        <f t="shared" si="195"/>
        <v>0.40600000000000003</v>
      </c>
      <c r="BI303">
        <f t="shared" si="196"/>
        <v>1257.2602000000002</v>
      </c>
      <c r="BJ303">
        <f t="shared" si="197"/>
        <v>0</v>
      </c>
      <c r="BL303" s="1" t="str" cm="1">
        <f t="array" ref="BL303">IF(INDEX(Utilities!303:303,'OperationUtility1 (El)'!$B$9)="","",INDEX(Utilities!303:303,'OperationUtility1 (El)'!$B$9))</f>
        <v/>
      </c>
      <c r="BM303" s="1" t="str" cm="1">
        <f t="array" ref="BM303">IF(INDEX(Utilities!303:303,'OperationUtility1 (El)'!$B$9 + 5)="","",INDEX(Utilities!303:303,'OperationUtility1 (El)'!$B$9 +5))</f>
        <v/>
      </c>
      <c r="BO303">
        <f t="shared" si="209"/>
        <v>2313</v>
      </c>
      <c r="BP303">
        <f t="shared" si="198"/>
        <v>2040</v>
      </c>
      <c r="BQ303" cm="1">
        <f t="array" ref="BQ303">IF(BP303&gt;=MAX($D$3:$D$100),MAX($D$3:$D$100),IF(BO303&lt;$D$3,$D$3,INDEX($D$3:$D$100,MATCH(BO303,$D$3:$D$100)+1)))</f>
        <v>2040</v>
      </c>
      <c r="BR303">
        <f t="shared" si="199"/>
        <v>6.1510000000000007</v>
      </c>
      <c r="BS303" s="38">
        <f t="shared" si="200"/>
        <v>6.1510000000000007</v>
      </c>
      <c r="BT303">
        <f t="shared" si="201"/>
        <v>6.1510000000000007</v>
      </c>
      <c r="BU303">
        <f t="shared" si="202"/>
        <v>19047.801700000004</v>
      </c>
      <c r="BV303">
        <f t="shared" si="203"/>
        <v>0</v>
      </c>
    </row>
    <row r="304" spans="7:74" x14ac:dyDescent="0.25">
      <c r="G304">
        <f t="shared" si="204"/>
        <v>2314</v>
      </c>
      <c r="H304">
        <f t="shared" si="170"/>
        <v>2040</v>
      </c>
      <c r="I304" cm="1">
        <f t="array" ref="I304">IF(H304&gt;=MAX($D$3:$D$100),MAX($D$3:$D$100),IF(G304&lt;$D$3,$D$3,INDEX($D$3:$D$100,MATCH(G304,$D$3:$D$100)+1)))</f>
        <v>2040</v>
      </c>
      <c r="J304">
        <f t="shared" si="171"/>
        <v>4.0300000000000002E-2</v>
      </c>
      <c r="K304" s="38">
        <f t="shared" si="172"/>
        <v>4.0300000000000002E-2</v>
      </c>
      <c r="L304">
        <f t="shared" si="173"/>
        <v>4.0300000000000002E-2</v>
      </c>
      <c r="M304">
        <f t="shared" si="169"/>
        <v>124.79701000000001</v>
      </c>
      <c r="N304">
        <f t="shared" si="210"/>
        <v>0</v>
      </c>
      <c r="S304">
        <f t="shared" si="205"/>
        <v>2314</v>
      </c>
      <c r="T304">
        <f t="shared" si="174"/>
        <v>2040</v>
      </c>
      <c r="U304" cm="1">
        <f t="array" ref="U304">IF(T304&gt;=MAX($D$3:$D$100),MAX($D$3:$D$100),IF(S304&lt;$D$3,$D$3,INDEX($D$3:$D$100,MATCH(S304,$D$3:$D$100)+1)))</f>
        <v>2040</v>
      </c>
      <c r="V304">
        <f t="shared" si="175"/>
        <v>2.73E-5</v>
      </c>
      <c r="W304" s="38">
        <f t="shared" si="176"/>
        <v>2.73E-5</v>
      </c>
      <c r="X304">
        <f t="shared" si="177"/>
        <v>2.73E-5</v>
      </c>
      <c r="Y304">
        <f t="shared" si="178"/>
        <v>8.453991000000001E-2</v>
      </c>
      <c r="Z304">
        <f t="shared" si="179"/>
        <v>0</v>
      </c>
      <c r="AE304">
        <f t="shared" si="206"/>
        <v>2314</v>
      </c>
      <c r="AF304">
        <f t="shared" si="180"/>
        <v>2040</v>
      </c>
      <c r="AG304" cm="1">
        <f t="array" ref="AG304">IF(AF304&gt;=MAX($D$3:$D$100),MAX($D$3:$D$100),IF(AE304&lt;$D$3,$D$3,INDEX($D$3:$D$100,MATCH(AE304,$D$3:$D$100)+1)))</f>
        <v>2040</v>
      </c>
      <c r="AH304">
        <f t="shared" si="181"/>
        <v>2.6800000000000001E-4</v>
      </c>
      <c r="AI304" s="38">
        <f t="shared" si="182"/>
        <v>2.6800000000000001E-4</v>
      </c>
      <c r="AJ304">
        <f t="shared" si="183"/>
        <v>2.6800000000000001E-4</v>
      </c>
      <c r="AK304">
        <f t="shared" si="184"/>
        <v>0.82991560000000009</v>
      </c>
      <c r="AL304">
        <f t="shared" si="185"/>
        <v>0</v>
      </c>
      <c r="AQ304">
        <f t="shared" si="207"/>
        <v>2314</v>
      </c>
      <c r="AR304">
        <f t="shared" si="186"/>
        <v>2040</v>
      </c>
      <c r="AS304" cm="1">
        <f t="array" ref="AS304">IF(AR304&gt;=MAX($D$3:$D$100),MAX($D$3:$D$100),IF(AQ304&lt;$D$3,$D$3,INDEX($D$3:$D$100,MATCH(AQ304,$D$3:$D$100)+1)))</f>
        <v>2040</v>
      </c>
      <c r="AT304">
        <f t="shared" si="187"/>
        <v>6.0300000000000002E-5</v>
      </c>
      <c r="AU304" s="38">
        <f t="shared" si="188"/>
        <v>6.0300000000000002E-5</v>
      </c>
      <c r="AV304">
        <f t="shared" si="189"/>
        <v>6.0300000000000002E-5</v>
      </c>
      <c r="AW304">
        <f t="shared" si="190"/>
        <v>0.18673101000000003</v>
      </c>
      <c r="AX304">
        <f t="shared" si="191"/>
        <v>0</v>
      </c>
      <c r="AZ304" s="1" t="str" cm="1">
        <f t="array" ref="AZ304">IF(INDEX(Utilities!304:304,'OperationUtility1 (El)'!$B$9)="","",INDEX(Utilities!304:304,'OperationUtility1 (El)'!$B$9))</f>
        <v/>
      </c>
      <c r="BA304" s="1" t="str" cm="1">
        <f t="array" ref="BA304">IF(INDEX(Utilities!304:304,'OperationUtility1 (El)'!$B$9 + 4)="","",INDEX(Utilities!304:304,'OperationUtility1 (El)'!$B$9 +4))</f>
        <v/>
      </c>
      <c r="BC304">
        <f t="shared" si="208"/>
        <v>2314</v>
      </c>
      <c r="BD304">
        <f t="shared" si="192"/>
        <v>2040</v>
      </c>
      <c r="BE304" cm="1">
        <f t="array" ref="BE304">IF(BD304&gt;=MAX($D$3:$D$100),MAX($D$3:$D$100),IF(BC304&lt;$D$3,$D$3,INDEX($D$3:$D$100,MATCH(BC304,$D$3:$D$100)+1)))</f>
        <v>2040</v>
      </c>
      <c r="BF304">
        <f t="shared" si="193"/>
        <v>0.40600000000000003</v>
      </c>
      <c r="BG304" s="38">
        <f t="shared" si="194"/>
        <v>0.40600000000000003</v>
      </c>
      <c r="BH304">
        <f t="shared" si="195"/>
        <v>0.40600000000000003</v>
      </c>
      <c r="BI304">
        <f t="shared" si="196"/>
        <v>1257.2602000000002</v>
      </c>
      <c r="BJ304">
        <f t="shared" si="197"/>
        <v>0</v>
      </c>
      <c r="BL304" s="1" t="str" cm="1">
        <f t="array" ref="BL304">IF(INDEX(Utilities!304:304,'OperationUtility1 (El)'!$B$9)="","",INDEX(Utilities!304:304,'OperationUtility1 (El)'!$B$9))</f>
        <v/>
      </c>
      <c r="BM304" s="1" t="str" cm="1">
        <f t="array" ref="BM304">IF(INDEX(Utilities!304:304,'OperationUtility1 (El)'!$B$9 + 5)="","",INDEX(Utilities!304:304,'OperationUtility1 (El)'!$B$9 +5))</f>
        <v/>
      </c>
      <c r="BO304">
        <f t="shared" si="209"/>
        <v>2314</v>
      </c>
      <c r="BP304">
        <f t="shared" si="198"/>
        <v>2040</v>
      </c>
      <c r="BQ304" cm="1">
        <f t="array" ref="BQ304">IF(BP304&gt;=MAX($D$3:$D$100),MAX($D$3:$D$100),IF(BO304&lt;$D$3,$D$3,INDEX($D$3:$D$100,MATCH(BO304,$D$3:$D$100)+1)))</f>
        <v>2040</v>
      </c>
      <c r="BR304">
        <f t="shared" si="199"/>
        <v>6.1510000000000007</v>
      </c>
      <c r="BS304" s="38">
        <f t="shared" si="200"/>
        <v>6.1510000000000007</v>
      </c>
      <c r="BT304">
        <f t="shared" si="201"/>
        <v>6.1510000000000007</v>
      </c>
      <c r="BU304">
        <f t="shared" si="202"/>
        <v>19047.801700000004</v>
      </c>
      <c r="BV304">
        <f t="shared" si="203"/>
        <v>0</v>
      </c>
    </row>
    <row r="305" spans="7:74" x14ac:dyDescent="0.25">
      <c r="G305">
        <f t="shared" si="204"/>
        <v>2315</v>
      </c>
      <c r="H305">
        <f t="shared" si="170"/>
        <v>2040</v>
      </c>
      <c r="I305" cm="1">
        <f t="array" ref="I305">IF(H305&gt;=MAX($D$3:$D$100),MAX($D$3:$D$100),IF(G305&lt;$D$3,$D$3,INDEX($D$3:$D$100,MATCH(G305,$D$3:$D$100)+1)))</f>
        <v>2040</v>
      </c>
      <c r="J305">
        <f t="shared" si="171"/>
        <v>4.0300000000000002E-2</v>
      </c>
      <c r="K305" s="38">
        <f t="shared" si="172"/>
        <v>4.0300000000000002E-2</v>
      </c>
      <c r="L305">
        <f t="shared" si="173"/>
        <v>4.0300000000000002E-2</v>
      </c>
      <c r="M305">
        <f t="shared" si="169"/>
        <v>124.79701000000001</v>
      </c>
      <c r="N305">
        <f t="shared" si="210"/>
        <v>0</v>
      </c>
      <c r="S305">
        <f t="shared" si="205"/>
        <v>2315</v>
      </c>
      <c r="T305">
        <f t="shared" si="174"/>
        <v>2040</v>
      </c>
      <c r="U305" cm="1">
        <f t="array" ref="U305">IF(T305&gt;=MAX($D$3:$D$100),MAX($D$3:$D$100),IF(S305&lt;$D$3,$D$3,INDEX($D$3:$D$100,MATCH(S305,$D$3:$D$100)+1)))</f>
        <v>2040</v>
      </c>
      <c r="V305">
        <f t="shared" si="175"/>
        <v>2.73E-5</v>
      </c>
      <c r="W305" s="38">
        <f t="shared" si="176"/>
        <v>2.73E-5</v>
      </c>
      <c r="X305">
        <f t="shared" si="177"/>
        <v>2.73E-5</v>
      </c>
      <c r="Y305">
        <f t="shared" si="178"/>
        <v>8.453991000000001E-2</v>
      </c>
      <c r="Z305">
        <f t="shared" si="179"/>
        <v>0</v>
      </c>
      <c r="AE305">
        <f t="shared" si="206"/>
        <v>2315</v>
      </c>
      <c r="AF305">
        <f t="shared" si="180"/>
        <v>2040</v>
      </c>
      <c r="AG305" cm="1">
        <f t="array" ref="AG305">IF(AF305&gt;=MAX($D$3:$D$100),MAX($D$3:$D$100),IF(AE305&lt;$D$3,$D$3,INDEX($D$3:$D$100,MATCH(AE305,$D$3:$D$100)+1)))</f>
        <v>2040</v>
      </c>
      <c r="AH305">
        <f t="shared" si="181"/>
        <v>2.6800000000000001E-4</v>
      </c>
      <c r="AI305" s="38">
        <f t="shared" si="182"/>
        <v>2.6800000000000001E-4</v>
      </c>
      <c r="AJ305">
        <f t="shared" si="183"/>
        <v>2.6800000000000001E-4</v>
      </c>
      <c r="AK305">
        <f t="shared" si="184"/>
        <v>0.82991560000000009</v>
      </c>
      <c r="AL305">
        <f t="shared" si="185"/>
        <v>0</v>
      </c>
      <c r="AQ305">
        <f t="shared" si="207"/>
        <v>2315</v>
      </c>
      <c r="AR305">
        <f t="shared" si="186"/>
        <v>2040</v>
      </c>
      <c r="AS305" cm="1">
        <f t="array" ref="AS305">IF(AR305&gt;=MAX($D$3:$D$100),MAX($D$3:$D$100),IF(AQ305&lt;$D$3,$D$3,INDEX($D$3:$D$100,MATCH(AQ305,$D$3:$D$100)+1)))</f>
        <v>2040</v>
      </c>
      <c r="AT305">
        <f t="shared" si="187"/>
        <v>6.0300000000000002E-5</v>
      </c>
      <c r="AU305" s="38">
        <f t="shared" si="188"/>
        <v>6.0300000000000002E-5</v>
      </c>
      <c r="AV305">
        <f t="shared" si="189"/>
        <v>6.0300000000000002E-5</v>
      </c>
      <c r="AW305">
        <f t="shared" si="190"/>
        <v>0.18673101000000003</v>
      </c>
      <c r="AX305">
        <f t="shared" si="191"/>
        <v>0</v>
      </c>
      <c r="AZ305" s="1" t="str" cm="1">
        <f t="array" ref="AZ305">IF(INDEX(Utilities!305:305,'OperationUtility1 (El)'!$B$9)="","",INDEX(Utilities!305:305,'OperationUtility1 (El)'!$B$9))</f>
        <v/>
      </c>
      <c r="BA305" s="1" t="str" cm="1">
        <f t="array" ref="BA305">IF(INDEX(Utilities!305:305,'OperationUtility1 (El)'!$B$9 + 4)="","",INDEX(Utilities!305:305,'OperationUtility1 (El)'!$B$9 +4))</f>
        <v/>
      </c>
      <c r="BC305">
        <f t="shared" si="208"/>
        <v>2315</v>
      </c>
      <c r="BD305">
        <f t="shared" si="192"/>
        <v>2040</v>
      </c>
      <c r="BE305" cm="1">
        <f t="array" ref="BE305">IF(BD305&gt;=MAX($D$3:$D$100),MAX($D$3:$D$100),IF(BC305&lt;$D$3,$D$3,INDEX($D$3:$D$100,MATCH(BC305,$D$3:$D$100)+1)))</f>
        <v>2040</v>
      </c>
      <c r="BF305">
        <f t="shared" si="193"/>
        <v>0.40600000000000003</v>
      </c>
      <c r="BG305" s="38">
        <f t="shared" si="194"/>
        <v>0.40600000000000003</v>
      </c>
      <c r="BH305">
        <f t="shared" si="195"/>
        <v>0.40600000000000003</v>
      </c>
      <c r="BI305">
        <f t="shared" si="196"/>
        <v>1257.2602000000002</v>
      </c>
      <c r="BJ305">
        <f t="shared" si="197"/>
        <v>0</v>
      </c>
      <c r="BL305" s="1" t="str" cm="1">
        <f t="array" ref="BL305">IF(INDEX(Utilities!305:305,'OperationUtility1 (El)'!$B$9)="","",INDEX(Utilities!305:305,'OperationUtility1 (El)'!$B$9))</f>
        <v/>
      </c>
      <c r="BM305" s="1" t="str" cm="1">
        <f t="array" ref="BM305">IF(INDEX(Utilities!305:305,'OperationUtility1 (El)'!$B$9 + 5)="","",INDEX(Utilities!305:305,'OperationUtility1 (El)'!$B$9 +5))</f>
        <v/>
      </c>
      <c r="BO305">
        <f t="shared" si="209"/>
        <v>2315</v>
      </c>
      <c r="BP305">
        <f t="shared" si="198"/>
        <v>2040</v>
      </c>
      <c r="BQ305" cm="1">
        <f t="array" ref="BQ305">IF(BP305&gt;=MAX($D$3:$D$100),MAX($D$3:$D$100),IF(BO305&lt;$D$3,$D$3,INDEX($D$3:$D$100,MATCH(BO305,$D$3:$D$100)+1)))</f>
        <v>2040</v>
      </c>
      <c r="BR305">
        <f t="shared" si="199"/>
        <v>6.1510000000000007</v>
      </c>
      <c r="BS305" s="38">
        <f t="shared" si="200"/>
        <v>6.1510000000000007</v>
      </c>
      <c r="BT305">
        <f t="shared" si="201"/>
        <v>6.1510000000000007</v>
      </c>
      <c r="BU305">
        <f t="shared" si="202"/>
        <v>19047.801700000004</v>
      </c>
      <c r="BV305">
        <f t="shared" si="203"/>
        <v>0</v>
      </c>
    </row>
    <row r="306" spans="7:74" x14ac:dyDescent="0.25">
      <c r="G306">
        <f t="shared" si="204"/>
        <v>2316</v>
      </c>
      <c r="H306">
        <f t="shared" si="170"/>
        <v>2040</v>
      </c>
      <c r="I306" cm="1">
        <f t="array" ref="I306">IF(H306&gt;=MAX($D$3:$D$100),MAX($D$3:$D$100),IF(G306&lt;$D$3,$D$3,INDEX($D$3:$D$100,MATCH(G306,$D$3:$D$100)+1)))</f>
        <v>2040</v>
      </c>
      <c r="J306">
        <f t="shared" si="171"/>
        <v>4.0300000000000002E-2</v>
      </c>
      <c r="K306" s="38">
        <f t="shared" si="172"/>
        <v>4.0300000000000002E-2</v>
      </c>
      <c r="L306">
        <f t="shared" si="173"/>
        <v>4.0300000000000002E-2</v>
      </c>
      <c r="M306">
        <f t="shared" si="169"/>
        <v>124.79701000000001</v>
      </c>
      <c r="N306">
        <f t="shared" si="210"/>
        <v>0</v>
      </c>
      <c r="S306">
        <f t="shared" si="205"/>
        <v>2316</v>
      </c>
      <c r="T306">
        <f t="shared" si="174"/>
        <v>2040</v>
      </c>
      <c r="U306" cm="1">
        <f t="array" ref="U306">IF(T306&gt;=MAX($D$3:$D$100),MAX($D$3:$D$100),IF(S306&lt;$D$3,$D$3,INDEX($D$3:$D$100,MATCH(S306,$D$3:$D$100)+1)))</f>
        <v>2040</v>
      </c>
      <c r="V306">
        <f t="shared" si="175"/>
        <v>2.73E-5</v>
      </c>
      <c r="W306" s="38">
        <f t="shared" si="176"/>
        <v>2.73E-5</v>
      </c>
      <c r="X306">
        <f t="shared" si="177"/>
        <v>2.73E-5</v>
      </c>
      <c r="Y306">
        <f t="shared" si="178"/>
        <v>8.453991000000001E-2</v>
      </c>
      <c r="Z306">
        <f t="shared" si="179"/>
        <v>0</v>
      </c>
      <c r="AE306">
        <f t="shared" si="206"/>
        <v>2316</v>
      </c>
      <c r="AF306">
        <f t="shared" si="180"/>
        <v>2040</v>
      </c>
      <c r="AG306" cm="1">
        <f t="array" ref="AG306">IF(AF306&gt;=MAX($D$3:$D$100),MAX($D$3:$D$100),IF(AE306&lt;$D$3,$D$3,INDEX($D$3:$D$100,MATCH(AE306,$D$3:$D$100)+1)))</f>
        <v>2040</v>
      </c>
      <c r="AH306">
        <f t="shared" si="181"/>
        <v>2.6800000000000001E-4</v>
      </c>
      <c r="AI306" s="38">
        <f t="shared" si="182"/>
        <v>2.6800000000000001E-4</v>
      </c>
      <c r="AJ306">
        <f t="shared" si="183"/>
        <v>2.6800000000000001E-4</v>
      </c>
      <c r="AK306">
        <f t="shared" si="184"/>
        <v>0.82991560000000009</v>
      </c>
      <c r="AL306">
        <f t="shared" si="185"/>
        <v>0</v>
      </c>
      <c r="AQ306">
        <f t="shared" si="207"/>
        <v>2316</v>
      </c>
      <c r="AR306">
        <f t="shared" si="186"/>
        <v>2040</v>
      </c>
      <c r="AS306" cm="1">
        <f t="array" ref="AS306">IF(AR306&gt;=MAX($D$3:$D$100),MAX($D$3:$D$100),IF(AQ306&lt;$D$3,$D$3,INDEX($D$3:$D$100,MATCH(AQ306,$D$3:$D$100)+1)))</f>
        <v>2040</v>
      </c>
      <c r="AT306">
        <f t="shared" si="187"/>
        <v>6.0300000000000002E-5</v>
      </c>
      <c r="AU306" s="38">
        <f t="shared" si="188"/>
        <v>6.0300000000000002E-5</v>
      </c>
      <c r="AV306">
        <f t="shared" si="189"/>
        <v>6.0300000000000002E-5</v>
      </c>
      <c r="AW306">
        <f t="shared" si="190"/>
        <v>0.18673101000000003</v>
      </c>
      <c r="AX306">
        <f t="shared" si="191"/>
        <v>0</v>
      </c>
      <c r="AZ306" s="1" t="str" cm="1">
        <f t="array" ref="AZ306">IF(INDEX(Utilities!306:306,'OperationUtility1 (El)'!$B$9)="","",INDEX(Utilities!306:306,'OperationUtility1 (El)'!$B$9))</f>
        <v/>
      </c>
      <c r="BA306" s="1" t="str" cm="1">
        <f t="array" ref="BA306">IF(INDEX(Utilities!306:306,'OperationUtility1 (El)'!$B$9 + 4)="","",INDEX(Utilities!306:306,'OperationUtility1 (El)'!$B$9 +4))</f>
        <v/>
      </c>
      <c r="BC306">
        <f t="shared" si="208"/>
        <v>2316</v>
      </c>
      <c r="BD306">
        <f t="shared" si="192"/>
        <v>2040</v>
      </c>
      <c r="BE306" cm="1">
        <f t="array" ref="BE306">IF(BD306&gt;=MAX($D$3:$D$100),MAX($D$3:$D$100),IF(BC306&lt;$D$3,$D$3,INDEX($D$3:$D$100,MATCH(BC306,$D$3:$D$100)+1)))</f>
        <v>2040</v>
      </c>
      <c r="BF306">
        <f t="shared" si="193"/>
        <v>0.40600000000000003</v>
      </c>
      <c r="BG306" s="38">
        <f t="shared" si="194"/>
        <v>0.40600000000000003</v>
      </c>
      <c r="BH306">
        <f t="shared" si="195"/>
        <v>0.40600000000000003</v>
      </c>
      <c r="BI306">
        <f t="shared" si="196"/>
        <v>1257.2602000000002</v>
      </c>
      <c r="BJ306">
        <f t="shared" si="197"/>
        <v>0</v>
      </c>
      <c r="BL306" s="1" t="str" cm="1">
        <f t="array" ref="BL306">IF(INDEX(Utilities!306:306,'OperationUtility1 (El)'!$B$9)="","",INDEX(Utilities!306:306,'OperationUtility1 (El)'!$B$9))</f>
        <v/>
      </c>
      <c r="BM306" s="1" t="str" cm="1">
        <f t="array" ref="BM306">IF(INDEX(Utilities!306:306,'OperationUtility1 (El)'!$B$9 + 5)="","",INDEX(Utilities!306:306,'OperationUtility1 (El)'!$B$9 +5))</f>
        <v/>
      </c>
      <c r="BO306">
        <f t="shared" si="209"/>
        <v>2316</v>
      </c>
      <c r="BP306">
        <f t="shared" si="198"/>
        <v>2040</v>
      </c>
      <c r="BQ306" cm="1">
        <f t="array" ref="BQ306">IF(BP306&gt;=MAX($D$3:$D$100),MAX($D$3:$D$100),IF(BO306&lt;$D$3,$D$3,INDEX($D$3:$D$100,MATCH(BO306,$D$3:$D$100)+1)))</f>
        <v>2040</v>
      </c>
      <c r="BR306">
        <f t="shared" si="199"/>
        <v>6.1510000000000007</v>
      </c>
      <c r="BS306" s="38">
        <f t="shared" si="200"/>
        <v>6.1510000000000007</v>
      </c>
      <c r="BT306">
        <f t="shared" si="201"/>
        <v>6.1510000000000007</v>
      </c>
      <c r="BU306">
        <f t="shared" si="202"/>
        <v>19047.801700000004</v>
      </c>
      <c r="BV306">
        <f t="shared" si="203"/>
        <v>0</v>
      </c>
    </row>
    <row r="307" spans="7:74" x14ac:dyDescent="0.25">
      <c r="G307">
        <f t="shared" si="204"/>
        <v>2317</v>
      </c>
      <c r="H307">
        <f t="shared" si="170"/>
        <v>2040</v>
      </c>
      <c r="I307" cm="1">
        <f t="array" ref="I307">IF(H307&gt;=MAX($D$3:$D$100),MAX($D$3:$D$100),IF(G307&lt;$D$3,$D$3,INDEX($D$3:$D$100,MATCH(G307,$D$3:$D$100)+1)))</f>
        <v>2040</v>
      </c>
      <c r="J307">
        <f t="shared" si="171"/>
        <v>4.0300000000000002E-2</v>
      </c>
      <c r="K307" s="38">
        <f t="shared" si="172"/>
        <v>4.0300000000000002E-2</v>
      </c>
      <c r="L307">
        <f t="shared" si="173"/>
        <v>4.0300000000000002E-2</v>
      </c>
      <c r="M307">
        <f t="shared" si="169"/>
        <v>124.79701000000001</v>
      </c>
      <c r="N307">
        <f t="shared" si="210"/>
        <v>0</v>
      </c>
      <c r="S307">
        <f t="shared" si="205"/>
        <v>2317</v>
      </c>
      <c r="T307">
        <f t="shared" si="174"/>
        <v>2040</v>
      </c>
      <c r="U307" cm="1">
        <f t="array" ref="U307">IF(T307&gt;=MAX($D$3:$D$100),MAX($D$3:$D$100),IF(S307&lt;$D$3,$D$3,INDEX($D$3:$D$100,MATCH(S307,$D$3:$D$100)+1)))</f>
        <v>2040</v>
      </c>
      <c r="V307">
        <f t="shared" si="175"/>
        <v>2.73E-5</v>
      </c>
      <c r="W307" s="38">
        <f t="shared" si="176"/>
        <v>2.73E-5</v>
      </c>
      <c r="X307">
        <f t="shared" si="177"/>
        <v>2.73E-5</v>
      </c>
      <c r="Y307">
        <f t="shared" si="178"/>
        <v>8.453991000000001E-2</v>
      </c>
      <c r="Z307">
        <f t="shared" si="179"/>
        <v>0</v>
      </c>
      <c r="AE307">
        <f t="shared" si="206"/>
        <v>2317</v>
      </c>
      <c r="AF307">
        <f t="shared" si="180"/>
        <v>2040</v>
      </c>
      <c r="AG307" cm="1">
        <f t="array" ref="AG307">IF(AF307&gt;=MAX($D$3:$D$100),MAX($D$3:$D$100),IF(AE307&lt;$D$3,$D$3,INDEX($D$3:$D$100,MATCH(AE307,$D$3:$D$100)+1)))</f>
        <v>2040</v>
      </c>
      <c r="AH307">
        <f t="shared" si="181"/>
        <v>2.6800000000000001E-4</v>
      </c>
      <c r="AI307" s="38">
        <f t="shared" si="182"/>
        <v>2.6800000000000001E-4</v>
      </c>
      <c r="AJ307">
        <f t="shared" si="183"/>
        <v>2.6800000000000001E-4</v>
      </c>
      <c r="AK307">
        <f t="shared" si="184"/>
        <v>0.82991560000000009</v>
      </c>
      <c r="AL307">
        <f t="shared" si="185"/>
        <v>0</v>
      </c>
      <c r="AQ307">
        <f t="shared" si="207"/>
        <v>2317</v>
      </c>
      <c r="AR307">
        <f t="shared" si="186"/>
        <v>2040</v>
      </c>
      <c r="AS307" cm="1">
        <f t="array" ref="AS307">IF(AR307&gt;=MAX($D$3:$D$100),MAX($D$3:$D$100),IF(AQ307&lt;$D$3,$D$3,INDEX($D$3:$D$100,MATCH(AQ307,$D$3:$D$100)+1)))</f>
        <v>2040</v>
      </c>
      <c r="AT307">
        <f t="shared" si="187"/>
        <v>6.0300000000000002E-5</v>
      </c>
      <c r="AU307" s="38">
        <f t="shared" si="188"/>
        <v>6.0300000000000002E-5</v>
      </c>
      <c r="AV307">
        <f t="shared" si="189"/>
        <v>6.0300000000000002E-5</v>
      </c>
      <c r="AW307">
        <f t="shared" si="190"/>
        <v>0.18673101000000003</v>
      </c>
      <c r="AX307">
        <f t="shared" si="191"/>
        <v>0</v>
      </c>
      <c r="AZ307" s="1" t="str" cm="1">
        <f t="array" ref="AZ307">IF(INDEX(Utilities!307:307,'OperationUtility1 (El)'!$B$9)="","",INDEX(Utilities!307:307,'OperationUtility1 (El)'!$B$9))</f>
        <v/>
      </c>
      <c r="BA307" s="1" t="str" cm="1">
        <f t="array" ref="BA307">IF(INDEX(Utilities!307:307,'OperationUtility1 (El)'!$B$9 + 4)="","",INDEX(Utilities!307:307,'OperationUtility1 (El)'!$B$9 +4))</f>
        <v/>
      </c>
      <c r="BC307">
        <f t="shared" si="208"/>
        <v>2317</v>
      </c>
      <c r="BD307">
        <f t="shared" si="192"/>
        <v>2040</v>
      </c>
      <c r="BE307" cm="1">
        <f t="array" ref="BE307">IF(BD307&gt;=MAX($D$3:$D$100),MAX($D$3:$D$100),IF(BC307&lt;$D$3,$D$3,INDEX($D$3:$D$100,MATCH(BC307,$D$3:$D$100)+1)))</f>
        <v>2040</v>
      </c>
      <c r="BF307">
        <f t="shared" si="193"/>
        <v>0.40600000000000003</v>
      </c>
      <c r="BG307" s="38">
        <f t="shared" si="194"/>
        <v>0.40600000000000003</v>
      </c>
      <c r="BH307">
        <f t="shared" si="195"/>
        <v>0.40600000000000003</v>
      </c>
      <c r="BI307">
        <f t="shared" si="196"/>
        <v>1257.2602000000002</v>
      </c>
      <c r="BJ307">
        <f t="shared" si="197"/>
        <v>0</v>
      </c>
      <c r="BL307" s="1" t="str" cm="1">
        <f t="array" ref="BL307">IF(INDEX(Utilities!307:307,'OperationUtility1 (El)'!$B$9)="","",INDEX(Utilities!307:307,'OperationUtility1 (El)'!$B$9))</f>
        <v/>
      </c>
      <c r="BM307" s="1" t="str" cm="1">
        <f t="array" ref="BM307">IF(INDEX(Utilities!307:307,'OperationUtility1 (El)'!$B$9 + 5)="","",INDEX(Utilities!307:307,'OperationUtility1 (El)'!$B$9 +5))</f>
        <v/>
      </c>
      <c r="BO307">
        <f t="shared" si="209"/>
        <v>2317</v>
      </c>
      <c r="BP307">
        <f t="shared" si="198"/>
        <v>2040</v>
      </c>
      <c r="BQ307" cm="1">
        <f t="array" ref="BQ307">IF(BP307&gt;=MAX($D$3:$D$100),MAX($D$3:$D$100),IF(BO307&lt;$D$3,$D$3,INDEX($D$3:$D$100,MATCH(BO307,$D$3:$D$100)+1)))</f>
        <v>2040</v>
      </c>
      <c r="BR307">
        <f t="shared" si="199"/>
        <v>6.1510000000000007</v>
      </c>
      <c r="BS307" s="38">
        <f t="shared" si="200"/>
        <v>6.1510000000000007</v>
      </c>
      <c r="BT307">
        <f t="shared" si="201"/>
        <v>6.1510000000000007</v>
      </c>
      <c r="BU307">
        <f t="shared" si="202"/>
        <v>19047.801700000004</v>
      </c>
      <c r="BV307">
        <f t="shared" si="203"/>
        <v>0</v>
      </c>
    </row>
    <row r="308" spans="7:74" x14ac:dyDescent="0.25">
      <c r="G308">
        <f t="shared" si="204"/>
        <v>2318</v>
      </c>
      <c r="H308">
        <f t="shared" si="170"/>
        <v>2040</v>
      </c>
      <c r="I308" cm="1">
        <f t="array" ref="I308">IF(H308&gt;=MAX($D$3:$D$100),MAX($D$3:$D$100),IF(G308&lt;$D$3,$D$3,INDEX($D$3:$D$100,MATCH(G308,$D$3:$D$100)+1)))</f>
        <v>2040</v>
      </c>
      <c r="J308">
        <f t="shared" si="171"/>
        <v>4.0300000000000002E-2</v>
      </c>
      <c r="K308" s="38">
        <f t="shared" si="172"/>
        <v>4.0300000000000002E-2</v>
      </c>
      <c r="L308">
        <f t="shared" si="173"/>
        <v>4.0300000000000002E-2</v>
      </c>
      <c r="M308">
        <f t="shared" si="169"/>
        <v>124.79701000000001</v>
      </c>
      <c r="N308">
        <f t="shared" si="210"/>
        <v>0</v>
      </c>
      <c r="S308">
        <f t="shared" si="205"/>
        <v>2318</v>
      </c>
      <c r="T308">
        <f t="shared" si="174"/>
        <v>2040</v>
      </c>
      <c r="U308" cm="1">
        <f t="array" ref="U308">IF(T308&gt;=MAX($D$3:$D$100),MAX($D$3:$D$100),IF(S308&lt;$D$3,$D$3,INDEX($D$3:$D$100,MATCH(S308,$D$3:$D$100)+1)))</f>
        <v>2040</v>
      </c>
      <c r="V308">
        <f t="shared" si="175"/>
        <v>2.73E-5</v>
      </c>
      <c r="W308" s="38">
        <f t="shared" si="176"/>
        <v>2.73E-5</v>
      </c>
      <c r="X308">
        <f t="shared" si="177"/>
        <v>2.73E-5</v>
      </c>
      <c r="Y308">
        <f t="shared" si="178"/>
        <v>8.453991000000001E-2</v>
      </c>
      <c r="Z308">
        <f t="shared" si="179"/>
        <v>0</v>
      </c>
      <c r="AE308">
        <f t="shared" si="206"/>
        <v>2318</v>
      </c>
      <c r="AF308">
        <f t="shared" si="180"/>
        <v>2040</v>
      </c>
      <c r="AG308" cm="1">
        <f t="array" ref="AG308">IF(AF308&gt;=MAX($D$3:$D$100),MAX($D$3:$D$100),IF(AE308&lt;$D$3,$D$3,INDEX($D$3:$D$100,MATCH(AE308,$D$3:$D$100)+1)))</f>
        <v>2040</v>
      </c>
      <c r="AH308">
        <f t="shared" si="181"/>
        <v>2.6800000000000001E-4</v>
      </c>
      <c r="AI308" s="38">
        <f t="shared" si="182"/>
        <v>2.6800000000000001E-4</v>
      </c>
      <c r="AJ308">
        <f t="shared" si="183"/>
        <v>2.6800000000000001E-4</v>
      </c>
      <c r="AK308">
        <f t="shared" si="184"/>
        <v>0.82991560000000009</v>
      </c>
      <c r="AL308">
        <f t="shared" si="185"/>
        <v>0</v>
      </c>
      <c r="AQ308">
        <f t="shared" si="207"/>
        <v>2318</v>
      </c>
      <c r="AR308">
        <f t="shared" si="186"/>
        <v>2040</v>
      </c>
      <c r="AS308" cm="1">
        <f t="array" ref="AS308">IF(AR308&gt;=MAX($D$3:$D$100),MAX($D$3:$D$100),IF(AQ308&lt;$D$3,$D$3,INDEX($D$3:$D$100,MATCH(AQ308,$D$3:$D$100)+1)))</f>
        <v>2040</v>
      </c>
      <c r="AT308">
        <f t="shared" si="187"/>
        <v>6.0300000000000002E-5</v>
      </c>
      <c r="AU308" s="38">
        <f t="shared" si="188"/>
        <v>6.0300000000000002E-5</v>
      </c>
      <c r="AV308">
        <f t="shared" si="189"/>
        <v>6.0300000000000002E-5</v>
      </c>
      <c r="AW308">
        <f t="shared" si="190"/>
        <v>0.18673101000000003</v>
      </c>
      <c r="AX308">
        <f t="shared" si="191"/>
        <v>0</v>
      </c>
      <c r="AZ308" s="1" t="str" cm="1">
        <f t="array" ref="AZ308">IF(INDEX(Utilities!308:308,'OperationUtility1 (El)'!$B$9)="","",INDEX(Utilities!308:308,'OperationUtility1 (El)'!$B$9))</f>
        <v/>
      </c>
      <c r="BA308" s="1" t="str" cm="1">
        <f t="array" ref="BA308">IF(INDEX(Utilities!308:308,'OperationUtility1 (El)'!$B$9 + 4)="","",INDEX(Utilities!308:308,'OperationUtility1 (El)'!$B$9 +4))</f>
        <v/>
      </c>
      <c r="BC308">
        <f t="shared" si="208"/>
        <v>2318</v>
      </c>
      <c r="BD308">
        <f t="shared" si="192"/>
        <v>2040</v>
      </c>
      <c r="BE308" cm="1">
        <f t="array" ref="BE308">IF(BD308&gt;=MAX($D$3:$D$100),MAX($D$3:$D$100),IF(BC308&lt;$D$3,$D$3,INDEX($D$3:$D$100,MATCH(BC308,$D$3:$D$100)+1)))</f>
        <v>2040</v>
      </c>
      <c r="BF308">
        <f t="shared" si="193"/>
        <v>0.40600000000000003</v>
      </c>
      <c r="BG308" s="38">
        <f t="shared" si="194"/>
        <v>0.40600000000000003</v>
      </c>
      <c r="BH308">
        <f t="shared" si="195"/>
        <v>0.40600000000000003</v>
      </c>
      <c r="BI308">
        <f t="shared" si="196"/>
        <v>1257.2602000000002</v>
      </c>
      <c r="BJ308">
        <f t="shared" si="197"/>
        <v>0</v>
      </c>
      <c r="BL308" s="1" t="str" cm="1">
        <f t="array" ref="BL308">IF(INDEX(Utilities!308:308,'OperationUtility1 (El)'!$B$9)="","",INDEX(Utilities!308:308,'OperationUtility1 (El)'!$B$9))</f>
        <v/>
      </c>
      <c r="BM308" s="1" t="str" cm="1">
        <f t="array" ref="BM308">IF(INDEX(Utilities!308:308,'OperationUtility1 (El)'!$B$9 + 5)="","",INDEX(Utilities!308:308,'OperationUtility1 (El)'!$B$9 +5))</f>
        <v/>
      </c>
      <c r="BO308">
        <f t="shared" si="209"/>
        <v>2318</v>
      </c>
      <c r="BP308">
        <f t="shared" si="198"/>
        <v>2040</v>
      </c>
      <c r="BQ308" cm="1">
        <f t="array" ref="BQ308">IF(BP308&gt;=MAX($D$3:$D$100),MAX($D$3:$D$100),IF(BO308&lt;$D$3,$D$3,INDEX($D$3:$D$100,MATCH(BO308,$D$3:$D$100)+1)))</f>
        <v>2040</v>
      </c>
      <c r="BR308">
        <f t="shared" si="199"/>
        <v>6.1510000000000007</v>
      </c>
      <c r="BS308" s="38">
        <f t="shared" si="200"/>
        <v>6.1510000000000007</v>
      </c>
      <c r="BT308">
        <f t="shared" si="201"/>
        <v>6.1510000000000007</v>
      </c>
      <c r="BU308">
        <f t="shared" si="202"/>
        <v>19047.801700000004</v>
      </c>
      <c r="BV308">
        <f t="shared" si="203"/>
        <v>0</v>
      </c>
    </row>
    <row r="309" spans="7:74" x14ac:dyDescent="0.25">
      <c r="G309">
        <f t="shared" si="204"/>
        <v>2319</v>
      </c>
      <c r="H309">
        <f t="shared" si="170"/>
        <v>2040</v>
      </c>
      <c r="I309" cm="1">
        <f t="array" ref="I309">IF(H309&gt;=MAX($D$3:$D$100),MAX($D$3:$D$100),IF(G309&lt;$D$3,$D$3,INDEX($D$3:$D$100,MATCH(G309,$D$3:$D$100)+1)))</f>
        <v>2040</v>
      </c>
      <c r="J309">
        <f t="shared" si="171"/>
        <v>4.0300000000000002E-2</v>
      </c>
      <c r="K309" s="38">
        <f t="shared" si="172"/>
        <v>4.0300000000000002E-2</v>
      </c>
      <c r="L309">
        <f t="shared" si="173"/>
        <v>4.0300000000000002E-2</v>
      </c>
      <c r="M309">
        <f t="shared" si="169"/>
        <v>124.79701000000001</v>
      </c>
      <c r="N309">
        <f t="shared" si="210"/>
        <v>0</v>
      </c>
      <c r="S309">
        <f t="shared" si="205"/>
        <v>2319</v>
      </c>
      <c r="T309">
        <f t="shared" si="174"/>
        <v>2040</v>
      </c>
      <c r="U309" cm="1">
        <f t="array" ref="U309">IF(T309&gt;=MAX($D$3:$D$100),MAX($D$3:$D$100),IF(S309&lt;$D$3,$D$3,INDEX($D$3:$D$100,MATCH(S309,$D$3:$D$100)+1)))</f>
        <v>2040</v>
      </c>
      <c r="V309">
        <f t="shared" si="175"/>
        <v>2.73E-5</v>
      </c>
      <c r="W309" s="38">
        <f t="shared" si="176"/>
        <v>2.73E-5</v>
      </c>
      <c r="X309">
        <f t="shared" si="177"/>
        <v>2.73E-5</v>
      </c>
      <c r="Y309">
        <f t="shared" si="178"/>
        <v>8.453991000000001E-2</v>
      </c>
      <c r="Z309">
        <f t="shared" si="179"/>
        <v>0</v>
      </c>
      <c r="AE309">
        <f t="shared" si="206"/>
        <v>2319</v>
      </c>
      <c r="AF309">
        <f t="shared" si="180"/>
        <v>2040</v>
      </c>
      <c r="AG309" cm="1">
        <f t="array" ref="AG309">IF(AF309&gt;=MAX($D$3:$D$100),MAX($D$3:$D$100),IF(AE309&lt;$D$3,$D$3,INDEX($D$3:$D$100,MATCH(AE309,$D$3:$D$100)+1)))</f>
        <v>2040</v>
      </c>
      <c r="AH309">
        <f t="shared" si="181"/>
        <v>2.6800000000000001E-4</v>
      </c>
      <c r="AI309" s="38">
        <f t="shared" si="182"/>
        <v>2.6800000000000001E-4</v>
      </c>
      <c r="AJ309">
        <f t="shared" si="183"/>
        <v>2.6800000000000001E-4</v>
      </c>
      <c r="AK309">
        <f t="shared" si="184"/>
        <v>0.82991560000000009</v>
      </c>
      <c r="AL309">
        <f t="shared" si="185"/>
        <v>0</v>
      </c>
      <c r="AQ309">
        <f t="shared" si="207"/>
        <v>2319</v>
      </c>
      <c r="AR309">
        <f t="shared" si="186"/>
        <v>2040</v>
      </c>
      <c r="AS309" cm="1">
        <f t="array" ref="AS309">IF(AR309&gt;=MAX($D$3:$D$100),MAX($D$3:$D$100),IF(AQ309&lt;$D$3,$D$3,INDEX($D$3:$D$100,MATCH(AQ309,$D$3:$D$100)+1)))</f>
        <v>2040</v>
      </c>
      <c r="AT309">
        <f t="shared" si="187"/>
        <v>6.0300000000000002E-5</v>
      </c>
      <c r="AU309" s="38">
        <f t="shared" si="188"/>
        <v>6.0300000000000002E-5</v>
      </c>
      <c r="AV309">
        <f t="shared" si="189"/>
        <v>6.0300000000000002E-5</v>
      </c>
      <c r="AW309">
        <f t="shared" si="190"/>
        <v>0.18673101000000003</v>
      </c>
      <c r="AX309">
        <f t="shared" si="191"/>
        <v>0</v>
      </c>
      <c r="AZ309" s="1" t="str" cm="1">
        <f t="array" ref="AZ309">IF(INDEX(Utilities!309:309,'OperationUtility1 (El)'!$B$9)="","",INDEX(Utilities!309:309,'OperationUtility1 (El)'!$B$9))</f>
        <v/>
      </c>
      <c r="BA309" s="1" t="str" cm="1">
        <f t="array" ref="BA309">IF(INDEX(Utilities!309:309,'OperationUtility1 (El)'!$B$9 + 4)="","",INDEX(Utilities!309:309,'OperationUtility1 (El)'!$B$9 +4))</f>
        <v/>
      </c>
      <c r="BC309">
        <f t="shared" si="208"/>
        <v>2319</v>
      </c>
      <c r="BD309">
        <f t="shared" si="192"/>
        <v>2040</v>
      </c>
      <c r="BE309" cm="1">
        <f t="array" ref="BE309">IF(BD309&gt;=MAX($D$3:$D$100),MAX($D$3:$D$100),IF(BC309&lt;$D$3,$D$3,INDEX($D$3:$D$100,MATCH(BC309,$D$3:$D$100)+1)))</f>
        <v>2040</v>
      </c>
      <c r="BF309">
        <f t="shared" si="193"/>
        <v>0.40600000000000003</v>
      </c>
      <c r="BG309" s="38">
        <f t="shared" si="194"/>
        <v>0.40600000000000003</v>
      </c>
      <c r="BH309">
        <f t="shared" si="195"/>
        <v>0.40600000000000003</v>
      </c>
      <c r="BI309">
        <f t="shared" si="196"/>
        <v>1257.2602000000002</v>
      </c>
      <c r="BJ309">
        <f t="shared" si="197"/>
        <v>0</v>
      </c>
      <c r="BL309" s="1" t="str" cm="1">
        <f t="array" ref="BL309">IF(INDEX(Utilities!309:309,'OperationUtility1 (El)'!$B$9)="","",INDEX(Utilities!309:309,'OperationUtility1 (El)'!$B$9))</f>
        <v/>
      </c>
      <c r="BM309" s="1" t="str" cm="1">
        <f t="array" ref="BM309">IF(INDEX(Utilities!309:309,'OperationUtility1 (El)'!$B$9 + 5)="","",INDEX(Utilities!309:309,'OperationUtility1 (El)'!$B$9 +5))</f>
        <v/>
      </c>
      <c r="BO309">
        <f t="shared" si="209"/>
        <v>2319</v>
      </c>
      <c r="BP309">
        <f t="shared" si="198"/>
        <v>2040</v>
      </c>
      <c r="BQ309" cm="1">
        <f t="array" ref="BQ309">IF(BP309&gt;=MAX($D$3:$D$100),MAX($D$3:$D$100),IF(BO309&lt;$D$3,$D$3,INDEX($D$3:$D$100,MATCH(BO309,$D$3:$D$100)+1)))</f>
        <v>2040</v>
      </c>
      <c r="BR309">
        <f t="shared" si="199"/>
        <v>6.1510000000000007</v>
      </c>
      <c r="BS309" s="38">
        <f t="shared" si="200"/>
        <v>6.1510000000000007</v>
      </c>
      <c r="BT309">
        <f t="shared" si="201"/>
        <v>6.1510000000000007</v>
      </c>
      <c r="BU309">
        <f t="shared" si="202"/>
        <v>19047.801700000004</v>
      </c>
      <c r="BV309">
        <f t="shared" si="203"/>
        <v>0</v>
      </c>
    </row>
    <row r="310" spans="7:74" x14ac:dyDescent="0.25">
      <c r="G310">
        <f t="shared" si="204"/>
        <v>2320</v>
      </c>
      <c r="H310">
        <f t="shared" si="170"/>
        <v>2040</v>
      </c>
      <c r="I310" cm="1">
        <f t="array" ref="I310">IF(H310&gt;=MAX($D$3:$D$100),MAX($D$3:$D$100),IF(G310&lt;$D$3,$D$3,INDEX($D$3:$D$100,MATCH(G310,$D$3:$D$100)+1)))</f>
        <v>2040</v>
      </c>
      <c r="J310">
        <f t="shared" si="171"/>
        <v>4.0300000000000002E-2</v>
      </c>
      <c r="K310" s="38">
        <f t="shared" si="172"/>
        <v>4.0300000000000002E-2</v>
      </c>
      <c r="L310">
        <f t="shared" si="173"/>
        <v>4.0300000000000002E-2</v>
      </c>
      <c r="M310">
        <f t="shared" si="169"/>
        <v>124.79701000000001</v>
      </c>
      <c r="N310">
        <f t="shared" si="210"/>
        <v>0</v>
      </c>
      <c r="S310">
        <f t="shared" si="205"/>
        <v>2320</v>
      </c>
      <c r="T310">
        <f t="shared" si="174"/>
        <v>2040</v>
      </c>
      <c r="U310" cm="1">
        <f t="array" ref="U310">IF(T310&gt;=MAX($D$3:$D$100),MAX($D$3:$D$100),IF(S310&lt;$D$3,$D$3,INDEX($D$3:$D$100,MATCH(S310,$D$3:$D$100)+1)))</f>
        <v>2040</v>
      </c>
      <c r="V310">
        <f t="shared" si="175"/>
        <v>2.73E-5</v>
      </c>
      <c r="W310" s="38">
        <f t="shared" si="176"/>
        <v>2.73E-5</v>
      </c>
      <c r="X310">
        <f t="shared" si="177"/>
        <v>2.73E-5</v>
      </c>
      <c r="Y310">
        <f t="shared" si="178"/>
        <v>8.453991000000001E-2</v>
      </c>
      <c r="Z310">
        <f t="shared" si="179"/>
        <v>0</v>
      </c>
      <c r="AE310">
        <f t="shared" si="206"/>
        <v>2320</v>
      </c>
      <c r="AF310">
        <f t="shared" si="180"/>
        <v>2040</v>
      </c>
      <c r="AG310" cm="1">
        <f t="array" ref="AG310">IF(AF310&gt;=MAX($D$3:$D$100),MAX($D$3:$D$100),IF(AE310&lt;$D$3,$D$3,INDEX($D$3:$D$100,MATCH(AE310,$D$3:$D$100)+1)))</f>
        <v>2040</v>
      </c>
      <c r="AH310">
        <f t="shared" si="181"/>
        <v>2.6800000000000001E-4</v>
      </c>
      <c r="AI310" s="38">
        <f t="shared" si="182"/>
        <v>2.6800000000000001E-4</v>
      </c>
      <c r="AJ310">
        <f t="shared" si="183"/>
        <v>2.6800000000000001E-4</v>
      </c>
      <c r="AK310">
        <f t="shared" si="184"/>
        <v>0.82991560000000009</v>
      </c>
      <c r="AL310">
        <f t="shared" si="185"/>
        <v>0</v>
      </c>
      <c r="AQ310">
        <f t="shared" si="207"/>
        <v>2320</v>
      </c>
      <c r="AR310">
        <f t="shared" si="186"/>
        <v>2040</v>
      </c>
      <c r="AS310" cm="1">
        <f t="array" ref="AS310">IF(AR310&gt;=MAX($D$3:$D$100),MAX($D$3:$D$100),IF(AQ310&lt;$D$3,$D$3,INDEX($D$3:$D$100,MATCH(AQ310,$D$3:$D$100)+1)))</f>
        <v>2040</v>
      </c>
      <c r="AT310">
        <f t="shared" si="187"/>
        <v>6.0300000000000002E-5</v>
      </c>
      <c r="AU310" s="38">
        <f t="shared" si="188"/>
        <v>6.0300000000000002E-5</v>
      </c>
      <c r="AV310">
        <f t="shared" si="189"/>
        <v>6.0300000000000002E-5</v>
      </c>
      <c r="AW310">
        <f t="shared" si="190"/>
        <v>0.18673101000000003</v>
      </c>
      <c r="AX310">
        <f t="shared" si="191"/>
        <v>0</v>
      </c>
      <c r="AZ310" s="1" t="str" cm="1">
        <f t="array" ref="AZ310">IF(INDEX(Utilities!310:310,'OperationUtility1 (El)'!$B$9)="","",INDEX(Utilities!310:310,'OperationUtility1 (El)'!$B$9))</f>
        <v/>
      </c>
      <c r="BA310" s="1" t="str" cm="1">
        <f t="array" ref="BA310">IF(INDEX(Utilities!310:310,'OperationUtility1 (El)'!$B$9 + 4)="","",INDEX(Utilities!310:310,'OperationUtility1 (El)'!$B$9 +4))</f>
        <v/>
      </c>
      <c r="BC310">
        <f t="shared" si="208"/>
        <v>2320</v>
      </c>
      <c r="BD310">
        <f t="shared" si="192"/>
        <v>2040</v>
      </c>
      <c r="BE310" cm="1">
        <f t="array" ref="BE310">IF(BD310&gt;=MAX($D$3:$D$100),MAX($D$3:$D$100),IF(BC310&lt;$D$3,$D$3,INDEX($D$3:$D$100,MATCH(BC310,$D$3:$D$100)+1)))</f>
        <v>2040</v>
      </c>
      <c r="BF310">
        <f t="shared" si="193"/>
        <v>0.40600000000000003</v>
      </c>
      <c r="BG310" s="38">
        <f t="shared" si="194"/>
        <v>0.40600000000000003</v>
      </c>
      <c r="BH310">
        <f t="shared" si="195"/>
        <v>0.40600000000000003</v>
      </c>
      <c r="BI310">
        <f t="shared" si="196"/>
        <v>1257.2602000000002</v>
      </c>
      <c r="BJ310">
        <f t="shared" si="197"/>
        <v>0</v>
      </c>
      <c r="BL310" s="1" t="str" cm="1">
        <f t="array" ref="BL310">IF(INDEX(Utilities!310:310,'OperationUtility1 (El)'!$B$9)="","",INDEX(Utilities!310:310,'OperationUtility1 (El)'!$B$9))</f>
        <v/>
      </c>
      <c r="BM310" s="1" t="str" cm="1">
        <f t="array" ref="BM310">IF(INDEX(Utilities!310:310,'OperationUtility1 (El)'!$B$9 + 5)="","",INDEX(Utilities!310:310,'OperationUtility1 (El)'!$B$9 +5))</f>
        <v/>
      </c>
      <c r="BO310">
        <f t="shared" si="209"/>
        <v>2320</v>
      </c>
      <c r="BP310">
        <f t="shared" si="198"/>
        <v>2040</v>
      </c>
      <c r="BQ310" cm="1">
        <f t="array" ref="BQ310">IF(BP310&gt;=MAX($D$3:$D$100),MAX($D$3:$D$100),IF(BO310&lt;$D$3,$D$3,INDEX($D$3:$D$100,MATCH(BO310,$D$3:$D$100)+1)))</f>
        <v>2040</v>
      </c>
      <c r="BR310">
        <f t="shared" si="199"/>
        <v>6.1510000000000007</v>
      </c>
      <c r="BS310" s="38">
        <f t="shared" si="200"/>
        <v>6.1510000000000007</v>
      </c>
      <c r="BT310">
        <f t="shared" si="201"/>
        <v>6.1510000000000007</v>
      </c>
      <c r="BU310">
        <f t="shared" si="202"/>
        <v>19047.801700000004</v>
      </c>
      <c r="BV310">
        <f t="shared" si="203"/>
        <v>0</v>
      </c>
    </row>
    <row r="311" spans="7:74" x14ac:dyDescent="0.25">
      <c r="G311">
        <f t="shared" si="204"/>
        <v>2321</v>
      </c>
      <c r="H311">
        <f t="shared" si="170"/>
        <v>2040</v>
      </c>
      <c r="I311" cm="1">
        <f t="array" ref="I311">IF(H311&gt;=MAX($D$3:$D$100),MAX($D$3:$D$100),IF(G311&lt;$D$3,$D$3,INDEX($D$3:$D$100,MATCH(G311,$D$3:$D$100)+1)))</f>
        <v>2040</v>
      </c>
      <c r="J311">
        <f t="shared" si="171"/>
        <v>4.0300000000000002E-2</v>
      </c>
      <c r="K311" s="38">
        <f t="shared" si="172"/>
        <v>4.0300000000000002E-2</v>
      </c>
      <c r="L311">
        <f t="shared" si="173"/>
        <v>4.0300000000000002E-2</v>
      </c>
      <c r="M311">
        <f t="shared" si="169"/>
        <v>124.79701000000001</v>
      </c>
      <c r="N311">
        <f t="shared" si="210"/>
        <v>0</v>
      </c>
      <c r="S311">
        <f t="shared" si="205"/>
        <v>2321</v>
      </c>
      <c r="T311">
        <f t="shared" si="174"/>
        <v>2040</v>
      </c>
      <c r="U311" cm="1">
        <f t="array" ref="U311">IF(T311&gt;=MAX($D$3:$D$100),MAX($D$3:$D$100),IF(S311&lt;$D$3,$D$3,INDEX($D$3:$D$100,MATCH(S311,$D$3:$D$100)+1)))</f>
        <v>2040</v>
      </c>
      <c r="V311">
        <f t="shared" si="175"/>
        <v>2.73E-5</v>
      </c>
      <c r="W311" s="38">
        <f t="shared" si="176"/>
        <v>2.73E-5</v>
      </c>
      <c r="X311">
        <f t="shared" si="177"/>
        <v>2.73E-5</v>
      </c>
      <c r="Y311">
        <f t="shared" si="178"/>
        <v>8.453991000000001E-2</v>
      </c>
      <c r="Z311">
        <f t="shared" si="179"/>
        <v>0</v>
      </c>
      <c r="AE311">
        <f t="shared" si="206"/>
        <v>2321</v>
      </c>
      <c r="AF311">
        <f t="shared" si="180"/>
        <v>2040</v>
      </c>
      <c r="AG311" cm="1">
        <f t="array" ref="AG311">IF(AF311&gt;=MAX($D$3:$D$100),MAX($D$3:$D$100),IF(AE311&lt;$D$3,$D$3,INDEX($D$3:$D$100,MATCH(AE311,$D$3:$D$100)+1)))</f>
        <v>2040</v>
      </c>
      <c r="AH311">
        <f t="shared" si="181"/>
        <v>2.6800000000000001E-4</v>
      </c>
      <c r="AI311" s="38">
        <f t="shared" si="182"/>
        <v>2.6800000000000001E-4</v>
      </c>
      <c r="AJ311">
        <f t="shared" si="183"/>
        <v>2.6800000000000001E-4</v>
      </c>
      <c r="AK311">
        <f t="shared" si="184"/>
        <v>0.82991560000000009</v>
      </c>
      <c r="AL311">
        <f t="shared" si="185"/>
        <v>0</v>
      </c>
      <c r="AQ311">
        <f t="shared" si="207"/>
        <v>2321</v>
      </c>
      <c r="AR311">
        <f t="shared" si="186"/>
        <v>2040</v>
      </c>
      <c r="AS311" cm="1">
        <f t="array" ref="AS311">IF(AR311&gt;=MAX($D$3:$D$100),MAX($D$3:$D$100),IF(AQ311&lt;$D$3,$D$3,INDEX($D$3:$D$100,MATCH(AQ311,$D$3:$D$100)+1)))</f>
        <v>2040</v>
      </c>
      <c r="AT311">
        <f t="shared" si="187"/>
        <v>6.0300000000000002E-5</v>
      </c>
      <c r="AU311" s="38">
        <f t="shared" si="188"/>
        <v>6.0300000000000002E-5</v>
      </c>
      <c r="AV311">
        <f t="shared" si="189"/>
        <v>6.0300000000000002E-5</v>
      </c>
      <c r="AW311">
        <f t="shared" si="190"/>
        <v>0.18673101000000003</v>
      </c>
      <c r="AX311">
        <f t="shared" si="191"/>
        <v>0</v>
      </c>
      <c r="AZ311" s="1" t="str" cm="1">
        <f t="array" ref="AZ311">IF(INDEX(Utilities!311:311,'OperationUtility1 (El)'!$B$9)="","",INDEX(Utilities!311:311,'OperationUtility1 (El)'!$B$9))</f>
        <v/>
      </c>
      <c r="BA311" s="1" t="str" cm="1">
        <f t="array" ref="BA311">IF(INDEX(Utilities!311:311,'OperationUtility1 (El)'!$B$9 + 4)="","",INDEX(Utilities!311:311,'OperationUtility1 (El)'!$B$9 +4))</f>
        <v/>
      </c>
      <c r="BC311">
        <f t="shared" si="208"/>
        <v>2321</v>
      </c>
      <c r="BD311">
        <f t="shared" si="192"/>
        <v>2040</v>
      </c>
      <c r="BE311" cm="1">
        <f t="array" ref="BE311">IF(BD311&gt;=MAX($D$3:$D$100),MAX($D$3:$D$100),IF(BC311&lt;$D$3,$D$3,INDEX($D$3:$D$100,MATCH(BC311,$D$3:$D$100)+1)))</f>
        <v>2040</v>
      </c>
      <c r="BF311">
        <f t="shared" si="193"/>
        <v>0.40600000000000003</v>
      </c>
      <c r="BG311" s="38">
        <f t="shared" si="194"/>
        <v>0.40600000000000003</v>
      </c>
      <c r="BH311">
        <f t="shared" si="195"/>
        <v>0.40600000000000003</v>
      </c>
      <c r="BI311">
        <f t="shared" si="196"/>
        <v>1257.2602000000002</v>
      </c>
      <c r="BJ311">
        <f t="shared" si="197"/>
        <v>0</v>
      </c>
      <c r="BL311" s="1" t="str" cm="1">
        <f t="array" ref="BL311">IF(INDEX(Utilities!311:311,'OperationUtility1 (El)'!$B$9)="","",INDEX(Utilities!311:311,'OperationUtility1 (El)'!$B$9))</f>
        <v/>
      </c>
      <c r="BM311" s="1" t="str" cm="1">
        <f t="array" ref="BM311">IF(INDEX(Utilities!311:311,'OperationUtility1 (El)'!$B$9 + 5)="","",INDEX(Utilities!311:311,'OperationUtility1 (El)'!$B$9 +5))</f>
        <v/>
      </c>
      <c r="BO311">
        <f t="shared" si="209"/>
        <v>2321</v>
      </c>
      <c r="BP311">
        <f t="shared" si="198"/>
        <v>2040</v>
      </c>
      <c r="BQ311" cm="1">
        <f t="array" ref="BQ311">IF(BP311&gt;=MAX($D$3:$D$100),MAX($D$3:$D$100),IF(BO311&lt;$D$3,$D$3,INDEX($D$3:$D$100,MATCH(BO311,$D$3:$D$100)+1)))</f>
        <v>2040</v>
      </c>
      <c r="BR311">
        <f t="shared" si="199"/>
        <v>6.1510000000000007</v>
      </c>
      <c r="BS311" s="38">
        <f t="shared" si="200"/>
        <v>6.1510000000000007</v>
      </c>
      <c r="BT311">
        <f t="shared" si="201"/>
        <v>6.1510000000000007</v>
      </c>
      <c r="BU311">
        <f t="shared" si="202"/>
        <v>19047.801700000004</v>
      </c>
      <c r="BV311">
        <f t="shared" si="203"/>
        <v>0</v>
      </c>
    </row>
    <row r="312" spans="7:74" x14ac:dyDescent="0.25">
      <c r="G312">
        <f t="shared" si="204"/>
        <v>2322</v>
      </c>
      <c r="H312">
        <f t="shared" si="170"/>
        <v>2040</v>
      </c>
      <c r="I312" cm="1">
        <f t="array" ref="I312">IF(H312&gt;=MAX($D$3:$D$100),MAX($D$3:$D$100),IF(G312&lt;$D$3,$D$3,INDEX($D$3:$D$100,MATCH(G312,$D$3:$D$100)+1)))</f>
        <v>2040</v>
      </c>
      <c r="J312">
        <f t="shared" si="171"/>
        <v>4.0300000000000002E-2</v>
      </c>
      <c r="K312" s="38">
        <f t="shared" si="172"/>
        <v>4.0300000000000002E-2</v>
      </c>
      <c r="L312">
        <f t="shared" si="173"/>
        <v>4.0300000000000002E-2</v>
      </c>
      <c r="M312">
        <f t="shared" si="169"/>
        <v>124.79701000000001</v>
      </c>
      <c r="N312">
        <f t="shared" si="210"/>
        <v>0</v>
      </c>
      <c r="S312">
        <f t="shared" si="205"/>
        <v>2322</v>
      </c>
      <c r="T312">
        <f t="shared" si="174"/>
        <v>2040</v>
      </c>
      <c r="U312" cm="1">
        <f t="array" ref="U312">IF(T312&gt;=MAX($D$3:$D$100),MAX($D$3:$D$100),IF(S312&lt;$D$3,$D$3,INDEX($D$3:$D$100,MATCH(S312,$D$3:$D$100)+1)))</f>
        <v>2040</v>
      </c>
      <c r="V312">
        <f t="shared" si="175"/>
        <v>2.73E-5</v>
      </c>
      <c r="W312" s="38">
        <f t="shared" si="176"/>
        <v>2.73E-5</v>
      </c>
      <c r="X312">
        <f t="shared" si="177"/>
        <v>2.73E-5</v>
      </c>
      <c r="Y312">
        <f t="shared" si="178"/>
        <v>8.453991000000001E-2</v>
      </c>
      <c r="Z312">
        <f t="shared" si="179"/>
        <v>0</v>
      </c>
      <c r="AE312">
        <f t="shared" si="206"/>
        <v>2322</v>
      </c>
      <c r="AF312">
        <f t="shared" si="180"/>
        <v>2040</v>
      </c>
      <c r="AG312" cm="1">
        <f t="array" ref="AG312">IF(AF312&gt;=MAX($D$3:$D$100),MAX($D$3:$D$100),IF(AE312&lt;$D$3,$D$3,INDEX($D$3:$D$100,MATCH(AE312,$D$3:$D$100)+1)))</f>
        <v>2040</v>
      </c>
      <c r="AH312">
        <f t="shared" si="181"/>
        <v>2.6800000000000001E-4</v>
      </c>
      <c r="AI312" s="38">
        <f t="shared" si="182"/>
        <v>2.6800000000000001E-4</v>
      </c>
      <c r="AJ312">
        <f t="shared" si="183"/>
        <v>2.6800000000000001E-4</v>
      </c>
      <c r="AK312">
        <f t="shared" si="184"/>
        <v>0.82991560000000009</v>
      </c>
      <c r="AL312">
        <f t="shared" si="185"/>
        <v>0</v>
      </c>
      <c r="AQ312">
        <f t="shared" si="207"/>
        <v>2322</v>
      </c>
      <c r="AR312">
        <f t="shared" si="186"/>
        <v>2040</v>
      </c>
      <c r="AS312" cm="1">
        <f t="array" ref="AS312">IF(AR312&gt;=MAX($D$3:$D$100),MAX($D$3:$D$100),IF(AQ312&lt;$D$3,$D$3,INDEX($D$3:$D$100,MATCH(AQ312,$D$3:$D$100)+1)))</f>
        <v>2040</v>
      </c>
      <c r="AT312">
        <f t="shared" si="187"/>
        <v>6.0300000000000002E-5</v>
      </c>
      <c r="AU312" s="38">
        <f t="shared" si="188"/>
        <v>6.0300000000000002E-5</v>
      </c>
      <c r="AV312">
        <f t="shared" si="189"/>
        <v>6.0300000000000002E-5</v>
      </c>
      <c r="AW312">
        <f t="shared" si="190"/>
        <v>0.18673101000000003</v>
      </c>
      <c r="AX312">
        <f t="shared" si="191"/>
        <v>0</v>
      </c>
      <c r="AZ312" s="1" t="str" cm="1">
        <f t="array" ref="AZ312">IF(INDEX(Utilities!312:312,'OperationUtility1 (El)'!$B$9)="","",INDEX(Utilities!312:312,'OperationUtility1 (El)'!$B$9))</f>
        <v/>
      </c>
      <c r="BA312" s="1" t="str" cm="1">
        <f t="array" ref="BA312">IF(INDEX(Utilities!312:312,'OperationUtility1 (El)'!$B$9 + 4)="","",INDEX(Utilities!312:312,'OperationUtility1 (El)'!$B$9 +4))</f>
        <v/>
      </c>
      <c r="BC312">
        <f t="shared" si="208"/>
        <v>2322</v>
      </c>
      <c r="BD312">
        <f t="shared" si="192"/>
        <v>2040</v>
      </c>
      <c r="BE312" cm="1">
        <f t="array" ref="BE312">IF(BD312&gt;=MAX($D$3:$D$100),MAX($D$3:$D$100),IF(BC312&lt;$D$3,$D$3,INDEX($D$3:$D$100,MATCH(BC312,$D$3:$D$100)+1)))</f>
        <v>2040</v>
      </c>
      <c r="BF312">
        <f t="shared" si="193"/>
        <v>0.40600000000000003</v>
      </c>
      <c r="BG312" s="38">
        <f t="shared" si="194"/>
        <v>0.40600000000000003</v>
      </c>
      <c r="BH312">
        <f t="shared" si="195"/>
        <v>0.40600000000000003</v>
      </c>
      <c r="BI312">
        <f t="shared" si="196"/>
        <v>1257.2602000000002</v>
      </c>
      <c r="BJ312">
        <f t="shared" si="197"/>
        <v>0</v>
      </c>
      <c r="BL312" s="1" t="str" cm="1">
        <f t="array" ref="BL312">IF(INDEX(Utilities!312:312,'OperationUtility1 (El)'!$B$9)="","",INDEX(Utilities!312:312,'OperationUtility1 (El)'!$B$9))</f>
        <v/>
      </c>
      <c r="BM312" s="1" t="str" cm="1">
        <f t="array" ref="BM312">IF(INDEX(Utilities!312:312,'OperationUtility1 (El)'!$B$9 + 5)="","",INDEX(Utilities!312:312,'OperationUtility1 (El)'!$B$9 +5))</f>
        <v/>
      </c>
      <c r="BO312">
        <f t="shared" si="209"/>
        <v>2322</v>
      </c>
      <c r="BP312">
        <f t="shared" si="198"/>
        <v>2040</v>
      </c>
      <c r="BQ312" cm="1">
        <f t="array" ref="BQ312">IF(BP312&gt;=MAX($D$3:$D$100),MAX($D$3:$D$100),IF(BO312&lt;$D$3,$D$3,INDEX($D$3:$D$100,MATCH(BO312,$D$3:$D$100)+1)))</f>
        <v>2040</v>
      </c>
      <c r="BR312">
        <f t="shared" si="199"/>
        <v>6.1510000000000007</v>
      </c>
      <c r="BS312" s="38">
        <f t="shared" si="200"/>
        <v>6.1510000000000007</v>
      </c>
      <c r="BT312">
        <f t="shared" si="201"/>
        <v>6.1510000000000007</v>
      </c>
      <c r="BU312">
        <f t="shared" si="202"/>
        <v>19047.801700000004</v>
      </c>
      <c r="BV312">
        <f t="shared" si="203"/>
        <v>0</v>
      </c>
    </row>
    <row r="313" spans="7:74" x14ac:dyDescent="0.25">
      <c r="G313">
        <f t="shared" si="204"/>
        <v>2323</v>
      </c>
      <c r="H313">
        <f t="shared" si="170"/>
        <v>2040</v>
      </c>
      <c r="I313" cm="1">
        <f t="array" ref="I313">IF(H313&gt;=MAX($D$3:$D$100),MAX($D$3:$D$100),IF(G313&lt;$D$3,$D$3,INDEX($D$3:$D$100,MATCH(G313,$D$3:$D$100)+1)))</f>
        <v>2040</v>
      </c>
      <c r="J313">
        <f t="shared" si="171"/>
        <v>4.0300000000000002E-2</v>
      </c>
      <c r="K313" s="38">
        <f t="shared" si="172"/>
        <v>4.0300000000000002E-2</v>
      </c>
      <c r="L313">
        <f t="shared" si="173"/>
        <v>4.0300000000000002E-2</v>
      </c>
      <c r="M313">
        <f t="shared" si="169"/>
        <v>124.79701000000001</v>
      </c>
      <c r="N313">
        <f t="shared" si="210"/>
        <v>0</v>
      </c>
      <c r="S313">
        <f t="shared" si="205"/>
        <v>2323</v>
      </c>
      <c r="T313">
        <f t="shared" si="174"/>
        <v>2040</v>
      </c>
      <c r="U313" cm="1">
        <f t="array" ref="U313">IF(T313&gt;=MAX($D$3:$D$100),MAX($D$3:$D$100),IF(S313&lt;$D$3,$D$3,INDEX($D$3:$D$100,MATCH(S313,$D$3:$D$100)+1)))</f>
        <v>2040</v>
      </c>
      <c r="V313">
        <f t="shared" si="175"/>
        <v>2.73E-5</v>
      </c>
      <c r="W313" s="38">
        <f t="shared" si="176"/>
        <v>2.73E-5</v>
      </c>
      <c r="X313">
        <f t="shared" si="177"/>
        <v>2.73E-5</v>
      </c>
      <c r="Y313">
        <f t="shared" si="178"/>
        <v>8.453991000000001E-2</v>
      </c>
      <c r="Z313">
        <f t="shared" si="179"/>
        <v>0</v>
      </c>
      <c r="AE313">
        <f t="shared" si="206"/>
        <v>2323</v>
      </c>
      <c r="AF313">
        <f t="shared" si="180"/>
        <v>2040</v>
      </c>
      <c r="AG313" cm="1">
        <f t="array" ref="AG313">IF(AF313&gt;=MAX($D$3:$D$100),MAX($D$3:$D$100),IF(AE313&lt;$D$3,$D$3,INDEX($D$3:$D$100,MATCH(AE313,$D$3:$D$100)+1)))</f>
        <v>2040</v>
      </c>
      <c r="AH313">
        <f t="shared" si="181"/>
        <v>2.6800000000000001E-4</v>
      </c>
      <c r="AI313" s="38">
        <f t="shared" si="182"/>
        <v>2.6800000000000001E-4</v>
      </c>
      <c r="AJ313">
        <f t="shared" si="183"/>
        <v>2.6800000000000001E-4</v>
      </c>
      <c r="AK313">
        <f t="shared" si="184"/>
        <v>0.82991560000000009</v>
      </c>
      <c r="AL313">
        <f t="shared" si="185"/>
        <v>0</v>
      </c>
      <c r="AQ313">
        <f t="shared" si="207"/>
        <v>2323</v>
      </c>
      <c r="AR313">
        <f t="shared" si="186"/>
        <v>2040</v>
      </c>
      <c r="AS313" cm="1">
        <f t="array" ref="AS313">IF(AR313&gt;=MAX($D$3:$D$100),MAX($D$3:$D$100),IF(AQ313&lt;$D$3,$D$3,INDEX($D$3:$D$100,MATCH(AQ313,$D$3:$D$100)+1)))</f>
        <v>2040</v>
      </c>
      <c r="AT313">
        <f t="shared" si="187"/>
        <v>6.0300000000000002E-5</v>
      </c>
      <c r="AU313" s="38">
        <f t="shared" si="188"/>
        <v>6.0300000000000002E-5</v>
      </c>
      <c r="AV313">
        <f t="shared" si="189"/>
        <v>6.0300000000000002E-5</v>
      </c>
      <c r="AW313">
        <f t="shared" si="190"/>
        <v>0.18673101000000003</v>
      </c>
      <c r="AX313">
        <f t="shared" si="191"/>
        <v>0</v>
      </c>
      <c r="AZ313" s="1" t="str" cm="1">
        <f t="array" ref="AZ313">IF(INDEX(Utilities!313:313,'OperationUtility1 (El)'!$B$9)="","",INDEX(Utilities!313:313,'OperationUtility1 (El)'!$B$9))</f>
        <v/>
      </c>
      <c r="BA313" s="1" t="str" cm="1">
        <f t="array" ref="BA313">IF(INDEX(Utilities!313:313,'OperationUtility1 (El)'!$B$9 + 4)="","",INDEX(Utilities!313:313,'OperationUtility1 (El)'!$B$9 +4))</f>
        <v/>
      </c>
      <c r="BC313">
        <f t="shared" si="208"/>
        <v>2323</v>
      </c>
      <c r="BD313">
        <f t="shared" si="192"/>
        <v>2040</v>
      </c>
      <c r="BE313" cm="1">
        <f t="array" ref="BE313">IF(BD313&gt;=MAX($D$3:$D$100),MAX($D$3:$D$100),IF(BC313&lt;$D$3,$D$3,INDEX($D$3:$D$100,MATCH(BC313,$D$3:$D$100)+1)))</f>
        <v>2040</v>
      </c>
      <c r="BF313">
        <f t="shared" si="193"/>
        <v>0.40600000000000003</v>
      </c>
      <c r="BG313" s="38">
        <f t="shared" si="194"/>
        <v>0.40600000000000003</v>
      </c>
      <c r="BH313">
        <f t="shared" si="195"/>
        <v>0.40600000000000003</v>
      </c>
      <c r="BI313">
        <f t="shared" si="196"/>
        <v>1257.2602000000002</v>
      </c>
      <c r="BJ313">
        <f t="shared" si="197"/>
        <v>0</v>
      </c>
      <c r="BL313" s="1" t="str" cm="1">
        <f t="array" ref="BL313">IF(INDEX(Utilities!313:313,'OperationUtility1 (El)'!$B$9)="","",INDEX(Utilities!313:313,'OperationUtility1 (El)'!$B$9))</f>
        <v/>
      </c>
      <c r="BM313" s="1" t="str" cm="1">
        <f t="array" ref="BM313">IF(INDEX(Utilities!313:313,'OperationUtility1 (El)'!$B$9 + 5)="","",INDEX(Utilities!313:313,'OperationUtility1 (El)'!$B$9 +5))</f>
        <v/>
      </c>
      <c r="BO313">
        <f t="shared" si="209"/>
        <v>2323</v>
      </c>
      <c r="BP313">
        <f t="shared" si="198"/>
        <v>2040</v>
      </c>
      <c r="BQ313" cm="1">
        <f t="array" ref="BQ313">IF(BP313&gt;=MAX($D$3:$D$100),MAX($D$3:$D$100),IF(BO313&lt;$D$3,$D$3,INDEX($D$3:$D$100,MATCH(BO313,$D$3:$D$100)+1)))</f>
        <v>2040</v>
      </c>
      <c r="BR313">
        <f t="shared" si="199"/>
        <v>6.1510000000000007</v>
      </c>
      <c r="BS313" s="38">
        <f t="shared" si="200"/>
        <v>6.1510000000000007</v>
      </c>
      <c r="BT313">
        <f t="shared" si="201"/>
        <v>6.1510000000000007</v>
      </c>
      <c r="BU313">
        <f t="shared" si="202"/>
        <v>19047.801700000004</v>
      </c>
      <c r="BV313">
        <f t="shared" si="203"/>
        <v>0</v>
      </c>
    </row>
    <row r="314" spans="7:74" x14ac:dyDescent="0.25">
      <c r="G314">
        <f t="shared" si="204"/>
        <v>2324</v>
      </c>
      <c r="H314">
        <f t="shared" si="170"/>
        <v>2040</v>
      </c>
      <c r="I314" cm="1">
        <f t="array" ref="I314">IF(H314&gt;=MAX($D$3:$D$100),MAX($D$3:$D$100),IF(G314&lt;$D$3,$D$3,INDEX($D$3:$D$100,MATCH(G314,$D$3:$D$100)+1)))</f>
        <v>2040</v>
      </c>
      <c r="J314">
        <f t="shared" si="171"/>
        <v>4.0300000000000002E-2</v>
      </c>
      <c r="K314" s="38">
        <f t="shared" si="172"/>
        <v>4.0300000000000002E-2</v>
      </c>
      <c r="L314">
        <f t="shared" si="173"/>
        <v>4.0300000000000002E-2</v>
      </c>
      <c r="M314">
        <f t="shared" si="169"/>
        <v>124.79701000000001</v>
      </c>
      <c r="N314">
        <f t="shared" si="210"/>
        <v>0</v>
      </c>
      <c r="S314">
        <f t="shared" si="205"/>
        <v>2324</v>
      </c>
      <c r="T314">
        <f t="shared" si="174"/>
        <v>2040</v>
      </c>
      <c r="U314" cm="1">
        <f t="array" ref="U314">IF(T314&gt;=MAX($D$3:$D$100),MAX($D$3:$D$100),IF(S314&lt;$D$3,$D$3,INDEX($D$3:$D$100,MATCH(S314,$D$3:$D$100)+1)))</f>
        <v>2040</v>
      </c>
      <c r="V314">
        <f t="shared" si="175"/>
        <v>2.73E-5</v>
      </c>
      <c r="W314" s="38">
        <f t="shared" si="176"/>
        <v>2.73E-5</v>
      </c>
      <c r="X314">
        <f t="shared" si="177"/>
        <v>2.73E-5</v>
      </c>
      <c r="Y314">
        <f t="shared" si="178"/>
        <v>8.453991000000001E-2</v>
      </c>
      <c r="Z314">
        <f t="shared" si="179"/>
        <v>0</v>
      </c>
      <c r="AE314">
        <f t="shared" si="206"/>
        <v>2324</v>
      </c>
      <c r="AF314">
        <f t="shared" si="180"/>
        <v>2040</v>
      </c>
      <c r="AG314" cm="1">
        <f t="array" ref="AG314">IF(AF314&gt;=MAX($D$3:$D$100),MAX($D$3:$D$100),IF(AE314&lt;$D$3,$D$3,INDEX($D$3:$D$100,MATCH(AE314,$D$3:$D$100)+1)))</f>
        <v>2040</v>
      </c>
      <c r="AH314">
        <f t="shared" si="181"/>
        <v>2.6800000000000001E-4</v>
      </c>
      <c r="AI314" s="38">
        <f t="shared" si="182"/>
        <v>2.6800000000000001E-4</v>
      </c>
      <c r="AJ314">
        <f t="shared" si="183"/>
        <v>2.6800000000000001E-4</v>
      </c>
      <c r="AK314">
        <f t="shared" si="184"/>
        <v>0.82991560000000009</v>
      </c>
      <c r="AL314">
        <f t="shared" si="185"/>
        <v>0</v>
      </c>
      <c r="AQ314">
        <f t="shared" si="207"/>
        <v>2324</v>
      </c>
      <c r="AR314">
        <f t="shared" si="186"/>
        <v>2040</v>
      </c>
      <c r="AS314" cm="1">
        <f t="array" ref="AS314">IF(AR314&gt;=MAX($D$3:$D$100),MAX($D$3:$D$100),IF(AQ314&lt;$D$3,$D$3,INDEX($D$3:$D$100,MATCH(AQ314,$D$3:$D$100)+1)))</f>
        <v>2040</v>
      </c>
      <c r="AT314">
        <f t="shared" si="187"/>
        <v>6.0300000000000002E-5</v>
      </c>
      <c r="AU314" s="38">
        <f t="shared" si="188"/>
        <v>6.0300000000000002E-5</v>
      </c>
      <c r="AV314">
        <f t="shared" si="189"/>
        <v>6.0300000000000002E-5</v>
      </c>
      <c r="AW314">
        <f t="shared" si="190"/>
        <v>0.18673101000000003</v>
      </c>
      <c r="AX314">
        <f t="shared" si="191"/>
        <v>0</v>
      </c>
      <c r="AZ314" s="1" t="str" cm="1">
        <f t="array" ref="AZ314">IF(INDEX(Utilities!314:314,'OperationUtility1 (El)'!$B$9)="","",INDEX(Utilities!314:314,'OperationUtility1 (El)'!$B$9))</f>
        <v/>
      </c>
      <c r="BA314" s="1" t="str" cm="1">
        <f t="array" ref="BA314">IF(INDEX(Utilities!314:314,'OperationUtility1 (El)'!$B$9 + 4)="","",INDEX(Utilities!314:314,'OperationUtility1 (El)'!$B$9 +4))</f>
        <v/>
      </c>
      <c r="BC314">
        <f t="shared" si="208"/>
        <v>2324</v>
      </c>
      <c r="BD314">
        <f t="shared" si="192"/>
        <v>2040</v>
      </c>
      <c r="BE314" cm="1">
        <f t="array" ref="BE314">IF(BD314&gt;=MAX($D$3:$D$100),MAX($D$3:$D$100),IF(BC314&lt;$D$3,$D$3,INDEX($D$3:$D$100,MATCH(BC314,$D$3:$D$100)+1)))</f>
        <v>2040</v>
      </c>
      <c r="BF314">
        <f t="shared" si="193"/>
        <v>0.40600000000000003</v>
      </c>
      <c r="BG314" s="38">
        <f t="shared" si="194"/>
        <v>0.40600000000000003</v>
      </c>
      <c r="BH314">
        <f t="shared" si="195"/>
        <v>0.40600000000000003</v>
      </c>
      <c r="BI314">
        <f t="shared" si="196"/>
        <v>1257.2602000000002</v>
      </c>
      <c r="BJ314">
        <f t="shared" si="197"/>
        <v>0</v>
      </c>
      <c r="BL314" s="1" t="str" cm="1">
        <f t="array" ref="BL314">IF(INDEX(Utilities!314:314,'OperationUtility1 (El)'!$B$9)="","",INDEX(Utilities!314:314,'OperationUtility1 (El)'!$B$9))</f>
        <v/>
      </c>
      <c r="BM314" s="1" t="str" cm="1">
        <f t="array" ref="BM314">IF(INDEX(Utilities!314:314,'OperationUtility1 (El)'!$B$9 + 5)="","",INDEX(Utilities!314:314,'OperationUtility1 (El)'!$B$9 +5))</f>
        <v/>
      </c>
      <c r="BO314">
        <f t="shared" si="209"/>
        <v>2324</v>
      </c>
      <c r="BP314">
        <f t="shared" si="198"/>
        <v>2040</v>
      </c>
      <c r="BQ314" cm="1">
        <f t="array" ref="BQ314">IF(BP314&gt;=MAX($D$3:$D$100),MAX($D$3:$D$100),IF(BO314&lt;$D$3,$D$3,INDEX($D$3:$D$100,MATCH(BO314,$D$3:$D$100)+1)))</f>
        <v>2040</v>
      </c>
      <c r="BR314">
        <f t="shared" si="199"/>
        <v>6.1510000000000007</v>
      </c>
      <c r="BS314" s="38">
        <f t="shared" si="200"/>
        <v>6.1510000000000007</v>
      </c>
      <c r="BT314">
        <f t="shared" si="201"/>
        <v>6.1510000000000007</v>
      </c>
      <c r="BU314">
        <f t="shared" si="202"/>
        <v>19047.801700000004</v>
      </c>
      <c r="BV314">
        <f t="shared" si="203"/>
        <v>0</v>
      </c>
    </row>
    <row r="315" spans="7:74" x14ac:dyDescent="0.25">
      <c r="G315">
        <f t="shared" si="204"/>
        <v>2325</v>
      </c>
      <c r="H315">
        <f t="shared" si="170"/>
        <v>2040</v>
      </c>
      <c r="I315" cm="1">
        <f t="array" ref="I315">IF(H315&gt;=MAX($D$3:$D$100),MAX($D$3:$D$100),IF(G315&lt;$D$3,$D$3,INDEX($D$3:$D$100,MATCH(G315,$D$3:$D$100)+1)))</f>
        <v>2040</v>
      </c>
      <c r="J315">
        <f t="shared" si="171"/>
        <v>4.0300000000000002E-2</v>
      </c>
      <c r="K315" s="38">
        <f t="shared" si="172"/>
        <v>4.0300000000000002E-2</v>
      </c>
      <c r="L315">
        <f t="shared" si="173"/>
        <v>4.0300000000000002E-2</v>
      </c>
      <c r="M315">
        <f t="shared" si="169"/>
        <v>124.79701000000001</v>
      </c>
      <c r="N315">
        <f t="shared" si="210"/>
        <v>0</v>
      </c>
      <c r="S315">
        <f t="shared" si="205"/>
        <v>2325</v>
      </c>
      <c r="T315">
        <f t="shared" si="174"/>
        <v>2040</v>
      </c>
      <c r="U315" cm="1">
        <f t="array" ref="U315">IF(T315&gt;=MAX($D$3:$D$100),MAX($D$3:$D$100),IF(S315&lt;$D$3,$D$3,INDEX($D$3:$D$100,MATCH(S315,$D$3:$D$100)+1)))</f>
        <v>2040</v>
      </c>
      <c r="V315">
        <f t="shared" si="175"/>
        <v>2.73E-5</v>
      </c>
      <c r="W315" s="38">
        <f t="shared" si="176"/>
        <v>2.73E-5</v>
      </c>
      <c r="X315">
        <f t="shared" si="177"/>
        <v>2.73E-5</v>
      </c>
      <c r="Y315">
        <f t="shared" si="178"/>
        <v>8.453991000000001E-2</v>
      </c>
      <c r="Z315">
        <f t="shared" si="179"/>
        <v>0</v>
      </c>
      <c r="AE315">
        <f t="shared" si="206"/>
        <v>2325</v>
      </c>
      <c r="AF315">
        <f t="shared" si="180"/>
        <v>2040</v>
      </c>
      <c r="AG315" cm="1">
        <f t="array" ref="AG315">IF(AF315&gt;=MAX($D$3:$D$100),MAX($D$3:$D$100),IF(AE315&lt;$D$3,$D$3,INDEX($D$3:$D$100,MATCH(AE315,$D$3:$D$100)+1)))</f>
        <v>2040</v>
      </c>
      <c r="AH315">
        <f t="shared" si="181"/>
        <v>2.6800000000000001E-4</v>
      </c>
      <c r="AI315" s="38">
        <f t="shared" si="182"/>
        <v>2.6800000000000001E-4</v>
      </c>
      <c r="AJ315">
        <f t="shared" si="183"/>
        <v>2.6800000000000001E-4</v>
      </c>
      <c r="AK315">
        <f t="shared" si="184"/>
        <v>0.82991560000000009</v>
      </c>
      <c r="AL315">
        <f t="shared" si="185"/>
        <v>0</v>
      </c>
      <c r="AQ315">
        <f t="shared" si="207"/>
        <v>2325</v>
      </c>
      <c r="AR315">
        <f t="shared" si="186"/>
        <v>2040</v>
      </c>
      <c r="AS315" cm="1">
        <f t="array" ref="AS315">IF(AR315&gt;=MAX($D$3:$D$100),MAX($D$3:$D$100),IF(AQ315&lt;$D$3,$D$3,INDEX($D$3:$D$100,MATCH(AQ315,$D$3:$D$100)+1)))</f>
        <v>2040</v>
      </c>
      <c r="AT315">
        <f t="shared" si="187"/>
        <v>6.0300000000000002E-5</v>
      </c>
      <c r="AU315" s="38">
        <f t="shared" si="188"/>
        <v>6.0300000000000002E-5</v>
      </c>
      <c r="AV315">
        <f t="shared" si="189"/>
        <v>6.0300000000000002E-5</v>
      </c>
      <c r="AW315">
        <f t="shared" si="190"/>
        <v>0.18673101000000003</v>
      </c>
      <c r="AX315">
        <f t="shared" si="191"/>
        <v>0</v>
      </c>
      <c r="AZ315" s="1" t="str" cm="1">
        <f t="array" ref="AZ315">IF(INDEX(Utilities!315:315,'OperationUtility1 (El)'!$B$9)="","",INDEX(Utilities!315:315,'OperationUtility1 (El)'!$B$9))</f>
        <v/>
      </c>
      <c r="BA315" s="1" t="str" cm="1">
        <f t="array" ref="BA315">IF(INDEX(Utilities!315:315,'OperationUtility1 (El)'!$B$9 + 4)="","",INDEX(Utilities!315:315,'OperationUtility1 (El)'!$B$9 +4))</f>
        <v/>
      </c>
      <c r="BC315">
        <f t="shared" si="208"/>
        <v>2325</v>
      </c>
      <c r="BD315">
        <f t="shared" si="192"/>
        <v>2040</v>
      </c>
      <c r="BE315" cm="1">
        <f t="array" ref="BE315">IF(BD315&gt;=MAX($D$3:$D$100),MAX($D$3:$D$100),IF(BC315&lt;$D$3,$D$3,INDEX($D$3:$D$100,MATCH(BC315,$D$3:$D$100)+1)))</f>
        <v>2040</v>
      </c>
      <c r="BF315">
        <f t="shared" si="193"/>
        <v>0.40600000000000003</v>
      </c>
      <c r="BG315" s="38">
        <f t="shared" si="194"/>
        <v>0.40600000000000003</v>
      </c>
      <c r="BH315">
        <f t="shared" si="195"/>
        <v>0.40600000000000003</v>
      </c>
      <c r="BI315">
        <f t="shared" si="196"/>
        <v>1257.2602000000002</v>
      </c>
      <c r="BJ315">
        <f t="shared" si="197"/>
        <v>0</v>
      </c>
      <c r="BL315" s="1" t="str" cm="1">
        <f t="array" ref="BL315">IF(INDEX(Utilities!315:315,'OperationUtility1 (El)'!$B$9)="","",INDEX(Utilities!315:315,'OperationUtility1 (El)'!$B$9))</f>
        <v/>
      </c>
      <c r="BM315" s="1" t="str" cm="1">
        <f t="array" ref="BM315">IF(INDEX(Utilities!315:315,'OperationUtility1 (El)'!$B$9 + 5)="","",INDEX(Utilities!315:315,'OperationUtility1 (El)'!$B$9 +5))</f>
        <v/>
      </c>
      <c r="BO315">
        <f t="shared" si="209"/>
        <v>2325</v>
      </c>
      <c r="BP315">
        <f t="shared" si="198"/>
        <v>2040</v>
      </c>
      <c r="BQ315" cm="1">
        <f t="array" ref="BQ315">IF(BP315&gt;=MAX($D$3:$D$100),MAX($D$3:$D$100),IF(BO315&lt;$D$3,$D$3,INDEX($D$3:$D$100,MATCH(BO315,$D$3:$D$100)+1)))</f>
        <v>2040</v>
      </c>
      <c r="BR315">
        <f t="shared" si="199"/>
        <v>6.1510000000000007</v>
      </c>
      <c r="BS315" s="38">
        <f t="shared" si="200"/>
        <v>6.1510000000000007</v>
      </c>
      <c r="BT315">
        <f t="shared" si="201"/>
        <v>6.1510000000000007</v>
      </c>
      <c r="BU315">
        <f t="shared" si="202"/>
        <v>19047.801700000004</v>
      </c>
      <c r="BV315">
        <f t="shared" si="203"/>
        <v>0</v>
      </c>
    </row>
    <row r="316" spans="7:74" x14ac:dyDescent="0.25">
      <c r="G316">
        <f t="shared" si="204"/>
        <v>2326</v>
      </c>
      <c r="H316">
        <f t="shared" si="170"/>
        <v>2040</v>
      </c>
      <c r="I316" cm="1">
        <f t="array" ref="I316">IF(H316&gt;=MAX($D$3:$D$100),MAX($D$3:$D$100),IF(G316&lt;$D$3,$D$3,INDEX($D$3:$D$100,MATCH(G316,$D$3:$D$100)+1)))</f>
        <v>2040</v>
      </c>
      <c r="J316">
        <f t="shared" si="171"/>
        <v>4.0300000000000002E-2</v>
      </c>
      <c r="K316" s="38">
        <f t="shared" si="172"/>
        <v>4.0300000000000002E-2</v>
      </c>
      <c r="L316">
        <f t="shared" si="173"/>
        <v>4.0300000000000002E-2</v>
      </c>
      <c r="M316">
        <f t="shared" si="169"/>
        <v>124.79701000000001</v>
      </c>
      <c r="N316">
        <f t="shared" si="210"/>
        <v>0</v>
      </c>
      <c r="S316">
        <f t="shared" si="205"/>
        <v>2326</v>
      </c>
      <c r="T316">
        <f t="shared" si="174"/>
        <v>2040</v>
      </c>
      <c r="U316" cm="1">
        <f t="array" ref="U316">IF(T316&gt;=MAX($D$3:$D$100),MAX($D$3:$D$100),IF(S316&lt;$D$3,$D$3,INDEX($D$3:$D$100,MATCH(S316,$D$3:$D$100)+1)))</f>
        <v>2040</v>
      </c>
      <c r="V316">
        <f t="shared" si="175"/>
        <v>2.73E-5</v>
      </c>
      <c r="W316" s="38">
        <f t="shared" si="176"/>
        <v>2.73E-5</v>
      </c>
      <c r="X316">
        <f t="shared" si="177"/>
        <v>2.73E-5</v>
      </c>
      <c r="Y316">
        <f t="shared" si="178"/>
        <v>8.453991000000001E-2</v>
      </c>
      <c r="Z316">
        <f t="shared" si="179"/>
        <v>0</v>
      </c>
      <c r="AE316">
        <f t="shared" si="206"/>
        <v>2326</v>
      </c>
      <c r="AF316">
        <f t="shared" si="180"/>
        <v>2040</v>
      </c>
      <c r="AG316" cm="1">
        <f t="array" ref="AG316">IF(AF316&gt;=MAX($D$3:$D$100),MAX($D$3:$D$100),IF(AE316&lt;$D$3,$D$3,INDEX($D$3:$D$100,MATCH(AE316,$D$3:$D$100)+1)))</f>
        <v>2040</v>
      </c>
      <c r="AH316">
        <f t="shared" si="181"/>
        <v>2.6800000000000001E-4</v>
      </c>
      <c r="AI316" s="38">
        <f t="shared" si="182"/>
        <v>2.6800000000000001E-4</v>
      </c>
      <c r="AJ316">
        <f t="shared" si="183"/>
        <v>2.6800000000000001E-4</v>
      </c>
      <c r="AK316">
        <f t="shared" si="184"/>
        <v>0.82991560000000009</v>
      </c>
      <c r="AL316">
        <f t="shared" si="185"/>
        <v>0</v>
      </c>
      <c r="AQ316">
        <f t="shared" si="207"/>
        <v>2326</v>
      </c>
      <c r="AR316">
        <f t="shared" si="186"/>
        <v>2040</v>
      </c>
      <c r="AS316" cm="1">
        <f t="array" ref="AS316">IF(AR316&gt;=MAX($D$3:$D$100),MAX($D$3:$D$100),IF(AQ316&lt;$D$3,$D$3,INDEX($D$3:$D$100,MATCH(AQ316,$D$3:$D$100)+1)))</f>
        <v>2040</v>
      </c>
      <c r="AT316">
        <f t="shared" si="187"/>
        <v>6.0300000000000002E-5</v>
      </c>
      <c r="AU316" s="38">
        <f t="shared" si="188"/>
        <v>6.0300000000000002E-5</v>
      </c>
      <c r="AV316">
        <f t="shared" si="189"/>
        <v>6.0300000000000002E-5</v>
      </c>
      <c r="AW316">
        <f t="shared" si="190"/>
        <v>0.18673101000000003</v>
      </c>
      <c r="AX316">
        <f t="shared" si="191"/>
        <v>0</v>
      </c>
      <c r="AZ316" s="1" t="str" cm="1">
        <f t="array" ref="AZ316">IF(INDEX(Utilities!316:316,'OperationUtility1 (El)'!$B$9)="","",INDEX(Utilities!316:316,'OperationUtility1 (El)'!$B$9))</f>
        <v/>
      </c>
      <c r="BA316" s="1" t="str" cm="1">
        <f t="array" ref="BA316">IF(INDEX(Utilities!316:316,'OperationUtility1 (El)'!$B$9 + 4)="","",INDEX(Utilities!316:316,'OperationUtility1 (El)'!$B$9 +4))</f>
        <v/>
      </c>
      <c r="BC316">
        <f t="shared" si="208"/>
        <v>2326</v>
      </c>
      <c r="BD316">
        <f t="shared" si="192"/>
        <v>2040</v>
      </c>
      <c r="BE316" cm="1">
        <f t="array" ref="BE316">IF(BD316&gt;=MAX($D$3:$D$100),MAX($D$3:$D$100),IF(BC316&lt;$D$3,$D$3,INDEX($D$3:$D$100,MATCH(BC316,$D$3:$D$100)+1)))</f>
        <v>2040</v>
      </c>
      <c r="BF316">
        <f t="shared" si="193"/>
        <v>0.40600000000000003</v>
      </c>
      <c r="BG316" s="38">
        <f t="shared" si="194"/>
        <v>0.40600000000000003</v>
      </c>
      <c r="BH316">
        <f t="shared" si="195"/>
        <v>0.40600000000000003</v>
      </c>
      <c r="BI316">
        <f t="shared" si="196"/>
        <v>1257.2602000000002</v>
      </c>
      <c r="BJ316">
        <f t="shared" si="197"/>
        <v>0</v>
      </c>
      <c r="BL316" s="1" t="str" cm="1">
        <f t="array" ref="BL316">IF(INDEX(Utilities!316:316,'OperationUtility1 (El)'!$B$9)="","",INDEX(Utilities!316:316,'OperationUtility1 (El)'!$B$9))</f>
        <v/>
      </c>
      <c r="BM316" s="1" t="str" cm="1">
        <f t="array" ref="BM316">IF(INDEX(Utilities!316:316,'OperationUtility1 (El)'!$B$9 + 5)="","",INDEX(Utilities!316:316,'OperationUtility1 (El)'!$B$9 +5))</f>
        <v/>
      </c>
      <c r="BO316">
        <f t="shared" si="209"/>
        <v>2326</v>
      </c>
      <c r="BP316">
        <f t="shared" si="198"/>
        <v>2040</v>
      </c>
      <c r="BQ316" cm="1">
        <f t="array" ref="BQ316">IF(BP316&gt;=MAX($D$3:$D$100),MAX($D$3:$D$100),IF(BO316&lt;$D$3,$D$3,INDEX($D$3:$D$100,MATCH(BO316,$D$3:$D$100)+1)))</f>
        <v>2040</v>
      </c>
      <c r="BR316">
        <f t="shared" si="199"/>
        <v>6.1510000000000007</v>
      </c>
      <c r="BS316" s="38">
        <f t="shared" si="200"/>
        <v>6.1510000000000007</v>
      </c>
      <c r="BT316">
        <f t="shared" si="201"/>
        <v>6.1510000000000007</v>
      </c>
      <c r="BU316">
        <f t="shared" si="202"/>
        <v>19047.801700000004</v>
      </c>
      <c r="BV316">
        <f t="shared" si="203"/>
        <v>0</v>
      </c>
    </row>
    <row r="317" spans="7:74" x14ac:dyDescent="0.25">
      <c r="G317">
        <f t="shared" si="204"/>
        <v>2327</v>
      </c>
      <c r="H317">
        <f t="shared" si="170"/>
        <v>2040</v>
      </c>
      <c r="I317" cm="1">
        <f t="array" ref="I317">IF(H317&gt;=MAX($D$3:$D$100),MAX($D$3:$D$100),IF(G317&lt;$D$3,$D$3,INDEX($D$3:$D$100,MATCH(G317,$D$3:$D$100)+1)))</f>
        <v>2040</v>
      </c>
      <c r="J317">
        <f t="shared" si="171"/>
        <v>4.0300000000000002E-2</v>
      </c>
      <c r="K317" s="38">
        <f t="shared" si="172"/>
        <v>4.0300000000000002E-2</v>
      </c>
      <c r="L317">
        <f t="shared" si="173"/>
        <v>4.0300000000000002E-2</v>
      </c>
      <c r="M317">
        <f t="shared" si="169"/>
        <v>124.79701000000001</v>
      </c>
      <c r="N317">
        <f t="shared" si="210"/>
        <v>0</v>
      </c>
      <c r="S317">
        <f t="shared" si="205"/>
        <v>2327</v>
      </c>
      <c r="T317">
        <f t="shared" si="174"/>
        <v>2040</v>
      </c>
      <c r="U317" cm="1">
        <f t="array" ref="U317">IF(T317&gt;=MAX($D$3:$D$100),MAX($D$3:$D$100),IF(S317&lt;$D$3,$D$3,INDEX($D$3:$D$100,MATCH(S317,$D$3:$D$100)+1)))</f>
        <v>2040</v>
      </c>
      <c r="V317">
        <f t="shared" si="175"/>
        <v>2.73E-5</v>
      </c>
      <c r="W317" s="38">
        <f t="shared" si="176"/>
        <v>2.73E-5</v>
      </c>
      <c r="X317">
        <f t="shared" si="177"/>
        <v>2.73E-5</v>
      </c>
      <c r="Y317">
        <f t="shared" si="178"/>
        <v>8.453991000000001E-2</v>
      </c>
      <c r="Z317">
        <f t="shared" si="179"/>
        <v>0</v>
      </c>
      <c r="AE317">
        <f t="shared" si="206"/>
        <v>2327</v>
      </c>
      <c r="AF317">
        <f t="shared" si="180"/>
        <v>2040</v>
      </c>
      <c r="AG317" cm="1">
        <f t="array" ref="AG317">IF(AF317&gt;=MAX($D$3:$D$100),MAX($D$3:$D$100),IF(AE317&lt;$D$3,$D$3,INDEX($D$3:$D$100,MATCH(AE317,$D$3:$D$100)+1)))</f>
        <v>2040</v>
      </c>
      <c r="AH317">
        <f t="shared" si="181"/>
        <v>2.6800000000000001E-4</v>
      </c>
      <c r="AI317" s="38">
        <f t="shared" si="182"/>
        <v>2.6800000000000001E-4</v>
      </c>
      <c r="AJ317">
        <f t="shared" si="183"/>
        <v>2.6800000000000001E-4</v>
      </c>
      <c r="AK317">
        <f t="shared" si="184"/>
        <v>0.82991560000000009</v>
      </c>
      <c r="AL317">
        <f t="shared" si="185"/>
        <v>0</v>
      </c>
      <c r="AQ317">
        <f t="shared" si="207"/>
        <v>2327</v>
      </c>
      <c r="AR317">
        <f t="shared" si="186"/>
        <v>2040</v>
      </c>
      <c r="AS317" cm="1">
        <f t="array" ref="AS317">IF(AR317&gt;=MAX($D$3:$D$100),MAX($D$3:$D$100),IF(AQ317&lt;$D$3,$D$3,INDEX($D$3:$D$100,MATCH(AQ317,$D$3:$D$100)+1)))</f>
        <v>2040</v>
      </c>
      <c r="AT317">
        <f t="shared" si="187"/>
        <v>6.0300000000000002E-5</v>
      </c>
      <c r="AU317" s="38">
        <f t="shared" si="188"/>
        <v>6.0300000000000002E-5</v>
      </c>
      <c r="AV317">
        <f t="shared" si="189"/>
        <v>6.0300000000000002E-5</v>
      </c>
      <c r="AW317">
        <f t="shared" si="190"/>
        <v>0.18673101000000003</v>
      </c>
      <c r="AX317">
        <f t="shared" si="191"/>
        <v>0</v>
      </c>
      <c r="AZ317" s="1" t="str" cm="1">
        <f t="array" ref="AZ317">IF(INDEX(Utilities!317:317,'OperationUtility1 (El)'!$B$9)="","",INDEX(Utilities!317:317,'OperationUtility1 (El)'!$B$9))</f>
        <v/>
      </c>
      <c r="BA317" s="1" t="str" cm="1">
        <f t="array" ref="BA317">IF(INDEX(Utilities!317:317,'OperationUtility1 (El)'!$B$9 + 4)="","",INDEX(Utilities!317:317,'OperationUtility1 (El)'!$B$9 +4))</f>
        <v/>
      </c>
      <c r="BC317">
        <f t="shared" si="208"/>
        <v>2327</v>
      </c>
      <c r="BD317">
        <f t="shared" si="192"/>
        <v>2040</v>
      </c>
      <c r="BE317" cm="1">
        <f t="array" ref="BE317">IF(BD317&gt;=MAX($D$3:$D$100),MAX($D$3:$D$100),IF(BC317&lt;$D$3,$D$3,INDEX($D$3:$D$100,MATCH(BC317,$D$3:$D$100)+1)))</f>
        <v>2040</v>
      </c>
      <c r="BF317">
        <f t="shared" si="193"/>
        <v>0.40600000000000003</v>
      </c>
      <c r="BG317" s="38">
        <f t="shared" si="194"/>
        <v>0.40600000000000003</v>
      </c>
      <c r="BH317">
        <f t="shared" si="195"/>
        <v>0.40600000000000003</v>
      </c>
      <c r="BI317">
        <f t="shared" si="196"/>
        <v>1257.2602000000002</v>
      </c>
      <c r="BJ317">
        <f t="shared" si="197"/>
        <v>0</v>
      </c>
      <c r="BL317" s="1" t="str" cm="1">
        <f t="array" ref="BL317">IF(INDEX(Utilities!317:317,'OperationUtility1 (El)'!$B$9)="","",INDEX(Utilities!317:317,'OperationUtility1 (El)'!$B$9))</f>
        <v/>
      </c>
      <c r="BM317" s="1" t="str" cm="1">
        <f t="array" ref="BM317">IF(INDEX(Utilities!317:317,'OperationUtility1 (El)'!$B$9 + 5)="","",INDEX(Utilities!317:317,'OperationUtility1 (El)'!$B$9 +5))</f>
        <v/>
      </c>
      <c r="BO317">
        <f t="shared" si="209"/>
        <v>2327</v>
      </c>
      <c r="BP317">
        <f t="shared" si="198"/>
        <v>2040</v>
      </c>
      <c r="BQ317" cm="1">
        <f t="array" ref="BQ317">IF(BP317&gt;=MAX($D$3:$D$100),MAX($D$3:$D$100),IF(BO317&lt;$D$3,$D$3,INDEX($D$3:$D$100,MATCH(BO317,$D$3:$D$100)+1)))</f>
        <v>2040</v>
      </c>
      <c r="BR317">
        <f t="shared" si="199"/>
        <v>6.1510000000000007</v>
      </c>
      <c r="BS317" s="38">
        <f t="shared" si="200"/>
        <v>6.1510000000000007</v>
      </c>
      <c r="BT317">
        <f t="shared" si="201"/>
        <v>6.1510000000000007</v>
      </c>
      <c r="BU317">
        <f t="shared" si="202"/>
        <v>19047.801700000004</v>
      </c>
      <c r="BV317">
        <f t="shared" si="203"/>
        <v>0</v>
      </c>
    </row>
    <row r="318" spans="7:74" x14ac:dyDescent="0.25">
      <c r="G318">
        <f t="shared" si="204"/>
        <v>2328</v>
      </c>
      <c r="H318">
        <f t="shared" si="170"/>
        <v>2040</v>
      </c>
      <c r="I318" cm="1">
        <f t="array" ref="I318">IF(H318&gt;=MAX($D$3:$D$100),MAX($D$3:$D$100),IF(G318&lt;$D$3,$D$3,INDEX($D$3:$D$100,MATCH(G318,$D$3:$D$100)+1)))</f>
        <v>2040</v>
      </c>
      <c r="J318">
        <f t="shared" si="171"/>
        <v>4.0300000000000002E-2</v>
      </c>
      <c r="K318" s="38">
        <f t="shared" si="172"/>
        <v>4.0300000000000002E-2</v>
      </c>
      <c r="L318">
        <f t="shared" si="173"/>
        <v>4.0300000000000002E-2</v>
      </c>
      <c r="M318">
        <f t="shared" si="169"/>
        <v>124.79701000000001</v>
      </c>
      <c r="N318">
        <f t="shared" si="210"/>
        <v>0</v>
      </c>
      <c r="S318">
        <f t="shared" si="205"/>
        <v>2328</v>
      </c>
      <c r="T318">
        <f t="shared" si="174"/>
        <v>2040</v>
      </c>
      <c r="U318" cm="1">
        <f t="array" ref="U318">IF(T318&gt;=MAX($D$3:$D$100),MAX($D$3:$D$100),IF(S318&lt;$D$3,$D$3,INDEX($D$3:$D$100,MATCH(S318,$D$3:$D$100)+1)))</f>
        <v>2040</v>
      </c>
      <c r="V318">
        <f t="shared" si="175"/>
        <v>2.73E-5</v>
      </c>
      <c r="W318" s="38">
        <f t="shared" si="176"/>
        <v>2.73E-5</v>
      </c>
      <c r="X318">
        <f t="shared" si="177"/>
        <v>2.73E-5</v>
      </c>
      <c r="Y318">
        <f t="shared" si="178"/>
        <v>8.453991000000001E-2</v>
      </c>
      <c r="Z318">
        <f t="shared" si="179"/>
        <v>0</v>
      </c>
      <c r="AE318">
        <f t="shared" si="206"/>
        <v>2328</v>
      </c>
      <c r="AF318">
        <f t="shared" si="180"/>
        <v>2040</v>
      </c>
      <c r="AG318" cm="1">
        <f t="array" ref="AG318">IF(AF318&gt;=MAX($D$3:$D$100),MAX($D$3:$D$100),IF(AE318&lt;$D$3,$D$3,INDEX($D$3:$D$100,MATCH(AE318,$D$3:$D$100)+1)))</f>
        <v>2040</v>
      </c>
      <c r="AH318">
        <f t="shared" si="181"/>
        <v>2.6800000000000001E-4</v>
      </c>
      <c r="AI318" s="38">
        <f t="shared" si="182"/>
        <v>2.6800000000000001E-4</v>
      </c>
      <c r="AJ318">
        <f t="shared" si="183"/>
        <v>2.6800000000000001E-4</v>
      </c>
      <c r="AK318">
        <f t="shared" si="184"/>
        <v>0.82991560000000009</v>
      </c>
      <c r="AL318">
        <f t="shared" si="185"/>
        <v>0</v>
      </c>
      <c r="AQ318">
        <f t="shared" si="207"/>
        <v>2328</v>
      </c>
      <c r="AR318">
        <f t="shared" si="186"/>
        <v>2040</v>
      </c>
      <c r="AS318" cm="1">
        <f t="array" ref="AS318">IF(AR318&gt;=MAX($D$3:$D$100),MAX($D$3:$D$100),IF(AQ318&lt;$D$3,$D$3,INDEX($D$3:$D$100,MATCH(AQ318,$D$3:$D$100)+1)))</f>
        <v>2040</v>
      </c>
      <c r="AT318">
        <f t="shared" si="187"/>
        <v>6.0300000000000002E-5</v>
      </c>
      <c r="AU318" s="38">
        <f t="shared" si="188"/>
        <v>6.0300000000000002E-5</v>
      </c>
      <c r="AV318">
        <f t="shared" si="189"/>
        <v>6.0300000000000002E-5</v>
      </c>
      <c r="AW318">
        <f t="shared" si="190"/>
        <v>0.18673101000000003</v>
      </c>
      <c r="AX318">
        <f t="shared" si="191"/>
        <v>0</v>
      </c>
      <c r="AZ318" s="1" t="str" cm="1">
        <f t="array" ref="AZ318">IF(INDEX(Utilities!318:318,'OperationUtility1 (El)'!$B$9)="","",INDEX(Utilities!318:318,'OperationUtility1 (El)'!$B$9))</f>
        <v/>
      </c>
      <c r="BA318" s="1" t="str" cm="1">
        <f t="array" ref="BA318">IF(INDEX(Utilities!318:318,'OperationUtility1 (El)'!$B$9 + 4)="","",INDEX(Utilities!318:318,'OperationUtility1 (El)'!$B$9 +4))</f>
        <v/>
      </c>
      <c r="BC318">
        <f t="shared" si="208"/>
        <v>2328</v>
      </c>
      <c r="BD318">
        <f t="shared" si="192"/>
        <v>2040</v>
      </c>
      <c r="BE318" cm="1">
        <f t="array" ref="BE318">IF(BD318&gt;=MAX($D$3:$D$100),MAX($D$3:$D$100),IF(BC318&lt;$D$3,$D$3,INDEX($D$3:$D$100,MATCH(BC318,$D$3:$D$100)+1)))</f>
        <v>2040</v>
      </c>
      <c r="BF318">
        <f t="shared" si="193"/>
        <v>0.40600000000000003</v>
      </c>
      <c r="BG318" s="38">
        <f t="shared" si="194"/>
        <v>0.40600000000000003</v>
      </c>
      <c r="BH318">
        <f t="shared" si="195"/>
        <v>0.40600000000000003</v>
      </c>
      <c r="BI318">
        <f t="shared" si="196"/>
        <v>1257.2602000000002</v>
      </c>
      <c r="BJ318">
        <f t="shared" si="197"/>
        <v>0</v>
      </c>
      <c r="BL318" s="1" t="str" cm="1">
        <f t="array" ref="BL318">IF(INDEX(Utilities!318:318,'OperationUtility1 (El)'!$B$9)="","",INDEX(Utilities!318:318,'OperationUtility1 (El)'!$B$9))</f>
        <v/>
      </c>
      <c r="BM318" s="1" t="str" cm="1">
        <f t="array" ref="BM318">IF(INDEX(Utilities!318:318,'OperationUtility1 (El)'!$B$9 + 5)="","",INDEX(Utilities!318:318,'OperationUtility1 (El)'!$B$9 +5))</f>
        <v/>
      </c>
      <c r="BO318">
        <f t="shared" si="209"/>
        <v>2328</v>
      </c>
      <c r="BP318">
        <f t="shared" si="198"/>
        <v>2040</v>
      </c>
      <c r="BQ318" cm="1">
        <f t="array" ref="BQ318">IF(BP318&gt;=MAX($D$3:$D$100),MAX($D$3:$D$100),IF(BO318&lt;$D$3,$D$3,INDEX($D$3:$D$100,MATCH(BO318,$D$3:$D$100)+1)))</f>
        <v>2040</v>
      </c>
      <c r="BR318">
        <f t="shared" si="199"/>
        <v>6.1510000000000007</v>
      </c>
      <c r="BS318" s="38">
        <f t="shared" si="200"/>
        <v>6.1510000000000007</v>
      </c>
      <c r="BT318">
        <f t="shared" si="201"/>
        <v>6.1510000000000007</v>
      </c>
      <c r="BU318">
        <f t="shared" si="202"/>
        <v>19047.801700000004</v>
      </c>
      <c r="BV318">
        <f t="shared" si="203"/>
        <v>0</v>
      </c>
    </row>
    <row r="319" spans="7:74" x14ac:dyDescent="0.25">
      <c r="G319">
        <f t="shared" si="204"/>
        <v>2329</v>
      </c>
      <c r="H319">
        <f t="shared" si="170"/>
        <v>2040</v>
      </c>
      <c r="I319" cm="1">
        <f t="array" ref="I319">IF(H319&gt;=MAX($D$3:$D$100),MAX($D$3:$D$100),IF(G319&lt;$D$3,$D$3,INDEX($D$3:$D$100,MATCH(G319,$D$3:$D$100)+1)))</f>
        <v>2040</v>
      </c>
      <c r="J319">
        <f t="shared" si="171"/>
        <v>4.0300000000000002E-2</v>
      </c>
      <c r="K319" s="38">
        <f t="shared" si="172"/>
        <v>4.0300000000000002E-2</v>
      </c>
      <c r="L319">
        <f t="shared" si="173"/>
        <v>4.0300000000000002E-2</v>
      </c>
      <c r="M319">
        <f t="shared" si="169"/>
        <v>124.79701000000001</v>
      </c>
      <c r="N319">
        <f t="shared" si="210"/>
        <v>0</v>
      </c>
      <c r="S319">
        <f t="shared" si="205"/>
        <v>2329</v>
      </c>
      <c r="T319">
        <f t="shared" si="174"/>
        <v>2040</v>
      </c>
      <c r="U319" cm="1">
        <f t="array" ref="U319">IF(T319&gt;=MAX($D$3:$D$100),MAX($D$3:$D$100),IF(S319&lt;$D$3,$D$3,INDEX($D$3:$D$100,MATCH(S319,$D$3:$D$100)+1)))</f>
        <v>2040</v>
      </c>
      <c r="V319">
        <f t="shared" si="175"/>
        <v>2.73E-5</v>
      </c>
      <c r="W319" s="38">
        <f t="shared" si="176"/>
        <v>2.73E-5</v>
      </c>
      <c r="X319">
        <f t="shared" si="177"/>
        <v>2.73E-5</v>
      </c>
      <c r="Y319">
        <f t="shared" si="178"/>
        <v>8.453991000000001E-2</v>
      </c>
      <c r="Z319">
        <f t="shared" si="179"/>
        <v>0</v>
      </c>
      <c r="AE319">
        <f t="shared" si="206"/>
        <v>2329</v>
      </c>
      <c r="AF319">
        <f t="shared" si="180"/>
        <v>2040</v>
      </c>
      <c r="AG319" cm="1">
        <f t="array" ref="AG319">IF(AF319&gt;=MAX($D$3:$D$100),MAX($D$3:$D$100),IF(AE319&lt;$D$3,$D$3,INDEX($D$3:$D$100,MATCH(AE319,$D$3:$D$100)+1)))</f>
        <v>2040</v>
      </c>
      <c r="AH319">
        <f t="shared" si="181"/>
        <v>2.6800000000000001E-4</v>
      </c>
      <c r="AI319" s="38">
        <f t="shared" si="182"/>
        <v>2.6800000000000001E-4</v>
      </c>
      <c r="AJ319">
        <f t="shared" si="183"/>
        <v>2.6800000000000001E-4</v>
      </c>
      <c r="AK319">
        <f t="shared" si="184"/>
        <v>0.82991560000000009</v>
      </c>
      <c r="AL319">
        <f t="shared" si="185"/>
        <v>0</v>
      </c>
      <c r="AQ319">
        <f t="shared" si="207"/>
        <v>2329</v>
      </c>
      <c r="AR319">
        <f t="shared" si="186"/>
        <v>2040</v>
      </c>
      <c r="AS319" cm="1">
        <f t="array" ref="AS319">IF(AR319&gt;=MAX($D$3:$D$100),MAX($D$3:$D$100),IF(AQ319&lt;$D$3,$D$3,INDEX($D$3:$D$100,MATCH(AQ319,$D$3:$D$100)+1)))</f>
        <v>2040</v>
      </c>
      <c r="AT319">
        <f t="shared" si="187"/>
        <v>6.0300000000000002E-5</v>
      </c>
      <c r="AU319" s="38">
        <f t="shared" si="188"/>
        <v>6.0300000000000002E-5</v>
      </c>
      <c r="AV319">
        <f t="shared" si="189"/>
        <v>6.0300000000000002E-5</v>
      </c>
      <c r="AW319">
        <f t="shared" si="190"/>
        <v>0.18673101000000003</v>
      </c>
      <c r="AX319">
        <f t="shared" si="191"/>
        <v>0</v>
      </c>
      <c r="AZ319" s="1" t="str" cm="1">
        <f t="array" ref="AZ319">IF(INDEX(Utilities!319:319,'OperationUtility1 (El)'!$B$9)="","",INDEX(Utilities!319:319,'OperationUtility1 (El)'!$B$9))</f>
        <v/>
      </c>
      <c r="BA319" s="1" t="str" cm="1">
        <f t="array" ref="BA319">IF(INDEX(Utilities!319:319,'OperationUtility1 (El)'!$B$9 + 4)="","",INDEX(Utilities!319:319,'OperationUtility1 (El)'!$B$9 +4))</f>
        <v/>
      </c>
      <c r="BC319">
        <f t="shared" si="208"/>
        <v>2329</v>
      </c>
      <c r="BD319">
        <f t="shared" si="192"/>
        <v>2040</v>
      </c>
      <c r="BE319" cm="1">
        <f t="array" ref="BE319">IF(BD319&gt;=MAX($D$3:$D$100),MAX($D$3:$D$100),IF(BC319&lt;$D$3,$D$3,INDEX($D$3:$D$100,MATCH(BC319,$D$3:$D$100)+1)))</f>
        <v>2040</v>
      </c>
      <c r="BF319">
        <f t="shared" si="193"/>
        <v>0.40600000000000003</v>
      </c>
      <c r="BG319" s="38">
        <f t="shared" si="194"/>
        <v>0.40600000000000003</v>
      </c>
      <c r="BH319">
        <f t="shared" si="195"/>
        <v>0.40600000000000003</v>
      </c>
      <c r="BI319">
        <f t="shared" si="196"/>
        <v>1257.2602000000002</v>
      </c>
      <c r="BJ319">
        <f t="shared" si="197"/>
        <v>0</v>
      </c>
      <c r="BL319" s="1" t="str" cm="1">
        <f t="array" ref="BL319">IF(INDEX(Utilities!319:319,'OperationUtility1 (El)'!$B$9)="","",INDEX(Utilities!319:319,'OperationUtility1 (El)'!$B$9))</f>
        <v/>
      </c>
      <c r="BM319" s="1" t="str" cm="1">
        <f t="array" ref="BM319">IF(INDEX(Utilities!319:319,'OperationUtility1 (El)'!$B$9 + 5)="","",INDEX(Utilities!319:319,'OperationUtility1 (El)'!$B$9 +5))</f>
        <v/>
      </c>
      <c r="BO319">
        <f t="shared" si="209"/>
        <v>2329</v>
      </c>
      <c r="BP319">
        <f t="shared" si="198"/>
        <v>2040</v>
      </c>
      <c r="BQ319" cm="1">
        <f t="array" ref="BQ319">IF(BP319&gt;=MAX($D$3:$D$100),MAX($D$3:$D$100),IF(BO319&lt;$D$3,$D$3,INDEX($D$3:$D$100,MATCH(BO319,$D$3:$D$100)+1)))</f>
        <v>2040</v>
      </c>
      <c r="BR319">
        <f t="shared" si="199"/>
        <v>6.1510000000000007</v>
      </c>
      <c r="BS319" s="38">
        <f t="shared" si="200"/>
        <v>6.1510000000000007</v>
      </c>
      <c r="BT319">
        <f t="shared" si="201"/>
        <v>6.1510000000000007</v>
      </c>
      <c r="BU319">
        <f t="shared" si="202"/>
        <v>19047.801700000004</v>
      </c>
      <c r="BV319">
        <f t="shared" si="203"/>
        <v>0</v>
      </c>
    </row>
    <row r="320" spans="7:74" x14ac:dyDescent="0.25">
      <c r="G320">
        <f t="shared" si="204"/>
        <v>2330</v>
      </c>
      <c r="H320">
        <f t="shared" si="170"/>
        <v>2040</v>
      </c>
      <c r="I320" cm="1">
        <f t="array" ref="I320">IF(H320&gt;=MAX($D$3:$D$100),MAX($D$3:$D$100),IF(G320&lt;$D$3,$D$3,INDEX($D$3:$D$100,MATCH(G320,$D$3:$D$100)+1)))</f>
        <v>2040</v>
      </c>
      <c r="J320">
        <f t="shared" si="171"/>
        <v>4.0300000000000002E-2</v>
      </c>
      <c r="K320" s="38">
        <f t="shared" si="172"/>
        <v>4.0300000000000002E-2</v>
      </c>
      <c r="L320">
        <f t="shared" si="173"/>
        <v>4.0300000000000002E-2</v>
      </c>
      <c r="M320">
        <f t="shared" si="169"/>
        <v>124.79701000000001</v>
      </c>
      <c r="N320">
        <f t="shared" si="210"/>
        <v>0</v>
      </c>
      <c r="S320">
        <f t="shared" si="205"/>
        <v>2330</v>
      </c>
      <c r="T320">
        <f t="shared" si="174"/>
        <v>2040</v>
      </c>
      <c r="U320" cm="1">
        <f t="array" ref="U320">IF(T320&gt;=MAX($D$3:$D$100),MAX($D$3:$D$100),IF(S320&lt;$D$3,$D$3,INDEX($D$3:$D$100,MATCH(S320,$D$3:$D$100)+1)))</f>
        <v>2040</v>
      </c>
      <c r="V320">
        <f t="shared" si="175"/>
        <v>2.73E-5</v>
      </c>
      <c r="W320" s="38">
        <f t="shared" si="176"/>
        <v>2.73E-5</v>
      </c>
      <c r="X320">
        <f t="shared" si="177"/>
        <v>2.73E-5</v>
      </c>
      <c r="Y320">
        <f t="shared" si="178"/>
        <v>8.453991000000001E-2</v>
      </c>
      <c r="Z320">
        <f t="shared" si="179"/>
        <v>0</v>
      </c>
      <c r="AE320">
        <f t="shared" si="206"/>
        <v>2330</v>
      </c>
      <c r="AF320">
        <f t="shared" si="180"/>
        <v>2040</v>
      </c>
      <c r="AG320" cm="1">
        <f t="array" ref="AG320">IF(AF320&gt;=MAX($D$3:$D$100),MAX($D$3:$D$100),IF(AE320&lt;$D$3,$D$3,INDEX($D$3:$D$100,MATCH(AE320,$D$3:$D$100)+1)))</f>
        <v>2040</v>
      </c>
      <c r="AH320">
        <f t="shared" si="181"/>
        <v>2.6800000000000001E-4</v>
      </c>
      <c r="AI320" s="38">
        <f t="shared" si="182"/>
        <v>2.6800000000000001E-4</v>
      </c>
      <c r="AJ320">
        <f t="shared" si="183"/>
        <v>2.6800000000000001E-4</v>
      </c>
      <c r="AK320">
        <f t="shared" si="184"/>
        <v>0.82991560000000009</v>
      </c>
      <c r="AL320">
        <f t="shared" si="185"/>
        <v>0</v>
      </c>
      <c r="AQ320">
        <f t="shared" si="207"/>
        <v>2330</v>
      </c>
      <c r="AR320">
        <f t="shared" si="186"/>
        <v>2040</v>
      </c>
      <c r="AS320" cm="1">
        <f t="array" ref="AS320">IF(AR320&gt;=MAX($D$3:$D$100),MAX($D$3:$D$100),IF(AQ320&lt;$D$3,$D$3,INDEX($D$3:$D$100,MATCH(AQ320,$D$3:$D$100)+1)))</f>
        <v>2040</v>
      </c>
      <c r="AT320">
        <f t="shared" si="187"/>
        <v>6.0300000000000002E-5</v>
      </c>
      <c r="AU320" s="38">
        <f t="shared" si="188"/>
        <v>6.0300000000000002E-5</v>
      </c>
      <c r="AV320">
        <f t="shared" si="189"/>
        <v>6.0300000000000002E-5</v>
      </c>
      <c r="AW320">
        <f t="shared" si="190"/>
        <v>0.18673101000000003</v>
      </c>
      <c r="AX320">
        <f t="shared" si="191"/>
        <v>0</v>
      </c>
      <c r="AZ320" s="1" t="str" cm="1">
        <f t="array" ref="AZ320">IF(INDEX(Utilities!320:320,'OperationUtility1 (El)'!$B$9)="","",INDEX(Utilities!320:320,'OperationUtility1 (El)'!$B$9))</f>
        <v/>
      </c>
      <c r="BA320" s="1" t="str" cm="1">
        <f t="array" ref="BA320">IF(INDEX(Utilities!320:320,'OperationUtility1 (El)'!$B$9 + 4)="","",INDEX(Utilities!320:320,'OperationUtility1 (El)'!$B$9 +4))</f>
        <v/>
      </c>
      <c r="BC320">
        <f t="shared" si="208"/>
        <v>2330</v>
      </c>
      <c r="BD320">
        <f t="shared" si="192"/>
        <v>2040</v>
      </c>
      <c r="BE320" cm="1">
        <f t="array" ref="BE320">IF(BD320&gt;=MAX($D$3:$D$100),MAX($D$3:$D$100),IF(BC320&lt;$D$3,$D$3,INDEX($D$3:$D$100,MATCH(BC320,$D$3:$D$100)+1)))</f>
        <v>2040</v>
      </c>
      <c r="BF320">
        <f t="shared" si="193"/>
        <v>0.40600000000000003</v>
      </c>
      <c r="BG320" s="38">
        <f t="shared" si="194"/>
        <v>0.40600000000000003</v>
      </c>
      <c r="BH320">
        <f t="shared" si="195"/>
        <v>0.40600000000000003</v>
      </c>
      <c r="BI320">
        <f t="shared" si="196"/>
        <v>1257.2602000000002</v>
      </c>
      <c r="BJ320">
        <f t="shared" si="197"/>
        <v>0</v>
      </c>
      <c r="BL320" s="1" t="str" cm="1">
        <f t="array" ref="BL320">IF(INDEX(Utilities!320:320,'OperationUtility1 (El)'!$B$9)="","",INDEX(Utilities!320:320,'OperationUtility1 (El)'!$B$9))</f>
        <v/>
      </c>
      <c r="BM320" s="1" t="str" cm="1">
        <f t="array" ref="BM320">IF(INDEX(Utilities!320:320,'OperationUtility1 (El)'!$B$9 + 5)="","",INDEX(Utilities!320:320,'OperationUtility1 (El)'!$B$9 +5))</f>
        <v/>
      </c>
      <c r="BO320">
        <f t="shared" si="209"/>
        <v>2330</v>
      </c>
      <c r="BP320">
        <f t="shared" si="198"/>
        <v>2040</v>
      </c>
      <c r="BQ320" cm="1">
        <f t="array" ref="BQ320">IF(BP320&gt;=MAX($D$3:$D$100),MAX($D$3:$D$100),IF(BO320&lt;$D$3,$D$3,INDEX($D$3:$D$100,MATCH(BO320,$D$3:$D$100)+1)))</f>
        <v>2040</v>
      </c>
      <c r="BR320">
        <f t="shared" si="199"/>
        <v>6.1510000000000007</v>
      </c>
      <c r="BS320" s="38">
        <f t="shared" si="200"/>
        <v>6.1510000000000007</v>
      </c>
      <c r="BT320">
        <f t="shared" si="201"/>
        <v>6.1510000000000007</v>
      </c>
      <c r="BU320">
        <f t="shared" si="202"/>
        <v>19047.801700000004</v>
      </c>
      <c r="BV320">
        <f t="shared" si="203"/>
        <v>0</v>
      </c>
    </row>
    <row r="321" spans="7:74" x14ac:dyDescent="0.25">
      <c r="G321">
        <f t="shared" si="204"/>
        <v>2331</v>
      </c>
      <c r="H321">
        <f t="shared" si="170"/>
        <v>2040</v>
      </c>
      <c r="I321" cm="1">
        <f t="array" ref="I321">IF(H321&gt;=MAX($D$3:$D$100),MAX($D$3:$D$100),IF(G321&lt;$D$3,$D$3,INDEX($D$3:$D$100,MATCH(G321,$D$3:$D$100)+1)))</f>
        <v>2040</v>
      </c>
      <c r="J321">
        <f t="shared" si="171"/>
        <v>4.0300000000000002E-2</v>
      </c>
      <c r="K321" s="38">
        <f t="shared" si="172"/>
        <v>4.0300000000000002E-2</v>
      </c>
      <c r="L321">
        <f t="shared" si="173"/>
        <v>4.0300000000000002E-2</v>
      </c>
      <c r="M321">
        <f t="shared" si="169"/>
        <v>124.79701000000001</v>
      </c>
      <c r="N321">
        <f t="shared" si="210"/>
        <v>0</v>
      </c>
      <c r="S321">
        <f t="shared" si="205"/>
        <v>2331</v>
      </c>
      <c r="T321">
        <f t="shared" si="174"/>
        <v>2040</v>
      </c>
      <c r="U321" cm="1">
        <f t="array" ref="U321">IF(T321&gt;=MAX($D$3:$D$100),MAX($D$3:$D$100),IF(S321&lt;$D$3,$D$3,INDEX($D$3:$D$100,MATCH(S321,$D$3:$D$100)+1)))</f>
        <v>2040</v>
      </c>
      <c r="V321">
        <f t="shared" si="175"/>
        <v>2.73E-5</v>
      </c>
      <c r="W321" s="38">
        <f t="shared" si="176"/>
        <v>2.73E-5</v>
      </c>
      <c r="X321">
        <f t="shared" si="177"/>
        <v>2.73E-5</v>
      </c>
      <c r="Y321">
        <f t="shared" si="178"/>
        <v>8.453991000000001E-2</v>
      </c>
      <c r="Z321">
        <f t="shared" si="179"/>
        <v>0</v>
      </c>
      <c r="AE321">
        <f t="shared" si="206"/>
        <v>2331</v>
      </c>
      <c r="AF321">
        <f t="shared" si="180"/>
        <v>2040</v>
      </c>
      <c r="AG321" cm="1">
        <f t="array" ref="AG321">IF(AF321&gt;=MAX($D$3:$D$100),MAX($D$3:$D$100),IF(AE321&lt;$D$3,$D$3,INDEX($D$3:$D$100,MATCH(AE321,$D$3:$D$100)+1)))</f>
        <v>2040</v>
      </c>
      <c r="AH321">
        <f t="shared" si="181"/>
        <v>2.6800000000000001E-4</v>
      </c>
      <c r="AI321" s="38">
        <f t="shared" si="182"/>
        <v>2.6800000000000001E-4</v>
      </c>
      <c r="AJ321">
        <f t="shared" si="183"/>
        <v>2.6800000000000001E-4</v>
      </c>
      <c r="AK321">
        <f t="shared" si="184"/>
        <v>0.82991560000000009</v>
      </c>
      <c r="AL321">
        <f t="shared" si="185"/>
        <v>0</v>
      </c>
      <c r="AQ321">
        <f t="shared" si="207"/>
        <v>2331</v>
      </c>
      <c r="AR321">
        <f t="shared" si="186"/>
        <v>2040</v>
      </c>
      <c r="AS321" cm="1">
        <f t="array" ref="AS321">IF(AR321&gt;=MAX($D$3:$D$100),MAX($D$3:$D$100),IF(AQ321&lt;$D$3,$D$3,INDEX($D$3:$D$100,MATCH(AQ321,$D$3:$D$100)+1)))</f>
        <v>2040</v>
      </c>
      <c r="AT321">
        <f t="shared" si="187"/>
        <v>6.0300000000000002E-5</v>
      </c>
      <c r="AU321" s="38">
        <f t="shared" si="188"/>
        <v>6.0300000000000002E-5</v>
      </c>
      <c r="AV321">
        <f t="shared" si="189"/>
        <v>6.0300000000000002E-5</v>
      </c>
      <c r="AW321">
        <f t="shared" si="190"/>
        <v>0.18673101000000003</v>
      </c>
      <c r="AX321">
        <f t="shared" si="191"/>
        <v>0</v>
      </c>
      <c r="AZ321" s="1" t="str" cm="1">
        <f t="array" ref="AZ321">IF(INDEX(Utilities!321:321,'OperationUtility1 (El)'!$B$9)="","",INDEX(Utilities!321:321,'OperationUtility1 (El)'!$B$9))</f>
        <v/>
      </c>
      <c r="BA321" s="1" t="str" cm="1">
        <f t="array" ref="BA321">IF(INDEX(Utilities!321:321,'OperationUtility1 (El)'!$B$9 + 4)="","",INDEX(Utilities!321:321,'OperationUtility1 (El)'!$B$9 +4))</f>
        <v/>
      </c>
      <c r="BC321">
        <f t="shared" si="208"/>
        <v>2331</v>
      </c>
      <c r="BD321">
        <f t="shared" si="192"/>
        <v>2040</v>
      </c>
      <c r="BE321" cm="1">
        <f t="array" ref="BE321">IF(BD321&gt;=MAX($D$3:$D$100),MAX($D$3:$D$100),IF(BC321&lt;$D$3,$D$3,INDEX($D$3:$D$100,MATCH(BC321,$D$3:$D$100)+1)))</f>
        <v>2040</v>
      </c>
      <c r="BF321">
        <f t="shared" si="193"/>
        <v>0.40600000000000003</v>
      </c>
      <c r="BG321" s="38">
        <f t="shared" si="194"/>
        <v>0.40600000000000003</v>
      </c>
      <c r="BH321">
        <f t="shared" si="195"/>
        <v>0.40600000000000003</v>
      </c>
      <c r="BI321">
        <f t="shared" si="196"/>
        <v>1257.2602000000002</v>
      </c>
      <c r="BJ321">
        <f t="shared" si="197"/>
        <v>0</v>
      </c>
      <c r="BL321" s="1" t="str" cm="1">
        <f t="array" ref="BL321">IF(INDEX(Utilities!321:321,'OperationUtility1 (El)'!$B$9)="","",INDEX(Utilities!321:321,'OperationUtility1 (El)'!$B$9))</f>
        <v/>
      </c>
      <c r="BM321" s="1" t="str" cm="1">
        <f t="array" ref="BM321">IF(INDEX(Utilities!321:321,'OperationUtility1 (El)'!$B$9 + 5)="","",INDEX(Utilities!321:321,'OperationUtility1 (El)'!$B$9 +5))</f>
        <v/>
      </c>
      <c r="BO321">
        <f t="shared" si="209"/>
        <v>2331</v>
      </c>
      <c r="BP321">
        <f t="shared" si="198"/>
        <v>2040</v>
      </c>
      <c r="BQ321" cm="1">
        <f t="array" ref="BQ321">IF(BP321&gt;=MAX($D$3:$D$100),MAX($D$3:$D$100),IF(BO321&lt;$D$3,$D$3,INDEX($D$3:$D$100,MATCH(BO321,$D$3:$D$100)+1)))</f>
        <v>2040</v>
      </c>
      <c r="BR321">
        <f t="shared" si="199"/>
        <v>6.1510000000000007</v>
      </c>
      <c r="BS321" s="38">
        <f t="shared" si="200"/>
        <v>6.1510000000000007</v>
      </c>
      <c r="BT321">
        <f t="shared" si="201"/>
        <v>6.1510000000000007</v>
      </c>
      <c r="BU321">
        <f t="shared" si="202"/>
        <v>19047.801700000004</v>
      </c>
      <c r="BV321">
        <f t="shared" si="203"/>
        <v>0</v>
      </c>
    </row>
    <row r="322" spans="7:74" x14ac:dyDescent="0.25">
      <c r="G322">
        <f t="shared" si="204"/>
        <v>2332</v>
      </c>
      <c r="H322">
        <f t="shared" si="170"/>
        <v>2040</v>
      </c>
      <c r="I322" cm="1">
        <f t="array" ref="I322">IF(H322&gt;=MAX($D$3:$D$100),MAX($D$3:$D$100),IF(G322&lt;$D$3,$D$3,INDEX($D$3:$D$100,MATCH(G322,$D$3:$D$100)+1)))</f>
        <v>2040</v>
      </c>
      <c r="J322">
        <f t="shared" si="171"/>
        <v>4.0300000000000002E-2</v>
      </c>
      <c r="K322" s="38">
        <f t="shared" si="172"/>
        <v>4.0300000000000002E-2</v>
      </c>
      <c r="L322">
        <f t="shared" si="173"/>
        <v>4.0300000000000002E-2</v>
      </c>
      <c r="M322">
        <f t="shared" si="169"/>
        <v>124.79701000000001</v>
      </c>
      <c r="N322">
        <f t="shared" si="210"/>
        <v>0</v>
      </c>
      <c r="S322">
        <f t="shared" si="205"/>
        <v>2332</v>
      </c>
      <c r="T322">
        <f t="shared" si="174"/>
        <v>2040</v>
      </c>
      <c r="U322" cm="1">
        <f t="array" ref="U322">IF(T322&gt;=MAX($D$3:$D$100),MAX($D$3:$D$100),IF(S322&lt;$D$3,$D$3,INDEX($D$3:$D$100,MATCH(S322,$D$3:$D$100)+1)))</f>
        <v>2040</v>
      </c>
      <c r="V322">
        <f t="shared" si="175"/>
        <v>2.73E-5</v>
      </c>
      <c r="W322" s="38">
        <f t="shared" si="176"/>
        <v>2.73E-5</v>
      </c>
      <c r="X322">
        <f t="shared" si="177"/>
        <v>2.73E-5</v>
      </c>
      <c r="Y322">
        <f t="shared" si="178"/>
        <v>8.453991000000001E-2</v>
      </c>
      <c r="Z322">
        <f t="shared" si="179"/>
        <v>0</v>
      </c>
      <c r="AE322">
        <f t="shared" si="206"/>
        <v>2332</v>
      </c>
      <c r="AF322">
        <f t="shared" si="180"/>
        <v>2040</v>
      </c>
      <c r="AG322" cm="1">
        <f t="array" ref="AG322">IF(AF322&gt;=MAX($D$3:$D$100),MAX($D$3:$D$100),IF(AE322&lt;$D$3,$D$3,INDEX($D$3:$D$100,MATCH(AE322,$D$3:$D$100)+1)))</f>
        <v>2040</v>
      </c>
      <c r="AH322">
        <f t="shared" si="181"/>
        <v>2.6800000000000001E-4</v>
      </c>
      <c r="AI322" s="38">
        <f t="shared" si="182"/>
        <v>2.6800000000000001E-4</v>
      </c>
      <c r="AJ322">
        <f t="shared" si="183"/>
        <v>2.6800000000000001E-4</v>
      </c>
      <c r="AK322">
        <f t="shared" si="184"/>
        <v>0.82991560000000009</v>
      </c>
      <c r="AL322">
        <f t="shared" si="185"/>
        <v>0</v>
      </c>
      <c r="AQ322">
        <f t="shared" si="207"/>
        <v>2332</v>
      </c>
      <c r="AR322">
        <f t="shared" si="186"/>
        <v>2040</v>
      </c>
      <c r="AS322" cm="1">
        <f t="array" ref="AS322">IF(AR322&gt;=MAX($D$3:$D$100),MAX($D$3:$D$100),IF(AQ322&lt;$D$3,$D$3,INDEX($D$3:$D$100,MATCH(AQ322,$D$3:$D$100)+1)))</f>
        <v>2040</v>
      </c>
      <c r="AT322">
        <f t="shared" si="187"/>
        <v>6.0300000000000002E-5</v>
      </c>
      <c r="AU322" s="38">
        <f t="shared" si="188"/>
        <v>6.0300000000000002E-5</v>
      </c>
      <c r="AV322">
        <f t="shared" si="189"/>
        <v>6.0300000000000002E-5</v>
      </c>
      <c r="AW322">
        <f t="shared" si="190"/>
        <v>0.18673101000000003</v>
      </c>
      <c r="AX322">
        <f t="shared" si="191"/>
        <v>0</v>
      </c>
      <c r="AZ322" s="1" t="str" cm="1">
        <f t="array" ref="AZ322">IF(INDEX(Utilities!322:322,'OperationUtility1 (El)'!$B$9)="","",INDEX(Utilities!322:322,'OperationUtility1 (El)'!$B$9))</f>
        <v/>
      </c>
      <c r="BA322" s="1" t="str" cm="1">
        <f t="array" ref="BA322">IF(INDEX(Utilities!322:322,'OperationUtility1 (El)'!$B$9 + 4)="","",INDEX(Utilities!322:322,'OperationUtility1 (El)'!$B$9 +4))</f>
        <v/>
      </c>
      <c r="BC322">
        <f t="shared" si="208"/>
        <v>2332</v>
      </c>
      <c r="BD322">
        <f t="shared" si="192"/>
        <v>2040</v>
      </c>
      <c r="BE322" cm="1">
        <f t="array" ref="BE322">IF(BD322&gt;=MAX($D$3:$D$100),MAX($D$3:$D$100),IF(BC322&lt;$D$3,$D$3,INDEX($D$3:$D$100,MATCH(BC322,$D$3:$D$100)+1)))</f>
        <v>2040</v>
      </c>
      <c r="BF322">
        <f t="shared" si="193"/>
        <v>0.40600000000000003</v>
      </c>
      <c r="BG322" s="38">
        <f t="shared" si="194"/>
        <v>0.40600000000000003</v>
      </c>
      <c r="BH322">
        <f t="shared" si="195"/>
        <v>0.40600000000000003</v>
      </c>
      <c r="BI322">
        <f t="shared" si="196"/>
        <v>1257.2602000000002</v>
      </c>
      <c r="BJ322">
        <f t="shared" si="197"/>
        <v>0</v>
      </c>
      <c r="BL322" s="1" t="str" cm="1">
        <f t="array" ref="BL322">IF(INDEX(Utilities!322:322,'OperationUtility1 (El)'!$B$9)="","",INDEX(Utilities!322:322,'OperationUtility1 (El)'!$B$9))</f>
        <v/>
      </c>
      <c r="BM322" s="1" t="str" cm="1">
        <f t="array" ref="BM322">IF(INDEX(Utilities!322:322,'OperationUtility1 (El)'!$B$9 + 5)="","",INDEX(Utilities!322:322,'OperationUtility1 (El)'!$B$9 +5))</f>
        <v/>
      </c>
      <c r="BO322">
        <f t="shared" si="209"/>
        <v>2332</v>
      </c>
      <c r="BP322">
        <f t="shared" si="198"/>
        <v>2040</v>
      </c>
      <c r="BQ322" cm="1">
        <f t="array" ref="BQ322">IF(BP322&gt;=MAX($D$3:$D$100),MAX($D$3:$D$100),IF(BO322&lt;$D$3,$D$3,INDEX($D$3:$D$100,MATCH(BO322,$D$3:$D$100)+1)))</f>
        <v>2040</v>
      </c>
      <c r="BR322">
        <f t="shared" si="199"/>
        <v>6.1510000000000007</v>
      </c>
      <c r="BS322" s="38">
        <f t="shared" si="200"/>
        <v>6.1510000000000007</v>
      </c>
      <c r="BT322">
        <f t="shared" si="201"/>
        <v>6.1510000000000007</v>
      </c>
      <c r="BU322">
        <f t="shared" si="202"/>
        <v>19047.801700000004</v>
      </c>
      <c r="BV322">
        <f t="shared" si="203"/>
        <v>0</v>
      </c>
    </row>
    <row r="323" spans="7:74" x14ac:dyDescent="0.25">
      <c r="G323">
        <f t="shared" si="204"/>
        <v>2333</v>
      </c>
      <c r="H323">
        <f t="shared" si="170"/>
        <v>2040</v>
      </c>
      <c r="I323" cm="1">
        <f t="array" ref="I323">IF(H323&gt;=MAX($D$3:$D$100),MAX($D$3:$D$100),IF(G323&lt;$D$3,$D$3,INDEX($D$3:$D$100,MATCH(G323,$D$3:$D$100)+1)))</f>
        <v>2040</v>
      </c>
      <c r="J323">
        <f t="shared" si="171"/>
        <v>4.0300000000000002E-2</v>
      </c>
      <c r="K323" s="38">
        <f t="shared" si="172"/>
        <v>4.0300000000000002E-2</v>
      </c>
      <c r="L323">
        <f t="shared" si="173"/>
        <v>4.0300000000000002E-2</v>
      </c>
      <c r="M323">
        <f t="shared" ref="M323:M335" si="211">$L323*$B$6</f>
        <v>124.79701000000001</v>
      </c>
      <c r="N323">
        <f t="shared" si="210"/>
        <v>0</v>
      </c>
      <c r="S323">
        <f t="shared" si="205"/>
        <v>2333</v>
      </c>
      <c r="T323">
        <f t="shared" si="174"/>
        <v>2040</v>
      </c>
      <c r="U323" cm="1">
        <f t="array" ref="U323">IF(T323&gt;=MAX($D$3:$D$100),MAX($D$3:$D$100),IF(S323&lt;$D$3,$D$3,INDEX($D$3:$D$100,MATCH(S323,$D$3:$D$100)+1)))</f>
        <v>2040</v>
      </c>
      <c r="V323">
        <f t="shared" si="175"/>
        <v>2.73E-5</v>
      </c>
      <c r="W323" s="38">
        <f t="shared" si="176"/>
        <v>2.73E-5</v>
      </c>
      <c r="X323">
        <f t="shared" si="177"/>
        <v>2.73E-5</v>
      </c>
      <c r="Y323">
        <f t="shared" si="178"/>
        <v>8.453991000000001E-2</v>
      </c>
      <c r="Z323">
        <f t="shared" si="179"/>
        <v>0</v>
      </c>
      <c r="AE323">
        <f t="shared" si="206"/>
        <v>2333</v>
      </c>
      <c r="AF323">
        <f t="shared" si="180"/>
        <v>2040</v>
      </c>
      <c r="AG323" cm="1">
        <f t="array" ref="AG323">IF(AF323&gt;=MAX($D$3:$D$100),MAX($D$3:$D$100),IF(AE323&lt;$D$3,$D$3,INDEX($D$3:$D$100,MATCH(AE323,$D$3:$D$100)+1)))</f>
        <v>2040</v>
      </c>
      <c r="AH323">
        <f t="shared" si="181"/>
        <v>2.6800000000000001E-4</v>
      </c>
      <c r="AI323" s="38">
        <f t="shared" si="182"/>
        <v>2.6800000000000001E-4</v>
      </c>
      <c r="AJ323">
        <f t="shared" si="183"/>
        <v>2.6800000000000001E-4</v>
      </c>
      <c r="AK323">
        <f t="shared" si="184"/>
        <v>0.82991560000000009</v>
      </c>
      <c r="AL323">
        <f t="shared" si="185"/>
        <v>0</v>
      </c>
      <c r="AQ323">
        <f t="shared" si="207"/>
        <v>2333</v>
      </c>
      <c r="AR323">
        <f t="shared" si="186"/>
        <v>2040</v>
      </c>
      <c r="AS323" cm="1">
        <f t="array" ref="AS323">IF(AR323&gt;=MAX($D$3:$D$100),MAX($D$3:$D$100),IF(AQ323&lt;$D$3,$D$3,INDEX($D$3:$D$100,MATCH(AQ323,$D$3:$D$100)+1)))</f>
        <v>2040</v>
      </c>
      <c r="AT323">
        <f t="shared" si="187"/>
        <v>6.0300000000000002E-5</v>
      </c>
      <c r="AU323" s="38">
        <f t="shared" si="188"/>
        <v>6.0300000000000002E-5</v>
      </c>
      <c r="AV323">
        <f t="shared" si="189"/>
        <v>6.0300000000000002E-5</v>
      </c>
      <c r="AW323">
        <f t="shared" si="190"/>
        <v>0.18673101000000003</v>
      </c>
      <c r="AX323">
        <f t="shared" si="191"/>
        <v>0</v>
      </c>
      <c r="AZ323" s="1" t="str" cm="1">
        <f t="array" ref="AZ323">IF(INDEX(Utilities!323:323,'OperationUtility1 (El)'!$B$9)="","",INDEX(Utilities!323:323,'OperationUtility1 (El)'!$B$9))</f>
        <v/>
      </c>
      <c r="BA323" s="1" t="str" cm="1">
        <f t="array" ref="BA323">IF(INDEX(Utilities!323:323,'OperationUtility1 (El)'!$B$9 + 4)="","",INDEX(Utilities!323:323,'OperationUtility1 (El)'!$B$9 +4))</f>
        <v/>
      </c>
      <c r="BC323">
        <f t="shared" si="208"/>
        <v>2333</v>
      </c>
      <c r="BD323">
        <f t="shared" si="192"/>
        <v>2040</v>
      </c>
      <c r="BE323" cm="1">
        <f t="array" ref="BE323">IF(BD323&gt;=MAX($D$3:$D$100),MAX($D$3:$D$100),IF(BC323&lt;$D$3,$D$3,INDEX($D$3:$D$100,MATCH(BC323,$D$3:$D$100)+1)))</f>
        <v>2040</v>
      </c>
      <c r="BF323">
        <f t="shared" si="193"/>
        <v>0.40600000000000003</v>
      </c>
      <c r="BG323" s="38">
        <f t="shared" si="194"/>
        <v>0.40600000000000003</v>
      </c>
      <c r="BH323">
        <f t="shared" si="195"/>
        <v>0.40600000000000003</v>
      </c>
      <c r="BI323">
        <f t="shared" si="196"/>
        <v>1257.2602000000002</v>
      </c>
      <c r="BJ323">
        <f t="shared" si="197"/>
        <v>0</v>
      </c>
      <c r="BL323" s="1" t="str" cm="1">
        <f t="array" ref="BL323">IF(INDEX(Utilities!323:323,'OperationUtility1 (El)'!$B$9)="","",INDEX(Utilities!323:323,'OperationUtility1 (El)'!$B$9))</f>
        <v/>
      </c>
      <c r="BM323" s="1" t="str" cm="1">
        <f t="array" ref="BM323">IF(INDEX(Utilities!323:323,'OperationUtility1 (El)'!$B$9 + 5)="","",INDEX(Utilities!323:323,'OperationUtility1 (El)'!$B$9 +5))</f>
        <v/>
      </c>
      <c r="BO323">
        <f t="shared" si="209"/>
        <v>2333</v>
      </c>
      <c r="BP323">
        <f t="shared" si="198"/>
        <v>2040</v>
      </c>
      <c r="BQ323" cm="1">
        <f t="array" ref="BQ323">IF(BP323&gt;=MAX($D$3:$D$100),MAX($D$3:$D$100),IF(BO323&lt;$D$3,$D$3,INDEX($D$3:$D$100,MATCH(BO323,$D$3:$D$100)+1)))</f>
        <v>2040</v>
      </c>
      <c r="BR323">
        <f t="shared" si="199"/>
        <v>6.1510000000000007</v>
      </c>
      <c r="BS323" s="38">
        <f t="shared" si="200"/>
        <v>6.1510000000000007</v>
      </c>
      <c r="BT323">
        <f t="shared" si="201"/>
        <v>6.1510000000000007</v>
      </c>
      <c r="BU323">
        <f t="shared" si="202"/>
        <v>19047.801700000004</v>
      </c>
      <c r="BV323">
        <f t="shared" si="203"/>
        <v>0</v>
      </c>
    </row>
    <row r="324" spans="7:74" x14ac:dyDescent="0.25">
      <c r="G324">
        <f t="shared" si="204"/>
        <v>2334</v>
      </c>
      <c r="H324">
        <f t="shared" ref="H324:H335" si="212">INDEX(D$3:D$100,IFERROR(MATCH(G324, D$3:D$100),1))</f>
        <v>2040</v>
      </c>
      <c r="I324" cm="1">
        <f t="array" ref="I324">IF(H324&gt;=MAX($D$3:$D$100),MAX($D$3:$D$100),IF(G324&lt;$D$3,$D$3,INDEX($D$3:$D$100,MATCH(G324,$D$3:$D$100)+1)))</f>
        <v>2040</v>
      </c>
      <c r="J324">
        <f t="shared" ref="J324:J335" si="213">INDEX(E$3:E$100,MATCH(H324,D$3:D$100))</f>
        <v>4.0300000000000002E-2</v>
      </c>
      <c r="K324" s="38">
        <f t="shared" ref="K324:K335" si="214">INDEX(E$3:E$100,MATCH(I324,D$3:D$100))</f>
        <v>4.0300000000000002E-2</v>
      </c>
      <c r="L324">
        <f t="shared" ref="L324:L335" si="215">IF(H324=I324,J324,J324+(K324-J324)*((G324-H324)/(I324-H324)))</f>
        <v>4.0300000000000002E-2</v>
      </c>
      <c r="M324">
        <f t="shared" si="211"/>
        <v>124.79701000000001</v>
      </c>
      <c r="N324">
        <f t="shared" si="210"/>
        <v>0</v>
      </c>
      <c r="S324">
        <f t="shared" si="205"/>
        <v>2334</v>
      </c>
      <c r="T324">
        <f t="shared" ref="T324:T335" si="216">INDEX(P$3:P$100,IFERROR(MATCH(S324, P$3:P$100),1))</f>
        <v>2040</v>
      </c>
      <c r="U324" cm="1">
        <f t="array" ref="U324">IF(T324&gt;=MAX($D$3:$D$100),MAX($D$3:$D$100),IF(S324&lt;$D$3,$D$3,INDEX($D$3:$D$100,MATCH(S324,$D$3:$D$100)+1)))</f>
        <v>2040</v>
      </c>
      <c r="V324">
        <f t="shared" ref="V324:V335" si="217">INDEX(Q$3:Q$100,MATCH(T324,P$3:P$100))</f>
        <v>2.73E-5</v>
      </c>
      <c r="W324" s="38">
        <f t="shared" ref="W324:W335" si="218">INDEX(Q$3:Q$100,MATCH(U324,P$3:P$100))</f>
        <v>2.73E-5</v>
      </c>
      <c r="X324">
        <f t="shared" ref="X324:X335" si="219">IF(T324=U324,V324,V324+(W324-V324)*((S324-T324)/(U324-T324)))</f>
        <v>2.73E-5</v>
      </c>
      <c r="Y324">
        <f t="shared" ref="Y324:Y335" si="220">X324*$B$6</f>
        <v>8.453991000000001E-2</v>
      </c>
      <c r="Z324">
        <f t="shared" ref="Z324:Z335" si="221">X324*$B$7</f>
        <v>0</v>
      </c>
      <c r="AE324">
        <f t="shared" si="206"/>
        <v>2334</v>
      </c>
      <c r="AF324">
        <f t="shared" ref="AF324:AF335" si="222">INDEX(AB$3:AB$100,IFERROR(MATCH(AE324, AB$3:AB$100),1))</f>
        <v>2040</v>
      </c>
      <c r="AG324" cm="1">
        <f t="array" ref="AG324">IF(AF324&gt;=MAX($D$3:$D$100),MAX($D$3:$D$100),IF(AE324&lt;$D$3,$D$3,INDEX($D$3:$D$100,MATCH(AE324,$D$3:$D$100)+1)))</f>
        <v>2040</v>
      </c>
      <c r="AH324">
        <f t="shared" ref="AH324:AH335" si="223">INDEX(AC$3:AC$100,MATCH(AF324,AB$3:AB$100))</f>
        <v>2.6800000000000001E-4</v>
      </c>
      <c r="AI324" s="38">
        <f t="shared" ref="AI324:AI335" si="224">INDEX(AC$3:AC$100,MATCH(AG324,AB$3:AB$100))</f>
        <v>2.6800000000000001E-4</v>
      </c>
      <c r="AJ324">
        <f t="shared" ref="AJ324:AJ335" si="225">IF(AF324=AG324,AH324,AH324+(AI324-AH324)*((AE324-AF324)/(AG324-AF324)))</f>
        <v>2.6800000000000001E-4</v>
      </c>
      <c r="AK324">
        <f t="shared" ref="AK324:AK335" si="226">AJ324*$B$6</f>
        <v>0.82991560000000009</v>
      </c>
      <c r="AL324">
        <f t="shared" ref="AL324:AL335" si="227">AJ324*$B$7</f>
        <v>0</v>
      </c>
      <c r="AQ324">
        <f t="shared" si="207"/>
        <v>2334</v>
      </c>
      <c r="AR324">
        <f t="shared" ref="AR324:AR335" si="228">INDEX(AN$3:AN$100,IFERROR(MATCH(AQ324, AN$3:AN$100),1))</f>
        <v>2040</v>
      </c>
      <c r="AS324" cm="1">
        <f t="array" ref="AS324">IF(AR324&gt;=MAX($D$3:$D$100),MAX($D$3:$D$100),IF(AQ324&lt;$D$3,$D$3,INDEX($D$3:$D$100,MATCH(AQ324,$D$3:$D$100)+1)))</f>
        <v>2040</v>
      </c>
      <c r="AT324">
        <f t="shared" ref="AT324:AT335" si="229">INDEX(AO$3:AO$100,MATCH(AR324,AN$3:AN$100))</f>
        <v>6.0300000000000002E-5</v>
      </c>
      <c r="AU324" s="38">
        <f t="shared" ref="AU324:AU335" si="230">INDEX(AO$3:AO$100,MATCH(AS324,AN$3:AN$100))</f>
        <v>6.0300000000000002E-5</v>
      </c>
      <c r="AV324">
        <f t="shared" ref="AV324:AV335" si="231">IF(AR324=AS324,AT324,AT324+(AU324-AT324)*((AQ324-AR324)/(AS324-AR324)))</f>
        <v>6.0300000000000002E-5</v>
      </c>
      <c r="AW324">
        <f t="shared" ref="AW324:AW335" si="232">AV324*$B$6</f>
        <v>0.18673101000000003</v>
      </c>
      <c r="AX324">
        <f t="shared" ref="AX324:AX335" si="233">AV324*$B$7</f>
        <v>0</v>
      </c>
      <c r="AZ324" s="1" t="str" cm="1">
        <f t="array" ref="AZ324">IF(INDEX(Utilities!324:324,'OperationUtility1 (El)'!$B$9)="","",INDEX(Utilities!324:324,'OperationUtility1 (El)'!$B$9))</f>
        <v/>
      </c>
      <c r="BA324" s="1" t="str" cm="1">
        <f t="array" ref="BA324">IF(INDEX(Utilities!324:324,'OperationUtility1 (El)'!$B$9 + 4)="","",INDEX(Utilities!324:324,'OperationUtility1 (El)'!$B$9 +4))</f>
        <v/>
      </c>
      <c r="BC324">
        <f t="shared" si="208"/>
        <v>2334</v>
      </c>
      <c r="BD324">
        <f t="shared" ref="BD324:BD335" si="234">INDEX(AZ$3:AZ$100,IFERROR(MATCH(BC324, AZ$3:AZ$100),1))</f>
        <v>2040</v>
      </c>
      <c r="BE324" cm="1">
        <f t="array" ref="BE324">IF(BD324&gt;=MAX($D$3:$D$100),MAX($D$3:$D$100),IF(BC324&lt;$D$3,$D$3,INDEX($D$3:$D$100,MATCH(BC324,$D$3:$D$100)+1)))</f>
        <v>2040</v>
      </c>
      <c r="BF324">
        <f t="shared" ref="BF324:BF335" si="235">INDEX(BA$3:BA$100,MATCH(BD324,AZ$3:AZ$100))</f>
        <v>0.40600000000000003</v>
      </c>
      <c r="BG324" s="38">
        <f t="shared" ref="BG324:BG335" si="236">INDEX(BA$3:BA$100,MATCH(BE324,AZ$3:AZ$100))</f>
        <v>0.40600000000000003</v>
      </c>
      <c r="BH324">
        <f t="shared" ref="BH324:BH335" si="237">IF(BD324=BE324,BF324,BF324+(BG324-BF324)*((BC324-BD324)/(BE324-BD324)))</f>
        <v>0.40600000000000003</v>
      </c>
      <c r="BI324">
        <f t="shared" ref="BI324:BI335" si="238">BH324*$B$6</f>
        <v>1257.2602000000002</v>
      </c>
      <c r="BJ324">
        <f t="shared" ref="BJ324:BJ335" si="239">BH324*$B$7</f>
        <v>0</v>
      </c>
      <c r="BL324" s="1" t="str" cm="1">
        <f t="array" ref="BL324">IF(INDEX(Utilities!324:324,'OperationUtility1 (El)'!$B$9)="","",INDEX(Utilities!324:324,'OperationUtility1 (El)'!$B$9))</f>
        <v/>
      </c>
      <c r="BM324" s="1" t="str" cm="1">
        <f t="array" ref="BM324">IF(INDEX(Utilities!324:324,'OperationUtility1 (El)'!$B$9 + 5)="","",INDEX(Utilities!324:324,'OperationUtility1 (El)'!$B$9 +5))</f>
        <v/>
      </c>
      <c r="BO324">
        <f t="shared" si="209"/>
        <v>2334</v>
      </c>
      <c r="BP324">
        <f t="shared" ref="BP324:BP334" si="240">INDEX(BL$3:BL$100,IFERROR(MATCH(BO324, BL$3:BL$100),1))</f>
        <v>2040</v>
      </c>
      <c r="BQ324" cm="1">
        <f t="array" ref="BQ324">IF(BP324&gt;=MAX($D$3:$D$100),MAX($D$3:$D$100),IF(BO324&lt;$D$3,$D$3,INDEX($D$3:$D$100,MATCH(BO324,$D$3:$D$100)+1)))</f>
        <v>2040</v>
      </c>
      <c r="BR324">
        <f t="shared" ref="BR324:BR334" si="241">INDEX(BM$3:BM$100,MATCH(BP324,BL$3:BL$100))</f>
        <v>6.1510000000000007</v>
      </c>
      <c r="BS324" s="38">
        <f t="shared" ref="BS324:BS334" si="242">INDEX(BM$3:BM$100,MATCH(BQ324,BL$3:BL$100))</f>
        <v>6.1510000000000007</v>
      </c>
      <c r="BT324">
        <f t="shared" ref="BT324:BT334" si="243">IF(BP324=BQ324,BR324,BR324+(BS324-BR324)*((BO324-BP324)/(BQ324-BP324)))</f>
        <v>6.1510000000000007</v>
      </c>
      <c r="BU324">
        <f t="shared" ref="BU324:BU335" si="244">BT324*$B$6</f>
        <v>19047.801700000004</v>
      </c>
      <c r="BV324">
        <f t="shared" ref="BV324:BV334" si="245">BT324*$B$7</f>
        <v>0</v>
      </c>
    </row>
    <row r="325" spans="7:74" x14ac:dyDescent="0.25">
      <c r="G325">
        <f t="shared" ref="G325:G335" si="246">G324+1</f>
        <v>2335</v>
      </c>
      <c r="H325">
        <f t="shared" si="212"/>
        <v>2040</v>
      </c>
      <c r="I325" cm="1">
        <f t="array" ref="I325">IF(H325&gt;=MAX($D$3:$D$100),MAX($D$3:$D$100),IF(G325&lt;$D$3,$D$3,INDEX($D$3:$D$100,MATCH(G325,$D$3:$D$100)+1)))</f>
        <v>2040</v>
      </c>
      <c r="J325">
        <f t="shared" si="213"/>
        <v>4.0300000000000002E-2</v>
      </c>
      <c r="K325" s="38">
        <f t="shared" si="214"/>
        <v>4.0300000000000002E-2</v>
      </c>
      <c r="L325">
        <f t="shared" si="215"/>
        <v>4.0300000000000002E-2</v>
      </c>
      <c r="M325">
        <f t="shared" si="211"/>
        <v>124.79701000000001</v>
      </c>
      <c r="N325">
        <f t="shared" si="210"/>
        <v>0</v>
      </c>
      <c r="S325">
        <f t="shared" ref="S325:S335" si="247">S324+1</f>
        <v>2335</v>
      </c>
      <c r="T325">
        <f t="shared" si="216"/>
        <v>2040</v>
      </c>
      <c r="U325" cm="1">
        <f t="array" ref="U325">IF(T325&gt;=MAX($D$3:$D$100),MAX($D$3:$D$100),IF(S325&lt;$D$3,$D$3,INDEX($D$3:$D$100,MATCH(S325,$D$3:$D$100)+1)))</f>
        <v>2040</v>
      </c>
      <c r="V325">
        <f t="shared" si="217"/>
        <v>2.73E-5</v>
      </c>
      <c r="W325" s="38">
        <f t="shared" si="218"/>
        <v>2.73E-5</v>
      </c>
      <c r="X325">
        <f t="shared" si="219"/>
        <v>2.73E-5</v>
      </c>
      <c r="Y325">
        <f t="shared" si="220"/>
        <v>8.453991000000001E-2</v>
      </c>
      <c r="Z325">
        <f t="shared" si="221"/>
        <v>0</v>
      </c>
      <c r="AE325">
        <f t="shared" ref="AE325:AE335" si="248">AE324+1</f>
        <v>2335</v>
      </c>
      <c r="AF325">
        <f t="shared" si="222"/>
        <v>2040</v>
      </c>
      <c r="AG325" cm="1">
        <f t="array" ref="AG325">IF(AF325&gt;=MAX($D$3:$D$100),MAX($D$3:$D$100),IF(AE325&lt;$D$3,$D$3,INDEX($D$3:$D$100,MATCH(AE325,$D$3:$D$100)+1)))</f>
        <v>2040</v>
      </c>
      <c r="AH325">
        <f t="shared" si="223"/>
        <v>2.6800000000000001E-4</v>
      </c>
      <c r="AI325" s="38">
        <f t="shared" si="224"/>
        <v>2.6800000000000001E-4</v>
      </c>
      <c r="AJ325">
        <f t="shared" si="225"/>
        <v>2.6800000000000001E-4</v>
      </c>
      <c r="AK325">
        <f t="shared" si="226"/>
        <v>0.82991560000000009</v>
      </c>
      <c r="AL325">
        <f t="shared" si="227"/>
        <v>0</v>
      </c>
      <c r="AQ325">
        <f t="shared" ref="AQ325:AQ335" si="249">AQ324+1</f>
        <v>2335</v>
      </c>
      <c r="AR325">
        <f t="shared" si="228"/>
        <v>2040</v>
      </c>
      <c r="AS325" cm="1">
        <f t="array" ref="AS325">IF(AR325&gt;=MAX($D$3:$D$100),MAX($D$3:$D$100),IF(AQ325&lt;$D$3,$D$3,INDEX($D$3:$D$100,MATCH(AQ325,$D$3:$D$100)+1)))</f>
        <v>2040</v>
      </c>
      <c r="AT325">
        <f t="shared" si="229"/>
        <v>6.0300000000000002E-5</v>
      </c>
      <c r="AU325" s="38">
        <f t="shared" si="230"/>
        <v>6.0300000000000002E-5</v>
      </c>
      <c r="AV325">
        <f t="shared" si="231"/>
        <v>6.0300000000000002E-5</v>
      </c>
      <c r="AW325">
        <f t="shared" si="232"/>
        <v>0.18673101000000003</v>
      </c>
      <c r="AX325">
        <f t="shared" si="233"/>
        <v>0</v>
      </c>
      <c r="AZ325" s="1" t="str" cm="1">
        <f t="array" ref="AZ325">IF(INDEX(Utilities!325:325,'OperationUtility1 (El)'!$B$9)="","",INDEX(Utilities!325:325,'OperationUtility1 (El)'!$B$9))</f>
        <v/>
      </c>
      <c r="BA325" s="1" t="str" cm="1">
        <f t="array" ref="BA325">IF(INDEX(Utilities!325:325,'OperationUtility1 (El)'!$B$9 + 4)="","",INDEX(Utilities!325:325,'OperationUtility1 (El)'!$B$9 +4))</f>
        <v/>
      </c>
      <c r="BC325">
        <f t="shared" ref="BC325:BC335" si="250">BC324+1</f>
        <v>2335</v>
      </c>
      <c r="BD325">
        <f t="shared" si="234"/>
        <v>2040</v>
      </c>
      <c r="BE325" cm="1">
        <f t="array" ref="BE325">IF(BD325&gt;=MAX($D$3:$D$100),MAX($D$3:$D$100),IF(BC325&lt;$D$3,$D$3,INDEX($D$3:$D$100,MATCH(BC325,$D$3:$D$100)+1)))</f>
        <v>2040</v>
      </c>
      <c r="BF325">
        <f t="shared" si="235"/>
        <v>0.40600000000000003</v>
      </c>
      <c r="BG325" s="38">
        <f t="shared" si="236"/>
        <v>0.40600000000000003</v>
      </c>
      <c r="BH325">
        <f t="shared" si="237"/>
        <v>0.40600000000000003</v>
      </c>
      <c r="BI325">
        <f t="shared" si="238"/>
        <v>1257.2602000000002</v>
      </c>
      <c r="BJ325">
        <f t="shared" si="239"/>
        <v>0</v>
      </c>
      <c r="BL325" s="1" t="str" cm="1">
        <f t="array" ref="BL325">IF(INDEX(Utilities!325:325,'OperationUtility1 (El)'!$B$9)="","",INDEX(Utilities!325:325,'OperationUtility1 (El)'!$B$9))</f>
        <v/>
      </c>
      <c r="BM325" s="1" t="str" cm="1">
        <f t="array" ref="BM325">IF(INDEX(Utilities!325:325,'OperationUtility1 (El)'!$B$9 + 5)="","",INDEX(Utilities!325:325,'OperationUtility1 (El)'!$B$9 +5))</f>
        <v/>
      </c>
      <c r="BO325">
        <f t="shared" ref="BO325:BO335" si="251">BO324+1</f>
        <v>2335</v>
      </c>
      <c r="BP325">
        <f t="shared" si="240"/>
        <v>2040</v>
      </c>
      <c r="BQ325" cm="1">
        <f t="array" ref="BQ325">IF(BP325&gt;=MAX($D$3:$D$100),MAX($D$3:$D$100),IF(BO325&lt;$D$3,$D$3,INDEX($D$3:$D$100,MATCH(BO325,$D$3:$D$100)+1)))</f>
        <v>2040</v>
      </c>
      <c r="BR325">
        <f t="shared" si="241"/>
        <v>6.1510000000000007</v>
      </c>
      <c r="BS325" s="38">
        <f t="shared" si="242"/>
        <v>6.1510000000000007</v>
      </c>
      <c r="BT325">
        <f t="shared" si="243"/>
        <v>6.1510000000000007</v>
      </c>
      <c r="BU325">
        <f t="shared" si="244"/>
        <v>19047.801700000004</v>
      </c>
      <c r="BV325">
        <f t="shared" si="245"/>
        <v>0</v>
      </c>
    </row>
    <row r="326" spans="7:74" x14ac:dyDescent="0.25">
      <c r="G326">
        <f t="shared" si="246"/>
        <v>2336</v>
      </c>
      <c r="H326">
        <f t="shared" si="212"/>
        <v>2040</v>
      </c>
      <c r="I326" cm="1">
        <f t="array" ref="I326">IF(H326&gt;=MAX($D$3:$D$100),MAX($D$3:$D$100),IF(G326&lt;$D$3,$D$3,INDEX($D$3:$D$100,MATCH(G326,$D$3:$D$100)+1)))</f>
        <v>2040</v>
      </c>
      <c r="J326">
        <f t="shared" si="213"/>
        <v>4.0300000000000002E-2</v>
      </c>
      <c r="K326" s="38">
        <f t="shared" si="214"/>
        <v>4.0300000000000002E-2</v>
      </c>
      <c r="L326">
        <f t="shared" si="215"/>
        <v>4.0300000000000002E-2</v>
      </c>
      <c r="M326">
        <f t="shared" si="211"/>
        <v>124.79701000000001</v>
      </c>
      <c r="N326">
        <f t="shared" si="210"/>
        <v>0</v>
      </c>
      <c r="S326">
        <f t="shared" si="247"/>
        <v>2336</v>
      </c>
      <c r="T326">
        <f t="shared" si="216"/>
        <v>2040</v>
      </c>
      <c r="U326" cm="1">
        <f t="array" ref="U326">IF(T326&gt;=MAX($D$3:$D$100),MAX($D$3:$D$100),IF(S326&lt;$D$3,$D$3,INDEX($D$3:$D$100,MATCH(S326,$D$3:$D$100)+1)))</f>
        <v>2040</v>
      </c>
      <c r="V326">
        <f t="shared" si="217"/>
        <v>2.73E-5</v>
      </c>
      <c r="W326" s="38">
        <f t="shared" si="218"/>
        <v>2.73E-5</v>
      </c>
      <c r="X326">
        <f t="shared" si="219"/>
        <v>2.73E-5</v>
      </c>
      <c r="Y326">
        <f t="shared" si="220"/>
        <v>8.453991000000001E-2</v>
      </c>
      <c r="Z326">
        <f t="shared" si="221"/>
        <v>0</v>
      </c>
      <c r="AE326">
        <f t="shared" si="248"/>
        <v>2336</v>
      </c>
      <c r="AF326">
        <f t="shared" si="222"/>
        <v>2040</v>
      </c>
      <c r="AG326" cm="1">
        <f t="array" ref="AG326">IF(AF326&gt;=MAX($D$3:$D$100),MAX($D$3:$D$100),IF(AE326&lt;$D$3,$D$3,INDEX($D$3:$D$100,MATCH(AE326,$D$3:$D$100)+1)))</f>
        <v>2040</v>
      </c>
      <c r="AH326">
        <f t="shared" si="223"/>
        <v>2.6800000000000001E-4</v>
      </c>
      <c r="AI326" s="38">
        <f t="shared" si="224"/>
        <v>2.6800000000000001E-4</v>
      </c>
      <c r="AJ326">
        <f t="shared" si="225"/>
        <v>2.6800000000000001E-4</v>
      </c>
      <c r="AK326">
        <f t="shared" si="226"/>
        <v>0.82991560000000009</v>
      </c>
      <c r="AL326">
        <f t="shared" si="227"/>
        <v>0</v>
      </c>
      <c r="AQ326">
        <f t="shared" si="249"/>
        <v>2336</v>
      </c>
      <c r="AR326">
        <f t="shared" si="228"/>
        <v>2040</v>
      </c>
      <c r="AS326" cm="1">
        <f t="array" ref="AS326">IF(AR326&gt;=MAX($D$3:$D$100),MAX($D$3:$D$100),IF(AQ326&lt;$D$3,$D$3,INDEX($D$3:$D$100,MATCH(AQ326,$D$3:$D$100)+1)))</f>
        <v>2040</v>
      </c>
      <c r="AT326">
        <f t="shared" si="229"/>
        <v>6.0300000000000002E-5</v>
      </c>
      <c r="AU326" s="38">
        <f t="shared" si="230"/>
        <v>6.0300000000000002E-5</v>
      </c>
      <c r="AV326">
        <f t="shared" si="231"/>
        <v>6.0300000000000002E-5</v>
      </c>
      <c r="AW326">
        <f t="shared" si="232"/>
        <v>0.18673101000000003</v>
      </c>
      <c r="AX326">
        <f t="shared" si="233"/>
        <v>0</v>
      </c>
      <c r="AZ326" s="1" t="str" cm="1">
        <f t="array" ref="AZ326">IF(INDEX(Utilities!326:326,'OperationUtility1 (El)'!$B$9)="","",INDEX(Utilities!326:326,'OperationUtility1 (El)'!$B$9))</f>
        <v/>
      </c>
      <c r="BA326" s="1" t="str" cm="1">
        <f t="array" ref="BA326">IF(INDEX(Utilities!326:326,'OperationUtility1 (El)'!$B$9 + 4)="","",INDEX(Utilities!326:326,'OperationUtility1 (El)'!$B$9 +4))</f>
        <v/>
      </c>
      <c r="BC326">
        <f t="shared" si="250"/>
        <v>2336</v>
      </c>
      <c r="BD326">
        <f t="shared" si="234"/>
        <v>2040</v>
      </c>
      <c r="BE326" cm="1">
        <f t="array" ref="BE326">IF(BD326&gt;=MAX($D$3:$D$100),MAX($D$3:$D$100),IF(BC326&lt;$D$3,$D$3,INDEX($D$3:$D$100,MATCH(BC326,$D$3:$D$100)+1)))</f>
        <v>2040</v>
      </c>
      <c r="BF326">
        <f t="shared" si="235"/>
        <v>0.40600000000000003</v>
      </c>
      <c r="BG326" s="38">
        <f t="shared" si="236"/>
        <v>0.40600000000000003</v>
      </c>
      <c r="BH326">
        <f t="shared" si="237"/>
        <v>0.40600000000000003</v>
      </c>
      <c r="BI326">
        <f t="shared" si="238"/>
        <v>1257.2602000000002</v>
      </c>
      <c r="BJ326">
        <f t="shared" si="239"/>
        <v>0</v>
      </c>
      <c r="BL326" s="1" t="str" cm="1">
        <f t="array" ref="BL326">IF(INDEX(Utilities!326:326,'OperationUtility1 (El)'!$B$9)="","",INDEX(Utilities!326:326,'OperationUtility1 (El)'!$B$9))</f>
        <v/>
      </c>
      <c r="BM326" s="1" t="str" cm="1">
        <f t="array" ref="BM326">IF(INDEX(Utilities!326:326,'OperationUtility1 (El)'!$B$9 + 5)="","",INDEX(Utilities!326:326,'OperationUtility1 (El)'!$B$9 +5))</f>
        <v/>
      </c>
      <c r="BO326">
        <f t="shared" si="251"/>
        <v>2336</v>
      </c>
      <c r="BP326">
        <f t="shared" si="240"/>
        <v>2040</v>
      </c>
      <c r="BQ326" cm="1">
        <f t="array" ref="BQ326">IF(BP326&gt;=MAX($D$3:$D$100),MAX($D$3:$D$100),IF(BO326&lt;$D$3,$D$3,INDEX($D$3:$D$100,MATCH(BO326,$D$3:$D$100)+1)))</f>
        <v>2040</v>
      </c>
      <c r="BR326">
        <f t="shared" si="241"/>
        <v>6.1510000000000007</v>
      </c>
      <c r="BS326" s="38">
        <f t="shared" si="242"/>
        <v>6.1510000000000007</v>
      </c>
      <c r="BT326">
        <f t="shared" si="243"/>
        <v>6.1510000000000007</v>
      </c>
      <c r="BU326">
        <f t="shared" si="244"/>
        <v>19047.801700000004</v>
      </c>
      <c r="BV326">
        <f t="shared" si="245"/>
        <v>0</v>
      </c>
    </row>
    <row r="327" spans="7:74" x14ac:dyDescent="0.25">
      <c r="G327">
        <f t="shared" si="246"/>
        <v>2337</v>
      </c>
      <c r="H327">
        <f t="shared" si="212"/>
        <v>2040</v>
      </c>
      <c r="I327" cm="1">
        <f t="array" ref="I327">IF(H327&gt;=MAX($D$3:$D$100),MAX($D$3:$D$100),IF(G327&lt;$D$3,$D$3,INDEX($D$3:$D$100,MATCH(G327,$D$3:$D$100)+1)))</f>
        <v>2040</v>
      </c>
      <c r="J327">
        <f t="shared" si="213"/>
        <v>4.0300000000000002E-2</v>
      </c>
      <c r="K327" s="38">
        <f t="shared" si="214"/>
        <v>4.0300000000000002E-2</v>
      </c>
      <c r="L327">
        <f t="shared" si="215"/>
        <v>4.0300000000000002E-2</v>
      </c>
      <c r="M327">
        <f t="shared" si="211"/>
        <v>124.79701000000001</v>
      </c>
      <c r="N327">
        <f t="shared" ref="N327:N335" si="252">$L327*$B$7</f>
        <v>0</v>
      </c>
      <c r="S327">
        <f t="shared" si="247"/>
        <v>2337</v>
      </c>
      <c r="T327">
        <f t="shared" si="216"/>
        <v>2040</v>
      </c>
      <c r="U327" cm="1">
        <f t="array" ref="U327">IF(T327&gt;=MAX($D$3:$D$100),MAX($D$3:$D$100),IF(S327&lt;$D$3,$D$3,INDEX($D$3:$D$100,MATCH(S327,$D$3:$D$100)+1)))</f>
        <v>2040</v>
      </c>
      <c r="V327">
        <f t="shared" si="217"/>
        <v>2.73E-5</v>
      </c>
      <c r="W327" s="38">
        <f t="shared" si="218"/>
        <v>2.73E-5</v>
      </c>
      <c r="X327">
        <f t="shared" si="219"/>
        <v>2.73E-5</v>
      </c>
      <c r="Y327">
        <f t="shared" si="220"/>
        <v>8.453991000000001E-2</v>
      </c>
      <c r="Z327">
        <f t="shared" si="221"/>
        <v>0</v>
      </c>
      <c r="AE327">
        <f t="shared" si="248"/>
        <v>2337</v>
      </c>
      <c r="AF327">
        <f t="shared" si="222"/>
        <v>2040</v>
      </c>
      <c r="AG327" cm="1">
        <f t="array" ref="AG327">IF(AF327&gt;=MAX($D$3:$D$100),MAX($D$3:$D$100),IF(AE327&lt;$D$3,$D$3,INDEX($D$3:$D$100,MATCH(AE327,$D$3:$D$100)+1)))</f>
        <v>2040</v>
      </c>
      <c r="AH327">
        <f t="shared" si="223"/>
        <v>2.6800000000000001E-4</v>
      </c>
      <c r="AI327" s="38">
        <f t="shared" si="224"/>
        <v>2.6800000000000001E-4</v>
      </c>
      <c r="AJ327">
        <f t="shared" si="225"/>
        <v>2.6800000000000001E-4</v>
      </c>
      <c r="AK327">
        <f t="shared" si="226"/>
        <v>0.82991560000000009</v>
      </c>
      <c r="AL327">
        <f t="shared" si="227"/>
        <v>0</v>
      </c>
      <c r="AQ327">
        <f t="shared" si="249"/>
        <v>2337</v>
      </c>
      <c r="AR327">
        <f t="shared" si="228"/>
        <v>2040</v>
      </c>
      <c r="AS327" cm="1">
        <f t="array" ref="AS327">IF(AR327&gt;=MAX($D$3:$D$100),MAX($D$3:$D$100),IF(AQ327&lt;$D$3,$D$3,INDEX($D$3:$D$100,MATCH(AQ327,$D$3:$D$100)+1)))</f>
        <v>2040</v>
      </c>
      <c r="AT327">
        <f t="shared" si="229"/>
        <v>6.0300000000000002E-5</v>
      </c>
      <c r="AU327" s="38">
        <f t="shared" si="230"/>
        <v>6.0300000000000002E-5</v>
      </c>
      <c r="AV327">
        <f t="shared" si="231"/>
        <v>6.0300000000000002E-5</v>
      </c>
      <c r="AW327">
        <f t="shared" si="232"/>
        <v>0.18673101000000003</v>
      </c>
      <c r="AX327">
        <f t="shared" si="233"/>
        <v>0</v>
      </c>
      <c r="AZ327" s="1" t="str" cm="1">
        <f t="array" ref="AZ327">IF(INDEX(Utilities!327:327,'OperationUtility1 (El)'!$B$9)="","",INDEX(Utilities!327:327,'OperationUtility1 (El)'!$B$9))</f>
        <v/>
      </c>
      <c r="BA327" s="1" t="str" cm="1">
        <f t="array" ref="BA327">IF(INDEX(Utilities!327:327,'OperationUtility1 (El)'!$B$9 + 4)="","",INDEX(Utilities!327:327,'OperationUtility1 (El)'!$B$9 +4))</f>
        <v/>
      </c>
      <c r="BC327">
        <f t="shared" si="250"/>
        <v>2337</v>
      </c>
      <c r="BD327">
        <f t="shared" si="234"/>
        <v>2040</v>
      </c>
      <c r="BE327" cm="1">
        <f t="array" ref="BE327">IF(BD327&gt;=MAX($D$3:$D$100),MAX($D$3:$D$100),IF(BC327&lt;$D$3,$D$3,INDEX($D$3:$D$100,MATCH(BC327,$D$3:$D$100)+1)))</f>
        <v>2040</v>
      </c>
      <c r="BF327">
        <f t="shared" si="235"/>
        <v>0.40600000000000003</v>
      </c>
      <c r="BG327" s="38">
        <f t="shared" si="236"/>
        <v>0.40600000000000003</v>
      </c>
      <c r="BH327">
        <f t="shared" si="237"/>
        <v>0.40600000000000003</v>
      </c>
      <c r="BI327">
        <f t="shared" si="238"/>
        <v>1257.2602000000002</v>
      </c>
      <c r="BJ327">
        <f t="shared" si="239"/>
        <v>0</v>
      </c>
      <c r="BL327" s="1" t="str" cm="1">
        <f t="array" ref="BL327">IF(INDEX(Utilities!327:327,'OperationUtility1 (El)'!$B$9)="","",INDEX(Utilities!327:327,'OperationUtility1 (El)'!$B$9))</f>
        <v/>
      </c>
      <c r="BM327" s="1" t="str" cm="1">
        <f t="array" ref="BM327">IF(INDEX(Utilities!327:327,'OperationUtility1 (El)'!$B$9 + 5)="","",INDEX(Utilities!327:327,'OperationUtility1 (El)'!$B$9 +5))</f>
        <v/>
      </c>
      <c r="BO327">
        <f t="shared" si="251"/>
        <v>2337</v>
      </c>
      <c r="BP327">
        <f t="shared" si="240"/>
        <v>2040</v>
      </c>
      <c r="BQ327" cm="1">
        <f t="array" ref="BQ327">IF(BP327&gt;=MAX($D$3:$D$100),MAX($D$3:$D$100),IF(BO327&lt;$D$3,$D$3,INDEX($D$3:$D$100,MATCH(BO327,$D$3:$D$100)+1)))</f>
        <v>2040</v>
      </c>
      <c r="BR327">
        <f t="shared" si="241"/>
        <v>6.1510000000000007</v>
      </c>
      <c r="BS327" s="38">
        <f t="shared" si="242"/>
        <v>6.1510000000000007</v>
      </c>
      <c r="BT327">
        <f t="shared" si="243"/>
        <v>6.1510000000000007</v>
      </c>
      <c r="BU327">
        <f t="shared" si="244"/>
        <v>19047.801700000004</v>
      </c>
      <c r="BV327">
        <f t="shared" si="245"/>
        <v>0</v>
      </c>
    </row>
    <row r="328" spans="7:74" x14ac:dyDescent="0.25">
      <c r="G328">
        <f t="shared" si="246"/>
        <v>2338</v>
      </c>
      <c r="H328">
        <f t="shared" si="212"/>
        <v>2040</v>
      </c>
      <c r="I328" cm="1">
        <f t="array" ref="I328">IF(H328&gt;=MAX($D$3:$D$100),MAX($D$3:$D$100),IF(G328&lt;$D$3,$D$3,INDEX($D$3:$D$100,MATCH(G328,$D$3:$D$100)+1)))</f>
        <v>2040</v>
      </c>
      <c r="J328">
        <f t="shared" si="213"/>
        <v>4.0300000000000002E-2</v>
      </c>
      <c r="K328" s="38">
        <f t="shared" si="214"/>
        <v>4.0300000000000002E-2</v>
      </c>
      <c r="L328">
        <f t="shared" si="215"/>
        <v>4.0300000000000002E-2</v>
      </c>
      <c r="M328">
        <f t="shared" si="211"/>
        <v>124.79701000000001</v>
      </c>
      <c r="N328">
        <f t="shared" si="252"/>
        <v>0</v>
      </c>
      <c r="S328">
        <f t="shared" si="247"/>
        <v>2338</v>
      </c>
      <c r="T328">
        <f t="shared" si="216"/>
        <v>2040</v>
      </c>
      <c r="U328" cm="1">
        <f t="array" ref="U328">IF(T328&gt;=MAX($D$3:$D$100),MAX($D$3:$D$100),IF(S328&lt;$D$3,$D$3,INDEX($D$3:$D$100,MATCH(S328,$D$3:$D$100)+1)))</f>
        <v>2040</v>
      </c>
      <c r="V328">
        <f t="shared" si="217"/>
        <v>2.73E-5</v>
      </c>
      <c r="W328" s="38">
        <f t="shared" si="218"/>
        <v>2.73E-5</v>
      </c>
      <c r="X328">
        <f t="shared" si="219"/>
        <v>2.73E-5</v>
      </c>
      <c r="Y328">
        <f t="shared" si="220"/>
        <v>8.453991000000001E-2</v>
      </c>
      <c r="Z328">
        <f t="shared" si="221"/>
        <v>0</v>
      </c>
      <c r="AE328">
        <f t="shared" si="248"/>
        <v>2338</v>
      </c>
      <c r="AF328">
        <f t="shared" si="222"/>
        <v>2040</v>
      </c>
      <c r="AG328" cm="1">
        <f t="array" ref="AG328">IF(AF328&gt;=MAX($D$3:$D$100),MAX($D$3:$D$100),IF(AE328&lt;$D$3,$D$3,INDEX($D$3:$D$100,MATCH(AE328,$D$3:$D$100)+1)))</f>
        <v>2040</v>
      </c>
      <c r="AH328">
        <f t="shared" si="223"/>
        <v>2.6800000000000001E-4</v>
      </c>
      <c r="AI328" s="38">
        <f t="shared" si="224"/>
        <v>2.6800000000000001E-4</v>
      </c>
      <c r="AJ328">
        <f t="shared" si="225"/>
        <v>2.6800000000000001E-4</v>
      </c>
      <c r="AK328">
        <f t="shared" si="226"/>
        <v>0.82991560000000009</v>
      </c>
      <c r="AL328">
        <f t="shared" si="227"/>
        <v>0</v>
      </c>
      <c r="AQ328">
        <f t="shared" si="249"/>
        <v>2338</v>
      </c>
      <c r="AR328">
        <f t="shared" si="228"/>
        <v>2040</v>
      </c>
      <c r="AS328" cm="1">
        <f t="array" ref="AS328">IF(AR328&gt;=MAX($D$3:$D$100),MAX($D$3:$D$100),IF(AQ328&lt;$D$3,$D$3,INDEX($D$3:$D$100,MATCH(AQ328,$D$3:$D$100)+1)))</f>
        <v>2040</v>
      </c>
      <c r="AT328">
        <f t="shared" si="229"/>
        <v>6.0300000000000002E-5</v>
      </c>
      <c r="AU328" s="38">
        <f t="shared" si="230"/>
        <v>6.0300000000000002E-5</v>
      </c>
      <c r="AV328">
        <f t="shared" si="231"/>
        <v>6.0300000000000002E-5</v>
      </c>
      <c r="AW328">
        <f t="shared" si="232"/>
        <v>0.18673101000000003</v>
      </c>
      <c r="AX328">
        <f t="shared" si="233"/>
        <v>0</v>
      </c>
      <c r="AZ328" s="1" t="str" cm="1">
        <f t="array" ref="AZ328">IF(INDEX(Utilities!328:328,'OperationUtility1 (El)'!$B$9)="","",INDEX(Utilities!328:328,'OperationUtility1 (El)'!$B$9))</f>
        <v/>
      </c>
      <c r="BA328" s="1" t="str" cm="1">
        <f t="array" ref="BA328">IF(INDEX(Utilities!328:328,'OperationUtility1 (El)'!$B$9 + 4)="","",INDEX(Utilities!328:328,'OperationUtility1 (El)'!$B$9 +4))</f>
        <v/>
      </c>
      <c r="BC328">
        <f t="shared" si="250"/>
        <v>2338</v>
      </c>
      <c r="BD328">
        <f t="shared" si="234"/>
        <v>2040</v>
      </c>
      <c r="BE328" cm="1">
        <f t="array" ref="BE328">IF(BD328&gt;=MAX($D$3:$D$100),MAX($D$3:$D$100),IF(BC328&lt;$D$3,$D$3,INDEX($D$3:$D$100,MATCH(BC328,$D$3:$D$100)+1)))</f>
        <v>2040</v>
      </c>
      <c r="BF328">
        <f t="shared" si="235"/>
        <v>0.40600000000000003</v>
      </c>
      <c r="BG328" s="38">
        <f t="shared" si="236"/>
        <v>0.40600000000000003</v>
      </c>
      <c r="BH328">
        <f t="shared" si="237"/>
        <v>0.40600000000000003</v>
      </c>
      <c r="BI328">
        <f t="shared" si="238"/>
        <v>1257.2602000000002</v>
      </c>
      <c r="BJ328">
        <f t="shared" si="239"/>
        <v>0</v>
      </c>
      <c r="BO328">
        <f t="shared" si="251"/>
        <v>2338</v>
      </c>
      <c r="BP328">
        <f t="shared" si="240"/>
        <v>2040</v>
      </c>
      <c r="BQ328" cm="1">
        <f t="array" ref="BQ328">IF(BP328&gt;=MAX($D$3:$D$100),MAX($D$3:$D$100),IF(BO328&lt;$D$3,$D$3,INDEX($D$3:$D$100,MATCH(BO328,$D$3:$D$100)+1)))</f>
        <v>2040</v>
      </c>
      <c r="BR328">
        <f t="shared" si="241"/>
        <v>6.1510000000000007</v>
      </c>
      <c r="BS328" s="38">
        <f t="shared" si="242"/>
        <v>6.1510000000000007</v>
      </c>
      <c r="BT328">
        <f t="shared" si="243"/>
        <v>6.1510000000000007</v>
      </c>
      <c r="BU328">
        <f t="shared" si="244"/>
        <v>19047.801700000004</v>
      </c>
      <c r="BV328">
        <f t="shared" si="245"/>
        <v>0</v>
      </c>
    </row>
    <row r="329" spans="7:74" x14ac:dyDescent="0.25">
      <c r="G329">
        <f t="shared" si="246"/>
        <v>2339</v>
      </c>
      <c r="H329">
        <f t="shared" si="212"/>
        <v>2040</v>
      </c>
      <c r="I329" cm="1">
        <f t="array" ref="I329">IF(H329&gt;=MAX($D$3:$D$100),MAX($D$3:$D$100),IF(G329&lt;$D$3,$D$3,INDEX($D$3:$D$100,MATCH(G329,$D$3:$D$100)+1)))</f>
        <v>2040</v>
      </c>
      <c r="J329">
        <f t="shared" si="213"/>
        <v>4.0300000000000002E-2</v>
      </c>
      <c r="K329" s="38">
        <f t="shared" si="214"/>
        <v>4.0300000000000002E-2</v>
      </c>
      <c r="L329">
        <f t="shared" si="215"/>
        <v>4.0300000000000002E-2</v>
      </c>
      <c r="M329">
        <f t="shared" si="211"/>
        <v>124.79701000000001</v>
      </c>
      <c r="N329">
        <f t="shared" si="252"/>
        <v>0</v>
      </c>
      <c r="S329">
        <f t="shared" si="247"/>
        <v>2339</v>
      </c>
      <c r="T329">
        <f t="shared" si="216"/>
        <v>2040</v>
      </c>
      <c r="U329" cm="1">
        <f t="array" ref="U329">IF(T329&gt;=MAX($D$3:$D$100),MAX($D$3:$D$100),IF(S329&lt;$D$3,$D$3,INDEX($D$3:$D$100,MATCH(S329,$D$3:$D$100)+1)))</f>
        <v>2040</v>
      </c>
      <c r="V329">
        <f t="shared" si="217"/>
        <v>2.73E-5</v>
      </c>
      <c r="W329" s="38">
        <f t="shared" si="218"/>
        <v>2.73E-5</v>
      </c>
      <c r="X329">
        <f t="shared" si="219"/>
        <v>2.73E-5</v>
      </c>
      <c r="Y329">
        <f t="shared" si="220"/>
        <v>8.453991000000001E-2</v>
      </c>
      <c r="Z329">
        <f t="shared" si="221"/>
        <v>0</v>
      </c>
      <c r="AE329">
        <f t="shared" si="248"/>
        <v>2339</v>
      </c>
      <c r="AF329">
        <f t="shared" si="222"/>
        <v>2040</v>
      </c>
      <c r="AG329" cm="1">
        <f t="array" ref="AG329">IF(AF329&gt;=MAX($D$3:$D$100),MAX($D$3:$D$100),IF(AE329&lt;$D$3,$D$3,INDEX($D$3:$D$100,MATCH(AE329,$D$3:$D$100)+1)))</f>
        <v>2040</v>
      </c>
      <c r="AH329">
        <f t="shared" si="223"/>
        <v>2.6800000000000001E-4</v>
      </c>
      <c r="AI329" s="38">
        <f t="shared" si="224"/>
        <v>2.6800000000000001E-4</v>
      </c>
      <c r="AJ329">
        <f t="shared" si="225"/>
        <v>2.6800000000000001E-4</v>
      </c>
      <c r="AK329">
        <f t="shared" si="226"/>
        <v>0.82991560000000009</v>
      </c>
      <c r="AL329">
        <f t="shared" si="227"/>
        <v>0</v>
      </c>
      <c r="AQ329">
        <f t="shared" si="249"/>
        <v>2339</v>
      </c>
      <c r="AR329">
        <f t="shared" si="228"/>
        <v>2040</v>
      </c>
      <c r="AS329" cm="1">
        <f t="array" ref="AS329">IF(AR329&gt;=MAX($D$3:$D$100),MAX($D$3:$D$100),IF(AQ329&lt;$D$3,$D$3,INDEX($D$3:$D$100,MATCH(AQ329,$D$3:$D$100)+1)))</f>
        <v>2040</v>
      </c>
      <c r="AT329">
        <f t="shared" si="229"/>
        <v>6.0300000000000002E-5</v>
      </c>
      <c r="AU329" s="38">
        <f t="shared" si="230"/>
        <v>6.0300000000000002E-5</v>
      </c>
      <c r="AV329">
        <f t="shared" si="231"/>
        <v>6.0300000000000002E-5</v>
      </c>
      <c r="AW329">
        <f t="shared" si="232"/>
        <v>0.18673101000000003</v>
      </c>
      <c r="AX329">
        <f t="shared" si="233"/>
        <v>0</v>
      </c>
      <c r="AZ329" s="1" t="str" cm="1">
        <f t="array" ref="AZ329">IF(INDEX(Utilities!329:329,'OperationUtility1 (El)'!$B$9)="","",INDEX(Utilities!329:329,'OperationUtility1 (El)'!$B$9))</f>
        <v/>
      </c>
      <c r="BA329" s="1" t="str" cm="1">
        <f t="array" ref="BA329">IF(INDEX(Utilities!329:329,'OperationUtility1 (El)'!$B$9 + 4)="","",INDEX(Utilities!329:329,'OperationUtility1 (El)'!$B$9 +4))</f>
        <v/>
      </c>
      <c r="BC329">
        <f t="shared" si="250"/>
        <v>2339</v>
      </c>
      <c r="BD329">
        <f t="shared" si="234"/>
        <v>2040</v>
      </c>
      <c r="BE329" cm="1">
        <f t="array" ref="BE329">IF(BD329&gt;=MAX($D$3:$D$100),MAX($D$3:$D$100),IF(BC329&lt;$D$3,$D$3,INDEX($D$3:$D$100,MATCH(BC329,$D$3:$D$100)+1)))</f>
        <v>2040</v>
      </c>
      <c r="BF329">
        <f t="shared" si="235"/>
        <v>0.40600000000000003</v>
      </c>
      <c r="BG329" s="38">
        <f t="shared" si="236"/>
        <v>0.40600000000000003</v>
      </c>
      <c r="BH329">
        <f t="shared" si="237"/>
        <v>0.40600000000000003</v>
      </c>
      <c r="BI329">
        <f t="shared" si="238"/>
        <v>1257.2602000000002</v>
      </c>
      <c r="BJ329">
        <f t="shared" si="239"/>
        <v>0</v>
      </c>
      <c r="BO329">
        <f t="shared" si="251"/>
        <v>2339</v>
      </c>
      <c r="BP329">
        <f t="shared" si="240"/>
        <v>2040</v>
      </c>
      <c r="BQ329" cm="1">
        <f t="array" ref="BQ329">IF(BP329&gt;=MAX($D$3:$D$100),MAX($D$3:$D$100),IF(BO329&lt;$D$3,$D$3,INDEX($D$3:$D$100,MATCH(BO329,$D$3:$D$100)+1)))</f>
        <v>2040</v>
      </c>
      <c r="BR329">
        <f t="shared" si="241"/>
        <v>6.1510000000000007</v>
      </c>
      <c r="BS329" s="38">
        <f t="shared" si="242"/>
        <v>6.1510000000000007</v>
      </c>
      <c r="BT329">
        <f t="shared" si="243"/>
        <v>6.1510000000000007</v>
      </c>
      <c r="BU329">
        <f t="shared" si="244"/>
        <v>19047.801700000004</v>
      </c>
      <c r="BV329">
        <f t="shared" si="245"/>
        <v>0</v>
      </c>
    </row>
    <row r="330" spans="7:74" x14ac:dyDescent="0.25">
      <c r="G330">
        <f t="shared" si="246"/>
        <v>2340</v>
      </c>
      <c r="H330">
        <f t="shared" si="212"/>
        <v>2040</v>
      </c>
      <c r="I330" cm="1">
        <f t="array" ref="I330">IF(H330&gt;=MAX($D$3:$D$100),MAX($D$3:$D$100),IF(G330&lt;$D$3,$D$3,INDEX($D$3:$D$100,MATCH(G330,$D$3:$D$100)+1)))</f>
        <v>2040</v>
      </c>
      <c r="J330">
        <f t="shared" si="213"/>
        <v>4.0300000000000002E-2</v>
      </c>
      <c r="K330" s="38">
        <f t="shared" si="214"/>
        <v>4.0300000000000002E-2</v>
      </c>
      <c r="L330">
        <f t="shared" si="215"/>
        <v>4.0300000000000002E-2</v>
      </c>
      <c r="M330">
        <f t="shared" si="211"/>
        <v>124.79701000000001</v>
      </c>
      <c r="N330">
        <f t="shared" si="252"/>
        <v>0</v>
      </c>
      <c r="S330">
        <f t="shared" si="247"/>
        <v>2340</v>
      </c>
      <c r="T330">
        <f t="shared" si="216"/>
        <v>2040</v>
      </c>
      <c r="U330" cm="1">
        <f t="array" ref="U330">IF(T330&gt;=MAX($D$3:$D$100),MAX($D$3:$D$100),IF(S330&lt;$D$3,$D$3,INDEX($D$3:$D$100,MATCH(S330,$D$3:$D$100)+1)))</f>
        <v>2040</v>
      </c>
      <c r="V330">
        <f t="shared" si="217"/>
        <v>2.73E-5</v>
      </c>
      <c r="W330" s="38">
        <f t="shared" si="218"/>
        <v>2.73E-5</v>
      </c>
      <c r="X330">
        <f t="shared" si="219"/>
        <v>2.73E-5</v>
      </c>
      <c r="Y330">
        <f t="shared" si="220"/>
        <v>8.453991000000001E-2</v>
      </c>
      <c r="Z330">
        <f t="shared" si="221"/>
        <v>0</v>
      </c>
      <c r="AE330">
        <f t="shared" si="248"/>
        <v>2340</v>
      </c>
      <c r="AF330">
        <f t="shared" si="222"/>
        <v>2040</v>
      </c>
      <c r="AG330" cm="1">
        <f t="array" ref="AG330">IF(AF330&gt;=MAX($D$3:$D$100),MAX($D$3:$D$100),IF(AE330&lt;$D$3,$D$3,INDEX($D$3:$D$100,MATCH(AE330,$D$3:$D$100)+1)))</f>
        <v>2040</v>
      </c>
      <c r="AH330">
        <f t="shared" si="223"/>
        <v>2.6800000000000001E-4</v>
      </c>
      <c r="AI330" s="38">
        <f t="shared" si="224"/>
        <v>2.6800000000000001E-4</v>
      </c>
      <c r="AJ330">
        <f t="shared" si="225"/>
        <v>2.6800000000000001E-4</v>
      </c>
      <c r="AK330">
        <f t="shared" si="226"/>
        <v>0.82991560000000009</v>
      </c>
      <c r="AL330">
        <f t="shared" si="227"/>
        <v>0</v>
      </c>
      <c r="AQ330">
        <f t="shared" si="249"/>
        <v>2340</v>
      </c>
      <c r="AR330">
        <f t="shared" si="228"/>
        <v>2040</v>
      </c>
      <c r="AS330" cm="1">
        <f t="array" ref="AS330">IF(AR330&gt;=MAX($D$3:$D$100),MAX($D$3:$D$100),IF(AQ330&lt;$D$3,$D$3,INDEX($D$3:$D$100,MATCH(AQ330,$D$3:$D$100)+1)))</f>
        <v>2040</v>
      </c>
      <c r="AT330">
        <f t="shared" si="229"/>
        <v>6.0300000000000002E-5</v>
      </c>
      <c r="AU330" s="38">
        <f t="shared" si="230"/>
        <v>6.0300000000000002E-5</v>
      </c>
      <c r="AV330">
        <f t="shared" si="231"/>
        <v>6.0300000000000002E-5</v>
      </c>
      <c r="AW330">
        <f t="shared" si="232"/>
        <v>0.18673101000000003</v>
      </c>
      <c r="AX330">
        <f t="shared" si="233"/>
        <v>0</v>
      </c>
      <c r="AZ330" s="1" t="str" cm="1">
        <f t="array" ref="AZ330">IF(INDEX(Utilities!330:330,'OperationUtility1 (El)'!$B$9)="","",INDEX(Utilities!330:330,'OperationUtility1 (El)'!$B$9))</f>
        <v/>
      </c>
      <c r="BA330" s="1" t="str" cm="1">
        <f t="array" ref="BA330">IF(INDEX(Utilities!330:330,'OperationUtility1 (El)'!$B$9 + 4)="","",INDEX(Utilities!330:330,'OperationUtility1 (El)'!$B$9 +4))</f>
        <v/>
      </c>
      <c r="BC330">
        <f t="shared" si="250"/>
        <v>2340</v>
      </c>
      <c r="BD330">
        <f t="shared" si="234"/>
        <v>2040</v>
      </c>
      <c r="BE330" cm="1">
        <f t="array" ref="BE330">IF(BD330&gt;=MAX($D$3:$D$100),MAX($D$3:$D$100),IF(BC330&lt;$D$3,$D$3,INDEX($D$3:$D$100,MATCH(BC330,$D$3:$D$100)+1)))</f>
        <v>2040</v>
      </c>
      <c r="BF330">
        <f t="shared" si="235"/>
        <v>0.40600000000000003</v>
      </c>
      <c r="BG330" s="38">
        <f t="shared" si="236"/>
        <v>0.40600000000000003</v>
      </c>
      <c r="BH330">
        <f t="shared" si="237"/>
        <v>0.40600000000000003</v>
      </c>
      <c r="BI330">
        <f t="shared" si="238"/>
        <v>1257.2602000000002</v>
      </c>
      <c r="BJ330">
        <f t="shared" si="239"/>
        <v>0</v>
      </c>
      <c r="BO330">
        <f t="shared" si="251"/>
        <v>2340</v>
      </c>
      <c r="BP330">
        <f t="shared" si="240"/>
        <v>2040</v>
      </c>
      <c r="BQ330" cm="1">
        <f t="array" ref="BQ330">IF(BP330&gt;=MAX($D$3:$D$100),MAX($D$3:$D$100),IF(BO330&lt;$D$3,$D$3,INDEX($D$3:$D$100,MATCH(BO330,$D$3:$D$100)+1)))</f>
        <v>2040</v>
      </c>
      <c r="BR330">
        <f t="shared" si="241"/>
        <v>6.1510000000000007</v>
      </c>
      <c r="BS330" s="38">
        <f t="shared" si="242"/>
        <v>6.1510000000000007</v>
      </c>
      <c r="BT330">
        <f t="shared" si="243"/>
        <v>6.1510000000000007</v>
      </c>
      <c r="BU330">
        <f t="shared" si="244"/>
        <v>19047.801700000004</v>
      </c>
      <c r="BV330">
        <f t="shared" si="245"/>
        <v>0</v>
      </c>
    </row>
    <row r="331" spans="7:74" x14ac:dyDescent="0.25">
      <c r="G331">
        <f t="shared" si="246"/>
        <v>2341</v>
      </c>
      <c r="H331">
        <f t="shared" si="212"/>
        <v>2040</v>
      </c>
      <c r="I331" cm="1">
        <f t="array" ref="I331">IF(H331&gt;=MAX($D$3:$D$100),MAX($D$3:$D$100),IF(G331&lt;$D$3,$D$3,INDEX($D$3:$D$100,MATCH(G331,$D$3:$D$100)+1)))</f>
        <v>2040</v>
      </c>
      <c r="J331">
        <f t="shared" si="213"/>
        <v>4.0300000000000002E-2</v>
      </c>
      <c r="K331" s="38">
        <f t="shared" si="214"/>
        <v>4.0300000000000002E-2</v>
      </c>
      <c r="L331">
        <f t="shared" si="215"/>
        <v>4.0300000000000002E-2</v>
      </c>
      <c r="M331">
        <f t="shared" si="211"/>
        <v>124.79701000000001</v>
      </c>
      <c r="N331">
        <f t="shared" si="252"/>
        <v>0</v>
      </c>
      <c r="S331">
        <f t="shared" si="247"/>
        <v>2341</v>
      </c>
      <c r="T331">
        <f t="shared" si="216"/>
        <v>2040</v>
      </c>
      <c r="U331" cm="1">
        <f t="array" ref="U331">IF(T331&gt;=MAX($D$3:$D$100),MAX($D$3:$D$100),IF(S331&lt;$D$3,$D$3,INDEX($D$3:$D$100,MATCH(S331,$D$3:$D$100)+1)))</f>
        <v>2040</v>
      </c>
      <c r="V331">
        <f t="shared" si="217"/>
        <v>2.73E-5</v>
      </c>
      <c r="W331" s="38">
        <f t="shared" si="218"/>
        <v>2.73E-5</v>
      </c>
      <c r="X331">
        <f t="shared" si="219"/>
        <v>2.73E-5</v>
      </c>
      <c r="Y331">
        <f t="shared" si="220"/>
        <v>8.453991000000001E-2</v>
      </c>
      <c r="Z331">
        <f t="shared" si="221"/>
        <v>0</v>
      </c>
      <c r="AE331">
        <f t="shared" si="248"/>
        <v>2341</v>
      </c>
      <c r="AF331">
        <f t="shared" si="222"/>
        <v>2040</v>
      </c>
      <c r="AG331" cm="1">
        <f t="array" ref="AG331">IF(AF331&gt;=MAX($D$3:$D$100),MAX($D$3:$D$100),IF(AE331&lt;$D$3,$D$3,INDEX($D$3:$D$100,MATCH(AE331,$D$3:$D$100)+1)))</f>
        <v>2040</v>
      </c>
      <c r="AH331">
        <f t="shared" si="223"/>
        <v>2.6800000000000001E-4</v>
      </c>
      <c r="AI331" s="38">
        <f t="shared" si="224"/>
        <v>2.6800000000000001E-4</v>
      </c>
      <c r="AJ331">
        <f t="shared" si="225"/>
        <v>2.6800000000000001E-4</v>
      </c>
      <c r="AK331">
        <f t="shared" si="226"/>
        <v>0.82991560000000009</v>
      </c>
      <c r="AL331">
        <f t="shared" si="227"/>
        <v>0</v>
      </c>
      <c r="AQ331">
        <f t="shared" si="249"/>
        <v>2341</v>
      </c>
      <c r="AR331">
        <f t="shared" si="228"/>
        <v>2040</v>
      </c>
      <c r="AS331" cm="1">
        <f t="array" ref="AS331">IF(AR331&gt;=MAX($D$3:$D$100),MAX($D$3:$D$100),IF(AQ331&lt;$D$3,$D$3,INDEX($D$3:$D$100,MATCH(AQ331,$D$3:$D$100)+1)))</f>
        <v>2040</v>
      </c>
      <c r="AT331">
        <f t="shared" si="229"/>
        <v>6.0300000000000002E-5</v>
      </c>
      <c r="AU331" s="38">
        <f t="shared" si="230"/>
        <v>6.0300000000000002E-5</v>
      </c>
      <c r="AV331">
        <f t="shared" si="231"/>
        <v>6.0300000000000002E-5</v>
      </c>
      <c r="AW331">
        <f t="shared" si="232"/>
        <v>0.18673101000000003</v>
      </c>
      <c r="AX331">
        <f t="shared" si="233"/>
        <v>0</v>
      </c>
      <c r="AZ331" s="1" t="str" cm="1">
        <f t="array" ref="AZ331">IF(INDEX(Utilities!331:331,'OperationUtility1 (El)'!$B$9)="","",INDEX(Utilities!331:331,'OperationUtility1 (El)'!$B$9))</f>
        <v/>
      </c>
      <c r="BA331" s="1" t="str" cm="1">
        <f t="array" ref="BA331">IF(INDEX(Utilities!331:331,'OperationUtility1 (El)'!$B$9 + 4)="","",INDEX(Utilities!331:331,'OperationUtility1 (El)'!$B$9 +4))</f>
        <v/>
      </c>
      <c r="BC331">
        <f t="shared" si="250"/>
        <v>2341</v>
      </c>
      <c r="BD331">
        <f t="shared" si="234"/>
        <v>2040</v>
      </c>
      <c r="BE331" cm="1">
        <f t="array" ref="BE331">IF(BD331&gt;=MAX($D$3:$D$100),MAX($D$3:$D$100),IF(BC331&lt;$D$3,$D$3,INDEX($D$3:$D$100,MATCH(BC331,$D$3:$D$100)+1)))</f>
        <v>2040</v>
      </c>
      <c r="BF331">
        <f t="shared" si="235"/>
        <v>0.40600000000000003</v>
      </c>
      <c r="BG331" s="38">
        <f t="shared" si="236"/>
        <v>0.40600000000000003</v>
      </c>
      <c r="BH331">
        <f t="shared" si="237"/>
        <v>0.40600000000000003</v>
      </c>
      <c r="BI331">
        <f t="shared" si="238"/>
        <v>1257.2602000000002</v>
      </c>
      <c r="BJ331">
        <f t="shared" si="239"/>
        <v>0</v>
      </c>
      <c r="BO331">
        <f t="shared" si="251"/>
        <v>2341</v>
      </c>
      <c r="BP331">
        <f t="shared" si="240"/>
        <v>2040</v>
      </c>
      <c r="BQ331" cm="1">
        <f t="array" ref="BQ331">IF(BP331&gt;=MAX($D$3:$D$100),MAX($D$3:$D$100),IF(BO331&lt;$D$3,$D$3,INDEX($D$3:$D$100,MATCH(BO331,$D$3:$D$100)+1)))</f>
        <v>2040</v>
      </c>
      <c r="BR331">
        <f t="shared" si="241"/>
        <v>6.1510000000000007</v>
      </c>
      <c r="BS331" s="38">
        <f t="shared" si="242"/>
        <v>6.1510000000000007</v>
      </c>
      <c r="BT331">
        <f t="shared" si="243"/>
        <v>6.1510000000000007</v>
      </c>
      <c r="BU331">
        <f t="shared" si="244"/>
        <v>19047.801700000004</v>
      </c>
      <c r="BV331">
        <f t="shared" si="245"/>
        <v>0</v>
      </c>
    </row>
    <row r="332" spans="7:74" x14ac:dyDescent="0.25">
      <c r="G332">
        <f t="shared" si="246"/>
        <v>2342</v>
      </c>
      <c r="H332">
        <f t="shared" si="212"/>
        <v>2040</v>
      </c>
      <c r="I332" cm="1">
        <f t="array" ref="I332">IF(H332&gt;=MAX($D$3:$D$100),MAX($D$3:$D$100),IF(G332&lt;$D$3,$D$3,INDEX($D$3:$D$100,MATCH(G332,$D$3:$D$100)+1)))</f>
        <v>2040</v>
      </c>
      <c r="J332">
        <f t="shared" si="213"/>
        <v>4.0300000000000002E-2</v>
      </c>
      <c r="K332" s="38">
        <f t="shared" si="214"/>
        <v>4.0300000000000002E-2</v>
      </c>
      <c r="L332">
        <f t="shared" si="215"/>
        <v>4.0300000000000002E-2</v>
      </c>
      <c r="M332">
        <f t="shared" si="211"/>
        <v>124.79701000000001</v>
      </c>
      <c r="N332">
        <f t="shared" si="252"/>
        <v>0</v>
      </c>
      <c r="S332">
        <f t="shared" si="247"/>
        <v>2342</v>
      </c>
      <c r="T332">
        <f t="shared" si="216"/>
        <v>2040</v>
      </c>
      <c r="U332" cm="1">
        <f t="array" ref="U332">IF(T332&gt;=MAX($D$3:$D$100),MAX($D$3:$D$100),IF(S332&lt;$D$3,$D$3,INDEX($D$3:$D$100,MATCH(S332,$D$3:$D$100)+1)))</f>
        <v>2040</v>
      </c>
      <c r="V332">
        <f t="shared" si="217"/>
        <v>2.73E-5</v>
      </c>
      <c r="W332" s="38">
        <f t="shared" si="218"/>
        <v>2.73E-5</v>
      </c>
      <c r="X332">
        <f t="shared" si="219"/>
        <v>2.73E-5</v>
      </c>
      <c r="Y332">
        <f t="shared" si="220"/>
        <v>8.453991000000001E-2</v>
      </c>
      <c r="Z332">
        <f t="shared" si="221"/>
        <v>0</v>
      </c>
      <c r="AE332">
        <f t="shared" si="248"/>
        <v>2342</v>
      </c>
      <c r="AF332">
        <f t="shared" si="222"/>
        <v>2040</v>
      </c>
      <c r="AG332" cm="1">
        <f t="array" ref="AG332">IF(AF332&gt;=MAX($D$3:$D$100),MAX($D$3:$D$100),IF(AE332&lt;$D$3,$D$3,INDEX($D$3:$D$100,MATCH(AE332,$D$3:$D$100)+1)))</f>
        <v>2040</v>
      </c>
      <c r="AH332">
        <f t="shared" si="223"/>
        <v>2.6800000000000001E-4</v>
      </c>
      <c r="AI332" s="38">
        <f t="shared" si="224"/>
        <v>2.6800000000000001E-4</v>
      </c>
      <c r="AJ332">
        <f t="shared" si="225"/>
        <v>2.6800000000000001E-4</v>
      </c>
      <c r="AK332">
        <f t="shared" si="226"/>
        <v>0.82991560000000009</v>
      </c>
      <c r="AL332">
        <f t="shared" si="227"/>
        <v>0</v>
      </c>
      <c r="AQ332">
        <f t="shared" si="249"/>
        <v>2342</v>
      </c>
      <c r="AR332">
        <f t="shared" si="228"/>
        <v>2040</v>
      </c>
      <c r="AS332" cm="1">
        <f t="array" ref="AS332">IF(AR332&gt;=MAX($D$3:$D$100),MAX($D$3:$D$100),IF(AQ332&lt;$D$3,$D$3,INDEX($D$3:$D$100,MATCH(AQ332,$D$3:$D$100)+1)))</f>
        <v>2040</v>
      </c>
      <c r="AT332">
        <f t="shared" si="229"/>
        <v>6.0300000000000002E-5</v>
      </c>
      <c r="AU332" s="38">
        <f t="shared" si="230"/>
        <v>6.0300000000000002E-5</v>
      </c>
      <c r="AV332">
        <f t="shared" si="231"/>
        <v>6.0300000000000002E-5</v>
      </c>
      <c r="AW332">
        <f t="shared" si="232"/>
        <v>0.18673101000000003</v>
      </c>
      <c r="AX332">
        <f t="shared" si="233"/>
        <v>0</v>
      </c>
      <c r="AZ332" s="1" t="str" cm="1">
        <f t="array" ref="AZ332">IF(INDEX(Utilities!332:332,'OperationUtility1 (El)'!$B$9)="","",INDEX(Utilities!332:332,'OperationUtility1 (El)'!$B$9))</f>
        <v/>
      </c>
      <c r="BA332" s="1" t="str" cm="1">
        <f t="array" ref="BA332">IF(INDEX(Utilities!332:332,'OperationUtility1 (El)'!$B$9 + 4)="","",INDEX(Utilities!332:332,'OperationUtility1 (El)'!$B$9 +4))</f>
        <v/>
      </c>
      <c r="BC332">
        <f t="shared" si="250"/>
        <v>2342</v>
      </c>
      <c r="BD332">
        <f t="shared" si="234"/>
        <v>2040</v>
      </c>
      <c r="BE332" cm="1">
        <f t="array" ref="BE332">IF(BD332&gt;=MAX($D$3:$D$100),MAX($D$3:$D$100),IF(BC332&lt;$D$3,$D$3,INDEX($D$3:$D$100,MATCH(BC332,$D$3:$D$100)+1)))</f>
        <v>2040</v>
      </c>
      <c r="BF332">
        <f t="shared" si="235"/>
        <v>0.40600000000000003</v>
      </c>
      <c r="BG332" s="38">
        <f t="shared" si="236"/>
        <v>0.40600000000000003</v>
      </c>
      <c r="BH332">
        <f t="shared" si="237"/>
        <v>0.40600000000000003</v>
      </c>
      <c r="BI332">
        <f t="shared" si="238"/>
        <v>1257.2602000000002</v>
      </c>
      <c r="BJ332">
        <f t="shared" si="239"/>
        <v>0</v>
      </c>
      <c r="BO332">
        <f t="shared" si="251"/>
        <v>2342</v>
      </c>
      <c r="BP332">
        <f t="shared" si="240"/>
        <v>2040</v>
      </c>
      <c r="BQ332" cm="1">
        <f t="array" ref="BQ332">IF(BP332&gt;=MAX($D$3:$D$100),MAX($D$3:$D$100),IF(BO332&lt;$D$3,$D$3,INDEX($D$3:$D$100,MATCH(BO332,$D$3:$D$100)+1)))</f>
        <v>2040</v>
      </c>
      <c r="BR332">
        <f t="shared" si="241"/>
        <v>6.1510000000000007</v>
      </c>
      <c r="BS332" s="38">
        <f t="shared" si="242"/>
        <v>6.1510000000000007</v>
      </c>
      <c r="BT332">
        <f t="shared" si="243"/>
        <v>6.1510000000000007</v>
      </c>
      <c r="BU332">
        <f t="shared" si="244"/>
        <v>19047.801700000004</v>
      </c>
      <c r="BV332">
        <f t="shared" si="245"/>
        <v>0</v>
      </c>
    </row>
    <row r="333" spans="7:74" x14ac:dyDescent="0.25">
      <c r="G333">
        <f t="shared" si="246"/>
        <v>2343</v>
      </c>
      <c r="H333">
        <f t="shared" si="212"/>
        <v>2040</v>
      </c>
      <c r="I333" cm="1">
        <f t="array" ref="I333">IF(H333&gt;=MAX($D$3:$D$100),MAX($D$3:$D$100),IF(G333&lt;$D$3,$D$3,INDEX($D$3:$D$100,MATCH(G333,$D$3:$D$100)+1)))</f>
        <v>2040</v>
      </c>
      <c r="J333">
        <f t="shared" si="213"/>
        <v>4.0300000000000002E-2</v>
      </c>
      <c r="K333" s="38">
        <f t="shared" si="214"/>
        <v>4.0300000000000002E-2</v>
      </c>
      <c r="L333">
        <f t="shared" si="215"/>
        <v>4.0300000000000002E-2</v>
      </c>
      <c r="M333">
        <f t="shared" si="211"/>
        <v>124.79701000000001</v>
      </c>
      <c r="N333">
        <f t="shared" si="252"/>
        <v>0</v>
      </c>
      <c r="S333">
        <f t="shared" si="247"/>
        <v>2343</v>
      </c>
      <c r="T333">
        <f t="shared" si="216"/>
        <v>2040</v>
      </c>
      <c r="U333" cm="1">
        <f t="array" ref="U333">IF(T333&gt;=MAX($D$3:$D$100),MAX($D$3:$D$100),IF(S333&lt;$D$3,$D$3,INDEX($D$3:$D$100,MATCH(S333,$D$3:$D$100)+1)))</f>
        <v>2040</v>
      </c>
      <c r="V333">
        <f t="shared" si="217"/>
        <v>2.73E-5</v>
      </c>
      <c r="W333" s="38">
        <f t="shared" si="218"/>
        <v>2.73E-5</v>
      </c>
      <c r="X333">
        <f t="shared" si="219"/>
        <v>2.73E-5</v>
      </c>
      <c r="Y333">
        <f t="shared" si="220"/>
        <v>8.453991000000001E-2</v>
      </c>
      <c r="Z333">
        <f t="shared" si="221"/>
        <v>0</v>
      </c>
      <c r="AE333">
        <f t="shared" si="248"/>
        <v>2343</v>
      </c>
      <c r="AF333">
        <f t="shared" si="222"/>
        <v>2040</v>
      </c>
      <c r="AG333" cm="1">
        <f t="array" ref="AG333">IF(AF333&gt;=MAX($D$3:$D$100),MAX($D$3:$D$100),IF(AE333&lt;$D$3,$D$3,INDEX($D$3:$D$100,MATCH(AE333,$D$3:$D$100)+1)))</f>
        <v>2040</v>
      </c>
      <c r="AH333">
        <f t="shared" si="223"/>
        <v>2.6800000000000001E-4</v>
      </c>
      <c r="AI333" s="38">
        <f t="shared" si="224"/>
        <v>2.6800000000000001E-4</v>
      </c>
      <c r="AJ333">
        <f t="shared" si="225"/>
        <v>2.6800000000000001E-4</v>
      </c>
      <c r="AK333">
        <f t="shared" si="226"/>
        <v>0.82991560000000009</v>
      </c>
      <c r="AL333">
        <f t="shared" si="227"/>
        <v>0</v>
      </c>
      <c r="AQ333">
        <f t="shared" si="249"/>
        <v>2343</v>
      </c>
      <c r="AR333">
        <f t="shared" si="228"/>
        <v>2040</v>
      </c>
      <c r="AS333" cm="1">
        <f t="array" ref="AS333">IF(AR333&gt;=MAX($D$3:$D$100),MAX($D$3:$D$100),IF(AQ333&lt;$D$3,$D$3,INDEX($D$3:$D$100,MATCH(AQ333,$D$3:$D$100)+1)))</f>
        <v>2040</v>
      </c>
      <c r="AT333">
        <f t="shared" si="229"/>
        <v>6.0300000000000002E-5</v>
      </c>
      <c r="AU333" s="38">
        <f t="shared" si="230"/>
        <v>6.0300000000000002E-5</v>
      </c>
      <c r="AV333">
        <f t="shared" si="231"/>
        <v>6.0300000000000002E-5</v>
      </c>
      <c r="AW333">
        <f t="shared" si="232"/>
        <v>0.18673101000000003</v>
      </c>
      <c r="AX333">
        <f t="shared" si="233"/>
        <v>0</v>
      </c>
      <c r="AZ333" s="1" t="str" cm="1">
        <f t="array" ref="AZ333">IF(INDEX(Utilities!333:333,'OperationUtility1 (El)'!$B$9)="","",INDEX(Utilities!333:333,'OperationUtility1 (El)'!$B$9))</f>
        <v/>
      </c>
      <c r="BA333" s="1" t="str" cm="1">
        <f t="array" ref="BA333">IF(INDEX(Utilities!333:333,'OperationUtility1 (El)'!$B$9 + 4)="","",INDEX(Utilities!333:333,'OperationUtility1 (El)'!$B$9 +4))</f>
        <v/>
      </c>
      <c r="BC333">
        <f t="shared" si="250"/>
        <v>2343</v>
      </c>
      <c r="BD333">
        <f t="shared" si="234"/>
        <v>2040</v>
      </c>
      <c r="BE333" cm="1">
        <f t="array" ref="BE333">IF(BD333&gt;=MAX($D$3:$D$100),MAX($D$3:$D$100),IF(BC333&lt;$D$3,$D$3,INDEX($D$3:$D$100,MATCH(BC333,$D$3:$D$100)+1)))</f>
        <v>2040</v>
      </c>
      <c r="BF333">
        <f t="shared" si="235"/>
        <v>0.40600000000000003</v>
      </c>
      <c r="BG333" s="38">
        <f t="shared" si="236"/>
        <v>0.40600000000000003</v>
      </c>
      <c r="BH333">
        <f t="shared" si="237"/>
        <v>0.40600000000000003</v>
      </c>
      <c r="BI333">
        <f t="shared" si="238"/>
        <v>1257.2602000000002</v>
      </c>
      <c r="BJ333">
        <f t="shared" si="239"/>
        <v>0</v>
      </c>
      <c r="BO333">
        <f t="shared" si="251"/>
        <v>2343</v>
      </c>
      <c r="BP333">
        <f t="shared" si="240"/>
        <v>2040</v>
      </c>
      <c r="BQ333" cm="1">
        <f t="array" ref="BQ333">IF(BP333&gt;=MAX($D$3:$D$100),MAX($D$3:$D$100),IF(BO333&lt;$D$3,$D$3,INDEX($D$3:$D$100,MATCH(BO333,$D$3:$D$100)+1)))</f>
        <v>2040</v>
      </c>
      <c r="BR333">
        <f t="shared" si="241"/>
        <v>6.1510000000000007</v>
      </c>
      <c r="BS333" s="38">
        <f t="shared" si="242"/>
        <v>6.1510000000000007</v>
      </c>
      <c r="BT333">
        <f t="shared" si="243"/>
        <v>6.1510000000000007</v>
      </c>
      <c r="BU333">
        <f t="shared" si="244"/>
        <v>19047.801700000004</v>
      </c>
      <c r="BV333">
        <f t="shared" si="245"/>
        <v>0</v>
      </c>
    </row>
    <row r="334" spans="7:74" x14ac:dyDescent="0.25">
      <c r="G334">
        <f t="shared" si="246"/>
        <v>2344</v>
      </c>
      <c r="H334">
        <f t="shared" si="212"/>
        <v>2040</v>
      </c>
      <c r="I334" cm="1">
        <f t="array" ref="I334">IF(H334&gt;=MAX($D$3:$D$100),MAX($D$3:$D$100),IF(G334&lt;$D$3,$D$3,INDEX($D$3:$D$100,MATCH(G334,$D$3:$D$100)+1)))</f>
        <v>2040</v>
      </c>
      <c r="J334">
        <f t="shared" si="213"/>
        <v>4.0300000000000002E-2</v>
      </c>
      <c r="K334" s="38">
        <f t="shared" si="214"/>
        <v>4.0300000000000002E-2</v>
      </c>
      <c r="L334">
        <f t="shared" si="215"/>
        <v>4.0300000000000002E-2</v>
      </c>
      <c r="M334">
        <f t="shared" si="211"/>
        <v>124.79701000000001</v>
      </c>
      <c r="N334">
        <f t="shared" si="252"/>
        <v>0</v>
      </c>
      <c r="S334">
        <f t="shared" si="247"/>
        <v>2344</v>
      </c>
      <c r="T334">
        <f t="shared" si="216"/>
        <v>2040</v>
      </c>
      <c r="U334" cm="1">
        <f t="array" ref="U334">IF(T334&gt;=MAX($D$3:$D$100),MAX($D$3:$D$100),IF(S334&lt;$D$3,$D$3,INDEX($D$3:$D$100,MATCH(S334,$D$3:$D$100)+1)))</f>
        <v>2040</v>
      </c>
      <c r="V334">
        <f t="shared" si="217"/>
        <v>2.73E-5</v>
      </c>
      <c r="W334" s="38">
        <f t="shared" si="218"/>
        <v>2.73E-5</v>
      </c>
      <c r="X334">
        <f t="shared" si="219"/>
        <v>2.73E-5</v>
      </c>
      <c r="Y334">
        <f t="shared" si="220"/>
        <v>8.453991000000001E-2</v>
      </c>
      <c r="Z334">
        <f t="shared" si="221"/>
        <v>0</v>
      </c>
      <c r="AE334">
        <f t="shared" si="248"/>
        <v>2344</v>
      </c>
      <c r="AF334">
        <f t="shared" si="222"/>
        <v>2040</v>
      </c>
      <c r="AG334" cm="1">
        <f t="array" ref="AG334">IF(AF334&gt;=MAX($D$3:$D$100),MAX($D$3:$D$100),IF(AE334&lt;$D$3,$D$3,INDEX($D$3:$D$100,MATCH(AE334,$D$3:$D$100)+1)))</f>
        <v>2040</v>
      </c>
      <c r="AH334">
        <f t="shared" si="223"/>
        <v>2.6800000000000001E-4</v>
      </c>
      <c r="AI334" s="38">
        <f t="shared" si="224"/>
        <v>2.6800000000000001E-4</v>
      </c>
      <c r="AJ334">
        <f t="shared" si="225"/>
        <v>2.6800000000000001E-4</v>
      </c>
      <c r="AK334">
        <f t="shared" si="226"/>
        <v>0.82991560000000009</v>
      </c>
      <c r="AL334">
        <f t="shared" si="227"/>
        <v>0</v>
      </c>
      <c r="AQ334">
        <f t="shared" si="249"/>
        <v>2344</v>
      </c>
      <c r="AR334">
        <f t="shared" si="228"/>
        <v>2040</v>
      </c>
      <c r="AS334" cm="1">
        <f t="array" ref="AS334">IF(AR334&gt;=MAX($D$3:$D$100),MAX($D$3:$D$100),IF(AQ334&lt;$D$3,$D$3,INDEX($D$3:$D$100,MATCH(AQ334,$D$3:$D$100)+1)))</f>
        <v>2040</v>
      </c>
      <c r="AT334">
        <f t="shared" si="229"/>
        <v>6.0300000000000002E-5</v>
      </c>
      <c r="AU334" s="38">
        <f t="shared" si="230"/>
        <v>6.0300000000000002E-5</v>
      </c>
      <c r="AV334">
        <f t="shared" si="231"/>
        <v>6.0300000000000002E-5</v>
      </c>
      <c r="AW334">
        <f t="shared" si="232"/>
        <v>0.18673101000000003</v>
      </c>
      <c r="AX334">
        <f t="shared" si="233"/>
        <v>0</v>
      </c>
      <c r="AZ334" s="1" t="str" cm="1">
        <f t="array" ref="AZ334">IF(INDEX(Utilities!334:334,'OperationUtility1 (El)'!$B$9)="","",INDEX(Utilities!334:334,'OperationUtility1 (El)'!$B$9))</f>
        <v/>
      </c>
      <c r="BA334" s="1" t="str" cm="1">
        <f t="array" ref="BA334">IF(INDEX(Utilities!334:334,'OperationUtility1 (El)'!$B$9 + 4)="","",INDEX(Utilities!334:334,'OperationUtility1 (El)'!$B$9 +4))</f>
        <v/>
      </c>
      <c r="BC334">
        <f t="shared" si="250"/>
        <v>2344</v>
      </c>
      <c r="BD334">
        <f t="shared" si="234"/>
        <v>2040</v>
      </c>
      <c r="BE334" cm="1">
        <f t="array" ref="BE334">IF(BD334&gt;=MAX($D$3:$D$100),MAX($D$3:$D$100),IF(BC334&lt;$D$3,$D$3,INDEX($D$3:$D$100,MATCH(BC334,$D$3:$D$100)+1)))</f>
        <v>2040</v>
      </c>
      <c r="BF334">
        <f t="shared" si="235"/>
        <v>0.40600000000000003</v>
      </c>
      <c r="BG334" s="38">
        <f t="shared" si="236"/>
        <v>0.40600000000000003</v>
      </c>
      <c r="BH334">
        <f t="shared" si="237"/>
        <v>0.40600000000000003</v>
      </c>
      <c r="BI334">
        <f t="shared" si="238"/>
        <v>1257.2602000000002</v>
      </c>
      <c r="BJ334">
        <f t="shared" si="239"/>
        <v>0</v>
      </c>
      <c r="BO334">
        <f t="shared" si="251"/>
        <v>2344</v>
      </c>
      <c r="BP334">
        <f t="shared" si="240"/>
        <v>2040</v>
      </c>
      <c r="BQ334" cm="1">
        <f t="array" ref="BQ334">IF(BP334&gt;=MAX($D$3:$D$100),MAX($D$3:$D$100),IF(BO334&lt;$D$3,$D$3,INDEX($D$3:$D$100,MATCH(BO334,$D$3:$D$100)+1)))</f>
        <v>2040</v>
      </c>
      <c r="BR334">
        <f t="shared" si="241"/>
        <v>6.1510000000000007</v>
      </c>
      <c r="BS334" s="38">
        <f t="shared" si="242"/>
        <v>6.1510000000000007</v>
      </c>
      <c r="BT334">
        <f t="shared" si="243"/>
        <v>6.1510000000000007</v>
      </c>
      <c r="BU334">
        <f t="shared" si="244"/>
        <v>19047.801700000004</v>
      </c>
      <c r="BV334">
        <f t="shared" si="245"/>
        <v>0</v>
      </c>
    </row>
    <row r="335" spans="7:74" x14ac:dyDescent="0.25">
      <c r="G335">
        <f t="shared" si="246"/>
        <v>2345</v>
      </c>
      <c r="H335">
        <f t="shared" si="212"/>
        <v>2040</v>
      </c>
      <c r="I335" cm="1">
        <f t="array" ref="I335">IF(H335&gt;=MAX($D$3:$D$100),MAX($D$3:$D$100),IF(G335&lt;$D$3,$D$3,INDEX($D$3:$D$100,MATCH(G335,$D$3:$D$100)+1)))</f>
        <v>2040</v>
      </c>
      <c r="J335">
        <f t="shared" si="213"/>
        <v>4.0300000000000002E-2</v>
      </c>
      <c r="K335" s="38">
        <f t="shared" si="214"/>
        <v>4.0300000000000002E-2</v>
      </c>
      <c r="L335">
        <f t="shared" si="215"/>
        <v>4.0300000000000002E-2</v>
      </c>
      <c r="M335">
        <f t="shared" si="211"/>
        <v>124.79701000000001</v>
      </c>
      <c r="N335">
        <f t="shared" si="252"/>
        <v>0</v>
      </c>
      <c r="S335">
        <f t="shared" si="247"/>
        <v>2345</v>
      </c>
      <c r="T335">
        <f t="shared" si="216"/>
        <v>2040</v>
      </c>
      <c r="U335" cm="1">
        <f t="array" ref="U335">IF(T335&gt;=MAX($D$3:$D$100),MAX($D$3:$D$100),IF(S335&lt;$D$3,$D$3,INDEX($D$3:$D$100,MATCH(S335,$D$3:$D$100)+1)))</f>
        <v>2040</v>
      </c>
      <c r="V335">
        <f t="shared" si="217"/>
        <v>2.73E-5</v>
      </c>
      <c r="W335" s="38">
        <f t="shared" si="218"/>
        <v>2.73E-5</v>
      </c>
      <c r="X335">
        <f t="shared" si="219"/>
        <v>2.73E-5</v>
      </c>
      <c r="Y335">
        <f t="shared" si="220"/>
        <v>8.453991000000001E-2</v>
      </c>
      <c r="Z335">
        <f t="shared" si="221"/>
        <v>0</v>
      </c>
      <c r="AE335">
        <f t="shared" si="248"/>
        <v>2345</v>
      </c>
      <c r="AF335">
        <f t="shared" si="222"/>
        <v>2040</v>
      </c>
      <c r="AG335" cm="1">
        <f t="array" ref="AG335">IF(AF335&gt;=MAX($D$3:$D$100),MAX($D$3:$D$100),IF(AE335&lt;$D$3,$D$3,INDEX($D$3:$D$100,MATCH(AE335,$D$3:$D$100)+1)))</f>
        <v>2040</v>
      </c>
      <c r="AH335">
        <f t="shared" si="223"/>
        <v>2.6800000000000001E-4</v>
      </c>
      <c r="AI335" s="38">
        <f t="shared" si="224"/>
        <v>2.6800000000000001E-4</v>
      </c>
      <c r="AJ335">
        <f t="shared" si="225"/>
        <v>2.6800000000000001E-4</v>
      </c>
      <c r="AK335">
        <f t="shared" si="226"/>
        <v>0.82991560000000009</v>
      </c>
      <c r="AL335">
        <f t="shared" si="227"/>
        <v>0</v>
      </c>
      <c r="AQ335">
        <f t="shared" si="249"/>
        <v>2345</v>
      </c>
      <c r="AR335">
        <f t="shared" si="228"/>
        <v>2040</v>
      </c>
      <c r="AS335" cm="1">
        <f t="array" ref="AS335">IF(AR335&gt;=MAX($D$3:$D$100),MAX($D$3:$D$100),IF(AQ335&lt;$D$3,$D$3,INDEX($D$3:$D$100,MATCH(AQ335,$D$3:$D$100)+1)))</f>
        <v>2040</v>
      </c>
      <c r="AT335">
        <f t="shared" si="229"/>
        <v>6.0300000000000002E-5</v>
      </c>
      <c r="AU335" s="38">
        <f t="shared" si="230"/>
        <v>6.0300000000000002E-5</v>
      </c>
      <c r="AV335">
        <f t="shared" si="231"/>
        <v>6.0300000000000002E-5</v>
      </c>
      <c r="AW335">
        <f t="shared" si="232"/>
        <v>0.18673101000000003</v>
      </c>
      <c r="AX335">
        <f t="shared" si="233"/>
        <v>0</v>
      </c>
      <c r="AZ335" s="1" t="str" cm="1">
        <f t="array" ref="AZ335">IF(INDEX(Utilities!335:335,'OperationUtility1 (El)'!$B$9)="","",INDEX(Utilities!335:335,'OperationUtility1 (El)'!$B$9))</f>
        <v/>
      </c>
      <c r="BA335" s="1" t="str" cm="1">
        <f t="array" ref="BA335">IF(INDEX(Utilities!335:335,'OperationUtility1 (El)'!$B$9 + 4)="","",INDEX(Utilities!335:335,'OperationUtility1 (El)'!$B$9 +4))</f>
        <v/>
      </c>
      <c r="BC335">
        <f t="shared" si="250"/>
        <v>2345</v>
      </c>
      <c r="BD335">
        <f t="shared" si="234"/>
        <v>2040</v>
      </c>
      <c r="BE335" cm="1">
        <f t="array" ref="BE335">IF(BD335&gt;=MAX($D$3:$D$100),MAX($D$3:$D$100),IF(BC335&lt;$D$3,$D$3,INDEX($D$3:$D$100,MATCH(BC335,$D$3:$D$100)+1)))</f>
        <v>2040</v>
      </c>
      <c r="BF335">
        <f t="shared" si="235"/>
        <v>0.40600000000000003</v>
      </c>
      <c r="BG335" s="38">
        <f t="shared" si="236"/>
        <v>0.40600000000000003</v>
      </c>
      <c r="BH335">
        <f t="shared" si="237"/>
        <v>0.40600000000000003</v>
      </c>
      <c r="BI335">
        <f t="shared" si="238"/>
        <v>1257.2602000000002</v>
      </c>
      <c r="BJ335">
        <f t="shared" si="239"/>
        <v>0</v>
      </c>
      <c r="BO335">
        <f t="shared" si="251"/>
        <v>2345</v>
      </c>
      <c r="BP335">
        <f t="shared" ref="BP335" si="253">INDEX(BL$3:BL$100,IFERROR(MATCH(BO335, BL$3:BL$100),1))</f>
        <v>2040</v>
      </c>
      <c r="BQ335" cm="1">
        <f t="array" ref="BQ335">IF(BP335&gt;=MAX($D$3:$D$100),MAX($D$3:$D$100),IF(BO335&lt;$D$3,$D$3,INDEX($D$3:$D$100,MATCH(BO335,$D$3:$D$100)+1)))</f>
        <v>2040</v>
      </c>
      <c r="BR335">
        <f t="shared" ref="BR335" si="254">INDEX(BM$3:BM$100,MATCH(BP335,BL$3:BL$100))</f>
        <v>6.1510000000000007</v>
      </c>
      <c r="BS335" s="38">
        <f t="shared" ref="BS335" si="255">INDEX(BM$3:BM$100,MATCH(BQ335,BL$3:BL$100))</f>
        <v>6.1510000000000007</v>
      </c>
      <c r="BT335">
        <f t="shared" ref="BT335" si="256">IF(BP335=BQ335,BR335,BR335+(BS335-BR335)*((BO335-BP335)/(BQ335-BP335)))</f>
        <v>6.1510000000000007</v>
      </c>
      <c r="BU335">
        <f t="shared" si="244"/>
        <v>19047.801700000004</v>
      </c>
      <c r="BV335">
        <f t="shared" ref="BV335" si="257">BT335*$B$7</f>
        <v>0</v>
      </c>
    </row>
    <row r="336" spans="7:74" x14ac:dyDescent="0.25">
      <c r="AZ336" s="1" t="str" cm="1">
        <f t="array" ref="AZ336">IF(INDEX(Utilities!336:336,'OperationUtility1 (El)'!$B$9)="","",INDEX(Utilities!336:336,'OperationUtility1 (El)'!$B$9))</f>
        <v/>
      </c>
      <c r="BA336" s="1" t="str" cm="1">
        <f t="array" ref="BA336">IF(INDEX(Utilities!336:336,'OperationUtility1 (El)'!$B$9 + 4)="","",INDEX(Utilities!336:336,'OperationUtility1 (El)'!$B$9 +4))</f>
        <v/>
      </c>
    </row>
    <row r="337" spans="52:53" x14ac:dyDescent="0.25">
      <c r="AZ337" s="1" t="str" cm="1">
        <f t="array" ref="AZ337">IF(INDEX(Utilities!337:337,'OperationUtility1 (El)'!$B$9)="","",INDEX(Utilities!337:337,'OperationUtility1 (El)'!$B$9))</f>
        <v/>
      </c>
      <c r="BA337" s="1" t="str" cm="1">
        <f t="array" ref="BA337">IF(INDEX(Utilities!337:337,'OperationUtility1 (El)'!$B$9 + 4)="","",INDEX(Utilities!337:337,'OperationUtility1 (El)'!$B$9 +4))</f>
        <v/>
      </c>
    </row>
    <row r="338" spans="52:53" x14ac:dyDescent="0.25">
      <c r="AZ338" s="1" t="str" cm="1">
        <f t="array" ref="AZ338">IF(INDEX(Utilities!338:338,'OperationUtility1 (El)'!$B$9)="","",INDEX(Utilities!338:338,'OperationUtility1 (El)'!$B$9))</f>
        <v/>
      </c>
      <c r="BA338" s="1" t="str" cm="1">
        <f t="array" ref="BA338">IF(INDEX(Utilities!338:338,'OperationUtility1 (El)'!$B$9 + 4)="","",INDEX(Utilities!338:338,'OperationUtility1 (El)'!$B$9 +4))</f>
        <v/>
      </c>
    </row>
    <row r="339" spans="52:53" x14ac:dyDescent="0.25">
      <c r="AZ339" s="1" t="str" cm="1">
        <f t="array" ref="AZ339">IF(INDEX(Utilities!339:339,'OperationUtility1 (El)'!$B$9)="","",INDEX(Utilities!339:339,'OperationUtility1 (El)'!$B$9))</f>
        <v/>
      </c>
      <c r="BA339" s="1" t="str" cm="1">
        <f t="array" ref="BA339">IF(INDEX(Utilities!339:339,'OperationUtility1 (El)'!$B$9 + 4)="","",INDEX(Utilities!339:339,'OperationUtility1 (El)'!$B$9 +4))</f>
        <v/>
      </c>
    </row>
    <row r="340" spans="52:53" x14ac:dyDescent="0.25">
      <c r="AZ340" s="1" t="str" cm="1">
        <f t="array" ref="AZ340">IF(INDEX(Utilities!340:340,'OperationUtility1 (El)'!$B$9)="","",INDEX(Utilities!340:340,'OperationUtility1 (El)'!$B$9))</f>
        <v/>
      </c>
      <c r="BA340" s="1" t="str" cm="1">
        <f t="array" ref="BA340">IF(INDEX(Utilities!340:340,'OperationUtility1 (El)'!$B$9 + 4)="","",INDEX(Utilities!340:340,'OperationUtility1 (El)'!$B$9 +4))</f>
        <v/>
      </c>
    </row>
    <row r="341" spans="52:53" x14ac:dyDescent="0.25">
      <c r="AZ341" s="1" t="str" cm="1">
        <f t="array" ref="AZ341">IF(INDEX(Utilities!341:341,'OperationUtility1 (El)'!$B$9)="","",INDEX(Utilities!341:341,'OperationUtility1 (El)'!$B$9))</f>
        <v/>
      </c>
      <c r="BA341" s="1" t="str" cm="1">
        <f t="array" ref="BA341">IF(INDEX(Utilities!341:341,'OperationUtility1 (El)'!$B$9 + 4)="","",INDEX(Utilities!341:341,'OperationUtility1 (El)'!$B$9 +4))</f>
        <v/>
      </c>
    </row>
    <row r="342" spans="52:53" x14ac:dyDescent="0.25">
      <c r="AZ342" s="1" t="str" cm="1">
        <f t="array" ref="AZ342">IF(INDEX(Utilities!342:342,'OperationUtility1 (El)'!$B$9)="","",INDEX(Utilities!342:342,'OperationUtility1 (El)'!$B$9))</f>
        <v/>
      </c>
      <c r="BA342" s="1" t="str" cm="1">
        <f t="array" ref="BA342">IF(INDEX(Utilities!342:342,'OperationUtility1 (El)'!$B$9 + 4)="","",INDEX(Utilities!342:342,'OperationUtility1 (El)'!$B$9 +4))</f>
        <v/>
      </c>
    </row>
    <row r="343" spans="52:53" x14ac:dyDescent="0.25">
      <c r="AZ343" s="1" t="str" cm="1">
        <f t="array" ref="AZ343">IF(INDEX(Utilities!343:343,'OperationUtility1 (El)'!$B$9)="","",INDEX(Utilities!343:343,'OperationUtility1 (El)'!$B$9))</f>
        <v/>
      </c>
      <c r="BA343" s="1" t="str" cm="1">
        <f t="array" ref="BA343">IF(INDEX(Utilities!343:343,'OperationUtility1 (El)'!$B$9 + 4)="","",INDEX(Utilities!343:343,'OperationUtility1 (El)'!$B$9 +4))</f>
        <v/>
      </c>
    </row>
    <row r="344" spans="52:53" x14ac:dyDescent="0.25">
      <c r="AZ344" s="1" t="str" cm="1">
        <f t="array" ref="AZ344">IF(INDEX(Utilities!344:344,'OperationUtility1 (El)'!$B$9)="","",INDEX(Utilities!344:344,'OperationUtility1 (El)'!$B$9))</f>
        <v/>
      </c>
      <c r="BA344" s="1" t="str" cm="1">
        <f t="array" ref="BA344">IF(INDEX(Utilities!344:344,'OperationUtility1 (El)'!$B$9 + 4)="","",INDEX(Utilities!344:344,'OperationUtility1 (El)'!$B$9 +4))</f>
        <v/>
      </c>
    </row>
    <row r="345" spans="52:53" x14ac:dyDescent="0.25">
      <c r="AZ345" s="1" t="str" cm="1">
        <f t="array" ref="AZ345">IF(INDEX(Utilities!345:345,'OperationUtility1 (El)'!$B$9)="","",INDEX(Utilities!345:345,'OperationUtility1 (El)'!$B$9))</f>
        <v/>
      </c>
      <c r="BA345" s="1" t="str" cm="1">
        <f t="array" ref="BA345">IF(INDEX(Utilities!345:345,'OperationUtility1 (El)'!$B$9 + 4)="","",INDEX(Utilities!345:345,'OperationUtility1 (El)'!$B$9 +4))</f>
        <v/>
      </c>
    </row>
    <row r="346" spans="52:53" x14ac:dyDescent="0.25">
      <c r="AZ346" s="1" t="str" cm="1">
        <f t="array" ref="AZ346">IF(INDEX(Utilities!346:346,'OperationUtility1 (El)'!$B$9)="","",INDEX(Utilities!346:346,'OperationUtility1 (El)'!$B$9))</f>
        <v/>
      </c>
      <c r="BA346" s="1" t="str" cm="1">
        <f t="array" ref="BA346">IF(INDEX(Utilities!346:346,'OperationUtility1 (El)'!$B$9 + 4)="","",INDEX(Utilities!346:346,'OperationUtility1 (El)'!$B$9 +4))</f>
        <v/>
      </c>
    </row>
    <row r="347" spans="52:53" x14ac:dyDescent="0.25">
      <c r="AZ347" s="1" t="str" cm="1">
        <f t="array" ref="AZ347">IF(INDEX(Utilities!347:347,'OperationUtility1 (El)'!$B$9)="","",INDEX(Utilities!347:347,'OperationUtility1 (El)'!$B$9))</f>
        <v/>
      </c>
      <c r="BA347" s="1" t="str" cm="1">
        <f t="array" ref="BA347">IF(INDEX(Utilities!347:347,'OperationUtility1 (El)'!$B$9 + 4)="","",INDEX(Utilities!347:347,'OperationUtility1 (El)'!$B$9 +4))</f>
        <v/>
      </c>
    </row>
    <row r="348" spans="52:53" x14ac:dyDescent="0.25">
      <c r="AZ348" s="1" t="str" cm="1">
        <f t="array" ref="AZ348">IF(INDEX(Utilities!348:348,'OperationUtility1 (El)'!$B$9)="","",INDEX(Utilities!348:348,'OperationUtility1 (El)'!$B$9))</f>
        <v/>
      </c>
      <c r="BA348" s="1" t="str" cm="1">
        <f t="array" ref="BA348">IF(INDEX(Utilities!348:348,'OperationUtility1 (El)'!$B$9 + 4)="","",INDEX(Utilities!348:348,'OperationUtility1 (El)'!$B$9 +4))</f>
        <v/>
      </c>
    </row>
    <row r="349" spans="52:53" x14ac:dyDescent="0.25">
      <c r="AZ349" s="1" t="str" cm="1">
        <f t="array" ref="AZ349">IF(INDEX(Utilities!349:349,'OperationUtility1 (El)'!$B$9)="","",INDEX(Utilities!349:349,'OperationUtility1 (El)'!$B$9))</f>
        <v/>
      </c>
      <c r="BA349" s="1" t="str" cm="1">
        <f t="array" ref="BA349">IF(INDEX(Utilities!349:349,'OperationUtility1 (El)'!$B$9 + 4)="","",INDEX(Utilities!349:349,'OperationUtility1 (El)'!$B$9 +4))</f>
        <v/>
      </c>
    </row>
    <row r="350" spans="52:53" x14ac:dyDescent="0.25">
      <c r="AZ350" s="1" t="str" cm="1">
        <f t="array" ref="AZ350">IF(INDEX(Utilities!350:350,'OperationUtility1 (El)'!$B$9)="","",INDEX(Utilities!350:350,'OperationUtility1 (El)'!$B$9))</f>
        <v/>
      </c>
      <c r="BA350" s="1" t="str" cm="1">
        <f t="array" ref="BA350">IF(INDEX(Utilities!350:350,'OperationUtility1 (El)'!$B$9 + 4)="","",INDEX(Utilities!350:350,'OperationUtility1 (El)'!$B$9 +4))</f>
        <v/>
      </c>
    </row>
    <row r="351" spans="52:53" x14ac:dyDescent="0.25">
      <c r="AZ351" s="1" t="str" cm="1">
        <f t="array" ref="AZ351">IF(INDEX(Utilities!351:351,'OperationUtility1 (El)'!$B$9)="","",INDEX(Utilities!351:351,'OperationUtility1 (El)'!$B$9))</f>
        <v/>
      </c>
      <c r="BA351" s="1" t="str" cm="1">
        <f t="array" ref="BA351">IF(INDEX(Utilities!351:351,'OperationUtility1 (El)'!$B$9 + 4)="","",INDEX(Utilities!351:351,'OperationUtility1 (El)'!$B$9 +4))</f>
        <v/>
      </c>
    </row>
    <row r="352" spans="52:53" x14ac:dyDescent="0.25">
      <c r="AZ352" s="1" t="str" cm="1">
        <f t="array" ref="AZ352">IF(INDEX(Utilities!352:352,'OperationUtility1 (El)'!$B$9)="","",INDEX(Utilities!352:352,'OperationUtility1 (El)'!$B$9))</f>
        <v/>
      </c>
      <c r="BA352" s="1" t="str" cm="1">
        <f t="array" ref="BA352">IF(INDEX(Utilities!352:352,'OperationUtility1 (El)'!$B$9 + 4)="","",INDEX(Utilities!352:352,'OperationUtility1 (El)'!$B$9 +4))</f>
        <v/>
      </c>
    </row>
    <row r="353" spans="52:53" x14ac:dyDescent="0.25">
      <c r="AZ353" s="1" t="str" cm="1">
        <f t="array" ref="AZ353">IF(INDEX(Utilities!353:353,'OperationUtility1 (El)'!$B$9)="","",INDEX(Utilities!353:353,'OperationUtility1 (El)'!$B$9))</f>
        <v/>
      </c>
      <c r="BA353" s="1" t="str" cm="1">
        <f t="array" ref="BA353">IF(INDEX(Utilities!353:353,'OperationUtility1 (El)'!$B$9 + 4)="","",INDEX(Utilities!353:353,'OperationUtility1 (El)'!$B$9 +4))</f>
        <v/>
      </c>
    </row>
    <row r="354" spans="52:53" x14ac:dyDescent="0.25">
      <c r="AZ354" s="1" t="str" cm="1">
        <f t="array" ref="AZ354">IF(INDEX(Utilities!354:354,'OperationUtility1 (El)'!$B$9)="","",INDEX(Utilities!354:354,'OperationUtility1 (El)'!$B$9))</f>
        <v/>
      </c>
      <c r="BA354" s="1" t="str" cm="1">
        <f t="array" ref="BA354">IF(INDEX(Utilities!354:354,'OperationUtility1 (El)'!$B$9 + 4)="","",INDEX(Utilities!354:354,'OperationUtility1 (El)'!$B$9 +4))</f>
        <v/>
      </c>
    </row>
    <row r="355" spans="52:53" x14ac:dyDescent="0.25">
      <c r="AZ355" s="1" t="str" cm="1">
        <f t="array" ref="AZ355">IF(INDEX(Utilities!355:355,'OperationUtility1 (El)'!$B$9)="","",INDEX(Utilities!355:355,'OperationUtility1 (El)'!$B$9))</f>
        <v/>
      </c>
      <c r="BA355" s="1" t="str" cm="1">
        <f t="array" ref="BA355">IF(INDEX(Utilities!355:355,'OperationUtility1 (El)'!$B$9 + 4)="","",INDEX(Utilities!355:355,'OperationUtility1 (El)'!$B$9 +4))</f>
        <v/>
      </c>
    </row>
    <row r="356" spans="52:53" x14ac:dyDescent="0.25">
      <c r="AZ356" s="1" t="str" cm="1">
        <f t="array" ref="AZ356">IF(INDEX(Utilities!356:356,'OperationUtility1 (El)'!$B$9)="","",INDEX(Utilities!356:356,'OperationUtility1 (El)'!$B$9))</f>
        <v/>
      </c>
      <c r="BA356" s="1" t="str" cm="1">
        <f t="array" ref="BA356">IF(INDEX(Utilities!356:356,'OperationUtility1 (El)'!$B$9 + 4)="","",INDEX(Utilities!356:356,'OperationUtility1 (El)'!$B$9 +4))</f>
        <v/>
      </c>
    </row>
    <row r="357" spans="52:53" x14ac:dyDescent="0.25">
      <c r="AZ357" s="1" t="str" cm="1">
        <f t="array" ref="AZ357">IF(INDEX(Utilities!357:357,'OperationUtility1 (El)'!$B$9)="","",INDEX(Utilities!357:357,'OperationUtility1 (El)'!$B$9))</f>
        <v/>
      </c>
      <c r="BA357" s="1" t="str" cm="1">
        <f t="array" ref="BA357">IF(INDEX(Utilities!357:357,'OperationUtility1 (El)'!$B$9 + 4)="","",INDEX(Utilities!357:357,'OperationUtility1 (El)'!$B$9 +4))</f>
        <v/>
      </c>
    </row>
    <row r="358" spans="52:53" x14ac:dyDescent="0.25">
      <c r="AZ358" s="1" t="str" cm="1">
        <f t="array" ref="AZ358">IF(INDEX(Utilities!358:358,'OperationUtility1 (El)'!$B$9)="","",INDEX(Utilities!358:358,'OperationUtility1 (El)'!$B$9))</f>
        <v/>
      </c>
      <c r="BA358" s="1" t="str" cm="1">
        <f t="array" ref="BA358">IF(INDEX(Utilities!358:358,'OperationUtility1 (El)'!$B$9 + 4)="","",INDEX(Utilities!358:358,'OperationUtility1 (El)'!$B$9 +4))</f>
        <v/>
      </c>
    </row>
    <row r="359" spans="52:53" x14ac:dyDescent="0.25">
      <c r="AZ359" s="1" t="str" cm="1">
        <f t="array" ref="AZ359">IF(INDEX(Utilities!359:359,'OperationUtility1 (El)'!$B$9)="","",INDEX(Utilities!359:359,'OperationUtility1 (El)'!$B$9))</f>
        <v/>
      </c>
      <c r="BA359" s="1" t="str" cm="1">
        <f t="array" ref="BA359">IF(INDEX(Utilities!359:359,'OperationUtility1 (El)'!$B$9 + 4)="","",INDEX(Utilities!359:359,'OperationUtility1 (El)'!$B$9 +4))</f>
        <v/>
      </c>
    </row>
    <row r="360" spans="52:53" x14ac:dyDescent="0.25">
      <c r="AZ360" s="1" t="str" cm="1">
        <f t="array" ref="AZ360">IF(INDEX(Utilities!360:360,'OperationUtility1 (El)'!$B$9)="","",INDEX(Utilities!360:360,'OperationUtility1 (El)'!$B$9))</f>
        <v/>
      </c>
      <c r="BA360" s="1" t="str" cm="1">
        <f t="array" ref="BA360">IF(INDEX(Utilities!360:360,'OperationUtility1 (El)'!$B$9 + 4)="","",INDEX(Utilities!360:360,'OperationUtility1 (El)'!$B$9 +4))</f>
        <v/>
      </c>
    </row>
    <row r="361" spans="52:53" x14ac:dyDescent="0.25">
      <c r="AZ361" s="1" t="str" cm="1">
        <f t="array" ref="AZ361">IF(INDEX(Utilities!361:361,'OperationUtility1 (El)'!$B$9)="","",INDEX(Utilities!361:361,'OperationUtility1 (El)'!$B$9))</f>
        <v/>
      </c>
      <c r="BA361" s="1" t="str" cm="1">
        <f t="array" ref="BA361">IF(INDEX(Utilities!361:361,'OperationUtility1 (El)'!$B$9 + 4)="","",INDEX(Utilities!361:361,'OperationUtility1 (El)'!$B$9 +4))</f>
        <v/>
      </c>
    </row>
    <row r="362" spans="52:53" x14ac:dyDescent="0.25">
      <c r="AZ362" s="1" t="str" cm="1">
        <f t="array" ref="AZ362">IF(INDEX(Utilities!362:362,'OperationUtility1 (El)'!$B$9)="","",INDEX(Utilities!362:362,'OperationUtility1 (El)'!$B$9))</f>
        <v/>
      </c>
      <c r="BA362" s="1" t="str" cm="1">
        <f t="array" ref="BA362">IF(INDEX(Utilities!362:362,'OperationUtility1 (El)'!$B$9 + 4)="","",INDEX(Utilities!362:362,'OperationUtility1 (El)'!$B$9 +4))</f>
        <v/>
      </c>
    </row>
    <row r="363" spans="52:53" x14ac:dyDescent="0.25">
      <c r="AZ363" s="1" t="str" cm="1">
        <f t="array" ref="AZ363">IF(INDEX(Utilities!363:363,'OperationUtility1 (El)'!$B$9)="","",INDEX(Utilities!363:363,'OperationUtility1 (El)'!$B$9))</f>
        <v/>
      </c>
      <c r="BA363" s="1" t="str" cm="1">
        <f t="array" ref="BA363">IF(INDEX(Utilities!363:363,'OperationUtility1 (El)'!$B$9 + 4)="","",INDEX(Utilities!363:363,'OperationUtility1 (El)'!$B$9 +4))</f>
        <v/>
      </c>
    </row>
    <row r="364" spans="52:53" x14ac:dyDescent="0.25">
      <c r="AZ364" s="1" t="str" cm="1">
        <f t="array" ref="AZ364">IF(INDEX(Utilities!364:364,'OperationUtility1 (El)'!$B$9)="","",INDEX(Utilities!364:364,'OperationUtility1 (El)'!$B$9))</f>
        <v/>
      </c>
      <c r="BA364" s="1" t="str" cm="1">
        <f t="array" ref="BA364">IF(INDEX(Utilities!364:364,'OperationUtility1 (El)'!$B$9 + 4)="","",INDEX(Utilities!364:364,'OperationUtility1 (El)'!$B$9 +4))</f>
        <v/>
      </c>
    </row>
    <row r="365" spans="52:53" x14ac:dyDescent="0.25">
      <c r="AZ365" s="1" t="str" cm="1">
        <f t="array" ref="AZ365">IF(INDEX(Utilities!365:365,'OperationUtility1 (El)'!$B$9)="","",INDEX(Utilities!365:365,'OperationUtility1 (El)'!$B$9))</f>
        <v/>
      </c>
      <c r="BA365" s="1" t="str" cm="1">
        <f t="array" ref="BA365">IF(INDEX(Utilities!365:365,'OperationUtility1 (El)'!$B$9 + 4)="","",INDEX(Utilities!365:365,'OperationUtility1 (El)'!$B$9 +4))</f>
        <v/>
      </c>
    </row>
    <row r="366" spans="52:53" x14ac:dyDescent="0.25">
      <c r="AZ366" s="1" t="str" cm="1">
        <f t="array" ref="AZ366">IF(INDEX(Utilities!366:366,'OperationUtility1 (El)'!$B$9)="","",INDEX(Utilities!366:366,'OperationUtility1 (El)'!$B$9))</f>
        <v/>
      </c>
      <c r="BA366" s="1" t="str" cm="1">
        <f t="array" ref="BA366">IF(INDEX(Utilities!366:366,'OperationUtility1 (El)'!$B$9 + 4)="","",INDEX(Utilities!366:366,'OperationUtility1 (El)'!$B$9 +4))</f>
        <v/>
      </c>
    </row>
    <row r="367" spans="52:53" x14ac:dyDescent="0.25">
      <c r="AZ367" s="1" t="str" cm="1">
        <f t="array" ref="AZ367">IF(INDEX(Utilities!367:367,'OperationUtility1 (El)'!$B$9)="","",INDEX(Utilities!367:367,'OperationUtility1 (El)'!$B$9))</f>
        <v/>
      </c>
      <c r="BA367" s="1" t="str" cm="1">
        <f t="array" ref="BA367">IF(INDEX(Utilities!367:367,'OperationUtility1 (El)'!$B$9 + 4)="","",INDEX(Utilities!367:367,'OperationUtility1 (El)'!$B$9 +4))</f>
        <v/>
      </c>
    </row>
    <row r="368" spans="52:53" x14ac:dyDescent="0.25">
      <c r="AZ368" s="1" t="str" cm="1">
        <f t="array" ref="AZ368">IF(INDEX(Utilities!368:368,'OperationUtility1 (El)'!$B$9)="","",INDEX(Utilities!368:368,'OperationUtility1 (El)'!$B$9))</f>
        <v/>
      </c>
      <c r="BA368" s="1" t="str" cm="1">
        <f t="array" ref="BA368">IF(INDEX(Utilities!368:368,'OperationUtility1 (El)'!$B$9 + 4)="","",INDEX(Utilities!368:368,'OperationUtility1 (El)'!$B$9 +4))</f>
        <v/>
      </c>
    </row>
    <row r="369" spans="52:53" x14ac:dyDescent="0.25">
      <c r="AZ369" s="1" t="str" cm="1">
        <f t="array" ref="AZ369">IF(INDEX(Utilities!369:369,'OperationUtility1 (El)'!$B$9)="","",INDEX(Utilities!369:369,'OperationUtility1 (El)'!$B$9))</f>
        <v/>
      </c>
      <c r="BA369" s="1" t="str" cm="1">
        <f t="array" ref="BA369">IF(INDEX(Utilities!369:369,'OperationUtility1 (El)'!$B$9 + 4)="","",INDEX(Utilities!369:369,'OperationUtility1 (El)'!$B$9 +4))</f>
        <v/>
      </c>
    </row>
    <row r="370" spans="52:53" x14ac:dyDescent="0.25">
      <c r="AZ370" s="1" t="str" cm="1">
        <f t="array" ref="AZ370">IF(INDEX(Utilities!370:370,'OperationUtility1 (El)'!$B$9)="","",INDEX(Utilities!370:370,'OperationUtility1 (El)'!$B$9))</f>
        <v/>
      </c>
      <c r="BA370" s="1" t="str" cm="1">
        <f t="array" ref="BA370">IF(INDEX(Utilities!370:370,'OperationUtility1 (El)'!$B$9 + 4)="","",INDEX(Utilities!370:370,'OperationUtility1 (El)'!$B$9 +4))</f>
        <v/>
      </c>
    </row>
    <row r="371" spans="52:53" x14ac:dyDescent="0.25">
      <c r="AZ371" s="1" t="str" cm="1">
        <f t="array" ref="AZ371">IF(INDEX(Utilities!371:371,'OperationUtility1 (El)'!$B$9)="","",INDEX(Utilities!371:371,'OperationUtility1 (El)'!$B$9))</f>
        <v/>
      </c>
      <c r="BA371" s="1" t="str" cm="1">
        <f t="array" ref="BA371">IF(INDEX(Utilities!371:371,'OperationUtility1 (El)'!$B$9 + 4)="","",INDEX(Utilities!371:371,'OperationUtility1 (El)'!$B$9 +4))</f>
        <v/>
      </c>
    </row>
    <row r="372" spans="52:53" x14ac:dyDescent="0.25">
      <c r="AZ372" s="1" t="str" cm="1">
        <f t="array" ref="AZ372">IF(INDEX(Utilities!372:372,'OperationUtility1 (El)'!$B$9)="","",INDEX(Utilities!372:372,'OperationUtility1 (El)'!$B$9))</f>
        <v/>
      </c>
      <c r="BA372" s="1" t="str" cm="1">
        <f t="array" ref="BA372">IF(INDEX(Utilities!372:372,'OperationUtility1 (El)'!$B$9 + 4)="","",INDEX(Utilities!372:372,'OperationUtility1 (El)'!$B$9 +4))</f>
        <v/>
      </c>
    </row>
    <row r="373" spans="52:53" x14ac:dyDescent="0.25">
      <c r="AZ373" s="1" t="str" cm="1">
        <f t="array" ref="AZ373">IF(INDEX(Utilities!373:373,'OperationUtility1 (El)'!$B$9)="","",INDEX(Utilities!373:373,'OperationUtility1 (El)'!$B$9))</f>
        <v/>
      </c>
      <c r="BA373" s="1" t="str" cm="1">
        <f t="array" ref="BA373">IF(INDEX(Utilities!373:373,'OperationUtility1 (El)'!$B$9 + 4)="","",INDEX(Utilities!373:373,'OperationUtility1 (El)'!$B$9 +4))</f>
        <v/>
      </c>
    </row>
    <row r="374" spans="52:53" x14ac:dyDescent="0.25">
      <c r="AZ374" s="1" t="str" cm="1">
        <f t="array" ref="AZ374">IF(INDEX(Utilities!374:374,'OperationUtility1 (El)'!$B$9)="","",INDEX(Utilities!374:374,'OperationUtility1 (El)'!$B$9))</f>
        <v/>
      </c>
      <c r="BA374" s="1" t="str" cm="1">
        <f t="array" ref="BA374">IF(INDEX(Utilities!374:374,'OperationUtility1 (El)'!$B$9 + 4)="","",INDEX(Utilities!374:374,'OperationUtility1 (El)'!$B$9 +4))</f>
        <v/>
      </c>
    </row>
  </sheetData>
  <mergeCells count="6">
    <mergeCell ref="BL1:BV1"/>
    <mergeCell ref="D1:N1"/>
    <mergeCell ref="P1:Z1"/>
    <mergeCell ref="AB1:AL1"/>
    <mergeCell ref="AN1:AX1"/>
    <mergeCell ref="AZ1:BJ1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" id="{52680DA6-7637-4F58-A613-2023A31AE6A8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G2:N2 G336:N1048576 G3:G335 M3:N335</xm:sqref>
        </x14:conditionalFormatting>
        <x14:conditionalFormatting xmlns:xm="http://schemas.microsoft.com/office/excel/2006/main">
          <x14:cfRule type="expression" priority="29" id="{3DBCF9CC-DA0C-4183-AD04-30F52C45E069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S2:Z2 S336:Z1048576 S4:S335</xm:sqref>
        </x14:conditionalFormatting>
        <x14:conditionalFormatting xmlns:xm="http://schemas.microsoft.com/office/excel/2006/main">
          <x14:cfRule type="expression" priority="28" id="{022F561C-F6EE-40B2-97DF-38CBABB9A419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AE2:AL2 AE336:AL1048576 AE3:AE335</xm:sqref>
        </x14:conditionalFormatting>
        <x14:conditionalFormatting xmlns:xm="http://schemas.microsoft.com/office/excel/2006/main">
          <x14:cfRule type="expression" priority="27" id="{9F2B92AA-C3D6-4CD9-B7A8-7FF957C42C74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AQ2:AX2 AQ336:AX1048576 AQ3:AQ335</xm:sqref>
        </x14:conditionalFormatting>
        <x14:conditionalFormatting xmlns:xm="http://schemas.microsoft.com/office/excel/2006/main">
          <x14:cfRule type="expression" priority="26" id="{2AF6F4BA-A243-42FB-8018-AFC509BCFE9F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BC2:BJ2 BC336:BJ1048576 BC3:BC335</xm:sqref>
        </x14:conditionalFormatting>
        <x14:conditionalFormatting xmlns:xm="http://schemas.microsoft.com/office/excel/2006/main">
          <x14:cfRule type="expression" priority="25" id="{B87923E5-0A78-4772-9753-90ABF748C8A4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BO2:BV2 BO336:BV1048576 BO3:BO335</xm:sqref>
        </x14:conditionalFormatting>
        <x14:conditionalFormatting xmlns:xm="http://schemas.microsoft.com/office/excel/2006/main">
          <x14:cfRule type="expression" priority="21" id="{80964FB4-8657-420B-91E6-4AAAB2BEAE78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S3</xm:sqref>
        </x14:conditionalFormatting>
        <x14:conditionalFormatting xmlns:xm="http://schemas.microsoft.com/office/excel/2006/main">
          <x14:cfRule type="expression" priority="17" id="{CAB615D5-3084-45AA-A964-428ADB51CC25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T3:T335 V3:Z335</xm:sqref>
        </x14:conditionalFormatting>
        <x14:conditionalFormatting xmlns:xm="http://schemas.microsoft.com/office/excel/2006/main">
          <x14:cfRule type="expression" priority="14" id="{7B8559B2-C9FC-4CB4-8028-78035D1BA725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AF3:AF335 AH3:AL335</xm:sqref>
        </x14:conditionalFormatting>
        <x14:conditionalFormatting xmlns:xm="http://schemas.microsoft.com/office/excel/2006/main">
          <x14:cfRule type="expression" priority="13" id="{2ADF48E8-5DD3-4A67-94F3-5E1973BC07C7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AR3:AR335 AT3:AX335</xm:sqref>
        </x14:conditionalFormatting>
        <x14:conditionalFormatting xmlns:xm="http://schemas.microsoft.com/office/excel/2006/main">
          <x14:cfRule type="expression" priority="12" id="{4CF436AD-FDEB-4558-AD41-31400718EECA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BD3:BD335 BF3:BJ335</xm:sqref>
        </x14:conditionalFormatting>
        <x14:conditionalFormatting xmlns:xm="http://schemas.microsoft.com/office/excel/2006/main">
          <x14:cfRule type="expression" priority="11" id="{6C8D0C87-7FE0-449E-A3EA-3E2652272D39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BP3:BP335 BR3:BV335</xm:sqref>
        </x14:conditionalFormatting>
        <x14:conditionalFormatting xmlns:xm="http://schemas.microsoft.com/office/excel/2006/main">
          <x14:cfRule type="expression" priority="8" id="{6D07D664-8F92-42DF-8C1C-08868A1E9FDB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I3:I335</xm:sqref>
        </x14:conditionalFormatting>
        <x14:conditionalFormatting xmlns:xm="http://schemas.microsoft.com/office/excel/2006/main">
          <x14:cfRule type="expression" priority="7" id="{2FCBA2D3-ECE9-49A5-9540-AE72D4662662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H3:H335</xm:sqref>
        </x14:conditionalFormatting>
        <x14:conditionalFormatting xmlns:xm="http://schemas.microsoft.com/office/excel/2006/main">
          <x14:cfRule type="expression" priority="6" id="{2E9CDF6B-DD39-499A-8AB7-FCAF6FC9877C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J3:L335</xm:sqref>
        </x14:conditionalFormatting>
        <x14:conditionalFormatting xmlns:xm="http://schemas.microsoft.com/office/excel/2006/main">
          <x14:cfRule type="expression" priority="5" id="{A83F44D2-CD24-45DC-BE83-27E37493A7AA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U3:U335</xm:sqref>
        </x14:conditionalFormatting>
        <x14:conditionalFormatting xmlns:xm="http://schemas.microsoft.com/office/excel/2006/main">
          <x14:cfRule type="expression" priority="4" id="{05FEAFD7-94AF-497D-909A-8B97D3BA2A5D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AS3:AS335</xm:sqref>
        </x14:conditionalFormatting>
        <x14:conditionalFormatting xmlns:xm="http://schemas.microsoft.com/office/excel/2006/main">
          <x14:cfRule type="expression" priority="3" id="{7768F4E6-CA9C-4BBE-9797-2ABC91E19212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BE3:BE335</xm:sqref>
        </x14:conditionalFormatting>
        <x14:conditionalFormatting xmlns:xm="http://schemas.microsoft.com/office/excel/2006/main">
          <x14:cfRule type="expression" priority="2" id="{FA810C68-946A-4E68-A379-4B2B48200FBB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BQ3:BQ335</xm:sqref>
        </x14:conditionalFormatting>
        <x14:conditionalFormatting xmlns:xm="http://schemas.microsoft.com/office/excel/2006/main">
          <x14:cfRule type="expression" priority="1" id="{025C8F07-86A3-40CF-A90C-44CB4A0A011A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AG3:AG335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Referencer!$A$15:$A$16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344"/>
  <sheetViews>
    <sheetView topLeftCell="AR1" zoomScaleNormal="100" workbookViewId="0">
      <selection activeCell="BX1" sqref="BX1:BX1048576"/>
    </sheetView>
  </sheetViews>
  <sheetFormatPr defaultRowHeight="15" outlineLevelCol="1" x14ac:dyDescent="0.25"/>
  <cols>
    <col min="1" max="1" width="18.5703125" customWidth="1"/>
    <col min="2" max="2" width="14.7109375" customWidth="1"/>
    <col min="3" max="3" width="12.28515625" bestFit="1" customWidth="1"/>
    <col min="4" max="5" width="9.140625" style="1" customWidth="1" outlineLevel="1"/>
    <col min="6" max="12" width="9.140625" customWidth="1" outlineLevel="1"/>
    <col min="13" max="13" width="16" customWidth="1" outlineLevel="1"/>
    <col min="14" max="14" width="18" customWidth="1" outlineLevel="1"/>
    <col min="16" max="17" width="9.140625" style="1" customWidth="1" outlineLevel="1"/>
    <col min="18" max="24" width="9.140625" customWidth="1" outlineLevel="1"/>
    <col min="25" max="25" width="16" customWidth="1" outlineLevel="1"/>
    <col min="26" max="26" width="18" customWidth="1" outlineLevel="1"/>
    <col min="28" max="29" width="9.140625" style="1" customWidth="1" outlineLevel="1"/>
    <col min="30" max="33" width="9.140625" customWidth="1" outlineLevel="1"/>
    <col min="34" max="36" width="9.140625" style="38" customWidth="1" outlineLevel="1"/>
    <col min="37" max="37" width="16" style="38" customWidth="1" outlineLevel="1"/>
    <col min="38" max="38" width="18" customWidth="1" outlineLevel="1"/>
    <col min="40" max="41" width="9.140625" style="1" customWidth="1" outlineLevel="1"/>
    <col min="42" max="45" width="9.140625" customWidth="1" outlineLevel="1"/>
    <col min="46" max="48" width="9.140625" style="38" customWidth="1" outlineLevel="1"/>
    <col min="49" max="49" width="16" style="38" customWidth="1" outlineLevel="1"/>
    <col min="50" max="50" width="18" customWidth="1" outlineLevel="1"/>
    <col min="52" max="52" width="9.140625" style="1" customWidth="1" outlineLevel="1"/>
    <col min="53" max="53" width="9.7109375" style="1" customWidth="1" outlineLevel="1"/>
    <col min="54" max="57" width="9.140625" customWidth="1" outlineLevel="1"/>
    <col min="58" max="60" width="9.140625" style="38" customWidth="1" outlineLevel="1"/>
    <col min="61" max="61" width="16" style="38" customWidth="1" outlineLevel="1"/>
    <col min="62" max="62" width="18" customWidth="1" outlineLevel="1"/>
    <col min="64" max="64" width="9.140625" style="1" customWidth="1" outlineLevel="1"/>
    <col min="65" max="65" width="9.7109375" style="1" customWidth="1" outlineLevel="1"/>
    <col min="66" max="69" width="9.140625" customWidth="1" outlineLevel="1"/>
    <col min="70" max="72" width="9.140625" style="38" customWidth="1" outlineLevel="1"/>
    <col min="73" max="73" width="16" style="38" customWidth="1" outlineLevel="1"/>
    <col min="74" max="74" width="18" customWidth="1" outlineLevel="1"/>
  </cols>
  <sheetData>
    <row r="1" spans="1:74" x14ac:dyDescent="0.25">
      <c r="D1" s="94" t="s">
        <v>9</v>
      </c>
      <c r="E1" s="95"/>
      <c r="F1" s="95"/>
      <c r="G1" s="95"/>
      <c r="H1" s="95"/>
      <c r="I1" s="95"/>
      <c r="J1" s="95"/>
      <c r="K1" s="95"/>
      <c r="L1" s="95"/>
      <c r="M1" s="95"/>
      <c r="N1" s="95"/>
      <c r="P1" s="94" t="s">
        <v>17</v>
      </c>
      <c r="Q1" s="95"/>
      <c r="R1" s="95"/>
      <c r="S1" s="95"/>
      <c r="T1" s="95"/>
      <c r="U1" s="95"/>
      <c r="V1" s="95"/>
      <c r="W1" s="95"/>
      <c r="X1" s="95"/>
      <c r="Y1" s="95"/>
      <c r="Z1" s="95"/>
      <c r="AB1" s="94" t="s">
        <v>22</v>
      </c>
      <c r="AC1" s="95"/>
      <c r="AD1" s="95"/>
      <c r="AE1" s="95"/>
      <c r="AF1" s="95"/>
      <c r="AG1" s="95"/>
      <c r="AH1" s="95"/>
      <c r="AI1" s="95"/>
      <c r="AJ1" s="95"/>
      <c r="AK1" s="95"/>
      <c r="AL1" s="95"/>
      <c r="AN1" s="94" t="s">
        <v>26</v>
      </c>
      <c r="AO1" s="95"/>
      <c r="AP1" s="95"/>
      <c r="AQ1" s="95"/>
      <c r="AR1" s="95"/>
      <c r="AS1" s="95"/>
      <c r="AT1" s="95"/>
      <c r="AU1" s="95"/>
      <c r="AV1" s="95"/>
      <c r="AW1" s="95"/>
      <c r="AX1" s="95"/>
      <c r="AZ1" s="94" t="s">
        <v>29</v>
      </c>
      <c r="BA1" s="95"/>
      <c r="BB1" s="95"/>
      <c r="BC1" s="95"/>
      <c r="BD1" s="95"/>
      <c r="BE1" s="95"/>
      <c r="BF1" s="95"/>
      <c r="BG1" s="95"/>
      <c r="BH1" s="95"/>
      <c r="BI1" s="95"/>
      <c r="BJ1" s="95"/>
      <c r="BL1" s="94" t="s">
        <v>31</v>
      </c>
      <c r="BM1" s="95"/>
      <c r="BN1" s="95"/>
      <c r="BO1" s="95"/>
      <c r="BP1" s="95"/>
      <c r="BQ1" s="95"/>
      <c r="BR1" s="95"/>
      <c r="BS1" s="95"/>
      <c r="BT1" s="95"/>
      <c r="BU1" s="95"/>
      <c r="BV1" s="95"/>
    </row>
    <row r="2" spans="1:74" x14ac:dyDescent="0.25">
      <c r="D2" t="s">
        <v>51</v>
      </c>
      <c r="E2"/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P2" t="s">
        <v>51</v>
      </c>
      <c r="Q2"/>
      <c r="S2" t="s">
        <v>52</v>
      </c>
      <c r="T2" t="s">
        <v>53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B2" t="s">
        <v>51</v>
      </c>
      <c r="AC2"/>
      <c r="AE2" t="s">
        <v>52</v>
      </c>
      <c r="AF2" t="s">
        <v>53</v>
      </c>
      <c r="AG2" t="s">
        <v>54</v>
      </c>
      <c r="AH2" s="38" t="s">
        <v>55</v>
      </c>
      <c r="AI2" s="38" t="s">
        <v>56</v>
      </c>
      <c r="AJ2" s="38" t="s">
        <v>57</v>
      </c>
      <c r="AK2" s="38" t="s">
        <v>58</v>
      </c>
      <c r="AL2" t="s">
        <v>59</v>
      </c>
      <c r="AN2" t="s">
        <v>51</v>
      </c>
      <c r="AO2"/>
      <c r="AQ2" t="s">
        <v>52</v>
      </c>
      <c r="AR2" t="s">
        <v>53</v>
      </c>
      <c r="AS2" t="s">
        <v>54</v>
      </c>
      <c r="AT2" s="38" t="s">
        <v>55</v>
      </c>
      <c r="AU2" s="38" t="s">
        <v>56</v>
      </c>
      <c r="AV2" s="38" t="s">
        <v>57</v>
      </c>
      <c r="AW2" s="38" t="s">
        <v>58</v>
      </c>
      <c r="AX2" t="s">
        <v>59</v>
      </c>
      <c r="AZ2" t="s">
        <v>51</v>
      </c>
      <c r="BA2"/>
      <c r="BC2" t="s">
        <v>52</v>
      </c>
      <c r="BD2" t="s">
        <v>53</v>
      </c>
      <c r="BE2" t="s">
        <v>54</v>
      </c>
      <c r="BF2" s="38" t="s">
        <v>55</v>
      </c>
      <c r="BG2" s="38" t="s">
        <v>56</v>
      </c>
      <c r="BH2" s="38" t="s">
        <v>57</v>
      </c>
      <c r="BI2" s="38" t="s">
        <v>58</v>
      </c>
      <c r="BJ2" t="s">
        <v>59</v>
      </c>
      <c r="BL2" t="s">
        <v>51</v>
      </c>
      <c r="BM2"/>
      <c r="BO2" t="s">
        <v>52</v>
      </c>
      <c r="BP2" t="s">
        <v>53</v>
      </c>
      <c r="BQ2" t="s">
        <v>54</v>
      </c>
      <c r="BR2" s="38" t="s">
        <v>55</v>
      </c>
      <c r="BS2" s="38" t="s">
        <v>56</v>
      </c>
      <c r="BT2" s="38" t="s">
        <v>57</v>
      </c>
      <c r="BU2" s="38" t="s">
        <v>58</v>
      </c>
      <c r="BV2" t="s">
        <v>59</v>
      </c>
    </row>
    <row r="3" spans="1:74" x14ac:dyDescent="0.25">
      <c r="A3" t="s">
        <v>60</v>
      </c>
      <c r="B3" t="s">
        <v>68</v>
      </c>
      <c r="D3" s="1" cm="1">
        <f t="array" ref="D3">IF(INDEX(Utilities!3:3,$B$9)="","",INDEX(Utilities!3:3,$B$9))</f>
        <v>2020</v>
      </c>
      <c r="E3" s="1" cm="1">
        <f t="array" ref="E3">IF(INDEX(Utilities!3:3,$B$9 + 1)="","",INDEX(Utilities!3:3,$B$9 + 1))</f>
        <v>0.13139999999999999</v>
      </c>
      <c r="G3">
        <f>'Input-output'!$B$2-5</f>
        <v>2013</v>
      </c>
      <c r="H3">
        <f>INDEX(D$3:D$100,IFERROR(MATCH(G3, D$3:D$100),1))</f>
        <v>2020</v>
      </c>
      <c r="I3" cm="1">
        <f t="array" ref="I3">IF(H3&gt;=MAX($D$3:$D$100),MAX($D$3:$D$100),IF(G3&lt;$D$3,$D$3,INDEX($D$3:$D$100,MATCH(G3,$D$3:$D$100)+1)))</f>
        <v>2020</v>
      </c>
      <c r="J3">
        <f>INDEX(E$3:E$100,MATCH(H3,D$3:D$100))</f>
        <v>0.13139999999999999</v>
      </c>
      <c r="K3">
        <f>INDEX(E$3:E$100,MATCH(I3,D$3:D$100))</f>
        <v>0.13139999999999999</v>
      </c>
      <c r="L3">
        <f>IF(H3=I3,J3,J3+(K3-J3)*((G3-H3)/(I3-H3)))</f>
        <v>0.13139999999999999</v>
      </c>
      <c r="M3">
        <f>L3*$B$6</f>
        <v>1599.4007999999999</v>
      </c>
      <c r="N3">
        <f>L3*$B$7</f>
        <v>0</v>
      </c>
      <c r="P3" s="1" cm="1">
        <f t="array" ref="P3">IF(INDEX(Utilities!3:3,$B$9)="","",INDEX(Utilities!3:3,$B$9))</f>
        <v>2020</v>
      </c>
      <c r="Q3" s="1" cm="1">
        <f t="array" ref="Q3">IF(INDEX(Utilities!3:3,$B$9 + 2)="","",INDEX(Utilities!3:3,$B$9 + 2))</f>
        <v>5.2200000000000002E-5</v>
      </c>
      <c r="S3">
        <f>'Input-output'!$B$2-5</f>
        <v>2013</v>
      </c>
      <c r="T3">
        <f>INDEX(P$3:P$100,IFERROR(MATCH(S3, P$3:P$100),1))</f>
        <v>2020</v>
      </c>
      <c r="U3" cm="1">
        <f t="array" ref="U3">IF(T3&gt;=MAX($D$3:$D$100),MAX($D$3:$D$100),IF(S3&lt;$D$3,$D$3,INDEX($D$3:$D$100,MATCH(S3,$D$3:$D$100)+1)))</f>
        <v>2020</v>
      </c>
      <c r="V3">
        <f>INDEX(Q$3:Q$100,MATCH(T3,P$3:P$100))</f>
        <v>5.2200000000000002E-5</v>
      </c>
      <c r="W3" s="38">
        <f>INDEX(Q$3:Q$100,MATCH(U3,P$3:P$100))</f>
        <v>5.2200000000000002E-5</v>
      </c>
      <c r="X3">
        <f>IF(T3=U3,V3,V3+(W3-V3)*((S3-T3)/(U3-T3)))</f>
        <v>5.2200000000000002E-5</v>
      </c>
      <c r="Y3">
        <f>X3*$B$6</f>
        <v>0.63537840000000001</v>
      </c>
      <c r="Z3">
        <f>X3*$B$7</f>
        <v>0</v>
      </c>
      <c r="AB3" s="1" cm="1">
        <f t="array" ref="AB3">IF(INDEX(Utilities!3:3,$B$9)="","",INDEX(Utilities!3:3,$B$9))</f>
        <v>2020</v>
      </c>
      <c r="AC3" s="1" cm="1">
        <f t="array" ref="AC3">IF(INDEX(Utilities!3:3,$B$9 + 3)="","",INDEX(Utilities!3:3,$B$9 +3))</f>
        <v>5.1119999999999996E-4</v>
      </c>
      <c r="AE3">
        <f>'Input-output'!B2-5</f>
        <v>2013</v>
      </c>
      <c r="AF3">
        <f>INDEX(AB$3:AB$100,IFERROR(MATCH(AE3, AB$3:AB$100),1))</f>
        <v>2020</v>
      </c>
      <c r="AG3" cm="1">
        <f t="array" ref="AG3">IF(AF3&gt;=MAX($D$3:$D$100),MAX($D$3:$D$100),IF(AE3&lt;$D$3,$D$3,INDEX($D$3:$D$100,MATCH(AE3,$D$3:$D$100)+1)))</f>
        <v>2020</v>
      </c>
      <c r="AH3">
        <f>INDEX(AC$3:AC$100,MATCH(AF3,AB$3:AB$100))</f>
        <v>5.1119999999999996E-4</v>
      </c>
      <c r="AI3" s="38">
        <f>INDEX(AC$3:AC$100,MATCH(AG3,AB$3:AB$100))</f>
        <v>5.1119999999999996E-4</v>
      </c>
      <c r="AJ3">
        <f>IF(AF3=AG3,AH3,AH3+(AI3-AH3)*((AE3-AF3)/(AG3-AF3)))</f>
        <v>5.1119999999999996E-4</v>
      </c>
      <c r="AK3">
        <f>AJ3*$B$6</f>
        <v>6.2223263999999991</v>
      </c>
      <c r="AL3">
        <f>AJ3*$B$7</f>
        <v>0</v>
      </c>
      <c r="AN3" s="1" cm="1">
        <f t="array" ref="AN3">IF(INDEX(Utilities!3:3,$B$9)="","",INDEX(Utilities!3:3,$B$9))</f>
        <v>2020</v>
      </c>
      <c r="AO3" s="1" cm="1">
        <f t="array" ref="AO3">IF(INDEX(Utilities!3:3,$B$9 + 4)="","",INDEX(Utilities!3:3,$B$9 +4))</f>
        <v>1.069E-4</v>
      </c>
      <c r="AQ3">
        <f>'Input-output'!B2-5</f>
        <v>2013</v>
      </c>
      <c r="AR3">
        <f>INDEX(AN$3:AN$100,IFERROR(MATCH(AQ3, AN$3:AN$100),1))</f>
        <v>2020</v>
      </c>
      <c r="AS3" cm="1">
        <f t="array" ref="AS3">IF(AR3&gt;=MAX($D$3:$D$100),MAX($D$3:$D$100),IF(AQ3&lt;$D$3,$D$3,INDEX($D$3:$D$100,MATCH(AQ3,$D$3:$D$100)+1)))</f>
        <v>2020</v>
      </c>
      <c r="AT3">
        <f>INDEX(AO$3:AO$100,MATCH(AR3,AN$3:AN$100))</f>
        <v>1.069E-4</v>
      </c>
      <c r="AU3" s="38">
        <f>INDEX(AO$3:AO$100,MATCH(AS3,AN$3:AN$100))</f>
        <v>1.069E-4</v>
      </c>
      <c r="AV3">
        <f>IF(AR3=AS3,AT3,AT3+(AU3-AT3)*((AQ3-AR3)/(AS3-AR3)))</f>
        <v>1.069E-4</v>
      </c>
      <c r="AW3">
        <f>AV3*$B$6</f>
        <v>1.3011868</v>
      </c>
      <c r="AX3">
        <f>AV3*$B$7</f>
        <v>0</v>
      </c>
      <c r="AZ3" s="1" cm="1">
        <f t="array" ref="AZ3">IF(INDEX(Utilities!3:3,$B$9)="","",INDEX(Utilities!3:3,$B$9))</f>
        <v>2020</v>
      </c>
      <c r="BA3" s="1" cm="1">
        <f t="array" ref="BA3">IF(INDEX(Utilities!3:3,$B$9 + 5)="","",INDEX(Utilities!3:3,$B$9 +5))</f>
        <v>1.44</v>
      </c>
      <c r="BC3">
        <f>'Input-output'!B2-5</f>
        <v>2013</v>
      </c>
      <c r="BD3">
        <f>INDEX(AZ$3:AZ$100,IFERROR(MATCH(BC3, AZ$3:AZ$100),1))</f>
        <v>2020</v>
      </c>
      <c r="BE3" cm="1">
        <f t="array" ref="BE3">IF(BD3&gt;=MAX($D$3:$D$100),MAX($D$3:$D$100),IF(BC3&lt;$D$3,$D$3,INDEX($D$3:$D$100,MATCH(BC3,$D$3:$D$100)+1)))</f>
        <v>2020</v>
      </c>
      <c r="BF3">
        <f>INDEX(BA$3:BA$100,MATCH(BD3,AZ$3:AZ$100))</f>
        <v>1.44</v>
      </c>
      <c r="BG3" s="38">
        <f>INDEX(BA$3:BA$100,MATCH(BE3,AZ$3:AZ$100))</f>
        <v>1.44</v>
      </c>
      <c r="BH3">
        <f>IF(BD3=BE3,BF3,BF3+(BG3-BF3)*((BC3-BD3)/(BE3-BD3)))</f>
        <v>1.44</v>
      </c>
      <c r="BI3">
        <f>BH3*$B$6</f>
        <v>17527.68</v>
      </c>
      <c r="BJ3">
        <f>BH3*$B$7</f>
        <v>0</v>
      </c>
      <c r="BL3" s="1" cm="1">
        <f t="array" ref="BL3">IF(INDEX(Utilities!3:3,$B$9)="","",INDEX(Utilities!3:3,$B$9))</f>
        <v>2020</v>
      </c>
      <c r="BM3" s="1" cm="1">
        <f t="array" ref="BM3">IF(INDEX(Utilities!3:3,$B$9 + 6)="","",INDEX(Utilities!3:3,$B$9 +6))</f>
        <v>5.4939999999999998</v>
      </c>
      <c r="BO3">
        <f>'Input-output'!B2-5</f>
        <v>2013</v>
      </c>
      <c r="BP3">
        <f>INDEX(BL$3:BL$100,IFERROR(MATCH(BO3, BL$3:BL$100),1))</f>
        <v>2020</v>
      </c>
      <c r="BQ3" cm="1">
        <f t="array" ref="BQ3">IF(BP3&gt;=MAX($D$3:$D$100),MAX($D$3:$D$100),IF(BO3&lt;$D$3,$D$3,INDEX($D$3:$D$100,MATCH(BO3,$D$3:$D$100)+1)))</f>
        <v>2020</v>
      </c>
      <c r="BR3">
        <f>INDEX(BM$3:BM$100,MATCH(BP3,BL$3:BL$100))</f>
        <v>5.4939999999999998</v>
      </c>
      <c r="BS3" s="38">
        <f>INDEX(BM$3:BM$100,MATCH(BQ3,BL$3:BL$100))</f>
        <v>5.4939999999999998</v>
      </c>
      <c r="BT3">
        <f>IF(BP3=BQ3,BR3,BR3+(BS3-BR3)*((BO3-BP3)/(BQ3-BP3)))</f>
        <v>5.4939999999999998</v>
      </c>
      <c r="BU3">
        <f>BT3*$B$6</f>
        <v>66872.967999999993</v>
      </c>
      <c r="BV3">
        <f>BT3*$B$7</f>
        <v>0</v>
      </c>
    </row>
    <row r="4" spans="1:74" x14ac:dyDescent="0.25">
      <c r="A4" t="s">
        <v>62</v>
      </c>
      <c r="B4" s="4">
        <f>INDEX('Input-output'!B7:B8,MATCH(B3,Referencer!$A$15:$A16))</f>
        <v>68</v>
      </c>
      <c r="C4" t="s">
        <v>63</v>
      </c>
      <c r="D4" s="1" cm="1">
        <f t="array" ref="D4">IF(INDEX(Utilities!4:4,$B$9)="","",INDEX(Utilities!4:4,$B$9))</f>
        <v>2025</v>
      </c>
      <c r="E4" s="1" cm="1">
        <f t="array" ref="E4">IF(INDEX(Utilities!4:4,$B$9 + 1)="","",INDEX(Utilities!4:4,$B$9 + 1))</f>
        <v>8.7840000000000001E-2</v>
      </c>
      <c r="G4">
        <f>G3+1</f>
        <v>2014</v>
      </c>
      <c r="H4">
        <f t="shared" ref="H4:H67" si="0">INDEX(D$3:D$100,IFERROR(MATCH(G4, D$3:D$100),1))</f>
        <v>2020</v>
      </c>
      <c r="I4" cm="1">
        <f t="array" ref="I4">IF(H4&gt;=MAX($D$3:$D$100),MAX($D$3:$D$100),IF(G4&lt;$D$3,$D$3,INDEX($D$3:$D$100,MATCH(G4,$D$3:$D$100)+1)))</f>
        <v>2020</v>
      </c>
      <c r="J4">
        <f t="shared" ref="J4:J67" si="1">INDEX(E$3:E$100,MATCH(H4,D$3:D$100))</f>
        <v>0.13139999999999999</v>
      </c>
      <c r="K4">
        <f t="shared" ref="K4:K67" si="2">INDEX(E$3:E$100,MATCH(I4,D$3:D$100))</f>
        <v>0.13139999999999999</v>
      </c>
      <c r="L4">
        <f t="shared" ref="L4:L67" si="3">IF(H4=I4,J4,J4+(K4-J4)*((G4-H4)/(I4-H4)))</f>
        <v>0.13139999999999999</v>
      </c>
      <c r="M4">
        <f t="shared" ref="M4:M67" si="4">L4*$B$6</f>
        <v>1599.4007999999999</v>
      </c>
      <c r="N4">
        <f t="shared" ref="N4:N67" si="5">L4*$B$7</f>
        <v>0</v>
      </c>
      <c r="P4" s="1" cm="1">
        <f t="array" ref="P4">IF(INDEX(Utilities!4:4,$B$9)="","",INDEX(Utilities!4:4,$B$9))</f>
        <v>2025</v>
      </c>
      <c r="Q4" s="1" cm="1">
        <f t="array" ref="Q4">IF(INDEX(Utilities!4:4,$B$9 + 2)="","",INDEX(Utilities!4:4,$B$9 + 2))</f>
        <v>4.8239999999999999E-5</v>
      </c>
      <c r="S4">
        <f>S3+1</f>
        <v>2014</v>
      </c>
      <c r="T4">
        <f t="shared" ref="T4:T67" si="6">INDEX(P$3:P$100,IFERROR(MATCH(S4, P$3:P$100),1))</f>
        <v>2020</v>
      </c>
      <c r="U4" cm="1">
        <f t="array" ref="U4">IF(T4&gt;=MAX($D$3:$D$100),MAX($D$3:$D$100),IF(S4&lt;$D$3,$D$3,INDEX($D$3:$D$100,MATCH(S4,$D$3:$D$100)+1)))</f>
        <v>2020</v>
      </c>
      <c r="V4">
        <f t="shared" ref="V4:V67" si="7">INDEX(Q$3:Q$100,MATCH(T4,P$3:P$100))</f>
        <v>5.2200000000000002E-5</v>
      </c>
      <c r="W4" s="38">
        <f t="shared" ref="W4:W67" si="8">INDEX(Q$3:Q$100,MATCH(U4,P$3:P$100))</f>
        <v>5.2200000000000002E-5</v>
      </c>
      <c r="X4">
        <f t="shared" ref="X4:X67" si="9">IF(T4=U4,V4,V4+(W4-V4)*((S4-T4)/(U4-T4)))</f>
        <v>5.2200000000000002E-5</v>
      </c>
      <c r="Y4">
        <f t="shared" ref="Y4:Y67" si="10">X4*$B$6</f>
        <v>0.63537840000000001</v>
      </c>
      <c r="Z4">
        <f t="shared" ref="Z4:Z67" si="11">X4*$B$7</f>
        <v>0</v>
      </c>
      <c r="AB4" s="1" cm="1">
        <f t="array" ref="AB4">IF(INDEX(Utilities!4:4,$B$9)="","",INDEX(Utilities!4:4,$B$9))</f>
        <v>2025</v>
      </c>
      <c r="AC4" s="1" cm="1">
        <f t="array" ref="AC4">IF(INDEX(Utilities!4:4,$B$9 + 3)="","",INDEX(Utilities!4:4,$B$9 +3))</f>
        <v>4.7879999999999998E-4</v>
      </c>
      <c r="AE4">
        <f>AE3+1</f>
        <v>2014</v>
      </c>
      <c r="AF4">
        <f t="shared" ref="AF4:AF67" si="12">INDEX(AB$3:AB$100,IFERROR(MATCH(AE4, AB$3:AB$100),1))</f>
        <v>2020</v>
      </c>
      <c r="AG4" cm="1">
        <f t="array" ref="AG4">IF(AF4&gt;=MAX($D$3:$D$100),MAX($D$3:$D$100),IF(AE4&lt;$D$3,$D$3,INDEX($D$3:$D$100,MATCH(AE4,$D$3:$D$100)+1)))</f>
        <v>2020</v>
      </c>
      <c r="AH4">
        <f t="shared" ref="AH4:AH67" si="13">INDEX(AC$3:AC$100,MATCH(AF4,AB$3:AB$100))</f>
        <v>5.1119999999999996E-4</v>
      </c>
      <c r="AI4" s="38">
        <f t="shared" ref="AI4:AI67" si="14">INDEX(AC$3:AC$100,MATCH(AG4,AB$3:AB$100))</f>
        <v>5.1119999999999996E-4</v>
      </c>
      <c r="AJ4">
        <f t="shared" ref="AJ4:AJ67" si="15">IF(AF4=AG4,AH4,AH4+(AI4-AH4)*((AE4-AF4)/(AG4-AF4)))</f>
        <v>5.1119999999999996E-4</v>
      </c>
      <c r="AK4">
        <f t="shared" ref="AK4:AK67" si="16">AJ4*$B$6</f>
        <v>6.2223263999999991</v>
      </c>
      <c r="AL4">
        <f t="shared" ref="AL4:AL67" si="17">AJ4*$B$7</f>
        <v>0</v>
      </c>
      <c r="AN4" s="1" cm="1">
        <f t="array" ref="AN4">IF(INDEX(Utilities!4:4,$B$9)="","",INDEX(Utilities!4:4,$B$9))</f>
        <v>2025</v>
      </c>
      <c r="AO4" s="1" cm="1">
        <f t="array" ref="AO4">IF(INDEX(Utilities!4:4,$B$9 + 4)="","",INDEX(Utilities!4:4,$B$9 +4))</f>
        <v>1.008E-4</v>
      </c>
      <c r="AQ4">
        <f>AQ3+1</f>
        <v>2014</v>
      </c>
      <c r="AR4">
        <f t="shared" ref="AR4:AR67" si="18">INDEX(AN$3:AN$100,IFERROR(MATCH(AQ4, AN$3:AN$100),1))</f>
        <v>2020</v>
      </c>
      <c r="AS4" cm="1">
        <f t="array" ref="AS4">IF(AR4&gt;=MAX($D$3:$D$100),MAX($D$3:$D$100),IF(AQ4&lt;$D$3,$D$3,INDEX($D$3:$D$100,MATCH(AQ4,$D$3:$D$100)+1)))</f>
        <v>2020</v>
      </c>
      <c r="AT4">
        <f t="shared" ref="AT4:AT67" si="19">INDEX(AO$3:AO$100,MATCH(AR4,AN$3:AN$100))</f>
        <v>1.069E-4</v>
      </c>
      <c r="AU4" s="38">
        <f t="shared" ref="AU4:AU67" si="20">INDEX(AO$3:AO$100,MATCH(AS4,AN$3:AN$100))</f>
        <v>1.069E-4</v>
      </c>
      <c r="AV4">
        <f t="shared" ref="AV4:AV67" si="21">IF(AR4=AS4,AT4,AT4+(AU4-AT4)*((AQ4-AR4)/(AS4-AR4)))</f>
        <v>1.069E-4</v>
      </c>
      <c r="AW4">
        <f t="shared" ref="AW4:AW67" si="22">AV4*$B$6</f>
        <v>1.3011868</v>
      </c>
      <c r="AX4">
        <f t="shared" ref="AX4:AX67" si="23">AV4*$B$7</f>
        <v>0</v>
      </c>
      <c r="AZ4" s="1" cm="1">
        <f t="array" ref="AZ4">IF(INDEX(Utilities!4:4,$B$9)="","",INDEX(Utilities!4:4,$B$9))</f>
        <v>2025</v>
      </c>
      <c r="BA4" s="1" cm="1">
        <f t="array" ref="BA4">IF(INDEX(Utilities!4:4,$B$9 + 5)="","",INDEX(Utilities!4:4,$B$9 +5))</f>
        <v>0.86040000000000005</v>
      </c>
      <c r="BC4">
        <f>BC3+1</f>
        <v>2014</v>
      </c>
      <c r="BD4">
        <f t="shared" ref="BD4:BD67" si="24">INDEX(AZ$3:AZ$100,IFERROR(MATCH(BC4, AZ$3:AZ$100),1))</f>
        <v>2020</v>
      </c>
      <c r="BE4" cm="1">
        <f t="array" ref="BE4">IF(BD4&gt;=MAX($D$3:$D$100),MAX($D$3:$D$100),IF(BC4&lt;$D$3,$D$3,INDEX($D$3:$D$100,MATCH(BC4,$D$3:$D$100)+1)))</f>
        <v>2020</v>
      </c>
      <c r="BF4">
        <f t="shared" ref="BF4:BF67" si="25">INDEX(BA$3:BA$100,MATCH(BD4,AZ$3:AZ$100))</f>
        <v>1.44</v>
      </c>
      <c r="BG4" s="38">
        <f t="shared" ref="BG4:BG67" si="26">INDEX(BA$3:BA$100,MATCH(BE4,AZ$3:AZ$100))</f>
        <v>1.44</v>
      </c>
      <c r="BH4">
        <f t="shared" ref="BH4:BH67" si="27">IF(BD4=BE4,BF4,BF4+(BG4-BF4)*((BC4-BD4)/(BE4-BD4)))</f>
        <v>1.44</v>
      </c>
      <c r="BI4">
        <f t="shared" ref="BI4:BI67" si="28">BH4*$B$6</f>
        <v>17527.68</v>
      </c>
      <c r="BJ4">
        <f t="shared" ref="BJ4:BJ67" si="29">BH4*$B$7</f>
        <v>0</v>
      </c>
      <c r="BL4" s="1" cm="1">
        <f t="array" ref="BL4">IF(INDEX(Utilities!4:4,$B$9)="","",INDEX(Utilities!4:4,$B$9))</f>
        <v>2025</v>
      </c>
      <c r="BM4" s="1" cm="1">
        <f t="array" ref="BM4">IF(INDEX(Utilities!4:4,$B$9 + 6)="","",INDEX(Utilities!4:4,$B$9 +6))</f>
        <v>4.8419999999999996</v>
      </c>
      <c r="BO4">
        <f>BO3+1</f>
        <v>2014</v>
      </c>
      <c r="BP4">
        <f t="shared" ref="BP4:BP67" si="30">INDEX(BL$3:BL$100,IFERROR(MATCH(BO4, BL$3:BL$100),1))</f>
        <v>2020</v>
      </c>
      <c r="BQ4" cm="1">
        <f t="array" ref="BQ4">IF(BP4&gt;=MAX($D$3:$D$100),MAX($D$3:$D$100),IF(BO4&lt;$D$3,$D$3,INDEX($D$3:$D$100,MATCH(BO4,$D$3:$D$100)+1)))</f>
        <v>2020</v>
      </c>
      <c r="BR4">
        <f t="shared" ref="BR4:BR67" si="31">INDEX(BM$3:BM$100,MATCH(BP4,BL$3:BL$100))</f>
        <v>5.4939999999999998</v>
      </c>
      <c r="BS4" s="38">
        <f t="shared" ref="BS4:BS67" si="32">INDEX(BM$3:BM$100,MATCH(BQ4,BL$3:BL$100))</f>
        <v>5.4939999999999998</v>
      </c>
      <c r="BT4">
        <f t="shared" ref="BT4:BT67" si="33">IF(BP4=BQ4,BR4,BR4+(BS4-BR4)*((BO4-BP4)/(BQ4-BP4)))</f>
        <v>5.4939999999999998</v>
      </c>
      <c r="BU4">
        <f t="shared" ref="BU4:BU67" si="34">BT4*$B$6</f>
        <v>66872.967999999993</v>
      </c>
      <c r="BV4">
        <f t="shared" ref="BV4:BV67" si="35">BT4*$B$7</f>
        <v>0</v>
      </c>
    </row>
    <row r="5" spans="1:74" x14ac:dyDescent="0.25">
      <c r="A5" t="s">
        <v>64</v>
      </c>
      <c r="B5" s="4">
        <f>IF(B3=Referencer!$A$15,'Input-output'!$B$9,0)</f>
        <v>0</v>
      </c>
      <c r="D5" s="1" cm="1">
        <f t="array" ref="D5">IF(INDEX(Utilities!5:5,$B$9)="","",INDEX(Utilities!5:5,$B$9))</f>
        <v>2030</v>
      </c>
      <c r="E5" s="1" cm="1">
        <f t="array" ref="E5">IF(INDEX(Utilities!5:5,$B$9 + 1)="","",INDEX(Utilities!5:5,$B$9 + 1))</f>
        <v>7.1279999999999996E-2</v>
      </c>
      <c r="G5">
        <f t="shared" ref="G5:G68" si="36">G4+1</f>
        <v>2015</v>
      </c>
      <c r="H5">
        <f t="shared" si="0"/>
        <v>2020</v>
      </c>
      <c r="I5" cm="1">
        <f t="array" ref="I5">IF(H5&gt;=MAX($D$3:$D$100),MAX($D$3:$D$100),IF(G5&lt;$D$3,$D$3,INDEX($D$3:$D$100,MATCH(G5,$D$3:$D$100)+1)))</f>
        <v>2020</v>
      </c>
      <c r="J5">
        <f t="shared" si="1"/>
        <v>0.13139999999999999</v>
      </c>
      <c r="K5">
        <f t="shared" si="2"/>
        <v>0.13139999999999999</v>
      </c>
      <c r="L5">
        <f t="shared" si="3"/>
        <v>0.13139999999999999</v>
      </c>
      <c r="M5">
        <f t="shared" si="4"/>
        <v>1599.4007999999999</v>
      </c>
      <c r="N5">
        <f t="shared" si="5"/>
        <v>0</v>
      </c>
      <c r="P5" s="1" cm="1">
        <f t="array" ref="P5">IF(INDEX(Utilities!5:5,$B$9)="","",INDEX(Utilities!5:5,$B$9))</f>
        <v>2030</v>
      </c>
      <c r="Q5" s="1" cm="1">
        <f t="array" ref="Q5">IF(INDEX(Utilities!5:5,$B$9 + 2)="","",INDEX(Utilities!5:5,$B$9 + 2))</f>
        <v>4.6440000000000003E-5</v>
      </c>
      <c r="S5">
        <f t="shared" ref="S5:S68" si="37">S4+1</f>
        <v>2015</v>
      </c>
      <c r="T5">
        <f t="shared" si="6"/>
        <v>2020</v>
      </c>
      <c r="U5" cm="1">
        <f t="array" ref="U5">IF(T5&gt;=MAX($D$3:$D$100),MAX($D$3:$D$100),IF(S5&lt;$D$3,$D$3,INDEX($D$3:$D$100,MATCH(S5,$D$3:$D$100)+1)))</f>
        <v>2020</v>
      </c>
      <c r="V5">
        <f t="shared" si="7"/>
        <v>5.2200000000000002E-5</v>
      </c>
      <c r="W5" s="38">
        <f t="shared" si="8"/>
        <v>5.2200000000000002E-5</v>
      </c>
      <c r="X5">
        <f t="shared" si="9"/>
        <v>5.2200000000000002E-5</v>
      </c>
      <c r="Y5">
        <f t="shared" si="10"/>
        <v>0.63537840000000001</v>
      </c>
      <c r="Z5">
        <f t="shared" si="11"/>
        <v>0</v>
      </c>
      <c r="AB5" s="1" cm="1">
        <f t="array" ref="AB5">IF(INDEX(Utilities!5:5,$B$9)="","",INDEX(Utilities!5:5,$B$9))</f>
        <v>2030</v>
      </c>
      <c r="AC5" s="1" cm="1">
        <f t="array" ref="AC5">IF(INDEX(Utilities!5:5,$B$9 + 3)="","",INDEX(Utilities!5:5,$B$9 +3))</f>
        <v>4.6079999999999998E-4</v>
      </c>
      <c r="AE5">
        <f t="shared" ref="AE5:AE68" si="38">AE4+1</f>
        <v>2015</v>
      </c>
      <c r="AF5">
        <f t="shared" si="12"/>
        <v>2020</v>
      </c>
      <c r="AG5" cm="1">
        <f t="array" ref="AG5">IF(AF5&gt;=MAX($D$3:$D$100),MAX($D$3:$D$100),IF(AE5&lt;$D$3,$D$3,INDEX($D$3:$D$100,MATCH(AE5,$D$3:$D$100)+1)))</f>
        <v>2020</v>
      </c>
      <c r="AH5">
        <f t="shared" si="13"/>
        <v>5.1119999999999996E-4</v>
      </c>
      <c r="AI5" s="38">
        <f t="shared" si="14"/>
        <v>5.1119999999999996E-4</v>
      </c>
      <c r="AJ5">
        <f t="shared" si="15"/>
        <v>5.1119999999999996E-4</v>
      </c>
      <c r="AK5">
        <f t="shared" si="16"/>
        <v>6.2223263999999991</v>
      </c>
      <c r="AL5">
        <f t="shared" si="17"/>
        <v>0</v>
      </c>
      <c r="AN5" s="1" cm="1">
        <f t="array" ref="AN5">IF(INDEX(Utilities!5:5,$B$9)="","",INDEX(Utilities!5:5,$B$9))</f>
        <v>2030</v>
      </c>
      <c r="AO5" s="1" cm="1">
        <f t="array" ref="AO5">IF(INDEX(Utilities!5:5,$B$9 + 4)="","",INDEX(Utilities!5:5,$B$9 +4))</f>
        <v>9.7559999999999994E-5</v>
      </c>
      <c r="AQ5">
        <f t="shared" ref="AQ5:AQ68" si="39">AQ4+1</f>
        <v>2015</v>
      </c>
      <c r="AR5">
        <f t="shared" si="18"/>
        <v>2020</v>
      </c>
      <c r="AS5" cm="1">
        <f t="array" ref="AS5">IF(AR5&gt;=MAX($D$3:$D$100),MAX($D$3:$D$100),IF(AQ5&lt;$D$3,$D$3,INDEX($D$3:$D$100,MATCH(AQ5,$D$3:$D$100)+1)))</f>
        <v>2020</v>
      </c>
      <c r="AT5">
        <f t="shared" si="19"/>
        <v>1.069E-4</v>
      </c>
      <c r="AU5" s="38">
        <f t="shared" si="20"/>
        <v>1.069E-4</v>
      </c>
      <c r="AV5">
        <f t="shared" si="21"/>
        <v>1.069E-4</v>
      </c>
      <c r="AW5">
        <f t="shared" si="22"/>
        <v>1.3011868</v>
      </c>
      <c r="AX5">
        <f t="shared" si="23"/>
        <v>0</v>
      </c>
      <c r="AZ5" s="1" cm="1">
        <f t="array" ref="AZ5">IF(INDEX(Utilities!5:5,$B$9)="","",INDEX(Utilities!5:5,$B$9))</f>
        <v>2030</v>
      </c>
      <c r="BA5" s="1" cm="1">
        <f t="array" ref="BA5">IF(INDEX(Utilities!5:5,$B$9 + 5)="","",INDEX(Utilities!5:5,$B$9 +5))</f>
        <v>0.66959999999999997</v>
      </c>
      <c r="BC5">
        <f t="shared" ref="BC5:BC68" si="40">BC4+1</f>
        <v>2015</v>
      </c>
      <c r="BD5">
        <f t="shared" si="24"/>
        <v>2020</v>
      </c>
      <c r="BE5" cm="1">
        <f t="array" ref="BE5">IF(BD5&gt;=MAX($D$3:$D$100),MAX($D$3:$D$100),IF(BC5&lt;$D$3,$D$3,INDEX($D$3:$D$100,MATCH(BC5,$D$3:$D$100)+1)))</f>
        <v>2020</v>
      </c>
      <c r="BF5">
        <f t="shared" si="25"/>
        <v>1.44</v>
      </c>
      <c r="BG5" s="38">
        <f t="shared" si="26"/>
        <v>1.44</v>
      </c>
      <c r="BH5">
        <f t="shared" si="27"/>
        <v>1.44</v>
      </c>
      <c r="BI5">
        <f t="shared" si="28"/>
        <v>17527.68</v>
      </c>
      <c r="BJ5">
        <f t="shared" si="29"/>
        <v>0</v>
      </c>
      <c r="BL5" s="1" cm="1">
        <f t="array" ref="BL5">IF(INDEX(Utilities!5:5,$B$9)="","",INDEX(Utilities!5:5,$B$9))</f>
        <v>2030</v>
      </c>
      <c r="BM5" s="1" cm="1">
        <f t="array" ref="BM5">IF(INDEX(Utilities!5:5,$B$9 + 6)="","",INDEX(Utilities!5:5,$B$9 +6))</f>
        <v>4.5828000000000007</v>
      </c>
      <c r="BO5">
        <f t="shared" ref="BO5:BO68" si="41">BO4+1</f>
        <v>2015</v>
      </c>
      <c r="BP5">
        <f t="shared" si="30"/>
        <v>2020</v>
      </c>
      <c r="BQ5" cm="1">
        <f t="array" ref="BQ5">IF(BP5&gt;=MAX($D$3:$D$100),MAX($D$3:$D$100),IF(BO5&lt;$D$3,$D$3,INDEX($D$3:$D$100,MATCH(BO5,$D$3:$D$100)+1)))</f>
        <v>2020</v>
      </c>
      <c r="BR5">
        <f t="shared" si="31"/>
        <v>5.4939999999999998</v>
      </c>
      <c r="BS5" s="38">
        <f t="shared" si="32"/>
        <v>5.4939999999999998</v>
      </c>
      <c r="BT5">
        <f t="shared" si="33"/>
        <v>5.4939999999999998</v>
      </c>
      <c r="BU5">
        <f t="shared" si="34"/>
        <v>66872.967999999993</v>
      </c>
      <c r="BV5">
        <f t="shared" si="35"/>
        <v>0</v>
      </c>
    </row>
    <row r="6" spans="1:74" x14ac:dyDescent="0.25">
      <c r="A6" t="s">
        <v>65</v>
      </c>
      <c r="B6" s="2">
        <f>'Input-output'!B6*B4</f>
        <v>12172</v>
      </c>
      <c r="C6" t="s">
        <v>66</v>
      </c>
      <c r="D6" s="1" cm="1">
        <f t="array" ref="D6">IF(INDEX(Utilities!6:6,$B$9)="","",INDEX(Utilities!6:6,$B$9))</f>
        <v>2035</v>
      </c>
      <c r="E6" s="1" cm="1">
        <f t="array" ref="E6">IF(INDEX(Utilities!6:6,$B$9 + 1)="","",INDEX(Utilities!6:6,$B$9 + 1))</f>
        <v>6.8760000000000002E-2</v>
      </c>
      <c r="G6">
        <f t="shared" si="36"/>
        <v>2016</v>
      </c>
      <c r="H6">
        <f t="shared" si="0"/>
        <v>2020</v>
      </c>
      <c r="I6" cm="1">
        <f t="array" ref="I6">IF(H6&gt;=MAX($D$3:$D$100),MAX($D$3:$D$100),IF(G6&lt;$D$3,$D$3,INDEX($D$3:$D$100,MATCH(G6,$D$3:$D$100)+1)))</f>
        <v>2020</v>
      </c>
      <c r="J6">
        <f t="shared" si="1"/>
        <v>0.13139999999999999</v>
      </c>
      <c r="K6">
        <f t="shared" si="2"/>
        <v>0.13139999999999999</v>
      </c>
      <c r="L6">
        <f t="shared" si="3"/>
        <v>0.13139999999999999</v>
      </c>
      <c r="M6">
        <f t="shared" si="4"/>
        <v>1599.4007999999999</v>
      </c>
      <c r="N6">
        <f t="shared" si="5"/>
        <v>0</v>
      </c>
      <c r="P6" s="1" cm="1">
        <f t="array" ref="P6">IF(INDEX(Utilities!6:6,$B$9)="","",INDEX(Utilities!6:6,$B$9))</f>
        <v>2035</v>
      </c>
      <c r="Q6" s="1" cm="1">
        <f t="array" ref="Q6">IF(INDEX(Utilities!6:6,$B$9 + 2)="","",INDEX(Utilities!6:6,$B$9 + 2))</f>
        <v>4.6440000000000003E-5</v>
      </c>
      <c r="S6">
        <f t="shared" si="37"/>
        <v>2016</v>
      </c>
      <c r="T6">
        <f t="shared" si="6"/>
        <v>2020</v>
      </c>
      <c r="U6" cm="1">
        <f t="array" ref="U6">IF(T6&gt;=MAX($D$3:$D$100),MAX($D$3:$D$100),IF(S6&lt;$D$3,$D$3,INDEX($D$3:$D$100,MATCH(S6,$D$3:$D$100)+1)))</f>
        <v>2020</v>
      </c>
      <c r="V6">
        <f t="shared" si="7"/>
        <v>5.2200000000000002E-5</v>
      </c>
      <c r="W6" s="38">
        <f t="shared" si="8"/>
        <v>5.2200000000000002E-5</v>
      </c>
      <c r="X6">
        <f t="shared" si="9"/>
        <v>5.2200000000000002E-5</v>
      </c>
      <c r="Y6">
        <f t="shared" si="10"/>
        <v>0.63537840000000001</v>
      </c>
      <c r="Z6">
        <f t="shared" si="11"/>
        <v>0</v>
      </c>
      <c r="AB6" s="1" cm="1">
        <f t="array" ref="AB6">IF(INDEX(Utilities!6:6,$B$9)="","",INDEX(Utilities!6:6,$B$9))</f>
        <v>2035</v>
      </c>
      <c r="AC6" s="1" cm="1">
        <f t="array" ref="AC6">IF(INDEX(Utilities!6:6,$B$9 + 3)="","",INDEX(Utilities!6:6,$B$9 +3))</f>
        <v>4.6079999999999998E-4</v>
      </c>
      <c r="AE6">
        <f t="shared" si="38"/>
        <v>2016</v>
      </c>
      <c r="AF6">
        <f t="shared" si="12"/>
        <v>2020</v>
      </c>
      <c r="AG6" cm="1">
        <f t="array" ref="AG6">IF(AF6&gt;=MAX($D$3:$D$100),MAX($D$3:$D$100),IF(AE6&lt;$D$3,$D$3,INDEX($D$3:$D$100,MATCH(AE6,$D$3:$D$100)+1)))</f>
        <v>2020</v>
      </c>
      <c r="AH6">
        <f t="shared" si="13"/>
        <v>5.1119999999999996E-4</v>
      </c>
      <c r="AI6" s="38">
        <f t="shared" si="14"/>
        <v>5.1119999999999996E-4</v>
      </c>
      <c r="AJ6">
        <f t="shared" si="15"/>
        <v>5.1119999999999996E-4</v>
      </c>
      <c r="AK6">
        <f t="shared" si="16"/>
        <v>6.2223263999999991</v>
      </c>
      <c r="AL6">
        <f t="shared" si="17"/>
        <v>0</v>
      </c>
      <c r="AN6" s="1" cm="1">
        <f t="array" ref="AN6">IF(INDEX(Utilities!6:6,$B$9)="","",INDEX(Utilities!6:6,$B$9))</f>
        <v>2035</v>
      </c>
      <c r="AO6" s="1" cm="1">
        <f t="array" ref="AO6">IF(INDEX(Utilities!6:6,$B$9 + 4)="","",INDEX(Utilities!6:6,$B$9 +4))</f>
        <v>9.7919999999999998E-5</v>
      </c>
      <c r="AQ6">
        <f t="shared" si="39"/>
        <v>2016</v>
      </c>
      <c r="AR6">
        <f t="shared" si="18"/>
        <v>2020</v>
      </c>
      <c r="AS6" cm="1">
        <f t="array" ref="AS6">IF(AR6&gt;=MAX($D$3:$D$100),MAX($D$3:$D$100),IF(AQ6&lt;$D$3,$D$3,INDEX($D$3:$D$100,MATCH(AQ6,$D$3:$D$100)+1)))</f>
        <v>2020</v>
      </c>
      <c r="AT6">
        <f t="shared" si="19"/>
        <v>1.069E-4</v>
      </c>
      <c r="AU6" s="38">
        <f t="shared" si="20"/>
        <v>1.069E-4</v>
      </c>
      <c r="AV6">
        <f t="shared" si="21"/>
        <v>1.069E-4</v>
      </c>
      <c r="AW6">
        <f t="shared" si="22"/>
        <v>1.3011868</v>
      </c>
      <c r="AX6">
        <f t="shared" si="23"/>
        <v>0</v>
      </c>
      <c r="AZ6" s="1" cm="1">
        <f t="array" ref="AZ6">IF(INDEX(Utilities!6:6,$B$9)="","",INDEX(Utilities!6:6,$B$9))</f>
        <v>2035</v>
      </c>
      <c r="BA6" s="1" cm="1">
        <f t="array" ref="BA6">IF(INDEX(Utilities!6:6,$B$9 + 5)="","",INDEX(Utilities!6:6,$B$9 +5))</f>
        <v>0.63</v>
      </c>
      <c r="BC6">
        <f t="shared" si="40"/>
        <v>2016</v>
      </c>
      <c r="BD6">
        <f t="shared" si="24"/>
        <v>2020</v>
      </c>
      <c r="BE6" cm="1">
        <f t="array" ref="BE6">IF(BD6&gt;=MAX($D$3:$D$100),MAX($D$3:$D$100),IF(BC6&lt;$D$3,$D$3,INDEX($D$3:$D$100,MATCH(BC6,$D$3:$D$100)+1)))</f>
        <v>2020</v>
      </c>
      <c r="BF6">
        <f t="shared" si="25"/>
        <v>1.44</v>
      </c>
      <c r="BG6" s="38">
        <f t="shared" si="26"/>
        <v>1.44</v>
      </c>
      <c r="BH6">
        <f t="shared" si="27"/>
        <v>1.44</v>
      </c>
      <c r="BI6">
        <f t="shared" si="28"/>
        <v>17527.68</v>
      </c>
      <c r="BJ6">
        <f t="shared" si="29"/>
        <v>0</v>
      </c>
      <c r="BL6" s="1" cm="1">
        <f t="array" ref="BL6">IF(INDEX(Utilities!6:6,$B$9)="","",INDEX(Utilities!6:6,$B$9))</f>
        <v>2035</v>
      </c>
      <c r="BM6" s="1" cm="1">
        <f t="array" ref="BM6">IF(INDEX(Utilities!6:6,$B$9 + 6)="","",INDEX(Utilities!6:6,$B$9 +6))</f>
        <v>4.5792000000000002</v>
      </c>
      <c r="BO6">
        <f t="shared" si="41"/>
        <v>2016</v>
      </c>
      <c r="BP6">
        <f t="shared" si="30"/>
        <v>2020</v>
      </c>
      <c r="BQ6" cm="1">
        <f t="array" ref="BQ6">IF(BP6&gt;=MAX($D$3:$D$100),MAX($D$3:$D$100),IF(BO6&lt;$D$3,$D$3,INDEX($D$3:$D$100,MATCH(BO6,$D$3:$D$100)+1)))</f>
        <v>2020</v>
      </c>
      <c r="BR6">
        <f t="shared" si="31"/>
        <v>5.4939999999999998</v>
      </c>
      <c r="BS6" s="38">
        <f t="shared" si="32"/>
        <v>5.4939999999999998</v>
      </c>
      <c r="BT6">
        <f t="shared" si="33"/>
        <v>5.4939999999999998</v>
      </c>
      <c r="BU6">
        <f t="shared" si="34"/>
        <v>66872.967999999993</v>
      </c>
      <c r="BV6">
        <f t="shared" si="35"/>
        <v>0</v>
      </c>
    </row>
    <row r="7" spans="1:74" x14ac:dyDescent="0.25">
      <c r="A7" t="s">
        <v>67</v>
      </c>
      <c r="B7" s="2">
        <f>-'Input-output'!B6*B5</f>
        <v>0</v>
      </c>
      <c r="D7" s="1" cm="1">
        <f t="array" ref="D7">IF(INDEX(Utilities!7:7,$B$9)="","",INDEX(Utilities!7:7,$B$9))</f>
        <v>2040</v>
      </c>
      <c r="E7" s="1" cm="1">
        <f t="array" ref="E7">IF(INDEX(Utilities!7:7,$B$9 + 1)="","",INDEX(Utilities!7:7,$B$9 + 1))</f>
        <v>6.8040000000000003E-2</v>
      </c>
      <c r="G7">
        <f t="shared" si="36"/>
        <v>2017</v>
      </c>
      <c r="H7">
        <f t="shared" si="0"/>
        <v>2020</v>
      </c>
      <c r="I7" cm="1">
        <f t="array" ref="I7">IF(H7&gt;=MAX($D$3:$D$100),MAX($D$3:$D$100),IF(G7&lt;$D$3,$D$3,INDEX($D$3:$D$100,MATCH(G7,$D$3:$D$100)+1)))</f>
        <v>2020</v>
      </c>
      <c r="J7">
        <f t="shared" si="1"/>
        <v>0.13139999999999999</v>
      </c>
      <c r="K7">
        <f t="shared" si="2"/>
        <v>0.13139999999999999</v>
      </c>
      <c r="L7">
        <f t="shared" si="3"/>
        <v>0.13139999999999999</v>
      </c>
      <c r="M7">
        <f t="shared" si="4"/>
        <v>1599.4007999999999</v>
      </c>
      <c r="N7">
        <f t="shared" si="5"/>
        <v>0</v>
      </c>
      <c r="P7" s="1" cm="1">
        <f t="array" ref="P7">IF(INDEX(Utilities!7:7,$B$9)="","",INDEX(Utilities!7:7,$B$9))</f>
        <v>2040</v>
      </c>
      <c r="Q7" s="1" cm="1">
        <f t="array" ref="Q7">IF(INDEX(Utilities!7:7,$B$9 + 2)="","",INDEX(Utilities!7:7,$B$9 + 2))</f>
        <v>4.5720000000000003E-5</v>
      </c>
      <c r="S7">
        <f t="shared" si="37"/>
        <v>2017</v>
      </c>
      <c r="T7">
        <f t="shared" si="6"/>
        <v>2020</v>
      </c>
      <c r="U7" cm="1">
        <f t="array" ref="U7">IF(T7&gt;=MAX($D$3:$D$100),MAX($D$3:$D$100),IF(S7&lt;$D$3,$D$3,INDEX($D$3:$D$100,MATCH(S7,$D$3:$D$100)+1)))</f>
        <v>2020</v>
      </c>
      <c r="V7">
        <f t="shared" si="7"/>
        <v>5.2200000000000002E-5</v>
      </c>
      <c r="W7" s="38">
        <f t="shared" si="8"/>
        <v>5.2200000000000002E-5</v>
      </c>
      <c r="X7">
        <f t="shared" si="9"/>
        <v>5.2200000000000002E-5</v>
      </c>
      <c r="Y7">
        <f t="shared" si="10"/>
        <v>0.63537840000000001</v>
      </c>
      <c r="Z7">
        <f t="shared" si="11"/>
        <v>0</v>
      </c>
      <c r="AB7" s="1" cm="1">
        <f t="array" ref="AB7">IF(INDEX(Utilities!7:7,$B$9)="","",INDEX(Utilities!7:7,$B$9))</f>
        <v>2040</v>
      </c>
      <c r="AC7" s="1" cm="1">
        <f t="array" ref="AC7">IF(INDEX(Utilities!7:7,$B$9 + 3)="","",INDEX(Utilities!7:7,$B$9 +3))</f>
        <v>4.572E-4</v>
      </c>
      <c r="AE7">
        <f t="shared" si="38"/>
        <v>2017</v>
      </c>
      <c r="AF7">
        <f t="shared" si="12"/>
        <v>2020</v>
      </c>
      <c r="AG7" cm="1">
        <f t="array" ref="AG7">IF(AF7&gt;=MAX($D$3:$D$100),MAX($D$3:$D$100),IF(AE7&lt;$D$3,$D$3,INDEX($D$3:$D$100,MATCH(AE7,$D$3:$D$100)+1)))</f>
        <v>2020</v>
      </c>
      <c r="AH7">
        <f t="shared" si="13"/>
        <v>5.1119999999999996E-4</v>
      </c>
      <c r="AI7" s="38">
        <f t="shared" si="14"/>
        <v>5.1119999999999996E-4</v>
      </c>
      <c r="AJ7">
        <f t="shared" si="15"/>
        <v>5.1119999999999996E-4</v>
      </c>
      <c r="AK7">
        <f t="shared" si="16"/>
        <v>6.2223263999999991</v>
      </c>
      <c r="AL7">
        <f t="shared" si="17"/>
        <v>0</v>
      </c>
      <c r="AN7" s="1" cm="1">
        <f t="array" ref="AN7">IF(INDEX(Utilities!7:7,$B$9)="","",INDEX(Utilities!7:7,$B$9))</f>
        <v>2040</v>
      </c>
      <c r="AO7" s="1" cm="1">
        <f t="array" ref="AO7">IF(INDEX(Utilities!7:7,$B$9 + 4)="","",INDEX(Utilities!7:7,$B$9 +4))</f>
        <v>9.6840000000000001E-5</v>
      </c>
      <c r="AQ7">
        <f t="shared" si="39"/>
        <v>2017</v>
      </c>
      <c r="AR7">
        <f t="shared" si="18"/>
        <v>2020</v>
      </c>
      <c r="AS7" cm="1">
        <f t="array" ref="AS7">IF(AR7&gt;=MAX($D$3:$D$100),MAX($D$3:$D$100),IF(AQ7&lt;$D$3,$D$3,INDEX($D$3:$D$100,MATCH(AQ7,$D$3:$D$100)+1)))</f>
        <v>2020</v>
      </c>
      <c r="AT7">
        <f t="shared" si="19"/>
        <v>1.069E-4</v>
      </c>
      <c r="AU7" s="38">
        <f t="shared" si="20"/>
        <v>1.069E-4</v>
      </c>
      <c r="AV7">
        <f t="shared" si="21"/>
        <v>1.069E-4</v>
      </c>
      <c r="AW7">
        <f t="shared" si="22"/>
        <v>1.3011868</v>
      </c>
      <c r="AX7">
        <f t="shared" si="23"/>
        <v>0</v>
      </c>
      <c r="AZ7" s="1" cm="1">
        <f t="array" ref="AZ7">IF(INDEX(Utilities!7:7,$B$9)="","",INDEX(Utilities!7:7,$B$9))</f>
        <v>2040</v>
      </c>
      <c r="BA7" s="1" cm="1">
        <f t="array" ref="BA7">IF(INDEX(Utilities!7:7,$B$9 + 5)="","",INDEX(Utilities!7:7,$B$9 +5))</f>
        <v>0.61919999999999997</v>
      </c>
      <c r="BC7">
        <f t="shared" si="40"/>
        <v>2017</v>
      </c>
      <c r="BD7">
        <f t="shared" si="24"/>
        <v>2020</v>
      </c>
      <c r="BE7" cm="1">
        <f t="array" ref="BE7">IF(BD7&gt;=MAX($D$3:$D$100),MAX($D$3:$D$100),IF(BC7&lt;$D$3,$D$3,INDEX($D$3:$D$100,MATCH(BC7,$D$3:$D$100)+1)))</f>
        <v>2020</v>
      </c>
      <c r="BF7">
        <f t="shared" si="25"/>
        <v>1.44</v>
      </c>
      <c r="BG7" s="38">
        <f t="shared" si="26"/>
        <v>1.44</v>
      </c>
      <c r="BH7">
        <f t="shared" si="27"/>
        <v>1.44</v>
      </c>
      <c r="BI7">
        <f t="shared" si="28"/>
        <v>17527.68</v>
      </c>
      <c r="BJ7">
        <f t="shared" si="29"/>
        <v>0</v>
      </c>
      <c r="BL7" s="1" cm="1">
        <f t="array" ref="BL7">IF(INDEX(Utilities!7:7,$B$9)="","",INDEX(Utilities!7:7,$B$9))</f>
        <v>2040</v>
      </c>
      <c r="BM7" s="1" cm="1">
        <f t="array" ref="BM7">IF(INDEX(Utilities!7:7,$B$9 + 6)="","",INDEX(Utilities!7:7,$B$9 +6))</f>
        <v>4.5396000000000001</v>
      </c>
      <c r="BO7">
        <f t="shared" si="41"/>
        <v>2017</v>
      </c>
      <c r="BP7">
        <f t="shared" si="30"/>
        <v>2020</v>
      </c>
      <c r="BQ7" cm="1">
        <f t="array" ref="BQ7">IF(BP7&gt;=MAX($D$3:$D$100),MAX($D$3:$D$100),IF(BO7&lt;$D$3,$D$3,INDEX($D$3:$D$100,MATCH(BO7,$D$3:$D$100)+1)))</f>
        <v>2020</v>
      </c>
      <c r="BR7">
        <f t="shared" si="31"/>
        <v>5.4939999999999998</v>
      </c>
      <c r="BS7" s="38">
        <f t="shared" si="32"/>
        <v>5.4939999999999998</v>
      </c>
      <c r="BT7">
        <f t="shared" si="33"/>
        <v>5.4939999999999998</v>
      </c>
      <c r="BU7">
        <f t="shared" si="34"/>
        <v>66872.967999999993</v>
      </c>
      <c r="BV7">
        <f t="shared" si="35"/>
        <v>0</v>
      </c>
    </row>
    <row r="8" spans="1:74" x14ac:dyDescent="0.25">
      <c r="A8" t="s">
        <v>97</v>
      </c>
      <c r="B8" s="80" t="str">
        <f>'Input-output'!B13</f>
        <v>Heating projection</v>
      </c>
      <c r="D8" s="1" t="str" cm="1">
        <f t="array" ref="D8">IF(INDEX(Utilities!8:8,$B$9)="","",INDEX(Utilities!8:8,$B$9))</f>
        <v/>
      </c>
      <c r="E8" s="1" t="str" cm="1">
        <f t="array" ref="E8">IF(INDEX(Utilities!8:8,$B$9 + 1)="","",INDEX(Utilities!8:8,$B$9 + 1))</f>
        <v/>
      </c>
      <c r="G8">
        <f t="shared" si="36"/>
        <v>2018</v>
      </c>
      <c r="H8">
        <f t="shared" si="0"/>
        <v>2020</v>
      </c>
      <c r="I8" cm="1">
        <f t="array" ref="I8">IF(H8&gt;=MAX($D$3:$D$100),MAX($D$3:$D$100),IF(G8&lt;$D$3,$D$3,INDEX($D$3:$D$100,MATCH(G8,$D$3:$D$100)+1)))</f>
        <v>2020</v>
      </c>
      <c r="J8">
        <f t="shared" si="1"/>
        <v>0.13139999999999999</v>
      </c>
      <c r="K8">
        <f t="shared" si="2"/>
        <v>0.13139999999999999</v>
      </c>
      <c r="L8">
        <f t="shared" si="3"/>
        <v>0.13139999999999999</v>
      </c>
      <c r="M8">
        <f t="shared" si="4"/>
        <v>1599.4007999999999</v>
      </c>
      <c r="N8">
        <f t="shared" si="5"/>
        <v>0</v>
      </c>
      <c r="P8" s="1" t="str" cm="1">
        <f t="array" ref="P8">IF(INDEX(Utilities!8:8,$B$9)="","",INDEX(Utilities!8:8,$B$9))</f>
        <v/>
      </c>
      <c r="Q8" s="1" t="str" cm="1">
        <f t="array" ref="Q8">IF(INDEX(Utilities!8:8,$B$9 + 2)="","",INDEX(Utilities!8:8,$B$9 + 2))</f>
        <v/>
      </c>
      <c r="S8">
        <f t="shared" si="37"/>
        <v>2018</v>
      </c>
      <c r="T8">
        <f t="shared" si="6"/>
        <v>2020</v>
      </c>
      <c r="U8" cm="1">
        <f t="array" ref="U8">IF(T8&gt;=MAX($D$3:$D$100),MAX($D$3:$D$100),IF(S8&lt;$D$3,$D$3,INDEX($D$3:$D$100,MATCH(S8,$D$3:$D$100)+1)))</f>
        <v>2020</v>
      </c>
      <c r="V8">
        <f t="shared" si="7"/>
        <v>5.2200000000000002E-5</v>
      </c>
      <c r="W8" s="38">
        <f t="shared" si="8"/>
        <v>5.2200000000000002E-5</v>
      </c>
      <c r="X8">
        <f t="shared" si="9"/>
        <v>5.2200000000000002E-5</v>
      </c>
      <c r="Y8">
        <f t="shared" si="10"/>
        <v>0.63537840000000001</v>
      </c>
      <c r="Z8">
        <f t="shared" si="11"/>
        <v>0</v>
      </c>
      <c r="AB8" s="1" t="str" cm="1">
        <f t="array" ref="AB8">IF(INDEX(Utilities!8:8,$B$9)="","",INDEX(Utilities!8:8,$B$9))</f>
        <v/>
      </c>
      <c r="AC8" s="1" t="str" cm="1">
        <f t="array" ref="AC8">IF(INDEX(Utilities!8:8,$B$9 + 3)="","",INDEX(Utilities!8:8,$B$9 +3))</f>
        <v/>
      </c>
      <c r="AE8">
        <f t="shared" si="38"/>
        <v>2018</v>
      </c>
      <c r="AF8">
        <f t="shared" si="12"/>
        <v>2020</v>
      </c>
      <c r="AG8" cm="1">
        <f t="array" ref="AG8">IF(AF8&gt;=MAX($D$3:$D$100),MAX($D$3:$D$100),IF(AE8&lt;$D$3,$D$3,INDEX($D$3:$D$100,MATCH(AE8,$D$3:$D$100)+1)))</f>
        <v>2020</v>
      </c>
      <c r="AH8">
        <f t="shared" si="13"/>
        <v>5.1119999999999996E-4</v>
      </c>
      <c r="AI8" s="38">
        <f t="shared" si="14"/>
        <v>5.1119999999999996E-4</v>
      </c>
      <c r="AJ8">
        <f t="shared" si="15"/>
        <v>5.1119999999999996E-4</v>
      </c>
      <c r="AK8">
        <f t="shared" si="16"/>
        <v>6.2223263999999991</v>
      </c>
      <c r="AL8">
        <f t="shared" si="17"/>
        <v>0</v>
      </c>
      <c r="AN8" s="1" t="str" cm="1">
        <f t="array" ref="AN8">IF(INDEX(Utilities!8:8,$B$9)="","",INDEX(Utilities!8:8,$B$9))</f>
        <v/>
      </c>
      <c r="AO8" s="1" t="str" cm="1">
        <f t="array" ref="AO8">IF(INDEX(Utilities!8:8,$B$9 + 4)="","",INDEX(Utilities!8:8,$B$9 +4))</f>
        <v/>
      </c>
      <c r="AQ8">
        <f t="shared" si="39"/>
        <v>2018</v>
      </c>
      <c r="AR8">
        <f t="shared" si="18"/>
        <v>2020</v>
      </c>
      <c r="AS8" cm="1">
        <f t="array" ref="AS8">IF(AR8&gt;=MAX($D$3:$D$100),MAX($D$3:$D$100),IF(AQ8&lt;$D$3,$D$3,INDEX($D$3:$D$100,MATCH(AQ8,$D$3:$D$100)+1)))</f>
        <v>2020</v>
      </c>
      <c r="AT8">
        <f t="shared" si="19"/>
        <v>1.069E-4</v>
      </c>
      <c r="AU8" s="38">
        <f t="shared" si="20"/>
        <v>1.069E-4</v>
      </c>
      <c r="AV8">
        <f t="shared" si="21"/>
        <v>1.069E-4</v>
      </c>
      <c r="AW8">
        <f t="shared" si="22"/>
        <v>1.3011868</v>
      </c>
      <c r="AX8">
        <f t="shared" si="23"/>
        <v>0</v>
      </c>
      <c r="AZ8" s="1" t="str" cm="1">
        <f t="array" ref="AZ8">IF(INDEX(Utilities!8:8,$B$9)="","",INDEX(Utilities!8:8,$B$9))</f>
        <v/>
      </c>
      <c r="BA8" s="1" t="str" cm="1">
        <f t="array" ref="BA8">IF(INDEX(Utilities!8:8,$B$9 + 5)="","",INDEX(Utilities!8:8,$B$9 +5))</f>
        <v/>
      </c>
      <c r="BC8">
        <f t="shared" si="40"/>
        <v>2018</v>
      </c>
      <c r="BD8">
        <f t="shared" si="24"/>
        <v>2020</v>
      </c>
      <c r="BE8" cm="1">
        <f t="array" ref="BE8">IF(BD8&gt;=MAX($D$3:$D$100),MAX($D$3:$D$100),IF(BC8&lt;$D$3,$D$3,INDEX($D$3:$D$100,MATCH(BC8,$D$3:$D$100)+1)))</f>
        <v>2020</v>
      </c>
      <c r="BF8">
        <f t="shared" si="25"/>
        <v>1.44</v>
      </c>
      <c r="BG8" s="38">
        <f t="shared" si="26"/>
        <v>1.44</v>
      </c>
      <c r="BH8">
        <f t="shared" si="27"/>
        <v>1.44</v>
      </c>
      <c r="BI8">
        <f t="shared" si="28"/>
        <v>17527.68</v>
      </c>
      <c r="BJ8">
        <f t="shared" si="29"/>
        <v>0</v>
      </c>
      <c r="BL8" s="1" t="str" cm="1">
        <f t="array" ref="BL8">IF(INDEX(Utilities!8:8,$B$9)="","",INDEX(Utilities!8:8,$B$9))</f>
        <v/>
      </c>
      <c r="BM8" s="1" t="str" cm="1">
        <f t="array" ref="BM8">IF(INDEX(Utilities!8:8,$B$9 + 6)="","",INDEX(Utilities!8:8,$B$9 +6))</f>
        <v/>
      </c>
      <c r="BO8">
        <f t="shared" si="41"/>
        <v>2018</v>
      </c>
      <c r="BP8">
        <f t="shared" si="30"/>
        <v>2020</v>
      </c>
      <c r="BQ8" cm="1">
        <f t="array" ref="BQ8">IF(BP8&gt;=MAX($D$3:$D$100),MAX($D$3:$D$100),IF(BO8&lt;$D$3,$D$3,INDEX($D$3:$D$100,MATCH(BO8,$D$3:$D$100)+1)))</f>
        <v>2020</v>
      </c>
      <c r="BR8">
        <f t="shared" si="31"/>
        <v>5.4939999999999998</v>
      </c>
      <c r="BS8" s="38">
        <f t="shared" si="32"/>
        <v>5.4939999999999998</v>
      </c>
      <c r="BT8">
        <f t="shared" si="33"/>
        <v>5.4939999999999998</v>
      </c>
      <c r="BU8">
        <f t="shared" si="34"/>
        <v>66872.967999999993</v>
      </c>
      <c r="BV8">
        <f t="shared" si="35"/>
        <v>0</v>
      </c>
    </row>
    <row r="9" spans="1:74" x14ac:dyDescent="0.25">
      <c r="A9" t="s">
        <v>100</v>
      </c>
      <c r="B9">
        <f>MATCH(B8,Utilities!1:1,0)</f>
        <v>33</v>
      </c>
      <c r="D9" s="1" t="str" cm="1">
        <f t="array" ref="D9">IF(INDEX(Utilities!9:9,$B$9)="","",INDEX(Utilities!9:9,$B$9))</f>
        <v/>
      </c>
      <c r="E9" s="1" t="str" cm="1">
        <f t="array" ref="E9">IF(INDEX(Utilities!9:9,$B$9 + 1)="","",INDEX(Utilities!9:9,$B$9 + 1))</f>
        <v/>
      </c>
      <c r="G9">
        <f t="shared" si="36"/>
        <v>2019</v>
      </c>
      <c r="H9">
        <f t="shared" si="0"/>
        <v>2020</v>
      </c>
      <c r="I9" cm="1">
        <f t="array" ref="I9">IF(H9&gt;=MAX($D$3:$D$100),MAX($D$3:$D$100),IF(G9&lt;$D$3,$D$3,INDEX($D$3:$D$100,MATCH(G9,$D$3:$D$100)+1)))</f>
        <v>2020</v>
      </c>
      <c r="J9">
        <f t="shared" si="1"/>
        <v>0.13139999999999999</v>
      </c>
      <c r="K9">
        <f t="shared" si="2"/>
        <v>0.13139999999999999</v>
      </c>
      <c r="L9">
        <f t="shared" si="3"/>
        <v>0.13139999999999999</v>
      </c>
      <c r="M9">
        <f t="shared" si="4"/>
        <v>1599.4007999999999</v>
      </c>
      <c r="N9">
        <f t="shared" si="5"/>
        <v>0</v>
      </c>
      <c r="P9" s="1" t="str" cm="1">
        <f t="array" ref="P9">IF(INDEX(Utilities!9:9,$B$9)="","",INDEX(Utilities!9:9,$B$9))</f>
        <v/>
      </c>
      <c r="Q9" s="1" t="str" cm="1">
        <f t="array" ref="Q9">IF(INDEX(Utilities!9:9,$B$9 + 2)="","",INDEX(Utilities!9:9,$B$9 + 2))</f>
        <v/>
      </c>
      <c r="S9">
        <f t="shared" si="37"/>
        <v>2019</v>
      </c>
      <c r="T9">
        <f t="shared" si="6"/>
        <v>2020</v>
      </c>
      <c r="U9" cm="1">
        <f t="array" ref="U9">IF(T9&gt;=MAX($D$3:$D$100),MAX($D$3:$D$100),IF(S9&lt;$D$3,$D$3,INDEX($D$3:$D$100,MATCH(S9,$D$3:$D$100)+1)))</f>
        <v>2020</v>
      </c>
      <c r="V9">
        <f t="shared" si="7"/>
        <v>5.2200000000000002E-5</v>
      </c>
      <c r="W9" s="38">
        <f t="shared" si="8"/>
        <v>5.2200000000000002E-5</v>
      </c>
      <c r="X9">
        <f t="shared" si="9"/>
        <v>5.2200000000000002E-5</v>
      </c>
      <c r="Y9">
        <f t="shared" si="10"/>
        <v>0.63537840000000001</v>
      </c>
      <c r="Z9">
        <f t="shared" si="11"/>
        <v>0</v>
      </c>
      <c r="AB9" s="1" t="str" cm="1">
        <f t="array" ref="AB9">IF(INDEX(Utilities!9:9,$B$9)="","",INDEX(Utilities!9:9,$B$9))</f>
        <v/>
      </c>
      <c r="AC9" s="1" t="str" cm="1">
        <f t="array" ref="AC9">IF(INDEX(Utilities!9:9,$B$9 + 3)="","",INDEX(Utilities!9:9,$B$9 +3))</f>
        <v/>
      </c>
      <c r="AE9">
        <f t="shared" si="38"/>
        <v>2019</v>
      </c>
      <c r="AF9">
        <f t="shared" si="12"/>
        <v>2020</v>
      </c>
      <c r="AG9" cm="1">
        <f t="array" ref="AG9">IF(AF9&gt;=MAX($D$3:$D$100),MAX($D$3:$D$100),IF(AE9&lt;$D$3,$D$3,INDEX($D$3:$D$100,MATCH(AE9,$D$3:$D$100)+1)))</f>
        <v>2020</v>
      </c>
      <c r="AH9">
        <f t="shared" si="13"/>
        <v>5.1119999999999996E-4</v>
      </c>
      <c r="AI9" s="38">
        <f t="shared" si="14"/>
        <v>5.1119999999999996E-4</v>
      </c>
      <c r="AJ9">
        <f t="shared" si="15"/>
        <v>5.1119999999999996E-4</v>
      </c>
      <c r="AK9">
        <f t="shared" si="16"/>
        <v>6.2223263999999991</v>
      </c>
      <c r="AL9">
        <f t="shared" si="17"/>
        <v>0</v>
      </c>
      <c r="AN9" s="1" t="str" cm="1">
        <f t="array" ref="AN9">IF(INDEX(Utilities!9:9,$B$9)="","",INDEX(Utilities!9:9,$B$9))</f>
        <v/>
      </c>
      <c r="AO9" s="1" t="str" cm="1">
        <f t="array" ref="AO9">IF(INDEX(Utilities!9:9,$B$9 + 4)="","",INDEX(Utilities!9:9,$B$9 +4))</f>
        <v/>
      </c>
      <c r="AQ9">
        <f t="shared" si="39"/>
        <v>2019</v>
      </c>
      <c r="AR9">
        <f t="shared" si="18"/>
        <v>2020</v>
      </c>
      <c r="AS9" cm="1">
        <f t="array" ref="AS9">IF(AR9&gt;=MAX($D$3:$D$100),MAX($D$3:$D$100),IF(AQ9&lt;$D$3,$D$3,INDEX($D$3:$D$100,MATCH(AQ9,$D$3:$D$100)+1)))</f>
        <v>2020</v>
      </c>
      <c r="AT9">
        <f t="shared" si="19"/>
        <v>1.069E-4</v>
      </c>
      <c r="AU9" s="38">
        <f t="shared" si="20"/>
        <v>1.069E-4</v>
      </c>
      <c r="AV9">
        <f t="shared" si="21"/>
        <v>1.069E-4</v>
      </c>
      <c r="AW9">
        <f t="shared" si="22"/>
        <v>1.3011868</v>
      </c>
      <c r="AX9">
        <f t="shared" si="23"/>
        <v>0</v>
      </c>
      <c r="AZ9" s="1" t="str" cm="1">
        <f t="array" ref="AZ9">IF(INDEX(Utilities!9:9,$B$9)="","",INDEX(Utilities!9:9,$B$9))</f>
        <v/>
      </c>
      <c r="BA9" s="1" t="str" cm="1">
        <f t="array" ref="BA9">IF(INDEX(Utilities!9:9,$B$9 + 5)="","",INDEX(Utilities!9:9,$B$9 +5))</f>
        <v/>
      </c>
      <c r="BC9">
        <f t="shared" si="40"/>
        <v>2019</v>
      </c>
      <c r="BD9">
        <f t="shared" si="24"/>
        <v>2020</v>
      </c>
      <c r="BE9" cm="1">
        <f t="array" ref="BE9">IF(BD9&gt;=MAX($D$3:$D$100),MAX($D$3:$D$100),IF(BC9&lt;$D$3,$D$3,INDEX($D$3:$D$100,MATCH(BC9,$D$3:$D$100)+1)))</f>
        <v>2020</v>
      </c>
      <c r="BF9">
        <f t="shared" si="25"/>
        <v>1.44</v>
      </c>
      <c r="BG9" s="38">
        <f t="shared" si="26"/>
        <v>1.44</v>
      </c>
      <c r="BH9">
        <f t="shared" si="27"/>
        <v>1.44</v>
      </c>
      <c r="BI9">
        <f t="shared" si="28"/>
        <v>17527.68</v>
      </c>
      <c r="BJ9">
        <f t="shared" si="29"/>
        <v>0</v>
      </c>
      <c r="BL9" s="1" t="str" cm="1">
        <f t="array" ref="BL9">IF(INDEX(Utilities!9:9,$B$9)="","",INDEX(Utilities!9:9,$B$9))</f>
        <v/>
      </c>
      <c r="BM9" s="1" t="str" cm="1">
        <f t="array" ref="BM9">IF(INDEX(Utilities!9:9,$B$9 + 6)="","",INDEX(Utilities!9:9,$B$9 +6))</f>
        <v/>
      </c>
      <c r="BO9">
        <f t="shared" si="41"/>
        <v>2019</v>
      </c>
      <c r="BP9">
        <f t="shared" si="30"/>
        <v>2020</v>
      </c>
      <c r="BQ9" cm="1">
        <f t="array" ref="BQ9">IF(BP9&gt;=MAX($D$3:$D$100),MAX($D$3:$D$100),IF(BO9&lt;$D$3,$D$3,INDEX($D$3:$D$100,MATCH(BO9,$D$3:$D$100)+1)))</f>
        <v>2020</v>
      </c>
      <c r="BR9">
        <f t="shared" si="31"/>
        <v>5.4939999999999998</v>
      </c>
      <c r="BS9" s="38">
        <f t="shared" si="32"/>
        <v>5.4939999999999998</v>
      </c>
      <c r="BT9">
        <f t="shared" si="33"/>
        <v>5.4939999999999998</v>
      </c>
      <c r="BU9">
        <f t="shared" si="34"/>
        <v>66872.967999999993</v>
      </c>
      <c r="BV9">
        <f t="shared" si="35"/>
        <v>0</v>
      </c>
    </row>
    <row r="10" spans="1:74" x14ac:dyDescent="0.25">
      <c r="B10" s="35" t="s">
        <v>5</v>
      </c>
      <c r="D10" s="1" t="str" cm="1">
        <f t="array" ref="D10">IF(INDEX(Utilities!10:10,$B$9)="","",INDEX(Utilities!10:10,$B$9))</f>
        <v/>
      </c>
      <c r="E10" s="1" t="str" cm="1">
        <f t="array" ref="E10">IF(INDEX(Utilities!10:10,$B$9 + 1)="","",INDEX(Utilities!10:10,$B$9 + 1))</f>
        <v/>
      </c>
      <c r="G10">
        <f t="shared" si="36"/>
        <v>2020</v>
      </c>
      <c r="H10">
        <f t="shared" si="0"/>
        <v>2020</v>
      </c>
      <c r="I10" cm="1">
        <f t="array" ref="I10">IF(H10&gt;=MAX($D$3:$D$100),MAX($D$3:$D$100),IF(G10&lt;$D$3,$D$3,INDEX($D$3:$D$100,MATCH(G10,$D$3:$D$100)+1)))</f>
        <v>2025</v>
      </c>
      <c r="J10">
        <f t="shared" si="1"/>
        <v>0.13139999999999999</v>
      </c>
      <c r="K10">
        <f t="shared" si="2"/>
        <v>8.7840000000000001E-2</v>
      </c>
      <c r="L10">
        <f t="shared" si="3"/>
        <v>0.13139999999999999</v>
      </c>
      <c r="M10">
        <f t="shared" si="4"/>
        <v>1599.4007999999999</v>
      </c>
      <c r="N10">
        <f t="shared" si="5"/>
        <v>0</v>
      </c>
      <c r="P10" s="1" t="str" cm="1">
        <f t="array" ref="P10">IF(INDEX(Utilities!10:10,$B$9)="","",INDEX(Utilities!10:10,$B$9))</f>
        <v/>
      </c>
      <c r="Q10" s="1" t="str" cm="1">
        <f t="array" ref="Q10">IF(INDEX(Utilities!10:10,$B$9 + 2)="","",INDEX(Utilities!10:10,$B$9 + 2))</f>
        <v/>
      </c>
      <c r="S10">
        <f t="shared" si="37"/>
        <v>2020</v>
      </c>
      <c r="T10">
        <f t="shared" si="6"/>
        <v>2020</v>
      </c>
      <c r="U10" cm="1">
        <f t="array" ref="U10">IF(T10&gt;=MAX($D$3:$D$100),MAX($D$3:$D$100),IF(S10&lt;$D$3,$D$3,INDEX($D$3:$D$100,MATCH(S10,$D$3:$D$100)+1)))</f>
        <v>2025</v>
      </c>
      <c r="V10">
        <f t="shared" si="7"/>
        <v>5.2200000000000002E-5</v>
      </c>
      <c r="W10" s="38">
        <f t="shared" si="8"/>
        <v>4.8239999999999999E-5</v>
      </c>
      <c r="X10">
        <f t="shared" si="9"/>
        <v>5.2200000000000002E-5</v>
      </c>
      <c r="Y10">
        <f t="shared" si="10"/>
        <v>0.63537840000000001</v>
      </c>
      <c r="Z10">
        <f t="shared" si="11"/>
        <v>0</v>
      </c>
      <c r="AB10" s="1" t="str" cm="1">
        <f t="array" ref="AB10">IF(INDEX(Utilities!10:10,$B$9)="","",INDEX(Utilities!10:10,$B$9))</f>
        <v/>
      </c>
      <c r="AC10" s="1" t="str" cm="1">
        <f t="array" ref="AC10">IF(INDEX(Utilities!10:10,$B$9 + 3)="","",INDEX(Utilities!10:10,$B$9 +3))</f>
        <v/>
      </c>
      <c r="AE10">
        <f t="shared" si="38"/>
        <v>2020</v>
      </c>
      <c r="AF10">
        <f t="shared" si="12"/>
        <v>2020</v>
      </c>
      <c r="AG10" cm="1">
        <f t="array" ref="AG10">IF(AF10&gt;=MAX($D$3:$D$100),MAX($D$3:$D$100),IF(AE10&lt;$D$3,$D$3,INDEX($D$3:$D$100,MATCH(AE10,$D$3:$D$100)+1)))</f>
        <v>2025</v>
      </c>
      <c r="AH10">
        <f t="shared" si="13"/>
        <v>5.1119999999999996E-4</v>
      </c>
      <c r="AI10" s="38">
        <f t="shared" si="14"/>
        <v>4.7879999999999998E-4</v>
      </c>
      <c r="AJ10">
        <f t="shared" si="15"/>
        <v>5.1119999999999996E-4</v>
      </c>
      <c r="AK10">
        <f t="shared" si="16"/>
        <v>6.2223263999999991</v>
      </c>
      <c r="AL10">
        <f t="shared" si="17"/>
        <v>0</v>
      </c>
      <c r="AN10" s="1" t="str" cm="1">
        <f t="array" ref="AN10">IF(INDEX(Utilities!10:10,$B$9)="","",INDEX(Utilities!10:10,$B$9))</f>
        <v/>
      </c>
      <c r="AO10" s="1" t="str" cm="1">
        <f t="array" ref="AO10">IF(INDEX(Utilities!10:10,$B$9 + 4)="","",INDEX(Utilities!10:10,$B$9 +4))</f>
        <v/>
      </c>
      <c r="AQ10">
        <f t="shared" si="39"/>
        <v>2020</v>
      </c>
      <c r="AR10">
        <f t="shared" si="18"/>
        <v>2020</v>
      </c>
      <c r="AS10" cm="1">
        <f t="array" ref="AS10">IF(AR10&gt;=MAX($D$3:$D$100),MAX($D$3:$D$100),IF(AQ10&lt;$D$3,$D$3,INDEX($D$3:$D$100,MATCH(AQ10,$D$3:$D$100)+1)))</f>
        <v>2025</v>
      </c>
      <c r="AT10">
        <f t="shared" si="19"/>
        <v>1.069E-4</v>
      </c>
      <c r="AU10" s="38">
        <f t="shared" si="20"/>
        <v>1.008E-4</v>
      </c>
      <c r="AV10">
        <f t="shared" si="21"/>
        <v>1.069E-4</v>
      </c>
      <c r="AW10">
        <f t="shared" si="22"/>
        <v>1.3011868</v>
      </c>
      <c r="AX10">
        <f t="shared" si="23"/>
        <v>0</v>
      </c>
      <c r="AZ10" s="1" t="str" cm="1">
        <f t="array" ref="AZ10">IF(INDEX(Utilities!10:10,$B$9)="","",INDEX(Utilities!10:10,$B$9))</f>
        <v/>
      </c>
      <c r="BA10" s="1" t="str" cm="1">
        <f t="array" ref="BA10">IF(INDEX(Utilities!10:10,$B$9 + 5)="","",INDEX(Utilities!10:10,$B$9 +5))</f>
        <v/>
      </c>
      <c r="BC10">
        <f t="shared" si="40"/>
        <v>2020</v>
      </c>
      <c r="BD10">
        <f t="shared" si="24"/>
        <v>2020</v>
      </c>
      <c r="BE10" cm="1">
        <f t="array" ref="BE10">IF(BD10&gt;=MAX($D$3:$D$100),MAX($D$3:$D$100),IF(BC10&lt;$D$3,$D$3,INDEX($D$3:$D$100,MATCH(BC10,$D$3:$D$100)+1)))</f>
        <v>2025</v>
      </c>
      <c r="BF10">
        <f t="shared" si="25"/>
        <v>1.44</v>
      </c>
      <c r="BG10" s="38">
        <f t="shared" si="26"/>
        <v>0.86040000000000005</v>
      </c>
      <c r="BH10">
        <f t="shared" si="27"/>
        <v>1.44</v>
      </c>
      <c r="BI10">
        <f t="shared" si="28"/>
        <v>17527.68</v>
      </c>
      <c r="BJ10">
        <f t="shared" si="29"/>
        <v>0</v>
      </c>
      <c r="BL10" s="1" t="str" cm="1">
        <f t="array" ref="BL10">IF(INDEX(Utilities!10:10,$B$9)="","",INDEX(Utilities!10:10,$B$9))</f>
        <v/>
      </c>
      <c r="BM10" s="1" t="str" cm="1">
        <f t="array" ref="BM10">IF(INDEX(Utilities!10:10,$B$9 + 6)="","",INDEX(Utilities!10:10,$B$9 +6))</f>
        <v/>
      </c>
      <c r="BO10">
        <f t="shared" si="41"/>
        <v>2020</v>
      </c>
      <c r="BP10">
        <f t="shared" si="30"/>
        <v>2020</v>
      </c>
      <c r="BQ10" cm="1">
        <f t="array" ref="BQ10">IF(BP10&gt;=MAX($D$3:$D$100),MAX($D$3:$D$100),IF(BO10&lt;$D$3,$D$3,INDEX($D$3:$D$100,MATCH(BO10,$D$3:$D$100)+1)))</f>
        <v>2025</v>
      </c>
      <c r="BR10">
        <f t="shared" si="31"/>
        <v>5.4939999999999998</v>
      </c>
      <c r="BS10" s="38">
        <f t="shared" si="32"/>
        <v>4.8419999999999996</v>
      </c>
      <c r="BT10">
        <f t="shared" si="33"/>
        <v>5.4939999999999998</v>
      </c>
      <c r="BU10">
        <f t="shared" si="34"/>
        <v>66872.967999999993</v>
      </c>
      <c r="BV10">
        <f t="shared" si="35"/>
        <v>0</v>
      </c>
    </row>
    <row r="11" spans="1:74" x14ac:dyDescent="0.25">
      <c r="A11" s="7" t="s">
        <v>9</v>
      </c>
      <c r="B11" s="34">
        <f>SUMIFS(M3:M100,G3:G100,CONCATENATE("&lt;",TEXT('Input-output'!B2+'Input-output'!B3,"0"))) - SUMIFS(M3:M100,G3:G100,CONCATENATE("&lt;",TEXT('Input-output'!B2,"0")))</f>
        <v>46711.267200000002</v>
      </c>
      <c r="C11" t="s">
        <v>11</v>
      </c>
      <c r="D11" s="1" t="str" cm="1">
        <f t="array" ref="D11">IF(INDEX(Utilities!11:11,$B$9)="","",INDEX(Utilities!11:11,$B$9))</f>
        <v/>
      </c>
      <c r="E11" s="1" t="str" cm="1">
        <f t="array" ref="E11">IF(INDEX(Utilities!11:11,$B$9 + 1)="","",INDEX(Utilities!11:11,$B$9 + 1))</f>
        <v/>
      </c>
      <c r="G11">
        <f t="shared" si="36"/>
        <v>2021</v>
      </c>
      <c r="H11">
        <f t="shared" si="0"/>
        <v>2020</v>
      </c>
      <c r="I11" cm="1">
        <f t="array" ref="I11">IF(H11&gt;=MAX($D$3:$D$100),MAX($D$3:$D$100),IF(G11&lt;$D$3,$D$3,INDEX($D$3:$D$100,MATCH(G11,$D$3:$D$100)+1)))</f>
        <v>2025</v>
      </c>
      <c r="J11">
        <f t="shared" si="1"/>
        <v>0.13139999999999999</v>
      </c>
      <c r="K11">
        <f t="shared" si="2"/>
        <v>8.7840000000000001E-2</v>
      </c>
      <c r="L11">
        <f t="shared" si="3"/>
        <v>0.12268799999999999</v>
      </c>
      <c r="M11">
        <f t="shared" si="4"/>
        <v>1493.358336</v>
      </c>
      <c r="N11">
        <f t="shared" si="5"/>
        <v>0</v>
      </c>
      <c r="P11" s="1" t="str" cm="1">
        <f t="array" ref="P11">IF(INDEX(Utilities!11:11,$B$9)="","",INDEX(Utilities!11:11,$B$9))</f>
        <v/>
      </c>
      <c r="Q11" s="1" t="str" cm="1">
        <f t="array" ref="Q11">IF(INDEX(Utilities!11:11,$B$9 + 2)="","",INDEX(Utilities!11:11,$B$9 + 2))</f>
        <v/>
      </c>
      <c r="S11">
        <f t="shared" si="37"/>
        <v>2021</v>
      </c>
      <c r="T11">
        <f t="shared" si="6"/>
        <v>2020</v>
      </c>
      <c r="U11" cm="1">
        <f t="array" ref="U11">IF(T11&gt;=MAX($D$3:$D$100),MAX($D$3:$D$100),IF(S11&lt;$D$3,$D$3,INDEX($D$3:$D$100,MATCH(S11,$D$3:$D$100)+1)))</f>
        <v>2025</v>
      </c>
      <c r="V11">
        <f t="shared" si="7"/>
        <v>5.2200000000000002E-5</v>
      </c>
      <c r="W11" s="38">
        <f t="shared" si="8"/>
        <v>4.8239999999999999E-5</v>
      </c>
      <c r="X11">
        <f t="shared" si="9"/>
        <v>5.1408E-5</v>
      </c>
      <c r="Y11">
        <f t="shared" si="10"/>
        <v>0.62573817600000003</v>
      </c>
      <c r="Z11">
        <f t="shared" si="11"/>
        <v>0</v>
      </c>
      <c r="AB11" s="1" t="str" cm="1">
        <f t="array" ref="AB11">IF(INDEX(Utilities!11:11,$B$9)="","",INDEX(Utilities!11:11,$B$9))</f>
        <v/>
      </c>
      <c r="AC11" s="1" t="str" cm="1">
        <f t="array" ref="AC11">IF(INDEX(Utilities!11:11,$B$9 + 3)="","",INDEX(Utilities!11:11,$B$9 +3))</f>
        <v/>
      </c>
      <c r="AE11">
        <f t="shared" si="38"/>
        <v>2021</v>
      </c>
      <c r="AF11">
        <f t="shared" si="12"/>
        <v>2020</v>
      </c>
      <c r="AG11" cm="1">
        <f t="array" ref="AG11">IF(AF11&gt;=MAX($D$3:$D$100),MAX($D$3:$D$100),IF(AE11&lt;$D$3,$D$3,INDEX($D$3:$D$100,MATCH(AE11,$D$3:$D$100)+1)))</f>
        <v>2025</v>
      </c>
      <c r="AH11">
        <f t="shared" si="13"/>
        <v>5.1119999999999996E-4</v>
      </c>
      <c r="AI11" s="38">
        <f t="shared" si="14"/>
        <v>4.7879999999999998E-4</v>
      </c>
      <c r="AJ11">
        <f t="shared" si="15"/>
        <v>5.0471999999999995E-4</v>
      </c>
      <c r="AK11">
        <f t="shared" si="16"/>
        <v>6.1434518399999991</v>
      </c>
      <c r="AL11">
        <f t="shared" si="17"/>
        <v>0</v>
      </c>
      <c r="AN11" s="1" t="str" cm="1">
        <f t="array" ref="AN11">IF(INDEX(Utilities!11:11,$B$9)="","",INDEX(Utilities!11:11,$B$9))</f>
        <v/>
      </c>
      <c r="AO11" s="1" t="str" cm="1">
        <f t="array" ref="AO11">IF(INDEX(Utilities!11:11,$B$9 + 4)="","",INDEX(Utilities!11:11,$B$9 +4))</f>
        <v/>
      </c>
      <c r="AQ11">
        <f t="shared" si="39"/>
        <v>2021</v>
      </c>
      <c r="AR11">
        <f t="shared" si="18"/>
        <v>2020</v>
      </c>
      <c r="AS11" cm="1">
        <f t="array" ref="AS11">IF(AR11&gt;=MAX($D$3:$D$100),MAX($D$3:$D$100),IF(AQ11&lt;$D$3,$D$3,INDEX($D$3:$D$100,MATCH(AQ11,$D$3:$D$100)+1)))</f>
        <v>2025</v>
      </c>
      <c r="AT11">
        <f t="shared" si="19"/>
        <v>1.069E-4</v>
      </c>
      <c r="AU11" s="38">
        <f t="shared" si="20"/>
        <v>1.008E-4</v>
      </c>
      <c r="AV11">
        <f t="shared" si="21"/>
        <v>1.0567999999999999E-4</v>
      </c>
      <c r="AW11">
        <f t="shared" si="22"/>
        <v>1.2863369599999999</v>
      </c>
      <c r="AX11">
        <f t="shared" si="23"/>
        <v>0</v>
      </c>
      <c r="AZ11" s="1" t="str" cm="1">
        <f t="array" ref="AZ11">IF(INDEX(Utilities!11:11,$B$9)="","",INDEX(Utilities!11:11,$B$9))</f>
        <v/>
      </c>
      <c r="BA11" s="1" t="str" cm="1">
        <f t="array" ref="BA11">IF(INDEX(Utilities!11:11,$B$9 + 5)="","",INDEX(Utilities!11:11,$B$9 +5))</f>
        <v/>
      </c>
      <c r="BC11">
        <f t="shared" si="40"/>
        <v>2021</v>
      </c>
      <c r="BD11">
        <f t="shared" si="24"/>
        <v>2020</v>
      </c>
      <c r="BE11" cm="1">
        <f t="array" ref="BE11">IF(BD11&gt;=MAX($D$3:$D$100),MAX($D$3:$D$100),IF(BC11&lt;$D$3,$D$3,INDEX($D$3:$D$100,MATCH(BC11,$D$3:$D$100)+1)))</f>
        <v>2025</v>
      </c>
      <c r="BF11">
        <f t="shared" si="25"/>
        <v>1.44</v>
      </c>
      <c r="BG11" s="38">
        <f t="shared" si="26"/>
        <v>0.86040000000000005</v>
      </c>
      <c r="BH11">
        <f t="shared" si="27"/>
        <v>1.3240799999999999</v>
      </c>
      <c r="BI11">
        <f t="shared" si="28"/>
        <v>16116.70176</v>
      </c>
      <c r="BJ11">
        <f t="shared" si="29"/>
        <v>0</v>
      </c>
      <c r="BL11" s="1" t="str" cm="1">
        <f t="array" ref="BL11">IF(INDEX(Utilities!11:11,$B$9)="","",INDEX(Utilities!11:11,$B$9))</f>
        <v/>
      </c>
      <c r="BM11" s="1" t="str" cm="1">
        <f t="array" ref="BM11">IF(INDEX(Utilities!11:11,$B$9 + 6)="","",INDEX(Utilities!11:11,$B$9 +6))</f>
        <v/>
      </c>
      <c r="BO11">
        <f t="shared" si="41"/>
        <v>2021</v>
      </c>
      <c r="BP11">
        <f t="shared" si="30"/>
        <v>2020</v>
      </c>
      <c r="BQ11" cm="1">
        <f t="array" ref="BQ11">IF(BP11&gt;=MAX($D$3:$D$100),MAX($D$3:$D$100),IF(BO11&lt;$D$3,$D$3,INDEX($D$3:$D$100,MATCH(BO11,$D$3:$D$100)+1)))</f>
        <v>2025</v>
      </c>
      <c r="BR11">
        <f t="shared" si="31"/>
        <v>5.4939999999999998</v>
      </c>
      <c r="BS11" s="38">
        <f t="shared" si="32"/>
        <v>4.8419999999999996</v>
      </c>
      <c r="BT11">
        <f t="shared" si="33"/>
        <v>5.3635999999999999</v>
      </c>
      <c r="BU11">
        <f t="shared" si="34"/>
        <v>65285.739199999996</v>
      </c>
      <c r="BV11">
        <f t="shared" si="35"/>
        <v>0</v>
      </c>
    </row>
    <row r="12" spans="1:74" x14ac:dyDescent="0.25">
      <c r="A12" s="7" t="s">
        <v>17</v>
      </c>
      <c r="B12" s="39">
        <f>SUMIFS(Y3:Y100,S3:S100,CONCATENATE("&lt;",TEXT('Input-output'!B2+'Input-output'!B3,"0"))) - SUMIFS(Y3:Y100,S3:S100,CONCATENATE("&lt;",TEXT('Input-output'!B2,"0")))</f>
        <v>28.460570400000037</v>
      </c>
      <c r="C12" t="s">
        <v>18</v>
      </c>
      <c r="D12" s="1" t="str" cm="1">
        <f t="array" ref="D12">IF(INDEX(Utilities!12:12,$B$9)="","",INDEX(Utilities!12:12,$B$9))</f>
        <v/>
      </c>
      <c r="E12" s="1" t="str" cm="1">
        <f t="array" ref="E12">IF(INDEX(Utilities!12:12,$B$9 + 1)="","",INDEX(Utilities!12:12,$B$9 + 1))</f>
        <v/>
      </c>
      <c r="G12">
        <f t="shared" si="36"/>
        <v>2022</v>
      </c>
      <c r="H12">
        <f t="shared" si="0"/>
        <v>2020</v>
      </c>
      <c r="I12" cm="1">
        <f t="array" ref="I12">IF(H12&gt;=MAX($D$3:$D$100),MAX($D$3:$D$100),IF(G12&lt;$D$3,$D$3,INDEX($D$3:$D$100,MATCH(G12,$D$3:$D$100)+1)))</f>
        <v>2025</v>
      </c>
      <c r="J12">
        <f t="shared" si="1"/>
        <v>0.13139999999999999</v>
      </c>
      <c r="K12">
        <f t="shared" si="2"/>
        <v>8.7840000000000001E-2</v>
      </c>
      <c r="L12">
        <f t="shared" si="3"/>
        <v>0.11397599999999999</v>
      </c>
      <c r="M12">
        <f t="shared" si="4"/>
        <v>1387.3158719999999</v>
      </c>
      <c r="N12">
        <f t="shared" si="5"/>
        <v>0</v>
      </c>
      <c r="P12" s="1" t="str" cm="1">
        <f t="array" ref="P12">IF(INDEX(Utilities!12:12,$B$9)="","",INDEX(Utilities!12:12,$B$9))</f>
        <v/>
      </c>
      <c r="Q12" s="1" t="str" cm="1">
        <f t="array" ref="Q12">IF(INDEX(Utilities!12:12,$B$9 + 2)="","",INDEX(Utilities!12:12,$B$9 + 2))</f>
        <v/>
      </c>
      <c r="S12">
        <f t="shared" si="37"/>
        <v>2022</v>
      </c>
      <c r="T12">
        <f t="shared" si="6"/>
        <v>2020</v>
      </c>
      <c r="U12" cm="1">
        <f t="array" ref="U12">IF(T12&gt;=MAX($D$3:$D$100),MAX($D$3:$D$100),IF(S12&lt;$D$3,$D$3,INDEX($D$3:$D$100,MATCH(S12,$D$3:$D$100)+1)))</f>
        <v>2025</v>
      </c>
      <c r="V12">
        <f t="shared" si="7"/>
        <v>5.2200000000000002E-5</v>
      </c>
      <c r="W12" s="38">
        <f t="shared" si="8"/>
        <v>4.8239999999999999E-5</v>
      </c>
      <c r="X12">
        <f t="shared" si="9"/>
        <v>5.0615999999999998E-5</v>
      </c>
      <c r="Y12">
        <f t="shared" si="10"/>
        <v>0.61609795199999995</v>
      </c>
      <c r="Z12">
        <f t="shared" si="11"/>
        <v>0</v>
      </c>
      <c r="AB12" s="1" t="str" cm="1">
        <f t="array" ref="AB12">IF(INDEX(Utilities!12:12,$B$9)="","",INDEX(Utilities!12:12,$B$9))</f>
        <v/>
      </c>
      <c r="AC12" s="1" t="str" cm="1">
        <f t="array" ref="AC12">IF(INDEX(Utilities!12:12,$B$9 + 3)="","",INDEX(Utilities!12:12,$B$9 +3))</f>
        <v/>
      </c>
      <c r="AE12">
        <f t="shared" si="38"/>
        <v>2022</v>
      </c>
      <c r="AF12">
        <f t="shared" si="12"/>
        <v>2020</v>
      </c>
      <c r="AG12" cm="1">
        <f t="array" ref="AG12">IF(AF12&gt;=MAX($D$3:$D$100),MAX($D$3:$D$100),IF(AE12&lt;$D$3,$D$3,INDEX($D$3:$D$100,MATCH(AE12,$D$3:$D$100)+1)))</f>
        <v>2025</v>
      </c>
      <c r="AH12">
        <f t="shared" si="13"/>
        <v>5.1119999999999996E-4</v>
      </c>
      <c r="AI12" s="38">
        <f t="shared" si="14"/>
        <v>4.7879999999999998E-4</v>
      </c>
      <c r="AJ12">
        <f t="shared" si="15"/>
        <v>4.9823999999999995E-4</v>
      </c>
      <c r="AK12">
        <f t="shared" si="16"/>
        <v>6.0645772799999991</v>
      </c>
      <c r="AL12">
        <f t="shared" si="17"/>
        <v>0</v>
      </c>
      <c r="AN12" s="1" t="str" cm="1">
        <f t="array" ref="AN12">IF(INDEX(Utilities!12:12,$B$9)="","",INDEX(Utilities!12:12,$B$9))</f>
        <v/>
      </c>
      <c r="AO12" s="1" t="str" cm="1">
        <f t="array" ref="AO12">IF(INDEX(Utilities!12:12,$B$9 + 4)="","",INDEX(Utilities!12:12,$B$9 +4))</f>
        <v/>
      </c>
      <c r="AQ12">
        <f t="shared" si="39"/>
        <v>2022</v>
      </c>
      <c r="AR12">
        <f t="shared" si="18"/>
        <v>2020</v>
      </c>
      <c r="AS12" cm="1">
        <f t="array" ref="AS12">IF(AR12&gt;=MAX($D$3:$D$100),MAX($D$3:$D$100),IF(AQ12&lt;$D$3,$D$3,INDEX($D$3:$D$100,MATCH(AQ12,$D$3:$D$100)+1)))</f>
        <v>2025</v>
      </c>
      <c r="AT12">
        <f t="shared" si="19"/>
        <v>1.069E-4</v>
      </c>
      <c r="AU12" s="38">
        <f t="shared" si="20"/>
        <v>1.008E-4</v>
      </c>
      <c r="AV12">
        <f t="shared" si="21"/>
        <v>1.0446E-4</v>
      </c>
      <c r="AW12">
        <f t="shared" si="22"/>
        <v>1.27148712</v>
      </c>
      <c r="AX12">
        <f t="shared" si="23"/>
        <v>0</v>
      </c>
      <c r="AZ12" s="1" t="str" cm="1">
        <f t="array" ref="AZ12">IF(INDEX(Utilities!12:12,$B$9)="","",INDEX(Utilities!12:12,$B$9))</f>
        <v/>
      </c>
      <c r="BA12" s="1" t="str" cm="1">
        <f t="array" ref="BA12">IF(INDEX(Utilities!12:12,$B$9 + 5)="","",INDEX(Utilities!12:12,$B$9 +5))</f>
        <v/>
      </c>
      <c r="BC12">
        <f t="shared" si="40"/>
        <v>2022</v>
      </c>
      <c r="BD12">
        <f t="shared" si="24"/>
        <v>2020</v>
      </c>
      <c r="BE12" cm="1">
        <f t="array" ref="BE12">IF(BD12&gt;=MAX($D$3:$D$100),MAX($D$3:$D$100),IF(BC12&lt;$D$3,$D$3,INDEX($D$3:$D$100,MATCH(BC12,$D$3:$D$100)+1)))</f>
        <v>2025</v>
      </c>
      <c r="BF12">
        <f t="shared" si="25"/>
        <v>1.44</v>
      </c>
      <c r="BG12" s="38">
        <f t="shared" si="26"/>
        <v>0.86040000000000005</v>
      </c>
      <c r="BH12">
        <f t="shared" si="27"/>
        <v>1.2081599999999999</v>
      </c>
      <c r="BI12">
        <f t="shared" si="28"/>
        <v>14705.72352</v>
      </c>
      <c r="BJ12">
        <f t="shared" si="29"/>
        <v>0</v>
      </c>
      <c r="BL12" s="1" t="str" cm="1">
        <f t="array" ref="BL12">IF(INDEX(Utilities!12:12,$B$9)="","",INDEX(Utilities!12:12,$B$9))</f>
        <v/>
      </c>
      <c r="BM12" s="1" t="str" cm="1">
        <f t="array" ref="BM12">IF(INDEX(Utilities!12:12,$B$9 + 6)="","",INDEX(Utilities!12:12,$B$9 +6))</f>
        <v/>
      </c>
      <c r="BO12">
        <f t="shared" si="41"/>
        <v>2022</v>
      </c>
      <c r="BP12">
        <f t="shared" si="30"/>
        <v>2020</v>
      </c>
      <c r="BQ12" cm="1">
        <f t="array" ref="BQ12">IF(BP12&gt;=MAX($D$3:$D$100),MAX($D$3:$D$100),IF(BO12&lt;$D$3,$D$3,INDEX($D$3:$D$100,MATCH(BO12,$D$3:$D$100)+1)))</f>
        <v>2025</v>
      </c>
      <c r="BR12">
        <f t="shared" si="31"/>
        <v>5.4939999999999998</v>
      </c>
      <c r="BS12" s="38">
        <f t="shared" si="32"/>
        <v>4.8419999999999996</v>
      </c>
      <c r="BT12">
        <f t="shared" si="33"/>
        <v>5.2332000000000001</v>
      </c>
      <c r="BU12">
        <f t="shared" si="34"/>
        <v>63698.510399999999</v>
      </c>
      <c r="BV12">
        <f t="shared" si="35"/>
        <v>0</v>
      </c>
    </row>
    <row r="13" spans="1:74" x14ac:dyDescent="0.25">
      <c r="A13" s="7" t="s">
        <v>22</v>
      </c>
      <c r="B13" s="39">
        <f>SUMIFS(AK3:AK100,AE3:AE100,CONCATENATE("&lt;",TEXT('Input-output'!B2+'Input-output'!B3,"0"))) - SUMIFS(AK3:AK100,AE3:AE100,CONCATENATE("&lt;",TEXT('Input-output'!B2,"0")))</f>
        <v>283.29112799999973</v>
      </c>
      <c r="C13" t="s">
        <v>23</v>
      </c>
      <c r="D13" s="1" t="str" cm="1">
        <f t="array" ref="D13">IF(INDEX(Utilities!13:13,$B$9)="","",INDEX(Utilities!13:13,$B$9))</f>
        <v/>
      </c>
      <c r="E13" s="1" t="str" cm="1">
        <f t="array" ref="E13">IF(INDEX(Utilities!13:13,$B$9 + 1)="","",INDEX(Utilities!13:13,$B$9 + 1))</f>
        <v/>
      </c>
      <c r="G13">
        <f t="shared" si="36"/>
        <v>2023</v>
      </c>
      <c r="H13">
        <f t="shared" si="0"/>
        <v>2020</v>
      </c>
      <c r="I13" cm="1">
        <f t="array" ref="I13">IF(H13&gt;=MAX($D$3:$D$100),MAX($D$3:$D$100),IF(G13&lt;$D$3,$D$3,INDEX($D$3:$D$100,MATCH(G13,$D$3:$D$100)+1)))</f>
        <v>2025</v>
      </c>
      <c r="J13">
        <f t="shared" si="1"/>
        <v>0.13139999999999999</v>
      </c>
      <c r="K13">
        <f t="shared" si="2"/>
        <v>8.7840000000000001E-2</v>
      </c>
      <c r="L13">
        <f t="shared" si="3"/>
        <v>0.105264</v>
      </c>
      <c r="M13">
        <f t="shared" si="4"/>
        <v>1281.273408</v>
      </c>
      <c r="N13">
        <f t="shared" si="5"/>
        <v>0</v>
      </c>
      <c r="P13" s="1" t="str" cm="1">
        <f t="array" ref="P13">IF(INDEX(Utilities!13:13,$B$9)="","",INDEX(Utilities!13:13,$B$9))</f>
        <v/>
      </c>
      <c r="Q13" s="1" t="str" cm="1">
        <f t="array" ref="Q13">IF(INDEX(Utilities!13:13,$B$9 + 2)="","",INDEX(Utilities!13:13,$B$9 + 2))</f>
        <v/>
      </c>
      <c r="S13">
        <f t="shared" si="37"/>
        <v>2023</v>
      </c>
      <c r="T13">
        <f t="shared" si="6"/>
        <v>2020</v>
      </c>
      <c r="U13" cm="1">
        <f t="array" ref="U13">IF(T13&gt;=MAX($D$3:$D$100),MAX($D$3:$D$100),IF(S13&lt;$D$3,$D$3,INDEX($D$3:$D$100,MATCH(S13,$D$3:$D$100)+1)))</f>
        <v>2025</v>
      </c>
      <c r="V13">
        <f t="shared" si="7"/>
        <v>5.2200000000000002E-5</v>
      </c>
      <c r="W13" s="38">
        <f t="shared" si="8"/>
        <v>4.8239999999999999E-5</v>
      </c>
      <c r="X13">
        <f t="shared" si="9"/>
        <v>4.9824000000000003E-5</v>
      </c>
      <c r="Y13">
        <f t="shared" si="10"/>
        <v>0.60645772800000008</v>
      </c>
      <c r="Z13">
        <f t="shared" si="11"/>
        <v>0</v>
      </c>
      <c r="AB13" s="1" t="str" cm="1">
        <f t="array" ref="AB13">IF(INDEX(Utilities!13:13,$B$9)="","",INDEX(Utilities!13:13,$B$9))</f>
        <v/>
      </c>
      <c r="AC13" s="1" t="str" cm="1">
        <f t="array" ref="AC13">IF(INDEX(Utilities!13:13,$B$9 + 3)="","",INDEX(Utilities!13:13,$B$9 +3))</f>
        <v/>
      </c>
      <c r="AE13">
        <f t="shared" si="38"/>
        <v>2023</v>
      </c>
      <c r="AF13">
        <f t="shared" si="12"/>
        <v>2020</v>
      </c>
      <c r="AG13" cm="1">
        <f t="array" ref="AG13">IF(AF13&gt;=MAX($D$3:$D$100),MAX($D$3:$D$100),IF(AE13&lt;$D$3,$D$3,INDEX($D$3:$D$100,MATCH(AE13,$D$3:$D$100)+1)))</f>
        <v>2025</v>
      </c>
      <c r="AH13">
        <f t="shared" si="13"/>
        <v>5.1119999999999996E-4</v>
      </c>
      <c r="AI13" s="38">
        <f t="shared" si="14"/>
        <v>4.7879999999999998E-4</v>
      </c>
      <c r="AJ13">
        <f t="shared" si="15"/>
        <v>4.9175999999999994E-4</v>
      </c>
      <c r="AK13">
        <f t="shared" si="16"/>
        <v>5.985702719999999</v>
      </c>
      <c r="AL13">
        <f t="shared" si="17"/>
        <v>0</v>
      </c>
      <c r="AN13" s="1" t="str" cm="1">
        <f t="array" ref="AN13">IF(INDEX(Utilities!13:13,$B$9)="","",INDEX(Utilities!13:13,$B$9))</f>
        <v/>
      </c>
      <c r="AO13" s="1" t="str" cm="1">
        <f t="array" ref="AO13">IF(INDEX(Utilities!13:13,$B$9 + 4)="","",INDEX(Utilities!13:13,$B$9 +4))</f>
        <v/>
      </c>
      <c r="AQ13">
        <f t="shared" si="39"/>
        <v>2023</v>
      </c>
      <c r="AR13">
        <f t="shared" si="18"/>
        <v>2020</v>
      </c>
      <c r="AS13" cm="1">
        <f t="array" ref="AS13">IF(AR13&gt;=MAX($D$3:$D$100),MAX($D$3:$D$100),IF(AQ13&lt;$D$3,$D$3,INDEX($D$3:$D$100,MATCH(AQ13,$D$3:$D$100)+1)))</f>
        <v>2025</v>
      </c>
      <c r="AT13">
        <f t="shared" si="19"/>
        <v>1.069E-4</v>
      </c>
      <c r="AU13" s="38">
        <f t="shared" si="20"/>
        <v>1.008E-4</v>
      </c>
      <c r="AV13">
        <f t="shared" si="21"/>
        <v>1.0323999999999999E-4</v>
      </c>
      <c r="AW13">
        <f t="shared" si="22"/>
        <v>1.2566372799999999</v>
      </c>
      <c r="AX13">
        <f t="shared" si="23"/>
        <v>0</v>
      </c>
      <c r="AZ13" s="1" t="str" cm="1">
        <f t="array" ref="AZ13">IF(INDEX(Utilities!13:13,$B$9)="","",INDEX(Utilities!13:13,$B$9))</f>
        <v/>
      </c>
      <c r="BA13" s="1" t="str" cm="1">
        <f t="array" ref="BA13">IF(INDEX(Utilities!13:13,$B$9 + 5)="","",INDEX(Utilities!13:13,$B$9 +5))</f>
        <v/>
      </c>
      <c r="BC13">
        <f t="shared" si="40"/>
        <v>2023</v>
      </c>
      <c r="BD13">
        <f t="shared" si="24"/>
        <v>2020</v>
      </c>
      <c r="BE13" cm="1">
        <f t="array" ref="BE13">IF(BD13&gt;=MAX($D$3:$D$100),MAX($D$3:$D$100),IF(BC13&lt;$D$3,$D$3,INDEX($D$3:$D$100,MATCH(BC13,$D$3:$D$100)+1)))</f>
        <v>2025</v>
      </c>
      <c r="BF13">
        <f t="shared" si="25"/>
        <v>1.44</v>
      </c>
      <c r="BG13" s="38">
        <f t="shared" si="26"/>
        <v>0.86040000000000005</v>
      </c>
      <c r="BH13">
        <f t="shared" si="27"/>
        <v>1.0922400000000001</v>
      </c>
      <c r="BI13">
        <f t="shared" si="28"/>
        <v>13294.745280000001</v>
      </c>
      <c r="BJ13">
        <f t="shared" si="29"/>
        <v>0</v>
      </c>
      <c r="BL13" s="1" t="str" cm="1">
        <f t="array" ref="BL13">IF(INDEX(Utilities!13:13,$B$9)="","",INDEX(Utilities!13:13,$B$9))</f>
        <v/>
      </c>
      <c r="BM13" s="1" t="str" cm="1">
        <f t="array" ref="BM13">IF(INDEX(Utilities!13:13,$B$9 + 6)="","",INDEX(Utilities!13:13,$B$9 +6))</f>
        <v/>
      </c>
      <c r="BO13">
        <f t="shared" si="41"/>
        <v>2023</v>
      </c>
      <c r="BP13">
        <f t="shared" si="30"/>
        <v>2020</v>
      </c>
      <c r="BQ13" cm="1">
        <f t="array" ref="BQ13">IF(BP13&gt;=MAX($D$3:$D$100),MAX($D$3:$D$100),IF(BO13&lt;$D$3,$D$3,INDEX($D$3:$D$100,MATCH(BO13,$D$3:$D$100)+1)))</f>
        <v>2025</v>
      </c>
      <c r="BR13">
        <f t="shared" si="31"/>
        <v>5.4939999999999998</v>
      </c>
      <c r="BS13" s="38">
        <f t="shared" si="32"/>
        <v>4.8419999999999996</v>
      </c>
      <c r="BT13">
        <f t="shared" si="33"/>
        <v>5.1027999999999993</v>
      </c>
      <c r="BU13">
        <f t="shared" si="34"/>
        <v>62111.281599999995</v>
      </c>
      <c r="BV13">
        <f t="shared" si="35"/>
        <v>0</v>
      </c>
    </row>
    <row r="14" spans="1:74" x14ac:dyDescent="0.25">
      <c r="A14" s="7" t="s">
        <v>26</v>
      </c>
      <c r="B14" s="39">
        <f>SUMIFS(AW3:AW100,AQ3:AQ100,CONCATENATE("&lt;",TEXT('Input-output'!B2+'Input-output'!B3,"0"))) - SUMIFS(AW3:AW100,AQ3:AQ100,CONCATENATE("&lt;",TEXT('Input-output'!B2,"0")))</f>
        <v>59.89962919999995</v>
      </c>
      <c r="C14" t="s">
        <v>27</v>
      </c>
      <c r="D14" s="1" t="str" cm="1">
        <f t="array" ref="D14">IF(INDEX(Utilities!14:14,$B$9)="","",INDEX(Utilities!14:14,$B$9))</f>
        <v/>
      </c>
      <c r="E14" s="1" t="str" cm="1">
        <f t="array" ref="E14">IF(INDEX(Utilities!14:14,$B$9 + 1)="","",INDEX(Utilities!14:14,$B$9 + 1))</f>
        <v/>
      </c>
      <c r="G14">
        <f t="shared" si="36"/>
        <v>2024</v>
      </c>
      <c r="H14">
        <f t="shared" si="0"/>
        <v>2020</v>
      </c>
      <c r="I14" cm="1">
        <f t="array" ref="I14">IF(H14&gt;=MAX($D$3:$D$100),MAX($D$3:$D$100),IF(G14&lt;$D$3,$D$3,INDEX($D$3:$D$100,MATCH(G14,$D$3:$D$100)+1)))</f>
        <v>2025</v>
      </c>
      <c r="J14">
        <f t="shared" si="1"/>
        <v>0.13139999999999999</v>
      </c>
      <c r="K14">
        <f t="shared" si="2"/>
        <v>8.7840000000000001E-2</v>
      </c>
      <c r="L14">
        <f t="shared" si="3"/>
        <v>9.6551999999999999E-2</v>
      </c>
      <c r="M14">
        <f t="shared" si="4"/>
        <v>1175.2309439999999</v>
      </c>
      <c r="N14">
        <f t="shared" si="5"/>
        <v>0</v>
      </c>
      <c r="P14" s="1" t="str" cm="1">
        <f t="array" ref="P14">IF(INDEX(Utilities!14:14,$B$9)="","",INDEX(Utilities!14:14,$B$9))</f>
        <v/>
      </c>
      <c r="Q14" s="1" t="str" cm="1">
        <f t="array" ref="Q14">IF(INDEX(Utilities!14:14,$B$9 + 2)="","",INDEX(Utilities!14:14,$B$9 + 2))</f>
        <v/>
      </c>
      <c r="S14">
        <f t="shared" si="37"/>
        <v>2024</v>
      </c>
      <c r="T14">
        <f t="shared" si="6"/>
        <v>2020</v>
      </c>
      <c r="U14" cm="1">
        <f t="array" ref="U14">IF(T14&gt;=MAX($D$3:$D$100),MAX($D$3:$D$100),IF(S14&lt;$D$3,$D$3,INDEX($D$3:$D$100,MATCH(S14,$D$3:$D$100)+1)))</f>
        <v>2025</v>
      </c>
      <c r="V14">
        <f t="shared" si="7"/>
        <v>5.2200000000000002E-5</v>
      </c>
      <c r="W14" s="38">
        <f t="shared" si="8"/>
        <v>4.8239999999999999E-5</v>
      </c>
      <c r="X14">
        <f t="shared" si="9"/>
        <v>4.9032000000000001E-5</v>
      </c>
      <c r="Y14">
        <f t="shared" si="10"/>
        <v>0.596817504</v>
      </c>
      <c r="Z14">
        <f t="shared" si="11"/>
        <v>0</v>
      </c>
      <c r="AB14" s="1" t="str" cm="1">
        <f t="array" ref="AB14">IF(INDEX(Utilities!14:14,$B$9)="","",INDEX(Utilities!14:14,$B$9))</f>
        <v/>
      </c>
      <c r="AC14" s="1" t="str" cm="1">
        <f t="array" ref="AC14">IF(INDEX(Utilities!14:14,$B$9 + 3)="","",INDEX(Utilities!14:14,$B$9 +3))</f>
        <v/>
      </c>
      <c r="AE14">
        <f t="shared" si="38"/>
        <v>2024</v>
      </c>
      <c r="AF14">
        <f t="shared" si="12"/>
        <v>2020</v>
      </c>
      <c r="AG14" cm="1">
        <f t="array" ref="AG14">IF(AF14&gt;=MAX($D$3:$D$100),MAX($D$3:$D$100),IF(AE14&lt;$D$3,$D$3,INDEX($D$3:$D$100,MATCH(AE14,$D$3:$D$100)+1)))</f>
        <v>2025</v>
      </c>
      <c r="AH14">
        <f t="shared" si="13"/>
        <v>5.1119999999999996E-4</v>
      </c>
      <c r="AI14" s="38">
        <f t="shared" si="14"/>
        <v>4.7879999999999998E-4</v>
      </c>
      <c r="AJ14">
        <f t="shared" si="15"/>
        <v>4.8527999999999999E-4</v>
      </c>
      <c r="AK14">
        <f t="shared" si="16"/>
        <v>5.9068281599999999</v>
      </c>
      <c r="AL14">
        <f t="shared" si="17"/>
        <v>0</v>
      </c>
      <c r="AN14" s="1" t="str" cm="1">
        <f t="array" ref="AN14">IF(INDEX(Utilities!14:14,$B$9)="","",INDEX(Utilities!14:14,$B$9))</f>
        <v/>
      </c>
      <c r="AO14" s="1" t="str" cm="1">
        <f t="array" ref="AO14">IF(INDEX(Utilities!14:14,$B$9 + 4)="","",INDEX(Utilities!14:14,$B$9 +4))</f>
        <v/>
      </c>
      <c r="AQ14">
        <f t="shared" si="39"/>
        <v>2024</v>
      </c>
      <c r="AR14">
        <f t="shared" si="18"/>
        <v>2020</v>
      </c>
      <c r="AS14" cm="1">
        <f t="array" ref="AS14">IF(AR14&gt;=MAX($D$3:$D$100),MAX($D$3:$D$100),IF(AQ14&lt;$D$3,$D$3,INDEX($D$3:$D$100,MATCH(AQ14,$D$3:$D$100)+1)))</f>
        <v>2025</v>
      </c>
      <c r="AT14">
        <f t="shared" si="19"/>
        <v>1.069E-4</v>
      </c>
      <c r="AU14" s="38">
        <f t="shared" si="20"/>
        <v>1.008E-4</v>
      </c>
      <c r="AV14">
        <f t="shared" si="21"/>
        <v>1.0202E-4</v>
      </c>
      <c r="AW14">
        <f t="shared" si="22"/>
        <v>1.24178744</v>
      </c>
      <c r="AX14">
        <f t="shared" si="23"/>
        <v>0</v>
      </c>
      <c r="AZ14" s="1" t="str" cm="1">
        <f t="array" ref="AZ14">IF(INDEX(Utilities!14:14,$B$9)="","",INDEX(Utilities!14:14,$B$9))</f>
        <v/>
      </c>
      <c r="BA14" s="1" t="str" cm="1">
        <f t="array" ref="BA14">IF(INDEX(Utilities!14:14,$B$9 + 5)="","",INDEX(Utilities!14:14,$B$9 +5))</f>
        <v/>
      </c>
      <c r="BC14">
        <f t="shared" si="40"/>
        <v>2024</v>
      </c>
      <c r="BD14">
        <f t="shared" si="24"/>
        <v>2020</v>
      </c>
      <c r="BE14" cm="1">
        <f t="array" ref="BE14">IF(BD14&gt;=MAX($D$3:$D$100),MAX($D$3:$D$100),IF(BC14&lt;$D$3,$D$3,INDEX($D$3:$D$100,MATCH(BC14,$D$3:$D$100)+1)))</f>
        <v>2025</v>
      </c>
      <c r="BF14">
        <f t="shared" si="25"/>
        <v>1.44</v>
      </c>
      <c r="BG14" s="38">
        <f t="shared" si="26"/>
        <v>0.86040000000000005</v>
      </c>
      <c r="BH14">
        <f t="shared" si="27"/>
        <v>0.97632000000000008</v>
      </c>
      <c r="BI14">
        <f t="shared" si="28"/>
        <v>11883.767040000001</v>
      </c>
      <c r="BJ14">
        <f t="shared" si="29"/>
        <v>0</v>
      </c>
      <c r="BL14" s="1" t="str" cm="1">
        <f t="array" ref="BL14">IF(INDEX(Utilities!14:14,$B$9)="","",INDEX(Utilities!14:14,$B$9))</f>
        <v/>
      </c>
      <c r="BM14" s="1" t="str" cm="1">
        <f t="array" ref="BM14">IF(INDEX(Utilities!14:14,$B$9 + 6)="","",INDEX(Utilities!14:14,$B$9 +6))</f>
        <v/>
      </c>
      <c r="BO14">
        <f t="shared" si="41"/>
        <v>2024</v>
      </c>
      <c r="BP14">
        <f t="shared" si="30"/>
        <v>2020</v>
      </c>
      <c r="BQ14" cm="1">
        <f t="array" ref="BQ14">IF(BP14&gt;=MAX($D$3:$D$100),MAX($D$3:$D$100),IF(BO14&lt;$D$3,$D$3,INDEX($D$3:$D$100,MATCH(BO14,$D$3:$D$100)+1)))</f>
        <v>2025</v>
      </c>
      <c r="BR14">
        <f t="shared" si="31"/>
        <v>5.4939999999999998</v>
      </c>
      <c r="BS14" s="38">
        <f t="shared" si="32"/>
        <v>4.8419999999999996</v>
      </c>
      <c r="BT14">
        <f t="shared" si="33"/>
        <v>4.9723999999999995</v>
      </c>
      <c r="BU14">
        <f t="shared" si="34"/>
        <v>60524.05279999999</v>
      </c>
      <c r="BV14">
        <f t="shared" si="35"/>
        <v>0</v>
      </c>
    </row>
    <row r="15" spans="1:74" x14ac:dyDescent="0.25">
      <c r="A15" s="7" t="s">
        <v>29</v>
      </c>
      <c r="B15" s="39">
        <f>SUMIFS(BI3:BI100,BC3:BC100,CONCATENATE("&lt;",TEXT('Input-output'!B2+'Input-output'!B3,"0"))) - SUMIFS(BI3:BI100,BC3:BC100,CONCATENATE("&lt;",TEXT('Input-output'!B2,"0")))</f>
        <v>445203.07200000051</v>
      </c>
      <c r="C15" t="s">
        <v>30</v>
      </c>
      <c r="D15" s="1" t="str" cm="1">
        <f t="array" ref="D15">IF(INDEX(Utilities!15:15,$B$9)="","",INDEX(Utilities!15:15,$B$9))</f>
        <v/>
      </c>
      <c r="E15" s="1" t="str" cm="1">
        <f t="array" ref="E15">IF(INDEX(Utilities!15:15,$B$9 + 1)="","",INDEX(Utilities!15:15,$B$9 + 1))</f>
        <v/>
      </c>
      <c r="G15">
        <f t="shared" si="36"/>
        <v>2025</v>
      </c>
      <c r="H15">
        <f t="shared" si="0"/>
        <v>2025</v>
      </c>
      <c r="I15" cm="1">
        <f t="array" ref="I15">IF(H15&gt;=MAX($D$3:$D$100),MAX($D$3:$D$100),IF(G15&lt;$D$3,$D$3,INDEX($D$3:$D$100,MATCH(G15,$D$3:$D$100)+1)))</f>
        <v>2030</v>
      </c>
      <c r="J15">
        <f t="shared" si="1"/>
        <v>8.7840000000000001E-2</v>
      </c>
      <c r="K15">
        <f t="shared" si="2"/>
        <v>7.1279999999999996E-2</v>
      </c>
      <c r="L15">
        <f t="shared" si="3"/>
        <v>8.7840000000000001E-2</v>
      </c>
      <c r="M15">
        <f t="shared" si="4"/>
        <v>1069.18848</v>
      </c>
      <c r="N15">
        <f t="shared" si="5"/>
        <v>0</v>
      </c>
      <c r="P15" s="1" t="str" cm="1">
        <f t="array" ref="P15">IF(INDEX(Utilities!15:15,$B$9)="","",INDEX(Utilities!15:15,$B$9))</f>
        <v/>
      </c>
      <c r="Q15" s="1" t="str" cm="1">
        <f t="array" ref="Q15">IF(INDEX(Utilities!15:15,$B$9 + 2)="","",INDEX(Utilities!15:15,$B$9 + 2))</f>
        <v/>
      </c>
      <c r="S15">
        <f t="shared" si="37"/>
        <v>2025</v>
      </c>
      <c r="T15">
        <f t="shared" si="6"/>
        <v>2025</v>
      </c>
      <c r="U15" cm="1">
        <f t="array" ref="U15">IF(T15&gt;=MAX($D$3:$D$100),MAX($D$3:$D$100),IF(S15&lt;$D$3,$D$3,INDEX($D$3:$D$100,MATCH(S15,$D$3:$D$100)+1)))</f>
        <v>2030</v>
      </c>
      <c r="V15">
        <f t="shared" si="7"/>
        <v>4.8239999999999999E-5</v>
      </c>
      <c r="W15" s="38">
        <f t="shared" si="8"/>
        <v>4.6440000000000003E-5</v>
      </c>
      <c r="X15">
        <f t="shared" si="9"/>
        <v>4.8239999999999999E-5</v>
      </c>
      <c r="Y15">
        <f t="shared" si="10"/>
        <v>0.58717728000000002</v>
      </c>
      <c r="Z15">
        <f t="shared" si="11"/>
        <v>0</v>
      </c>
      <c r="AB15" s="1" t="str" cm="1">
        <f t="array" ref="AB15">IF(INDEX(Utilities!15:15,$B$9)="","",INDEX(Utilities!15:15,$B$9))</f>
        <v/>
      </c>
      <c r="AC15" s="1" t="str" cm="1">
        <f t="array" ref="AC15">IF(INDEX(Utilities!15:15,$B$9 + 3)="","",INDEX(Utilities!15:15,$B$9 +3))</f>
        <v/>
      </c>
      <c r="AE15">
        <f t="shared" si="38"/>
        <v>2025</v>
      </c>
      <c r="AF15">
        <f t="shared" si="12"/>
        <v>2025</v>
      </c>
      <c r="AG15" cm="1">
        <f t="array" ref="AG15">IF(AF15&gt;=MAX($D$3:$D$100),MAX($D$3:$D$100),IF(AE15&lt;$D$3,$D$3,INDEX($D$3:$D$100,MATCH(AE15,$D$3:$D$100)+1)))</f>
        <v>2030</v>
      </c>
      <c r="AH15">
        <f t="shared" si="13"/>
        <v>4.7879999999999998E-4</v>
      </c>
      <c r="AI15" s="38">
        <f t="shared" si="14"/>
        <v>4.6079999999999998E-4</v>
      </c>
      <c r="AJ15">
        <f t="shared" si="15"/>
        <v>4.7879999999999998E-4</v>
      </c>
      <c r="AK15">
        <f t="shared" si="16"/>
        <v>5.8279535999999998</v>
      </c>
      <c r="AL15">
        <f t="shared" si="17"/>
        <v>0</v>
      </c>
      <c r="AN15" s="1" t="str" cm="1">
        <f t="array" ref="AN15">IF(INDEX(Utilities!15:15,$B$9)="","",INDEX(Utilities!15:15,$B$9))</f>
        <v/>
      </c>
      <c r="AO15" s="1" t="str" cm="1">
        <f t="array" ref="AO15">IF(INDEX(Utilities!15:15,$B$9 + 4)="","",INDEX(Utilities!15:15,$B$9 +4))</f>
        <v/>
      </c>
      <c r="AQ15">
        <f t="shared" si="39"/>
        <v>2025</v>
      </c>
      <c r="AR15">
        <f t="shared" si="18"/>
        <v>2025</v>
      </c>
      <c r="AS15" cm="1">
        <f t="array" ref="AS15">IF(AR15&gt;=MAX($D$3:$D$100),MAX($D$3:$D$100),IF(AQ15&lt;$D$3,$D$3,INDEX($D$3:$D$100,MATCH(AQ15,$D$3:$D$100)+1)))</f>
        <v>2030</v>
      </c>
      <c r="AT15">
        <f t="shared" si="19"/>
        <v>1.008E-4</v>
      </c>
      <c r="AU15" s="38">
        <f t="shared" si="20"/>
        <v>9.7559999999999994E-5</v>
      </c>
      <c r="AV15">
        <f t="shared" si="21"/>
        <v>1.008E-4</v>
      </c>
      <c r="AW15">
        <f t="shared" si="22"/>
        <v>1.2269376000000001</v>
      </c>
      <c r="AX15">
        <f t="shared" si="23"/>
        <v>0</v>
      </c>
      <c r="AZ15" s="1" t="str" cm="1">
        <f t="array" ref="AZ15">IF(INDEX(Utilities!15:15,$B$9)="","",INDEX(Utilities!15:15,$B$9))</f>
        <v/>
      </c>
      <c r="BA15" s="1" t="str" cm="1">
        <f t="array" ref="BA15">IF(INDEX(Utilities!15:15,$B$9 + 5)="","",INDEX(Utilities!15:15,$B$9 +5))</f>
        <v/>
      </c>
      <c r="BC15">
        <f t="shared" si="40"/>
        <v>2025</v>
      </c>
      <c r="BD15">
        <f t="shared" si="24"/>
        <v>2025</v>
      </c>
      <c r="BE15" cm="1">
        <f t="array" ref="BE15">IF(BD15&gt;=MAX($D$3:$D$100),MAX($D$3:$D$100),IF(BC15&lt;$D$3,$D$3,INDEX($D$3:$D$100,MATCH(BC15,$D$3:$D$100)+1)))</f>
        <v>2030</v>
      </c>
      <c r="BF15">
        <f t="shared" si="25"/>
        <v>0.86040000000000005</v>
      </c>
      <c r="BG15" s="38">
        <f t="shared" si="26"/>
        <v>0.66959999999999997</v>
      </c>
      <c r="BH15">
        <f t="shared" si="27"/>
        <v>0.86040000000000005</v>
      </c>
      <c r="BI15">
        <f t="shared" si="28"/>
        <v>10472.7888</v>
      </c>
      <c r="BJ15">
        <f t="shared" si="29"/>
        <v>0</v>
      </c>
      <c r="BL15" s="1" t="str" cm="1">
        <f t="array" ref="BL15">IF(INDEX(Utilities!15:15,$B$9)="","",INDEX(Utilities!15:15,$B$9))</f>
        <v/>
      </c>
      <c r="BM15" s="1" t="str" cm="1">
        <f t="array" ref="BM15">IF(INDEX(Utilities!15:15,$B$9 + 6)="","",INDEX(Utilities!15:15,$B$9 +6))</f>
        <v/>
      </c>
      <c r="BO15">
        <f t="shared" si="41"/>
        <v>2025</v>
      </c>
      <c r="BP15">
        <f t="shared" si="30"/>
        <v>2025</v>
      </c>
      <c r="BQ15" cm="1">
        <f t="array" ref="BQ15">IF(BP15&gt;=MAX($D$3:$D$100),MAX($D$3:$D$100),IF(BO15&lt;$D$3,$D$3,INDEX($D$3:$D$100,MATCH(BO15,$D$3:$D$100)+1)))</f>
        <v>2030</v>
      </c>
      <c r="BR15">
        <f t="shared" si="31"/>
        <v>4.8419999999999996</v>
      </c>
      <c r="BS15" s="38">
        <f t="shared" si="32"/>
        <v>4.5828000000000007</v>
      </c>
      <c r="BT15">
        <f t="shared" si="33"/>
        <v>4.8419999999999996</v>
      </c>
      <c r="BU15">
        <f t="shared" si="34"/>
        <v>58936.823999999993</v>
      </c>
      <c r="BV15">
        <f t="shared" si="35"/>
        <v>0</v>
      </c>
    </row>
    <row r="16" spans="1:74" x14ac:dyDescent="0.25">
      <c r="A16" s="7" t="s">
        <v>31</v>
      </c>
      <c r="B16" s="39">
        <f>SUMIFS(BU3:BU100,BO3:BO100,CONCATENATE("&lt;",TEXT('Input-output'!B2+'Input-output'!B3,"0"))) - SUMIFS(BU3:BU100,BO3:BO100,CONCATENATE("&lt;",TEXT('Input-output'!B2,"0")))</f>
        <v>2844328.6160000018</v>
      </c>
      <c r="C16" t="s">
        <v>30</v>
      </c>
      <c r="D16" s="1" t="str" cm="1">
        <f t="array" ref="D16">IF(INDEX(Utilities!16:16,$B$9)="","",INDEX(Utilities!16:16,$B$9))</f>
        <v/>
      </c>
      <c r="E16" s="1" t="str" cm="1">
        <f t="array" ref="E16">IF(INDEX(Utilities!16:16,$B$9 + 1)="","",INDEX(Utilities!16:16,$B$9 + 1))</f>
        <v/>
      </c>
      <c r="G16">
        <f t="shared" si="36"/>
        <v>2026</v>
      </c>
      <c r="H16">
        <f t="shared" si="0"/>
        <v>2025</v>
      </c>
      <c r="I16" cm="1">
        <f t="array" ref="I16">IF(H16&gt;=MAX($D$3:$D$100),MAX($D$3:$D$100),IF(G16&lt;$D$3,$D$3,INDEX($D$3:$D$100,MATCH(G16,$D$3:$D$100)+1)))</f>
        <v>2030</v>
      </c>
      <c r="J16">
        <f t="shared" si="1"/>
        <v>8.7840000000000001E-2</v>
      </c>
      <c r="K16">
        <f t="shared" si="2"/>
        <v>7.1279999999999996E-2</v>
      </c>
      <c r="L16">
        <f t="shared" si="3"/>
        <v>8.4528000000000006E-2</v>
      </c>
      <c r="M16">
        <f t="shared" si="4"/>
        <v>1028.874816</v>
      </c>
      <c r="N16">
        <f t="shared" si="5"/>
        <v>0</v>
      </c>
      <c r="P16" s="1" t="str" cm="1">
        <f t="array" ref="P16">IF(INDEX(Utilities!16:16,$B$9)="","",INDEX(Utilities!16:16,$B$9))</f>
        <v/>
      </c>
      <c r="Q16" s="1" t="str" cm="1">
        <f t="array" ref="Q16">IF(INDEX(Utilities!16:16,$B$9 + 2)="","",INDEX(Utilities!16:16,$B$9 + 2))</f>
        <v/>
      </c>
      <c r="S16">
        <f t="shared" si="37"/>
        <v>2026</v>
      </c>
      <c r="T16">
        <f t="shared" si="6"/>
        <v>2025</v>
      </c>
      <c r="U16" cm="1">
        <f t="array" ref="U16">IF(T16&gt;=MAX($D$3:$D$100),MAX($D$3:$D$100),IF(S16&lt;$D$3,$D$3,INDEX($D$3:$D$100,MATCH(S16,$D$3:$D$100)+1)))</f>
        <v>2030</v>
      </c>
      <c r="V16">
        <f t="shared" si="7"/>
        <v>4.8239999999999999E-5</v>
      </c>
      <c r="W16" s="38">
        <f t="shared" si="8"/>
        <v>4.6440000000000003E-5</v>
      </c>
      <c r="X16">
        <f t="shared" si="9"/>
        <v>4.7880000000000002E-5</v>
      </c>
      <c r="Y16">
        <f t="shared" si="10"/>
        <v>0.58279535999999998</v>
      </c>
      <c r="Z16">
        <f t="shared" si="11"/>
        <v>0</v>
      </c>
      <c r="AB16" s="1" t="str" cm="1">
        <f t="array" ref="AB16">IF(INDEX(Utilities!16:16,$B$9)="","",INDEX(Utilities!16:16,$B$9))</f>
        <v/>
      </c>
      <c r="AC16" s="1" t="str" cm="1">
        <f t="array" ref="AC16">IF(INDEX(Utilities!16:16,$B$9 + 3)="","",INDEX(Utilities!16:16,$B$9 +3))</f>
        <v/>
      </c>
      <c r="AE16">
        <f t="shared" si="38"/>
        <v>2026</v>
      </c>
      <c r="AF16">
        <f t="shared" si="12"/>
        <v>2025</v>
      </c>
      <c r="AG16" cm="1">
        <f t="array" ref="AG16">IF(AF16&gt;=MAX($D$3:$D$100),MAX($D$3:$D$100),IF(AE16&lt;$D$3,$D$3,INDEX($D$3:$D$100,MATCH(AE16,$D$3:$D$100)+1)))</f>
        <v>2030</v>
      </c>
      <c r="AH16">
        <f t="shared" si="13"/>
        <v>4.7879999999999998E-4</v>
      </c>
      <c r="AI16" s="38">
        <f t="shared" si="14"/>
        <v>4.6079999999999998E-4</v>
      </c>
      <c r="AJ16">
        <f t="shared" si="15"/>
        <v>4.752E-4</v>
      </c>
      <c r="AK16">
        <f t="shared" si="16"/>
        <v>5.7841344000000001</v>
      </c>
      <c r="AL16">
        <f t="shared" si="17"/>
        <v>0</v>
      </c>
      <c r="AN16" s="1" t="str" cm="1">
        <f t="array" ref="AN16">IF(INDEX(Utilities!16:16,$B$9)="","",INDEX(Utilities!16:16,$B$9))</f>
        <v/>
      </c>
      <c r="AO16" s="1" t="str" cm="1">
        <f t="array" ref="AO16">IF(INDEX(Utilities!16:16,$B$9 + 4)="","",INDEX(Utilities!16:16,$B$9 +4))</f>
        <v/>
      </c>
      <c r="AQ16">
        <f t="shared" si="39"/>
        <v>2026</v>
      </c>
      <c r="AR16">
        <f t="shared" si="18"/>
        <v>2025</v>
      </c>
      <c r="AS16" cm="1">
        <f t="array" ref="AS16">IF(AR16&gt;=MAX($D$3:$D$100),MAX($D$3:$D$100),IF(AQ16&lt;$D$3,$D$3,INDEX($D$3:$D$100,MATCH(AQ16,$D$3:$D$100)+1)))</f>
        <v>2030</v>
      </c>
      <c r="AT16">
        <f t="shared" si="19"/>
        <v>1.008E-4</v>
      </c>
      <c r="AU16" s="38">
        <f t="shared" si="20"/>
        <v>9.7559999999999994E-5</v>
      </c>
      <c r="AV16">
        <f t="shared" si="21"/>
        <v>1.00152E-4</v>
      </c>
      <c r="AW16">
        <f t="shared" si="22"/>
        <v>1.2190501439999999</v>
      </c>
      <c r="AX16">
        <f t="shared" si="23"/>
        <v>0</v>
      </c>
      <c r="AZ16" s="1" t="str" cm="1">
        <f t="array" ref="AZ16">IF(INDEX(Utilities!16:16,$B$9)="","",INDEX(Utilities!16:16,$B$9))</f>
        <v/>
      </c>
      <c r="BA16" s="1" t="str" cm="1">
        <f t="array" ref="BA16">IF(INDEX(Utilities!16:16,$B$9 + 5)="","",INDEX(Utilities!16:16,$B$9 +5))</f>
        <v/>
      </c>
      <c r="BC16">
        <f t="shared" si="40"/>
        <v>2026</v>
      </c>
      <c r="BD16">
        <f t="shared" si="24"/>
        <v>2025</v>
      </c>
      <c r="BE16" cm="1">
        <f t="array" ref="BE16">IF(BD16&gt;=MAX($D$3:$D$100),MAX($D$3:$D$100),IF(BC16&lt;$D$3,$D$3,INDEX($D$3:$D$100,MATCH(BC16,$D$3:$D$100)+1)))</f>
        <v>2030</v>
      </c>
      <c r="BF16">
        <f t="shared" si="25"/>
        <v>0.86040000000000005</v>
      </c>
      <c r="BG16" s="38">
        <f t="shared" si="26"/>
        <v>0.66959999999999997</v>
      </c>
      <c r="BH16">
        <f t="shared" si="27"/>
        <v>0.82224000000000008</v>
      </c>
      <c r="BI16">
        <f t="shared" si="28"/>
        <v>10008.30528</v>
      </c>
      <c r="BJ16">
        <f t="shared" si="29"/>
        <v>0</v>
      </c>
      <c r="BL16" s="1" t="str" cm="1">
        <f t="array" ref="BL16">IF(INDEX(Utilities!16:16,$B$9)="","",INDEX(Utilities!16:16,$B$9))</f>
        <v/>
      </c>
      <c r="BM16" s="1" t="str" cm="1">
        <f t="array" ref="BM16">IF(INDEX(Utilities!16:16,$B$9 + 6)="","",INDEX(Utilities!16:16,$B$9 +6))</f>
        <v/>
      </c>
      <c r="BO16">
        <f t="shared" si="41"/>
        <v>2026</v>
      </c>
      <c r="BP16">
        <f t="shared" si="30"/>
        <v>2025</v>
      </c>
      <c r="BQ16" cm="1">
        <f t="array" ref="BQ16">IF(BP16&gt;=MAX($D$3:$D$100),MAX($D$3:$D$100),IF(BO16&lt;$D$3,$D$3,INDEX($D$3:$D$100,MATCH(BO16,$D$3:$D$100)+1)))</f>
        <v>2030</v>
      </c>
      <c r="BR16">
        <f t="shared" si="31"/>
        <v>4.8419999999999996</v>
      </c>
      <c r="BS16" s="38">
        <f t="shared" si="32"/>
        <v>4.5828000000000007</v>
      </c>
      <c r="BT16">
        <f t="shared" si="33"/>
        <v>4.7901600000000002</v>
      </c>
      <c r="BU16">
        <f t="shared" si="34"/>
        <v>58305.827519999999</v>
      </c>
      <c r="BV16">
        <f t="shared" si="35"/>
        <v>0</v>
      </c>
    </row>
    <row r="17" spans="4:74" x14ac:dyDescent="0.25">
      <c r="D17" s="1" t="str" cm="1">
        <f t="array" ref="D17">IF(INDEX(Utilities!17:17,$B$9)="","",INDEX(Utilities!17:17,$B$9))</f>
        <v/>
      </c>
      <c r="E17" s="1" t="str" cm="1">
        <f t="array" ref="E17">IF(INDEX(Utilities!17:17,$B$9 + 1)="","",INDEX(Utilities!17:17,$B$9 + 1))</f>
        <v/>
      </c>
      <c r="G17">
        <f t="shared" si="36"/>
        <v>2027</v>
      </c>
      <c r="H17">
        <f t="shared" si="0"/>
        <v>2025</v>
      </c>
      <c r="I17" cm="1">
        <f t="array" ref="I17">IF(H17&gt;=MAX($D$3:$D$100),MAX($D$3:$D$100),IF(G17&lt;$D$3,$D$3,INDEX($D$3:$D$100,MATCH(G17,$D$3:$D$100)+1)))</f>
        <v>2030</v>
      </c>
      <c r="J17">
        <f t="shared" si="1"/>
        <v>8.7840000000000001E-2</v>
      </c>
      <c r="K17">
        <f t="shared" si="2"/>
        <v>7.1279999999999996E-2</v>
      </c>
      <c r="L17">
        <f t="shared" si="3"/>
        <v>8.1215999999999997E-2</v>
      </c>
      <c r="M17">
        <f t="shared" si="4"/>
        <v>988.56115199999999</v>
      </c>
      <c r="N17">
        <f t="shared" si="5"/>
        <v>0</v>
      </c>
      <c r="P17" s="1" t="str" cm="1">
        <f t="array" ref="P17">IF(INDEX(Utilities!17:17,$B$9)="","",INDEX(Utilities!17:17,$B$9))</f>
        <v/>
      </c>
      <c r="Q17" s="1" t="str" cm="1">
        <f t="array" ref="Q17">IF(INDEX(Utilities!17:17,$B$9 + 2)="","",INDEX(Utilities!17:17,$B$9 + 2))</f>
        <v/>
      </c>
      <c r="S17">
        <f t="shared" si="37"/>
        <v>2027</v>
      </c>
      <c r="T17">
        <f t="shared" si="6"/>
        <v>2025</v>
      </c>
      <c r="U17" cm="1">
        <f t="array" ref="U17">IF(T17&gt;=MAX($D$3:$D$100),MAX($D$3:$D$100),IF(S17&lt;$D$3,$D$3,INDEX($D$3:$D$100,MATCH(S17,$D$3:$D$100)+1)))</f>
        <v>2030</v>
      </c>
      <c r="V17">
        <f t="shared" si="7"/>
        <v>4.8239999999999999E-5</v>
      </c>
      <c r="W17" s="38">
        <f t="shared" si="8"/>
        <v>4.6440000000000003E-5</v>
      </c>
      <c r="X17">
        <f t="shared" si="9"/>
        <v>4.7519999999999999E-5</v>
      </c>
      <c r="Y17">
        <f t="shared" si="10"/>
        <v>0.57841343999999995</v>
      </c>
      <c r="Z17">
        <f t="shared" si="11"/>
        <v>0</v>
      </c>
      <c r="AB17" s="1" t="str" cm="1">
        <f t="array" ref="AB17">IF(INDEX(Utilities!17:17,$B$9)="","",INDEX(Utilities!17:17,$B$9))</f>
        <v/>
      </c>
      <c r="AC17" s="1" t="str" cm="1">
        <f t="array" ref="AC17">IF(INDEX(Utilities!17:17,$B$9 + 3)="","",INDEX(Utilities!17:17,$B$9 +3))</f>
        <v/>
      </c>
      <c r="AE17">
        <f t="shared" si="38"/>
        <v>2027</v>
      </c>
      <c r="AF17">
        <f t="shared" si="12"/>
        <v>2025</v>
      </c>
      <c r="AG17" cm="1">
        <f t="array" ref="AG17">IF(AF17&gt;=MAX($D$3:$D$100),MAX($D$3:$D$100),IF(AE17&lt;$D$3,$D$3,INDEX($D$3:$D$100,MATCH(AE17,$D$3:$D$100)+1)))</f>
        <v>2030</v>
      </c>
      <c r="AH17">
        <f t="shared" si="13"/>
        <v>4.7879999999999998E-4</v>
      </c>
      <c r="AI17" s="38">
        <f t="shared" si="14"/>
        <v>4.6079999999999998E-4</v>
      </c>
      <c r="AJ17">
        <f t="shared" si="15"/>
        <v>4.7159999999999997E-4</v>
      </c>
      <c r="AK17">
        <f t="shared" si="16"/>
        <v>5.7403151999999995</v>
      </c>
      <c r="AL17">
        <f t="shared" si="17"/>
        <v>0</v>
      </c>
      <c r="AN17" s="1" t="str" cm="1">
        <f t="array" ref="AN17">IF(INDEX(Utilities!17:17,$B$9)="","",INDEX(Utilities!17:17,$B$9))</f>
        <v/>
      </c>
      <c r="AO17" s="1" t="str" cm="1">
        <f t="array" ref="AO17">IF(INDEX(Utilities!17:17,$B$9 + 4)="","",INDEX(Utilities!17:17,$B$9 +4))</f>
        <v/>
      </c>
      <c r="AQ17">
        <f t="shared" si="39"/>
        <v>2027</v>
      </c>
      <c r="AR17">
        <f t="shared" si="18"/>
        <v>2025</v>
      </c>
      <c r="AS17" cm="1">
        <f t="array" ref="AS17">IF(AR17&gt;=MAX($D$3:$D$100),MAX($D$3:$D$100),IF(AQ17&lt;$D$3,$D$3,INDEX($D$3:$D$100,MATCH(AQ17,$D$3:$D$100)+1)))</f>
        <v>2030</v>
      </c>
      <c r="AT17">
        <f t="shared" si="19"/>
        <v>1.008E-4</v>
      </c>
      <c r="AU17" s="38">
        <f t="shared" si="20"/>
        <v>9.7559999999999994E-5</v>
      </c>
      <c r="AV17">
        <f t="shared" si="21"/>
        <v>9.9504000000000001E-5</v>
      </c>
      <c r="AW17">
        <f t="shared" si="22"/>
        <v>1.2111626879999999</v>
      </c>
      <c r="AX17">
        <f t="shared" si="23"/>
        <v>0</v>
      </c>
      <c r="AZ17" s="1" t="str" cm="1">
        <f t="array" ref="AZ17">IF(INDEX(Utilities!17:17,$B$9)="","",INDEX(Utilities!17:17,$B$9))</f>
        <v/>
      </c>
      <c r="BA17" s="1" t="str" cm="1">
        <f t="array" ref="BA17">IF(INDEX(Utilities!17:17,$B$9 + 5)="","",INDEX(Utilities!17:17,$B$9 +5))</f>
        <v/>
      </c>
      <c r="BC17">
        <f t="shared" si="40"/>
        <v>2027</v>
      </c>
      <c r="BD17">
        <f t="shared" si="24"/>
        <v>2025</v>
      </c>
      <c r="BE17" cm="1">
        <f t="array" ref="BE17">IF(BD17&gt;=MAX($D$3:$D$100),MAX($D$3:$D$100),IF(BC17&lt;$D$3,$D$3,INDEX($D$3:$D$100,MATCH(BC17,$D$3:$D$100)+1)))</f>
        <v>2030</v>
      </c>
      <c r="BF17">
        <f t="shared" si="25"/>
        <v>0.86040000000000005</v>
      </c>
      <c r="BG17" s="38">
        <f t="shared" si="26"/>
        <v>0.66959999999999997</v>
      </c>
      <c r="BH17">
        <f t="shared" si="27"/>
        <v>0.78408</v>
      </c>
      <c r="BI17">
        <f t="shared" si="28"/>
        <v>9543.8217600000007</v>
      </c>
      <c r="BJ17">
        <f t="shared" si="29"/>
        <v>0</v>
      </c>
      <c r="BL17" s="1" t="str" cm="1">
        <f t="array" ref="BL17">IF(INDEX(Utilities!17:17,$B$9)="","",INDEX(Utilities!17:17,$B$9))</f>
        <v/>
      </c>
      <c r="BM17" s="1" t="str" cm="1">
        <f t="array" ref="BM17">IF(INDEX(Utilities!17:17,$B$9 + 6)="","",INDEX(Utilities!17:17,$B$9 +6))</f>
        <v/>
      </c>
      <c r="BO17">
        <f t="shared" si="41"/>
        <v>2027</v>
      </c>
      <c r="BP17">
        <f t="shared" si="30"/>
        <v>2025</v>
      </c>
      <c r="BQ17" cm="1">
        <f t="array" ref="BQ17">IF(BP17&gt;=MAX($D$3:$D$100),MAX($D$3:$D$100),IF(BO17&lt;$D$3,$D$3,INDEX($D$3:$D$100,MATCH(BO17,$D$3:$D$100)+1)))</f>
        <v>2030</v>
      </c>
      <c r="BR17">
        <f t="shared" si="31"/>
        <v>4.8419999999999996</v>
      </c>
      <c r="BS17" s="38">
        <f t="shared" si="32"/>
        <v>4.5828000000000007</v>
      </c>
      <c r="BT17">
        <f t="shared" si="33"/>
        <v>4.7383199999999999</v>
      </c>
      <c r="BU17">
        <f t="shared" si="34"/>
        <v>57674.831039999997</v>
      </c>
      <c r="BV17">
        <f t="shared" si="35"/>
        <v>0</v>
      </c>
    </row>
    <row r="18" spans="4:74" x14ac:dyDescent="0.25">
      <c r="D18" s="1" t="str" cm="1">
        <f t="array" ref="D18">IF(INDEX(Utilities!18:18,$B$9)="","",INDEX(Utilities!18:18,$B$9))</f>
        <v/>
      </c>
      <c r="E18" s="1" t="str" cm="1">
        <f t="array" ref="E18">IF(INDEX(Utilities!18:18,$B$9 + 1)="","",INDEX(Utilities!18:18,$B$9 + 1))</f>
        <v/>
      </c>
      <c r="G18">
        <f t="shared" si="36"/>
        <v>2028</v>
      </c>
      <c r="H18">
        <f t="shared" si="0"/>
        <v>2025</v>
      </c>
      <c r="I18" cm="1">
        <f t="array" ref="I18">IF(H18&gt;=MAX($D$3:$D$100),MAX($D$3:$D$100),IF(G18&lt;$D$3,$D$3,INDEX($D$3:$D$100,MATCH(G18,$D$3:$D$100)+1)))</f>
        <v>2030</v>
      </c>
      <c r="J18">
        <f t="shared" si="1"/>
        <v>8.7840000000000001E-2</v>
      </c>
      <c r="K18">
        <f t="shared" si="2"/>
        <v>7.1279999999999996E-2</v>
      </c>
      <c r="L18">
        <f t="shared" si="3"/>
        <v>7.7904000000000001E-2</v>
      </c>
      <c r="M18">
        <f t="shared" si="4"/>
        <v>948.24748799999998</v>
      </c>
      <c r="N18">
        <f t="shared" si="5"/>
        <v>0</v>
      </c>
      <c r="P18" s="1" t="str" cm="1">
        <f t="array" ref="P18">IF(INDEX(Utilities!18:18,$B$9)="","",INDEX(Utilities!18:18,$B$9))</f>
        <v/>
      </c>
      <c r="Q18" s="1" t="str" cm="1">
        <f t="array" ref="Q18">IF(INDEX(Utilities!18:18,$B$9 + 2)="","",INDEX(Utilities!18:18,$B$9 + 2))</f>
        <v/>
      </c>
      <c r="S18">
        <f t="shared" si="37"/>
        <v>2028</v>
      </c>
      <c r="T18">
        <f t="shared" si="6"/>
        <v>2025</v>
      </c>
      <c r="U18" cm="1">
        <f t="array" ref="U18">IF(T18&gt;=MAX($D$3:$D$100),MAX($D$3:$D$100),IF(S18&lt;$D$3,$D$3,INDEX($D$3:$D$100,MATCH(S18,$D$3:$D$100)+1)))</f>
        <v>2030</v>
      </c>
      <c r="V18">
        <f t="shared" si="7"/>
        <v>4.8239999999999999E-5</v>
      </c>
      <c r="W18" s="38">
        <f t="shared" si="8"/>
        <v>4.6440000000000003E-5</v>
      </c>
      <c r="X18">
        <f t="shared" si="9"/>
        <v>4.7160000000000002E-5</v>
      </c>
      <c r="Y18">
        <f t="shared" si="10"/>
        <v>0.57403152000000002</v>
      </c>
      <c r="Z18">
        <f t="shared" si="11"/>
        <v>0</v>
      </c>
      <c r="AB18" s="1" t="str" cm="1">
        <f t="array" ref="AB18">IF(INDEX(Utilities!18:18,$B$9)="","",INDEX(Utilities!18:18,$B$9))</f>
        <v/>
      </c>
      <c r="AC18" s="1" t="str" cm="1">
        <f t="array" ref="AC18">IF(INDEX(Utilities!18:18,$B$9 + 3)="","",INDEX(Utilities!18:18,$B$9 +3))</f>
        <v/>
      </c>
      <c r="AE18">
        <f t="shared" si="38"/>
        <v>2028</v>
      </c>
      <c r="AF18">
        <f t="shared" si="12"/>
        <v>2025</v>
      </c>
      <c r="AG18" cm="1">
        <f t="array" ref="AG18">IF(AF18&gt;=MAX($D$3:$D$100),MAX($D$3:$D$100),IF(AE18&lt;$D$3,$D$3,INDEX($D$3:$D$100,MATCH(AE18,$D$3:$D$100)+1)))</f>
        <v>2030</v>
      </c>
      <c r="AH18">
        <f t="shared" si="13"/>
        <v>4.7879999999999998E-4</v>
      </c>
      <c r="AI18" s="38">
        <f t="shared" si="14"/>
        <v>4.6079999999999998E-4</v>
      </c>
      <c r="AJ18">
        <f t="shared" si="15"/>
        <v>4.6799999999999999E-4</v>
      </c>
      <c r="AK18">
        <f t="shared" si="16"/>
        <v>5.6964959999999998</v>
      </c>
      <c r="AL18">
        <f t="shared" si="17"/>
        <v>0</v>
      </c>
      <c r="AN18" s="1" t="str" cm="1">
        <f t="array" ref="AN18">IF(INDEX(Utilities!18:18,$B$9)="","",INDEX(Utilities!18:18,$B$9))</f>
        <v/>
      </c>
      <c r="AO18" s="1" t="str" cm="1">
        <f t="array" ref="AO18">IF(INDEX(Utilities!18:18,$B$9 + 4)="","",INDEX(Utilities!18:18,$B$9 +4))</f>
        <v/>
      </c>
      <c r="AQ18">
        <f t="shared" si="39"/>
        <v>2028</v>
      </c>
      <c r="AR18">
        <f t="shared" si="18"/>
        <v>2025</v>
      </c>
      <c r="AS18" cm="1">
        <f t="array" ref="AS18">IF(AR18&gt;=MAX($D$3:$D$100),MAX($D$3:$D$100),IF(AQ18&lt;$D$3,$D$3,INDEX($D$3:$D$100,MATCH(AQ18,$D$3:$D$100)+1)))</f>
        <v>2030</v>
      </c>
      <c r="AT18">
        <f t="shared" si="19"/>
        <v>1.008E-4</v>
      </c>
      <c r="AU18" s="38">
        <f t="shared" si="20"/>
        <v>9.7559999999999994E-5</v>
      </c>
      <c r="AV18">
        <f t="shared" si="21"/>
        <v>9.885599999999999E-5</v>
      </c>
      <c r="AW18">
        <f t="shared" si="22"/>
        <v>1.203275232</v>
      </c>
      <c r="AX18">
        <f t="shared" si="23"/>
        <v>0</v>
      </c>
      <c r="AZ18" s="1" t="str" cm="1">
        <f t="array" ref="AZ18">IF(INDEX(Utilities!18:18,$B$9)="","",INDEX(Utilities!18:18,$B$9))</f>
        <v/>
      </c>
      <c r="BA18" s="1" t="str" cm="1">
        <f t="array" ref="BA18">IF(INDEX(Utilities!18:18,$B$9 + 5)="","",INDEX(Utilities!18:18,$B$9 +5))</f>
        <v/>
      </c>
      <c r="BC18">
        <f t="shared" si="40"/>
        <v>2028</v>
      </c>
      <c r="BD18">
        <f t="shared" si="24"/>
        <v>2025</v>
      </c>
      <c r="BE18" cm="1">
        <f t="array" ref="BE18">IF(BD18&gt;=MAX($D$3:$D$100),MAX($D$3:$D$100),IF(BC18&lt;$D$3,$D$3,INDEX($D$3:$D$100,MATCH(BC18,$D$3:$D$100)+1)))</f>
        <v>2030</v>
      </c>
      <c r="BF18">
        <f t="shared" si="25"/>
        <v>0.86040000000000005</v>
      </c>
      <c r="BG18" s="38">
        <f t="shared" si="26"/>
        <v>0.66959999999999997</v>
      </c>
      <c r="BH18">
        <f t="shared" si="27"/>
        <v>0.74592000000000003</v>
      </c>
      <c r="BI18">
        <f t="shared" si="28"/>
        <v>9079.338240000001</v>
      </c>
      <c r="BJ18">
        <f t="shared" si="29"/>
        <v>0</v>
      </c>
      <c r="BL18" s="1" t="str" cm="1">
        <f t="array" ref="BL18">IF(INDEX(Utilities!18:18,$B$9)="","",INDEX(Utilities!18:18,$B$9))</f>
        <v/>
      </c>
      <c r="BM18" s="1" t="str" cm="1">
        <f t="array" ref="BM18">IF(INDEX(Utilities!18:18,$B$9 + 6)="","",INDEX(Utilities!18:18,$B$9 +6))</f>
        <v/>
      </c>
      <c r="BO18">
        <f t="shared" si="41"/>
        <v>2028</v>
      </c>
      <c r="BP18">
        <f t="shared" si="30"/>
        <v>2025</v>
      </c>
      <c r="BQ18" cm="1">
        <f t="array" ref="BQ18">IF(BP18&gt;=MAX($D$3:$D$100),MAX($D$3:$D$100),IF(BO18&lt;$D$3,$D$3,INDEX($D$3:$D$100,MATCH(BO18,$D$3:$D$100)+1)))</f>
        <v>2030</v>
      </c>
      <c r="BR18">
        <f t="shared" si="31"/>
        <v>4.8419999999999996</v>
      </c>
      <c r="BS18" s="38">
        <f t="shared" si="32"/>
        <v>4.5828000000000007</v>
      </c>
      <c r="BT18">
        <f t="shared" si="33"/>
        <v>4.6864800000000004</v>
      </c>
      <c r="BU18">
        <f t="shared" si="34"/>
        <v>57043.834560000003</v>
      </c>
      <c r="BV18">
        <f t="shared" si="35"/>
        <v>0</v>
      </c>
    </row>
    <row r="19" spans="4:74" x14ac:dyDescent="0.25">
      <c r="D19" s="1" t="str" cm="1">
        <f t="array" ref="D19">IF(INDEX(Utilities!19:19,$B$9)="","",INDEX(Utilities!19:19,$B$9))</f>
        <v/>
      </c>
      <c r="E19" s="1" t="str" cm="1">
        <f t="array" ref="E19">IF(INDEX(Utilities!19:19,$B$9 + 1)="","",INDEX(Utilities!19:19,$B$9 + 1))</f>
        <v/>
      </c>
      <c r="G19">
        <f t="shared" si="36"/>
        <v>2029</v>
      </c>
      <c r="H19">
        <f t="shared" si="0"/>
        <v>2025</v>
      </c>
      <c r="I19" cm="1">
        <f t="array" ref="I19">IF(H19&gt;=MAX($D$3:$D$100),MAX($D$3:$D$100),IF(G19&lt;$D$3,$D$3,INDEX($D$3:$D$100,MATCH(G19,$D$3:$D$100)+1)))</f>
        <v>2030</v>
      </c>
      <c r="J19">
        <f t="shared" si="1"/>
        <v>8.7840000000000001E-2</v>
      </c>
      <c r="K19">
        <f t="shared" si="2"/>
        <v>7.1279999999999996E-2</v>
      </c>
      <c r="L19">
        <f t="shared" si="3"/>
        <v>7.4591999999999992E-2</v>
      </c>
      <c r="M19">
        <f t="shared" si="4"/>
        <v>907.93382399999985</v>
      </c>
      <c r="N19">
        <f t="shared" si="5"/>
        <v>0</v>
      </c>
      <c r="P19" s="1" t="str" cm="1">
        <f t="array" ref="P19">IF(INDEX(Utilities!19:19,$B$9)="","",INDEX(Utilities!19:19,$B$9))</f>
        <v/>
      </c>
      <c r="Q19" s="1" t="str" cm="1">
        <f t="array" ref="Q19">IF(INDEX(Utilities!19:19,$B$9 + 2)="","",INDEX(Utilities!19:19,$B$9 + 2))</f>
        <v/>
      </c>
      <c r="S19">
        <f t="shared" si="37"/>
        <v>2029</v>
      </c>
      <c r="T19">
        <f t="shared" si="6"/>
        <v>2025</v>
      </c>
      <c r="U19" cm="1">
        <f t="array" ref="U19">IF(T19&gt;=MAX($D$3:$D$100),MAX($D$3:$D$100),IF(S19&lt;$D$3,$D$3,INDEX($D$3:$D$100,MATCH(S19,$D$3:$D$100)+1)))</f>
        <v>2030</v>
      </c>
      <c r="V19">
        <f t="shared" si="7"/>
        <v>4.8239999999999999E-5</v>
      </c>
      <c r="W19" s="38">
        <f t="shared" si="8"/>
        <v>4.6440000000000003E-5</v>
      </c>
      <c r="X19">
        <f t="shared" si="9"/>
        <v>4.6799999999999999E-5</v>
      </c>
      <c r="Y19">
        <f t="shared" si="10"/>
        <v>0.56964959999999998</v>
      </c>
      <c r="Z19">
        <f t="shared" si="11"/>
        <v>0</v>
      </c>
      <c r="AB19" s="1" t="str" cm="1">
        <f t="array" ref="AB19">IF(INDEX(Utilities!19:19,$B$9)="","",INDEX(Utilities!19:19,$B$9))</f>
        <v/>
      </c>
      <c r="AC19" s="1" t="str" cm="1">
        <f t="array" ref="AC19">IF(INDEX(Utilities!19:19,$B$9 + 3)="","",INDEX(Utilities!19:19,$B$9 +3))</f>
        <v/>
      </c>
      <c r="AE19">
        <f t="shared" si="38"/>
        <v>2029</v>
      </c>
      <c r="AF19">
        <f t="shared" si="12"/>
        <v>2025</v>
      </c>
      <c r="AG19" cm="1">
        <f t="array" ref="AG19">IF(AF19&gt;=MAX($D$3:$D$100),MAX($D$3:$D$100),IF(AE19&lt;$D$3,$D$3,INDEX($D$3:$D$100,MATCH(AE19,$D$3:$D$100)+1)))</f>
        <v>2030</v>
      </c>
      <c r="AH19">
        <f t="shared" si="13"/>
        <v>4.7879999999999998E-4</v>
      </c>
      <c r="AI19" s="38">
        <f t="shared" si="14"/>
        <v>4.6079999999999998E-4</v>
      </c>
      <c r="AJ19">
        <f t="shared" si="15"/>
        <v>4.6439999999999996E-4</v>
      </c>
      <c r="AK19">
        <f t="shared" si="16"/>
        <v>5.6526767999999992</v>
      </c>
      <c r="AL19">
        <f t="shared" si="17"/>
        <v>0</v>
      </c>
      <c r="AN19" s="1" t="str" cm="1">
        <f t="array" ref="AN19">IF(INDEX(Utilities!19:19,$B$9)="","",INDEX(Utilities!19:19,$B$9))</f>
        <v/>
      </c>
      <c r="AO19" s="1" t="str" cm="1">
        <f t="array" ref="AO19">IF(INDEX(Utilities!19:19,$B$9 + 4)="","",INDEX(Utilities!19:19,$B$9 +4))</f>
        <v/>
      </c>
      <c r="AQ19">
        <f t="shared" si="39"/>
        <v>2029</v>
      </c>
      <c r="AR19">
        <f t="shared" si="18"/>
        <v>2025</v>
      </c>
      <c r="AS19" cm="1">
        <f t="array" ref="AS19">IF(AR19&gt;=MAX($D$3:$D$100),MAX($D$3:$D$100),IF(AQ19&lt;$D$3,$D$3,INDEX($D$3:$D$100,MATCH(AQ19,$D$3:$D$100)+1)))</f>
        <v>2030</v>
      </c>
      <c r="AT19">
        <f t="shared" si="19"/>
        <v>1.008E-4</v>
      </c>
      <c r="AU19" s="38">
        <f t="shared" si="20"/>
        <v>9.7559999999999994E-5</v>
      </c>
      <c r="AV19">
        <f t="shared" si="21"/>
        <v>9.8207999999999992E-5</v>
      </c>
      <c r="AW19">
        <f t="shared" si="22"/>
        <v>1.195387776</v>
      </c>
      <c r="AX19">
        <f t="shared" si="23"/>
        <v>0</v>
      </c>
      <c r="AZ19" s="1" t="str" cm="1">
        <f t="array" ref="AZ19">IF(INDEX(Utilities!19:19,$B$9)="","",INDEX(Utilities!19:19,$B$9))</f>
        <v/>
      </c>
      <c r="BA19" s="1" t="str" cm="1">
        <f t="array" ref="BA19">IF(INDEX(Utilities!19:19,$B$9 + 5)="","",INDEX(Utilities!19:19,$B$9 +5))</f>
        <v/>
      </c>
      <c r="BC19">
        <f t="shared" si="40"/>
        <v>2029</v>
      </c>
      <c r="BD19">
        <f t="shared" si="24"/>
        <v>2025</v>
      </c>
      <c r="BE19" cm="1">
        <f t="array" ref="BE19">IF(BD19&gt;=MAX($D$3:$D$100),MAX($D$3:$D$100),IF(BC19&lt;$D$3,$D$3,INDEX($D$3:$D$100,MATCH(BC19,$D$3:$D$100)+1)))</f>
        <v>2030</v>
      </c>
      <c r="BF19">
        <f t="shared" si="25"/>
        <v>0.86040000000000005</v>
      </c>
      <c r="BG19" s="38">
        <f t="shared" si="26"/>
        <v>0.66959999999999997</v>
      </c>
      <c r="BH19">
        <f t="shared" si="27"/>
        <v>0.70775999999999994</v>
      </c>
      <c r="BI19">
        <f t="shared" si="28"/>
        <v>8614.8547199999994</v>
      </c>
      <c r="BJ19">
        <f t="shared" si="29"/>
        <v>0</v>
      </c>
      <c r="BL19" s="1" t="str" cm="1">
        <f t="array" ref="BL19">IF(INDEX(Utilities!19:19,$B$9)="","",INDEX(Utilities!19:19,$B$9))</f>
        <v/>
      </c>
      <c r="BM19" s="1" t="str" cm="1">
        <f t="array" ref="BM19">IF(INDEX(Utilities!19:19,$B$9 + 6)="","",INDEX(Utilities!19:19,$B$9 +6))</f>
        <v/>
      </c>
      <c r="BO19">
        <f t="shared" si="41"/>
        <v>2029</v>
      </c>
      <c r="BP19">
        <f t="shared" si="30"/>
        <v>2025</v>
      </c>
      <c r="BQ19" cm="1">
        <f t="array" ref="BQ19">IF(BP19&gt;=MAX($D$3:$D$100),MAX($D$3:$D$100),IF(BO19&lt;$D$3,$D$3,INDEX($D$3:$D$100,MATCH(BO19,$D$3:$D$100)+1)))</f>
        <v>2030</v>
      </c>
      <c r="BR19">
        <f t="shared" si="31"/>
        <v>4.8419999999999996</v>
      </c>
      <c r="BS19" s="38">
        <f t="shared" si="32"/>
        <v>4.5828000000000007</v>
      </c>
      <c r="BT19">
        <f t="shared" si="33"/>
        <v>4.6346400000000001</v>
      </c>
      <c r="BU19">
        <f t="shared" si="34"/>
        <v>56412.838080000001</v>
      </c>
      <c r="BV19">
        <f t="shared" si="35"/>
        <v>0</v>
      </c>
    </row>
    <row r="20" spans="4:74" x14ac:dyDescent="0.25">
      <c r="D20" s="1" t="str" cm="1">
        <f t="array" ref="D20">IF(INDEX(Utilities!20:20,$B$9)="","",INDEX(Utilities!20:20,$B$9))</f>
        <v/>
      </c>
      <c r="E20" s="1" t="str" cm="1">
        <f t="array" ref="E20">IF(INDEX(Utilities!20:20,$B$9 + 1)="","",INDEX(Utilities!20:20,$B$9 + 1))</f>
        <v/>
      </c>
      <c r="G20">
        <f t="shared" si="36"/>
        <v>2030</v>
      </c>
      <c r="H20">
        <f t="shared" si="0"/>
        <v>2030</v>
      </c>
      <c r="I20" cm="1">
        <f t="array" ref="I20">IF(H20&gt;=MAX($D$3:$D$100),MAX($D$3:$D$100),IF(G20&lt;$D$3,$D$3,INDEX($D$3:$D$100,MATCH(G20,$D$3:$D$100)+1)))</f>
        <v>2035</v>
      </c>
      <c r="J20">
        <f t="shared" si="1"/>
        <v>7.1279999999999996E-2</v>
      </c>
      <c r="K20">
        <f t="shared" si="2"/>
        <v>6.8760000000000002E-2</v>
      </c>
      <c r="L20">
        <f t="shared" si="3"/>
        <v>7.1279999999999996E-2</v>
      </c>
      <c r="M20">
        <f t="shared" si="4"/>
        <v>867.62015999999994</v>
      </c>
      <c r="N20">
        <f t="shared" si="5"/>
        <v>0</v>
      </c>
      <c r="P20" s="1" t="str" cm="1">
        <f t="array" ref="P20">IF(INDEX(Utilities!20:20,$B$9)="","",INDEX(Utilities!20:20,$B$9))</f>
        <v/>
      </c>
      <c r="Q20" s="1" t="str" cm="1">
        <f t="array" ref="Q20">IF(INDEX(Utilities!20:20,$B$9 + 2)="","",INDEX(Utilities!20:20,$B$9 + 2))</f>
        <v/>
      </c>
      <c r="S20">
        <f t="shared" si="37"/>
        <v>2030</v>
      </c>
      <c r="T20">
        <f t="shared" si="6"/>
        <v>2030</v>
      </c>
      <c r="U20" cm="1">
        <f t="array" ref="U20">IF(T20&gt;=MAX($D$3:$D$100),MAX($D$3:$D$100),IF(S20&lt;$D$3,$D$3,INDEX($D$3:$D$100,MATCH(S20,$D$3:$D$100)+1)))</f>
        <v>2035</v>
      </c>
      <c r="V20">
        <f t="shared" si="7"/>
        <v>4.6440000000000003E-5</v>
      </c>
      <c r="W20" s="38">
        <f t="shared" si="8"/>
        <v>4.6440000000000003E-5</v>
      </c>
      <c r="X20">
        <f t="shared" si="9"/>
        <v>4.6440000000000003E-5</v>
      </c>
      <c r="Y20">
        <f t="shared" si="10"/>
        <v>0.56526768000000005</v>
      </c>
      <c r="Z20">
        <f t="shared" si="11"/>
        <v>0</v>
      </c>
      <c r="AB20" s="1" t="str" cm="1">
        <f t="array" ref="AB20">IF(INDEX(Utilities!20:20,$B$9)="","",INDEX(Utilities!20:20,$B$9))</f>
        <v/>
      </c>
      <c r="AC20" s="1" t="str" cm="1">
        <f t="array" ref="AC20">IF(INDEX(Utilities!20:20,$B$9 + 3)="","",INDEX(Utilities!20:20,$B$9 +3))</f>
        <v/>
      </c>
      <c r="AE20">
        <f t="shared" si="38"/>
        <v>2030</v>
      </c>
      <c r="AF20">
        <f t="shared" si="12"/>
        <v>2030</v>
      </c>
      <c r="AG20" cm="1">
        <f t="array" ref="AG20">IF(AF20&gt;=MAX($D$3:$D$100),MAX($D$3:$D$100),IF(AE20&lt;$D$3,$D$3,INDEX($D$3:$D$100,MATCH(AE20,$D$3:$D$100)+1)))</f>
        <v>2035</v>
      </c>
      <c r="AH20">
        <f t="shared" si="13"/>
        <v>4.6079999999999998E-4</v>
      </c>
      <c r="AI20" s="38">
        <f t="shared" si="14"/>
        <v>4.6079999999999998E-4</v>
      </c>
      <c r="AJ20">
        <f t="shared" si="15"/>
        <v>4.6079999999999998E-4</v>
      </c>
      <c r="AK20">
        <f t="shared" si="16"/>
        <v>5.6088575999999994</v>
      </c>
      <c r="AL20">
        <f t="shared" si="17"/>
        <v>0</v>
      </c>
      <c r="AN20" s="1" t="str" cm="1">
        <f t="array" ref="AN20">IF(INDEX(Utilities!20:20,$B$9)="","",INDEX(Utilities!20:20,$B$9))</f>
        <v/>
      </c>
      <c r="AO20" s="1" t="str" cm="1">
        <f t="array" ref="AO20">IF(INDEX(Utilities!20:20,$B$9 + 4)="","",INDEX(Utilities!20:20,$B$9 +4))</f>
        <v/>
      </c>
      <c r="AQ20">
        <f t="shared" si="39"/>
        <v>2030</v>
      </c>
      <c r="AR20">
        <f t="shared" si="18"/>
        <v>2030</v>
      </c>
      <c r="AS20" cm="1">
        <f t="array" ref="AS20">IF(AR20&gt;=MAX($D$3:$D$100),MAX($D$3:$D$100),IF(AQ20&lt;$D$3,$D$3,INDEX($D$3:$D$100,MATCH(AQ20,$D$3:$D$100)+1)))</f>
        <v>2035</v>
      </c>
      <c r="AT20">
        <f t="shared" si="19"/>
        <v>9.7559999999999994E-5</v>
      </c>
      <c r="AU20" s="38">
        <f t="shared" si="20"/>
        <v>9.7919999999999998E-5</v>
      </c>
      <c r="AV20">
        <f t="shared" si="21"/>
        <v>9.7559999999999994E-5</v>
      </c>
      <c r="AW20">
        <f t="shared" si="22"/>
        <v>1.1875003199999998</v>
      </c>
      <c r="AX20">
        <f t="shared" si="23"/>
        <v>0</v>
      </c>
      <c r="AZ20" s="1" t="str" cm="1">
        <f t="array" ref="AZ20">IF(INDEX(Utilities!20:20,$B$9)="","",INDEX(Utilities!20:20,$B$9))</f>
        <v/>
      </c>
      <c r="BA20" s="1" t="str" cm="1">
        <f t="array" ref="BA20">IF(INDEX(Utilities!20:20,$B$9 + 5)="","",INDEX(Utilities!20:20,$B$9 +5))</f>
        <v/>
      </c>
      <c r="BC20">
        <f t="shared" si="40"/>
        <v>2030</v>
      </c>
      <c r="BD20">
        <f t="shared" si="24"/>
        <v>2030</v>
      </c>
      <c r="BE20" cm="1">
        <f t="array" ref="BE20">IF(BD20&gt;=MAX($D$3:$D$100),MAX($D$3:$D$100),IF(BC20&lt;$D$3,$D$3,INDEX($D$3:$D$100,MATCH(BC20,$D$3:$D$100)+1)))</f>
        <v>2035</v>
      </c>
      <c r="BF20">
        <f t="shared" si="25"/>
        <v>0.66959999999999997</v>
      </c>
      <c r="BG20" s="38">
        <f t="shared" si="26"/>
        <v>0.63</v>
      </c>
      <c r="BH20">
        <f t="shared" si="27"/>
        <v>0.66959999999999997</v>
      </c>
      <c r="BI20">
        <f t="shared" si="28"/>
        <v>8150.3711999999996</v>
      </c>
      <c r="BJ20">
        <f t="shared" si="29"/>
        <v>0</v>
      </c>
      <c r="BL20" s="1" t="str" cm="1">
        <f t="array" ref="BL20">IF(INDEX(Utilities!20:20,$B$9)="","",INDEX(Utilities!20:20,$B$9))</f>
        <v/>
      </c>
      <c r="BM20" s="1" t="str" cm="1">
        <f t="array" ref="BM20">IF(INDEX(Utilities!20:20,$B$9 + 6)="","",INDEX(Utilities!20:20,$B$9 +6))</f>
        <v/>
      </c>
      <c r="BO20">
        <f t="shared" si="41"/>
        <v>2030</v>
      </c>
      <c r="BP20">
        <f t="shared" si="30"/>
        <v>2030</v>
      </c>
      <c r="BQ20" cm="1">
        <f t="array" ref="BQ20">IF(BP20&gt;=MAX($D$3:$D$100),MAX($D$3:$D$100),IF(BO20&lt;$D$3,$D$3,INDEX($D$3:$D$100,MATCH(BO20,$D$3:$D$100)+1)))</f>
        <v>2035</v>
      </c>
      <c r="BR20">
        <f t="shared" si="31"/>
        <v>4.5828000000000007</v>
      </c>
      <c r="BS20" s="38">
        <f t="shared" si="32"/>
        <v>4.5792000000000002</v>
      </c>
      <c r="BT20">
        <f t="shared" si="33"/>
        <v>4.5828000000000007</v>
      </c>
      <c r="BU20">
        <f t="shared" si="34"/>
        <v>55781.841600000007</v>
      </c>
      <c r="BV20">
        <f t="shared" si="35"/>
        <v>0</v>
      </c>
    </row>
    <row r="21" spans="4:74" x14ac:dyDescent="0.25">
      <c r="D21" s="1" t="str" cm="1">
        <f t="array" ref="D21">IF(INDEX(Utilities!21:21,$B$9)="","",INDEX(Utilities!21:21,$B$9))</f>
        <v/>
      </c>
      <c r="E21" s="1" t="str" cm="1">
        <f t="array" ref="E21">IF(INDEX(Utilities!21:21,$B$9 + 1)="","",INDEX(Utilities!21:21,$B$9 + 1))</f>
        <v/>
      </c>
      <c r="G21">
        <f t="shared" si="36"/>
        <v>2031</v>
      </c>
      <c r="H21">
        <f t="shared" si="0"/>
        <v>2030</v>
      </c>
      <c r="I21" cm="1">
        <f t="array" ref="I21">IF(H21&gt;=MAX($D$3:$D$100),MAX($D$3:$D$100),IF(G21&lt;$D$3,$D$3,INDEX($D$3:$D$100,MATCH(G21,$D$3:$D$100)+1)))</f>
        <v>2035</v>
      </c>
      <c r="J21">
        <f t="shared" si="1"/>
        <v>7.1279999999999996E-2</v>
      </c>
      <c r="K21">
        <f t="shared" si="2"/>
        <v>6.8760000000000002E-2</v>
      </c>
      <c r="L21">
        <f t="shared" si="3"/>
        <v>7.0775999999999992E-2</v>
      </c>
      <c r="M21">
        <f t="shared" si="4"/>
        <v>861.48547199999985</v>
      </c>
      <c r="N21">
        <f t="shared" si="5"/>
        <v>0</v>
      </c>
      <c r="P21" s="1" t="str" cm="1">
        <f t="array" ref="P21">IF(INDEX(Utilities!21:21,$B$9)="","",INDEX(Utilities!21:21,$B$9))</f>
        <v/>
      </c>
      <c r="Q21" s="1" t="str" cm="1">
        <f t="array" ref="Q21">IF(INDEX(Utilities!21:21,$B$9 + 2)="","",INDEX(Utilities!21:21,$B$9 + 2))</f>
        <v/>
      </c>
      <c r="S21">
        <f t="shared" si="37"/>
        <v>2031</v>
      </c>
      <c r="T21">
        <f t="shared" si="6"/>
        <v>2030</v>
      </c>
      <c r="U21" cm="1">
        <f t="array" ref="U21">IF(T21&gt;=MAX($D$3:$D$100),MAX($D$3:$D$100),IF(S21&lt;$D$3,$D$3,INDEX($D$3:$D$100,MATCH(S21,$D$3:$D$100)+1)))</f>
        <v>2035</v>
      </c>
      <c r="V21">
        <f t="shared" si="7"/>
        <v>4.6440000000000003E-5</v>
      </c>
      <c r="W21" s="38">
        <f t="shared" si="8"/>
        <v>4.6440000000000003E-5</v>
      </c>
      <c r="X21">
        <f t="shared" si="9"/>
        <v>4.6440000000000003E-5</v>
      </c>
      <c r="Y21">
        <f t="shared" si="10"/>
        <v>0.56526768000000005</v>
      </c>
      <c r="Z21">
        <f t="shared" si="11"/>
        <v>0</v>
      </c>
      <c r="AB21" s="1" t="str" cm="1">
        <f t="array" ref="AB21">IF(INDEX(Utilities!21:21,$B$9)="","",INDEX(Utilities!21:21,$B$9))</f>
        <v/>
      </c>
      <c r="AC21" s="1" t="str" cm="1">
        <f t="array" ref="AC21">IF(INDEX(Utilities!21:21,$B$9 + 3)="","",INDEX(Utilities!21:21,$B$9 +3))</f>
        <v/>
      </c>
      <c r="AE21">
        <f t="shared" si="38"/>
        <v>2031</v>
      </c>
      <c r="AF21">
        <f t="shared" si="12"/>
        <v>2030</v>
      </c>
      <c r="AG21" cm="1">
        <f t="array" ref="AG21">IF(AF21&gt;=MAX($D$3:$D$100),MAX($D$3:$D$100),IF(AE21&lt;$D$3,$D$3,INDEX($D$3:$D$100,MATCH(AE21,$D$3:$D$100)+1)))</f>
        <v>2035</v>
      </c>
      <c r="AH21">
        <f t="shared" si="13"/>
        <v>4.6079999999999998E-4</v>
      </c>
      <c r="AI21" s="38">
        <f t="shared" si="14"/>
        <v>4.6079999999999998E-4</v>
      </c>
      <c r="AJ21">
        <f t="shared" si="15"/>
        <v>4.6079999999999998E-4</v>
      </c>
      <c r="AK21">
        <f t="shared" si="16"/>
        <v>5.6088575999999994</v>
      </c>
      <c r="AL21">
        <f t="shared" si="17"/>
        <v>0</v>
      </c>
      <c r="AN21" s="1" t="str" cm="1">
        <f t="array" ref="AN21">IF(INDEX(Utilities!21:21,$B$9)="","",INDEX(Utilities!21:21,$B$9))</f>
        <v/>
      </c>
      <c r="AO21" s="1" t="str" cm="1">
        <f t="array" ref="AO21">IF(INDEX(Utilities!21:21,$B$9 + 4)="","",INDEX(Utilities!21:21,$B$9 +4))</f>
        <v/>
      </c>
      <c r="AQ21">
        <f t="shared" si="39"/>
        <v>2031</v>
      </c>
      <c r="AR21">
        <f t="shared" si="18"/>
        <v>2030</v>
      </c>
      <c r="AS21" cm="1">
        <f t="array" ref="AS21">IF(AR21&gt;=MAX($D$3:$D$100),MAX($D$3:$D$100),IF(AQ21&lt;$D$3,$D$3,INDEX($D$3:$D$100,MATCH(AQ21,$D$3:$D$100)+1)))</f>
        <v>2035</v>
      </c>
      <c r="AT21">
        <f t="shared" si="19"/>
        <v>9.7559999999999994E-5</v>
      </c>
      <c r="AU21" s="38">
        <f t="shared" si="20"/>
        <v>9.7919999999999998E-5</v>
      </c>
      <c r="AV21">
        <f t="shared" si="21"/>
        <v>9.763199999999999E-5</v>
      </c>
      <c r="AW21">
        <f t="shared" si="22"/>
        <v>1.188376704</v>
      </c>
      <c r="AX21">
        <f t="shared" si="23"/>
        <v>0</v>
      </c>
      <c r="AZ21" s="1" t="str" cm="1">
        <f t="array" ref="AZ21">IF(INDEX(Utilities!21:21,$B$9)="","",INDEX(Utilities!21:21,$B$9))</f>
        <v/>
      </c>
      <c r="BA21" s="1" t="str" cm="1">
        <f t="array" ref="BA21">IF(INDEX(Utilities!21:21,$B$9 + 5)="","",INDEX(Utilities!21:21,$B$9 +5))</f>
        <v/>
      </c>
      <c r="BC21">
        <f t="shared" si="40"/>
        <v>2031</v>
      </c>
      <c r="BD21">
        <f t="shared" si="24"/>
        <v>2030</v>
      </c>
      <c r="BE21" cm="1">
        <f t="array" ref="BE21">IF(BD21&gt;=MAX($D$3:$D$100),MAX($D$3:$D$100),IF(BC21&lt;$D$3,$D$3,INDEX($D$3:$D$100,MATCH(BC21,$D$3:$D$100)+1)))</f>
        <v>2035</v>
      </c>
      <c r="BF21">
        <f t="shared" si="25"/>
        <v>0.66959999999999997</v>
      </c>
      <c r="BG21" s="38">
        <f t="shared" si="26"/>
        <v>0.63</v>
      </c>
      <c r="BH21">
        <f t="shared" si="27"/>
        <v>0.66167999999999993</v>
      </c>
      <c r="BI21">
        <f t="shared" si="28"/>
        <v>8053.9689599999992</v>
      </c>
      <c r="BJ21">
        <f t="shared" si="29"/>
        <v>0</v>
      </c>
      <c r="BL21" s="1" t="str" cm="1">
        <f t="array" ref="BL21">IF(INDEX(Utilities!21:21,$B$9)="","",INDEX(Utilities!21:21,$B$9))</f>
        <v/>
      </c>
      <c r="BM21" s="1" t="str" cm="1">
        <f t="array" ref="BM21">IF(INDEX(Utilities!21:21,$B$9 + 6)="","",INDEX(Utilities!21:21,$B$9 +6))</f>
        <v/>
      </c>
      <c r="BO21">
        <f t="shared" si="41"/>
        <v>2031</v>
      </c>
      <c r="BP21">
        <f t="shared" si="30"/>
        <v>2030</v>
      </c>
      <c r="BQ21" cm="1">
        <f t="array" ref="BQ21">IF(BP21&gt;=MAX($D$3:$D$100),MAX($D$3:$D$100),IF(BO21&lt;$D$3,$D$3,INDEX($D$3:$D$100,MATCH(BO21,$D$3:$D$100)+1)))</f>
        <v>2035</v>
      </c>
      <c r="BR21">
        <f t="shared" si="31"/>
        <v>4.5828000000000007</v>
      </c>
      <c r="BS21" s="38">
        <f t="shared" si="32"/>
        <v>4.5792000000000002</v>
      </c>
      <c r="BT21">
        <f t="shared" si="33"/>
        <v>4.5820800000000004</v>
      </c>
      <c r="BU21">
        <f t="shared" si="34"/>
        <v>55773.077760000007</v>
      </c>
      <c r="BV21">
        <f t="shared" si="35"/>
        <v>0</v>
      </c>
    </row>
    <row r="22" spans="4:74" x14ac:dyDescent="0.25">
      <c r="D22" s="1" t="str" cm="1">
        <f t="array" ref="D22">IF(INDEX(Utilities!22:22,$B$9)="","",INDEX(Utilities!22:22,$B$9))</f>
        <v/>
      </c>
      <c r="E22" s="1" t="str" cm="1">
        <f t="array" ref="E22">IF(INDEX(Utilities!22:22,$B$9 + 1)="","",INDEX(Utilities!22:22,$B$9 + 1))</f>
        <v/>
      </c>
      <c r="G22">
        <f t="shared" si="36"/>
        <v>2032</v>
      </c>
      <c r="H22">
        <f t="shared" si="0"/>
        <v>2030</v>
      </c>
      <c r="I22" cm="1">
        <f t="array" ref="I22">IF(H22&gt;=MAX($D$3:$D$100),MAX($D$3:$D$100),IF(G22&lt;$D$3,$D$3,INDEX($D$3:$D$100,MATCH(G22,$D$3:$D$100)+1)))</f>
        <v>2035</v>
      </c>
      <c r="J22">
        <f t="shared" si="1"/>
        <v>7.1279999999999996E-2</v>
      </c>
      <c r="K22">
        <f t="shared" si="2"/>
        <v>6.8760000000000002E-2</v>
      </c>
      <c r="L22">
        <f t="shared" si="3"/>
        <v>7.0272000000000001E-2</v>
      </c>
      <c r="M22">
        <f t="shared" si="4"/>
        <v>855.35078399999998</v>
      </c>
      <c r="N22">
        <f t="shared" si="5"/>
        <v>0</v>
      </c>
      <c r="P22" s="1" t="str" cm="1">
        <f t="array" ref="P22">IF(INDEX(Utilities!22:22,$B$9)="","",INDEX(Utilities!22:22,$B$9))</f>
        <v/>
      </c>
      <c r="Q22" s="1" t="str" cm="1">
        <f t="array" ref="Q22">IF(INDEX(Utilities!22:22,$B$9 + 2)="","",INDEX(Utilities!22:22,$B$9 + 2))</f>
        <v/>
      </c>
      <c r="S22">
        <f t="shared" si="37"/>
        <v>2032</v>
      </c>
      <c r="T22">
        <f t="shared" si="6"/>
        <v>2030</v>
      </c>
      <c r="U22" cm="1">
        <f t="array" ref="U22">IF(T22&gt;=MAX($D$3:$D$100),MAX($D$3:$D$100),IF(S22&lt;$D$3,$D$3,INDEX($D$3:$D$100,MATCH(S22,$D$3:$D$100)+1)))</f>
        <v>2035</v>
      </c>
      <c r="V22">
        <f t="shared" si="7"/>
        <v>4.6440000000000003E-5</v>
      </c>
      <c r="W22" s="38">
        <f t="shared" si="8"/>
        <v>4.6440000000000003E-5</v>
      </c>
      <c r="X22">
        <f t="shared" si="9"/>
        <v>4.6440000000000003E-5</v>
      </c>
      <c r="Y22">
        <f t="shared" si="10"/>
        <v>0.56526768000000005</v>
      </c>
      <c r="Z22">
        <f t="shared" si="11"/>
        <v>0</v>
      </c>
      <c r="AB22" s="1" t="str" cm="1">
        <f t="array" ref="AB22">IF(INDEX(Utilities!22:22,$B$9)="","",INDEX(Utilities!22:22,$B$9))</f>
        <v/>
      </c>
      <c r="AC22" s="1" t="str" cm="1">
        <f t="array" ref="AC22">IF(INDEX(Utilities!22:22,$B$9 + 3)="","",INDEX(Utilities!22:22,$B$9 +3))</f>
        <v/>
      </c>
      <c r="AE22">
        <f t="shared" si="38"/>
        <v>2032</v>
      </c>
      <c r="AF22">
        <f t="shared" si="12"/>
        <v>2030</v>
      </c>
      <c r="AG22" cm="1">
        <f t="array" ref="AG22">IF(AF22&gt;=MAX($D$3:$D$100),MAX($D$3:$D$100),IF(AE22&lt;$D$3,$D$3,INDEX($D$3:$D$100,MATCH(AE22,$D$3:$D$100)+1)))</f>
        <v>2035</v>
      </c>
      <c r="AH22">
        <f t="shared" si="13"/>
        <v>4.6079999999999998E-4</v>
      </c>
      <c r="AI22" s="38">
        <f t="shared" si="14"/>
        <v>4.6079999999999998E-4</v>
      </c>
      <c r="AJ22">
        <f t="shared" si="15"/>
        <v>4.6079999999999998E-4</v>
      </c>
      <c r="AK22">
        <f t="shared" si="16"/>
        <v>5.6088575999999994</v>
      </c>
      <c r="AL22">
        <f t="shared" si="17"/>
        <v>0</v>
      </c>
      <c r="AN22" s="1" t="str" cm="1">
        <f t="array" ref="AN22">IF(INDEX(Utilities!22:22,$B$9)="","",INDEX(Utilities!22:22,$B$9))</f>
        <v/>
      </c>
      <c r="AO22" s="1" t="str" cm="1">
        <f t="array" ref="AO22">IF(INDEX(Utilities!22:22,$B$9 + 4)="","",INDEX(Utilities!22:22,$B$9 +4))</f>
        <v/>
      </c>
      <c r="AQ22">
        <f t="shared" si="39"/>
        <v>2032</v>
      </c>
      <c r="AR22">
        <f t="shared" si="18"/>
        <v>2030</v>
      </c>
      <c r="AS22" cm="1">
        <f t="array" ref="AS22">IF(AR22&gt;=MAX($D$3:$D$100),MAX($D$3:$D$100),IF(AQ22&lt;$D$3,$D$3,INDEX($D$3:$D$100,MATCH(AQ22,$D$3:$D$100)+1)))</f>
        <v>2035</v>
      </c>
      <c r="AT22">
        <f t="shared" si="19"/>
        <v>9.7559999999999994E-5</v>
      </c>
      <c r="AU22" s="38">
        <f t="shared" si="20"/>
        <v>9.7919999999999998E-5</v>
      </c>
      <c r="AV22">
        <f t="shared" si="21"/>
        <v>9.7703999999999998E-5</v>
      </c>
      <c r="AW22">
        <f t="shared" si="22"/>
        <v>1.1892530880000001</v>
      </c>
      <c r="AX22">
        <f t="shared" si="23"/>
        <v>0</v>
      </c>
      <c r="AZ22" s="1" t="str" cm="1">
        <f t="array" ref="AZ22">IF(INDEX(Utilities!22:22,$B$9)="","",INDEX(Utilities!22:22,$B$9))</f>
        <v/>
      </c>
      <c r="BA22" s="1" t="str" cm="1">
        <f t="array" ref="BA22">IF(INDEX(Utilities!22:22,$B$9 + 5)="","",INDEX(Utilities!22:22,$B$9 +5))</f>
        <v/>
      </c>
      <c r="BC22">
        <f t="shared" si="40"/>
        <v>2032</v>
      </c>
      <c r="BD22">
        <f t="shared" si="24"/>
        <v>2030</v>
      </c>
      <c r="BE22" cm="1">
        <f t="array" ref="BE22">IF(BD22&gt;=MAX($D$3:$D$100),MAX($D$3:$D$100),IF(BC22&lt;$D$3,$D$3,INDEX($D$3:$D$100,MATCH(BC22,$D$3:$D$100)+1)))</f>
        <v>2035</v>
      </c>
      <c r="BF22">
        <f t="shared" si="25"/>
        <v>0.66959999999999997</v>
      </c>
      <c r="BG22" s="38">
        <f t="shared" si="26"/>
        <v>0.63</v>
      </c>
      <c r="BH22">
        <f t="shared" si="27"/>
        <v>0.65376000000000001</v>
      </c>
      <c r="BI22">
        <f t="shared" si="28"/>
        <v>7957.5667199999998</v>
      </c>
      <c r="BJ22">
        <f t="shared" si="29"/>
        <v>0</v>
      </c>
      <c r="BL22" s="1" t="str" cm="1">
        <f t="array" ref="BL22">IF(INDEX(Utilities!22:22,$B$9)="","",INDEX(Utilities!22:22,$B$9))</f>
        <v/>
      </c>
      <c r="BM22" s="1" t="str" cm="1">
        <f t="array" ref="BM22">IF(INDEX(Utilities!22:22,$B$9 + 6)="","",INDEX(Utilities!22:22,$B$9 +6))</f>
        <v/>
      </c>
      <c r="BO22">
        <f t="shared" si="41"/>
        <v>2032</v>
      </c>
      <c r="BP22">
        <f t="shared" si="30"/>
        <v>2030</v>
      </c>
      <c r="BQ22" cm="1">
        <f t="array" ref="BQ22">IF(BP22&gt;=MAX($D$3:$D$100),MAX($D$3:$D$100),IF(BO22&lt;$D$3,$D$3,INDEX($D$3:$D$100,MATCH(BO22,$D$3:$D$100)+1)))</f>
        <v>2035</v>
      </c>
      <c r="BR22">
        <f t="shared" si="31"/>
        <v>4.5828000000000007</v>
      </c>
      <c r="BS22" s="38">
        <f t="shared" si="32"/>
        <v>4.5792000000000002</v>
      </c>
      <c r="BT22">
        <f t="shared" si="33"/>
        <v>4.5813600000000001</v>
      </c>
      <c r="BU22">
        <f t="shared" si="34"/>
        <v>55764.313920000001</v>
      </c>
      <c r="BV22">
        <f t="shared" si="35"/>
        <v>0</v>
      </c>
    </row>
    <row r="23" spans="4:74" x14ac:dyDescent="0.25">
      <c r="D23" s="1" t="str" cm="1">
        <f t="array" ref="D23">IF(INDEX(Utilities!23:23,$B$9)="","",INDEX(Utilities!23:23,$B$9))</f>
        <v/>
      </c>
      <c r="E23" s="1" t="str" cm="1">
        <f t="array" ref="E23">IF(INDEX(Utilities!23:23,$B$9 + 1)="","",INDEX(Utilities!23:23,$B$9 + 1))</f>
        <v/>
      </c>
      <c r="G23">
        <f t="shared" si="36"/>
        <v>2033</v>
      </c>
      <c r="H23">
        <f t="shared" si="0"/>
        <v>2030</v>
      </c>
      <c r="I23" cm="1">
        <f t="array" ref="I23">IF(H23&gt;=MAX($D$3:$D$100),MAX($D$3:$D$100),IF(G23&lt;$D$3,$D$3,INDEX($D$3:$D$100,MATCH(G23,$D$3:$D$100)+1)))</f>
        <v>2035</v>
      </c>
      <c r="J23">
        <f t="shared" si="1"/>
        <v>7.1279999999999996E-2</v>
      </c>
      <c r="K23">
        <f t="shared" si="2"/>
        <v>6.8760000000000002E-2</v>
      </c>
      <c r="L23">
        <f t="shared" si="3"/>
        <v>6.9767999999999997E-2</v>
      </c>
      <c r="M23">
        <f t="shared" si="4"/>
        <v>849.21609599999999</v>
      </c>
      <c r="N23">
        <f t="shared" si="5"/>
        <v>0</v>
      </c>
      <c r="P23" s="1" t="str" cm="1">
        <f t="array" ref="P23">IF(INDEX(Utilities!23:23,$B$9)="","",INDEX(Utilities!23:23,$B$9))</f>
        <v/>
      </c>
      <c r="Q23" s="1" t="str" cm="1">
        <f t="array" ref="Q23">IF(INDEX(Utilities!23:23,$B$9 + 2)="","",INDEX(Utilities!23:23,$B$9 + 2))</f>
        <v/>
      </c>
      <c r="S23">
        <f t="shared" si="37"/>
        <v>2033</v>
      </c>
      <c r="T23">
        <f t="shared" si="6"/>
        <v>2030</v>
      </c>
      <c r="U23" cm="1">
        <f t="array" ref="U23">IF(T23&gt;=MAX($D$3:$D$100),MAX($D$3:$D$100),IF(S23&lt;$D$3,$D$3,INDEX($D$3:$D$100,MATCH(S23,$D$3:$D$100)+1)))</f>
        <v>2035</v>
      </c>
      <c r="V23">
        <f t="shared" si="7"/>
        <v>4.6440000000000003E-5</v>
      </c>
      <c r="W23" s="38">
        <f t="shared" si="8"/>
        <v>4.6440000000000003E-5</v>
      </c>
      <c r="X23">
        <f t="shared" si="9"/>
        <v>4.6440000000000003E-5</v>
      </c>
      <c r="Y23">
        <f t="shared" si="10"/>
        <v>0.56526768000000005</v>
      </c>
      <c r="Z23">
        <f t="shared" si="11"/>
        <v>0</v>
      </c>
      <c r="AB23" s="1" t="str" cm="1">
        <f t="array" ref="AB23">IF(INDEX(Utilities!23:23,$B$9)="","",INDEX(Utilities!23:23,$B$9))</f>
        <v/>
      </c>
      <c r="AC23" s="1" t="str" cm="1">
        <f t="array" ref="AC23">IF(INDEX(Utilities!23:23,$B$9 + 3)="","",INDEX(Utilities!23:23,$B$9 +3))</f>
        <v/>
      </c>
      <c r="AE23">
        <f t="shared" si="38"/>
        <v>2033</v>
      </c>
      <c r="AF23">
        <f t="shared" si="12"/>
        <v>2030</v>
      </c>
      <c r="AG23" cm="1">
        <f t="array" ref="AG23">IF(AF23&gt;=MAX($D$3:$D$100),MAX($D$3:$D$100),IF(AE23&lt;$D$3,$D$3,INDEX($D$3:$D$100,MATCH(AE23,$D$3:$D$100)+1)))</f>
        <v>2035</v>
      </c>
      <c r="AH23">
        <f t="shared" si="13"/>
        <v>4.6079999999999998E-4</v>
      </c>
      <c r="AI23" s="38">
        <f t="shared" si="14"/>
        <v>4.6079999999999998E-4</v>
      </c>
      <c r="AJ23">
        <f t="shared" si="15"/>
        <v>4.6079999999999998E-4</v>
      </c>
      <c r="AK23">
        <f t="shared" si="16"/>
        <v>5.6088575999999994</v>
      </c>
      <c r="AL23">
        <f t="shared" si="17"/>
        <v>0</v>
      </c>
      <c r="AN23" s="1" t="str" cm="1">
        <f t="array" ref="AN23">IF(INDEX(Utilities!23:23,$B$9)="","",INDEX(Utilities!23:23,$B$9))</f>
        <v/>
      </c>
      <c r="AO23" s="1" t="str" cm="1">
        <f t="array" ref="AO23">IF(INDEX(Utilities!23:23,$B$9 + 4)="","",INDEX(Utilities!23:23,$B$9 +4))</f>
        <v/>
      </c>
      <c r="AQ23">
        <f t="shared" si="39"/>
        <v>2033</v>
      </c>
      <c r="AR23">
        <f t="shared" si="18"/>
        <v>2030</v>
      </c>
      <c r="AS23" cm="1">
        <f t="array" ref="AS23">IF(AR23&gt;=MAX($D$3:$D$100),MAX($D$3:$D$100),IF(AQ23&lt;$D$3,$D$3,INDEX($D$3:$D$100,MATCH(AQ23,$D$3:$D$100)+1)))</f>
        <v>2035</v>
      </c>
      <c r="AT23">
        <f t="shared" si="19"/>
        <v>9.7559999999999994E-5</v>
      </c>
      <c r="AU23" s="38">
        <f t="shared" si="20"/>
        <v>9.7919999999999998E-5</v>
      </c>
      <c r="AV23">
        <f t="shared" si="21"/>
        <v>9.7775999999999994E-5</v>
      </c>
      <c r="AW23">
        <f t="shared" si="22"/>
        <v>1.190129472</v>
      </c>
      <c r="AX23">
        <f t="shared" si="23"/>
        <v>0</v>
      </c>
      <c r="AZ23" s="1" t="str" cm="1">
        <f t="array" ref="AZ23">IF(INDEX(Utilities!23:23,$B$9)="","",INDEX(Utilities!23:23,$B$9))</f>
        <v/>
      </c>
      <c r="BA23" s="1" t="str" cm="1">
        <f t="array" ref="BA23">IF(INDEX(Utilities!23:23,$B$9 + 5)="","",INDEX(Utilities!23:23,$B$9 +5))</f>
        <v/>
      </c>
      <c r="BC23">
        <f t="shared" si="40"/>
        <v>2033</v>
      </c>
      <c r="BD23">
        <f t="shared" si="24"/>
        <v>2030</v>
      </c>
      <c r="BE23" cm="1">
        <f t="array" ref="BE23">IF(BD23&gt;=MAX($D$3:$D$100),MAX($D$3:$D$100),IF(BC23&lt;$D$3,$D$3,INDEX($D$3:$D$100,MATCH(BC23,$D$3:$D$100)+1)))</f>
        <v>2035</v>
      </c>
      <c r="BF23">
        <f t="shared" si="25"/>
        <v>0.66959999999999997</v>
      </c>
      <c r="BG23" s="38">
        <f t="shared" si="26"/>
        <v>0.63</v>
      </c>
      <c r="BH23">
        <f t="shared" si="27"/>
        <v>0.64583999999999997</v>
      </c>
      <c r="BI23">
        <f t="shared" si="28"/>
        <v>7861.1644799999995</v>
      </c>
      <c r="BJ23">
        <f t="shared" si="29"/>
        <v>0</v>
      </c>
      <c r="BL23" s="1" t="str" cm="1">
        <f t="array" ref="BL23">IF(INDEX(Utilities!23:23,$B$9)="","",INDEX(Utilities!23:23,$B$9))</f>
        <v/>
      </c>
      <c r="BM23" s="1" t="str" cm="1">
        <f t="array" ref="BM23">IF(INDEX(Utilities!23:23,$B$9 + 6)="","",INDEX(Utilities!23:23,$B$9 +6))</f>
        <v/>
      </c>
      <c r="BO23">
        <f t="shared" si="41"/>
        <v>2033</v>
      </c>
      <c r="BP23">
        <f t="shared" si="30"/>
        <v>2030</v>
      </c>
      <c r="BQ23" cm="1">
        <f t="array" ref="BQ23">IF(BP23&gt;=MAX($D$3:$D$100),MAX($D$3:$D$100),IF(BO23&lt;$D$3,$D$3,INDEX($D$3:$D$100,MATCH(BO23,$D$3:$D$100)+1)))</f>
        <v>2035</v>
      </c>
      <c r="BR23">
        <f t="shared" si="31"/>
        <v>4.5828000000000007</v>
      </c>
      <c r="BS23" s="38">
        <f t="shared" si="32"/>
        <v>4.5792000000000002</v>
      </c>
      <c r="BT23">
        <f t="shared" si="33"/>
        <v>4.5806400000000007</v>
      </c>
      <c r="BU23">
        <f t="shared" si="34"/>
        <v>55755.550080000008</v>
      </c>
      <c r="BV23">
        <f t="shared" si="35"/>
        <v>0</v>
      </c>
    </row>
    <row r="24" spans="4:74" x14ac:dyDescent="0.25">
      <c r="D24" s="1" t="str" cm="1">
        <f t="array" ref="D24">IF(INDEX(Utilities!24:24,$B$9)="","",INDEX(Utilities!24:24,$B$9))</f>
        <v/>
      </c>
      <c r="E24" s="1" t="str" cm="1">
        <f t="array" ref="E24">IF(INDEX(Utilities!24:24,$B$9 + 1)="","",INDEX(Utilities!24:24,$B$9 + 1))</f>
        <v/>
      </c>
      <c r="G24">
        <f t="shared" si="36"/>
        <v>2034</v>
      </c>
      <c r="H24">
        <f t="shared" si="0"/>
        <v>2030</v>
      </c>
      <c r="I24" cm="1">
        <f t="array" ref="I24">IF(H24&gt;=MAX($D$3:$D$100),MAX($D$3:$D$100),IF(G24&lt;$D$3,$D$3,INDEX($D$3:$D$100,MATCH(G24,$D$3:$D$100)+1)))</f>
        <v>2035</v>
      </c>
      <c r="J24">
        <f t="shared" si="1"/>
        <v>7.1279999999999996E-2</v>
      </c>
      <c r="K24">
        <f t="shared" si="2"/>
        <v>6.8760000000000002E-2</v>
      </c>
      <c r="L24">
        <f t="shared" si="3"/>
        <v>6.9264000000000006E-2</v>
      </c>
      <c r="M24">
        <f t="shared" si="4"/>
        <v>843.08140800000012</v>
      </c>
      <c r="N24">
        <f t="shared" si="5"/>
        <v>0</v>
      </c>
      <c r="P24" s="1" t="str" cm="1">
        <f t="array" ref="P24">IF(INDEX(Utilities!24:24,$B$9)="","",INDEX(Utilities!24:24,$B$9))</f>
        <v/>
      </c>
      <c r="Q24" s="1" t="str" cm="1">
        <f t="array" ref="Q24">IF(INDEX(Utilities!24:24,$B$9 + 2)="","",INDEX(Utilities!24:24,$B$9 + 2))</f>
        <v/>
      </c>
      <c r="S24">
        <f t="shared" si="37"/>
        <v>2034</v>
      </c>
      <c r="T24">
        <f t="shared" si="6"/>
        <v>2030</v>
      </c>
      <c r="U24" cm="1">
        <f t="array" ref="U24">IF(T24&gt;=MAX($D$3:$D$100),MAX($D$3:$D$100),IF(S24&lt;$D$3,$D$3,INDEX($D$3:$D$100,MATCH(S24,$D$3:$D$100)+1)))</f>
        <v>2035</v>
      </c>
      <c r="V24">
        <f t="shared" si="7"/>
        <v>4.6440000000000003E-5</v>
      </c>
      <c r="W24" s="38">
        <f t="shared" si="8"/>
        <v>4.6440000000000003E-5</v>
      </c>
      <c r="X24">
        <f t="shared" si="9"/>
        <v>4.6440000000000003E-5</v>
      </c>
      <c r="Y24">
        <f t="shared" si="10"/>
        <v>0.56526768000000005</v>
      </c>
      <c r="Z24">
        <f t="shared" si="11"/>
        <v>0</v>
      </c>
      <c r="AB24" s="1" t="str" cm="1">
        <f t="array" ref="AB24">IF(INDEX(Utilities!24:24,$B$9)="","",INDEX(Utilities!24:24,$B$9))</f>
        <v/>
      </c>
      <c r="AC24" s="1" t="str" cm="1">
        <f t="array" ref="AC24">IF(INDEX(Utilities!24:24,$B$9 + 3)="","",INDEX(Utilities!24:24,$B$9 +3))</f>
        <v/>
      </c>
      <c r="AE24">
        <f t="shared" si="38"/>
        <v>2034</v>
      </c>
      <c r="AF24">
        <f t="shared" si="12"/>
        <v>2030</v>
      </c>
      <c r="AG24" cm="1">
        <f t="array" ref="AG24">IF(AF24&gt;=MAX($D$3:$D$100),MAX($D$3:$D$100),IF(AE24&lt;$D$3,$D$3,INDEX($D$3:$D$100,MATCH(AE24,$D$3:$D$100)+1)))</f>
        <v>2035</v>
      </c>
      <c r="AH24">
        <f t="shared" si="13"/>
        <v>4.6079999999999998E-4</v>
      </c>
      <c r="AI24" s="38">
        <f t="shared" si="14"/>
        <v>4.6079999999999998E-4</v>
      </c>
      <c r="AJ24">
        <f t="shared" si="15"/>
        <v>4.6079999999999998E-4</v>
      </c>
      <c r="AK24">
        <f t="shared" si="16"/>
        <v>5.6088575999999994</v>
      </c>
      <c r="AL24">
        <f t="shared" si="17"/>
        <v>0</v>
      </c>
      <c r="AN24" s="1" t="str" cm="1">
        <f t="array" ref="AN24">IF(INDEX(Utilities!24:24,$B$9)="","",INDEX(Utilities!24:24,$B$9))</f>
        <v/>
      </c>
      <c r="AO24" s="1" t="str" cm="1">
        <f t="array" ref="AO24">IF(INDEX(Utilities!24:24,$B$9 + 4)="","",INDEX(Utilities!24:24,$B$9 +4))</f>
        <v/>
      </c>
      <c r="AQ24">
        <f t="shared" si="39"/>
        <v>2034</v>
      </c>
      <c r="AR24">
        <f t="shared" si="18"/>
        <v>2030</v>
      </c>
      <c r="AS24" cm="1">
        <f t="array" ref="AS24">IF(AR24&gt;=MAX($D$3:$D$100),MAX($D$3:$D$100),IF(AQ24&lt;$D$3,$D$3,INDEX($D$3:$D$100,MATCH(AQ24,$D$3:$D$100)+1)))</f>
        <v>2035</v>
      </c>
      <c r="AT24">
        <f t="shared" si="19"/>
        <v>9.7559999999999994E-5</v>
      </c>
      <c r="AU24" s="38">
        <f t="shared" si="20"/>
        <v>9.7919999999999998E-5</v>
      </c>
      <c r="AV24">
        <f t="shared" si="21"/>
        <v>9.7848000000000002E-5</v>
      </c>
      <c r="AW24">
        <f t="shared" si="22"/>
        <v>1.1910058560000001</v>
      </c>
      <c r="AX24">
        <f t="shared" si="23"/>
        <v>0</v>
      </c>
      <c r="AZ24" s="1" t="str" cm="1">
        <f t="array" ref="AZ24">IF(INDEX(Utilities!24:24,$B$9)="","",INDEX(Utilities!24:24,$B$9))</f>
        <v/>
      </c>
      <c r="BA24" s="1" t="str" cm="1">
        <f t="array" ref="BA24">IF(INDEX(Utilities!24:24,$B$9 + 5)="","",INDEX(Utilities!24:24,$B$9 +5))</f>
        <v/>
      </c>
      <c r="BC24">
        <f t="shared" si="40"/>
        <v>2034</v>
      </c>
      <c r="BD24">
        <f t="shared" si="24"/>
        <v>2030</v>
      </c>
      <c r="BE24" cm="1">
        <f t="array" ref="BE24">IF(BD24&gt;=MAX($D$3:$D$100),MAX($D$3:$D$100),IF(BC24&lt;$D$3,$D$3,INDEX($D$3:$D$100,MATCH(BC24,$D$3:$D$100)+1)))</f>
        <v>2035</v>
      </c>
      <c r="BF24">
        <f t="shared" si="25"/>
        <v>0.66959999999999997</v>
      </c>
      <c r="BG24" s="38">
        <f t="shared" si="26"/>
        <v>0.63</v>
      </c>
      <c r="BH24">
        <f t="shared" si="27"/>
        <v>0.63792000000000004</v>
      </c>
      <c r="BI24">
        <f t="shared" si="28"/>
        <v>7764.7622400000009</v>
      </c>
      <c r="BJ24">
        <f t="shared" si="29"/>
        <v>0</v>
      </c>
      <c r="BL24" s="1" t="str" cm="1">
        <f t="array" ref="BL24">IF(INDEX(Utilities!24:24,$B$9)="","",INDEX(Utilities!24:24,$B$9))</f>
        <v/>
      </c>
      <c r="BM24" s="1" t="str" cm="1">
        <f t="array" ref="BM24">IF(INDEX(Utilities!24:24,$B$9 + 6)="","",INDEX(Utilities!24:24,$B$9 +6))</f>
        <v/>
      </c>
      <c r="BO24">
        <f t="shared" si="41"/>
        <v>2034</v>
      </c>
      <c r="BP24">
        <f t="shared" si="30"/>
        <v>2030</v>
      </c>
      <c r="BQ24" cm="1">
        <f t="array" ref="BQ24">IF(BP24&gt;=MAX($D$3:$D$100),MAX($D$3:$D$100),IF(BO24&lt;$D$3,$D$3,INDEX($D$3:$D$100,MATCH(BO24,$D$3:$D$100)+1)))</f>
        <v>2035</v>
      </c>
      <c r="BR24">
        <f t="shared" si="31"/>
        <v>4.5828000000000007</v>
      </c>
      <c r="BS24" s="38">
        <f t="shared" si="32"/>
        <v>4.5792000000000002</v>
      </c>
      <c r="BT24">
        <f t="shared" si="33"/>
        <v>4.5799200000000004</v>
      </c>
      <c r="BU24">
        <f t="shared" si="34"/>
        <v>55746.786240000009</v>
      </c>
      <c r="BV24">
        <f t="shared" si="35"/>
        <v>0</v>
      </c>
    </row>
    <row r="25" spans="4:74" x14ac:dyDescent="0.25">
      <c r="D25" s="1" t="str" cm="1">
        <f t="array" ref="D25">IF(INDEX(Utilities!25:25,$B$9)="","",INDEX(Utilities!25:25,$B$9))</f>
        <v/>
      </c>
      <c r="E25" s="1" t="str" cm="1">
        <f t="array" ref="E25">IF(INDEX(Utilities!25:25,$B$9 + 1)="","",INDEX(Utilities!25:25,$B$9 + 1))</f>
        <v/>
      </c>
      <c r="G25">
        <f t="shared" si="36"/>
        <v>2035</v>
      </c>
      <c r="H25">
        <f t="shared" si="0"/>
        <v>2035</v>
      </c>
      <c r="I25" cm="1">
        <f t="array" ref="I25">IF(H25&gt;=MAX($D$3:$D$100),MAX($D$3:$D$100),IF(G25&lt;$D$3,$D$3,INDEX($D$3:$D$100,MATCH(G25,$D$3:$D$100)+1)))</f>
        <v>2040</v>
      </c>
      <c r="J25">
        <f t="shared" si="1"/>
        <v>6.8760000000000002E-2</v>
      </c>
      <c r="K25">
        <f t="shared" si="2"/>
        <v>6.8040000000000003E-2</v>
      </c>
      <c r="L25">
        <f t="shared" si="3"/>
        <v>6.8760000000000002E-2</v>
      </c>
      <c r="M25">
        <f t="shared" si="4"/>
        <v>836.94672000000003</v>
      </c>
      <c r="N25">
        <f t="shared" si="5"/>
        <v>0</v>
      </c>
      <c r="P25" s="1" t="str" cm="1">
        <f t="array" ref="P25">IF(INDEX(Utilities!25:25,$B$9)="","",INDEX(Utilities!25:25,$B$9))</f>
        <v/>
      </c>
      <c r="Q25" s="1" t="str" cm="1">
        <f t="array" ref="Q25">IF(INDEX(Utilities!25:25,$B$9 + 2)="","",INDEX(Utilities!25:25,$B$9 + 2))</f>
        <v/>
      </c>
      <c r="S25">
        <f t="shared" si="37"/>
        <v>2035</v>
      </c>
      <c r="T25">
        <f t="shared" si="6"/>
        <v>2035</v>
      </c>
      <c r="U25" cm="1">
        <f t="array" ref="U25">IF(T25&gt;=MAX($D$3:$D$100),MAX($D$3:$D$100),IF(S25&lt;$D$3,$D$3,INDEX($D$3:$D$100,MATCH(S25,$D$3:$D$100)+1)))</f>
        <v>2040</v>
      </c>
      <c r="V25">
        <f t="shared" si="7"/>
        <v>4.6440000000000003E-5</v>
      </c>
      <c r="W25" s="38">
        <f t="shared" si="8"/>
        <v>4.5720000000000003E-5</v>
      </c>
      <c r="X25">
        <f t="shared" si="9"/>
        <v>4.6440000000000003E-5</v>
      </c>
      <c r="Y25">
        <f t="shared" si="10"/>
        <v>0.56526768000000005</v>
      </c>
      <c r="Z25">
        <f t="shared" si="11"/>
        <v>0</v>
      </c>
      <c r="AB25" s="1" t="str" cm="1">
        <f t="array" ref="AB25">IF(INDEX(Utilities!25:25,$B$9)="","",INDEX(Utilities!25:25,$B$9))</f>
        <v/>
      </c>
      <c r="AC25" s="1" t="str" cm="1">
        <f t="array" ref="AC25">IF(INDEX(Utilities!25:25,$B$9 + 3)="","",INDEX(Utilities!25:25,$B$9 +3))</f>
        <v/>
      </c>
      <c r="AE25">
        <f t="shared" si="38"/>
        <v>2035</v>
      </c>
      <c r="AF25">
        <f t="shared" si="12"/>
        <v>2035</v>
      </c>
      <c r="AG25" cm="1">
        <f t="array" ref="AG25">IF(AF25&gt;=MAX($D$3:$D$100),MAX($D$3:$D$100),IF(AE25&lt;$D$3,$D$3,INDEX($D$3:$D$100,MATCH(AE25,$D$3:$D$100)+1)))</f>
        <v>2040</v>
      </c>
      <c r="AH25">
        <f t="shared" si="13"/>
        <v>4.6079999999999998E-4</v>
      </c>
      <c r="AI25" s="38">
        <f t="shared" si="14"/>
        <v>4.572E-4</v>
      </c>
      <c r="AJ25">
        <f t="shared" si="15"/>
        <v>4.6079999999999998E-4</v>
      </c>
      <c r="AK25">
        <f t="shared" si="16"/>
        <v>5.6088575999999994</v>
      </c>
      <c r="AL25">
        <f t="shared" si="17"/>
        <v>0</v>
      </c>
      <c r="AN25" s="1" t="str" cm="1">
        <f t="array" ref="AN25">IF(INDEX(Utilities!25:25,$B$9)="","",INDEX(Utilities!25:25,$B$9))</f>
        <v/>
      </c>
      <c r="AO25" s="1" t="str" cm="1">
        <f t="array" ref="AO25">IF(INDEX(Utilities!25:25,$B$9 + 4)="","",INDEX(Utilities!25:25,$B$9 +4))</f>
        <v/>
      </c>
      <c r="AQ25">
        <f t="shared" si="39"/>
        <v>2035</v>
      </c>
      <c r="AR25">
        <f t="shared" si="18"/>
        <v>2035</v>
      </c>
      <c r="AS25" cm="1">
        <f t="array" ref="AS25">IF(AR25&gt;=MAX($D$3:$D$100),MAX($D$3:$D$100),IF(AQ25&lt;$D$3,$D$3,INDEX($D$3:$D$100,MATCH(AQ25,$D$3:$D$100)+1)))</f>
        <v>2040</v>
      </c>
      <c r="AT25">
        <f t="shared" si="19"/>
        <v>9.7919999999999998E-5</v>
      </c>
      <c r="AU25" s="38">
        <f t="shared" si="20"/>
        <v>9.6840000000000001E-5</v>
      </c>
      <c r="AV25">
        <f t="shared" si="21"/>
        <v>9.7919999999999998E-5</v>
      </c>
      <c r="AW25">
        <f t="shared" si="22"/>
        <v>1.19188224</v>
      </c>
      <c r="AX25">
        <f t="shared" si="23"/>
        <v>0</v>
      </c>
      <c r="AZ25" s="1" t="str" cm="1">
        <f t="array" ref="AZ25">IF(INDEX(Utilities!25:25,$B$9)="","",INDEX(Utilities!25:25,$B$9))</f>
        <v/>
      </c>
      <c r="BA25" s="1" t="str" cm="1">
        <f t="array" ref="BA25">IF(INDEX(Utilities!25:25,$B$9 + 5)="","",INDEX(Utilities!25:25,$B$9 +5))</f>
        <v/>
      </c>
      <c r="BC25">
        <f t="shared" si="40"/>
        <v>2035</v>
      </c>
      <c r="BD25">
        <f t="shared" si="24"/>
        <v>2035</v>
      </c>
      <c r="BE25" cm="1">
        <f t="array" ref="BE25">IF(BD25&gt;=MAX($D$3:$D$100),MAX($D$3:$D$100),IF(BC25&lt;$D$3,$D$3,INDEX($D$3:$D$100,MATCH(BC25,$D$3:$D$100)+1)))</f>
        <v>2040</v>
      </c>
      <c r="BF25">
        <f t="shared" si="25"/>
        <v>0.63</v>
      </c>
      <c r="BG25" s="38">
        <f t="shared" si="26"/>
        <v>0.61919999999999997</v>
      </c>
      <c r="BH25">
        <f t="shared" si="27"/>
        <v>0.63</v>
      </c>
      <c r="BI25">
        <f t="shared" si="28"/>
        <v>7668.36</v>
      </c>
      <c r="BJ25">
        <f t="shared" si="29"/>
        <v>0</v>
      </c>
      <c r="BL25" s="1" t="str" cm="1">
        <f t="array" ref="BL25">IF(INDEX(Utilities!25:25,$B$9)="","",INDEX(Utilities!25:25,$B$9))</f>
        <v/>
      </c>
      <c r="BM25" s="1" t="str" cm="1">
        <f t="array" ref="BM25">IF(INDEX(Utilities!25:25,$B$9 + 6)="","",INDEX(Utilities!25:25,$B$9 +6))</f>
        <v/>
      </c>
      <c r="BO25">
        <f t="shared" si="41"/>
        <v>2035</v>
      </c>
      <c r="BP25">
        <f t="shared" si="30"/>
        <v>2035</v>
      </c>
      <c r="BQ25" cm="1">
        <f t="array" ref="BQ25">IF(BP25&gt;=MAX($D$3:$D$100),MAX($D$3:$D$100),IF(BO25&lt;$D$3,$D$3,INDEX($D$3:$D$100,MATCH(BO25,$D$3:$D$100)+1)))</f>
        <v>2040</v>
      </c>
      <c r="BR25">
        <f t="shared" si="31"/>
        <v>4.5792000000000002</v>
      </c>
      <c r="BS25" s="38">
        <f t="shared" si="32"/>
        <v>4.5396000000000001</v>
      </c>
      <c r="BT25">
        <f t="shared" si="33"/>
        <v>4.5792000000000002</v>
      </c>
      <c r="BU25">
        <f t="shared" si="34"/>
        <v>55738.022400000002</v>
      </c>
      <c r="BV25">
        <f t="shared" si="35"/>
        <v>0</v>
      </c>
    </row>
    <row r="26" spans="4:74" x14ac:dyDescent="0.25">
      <c r="D26" s="1" t="str" cm="1">
        <f t="array" ref="D26">IF(INDEX(Utilities!26:26,$B$9)="","",INDEX(Utilities!26:26,$B$9))</f>
        <v/>
      </c>
      <c r="E26" s="1" t="str" cm="1">
        <f t="array" ref="E26">IF(INDEX(Utilities!26:26,$B$9 + 1)="","",INDEX(Utilities!26:26,$B$9 + 1))</f>
        <v/>
      </c>
      <c r="G26">
        <f t="shared" si="36"/>
        <v>2036</v>
      </c>
      <c r="H26">
        <f t="shared" si="0"/>
        <v>2035</v>
      </c>
      <c r="I26" cm="1">
        <f t="array" ref="I26">IF(H26&gt;=MAX($D$3:$D$100),MAX($D$3:$D$100),IF(G26&lt;$D$3,$D$3,INDEX($D$3:$D$100,MATCH(G26,$D$3:$D$100)+1)))</f>
        <v>2040</v>
      </c>
      <c r="J26">
        <f t="shared" si="1"/>
        <v>6.8760000000000002E-2</v>
      </c>
      <c r="K26">
        <f t="shared" si="2"/>
        <v>6.8040000000000003E-2</v>
      </c>
      <c r="L26">
        <f t="shared" si="3"/>
        <v>6.8615999999999996E-2</v>
      </c>
      <c r="M26">
        <f t="shared" si="4"/>
        <v>835.19395199999997</v>
      </c>
      <c r="N26">
        <f t="shared" si="5"/>
        <v>0</v>
      </c>
      <c r="P26" s="1" t="str" cm="1">
        <f t="array" ref="P26">IF(INDEX(Utilities!26:26,$B$9)="","",INDEX(Utilities!26:26,$B$9))</f>
        <v/>
      </c>
      <c r="Q26" s="1" t="str" cm="1">
        <f t="array" ref="Q26">IF(INDEX(Utilities!26:26,$B$9 + 2)="","",INDEX(Utilities!26:26,$B$9 + 2))</f>
        <v/>
      </c>
      <c r="S26">
        <f t="shared" si="37"/>
        <v>2036</v>
      </c>
      <c r="T26">
        <f t="shared" si="6"/>
        <v>2035</v>
      </c>
      <c r="U26" cm="1">
        <f t="array" ref="U26">IF(T26&gt;=MAX($D$3:$D$100),MAX($D$3:$D$100),IF(S26&lt;$D$3,$D$3,INDEX($D$3:$D$100,MATCH(S26,$D$3:$D$100)+1)))</f>
        <v>2040</v>
      </c>
      <c r="V26">
        <f t="shared" si="7"/>
        <v>4.6440000000000003E-5</v>
      </c>
      <c r="W26" s="38">
        <f t="shared" si="8"/>
        <v>4.5720000000000003E-5</v>
      </c>
      <c r="X26">
        <f t="shared" si="9"/>
        <v>4.6296000000000005E-5</v>
      </c>
      <c r="Y26">
        <f t="shared" si="10"/>
        <v>0.56351491200000003</v>
      </c>
      <c r="Z26">
        <f t="shared" si="11"/>
        <v>0</v>
      </c>
      <c r="AB26" s="1" t="str" cm="1">
        <f t="array" ref="AB26">IF(INDEX(Utilities!26:26,$B$9)="","",INDEX(Utilities!26:26,$B$9))</f>
        <v/>
      </c>
      <c r="AC26" s="1" t="str" cm="1">
        <f t="array" ref="AC26">IF(INDEX(Utilities!26:26,$B$9 + 3)="","",INDEX(Utilities!26:26,$B$9 +3))</f>
        <v/>
      </c>
      <c r="AE26">
        <f t="shared" si="38"/>
        <v>2036</v>
      </c>
      <c r="AF26">
        <f t="shared" si="12"/>
        <v>2035</v>
      </c>
      <c r="AG26" cm="1">
        <f t="array" ref="AG26">IF(AF26&gt;=MAX($D$3:$D$100),MAX($D$3:$D$100),IF(AE26&lt;$D$3,$D$3,INDEX($D$3:$D$100,MATCH(AE26,$D$3:$D$100)+1)))</f>
        <v>2040</v>
      </c>
      <c r="AH26">
        <f t="shared" si="13"/>
        <v>4.6079999999999998E-4</v>
      </c>
      <c r="AI26" s="38">
        <f t="shared" si="14"/>
        <v>4.572E-4</v>
      </c>
      <c r="AJ26">
        <f t="shared" si="15"/>
        <v>4.6007999999999997E-4</v>
      </c>
      <c r="AK26">
        <f t="shared" si="16"/>
        <v>5.60009376</v>
      </c>
      <c r="AL26">
        <f t="shared" si="17"/>
        <v>0</v>
      </c>
      <c r="AN26" s="1" t="str" cm="1">
        <f t="array" ref="AN26">IF(INDEX(Utilities!26:26,$B$9)="","",INDEX(Utilities!26:26,$B$9))</f>
        <v/>
      </c>
      <c r="AO26" s="1" t="str" cm="1">
        <f t="array" ref="AO26">IF(INDEX(Utilities!26:26,$B$9 + 4)="","",INDEX(Utilities!26:26,$B$9 +4))</f>
        <v/>
      </c>
      <c r="AQ26">
        <f t="shared" si="39"/>
        <v>2036</v>
      </c>
      <c r="AR26">
        <f t="shared" si="18"/>
        <v>2035</v>
      </c>
      <c r="AS26" cm="1">
        <f t="array" ref="AS26">IF(AR26&gt;=MAX($D$3:$D$100),MAX($D$3:$D$100),IF(AQ26&lt;$D$3,$D$3,INDEX($D$3:$D$100,MATCH(AQ26,$D$3:$D$100)+1)))</f>
        <v>2040</v>
      </c>
      <c r="AT26">
        <f t="shared" si="19"/>
        <v>9.7919999999999998E-5</v>
      </c>
      <c r="AU26" s="38">
        <f t="shared" si="20"/>
        <v>9.6840000000000001E-5</v>
      </c>
      <c r="AV26">
        <f t="shared" si="21"/>
        <v>9.7703999999999998E-5</v>
      </c>
      <c r="AW26">
        <f t="shared" si="22"/>
        <v>1.1892530880000001</v>
      </c>
      <c r="AX26">
        <f t="shared" si="23"/>
        <v>0</v>
      </c>
      <c r="AZ26" s="1" t="str" cm="1">
        <f t="array" ref="AZ26">IF(INDEX(Utilities!26:26,$B$9)="","",INDEX(Utilities!26:26,$B$9))</f>
        <v/>
      </c>
      <c r="BA26" s="1" t="str" cm="1">
        <f t="array" ref="BA26">IF(INDEX(Utilities!26:26,$B$9 + 5)="","",INDEX(Utilities!26:26,$B$9 +5))</f>
        <v/>
      </c>
      <c r="BC26">
        <f t="shared" si="40"/>
        <v>2036</v>
      </c>
      <c r="BD26">
        <f t="shared" si="24"/>
        <v>2035</v>
      </c>
      <c r="BE26" cm="1">
        <f t="array" ref="BE26">IF(BD26&gt;=MAX($D$3:$D$100),MAX($D$3:$D$100),IF(BC26&lt;$D$3,$D$3,INDEX($D$3:$D$100,MATCH(BC26,$D$3:$D$100)+1)))</f>
        <v>2040</v>
      </c>
      <c r="BF26">
        <f t="shared" si="25"/>
        <v>0.63</v>
      </c>
      <c r="BG26" s="38">
        <f t="shared" si="26"/>
        <v>0.61919999999999997</v>
      </c>
      <c r="BH26">
        <f t="shared" si="27"/>
        <v>0.62783999999999995</v>
      </c>
      <c r="BI26">
        <f t="shared" si="28"/>
        <v>7642.068479999999</v>
      </c>
      <c r="BJ26">
        <f t="shared" si="29"/>
        <v>0</v>
      </c>
      <c r="BL26" s="1" t="str" cm="1">
        <f t="array" ref="BL26">IF(INDEX(Utilities!26:26,$B$9)="","",INDEX(Utilities!26:26,$B$9))</f>
        <v/>
      </c>
      <c r="BM26" s="1" t="str" cm="1">
        <f t="array" ref="BM26">IF(INDEX(Utilities!26:26,$B$9 + 6)="","",INDEX(Utilities!26:26,$B$9 +6))</f>
        <v/>
      </c>
      <c r="BO26">
        <f t="shared" si="41"/>
        <v>2036</v>
      </c>
      <c r="BP26">
        <f t="shared" si="30"/>
        <v>2035</v>
      </c>
      <c r="BQ26" cm="1">
        <f t="array" ref="BQ26">IF(BP26&gt;=MAX($D$3:$D$100),MAX($D$3:$D$100),IF(BO26&lt;$D$3,$D$3,INDEX($D$3:$D$100,MATCH(BO26,$D$3:$D$100)+1)))</f>
        <v>2040</v>
      </c>
      <c r="BR26">
        <f t="shared" si="31"/>
        <v>4.5792000000000002</v>
      </c>
      <c r="BS26" s="38">
        <f t="shared" si="32"/>
        <v>4.5396000000000001</v>
      </c>
      <c r="BT26">
        <f t="shared" si="33"/>
        <v>4.5712799999999998</v>
      </c>
      <c r="BU26">
        <f t="shared" si="34"/>
        <v>55641.620159999999</v>
      </c>
      <c r="BV26">
        <f t="shared" si="35"/>
        <v>0</v>
      </c>
    </row>
    <row r="27" spans="4:74" x14ac:dyDescent="0.25">
      <c r="D27" s="1" t="str" cm="1">
        <f t="array" ref="D27">IF(INDEX(Utilities!27:27,$B$9)="","",INDEX(Utilities!27:27,$B$9))</f>
        <v/>
      </c>
      <c r="E27" s="1" t="str" cm="1">
        <f t="array" ref="E27">IF(INDEX(Utilities!27:27,$B$9 + 1)="","",INDEX(Utilities!27:27,$B$9 + 1))</f>
        <v/>
      </c>
      <c r="G27">
        <f t="shared" si="36"/>
        <v>2037</v>
      </c>
      <c r="H27">
        <f t="shared" si="0"/>
        <v>2035</v>
      </c>
      <c r="I27" cm="1">
        <f t="array" ref="I27">IF(H27&gt;=MAX($D$3:$D$100),MAX($D$3:$D$100),IF(G27&lt;$D$3,$D$3,INDEX($D$3:$D$100,MATCH(G27,$D$3:$D$100)+1)))</f>
        <v>2040</v>
      </c>
      <c r="J27">
        <f t="shared" si="1"/>
        <v>6.8760000000000002E-2</v>
      </c>
      <c r="K27">
        <f t="shared" si="2"/>
        <v>6.8040000000000003E-2</v>
      </c>
      <c r="L27">
        <f t="shared" si="3"/>
        <v>6.8472000000000005E-2</v>
      </c>
      <c r="M27">
        <f t="shared" si="4"/>
        <v>833.44118400000002</v>
      </c>
      <c r="N27">
        <f t="shared" si="5"/>
        <v>0</v>
      </c>
      <c r="P27" s="1" t="str" cm="1">
        <f t="array" ref="P27">IF(INDEX(Utilities!27:27,$B$9)="","",INDEX(Utilities!27:27,$B$9))</f>
        <v/>
      </c>
      <c r="Q27" s="1" t="str" cm="1">
        <f t="array" ref="Q27">IF(INDEX(Utilities!27:27,$B$9 + 2)="","",INDEX(Utilities!27:27,$B$9 + 2))</f>
        <v/>
      </c>
      <c r="S27">
        <f t="shared" si="37"/>
        <v>2037</v>
      </c>
      <c r="T27">
        <f t="shared" si="6"/>
        <v>2035</v>
      </c>
      <c r="U27" cm="1">
        <f t="array" ref="U27">IF(T27&gt;=MAX($D$3:$D$100),MAX($D$3:$D$100),IF(S27&lt;$D$3,$D$3,INDEX($D$3:$D$100,MATCH(S27,$D$3:$D$100)+1)))</f>
        <v>2040</v>
      </c>
      <c r="V27">
        <f t="shared" si="7"/>
        <v>4.6440000000000003E-5</v>
      </c>
      <c r="W27" s="38">
        <f t="shared" si="8"/>
        <v>4.5720000000000003E-5</v>
      </c>
      <c r="X27">
        <f t="shared" si="9"/>
        <v>4.6152000000000001E-5</v>
      </c>
      <c r="Y27">
        <f t="shared" si="10"/>
        <v>0.56176214400000002</v>
      </c>
      <c r="Z27">
        <f t="shared" si="11"/>
        <v>0</v>
      </c>
      <c r="AB27" s="1" t="str" cm="1">
        <f t="array" ref="AB27">IF(INDEX(Utilities!27:27,$B$9)="","",INDEX(Utilities!27:27,$B$9))</f>
        <v/>
      </c>
      <c r="AC27" s="1" t="str" cm="1">
        <f t="array" ref="AC27">IF(INDEX(Utilities!27:27,$B$9 + 3)="","",INDEX(Utilities!27:27,$B$9 +3))</f>
        <v/>
      </c>
      <c r="AE27">
        <f t="shared" si="38"/>
        <v>2037</v>
      </c>
      <c r="AF27">
        <f t="shared" si="12"/>
        <v>2035</v>
      </c>
      <c r="AG27" cm="1">
        <f t="array" ref="AG27">IF(AF27&gt;=MAX($D$3:$D$100),MAX($D$3:$D$100),IF(AE27&lt;$D$3,$D$3,INDEX($D$3:$D$100,MATCH(AE27,$D$3:$D$100)+1)))</f>
        <v>2040</v>
      </c>
      <c r="AH27">
        <f t="shared" si="13"/>
        <v>4.6079999999999998E-4</v>
      </c>
      <c r="AI27" s="38">
        <f t="shared" si="14"/>
        <v>4.572E-4</v>
      </c>
      <c r="AJ27">
        <f t="shared" si="15"/>
        <v>4.5935999999999997E-4</v>
      </c>
      <c r="AK27">
        <f t="shared" si="16"/>
        <v>5.5913299199999997</v>
      </c>
      <c r="AL27">
        <f t="shared" si="17"/>
        <v>0</v>
      </c>
      <c r="AN27" s="1" t="str" cm="1">
        <f t="array" ref="AN27">IF(INDEX(Utilities!27:27,$B$9)="","",INDEX(Utilities!27:27,$B$9))</f>
        <v/>
      </c>
      <c r="AO27" s="1" t="str" cm="1">
        <f t="array" ref="AO27">IF(INDEX(Utilities!27:27,$B$9 + 4)="","",INDEX(Utilities!27:27,$B$9 +4))</f>
        <v/>
      </c>
      <c r="AQ27">
        <f t="shared" si="39"/>
        <v>2037</v>
      </c>
      <c r="AR27">
        <f t="shared" si="18"/>
        <v>2035</v>
      </c>
      <c r="AS27" cm="1">
        <f t="array" ref="AS27">IF(AR27&gt;=MAX($D$3:$D$100),MAX($D$3:$D$100),IF(AQ27&lt;$D$3,$D$3,INDEX($D$3:$D$100,MATCH(AQ27,$D$3:$D$100)+1)))</f>
        <v>2040</v>
      </c>
      <c r="AT27">
        <f t="shared" si="19"/>
        <v>9.7919999999999998E-5</v>
      </c>
      <c r="AU27" s="38">
        <f t="shared" si="20"/>
        <v>9.6840000000000001E-5</v>
      </c>
      <c r="AV27">
        <f t="shared" si="21"/>
        <v>9.7487999999999999E-5</v>
      </c>
      <c r="AW27">
        <f t="shared" si="22"/>
        <v>1.1866239359999999</v>
      </c>
      <c r="AX27">
        <f t="shared" si="23"/>
        <v>0</v>
      </c>
      <c r="AZ27" s="1" t="str" cm="1">
        <f t="array" ref="AZ27">IF(INDEX(Utilities!27:27,$B$9)="","",INDEX(Utilities!27:27,$B$9))</f>
        <v/>
      </c>
      <c r="BA27" s="1" t="str" cm="1">
        <f t="array" ref="BA27">IF(INDEX(Utilities!27:27,$B$9 + 5)="","",INDEX(Utilities!27:27,$B$9 +5))</f>
        <v/>
      </c>
      <c r="BC27">
        <f t="shared" si="40"/>
        <v>2037</v>
      </c>
      <c r="BD27">
        <f t="shared" si="24"/>
        <v>2035</v>
      </c>
      <c r="BE27" cm="1">
        <f t="array" ref="BE27">IF(BD27&gt;=MAX($D$3:$D$100),MAX($D$3:$D$100),IF(BC27&lt;$D$3,$D$3,INDEX($D$3:$D$100,MATCH(BC27,$D$3:$D$100)+1)))</f>
        <v>2040</v>
      </c>
      <c r="BF27">
        <f t="shared" si="25"/>
        <v>0.63</v>
      </c>
      <c r="BG27" s="38">
        <f t="shared" si="26"/>
        <v>0.61919999999999997</v>
      </c>
      <c r="BH27">
        <f t="shared" si="27"/>
        <v>0.62568000000000001</v>
      </c>
      <c r="BI27">
        <f t="shared" si="28"/>
        <v>7615.7769600000001</v>
      </c>
      <c r="BJ27">
        <f t="shared" si="29"/>
        <v>0</v>
      </c>
      <c r="BL27" s="1" t="str" cm="1">
        <f t="array" ref="BL27">IF(INDEX(Utilities!27:27,$B$9)="","",INDEX(Utilities!27:27,$B$9))</f>
        <v/>
      </c>
      <c r="BM27" s="1" t="str" cm="1">
        <f t="array" ref="BM27">IF(INDEX(Utilities!27:27,$B$9 + 6)="","",INDEX(Utilities!27:27,$B$9 +6))</f>
        <v/>
      </c>
      <c r="BO27">
        <f t="shared" si="41"/>
        <v>2037</v>
      </c>
      <c r="BP27">
        <f t="shared" si="30"/>
        <v>2035</v>
      </c>
      <c r="BQ27" cm="1">
        <f t="array" ref="BQ27">IF(BP27&gt;=MAX($D$3:$D$100),MAX($D$3:$D$100),IF(BO27&lt;$D$3,$D$3,INDEX($D$3:$D$100,MATCH(BO27,$D$3:$D$100)+1)))</f>
        <v>2040</v>
      </c>
      <c r="BR27">
        <f t="shared" si="31"/>
        <v>4.5792000000000002</v>
      </c>
      <c r="BS27" s="38">
        <f t="shared" si="32"/>
        <v>4.5396000000000001</v>
      </c>
      <c r="BT27">
        <f t="shared" si="33"/>
        <v>4.5633600000000003</v>
      </c>
      <c r="BU27">
        <f t="shared" si="34"/>
        <v>55545.217920000003</v>
      </c>
      <c r="BV27">
        <f t="shared" si="35"/>
        <v>0</v>
      </c>
    </row>
    <row r="28" spans="4:74" x14ac:dyDescent="0.25">
      <c r="D28" s="1" t="str" cm="1">
        <f t="array" ref="D28">IF(INDEX(Utilities!28:28,$B$9)="","",INDEX(Utilities!28:28,$B$9))</f>
        <v/>
      </c>
      <c r="E28" s="1" t="str" cm="1">
        <f t="array" ref="E28">IF(INDEX(Utilities!28:28,$B$9 + 1)="","",INDEX(Utilities!28:28,$B$9 + 1))</f>
        <v/>
      </c>
      <c r="G28">
        <f t="shared" si="36"/>
        <v>2038</v>
      </c>
      <c r="H28">
        <f t="shared" si="0"/>
        <v>2035</v>
      </c>
      <c r="I28" cm="1">
        <f t="array" ref="I28">IF(H28&gt;=MAX($D$3:$D$100),MAX($D$3:$D$100),IF(G28&lt;$D$3,$D$3,INDEX($D$3:$D$100,MATCH(G28,$D$3:$D$100)+1)))</f>
        <v>2040</v>
      </c>
      <c r="J28">
        <f t="shared" si="1"/>
        <v>6.8760000000000002E-2</v>
      </c>
      <c r="K28">
        <f t="shared" si="2"/>
        <v>6.8040000000000003E-2</v>
      </c>
      <c r="L28">
        <f t="shared" si="3"/>
        <v>6.8328E-2</v>
      </c>
      <c r="M28">
        <f t="shared" si="4"/>
        <v>831.68841599999996</v>
      </c>
      <c r="N28">
        <f t="shared" si="5"/>
        <v>0</v>
      </c>
      <c r="P28" s="1" t="str" cm="1">
        <f t="array" ref="P28">IF(INDEX(Utilities!28:28,$B$9)="","",INDEX(Utilities!28:28,$B$9))</f>
        <v/>
      </c>
      <c r="Q28" s="1" t="str" cm="1">
        <f t="array" ref="Q28">IF(INDEX(Utilities!28:28,$B$9 + 2)="","",INDEX(Utilities!28:28,$B$9 + 2))</f>
        <v/>
      </c>
      <c r="S28">
        <f t="shared" si="37"/>
        <v>2038</v>
      </c>
      <c r="T28">
        <f t="shared" si="6"/>
        <v>2035</v>
      </c>
      <c r="U28" cm="1">
        <f t="array" ref="U28">IF(T28&gt;=MAX($D$3:$D$100),MAX($D$3:$D$100),IF(S28&lt;$D$3,$D$3,INDEX($D$3:$D$100,MATCH(S28,$D$3:$D$100)+1)))</f>
        <v>2040</v>
      </c>
      <c r="V28">
        <f t="shared" si="7"/>
        <v>4.6440000000000003E-5</v>
      </c>
      <c r="W28" s="38">
        <f t="shared" si="8"/>
        <v>4.5720000000000003E-5</v>
      </c>
      <c r="X28">
        <f t="shared" si="9"/>
        <v>4.6008000000000004E-5</v>
      </c>
      <c r="Y28">
        <f t="shared" si="10"/>
        <v>0.560009376</v>
      </c>
      <c r="Z28">
        <f t="shared" si="11"/>
        <v>0</v>
      </c>
      <c r="AB28" s="1" t="str" cm="1">
        <f t="array" ref="AB28">IF(INDEX(Utilities!28:28,$B$9)="","",INDEX(Utilities!28:28,$B$9))</f>
        <v/>
      </c>
      <c r="AC28" s="1" t="str" cm="1">
        <f t="array" ref="AC28">IF(INDEX(Utilities!28:28,$B$9 + 3)="","",INDEX(Utilities!28:28,$B$9 +3))</f>
        <v/>
      </c>
      <c r="AE28">
        <f t="shared" si="38"/>
        <v>2038</v>
      </c>
      <c r="AF28">
        <f t="shared" si="12"/>
        <v>2035</v>
      </c>
      <c r="AG28" cm="1">
        <f t="array" ref="AG28">IF(AF28&gt;=MAX($D$3:$D$100),MAX($D$3:$D$100),IF(AE28&lt;$D$3,$D$3,INDEX($D$3:$D$100,MATCH(AE28,$D$3:$D$100)+1)))</f>
        <v>2040</v>
      </c>
      <c r="AH28">
        <f t="shared" si="13"/>
        <v>4.6079999999999998E-4</v>
      </c>
      <c r="AI28" s="38">
        <f t="shared" si="14"/>
        <v>4.572E-4</v>
      </c>
      <c r="AJ28">
        <f t="shared" si="15"/>
        <v>4.5864000000000001E-4</v>
      </c>
      <c r="AK28">
        <f t="shared" si="16"/>
        <v>5.5825660800000003</v>
      </c>
      <c r="AL28">
        <f t="shared" si="17"/>
        <v>0</v>
      </c>
      <c r="AN28" s="1" t="str" cm="1">
        <f t="array" ref="AN28">IF(INDEX(Utilities!28:28,$B$9)="","",INDEX(Utilities!28:28,$B$9))</f>
        <v/>
      </c>
      <c r="AO28" s="1" t="str" cm="1">
        <f t="array" ref="AO28">IF(INDEX(Utilities!28:28,$B$9 + 4)="","",INDEX(Utilities!28:28,$B$9 +4))</f>
        <v/>
      </c>
      <c r="AQ28">
        <f t="shared" si="39"/>
        <v>2038</v>
      </c>
      <c r="AR28">
        <f t="shared" si="18"/>
        <v>2035</v>
      </c>
      <c r="AS28" cm="1">
        <f t="array" ref="AS28">IF(AR28&gt;=MAX($D$3:$D$100),MAX($D$3:$D$100),IF(AQ28&lt;$D$3,$D$3,INDEX($D$3:$D$100,MATCH(AQ28,$D$3:$D$100)+1)))</f>
        <v>2040</v>
      </c>
      <c r="AT28">
        <f t="shared" si="19"/>
        <v>9.7919999999999998E-5</v>
      </c>
      <c r="AU28" s="38">
        <f t="shared" si="20"/>
        <v>9.6840000000000001E-5</v>
      </c>
      <c r="AV28">
        <f t="shared" si="21"/>
        <v>9.7272E-5</v>
      </c>
      <c r="AW28">
        <f t="shared" si="22"/>
        <v>1.183994784</v>
      </c>
      <c r="AX28">
        <f t="shared" si="23"/>
        <v>0</v>
      </c>
      <c r="AZ28" s="1" t="str" cm="1">
        <f t="array" ref="AZ28">IF(INDEX(Utilities!28:28,$B$9)="","",INDEX(Utilities!28:28,$B$9))</f>
        <v/>
      </c>
      <c r="BA28" s="1" t="str" cm="1">
        <f t="array" ref="BA28">IF(INDEX(Utilities!28:28,$B$9 + 5)="","",INDEX(Utilities!28:28,$B$9 +5))</f>
        <v/>
      </c>
      <c r="BC28">
        <f t="shared" si="40"/>
        <v>2038</v>
      </c>
      <c r="BD28">
        <f t="shared" si="24"/>
        <v>2035</v>
      </c>
      <c r="BE28" cm="1">
        <f t="array" ref="BE28">IF(BD28&gt;=MAX($D$3:$D$100),MAX($D$3:$D$100),IF(BC28&lt;$D$3,$D$3,INDEX($D$3:$D$100,MATCH(BC28,$D$3:$D$100)+1)))</f>
        <v>2040</v>
      </c>
      <c r="BF28">
        <f t="shared" si="25"/>
        <v>0.63</v>
      </c>
      <c r="BG28" s="38">
        <f t="shared" si="26"/>
        <v>0.61919999999999997</v>
      </c>
      <c r="BH28">
        <f t="shared" si="27"/>
        <v>0.62351999999999996</v>
      </c>
      <c r="BI28">
        <f t="shared" si="28"/>
        <v>7589.4854399999995</v>
      </c>
      <c r="BJ28">
        <f t="shared" si="29"/>
        <v>0</v>
      </c>
      <c r="BL28" s="1" t="str" cm="1">
        <f t="array" ref="BL28">IF(INDEX(Utilities!28:28,$B$9)="","",INDEX(Utilities!28:28,$B$9))</f>
        <v/>
      </c>
      <c r="BM28" s="1" t="str" cm="1">
        <f t="array" ref="BM28">IF(INDEX(Utilities!28:28,$B$9 + 6)="","",INDEX(Utilities!28:28,$B$9 +6))</f>
        <v/>
      </c>
      <c r="BO28">
        <f t="shared" si="41"/>
        <v>2038</v>
      </c>
      <c r="BP28">
        <f t="shared" si="30"/>
        <v>2035</v>
      </c>
      <c r="BQ28" cm="1">
        <f t="array" ref="BQ28">IF(BP28&gt;=MAX($D$3:$D$100),MAX($D$3:$D$100),IF(BO28&lt;$D$3,$D$3,INDEX($D$3:$D$100,MATCH(BO28,$D$3:$D$100)+1)))</f>
        <v>2040</v>
      </c>
      <c r="BR28">
        <f t="shared" si="31"/>
        <v>4.5792000000000002</v>
      </c>
      <c r="BS28" s="38">
        <f t="shared" si="32"/>
        <v>4.5396000000000001</v>
      </c>
      <c r="BT28">
        <f t="shared" si="33"/>
        <v>4.5554399999999999</v>
      </c>
      <c r="BU28">
        <f t="shared" si="34"/>
        <v>55448.81568</v>
      </c>
      <c r="BV28">
        <f t="shared" si="35"/>
        <v>0</v>
      </c>
    </row>
    <row r="29" spans="4:74" x14ac:dyDescent="0.25">
      <c r="D29" s="1" t="str" cm="1">
        <f t="array" ref="D29">IF(INDEX(Utilities!29:29,$B$9)="","",INDEX(Utilities!29:29,$B$9))</f>
        <v/>
      </c>
      <c r="E29" s="1" t="str" cm="1">
        <f t="array" ref="E29">IF(INDEX(Utilities!29:29,$B$9 + 1)="","",INDEX(Utilities!29:29,$B$9 + 1))</f>
        <v/>
      </c>
      <c r="G29">
        <f t="shared" si="36"/>
        <v>2039</v>
      </c>
      <c r="H29">
        <f t="shared" si="0"/>
        <v>2035</v>
      </c>
      <c r="I29" cm="1">
        <f t="array" ref="I29">IF(H29&gt;=MAX($D$3:$D$100),MAX($D$3:$D$100),IF(G29&lt;$D$3,$D$3,INDEX($D$3:$D$100,MATCH(G29,$D$3:$D$100)+1)))</f>
        <v>2040</v>
      </c>
      <c r="J29">
        <f t="shared" si="1"/>
        <v>6.8760000000000002E-2</v>
      </c>
      <c r="K29">
        <f t="shared" si="2"/>
        <v>6.8040000000000003E-2</v>
      </c>
      <c r="L29">
        <f t="shared" si="3"/>
        <v>6.8184000000000008E-2</v>
      </c>
      <c r="M29">
        <f t="shared" si="4"/>
        <v>829.93564800000013</v>
      </c>
      <c r="N29">
        <f t="shared" si="5"/>
        <v>0</v>
      </c>
      <c r="P29" s="1" t="str" cm="1">
        <f t="array" ref="P29">IF(INDEX(Utilities!29:29,$B$9)="","",INDEX(Utilities!29:29,$B$9))</f>
        <v/>
      </c>
      <c r="Q29" s="1" t="str" cm="1">
        <f t="array" ref="Q29">IF(INDEX(Utilities!29:29,$B$9 + 2)="","",INDEX(Utilities!29:29,$B$9 + 2))</f>
        <v/>
      </c>
      <c r="S29">
        <f t="shared" si="37"/>
        <v>2039</v>
      </c>
      <c r="T29">
        <f t="shared" si="6"/>
        <v>2035</v>
      </c>
      <c r="U29" cm="1">
        <f t="array" ref="U29">IF(T29&gt;=MAX($D$3:$D$100),MAX($D$3:$D$100),IF(S29&lt;$D$3,$D$3,INDEX($D$3:$D$100,MATCH(S29,$D$3:$D$100)+1)))</f>
        <v>2040</v>
      </c>
      <c r="V29">
        <f t="shared" si="7"/>
        <v>4.6440000000000003E-5</v>
      </c>
      <c r="W29" s="38">
        <f t="shared" si="8"/>
        <v>4.5720000000000003E-5</v>
      </c>
      <c r="X29">
        <f t="shared" si="9"/>
        <v>4.5864E-5</v>
      </c>
      <c r="Y29">
        <f t="shared" si="10"/>
        <v>0.55825660799999999</v>
      </c>
      <c r="Z29">
        <f t="shared" si="11"/>
        <v>0</v>
      </c>
      <c r="AB29" s="1" t="str" cm="1">
        <f t="array" ref="AB29">IF(INDEX(Utilities!29:29,$B$9)="","",INDEX(Utilities!29:29,$B$9))</f>
        <v/>
      </c>
      <c r="AC29" s="1" t="str" cm="1">
        <f t="array" ref="AC29">IF(INDEX(Utilities!29:29,$B$9 + 3)="","",INDEX(Utilities!29:29,$B$9 +3))</f>
        <v/>
      </c>
      <c r="AE29">
        <f t="shared" si="38"/>
        <v>2039</v>
      </c>
      <c r="AF29">
        <f t="shared" si="12"/>
        <v>2035</v>
      </c>
      <c r="AG29" cm="1">
        <f t="array" ref="AG29">IF(AF29&gt;=MAX($D$3:$D$100),MAX($D$3:$D$100),IF(AE29&lt;$D$3,$D$3,INDEX($D$3:$D$100,MATCH(AE29,$D$3:$D$100)+1)))</f>
        <v>2040</v>
      </c>
      <c r="AH29">
        <f t="shared" si="13"/>
        <v>4.6079999999999998E-4</v>
      </c>
      <c r="AI29" s="38">
        <f t="shared" si="14"/>
        <v>4.572E-4</v>
      </c>
      <c r="AJ29">
        <f t="shared" si="15"/>
        <v>4.5792000000000001E-4</v>
      </c>
      <c r="AK29">
        <f t="shared" si="16"/>
        <v>5.57380224</v>
      </c>
      <c r="AL29">
        <f t="shared" si="17"/>
        <v>0</v>
      </c>
      <c r="AN29" s="1" t="str" cm="1">
        <f t="array" ref="AN29">IF(INDEX(Utilities!29:29,$B$9)="","",INDEX(Utilities!29:29,$B$9))</f>
        <v/>
      </c>
      <c r="AO29" s="1" t="str" cm="1">
        <f t="array" ref="AO29">IF(INDEX(Utilities!29:29,$B$9 + 4)="","",INDEX(Utilities!29:29,$B$9 +4))</f>
        <v/>
      </c>
      <c r="AQ29">
        <f t="shared" si="39"/>
        <v>2039</v>
      </c>
      <c r="AR29">
        <f t="shared" si="18"/>
        <v>2035</v>
      </c>
      <c r="AS29" cm="1">
        <f t="array" ref="AS29">IF(AR29&gt;=MAX($D$3:$D$100),MAX($D$3:$D$100),IF(AQ29&lt;$D$3,$D$3,INDEX($D$3:$D$100,MATCH(AQ29,$D$3:$D$100)+1)))</f>
        <v>2040</v>
      </c>
      <c r="AT29">
        <f t="shared" si="19"/>
        <v>9.7919999999999998E-5</v>
      </c>
      <c r="AU29" s="38">
        <f t="shared" si="20"/>
        <v>9.6840000000000001E-5</v>
      </c>
      <c r="AV29">
        <f t="shared" si="21"/>
        <v>9.7056E-5</v>
      </c>
      <c r="AW29">
        <f t="shared" si="22"/>
        <v>1.1813656320000001</v>
      </c>
      <c r="AX29">
        <f t="shared" si="23"/>
        <v>0</v>
      </c>
      <c r="AZ29" s="1" t="str" cm="1">
        <f t="array" ref="AZ29">IF(INDEX(Utilities!29:29,$B$9)="","",INDEX(Utilities!29:29,$B$9))</f>
        <v/>
      </c>
      <c r="BA29" s="1" t="str" cm="1">
        <f t="array" ref="BA29">IF(INDEX(Utilities!29:29,$B$9 + 5)="","",INDEX(Utilities!29:29,$B$9 +5))</f>
        <v/>
      </c>
      <c r="BC29">
        <f t="shared" si="40"/>
        <v>2039</v>
      </c>
      <c r="BD29">
        <f t="shared" si="24"/>
        <v>2035</v>
      </c>
      <c r="BE29" cm="1">
        <f t="array" ref="BE29">IF(BD29&gt;=MAX($D$3:$D$100),MAX($D$3:$D$100),IF(BC29&lt;$D$3,$D$3,INDEX($D$3:$D$100,MATCH(BC29,$D$3:$D$100)+1)))</f>
        <v>2040</v>
      </c>
      <c r="BF29">
        <f t="shared" si="25"/>
        <v>0.63</v>
      </c>
      <c r="BG29" s="38">
        <f t="shared" si="26"/>
        <v>0.61919999999999997</v>
      </c>
      <c r="BH29">
        <f t="shared" si="27"/>
        <v>0.62136000000000002</v>
      </c>
      <c r="BI29">
        <f t="shared" si="28"/>
        <v>7563.1939200000006</v>
      </c>
      <c r="BJ29">
        <f t="shared" si="29"/>
        <v>0</v>
      </c>
      <c r="BL29" s="1" t="str" cm="1">
        <f t="array" ref="BL29">IF(INDEX(Utilities!29:29,$B$9)="","",INDEX(Utilities!29:29,$B$9))</f>
        <v/>
      </c>
      <c r="BM29" s="1" t="str" cm="1">
        <f t="array" ref="BM29">IF(INDEX(Utilities!29:29,$B$9 + 6)="","",INDEX(Utilities!29:29,$B$9 +6))</f>
        <v/>
      </c>
      <c r="BO29">
        <f t="shared" si="41"/>
        <v>2039</v>
      </c>
      <c r="BP29">
        <f t="shared" si="30"/>
        <v>2035</v>
      </c>
      <c r="BQ29" cm="1">
        <f t="array" ref="BQ29">IF(BP29&gt;=MAX($D$3:$D$100),MAX($D$3:$D$100),IF(BO29&lt;$D$3,$D$3,INDEX($D$3:$D$100,MATCH(BO29,$D$3:$D$100)+1)))</f>
        <v>2040</v>
      </c>
      <c r="BR29">
        <f t="shared" si="31"/>
        <v>4.5792000000000002</v>
      </c>
      <c r="BS29" s="38">
        <f t="shared" si="32"/>
        <v>4.5396000000000001</v>
      </c>
      <c r="BT29">
        <f t="shared" si="33"/>
        <v>4.5475200000000005</v>
      </c>
      <c r="BU29">
        <f t="shared" si="34"/>
        <v>55352.413440000004</v>
      </c>
      <c r="BV29">
        <f t="shared" si="35"/>
        <v>0</v>
      </c>
    </row>
    <row r="30" spans="4:74" x14ac:dyDescent="0.25">
      <c r="D30" s="1" t="str" cm="1">
        <f t="array" ref="D30">IF(INDEX(Utilities!30:30,$B$9)="","",INDEX(Utilities!30:30,$B$9))</f>
        <v/>
      </c>
      <c r="E30" s="1" t="str" cm="1">
        <f t="array" ref="E30">IF(INDEX(Utilities!30:30,$B$9 + 1)="","",INDEX(Utilities!30:30,$B$9 + 1))</f>
        <v/>
      </c>
      <c r="G30">
        <f t="shared" si="36"/>
        <v>2040</v>
      </c>
      <c r="H30">
        <f t="shared" si="0"/>
        <v>2040</v>
      </c>
      <c r="I30" cm="1">
        <f t="array" ref="I30">IF(H30&gt;=MAX($D$3:$D$100),MAX($D$3:$D$100),IF(G30&lt;$D$3,$D$3,INDEX($D$3:$D$100,MATCH(G30,$D$3:$D$100)+1)))</f>
        <v>2040</v>
      </c>
      <c r="J30">
        <f t="shared" si="1"/>
        <v>6.8040000000000003E-2</v>
      </c>
      <c r="K30">
        <f t="shared" si="2"/>
        <v>6.8040000000000003E-2</v>
      </c>
      <c r="L30">
        <f t="shared" si="3"/>
        <v>6.8040000000000003E-2</v>
      </c>
      <c r="M30">
        <f t="shared" si="4"/>
        <v>828.18288000000007</v>
      </c>
      <c r="N30">
        <f t="shared" si="5"/>
        <v>0</v>
      </c>
      <c r="P30" s="1" t="str" cm="1">
        <f t="array" ref="P30">IF(INDEX(Utilities!30:30,$B$9)="","",INDEX(Utilities!30:30,$B$9))</f>
        <v/>
      </c>
      <c r="Q30" s="1" t="str" cm="1">
        <f t="array" ref="Q30">IF(INDEX(Utilities!30:30,$B$9 + 2)="","",INDEX(Utilities!30:30,$B$9 + 2))</f>
        <v/>
      </c>
      <c r="S30">
        <f t="shared" si="37"/>
        <v>2040</v>
      </c>
      <c r="T30">
        <f t="shared" si="6"/>
        <v>2040</v>
      </c>
      <c r="U30" cm="1">
        <f t="array" ref="U30">IF(T30&gt;=MAX($D$3:$D$100),MAX($D$3:$D$100),IF(S30&lt;$D$3,$D$3,INDEX($D$3:$D$100,MATCH(S30,$D$3:$D$100)+1)))</f>
        <v>2040</v>
      </c>
      <c r="V30">
        <f t="shared" si="7"/>
        <v>4.5720000000000003E-5</v>
      </c>
      <c r="W30" s="38">
        <f t="shared" si="8"/>
        <v>4.5720000000000003E-5</v>
      </c>
      <c r="X30">
        <f t="shared" si="9"/>
        <v>4.5720000000000003E-5</v>
      </c>
      <c r="Y30">
        <f t="shared" si="10"/>
        <v>0.55650384000000008</v>
      </c>
      <c r="Z30">
        <f t="shared" si="11"/>
        <v>0</v>
      </c>
      <c r="AB30" s="1" t="str" cm="1">
        <f t="array" ref="AB30">IF(INDEX(Utilities!30:30,$B$9)="","",INDEX(Utilities!30:30,$B$9))</f>
        <v/>
      </c>
      <c r="AC30" s="1" t="str" cm="1">
        <f t="array" ref="AC30">IF(INDEX(Utilities!30:30,$B$9 + 3)="","",INDEX(Utilities!30:30,$B$9 +3))</f>
        <v/>
      </c>
      <c r="AE30">
        <f t="shared" si="38"/>
        <v>2040</v>
      </c>
      <c r="AF30">
        <f t="shared" si="12"/>
        <v>2040</v>
      </c>
      <c r="AG30" cm="1">
        <f t="array" ref="AG30">IF(AF30&gt;=MAX($D$3:$D$100),MAX($D$3:$D$100),IF(AE30&lt;$D$3,$D$3,INDEX($D$3:$D$100,MATCH(AE30,$D$3:$D$100)+1)))</f>
        <v>2040</v>
      </c>
      <c r="AH30">
        <f t="shared" si="13"/>
        <v>4.572E-4</v>
      </c>
      <c r="AI30" s="38">
        <f t="shared" si="14"/>
        <v>4.572E-4</v>
      </c>
      <c r="AJ30">
        <f t="shared" si="15"/>
        <v>4.572E-4</v>
      </c>
      <c r="AK30">
        <f t="shared" si="16"/>
        <v>5.5650383999999997</v>
      </c>
      <c r="AL30">
        <f t="shared" si="17"/>
        <v>0</v>
      </c>
      <c r="AN30" s="1" t="str" cm="1">
        <f t="array" ref="AN30">IF(INDEX(Utilities!30:30,$B$9)="","",INDEX(Utilities!30:30,$B$9))</f>
        <v/>
      </c>
      <c r="AO30" s="1" t="str" cm="1">
        <f t="array" ref="AO30">IF(INDEX(Utilities!30:30,$B$9 + 4)="","",INDEX(Utilities!30:30,$B$9 +4))</f>
        <v/>
      </c>
      <c r="AQ30">
        <f t="shared" si="39"/>
        <v>2040</v>
      </c>
      <c r="AR30">
        <f t="shared" si="18"/>
        <v>2040</v>
      </c>
      <c r="AS30" cm="1">
        <f t="array" ref="AS30">IF(AR30&gt;=MAX($D$3:$D$100),MAX($D$3:$D$100),IF(AQ30&lt;$D$3,$D$3,INDEX($D$3:$D$100,MATCH(AQ30,$D$3:$D$100)+1)))</f>
        <v>2040</v>
      </c>
      <c r="AT30">
        <f t="shared" si="19"/>
        <v>9.6840000000000001E-5</v>
      </c>
      <c r="AU30" s="38">
        <f t="shared" si="20"/>
        <v>9.6840000000000001E-5</v>
      </c>
      <c r="AV30">
        <f t="shared" si="21"/>
        <v>9.6840000000000001E-5</v>
      </c>
      <c r="AW30">
        <f t="shared" si="22"/>
        <v>1.17873648</v>
      </c>
      <c r="AX30">
        <f t="shared" si="23"/>
        <v>0</v>
      </c>
      <c r="AZ30" s="1" t="str" cm="1">
        <f t="array" ref="AZ30">IF(INDEX(Utilities!30:30,$B$9)="","",INDEX(Utilities!30:30,$B$9))</f>
        <v/>
      </c>
      <c r="BA30" s="1" t="str" cm="1">
        <f t="array" ref="BA30">IF(INDEX(Utilities!30:30,$B$9 + 5)="","",INDEX(Utilities!30:30,$B$9 +5))</f>
        <v/>
      </c>
      <c r="BC30">
        <f t="shared" si="40"/>
        <v>2040</v>
      </c>
      <c r="BD30">
        <f t="shared" si="24"/>
        <v>2040</v>
      </c>
      <c r="BE30" cm="1">
        <f t="array" ref="BE30">IF(BD30&gt;=MAX($D$3:$D$100),MAX($D$3:$D$100),IF(BC30&lt;$D$3,$D$3,INDEX($D$3:$D$100,MATCH(BC30,$D$3:$D$100)+1)))</f>
        <v>2040</v>
      </c>
      <c r="BF30">
        <f t="shared" si="25"/>
        <v>0.61919999999999997</v>
      </c>
      <c r="BG30" s="38">
        <f t="shared" si="26"/>
        <v>0.61919999999999997</v>
      </c>
      <c r="BH30">
        <f t="shared" si="27"/>
        <v>0.61919999999999997</v>
      </c>
      <c r="BI30">
        <f t="shared" si="28"/>
        <v>7536.9023999999999</v>
      </c>
      <c r="BJ30">
        <f t="shared" si="29"/>
        <v>0</v>
      </c>
      <c r="BL30" s="1" t="str" cm="1">
        <f t="array" ref="BL30">IF(INDEX(Utilities!30:30,$B$9)="","",INDEX(Utilities!30:30,$B$9))</f>
        <v/>
      </c>
      <c r="BM30" s="1" t="str" cm="1">
        <f t="array" ref="BM30">IF(INDEX(Utilities!30:30,$B$9 + 6)="","",INDEX(Utilities!30:30,$B$9 +6))</f>
        <v/>
      </c>
      <c r="BO30">
        <f t="shared" si="41"/>
        <v>2040</v>
      </c>
      <c r="BP30">
        <f t="shared" si="30"/>
        <v>2040</v>
      </c>
      <c r="BQ30" cm="1">
        <f t="array" ref="BQ30">IF(BP30&gt;=MAX($D$3:$D$100),MAX($D$3:$D$100),IF(BO30&lt;$D$3,$D$3,INDEX($D$3:$D$100,MATCH(BO30,$D$3:$D$100)+1)))</f>
        <v>2040</v>
      </c>
      <c r="BR30">
        <f t="shared" si="31"/>
        <v>4.5396000000000001</v>
      </c>
      <c r="BS30" s="38">
        <f t="shared" si="32"/>
        <v>4.5396000000000001</v>
      </c>
      <c r="BT30">
        <f t="shared" si="33"/>
        <v>4.5396000000000001</v>
      </c>
      <c r="BU30">
        <f t="shared" si="34"/>
        <v>55256.011200000001</v>
      </c>
      <c r="BV30">
        <f t="shared" si="35"/>
        <v>0</v>
      </c>
    </row>
    <row r="31" spans="4:74" x14ac:dyDescent="0.25">
      <c r="D31" s="1" t="str" cm="1">
        <f t="array" ref="D31">IF(INDEX(Utilities!31:31,$B$9)="","",INDEX(Utilities!31:31,$B$9))</f>
        <v/>
      </c>
      <c r="E31" s="1" t="str" cm="1">
        <f t="array" ref="E31">IF(INDEX(Utilities!31:31,$B$9 + 1)="","",INDEX(Utilities!31:31,$B$9 + 1))</f>
        <v/>
      </c>
      <c r="G31">
        <f t="shared" si="36"/>
        <v>2041</v>
      </c>
      <c r="H31">
        <f t="shared" si="0"/>
        <v>2040</v>
      </c>
      <c r="I31" cm="1">
        <f t="array" ref="I31">IF(H31&gt;=MAX($D$3:$D$100),MAX($D$3:$D$100),IF(G31&lt;$D$3,$D$3,INDEX($D$3:$D$100,MATCH(G31,$D$3:$D$100)+1)))</f>
        <v>2040</v>
      </c>
      <c r="J31">
        <f t="shared" si="1"/>
        <v>6.8040000000000003E-2</v>
      </c>
      <c r="K31">
        <f t="shared" si="2"/>
        <v>6.8040000000000003E-2</v>
      </c>
      <c r="L31">
        <f t="shared" si="3"/>
        <v>6.8040000000000003E-2</v>
      </c>
      <c r="M31">
        <f t="shared" si="4"/>
        <v>828.18288000000007</v>
      </c>
      <c r="N31">
        <f t="shared" si="5"/>
        <v>0</v>
      </c>
      <c r="P31" s="1" t="str" cm="1">
        <f t="array" ref="P31">IF(INDEX(Utilities!31:31,$B$9)="","",INDEX(Utilities!31:31,$B$9))</f>
        <v/>
      </c>
      <c r="Q31" s="1" t="str" cm="1">
        <f t="array" ref="Q31">IF(INDEX(Utilities!31:31,$B$9 + 2)="","",INDEX(Utilities!31:31,$B$9 + 2))</f>
        <v/>
      </c>
      <c r="S31">
        <f t="shared" si="37"/>
        <v>2041</v>
      </c>
      <c r="T31">
        <f t="shared" si="6"/>
        <v>2040</v>
      </c>
      <c r="U31" cm="1">
        <f t="array" ref="U31">IF(T31&gt;=MAX($D$3:$D$100),MAX($D$3:$D$100),IF(S31&lt;$D$3,$D$3,INDEX($D$3:$D$100,MATCH(S31,$D$3:$D$100)+1)))</f>
        <v>2040</v>
      </c>
      <c r="V31">
        <f t="shared" si="7"/>
        <v>4.5720000000000003E-5</v>
      </c>
      <c r="W31" s="38">
        <f t="shared" si="8"/>
        <v>4.5720000000000003E-5</v>
      </c>
      <c r="X31">
        <f t="shared" si="9"/>
        <v>4.5720000000000003E-5</v>
      </c>
      <c r="Y31">
        <f t="shared" si="10"/>
        <v>0.55650384000000008</v>
      </c>
      <c r="Z31">
        <f t="shared" si="11"/>
        <v>0</v>
      </c>
      <c r="AB31" s="1" t="str" cm="1">
        <f t="array" ref="AB31">IF(INDEX(Utilities!31:31,$B$9)="","",INDEX(Utilities!31:31,$B$9))</f>
        <v/>
      </c>
      <c r="AC31" s="1" t="str" cm="1">
        <f t="array" ref="AC31">IF(INDEX(Utilities!31:31,$B$9 + 3)="","",INDEX(Utilities!31:31,$B$9 +3))</f>
        <v/>
      </c>
      <c r="AE31">
        <f t="shared" si="38"/>
        <v>2041</v>
      </c>
      <c r="AF31">
        <f t="shared" si="12"/>
        <v>2040</v>
      </c>
      <c r="AG31" cm="1">
        <f t="array" ref="AG31">IF(AF31&gt;=MAX($D$3:$D$100),MAX($D$3:$D$100),IF(AE31&lt;$D$3,$D$3,INDEX($D$3:$D$100,MATCH(AE31,$D$3:$D$100)+1)))</f>
        <v>2040</v>
      </c>
      <c r="AH31">
        <f t="shared" si="13"/>
        <v>4.572E-4</v>
      </c>
      <c r="AI31" s="38">
        <f t="shared" si="14"/>
        <v>4.572E-4</v>
      </c>
      <c r="AJ31">
        <f t="shared" si="15"/>
        <v>4.572E-4</v>
      </c>
      <c r="AK31">
        <f t="shared" si="16"/>
        <v>5.5650383999999997</v>
      </c>
      <c r="AL31">
        <f t="shared" si="17"/>
        <v>0</v>
      </c>
      <c r="AN31" s="1" t="str" cm="1">
        <f t="array" ref="AN31">IF(INDEX(Utilities!31:31,$B$9)="","",INDEX(Utilities!31:31,$B$9))</f>
        <v/>
      </c>
      <c r="AO31" s="1" t="str" cm="1">
        <f t="array" ref="AO31">IF(INDEX(Utilities!31:31,$B$9 + 4)="","",INDEX(Utilities!31:31,$B$9 +4))</f>
        <v/>
      </c>
      <c r="AQ31">
        <f t="shared" si="39"/>
        <v>2041</v>
      </c>
      <c r="AR31">
        <f t="shared" si="18"/>
        <v>2040</v>
      </c>
      <c r="AS31" cm="1">
        <f t="array" ref="AS31">IF(AR31&gt;=MAX($D$3:$D$100),MAX($D$3:$D$100),IF(AQ31&lt;$D$3,$D$3,INDEX($D$3:$D$100,MATCH(AQ31,$D$3:$D$100)+1)))</f>
        <v>2040</v>
      </c>
      <c r="AT31">
        <f t="shared" si="19"/>
        <v>9.6840000000000001E-5</v>
      </c>
      <c r="AU31" s="38">
        <f t="shared" si="20"/>
        <v>9.6840000000000001E-5</v>
      </c>
      <c r="AV31">
        <f t="shared" si="21"/>
        <v>9.6840000000000001E-5</v>
      </c>
      <c r="AW31">
        <f t="shared" si="22"/>
        <v>1.17873648</v>
      </c>
      <c r="AX31">
        <f t="shared" si="23"/>
        <v>0</v>
      </c>
      <c r="AZ31" s="1" t="str" cm="1">
        <f t="array" ref="AZ31">IF(INDEX(Utilities!31:31,$B$9)="","",INDEX(Utilities!31:31,$B$9))</f>
        <v/>
      </c>
      <c r="BA31" s="1" t="str" cm="1">
        <f t="array" ref="BA31">IF(INDEX(Utilities!31:31,$B$9 + 5)="","",INDEX(Utilities!31:31,$B$9 +5))</f>
        <v/>
      </c>
      <c r="BC31">
        <f t="shared" si="40"/>
        <v>2041</v>
      </c>
      <c r="BD31">
        <f t="shared" si="24"/>
        <v>2040</v>
      </c>
      <c r="BE31" cm="1">
        <f t="array" ref="BE31">IF(BD31&gt;=MAX($D$3:$D$100),MAX($D$3:$D$100),IF(BC31&lt;$D$3,$D$3,INDEX($D$3:$D$100,MATCH(BC31,$D$3:$D$100)+1)))</f>
        <v>2040</v>
      </c>
      <c r="BF31">
        <f t="shared" si="25"/>
        <v>0.61919999999999997</v>
      </c>
      <c r="BG31" s="38">
        <f t="shared" si="26"/>
        <v>0.61919999999999997</v>
      </c>
      <c r="BH31">
        <f t="shared" si="27"/>
        <v>0.61919999999999997</v>
      </c>
      <c r="BI31">
        <f t="shared" si="28"/>
        <v>7536.9023999999999</v>
      </c>
      <c r="BJ31">
        <f t="shared" si="29"/>
        <v>0</v>
      </c>
      <c r="BL31" s="1" t="str" cm="1">
        <f t="array" ref="BL31">IF(INDEX(Utilities!31:31,$B$9)="","",INDEX(Utilities!31:31,$B$9))</f>
        <v/>
      </c>
      <c r="BM31" s="1" t="str" cm="1">
        <f t="array" ref="BM31">IF(INDEX(Utilities!31:31,$B$9 + 6)="","",INDEX(Utilities!31:31,$B$9 +6))</f>
        <v/>
      </c>
      <c r="BO31">
        <f t="shared" si="41"/>
        <v>2041</v>
      </c>
      <c r="BP31">
        <f t="shared" si="30"/>
        <v>2040</v>
      </c>
      <c r="BQ31" cm="1">
        <f t="array" ref="BQ31">IF(BP31&gt;=MAX($D$3:$D$100),MAX($D$3:$D$100),IF(BO31&lt;$D$3,$D$3,INDEX($D$3:$D$100,MATCH(BO31,$D$3:$D$100)+1)))</f>
        <v>2040</v>
      </c>
      <c r="BR31">
        <f t="shared" si="31"/>
        <v>4.5396000000000001</v>
      </c>
      <c r="BS31" s="38">
        <f t="shared" si="32"/>
        <v>4.5396000000000001</v>
      </c>
      <c r="BT31">
        <f t="shared" si="33"/>
        <v>4.5396000000000001</v>
      </c>
      <c r="BU31">
        <f t="shared" si="34"/>
        <v>55256.011200000001</v>
      </c>
      <c r="BV31">
        <f t="shared" si="35"/>
        <v>0</v>
      </c>
    </row>
    <row r="32" spans="4:74" x14ac:dyDescent="0.25">
      <c r="D32" s="1" t="str" cm="1">
        <f t="array" ref="D32">IF(INDEX(Utilities!32:32,$B$9)="","",INDEX(Utilities!32:32,$B$9))</f>
        <v/>
      </c>
      <c r="E32" s="1" t="str" cm="1">
        <f t="array" ref="E32">IF(INDEX(Utilities!32:32,$B$9 + 1)="","",INDEX(Utilities!32:32,$B$9 + 1))</f>
        <v/>
      </c>
      <c r="G32">
        <f t="shared" si="36"/>
        <v>2042</v>
      </c>
      <c r="H32">
        <f t="shared" si="0"/>
        <v>2040</v>
      </c>
      <c r="I32" cm="1">
        <f t="array" ref="I32">IF(H32&gt;=MAX($D$3:$D$100),MAX($D$3:$D$100),IF(G32&lt;$D$3,$D$3,INDEX($D$3:$D$100,MATCH(G32,$D$3:$D$100)+1)))</f>
        <v>2040</v>
      </c>
      <c r="J32">
        <f t="shared" si="1"/>
        <v>6.8040000000000003E-2</v>
      </c>
      <c r="K32">
        <f t="shared" si="2"/>
        <v>6.8040000000000003E-2</v>
      </c>
      <c r="L32">
        <f t="shared" si="3"/>
        <v>6.8040000000000003E-2</v>
      </c>
      <c r="M32">
        <f t="shared" si="4"/>
        <v>828.18288000000007</v>
      </c>
      <c r="N32">
        <f t="shared" si="5"/>
        <v>0</v>
      </c>
      <c r="P32" s="1" t="str" cm="1">
        <f t="array" ref="P32">IF(INDEX(Utilities!32:32,$B$9)="","",INDEX(Utilities!32:32,$B$9))</f>
        <v/>
      </c>
      <c r="Q32" s="1" t="str" cm="1">
        <f t="array" ref="Q32">IF(INDEX(Utilities!32:32,$B$9 + 2)="","",INDEX(Utilities!32:32,$B$9 + 2))</f>
        <v/>
      </c>
      <c r="S32">
        <f t="shared" si="37"/>
        <v>2042</v>
      </c>
      <c r="T32">
        <f t="shared" si="6"/>
        <v>2040</v>
      </c>
      <c r="U32" cm="1">
        <f t="array" ref="U32">IF(T32&gt;=MAX($D$3:$D$100),MAX($D$3:$D$100),IF(S32&lt;$D$3,$D$3,INDEX($D$3:$D$100,MATCH(S32,$D$3:$D$100)+1)))</f>
        <v>2040</v>
      </c>
      <c r="V32">
        <f t="shared" si="7"/>
        <v>4.5720000000000003E-5</v>
      </c>
      <c r="W32" s="38">
        <f t="shared" si="8"/>
        <v>4.5720000000000003E-5</v>
      </c>
      <c r="X32">
        <f t="shared" si="9"/>
        <v>4.5720000000000003E-5</v>
      </c>
      <c r="Y32">
        <f t="shared" si="10"/>
        <v>0.55650384000000008</v>
      </c>
      <c r="Z32">
        <f t="shared" si="11"/>
        <v>0</v>
      </c>
      <c r="AB32" s="1" t="str" cm="1">
        <f t="array" ref="AB32">IF(INDEX(Utilities!32:32,$B$9)="","",INDEX(Utilities!32:32,$B$9))</f>
        <v/>
      </c>
      <c r="AC32" s="1" t="str" cm="1">
        <f t="array" ref="AC32">IF(INDEX(Utilities!32:32,$B$9 + 3)="","",INDEX(Utilities!32:32,$B$9 +3))</f>
        <v/>
      </c>
      <c r="AE32">
        <f t="shared" si="38"/>
        <v>2042</v>
      </c>
      <c r="AF32">
        <f t="shared" si="12"/>
        <v>2040</v>
      </c>
      <c r="AG32" cm="1">
        <f t="array" ref="AG32">IF(AF32&gt;=MAX($D$3:$D$100),MAX($D$3:$D$100),IF(AE32&lt;$D$3,$D$3,INDEX($D$3:$D$100,MATCH(AE32,$D$3:$D$100)+1)))</f>
        <v>2040</v>
      </c>
      <c r="AH32">
        <f t="shared" si="13"/>
        <v>4.572E-4</v>
      </c>
      <c r="AI32" s="38">
        <f t="shared" si="14"/>
        <v>4.572E-4</v>
      </c>
      <c r="AJ32">
        <f t="shared" si="15"/>
        <v>4.572E-4</v>
      </c>
      <c r="AK32">
        <f t="shared" si="16"/>
        <v>5.5650383999999997</v>
      </c>
      <c r="AL32">
        <f t="shared" si="17"/>
        <v>0</v>
      </c>
      <c r="AN32" s="1" t="str" cm="1">
        <f t="array" ref="AN32">IF(INDEX(Utilities!32:32,$B$9)="","",INDEX(Utilities!32:32,$B$9))</f>
        <v/>
      </c>
      <c r="AO32" s="1" t="str" cm="1">
        <f t="array" ref="AO32">IF(INDEX(Utilities!32:32,$B$9 + 4)="","",INDEX(Utilities!32:32,$B$9 +4))</f>
        <v/>
      </c>
      <c r="AQ32">
        <f t="shared" si="39"/>
        <v>2042</v>
      </c>
      <c r="AR32">
        <f t="shared" si="18"/>
        <v>2040</v>
      </c>
      <c r="AS32" cm="1">
        <f t="array" ref="AS32">IF(AR32&gt;=MAX($D$3:$D$100),MAX($D$3:$D$100),IF(AQ32&lt;$D$3,$D$3,INDEX($D$3:$D$100,MATCH(AQ32,$D$3:$D$100)+1)))</f>
        <v>2040</v>
      </c>
      <c r="AT32">
        <f t="shared" si="19"/>
        <v>9.6840000000000001E-5</v>
      </c>
      <c r="AU32" s="38">
        <f t="shared" si="20"/>
        <v>9.6840000000000001E-5</v>
      </c>
      <c r="AV32">
        <f t="shared" si="21"/>
        <v>9.6840000000000001E-5</v>
      </c>
      <c r="AW32">
        <f t="shared" si="22"/>
        <v>1.17873648</v>
      </c>
      <c r="AX32">
        <f t="shared" si="23"/>
        <v>0</v>
      </c>
      <c r="AZ32" s="1" t="str" cm="1">
        <f t="array" ref="AZ32">IF(INDEX(Utilities!32:32,$B$9)="","",INDEX(Utilities!32:32,$B$9))</f>
        <v/>
      </c>
      <c r="BA32" s="1" t="str" cm="1">
        <f t="array" ref="BA32">IF(INDEX(Utilities!32:32,$B$9 + 5)="","",INDEX(Utilities!32:32,$B$9 +5))</f>
        <v/>
      </c>
      <c r="BC32">
        <f t="shared" si="40"/>
        <v>2042</v>
      </c>
      <c r="BD32">
        <f t="shared" si="24"/>
        <v>2040</v>
      </c>
      <c r="BE32" cm="1">
        <f t="array" ref="BE32">IF(BD32&gt;=MAX($D$3:$D$100),MAX($D$3:$D$100),IF(BC32&lt;$D$3,$D$3,INDEX($D$3:$D$100,MATCH(BC32,$D$3:$D$100)+1)))</f>
        <v>2040</v>
      </c>
      <c r="BF32">
        <f t="shared" si="25"/>
        <v>0.61919999999999997</v>
      </c>
      <c r="BG32" s="38">
        <f t="shared" si="26"/>
        <v>0.61919999999999997</v>
      </c>
      <c r="BH32">
        <f t="shared" si="27"/>
        <v>0.61919999999999997</v>
      </c>
      <c r="BI32">
        <f t="shared" si="28"/>
        <v>7536.9023999999999</v>
      </c>
      <c r="BJ32">
        <f t="shared" si="29"/>
        <v>0</v>
      </c>
      <c r="BL32" s="1" t="str" cm="1">
        <f t="array" ref="BL32">IF(INDEX(Utilities!32:32,$B$9)="","",INDEX(Utilities!32:32,$B$9))</f>
        <v/>
      </c>
      <c r="BM32" s="1" t="str" cm="1">
        <f t="array" ref="BM32">IF(INDEX(Utilities!32:32,$B$9 + 6)="","",INDEX(Utilities!32:32,$B$9 +6))</f>
        <v/>
      </c>
      <c r="BO32">
        <f t="shared" si="41"/>
        <v>2042</v>
      </c>
      <c r="BP32">
        <f t="shared" si="30"/>
        <v>2040</v>
      </c>
      <c r="BQ32" cm="1">
        <f t="array" ref="BQ32">IF(BP32&gt;=MAX($D$3:$D$100),MAX($D$3:$D$100),IF(BO32&lt;$D$3,$D$3,INDEX($D$3:$D$100,MATCH(BO32,$D$3:$D$100)+1)))</f>
        <v>2040</v>
      </c>
      <c r="BR32">
        <f t="shared" si="31"/>
        <v>4.5396000000000001</v>
      </c>
      <c r="BS32" s="38">
        <f t="shared" si="32"/>
        <v>4.5396000000000001</v>
      </c>
      <c r="BT32">
        <f t="shared" si="33"/>
        <v>4.5396000000000001</v>
      </c>
      <c r="BU32">
        <f t="shared" si="34"/>
        <v>55256.011200000001</v>
      </c>
      <c r="BV32">
        <f t="shared" si="35"/>
        <v>0</v>
      </c>
    </row>
    <row r="33" spans="4:74" x14ac:dyDescent="0.25">
      <c r="D33" s="1" t="str" cm="1">
        <f t="array" ref="D33">IF(INDEX(Utilities!33:33,$B$9)="","",INDEX(Utilities!33:33,$B$9))</f>
        <v/>
      </c>
      <c r="E33" s="1" t="str" cm="1">
        <f t="array" ref="E33">IF(INDEX(Utilities!33:33,$B$9 + 1)="","",INDEX(Utilities!33:33,$B$9 + 1))</f>
        <v/>
      </c>
      <c r="G33">
        <f t="shared" si="36"/>
        <v>2043</v>
      </c>
      <c r="H33">
        <f t="shared" si="0"/>
        <v>2040</v>
      </c>
      <c r="I33" cm="1">
        <f t="array" ref="I33">IF(H33&gt;=MAX($D$3:$D$100),MAX($D$3:$D$100),IF(G33&lt;$D$3,$D$3,INDEX($D$3:$D$100,MATCH(G33,$D$3:$D$100)+1)))</f>
        <v>2040</v>
      </c>
      <c r="J33">
        <f t="shared" si="1"/>
        <v>6.8040000000000003E-2</v>
      </c>
      <c r="K33">
        <f t="shared" si="2"/>
        <v>6.8040000000000003E-2</v>
      </c>
      <c r="L33">
        <f t="shared" si="3"/>
        <v>6.8040000000000003E-2</v>
      </c>
      <c r="M33">
        <f t="shared" si="4"/>
        <v>828.18288000000007</v>
      </c>
      <c r="N33">
        <f t="shared" si="5"/>
        <v>0</v>
      </c>
      <c r="P33" s="1" t="str" cm="1">
        <f t="array" ref="P33">IF(INDEX(Utilities!33:33,$B$9)="","",INDEX(Utilities!33:33,$B$9))</f>
        <v/>
      </c>
      <c r="Q33" s="1" t="str" cm="1">
        <f t="array" ref="Q33">IF(INDEX(Utilities!33:33,$B$9 + 2)="","",INDEX(Utilities!33:33,$B$9 + 2))</f>
        <v/>
      </c>
      <c r="S33">
        <f t="shared" si="37"/>
        <v>2043</v>
      </c>
      <c r="T33">
        <f t="shared" si="6"/>
        <v>2040</v>
      </c>
      <c r="U33" cm="1">
        <f t="array" ref="U33">IF(T33&gt;=MAX($D$3:$D$100),MAX($D$3:$D$100),IF(S33&lt;$D$3,$D$3,INDEX($D$3:$D$100,MATCH(S33,$D$3:$D$100)+1)))</f>
        <v>2040</v>
      </c>
      <c r="V33">
        <f t="shared" si="7"/>
        <v>4.5720000000000003E-5</v>
      </c>
      <c r="W33" s="38">
        <f t="shared" si="8"/>
        <v>4.5720000000000003E-5</v>
      </c>
      <c r="X33">
        <f t="shared" si="9"/>
        <v>4.5720000000000003E-5</v>
      </c>
      <c r="Y33">
        <f t="shared" si="10"/>
        <v>0.55650384000000008</v>
      </c>
      <c r="Z33">
        <f t="shared" si="11"/>
        <v>0</v>
      </c>
      <c r="AB33" s="1" t="str" cm="1">
        <f t="array" ref="AB33">IF(INDEX(Utilities!33:33,$B$9)="","",INDEX(Utilities!33:33,$B$9))</f>
        <v/>
      </c>
      <c r="AC33" s="1" t="str" cm="1">
        <f t="array" ref="AC33">IF(INDEX(Utilities!33:33,$B$9 + 3)="","",INDEX(Utilities!33:33,$B$9 +3))</f>
        <v/>
      </c>
      <c r="AE33">
        <f t="shared" si="38"/>
        <v>2043</v>
      </c>
      <c r="AF33">
        <f t="shared" si="12"/>
        <v>2040</v>
      </c>
      <c r="AG33" cm="1">
        <f t="array" ref="AG33">IF(AF33&gt;=MAX($D$3:$D$100),MAX($D$3:$D$100),IF(AE33&lt;$D$3,$D$3,INDEX($D$3:$D$100,MATCH(AE33,$D$3:$D$100)+1)))</f>
        <v>2040</v>
      </c>
      <c r="AH33">
        <f t="shared" si="13"/>
        <v>4.572E-4</v>
      </c>
      <c r="AI33" s="38">
        <f t="shared" si="14"/>
        <v>4.572E-4</v>
      </c>
      <c r="AJ33">
        <f t="shared" si="15"/>
        <v>4.572E-4</v>
      </c>
      <c r="AK33">
        <f t="shared" si="16"/>
        <v>5.5650383999999997</v>
      </c>
      <c r="AL33">
        <f t="shared" si="17"/>
        <v>0</v>
      </c>
      <c r="AN33" s="1" t="str" cm="1">
        <f t="array" ref="AN33">IF(INDEX(Utilities!33:33,$B$9)="","",INDEX(Utilities!33:33,$B$9))</f>
        <v/>
      </c>
      <c r="AO33" s="1" t="str" cm="1">
        <f t="array" ref="AO33">IF(INDEX(Utilities!33:33,$B$9 + 4)="","",INDEX(Utilities!33:33,$B$9 +4))</f>
        <v/>
      </c>
      <c r="AQ33">
        <f t="shared" si="39"/>
        <v>2043</v>
      </c>
      <c r="AR33">
        <f t="shared" si="18"/>
        <v>2040</v>
      </c>
      <c r="AS33" cm="1">
        <f t="array" ref="AS33">IF(AR33&gt;=MAX($D$3:$D$100),MAX($D$3:$D$100),IF(AQ33&lt;$D$3,$D$3,INDEX($D$3:$D$100,MATCH(AQ33,$D$3:$D$100)+1)))</f>
        <v>2040</v>
      </c>
      <c r="AT33">
        <f t="shared" si="19"/>
        <v>9.6840000000000001E-5</v>
      </c>
      <c r="AU33" s="38">
        <f t="shared" si="20"/>
        <v>9.6840000000000001E-5</v>
      </c>
      <c r="AV33">
        <f t="shared" si="21"/>
        <v>9.6840000000000001E-5</v>
      </c>
      <c r="AW33">
        <f t="shared" si="22"/>
        <v>1.17873648</v>
      </c>
      <c r="AX33">
        <f t="shared" si="23"/>
        <v>0</v>
      </c>
      <c r="AZ33" s="1" t="str" cm="1">
        <f t="array" ref="AZ33">IF(INDEX(Utilities!33:33,$B$9)="","",INDEX(Utilities!33:33,$B$9))</f>
        <v/>
      </c>
      <c r="BA33" s="1" t="str" cm="1">
        <f t="array" ref="BA33">IF(INDEX(Utilities!33:33,$B$9 + 5)="","",INDEX(Utilities!33:33,$B$9 +5))</f>
        <v/>
      </c>
      <c r="BC33">
        <f t="shared" si="40"/>
        <v>2043</v>
      </c>
      <c r="BD33">
        <f t="shared" si="24"/>
        <v>2040</v>
      </c>
      <c r="BE33" cm="1">
        <f t="array" ref="BE33">IF(BD33&gt;=MAX($D$3:$D$100),MAX($D$3:$D$100),IF(BC33&lt;$D$3,$D$3,INDEX($D$3:$D$100,MATCH(BC33,$D$3:$D$100)+1)))</f>
        <v>2040</v>
      </c>
      <c r="BF33">
        <f t="shared" si="25"/>
        <v>0.61919999999999997</v>
      </c>
      <c r="BG33" s="38">
        <f t="shared" si="26"/>
        <v>0.61919999999999997</v>
      </c>
      <c r="BH33">
        <f t="shared" si="27"/>
        <v>0.61919999999999997</v>
      </c>
      <c r="BI33">
        <f t="shared" si="28"/>
        <v>7536.9023999999999</v>
      </c>
      <c r="BJ33">
        <f t="shared" si="29"/>
        <v>0</v>
      </c>
      <c r="BL33" s="1" t="str" cm="1">
        <f t="array" ref="BL33">IF(INDEX(Utilities!33:33,$B$9)="","",INDEX(Utilities!33:33,$B$9))</f>
        <v/>
      </c>
      <c r="BM33" s="1" t="str" cm="1">
        <f t="array" ref="BM33">IF(INDEX(Utilities!33:33,$B$9 + 6)="","",INDEX(Utilities!33:33,$B$9 +6))</f>
        <v/>
      </c>
      <c r="BO33">
        <f t="shared" si="41"/>
        <v>2043</v>
      </c>
      <c r="BP33">
        <f t="shared" si="30"/>
        <v>2040</v>
      </c>
      <c r="BQ33" cm="1">
        <f t="array" ref="BQ33">IF(BP33&gt;=MAX($D$3:$D$100),MAX($D$3:$D$100),IF(BO33&lt;$D$3,$D$3,INDEX($D$3:$D$100,MATCH(BO33,$D$3:$D$100)+1)))</f>
        <v>2040</v>
      </c>
      <c r="BR33">
        <f t="shared" si="31"/>
        <v>4.5396000000000001</v>
      </c>
      <c r="BS33" s="38">
        <f t="shared" si="32"/>
        <v>4.5396000000000001</v>
      </c>
      <c r="BT33">
        <f t="shared" si="33"/>
        <v>4.5396000000000001</v>
      </c>
      <c r="BU33">
        <f t="shared" si="34"/>
        <v>55256.011200000001</v>
      </c>
      <c r="BV33">
        <f t="shared" si="35"/>
        <v>0</v>
      </c>
    </row>
    <row r="34" spans="4:74" x14ac:dyDescent="0.25">
      <c r="D34" s="1" t="str" cm="1">
        <f t="array" ref="D34">IF(INDEX(Utilities!34:34,$B$9)="","",INDEX(Utilities!34:34,$B$9))</f>
        <v/>
      </c>
      <c r="E34" s="1" t="str" cm="1">
        <f t="array" ref="E34">IF(INDEX(Utilities!34:34,$B$9 + 1)="","",INDEX(Utilities!34:34,$B$9 + 1))</f>
        <v/>
      </c>
      <c r="G34">
        <f t="shared" si="36"/>
        <v>2044</v>
      </c>
      <c r="H34">
        <f t="shared" si="0"/>
        <v>2040</v>
      </c>
      <c r="I34" cm="1">
        <f t="array" ref="I34">IF(H34&gt;=MAX($D$3:$D$100),MAX($D$3:$D$100),IF(G34&lt;$D$3,$D$3,INDEX($D$3:$D$100,MATCH(G34,$D$3:$D$100)+1)))</f>
        <v>2040</v>
      </c>
      <c r="J34">
        <f t="shared" si="1"/>
        <v>6.8040000000000003E-2</v>
      </c>
      <c r="K34">
        <f t="shared" si="2"/>
        <v>6.8040000000000003E-2</v>
      </c>
      <c r="L34">
        <f t="shared" si="3"/>
        <v>6.8040000000000003E-2</v>
      </c>
      <c r="M34">
        <f t="shared" si="4"/>
        <v>828.18288000000007</v>
      </c>
      <c r="N34">
        <f t="shared" si="5"/>
        <v>0</v>
      </c>
      <c r="P34" s="1" t="str" cm="1">
        <f t="array" ref="P34">IF(INDEX(Utilities!34:34,$B$9)="","",INDEX(Utilities!34:34,$B$9))</f>
        <v/>
      </c>
      <c r="Q34" s="1" t="str" cm="1">
        <f t="array" ref="Q34">IF(INDEX(Utilities!34:34,$B$9 + 2)="","",INDEX(Utilities!34:34,$B$9 + 2))</f>
        <v/>
      </c>
      <c r="S34">
        <f t="shared" si="37"/>
        <v>2044</v>
      </c>
      <c r="T34">
        <f t="shared" si="6"/>
        <v>2040</v>
      </c>
      <c r="U34" cm="1">
        <f t="array" ref="U34">IF(T34&gt;=MAX($D$3:$D$100),MAX($D$3:$D$100),IF(S34&lt;$D$3,$D$3,INDEX($D$3:$D$100,MATCH(S34,$D$3:$D$100)+1)))</f>
        <v>2040</v>
      </c>
      <c r="V34">
        <f t="shared" si="7"/>
        <v>4.5720000000000003E-5</v>
      </c>
      <c r="W34" s="38">
        <f t="shared" si="8"/>
        <v>4.5720000000000003E-5</v>
      </c>
      <c r="X34">
        <f t="shared" si="9"/>
        <v>4.5720000000000003E-5</v>
      </c>
      <c r="Y34">
        <f t="shared" si="10"/>
        <v>0.55650384000000008</v>
      </c>
      <c r="Z34">
        <f t="shared" si="11"/>
        <v>0</v>
      </c>
      <c r="AB34" s="1" t="str" cm="1">
        <f t="array" ref="AB34">IF(INDEX(Utilities!34:34,$B$9)="","",INDEX(Utilities!34:34,$B$9))</f>
        <v/>
      </c>
      <c r="AC34" s="1" t="str" cm="1">
        <f t="array" ref="AC34">IF(INDEX(Utilities!34:34,$B$9 + 3)="","",INDEX(Utilities!34:34,$B$9 +3))</f>
        <v/>
      </c>
      <c r="AE34">
        <f t="shared" si="38"/>
        <v>2044</v>
      </c>
      <c r="AF34">
        <f t="shared" si="12"/>
        <v>2040</v>
      </c>
      <c r="AG34" cm="1">
        <f t="array" ref="AG34">IF(AF34&gt;=MAX($D$3:$D$100),MAX($D$3:$D$100),IF(AE34&lt;$D$3,$D$3,INDEX($D$3:$D$100,MATCH(AE34,$D$3:$D$100)+1)))</f>
        <v>2040</v>
      </c>
      <c r="AH34">
        <f t="shared" si="13"/>
        <v>4.572E-4</v>
      </c>
      <c r="AI34" s="38">
        <f t="shared" si="14"/>
        <v>4.572E-4</v>
      </c>
      <c r="AJ34">
        <f t="shared" si="15"/>
        <v>4.572E-4</v>
      </c>
      <c r="AK34">
        <f t="shared" si="16"/>
        <v>5.5650383999999997</v>
      </c>
      <c r="AL34">
        <f t="shared" si="17"/>
        <v>0</v>
      </c>
      <c r="AN34" s="1" t="str" cm="1">
        <f t="array" ref="AN34">IF(INDEX(Utilities!34:34,$B$9)="","",INDEX(Utilities!34:34,$B$9))</f>
        <v/>
      </c>
      <c r="AO34" s="1" t="str" cm="1">
        <f t="array" ref="AO34">IF(INDEX(Utilities!34:34,$B$9 + 4)="","",INDEX(Utilities!34:34,$B$9 +4))</f>
        <v/>
      </c>
      <c r="AQ34">
        <f t="shared" si="39"/>
        <v>2044</v>
      </c>
      <c r="AR34">
        <f t="shared" si="18"/>
        <v>2040</v>
      </c>
      <c r="AS34" cm="1">
        <f t="array" ref="AS34">IF(AR34&gt;=MAX($D$3:$D$100),MAX($D$3:$D$100),IF(AQ34&lt;$D$3,$D$3,INDEX($D$3:$D$100,MATCH(AQ34,$D$3:$D$100)+1)))</f>
        <v>2040</v>
      </c>
      <c r="AT34">
        <f t="shared" si="19"/>
        <v>9.6840000000000001E-5</v>
      </c>
      <c r="AU34" s="38">
        <f t="shared" si="20"/>
        <v>9.6840000000000001E-5</v>
      </c>
      <c r="AV34">
        <f t="shared" si="21"/>
        <v>9.6840000000000001E-5</v>
      </c>
      <c r="AW34">
        <f t="shared" si="22"/>
        <v>1.17873648</v>
      </c>
      <c r="AX34">
        <f t="shared" si="23"/>
        <v>0</v>
      </c>
      <c r="AZ34" s="1" t="str" cm="1">
        <f t="array" ref="AZ34">IF(INDEX(Utilities!34:34,$B$9)="","",INDEX(Utilities!34:34,$B$9))</f>
        <v/>
      </c>
      <c r="BA34" s="1" t="str" cm="1">
        <f t="array" ref="BA34">IF(INDEX(Utilities!34:34,$B$9 + 5)="","",INDEX(Utilities!34:34,$B$9 +5))</f>
        <v/>
      </c>
      <c r="BC34">
        <f t="shared" si="40"/>
        <v>2044</v>
      </c>
      <c r="BD34">
        <f t="shared" si="24"/>
        <v>2040</v>
      </c>
      <c r="BE34" cm="1">
        <f t="array" ref="BE34">IF(BD34&gt;=MAX($D$3:$D$100),MAX($D$3:$D$100),IF(BC34&lt;$D$3,$D$3,INDEX($D$3:$D$100,MATCH(BC34,$D$3:$D$100)+1)))</f>
        <v>2040</v>
      </c>
      <c r="BF34">
        <f t="shared" si="25"/>
        <v>0.61919999999999997</v>
      </c>
      <c r="BG34" s="38">
        <f t="shared" si="26"/>
        <v>0.61919999999999997</v>
      </c>
      <c r="BH34">
        <f t="shared" si="27"/>
        <v>0.61919999999999997</v>
      </c>
      <c r="BI34">
        <f t="shared" si="28"/>
        <v>7536.9023999999999</v>
      </c>
      <c r="BJ34">
        <f t="shared" si="29"/>
        <v>0</v>
      </c>
      <c r="BL34" s="1" t="str" cm="1">
        <f t="array" ref="BL34">IF(INDEX(Utilities!34:34,$B$9)="","",INDEX(Utilities!34:34,$B$9))</f>
        <v/>
      </c>
      <c r="BM34" s="1" t="str" cm="1">
        <f t="array" ref="BM34">IF(INDEX(Utilities!34:34,$B$9 + 6)="","",INDEX(Utilities!34:34,$B$9 +6))</f>
        <v/>
      </c>
      <c r="BO34">
        <f t="shared" si="41"/>
        <v>2044</v>
      </c>
      <c r="BP34">
        <f t="shared" si="30"/>
        <v>2040</v>
      </c>
      <c r="BQ34" cm="1">
        <f t="array" ref="BQ34">IF(BP34&gt;=MAX($D$3:$D$100),MAX($D$3:$D$100),IF(BO34&lt;$D$3,$D$3,INDEX($D$3:$D$100,MATCH(BO34,$D$3:$D$100)+1)))</f>
        <v>2040</v>
      </c>
      <c r="BR34">
        <f t="shared" si="31"/>
        <v>4.5396000000000001</v>
      </c>
      <c r="BS34" s="38">
        <f t="shared" si="32"/>
        <v>4.5396000000000001</v>
      </c>
      <c r="BT34">
        <f t="shared" si="33"/>
        <v>4.5396000000000001</v>
      </c>
      <c r="BU34">
        <f t="shared" si="34"/>
        <v>55256.011200000001</v>
      </c>
      <c r="BV34">
        <f t="shared" si="35"/>
        <v>0</v>
      </c>
    </row>
    <row r="35" spans="4:74" x14ac:dyDescent="0.25">
      <c r="D35" s="1" t="str" cm="1">
        <f t="array" ref="D35">IF(INDEX(Utilities!35:35,$B$9)="","",INDEX(Utilities!35:35,$B$9))</f>
        <v/>
      </c>
      <c r="E35" s="1" t="str" cm="1">
        <f t="array" ref="E35">IF(INDEX(Utilities!35:35,$B$9 + 1)="","",INDEX(Utilities!35:35,$B$9 + 1))</f>
        <v/>
      </c>
      <c r="G35">
        <f t="shared" si="36"/>
        <v>2045</v>
      </c>
      <c r="H35">
        <f t="shared" si="0"/>
        <v>2040</v>
      </c>
      <c r="I35" cm="1">
        <f t="array" ref="I35">IF(H35&gt;=MAX($D$3:$D$100),MAX($D$3:$D$100),IF(G35&lt;$D$3,$D$3,INDEX($D$3:$D$100,MATCH(G35,$D$3:$D$100)+1)))</f>
        <v>2040</v>
      </c>
      <c r="J35">
        <f t="shared" si="1"/>
        <v>6.8040000000000003E-2</v>
      </c>
      <c r="K35">
        <f t="shared" si="2"/>
        <v>6.8040000000000003E-2</v>
      </c>
      <c r="L35">
        <f t="shared" si="3"/>
        <v>6.8040000000000003E-2</v>
      </c>
      <c r="M35">
        <f t="shared" si="4"/>
        <v>828.18288000000007</v>
      </c>
      <c r="N35">
        <f t="shared" si="5"/>
        <v>0</v>
      </c>
      <c r="P35" s="1" t="str" cm="1">
        <f t="array" ref="P35">IF(INDEX(Utilities!35:35,$B$9)="","",INDEX(Utilities!35:35,$B$9))</f>
        <v/>
      </c>
      <c r="Q35" s="1" t="str" cm="1">
        <f t="array" ref="Q35">IF(INDEX(Utilities!35:35,$B$9 + 2)="","",INDEX(Utilities!35:35,$B$9 + 2))</f>
        <v/>
      </c>
      <c r="S35">
        <f t="shared" si="37"/>
        <v>2045</v>
      </c>
      <c r="T35">
        <f t="shared" si="6"/>
        <v>2040</v>
      </c>
      <c r="U35" cm="1">
        <f t="array" ref="U35">IF(T35&gt;=MAX($D$3:$D$100),MAX($D$3:$D$100),IF(S35&lt;$D$3,$D$3,INDEX($D$3:$D$100,MATCH(S35,$D$3:$D$100)+1)))</f>
        <v>2040</v>
      </c>
      <c r="V35">
        <f t="shared" si="7"/>
        <v>4.5720000000000003E-5</v>
      </c>
      <c r="W35" s="38">
        <f t="shared" si="8"/>
        <v>4.5720000000000003E-5</v>
      </c>
      <c r="X35">
        <f t="shared" si="9"/>
        <v>4.5720000000000003E-5</v>
      </c>
      <c r="Y35">
        <f t="shared" si="10"/>
        <v>0.55650384000000008</v>
      </c>
      <c r="Z35">
        <f t="shared" si="11"/>
        <v>0</v>
      </c>
      <c r="AB35" s="1" t="str" cm="1">
        <f t="array" ref="AB35">IF(INDEX(Utilities!35:35,$B$9)="","",INDEX(Utilities!35:35,$B$9))</f>
        <v/>
      </c>
      <c r="AC35" s="1" t="str" cm="1">
        <f t="array" ref="AC35">IF(INDEX(Utilities!35:35,$B$9 + 3)="","",INDEX(Utilities!35:35,$B$9 +3))</f>
        <v/>
      </c>
      <c r="AE35">
        <f t="shared" si="38"/>
        <v>2045</v>
      </c>
      <c r="AF35">
        <f t="shared" si="12"/>
        <v>2040</v>
      </c>
      <c r="AG35" cm="1">
        <f t="array" ref="AG35">IF(AF35&gt;=MAX($D$3:$D$100),MAX($D$3:$D$100),IF(AE35&lt;$D$3,$D$3,INDEX($D$3:$D$100,MATCH(AE35,$D$3:$D$100)+1)))</f>
        <v>2040</v>
      </c>
      <c r="AH35">
        <f t="shared" si="13"/>
        <v>4.572E-4</v>
      </c>
      <c r="AI35" s="38">
        <f t="shared" si="14"/>
        <v>4.572E-4</v>
      </c>
      <c r="AJ35">
        <f t="shared" si="15"/>
        <v>4.572E-4</v>
      </c>
      <c r="AK35">
        <f t="shared" si="16"/>
        <v>5.5650383999999997</v>
      </c>
      <c r="AL35">
        <f t="shared" si="17"/>
        <v>0</v>
      </c>
      <c r="AN35" s="1" t="str" cm="1">
        <f t="array" ref="AN35">IF(INDEX(Utilities!35:35,$B$9)="","",INDEX(Utilities!35:35,$B$9))</f>
        <v/>
      </c>
      <c r="AO35" s="1" t="str" cm="1">
        <f t="array" ref="AO35">IF(INDEX(Utilities!35:35,$B$9 + 4)="","",INDEX(Utilities!35:35,$B$9 +4))</f>
        <v/>
      </c>
      <c r="AQ35">
        <f t="shared" si="39"/>
        <v>2045</v>
      </c>
      <c r="AR35">
        <f t="shared" si="18"/>
        <v>2040</v>
      </c>
      <c r="AS35" cm="1">
        <f t="array" ref="AS35">IF(AR35&gt;=MAX($D$3:$D$100),MAX($D$3:$D$100),IF(AQ35&lt;$D$3,$D$3,INDEX($D$3:$D$100,MATCH(AQ35,$D$3:$D$100)+1)))</f>
        <v>2040</v>
      </c>
      <c r="AT35">
        <f t="shared" si="19"/>
        <v>9.6840000000000001E-5</v>
      </c>
      <c r="AU35" s="38">
        <f t="shared" si="20"/>
        <v>9.6840000000000001E-5</v>
      </c>
      <c r="AV35">
        <f t="shared" si="21"/>
        <v>9.6840000000000001E-5</v>
      </c>
      <c r="AW35">
        <f t="shared" si="22"/>
        <v>1.17873648</v>
      </c>
      <c r="AX35">
        <f t="shared" si="23"/>
        <v>0</v>
      </c>
      <c r="AZ35" s="1" t="str" cm="1">
        <f t="array" ref="AZ35">IF(INDEX(Utilities!35:35,$B$9)="","",INDEX(Utilities!35:35,$B$9))</f>
        <v/>
      </c>
      <c r="BA35" s="1" t="str" cm="1">
        <f t="array" ref="BA35">IF(INDEX(Utilities!35:35,$B$9 + 5)="","",INDEX(Utilities!35:35,$B$9 +5))</f>
        <v/>
      </c>
      <c r="BC35">
        <f t="shared" si="40"/>
        <v>2045</v>
      </c>
      <c r="BD35">
        <f t="shared" si="24"/>
        <v>2040</v>
      </c>
      <c r="BE35" cm="1">
        <f t="array" ref="BE35">IF(BD35&gt;=MAX($D$3:$D$100),MAX($D$3:$D$100),IF(BC35&lt;$D$3,$D$3,INDEX($D$3:$D$100,MATCH(BC35,$D$3:$D$100)+1)))</f>
        <v>2040</v>
      </c>
      <c r="BF35">
        <f t="shared" si="25"/>
        <v>0.61919999999999997</v>
      </c>
      <c r="BG35" s="38">
        <f t="shared" si="26"/>
        <v>0.61919999999999997</v>
      </c>
      <c r="BH35">
        <f t="shared" si="27"/>
        <v>0.61919999999999997</v>
      </c>
      <c r="BI35">
        <f t="shared" si="28"/>
        <v>7536.9023999999999</v>
      </c>
      <c r="BJ35">
        <f t="shared" si="29"/>
        <v>0</v>
      </c>
      <c r="BL35" s="1" t="str" cm="1">
        <f t="array" ref="BL35">IF(INDEX(Utilities!35:35,$B$9)="","",INDEX(Utilities!35:35,$B$9))</f>
        <v/>
      </c>
      <c r="BM35" s="1" t="str" cm="1">
        <f t="array" ref="BM35">IF(INDEX(Utilities!35:35,$B$9 + 6)="","",INDEX(Utilities!35:35,$B$9 +6))</f>
        <v/>
      </c>
      <c r="BO35">
        <f t="shared" si="41"/>
        <v>2045</v>
      </c>
      <c r="BP35">
        <f t="shared" si="30"/>
        <v>2040</v>
      </c>
      <c r="BQ35" cm="1">
        <f t="array" ref="BQ35">IF(BP35&gt;=MAX($D$3:$D$100),MAX($D$3:$D$100),IF(BO35&lt;$D$3,$D$3,INDEX($D$3:$D$100,MATCH(BO35,$D$3:$D$100)+1)))</f>
        <v>2040</v>
      </c>
      <c r="BR35">
        <f t="shared" si="31"/>
        <v>4.5396000000000001</v>
      </c>
      <c r="BS35" s="38">
        <f t="shared" si="32"/>
        <v>4.5396000000000001</v>
      </c>
      <c r="BT35">
        <f t="shared" si="33"/>
        <v>4.5396000000000001</v>
      </c>
      <c r="BU35">
        <f t="shared" si="34"/>
        <v>55256.011200000001</v>
      </c>
      <c r="BV35">
        <f t="shared" si="35"/>
        <v>0</v>
      </c>
    </row>
    <row r="36" spans="4:74" x14ac:dyDescent="0.25">
      <c r="D36" s="1" t="str" cm="1">
        <f t="array" ref="D36">IF(INDEX(Utilities!36:36,$B$9)="","",INDEX(Utilities!36:36,$B$9))</f>
        <v/>
      </c>
      <c r="E36" s="1" t="str" cm="1">
        <f t="array" ref="E36">IF(INDEX(Utilities!36:36,$B$9 + 1)="","",INDEX(Utilities!36:36,$B$9 + 1))</f>
        <v/>
      </c>
      <c r="G36">
        <f t="shared" si="36"/>
        <v>2046</v>
      </c>
      <c r="H36">
        <f t="shared" si="0"/>
        <v>2040</v>
      </c>
      <c r="I36" cm="1">
        <f t="array" ref="I36">IF(H36&gt;=MAX($D$3:$D$100),MAX($D$3:$D$100),IF(G36&lt;$D$3,$D$3,INDEX($D$3:$D$100,MATCH(G36,$D$3:$D$100)+1)))</f>
        <v>2040</v>
      </c>
      <c r="J36">
        <f t="shared" si="1"/>
        <v>6.8040000000000003E-2</v>
      </c>
      <c r="K36">
        <f t="shared" si="2"/>
        <v>6.8040000000000003E-2</v>
      </c>
      <c r="L36">
        <f t="shared" si="3"/>
        <v>6.8040000000000003E-2</v>
      </c>
      <c r="M36">
        <f t="shared" si="4"/>
        <v>828.18288000000007</v>
      </c>
      <c r="N36">
        <f t="shared" si="5"/>
        <v>0</v>
      </c>
      <c r="P36" s="1" t="str" cm="1">
        <f t="array" ref="P36">IF(INDEX(Utilities!36:36,$B$9)="","",INDEX(Utilities!36:36,$B$9))</f>
        <v/>
      </c>
      <c r="Q36" s="1" t="str" cm="1">
        <f t="array" ref="Q36">IF(INDEX(Utilities!36:36,$B$9 + 2)="","",INDEX(Utilities!36:36,$B$9 + 2))</f>
        <v/>
      </c>
      <c r="S36">
        <f t="shared" si="37"/>
        <v>2046</v>
      </c>
      <c r="T36">
        <f t="shared" si="6"/>
        <v>2040</v>
      </c>
      <c r="U36" cm="1">
        <f t="array" ref="U36">IF(T36&gt;=MAX($D$3:$D$100),MAX($D$3:$D$100),IF(S36&lt;$D$3,$D$3,INDEX($D$3:$D$100,MATCH(S36,$D$3:$D$100)+1)))</f>
        <v>2040</v>
      </c>
      <c r="V36">
        <f t="shared" si="7"/>
        <v>4.5720000000000003E-5</v>
      </c>
      <c r="W36" s="38">
        <f t="shared" si="8"/>
        <v>4.5720000000000003E-5</v>
      </c>
      <c r="X36">
        <f t="shared" si="9"/>
        <v>4.5720000000000003E-5</v>
      </c>
      <c r="Y36">
        <f t="shared" si="10"/>
        <v>0.55650384000000008</v>
      </c>
      <c r="Z36">
        <f t="shared" si="11"/>
        <v>0</v>
      </c>
      <c r="AB36" s="1" t="str" cm="1">
        <f t="array" ref="AB36">IF(INDEX(Utilities!36:36,$B$9)="","",INDEX(Utilities!36:36,$B$9))</f>
        <v/>
      </c>
      <c r="AC36" s="1" t="str" cm="1">
        <f t="array" ref="AC36">IF(INDEX(Utilities!36:36,$B$9 + 3)="","",INDEX(Utilities!36:36,$B$9 +3))</f>
        <v/>
      </c>
      <c r="AE36">
        <f t="shared" si="38"/>
        <v>2046</v>
      </c>
      <c r="AF36">
        <f t="shared" si="12"/>
        <v>2040</v>
      </c>
      <c r="AG36" cm="1">
        <f t="array" ref="AG36">IF(AF36&gt;=MAX($D$3:$D$100),MAX($D$3:$D$100),IF(AE36&lt;$D$3,$D$3,INDEX($D$3:$D$100,MATCH(AE36,$D$3:$D$100)+1)))</f>
        <v>2040</v>
      </c>
      <c r="AH36">
        <f t="shared" si="13"/>
        <v>4.572E-4</v>
      </c>
      <c r="AI36" s="38">
        <f t="shared" si="14"/>
        <v>4.572E-4</v>
      </c>
      <c r="AJ36">
        <f t="shared" si="15"/>
        <v>4.572E-4</v>
      </c>
      <c r="AK36">
        <f t="shared" si="16"/>
        <v>5.5650383999999997</v>
      </c>
      <c r="AL36">
        <f t="shared" si="17"/>
        <v>0</v>
      </c>
      <c r="AN36" s="1" t="str" cm="1">
        <f t="array" ref="AN36">IF(INDEX(Utilities!36:36,$B$9)="","",INDEX(Utilities!36:36,$B$9))</f>
        <v/>
      </c>
      <c r="AO36" s="1" t="str" cm="1">
        <f t="array" ref="AO36">IF(INDEX(Utilities!36:36,$B$9 + 4)="","",INDEX(Utilities!36:36,$B$9 +4))</f>
        <v/>
      </c>
      <c r="AQ36">
        <f t="shared" si="39"/>
        <v>2046</v>
      </c>
      <c r="AR36">
        <f t="shared" si="18"/>
        <v>2040</v>
      </c>
      <c r="AS36" cm="1">
        <f t="array" ref="AS36">IF(AR36&gt;=MAX($D$3:$D$100),MAX($D$3:$D$100),IF(AQ36&lt;$D$3,$D$3,INDEX($D$3:$D$100,MATCH(AQ36,$D$3:$D$100)+1)))</f>
        <v>2040</v>
      </c>
      <c r="AT36">
        <f t="shared" si="19"/>
        <v>9.6840000000000001E-5</v>
      </c>
      <c r="AU36" s="38">
        <f t="shared" si="20"/>
        <v>9.6840000000000001E-5</v>
      </c>
      <c r="AV36">
        <f t="shared" si="21"/>
        <v>9.6840000000000001E-5</v>
      </c>
      <c r="AW36">
        <f t="shared" si="22"/>
        <v>1.17873648</v>
      </c>
      <c r="AX36">
        <f t="shared" si="23"/>
        <v>0</v>
      </c>
      <c r="AZ36" s="1" t="str" cm="1">
        <f t="array" ref="AZ36">IF(INDEX(Utilities!36:36,$B$9)="","",INDEX(Utilities!36:36,$B$9))</f>
        <v/>
      </c>
      <c r="BA36" s="1" t="str" cm="1">
        <f t="array" ref="BA36">IF(INDEX(Utilities!36:36,$B$9 + 5)="","",INDEX(Utilities!36:36,$B$9 +5))</f>
        <v/>
      </c>
      <c r="BC36">
        <f t="shared" si="40"/>
        <v>2046</v>
      </c>
      <c r="BD36">
        <f t="shared" si="24"/>
        <v>2040</v>
      </c>
      <c r="BE36" cm="1">
        <f t="array" ref="BE36">IF(BD36&gt;=MAX($D$3:$D$100),MAX($D$3:$D$100),IF(BC36&lt;$D$3,$D$3,INDEX($D$3:$D$100,MATCH(BC36,$D$3:$D$100)+1)))</f>
        <v>2040</v>
      </c>
      <c r="BF36">
        <f t="shared" si="25"/>
        <v>0.61919999999999997</v>
      </c>
      <c r="BG36" s="38">
        <f t="shared" si="26"/>
        <v>0.61919999999999997</v>
      </c>
      <c r="BH36">
        <f t="shared" si="27"/>
        <v>0.61919999999999997</v>
      </c>
      <c r="BI36">
        <f t="shared" si="28"/>
        <v>7536.9023999999999</v>
      </c>
      <c r="BJ36">
        <f t="shared" si="29"/>
        <v>0</v>
      </c>
      <c r="BL36" s="1" t="str" cm="1">
        <f t="array" ref="BL36">IF(INDEX(Utilities!36:36,$B$9)="","",INDEX(Utilities!36:36,$B$9))</f>
        <v/>
      </c>
      <c r="BM36" s="1" t="str" cm="1">
        <f t="array" ref="BM36">IF(INDEX(Utilities!36:36,$B$9 + 6)="","",INDEX(Utilities!36:36,$B$9 +6))</f>
        <v/>
      </c>
      <c r="BO36">
        <f t="shared" si="41"/>
        <v>2046</v>
      </c>
      <c r="BP36">
        <f t="shared" si="30"/>
        <v>2040</v>
      </c>
      <c r="BQ36" cm="1">
        <f t="array" ref="BQ36">IF(BP36&gt;=MAX($D$3:$D$100),MAX($D$3:$D$100),IF(BO36&lt;$D$3,$D$3,INDEX($D$3:$D$100,MATCH(BO36,$D$3:$D$100)+1)))</f>
        <v>2040</v>
      </c>
      <c r="BR36">
        <f t="shared" si="31"/>
        <v>4.5396000000000001</v>
      </c>
      <c r="BS36" s="38">
        <f t="shared" si="32"/>
        <v>4.5396000000000001</v>
      </c>
      <c r="BT36">
        <f t="shared" si="33"/>
        <v>4.5396000000000001</v>
      </c>
      <c r="BU36">
        <f t="shared" si="34"/>
        <v>55256.011200000001</v>
      </c>
      <c r="BV36">
        <f t="shared" si="35"/>
        <v>0</v>
      </c>
    </row>
    <row r="37" spans="4:74" x14ac:dyDescent="0.25">
      <c r="G37">
        <f t="shared" si="36"/>
        <v>2047</v>
      </c>
      <c r="H37">
        <f t="shared" si="0"/>
        <v>2040</v>
      </c>
      <c r="I37" cm="1">
        <f t="array" ref="I37">IF(H37&gt;=MAX($D$3:$D$100),MAX($D$3:$D$100),IF(G37&lt;$D$3,$D$3,INDEX($D$3:$D$100,MATCH(G37,$D$3:$D$100)+1)))</f>
        <v>2040</v>
      </c>
      <c r="J37">
        <f t="shared" si="1"/>
        <v>6.8040000000000003E-2</v>
      </c>
      <c r="K37">
        <f t="shared" si="2"/>
        <v>6.8040000000000003E-2</v>
      </c>
      <c r="L37">
        <f t="shared" si="3"/>
        <v>6.8040000000000003E-2</v>
      </c>
      <c r="M37">
        <f t="shared" si="4"/>
        <v>828.18288000000007</v>
      </c>
      <c r="N37">
        <f t="shared" si="5"/>
        <v>0</v>
      </c>
      <c r="P37" s="1" t="str" cm="1">
        <f t="array" ref="P37">IF(INDEX(Utilities!37:37,$B$9)="","",INDEX(Utilities!37:37,$B$9))</f>
        <v/>
      </c>
      <c r="Q37" s="1" t="str" cm="1">
        <f t="array" ref="Q37">IF(INDEX(Utilities!37:37,$B$9 + 2)="","",INDEX(Utilities!37:37,$B$9 + 2))</f>
        <v/>
      </c>
      <c r="S37">
        <f t="shared" si="37"/>
        <v>2047</v>
      </c>
      <c r="T37">
        <f t="shared" si="6"/>
        <v>2040</v>
      </c>
      <c r="U37" cm="1">
        <f t="array" ref="U37">IF(T37&gt;=MAX($D$3:$D$100),MAX($D$3:$D$100),IF(S37&lt;$D$3,$D$3,INDEX($D$3:$D$100,MATCH(S37,$D$3:$D$100)+1)))</f>
        <v>2040</v>
      </c>
      <c r="V37">
        <f t="shared" si="7"/>
        <v>4.5720000000000003E-5</v>
      </c>
      <c r="W37" s="38">
        <f t="shared" si="8"/>
        <v>4.5720000000000003E-5</v>
      </c>
      <c r="X37">
        <f t="shared" si="9"/>
        <v>4.5720000000000003E-5</v>
      </c>
      <c r="Y37">
        <f t="shared" si="10"/>
        <v>0.55650384000000008</v>
      </c>
      <c r="Z37">
        <f t="shared" si="11"/>
        <v>0</v>
      </c>
      <c r="AB37" s="1" t="str" cm="1">
        <f t="array" ref="AB37">IF(INDEX(Utilities!37:37,$B$9)="","",INDEX(Utilities!37:37,$B$9))</f>
        <v/>
      </c>
      <c r="AC37" s="1" t="str" cm="1">
        <f t="array" ref="AC37">IF(INDEX(Utilities!37:37,$B$9 + 3)="","",INDEX(Utilities!37:37,$B$9 +3))</f>
        <v/>
      </c>
      <c r="AE37">
        <f t="shared" si="38"/>
        <v>2047</v>
      </c>
      <c r="AF37">
        <f t="shared" si="12"/>
        <v>2040</v>
      </c>
      <c r="AG37" cm="1">
        <f t="array" ref="AG37">IF(AF37&gt;=MAX($D$3:$D$100),MAX($D$3:$D$100),IF(AE37&lt;$D$3,$D$3,INDEX($D$3:$D$100,MATCH(AE37,$D$3:$D$100)+1)))</f>
        <v>2040</v>
      </c>
      <c r="AH37">
        <f t="shared" si="13"/>
        <v>4.572E-4</v>
      </c>
      <c r="AI37" s="38">
        <f t="shared" si="14"/>
        <v>4.572E-4</v>
      </c>
      <c r="AJ37">
        <f t="shared" si="15"/>
        <v>4.572E-4</v>
      </c>
      <c r="AK37">
        <f t="shared" si="16"/>
        <v>5.5650383999999997</v>
      </c>
      <c r="AL37">
        <f t="shared" si="17"/>
        <v>0</v>
      </c>
      <c r="AN37" s="1" t="str" cm="1">
        <f t="array" ref="AN37">IF(INDEX(Utilities!37:37,$B$9)="","",INDEX(Utilities!37:37,$B$9))</f>
        <v/>
      </c>
      <c r="AO37" s="1" t="str" cm="1">
        <f t="array" ref="AO37">IF(INDEX(Utilities!37:37,$B$9 + 4)="","",INDEX(Utilities!37:37,$B$9 +4))</f>
        <v/>
      </c>
      <c r="AQ37">
        <f t="shared" si="39"/>
        <v>2047</v>
      </c>
      <c r="AR37">
        <f t="shared" si="18"/>
        <v>2040</v>
      </c>
      <c r="AS37" cm="1">
        <f t="array" ref="AS37">IF(AR37&gt;=MAX($D$3:$D$100),MAX($D$3:$D$100),IF(AQ37&lt;$D$3,$D$3,INDEX($D$3:$D$100,MATCH(AQ37,$D$3:$D$100)+1)))</f>
        <v>2040</v>
      </c>
      <c r="AT37">
        <f t="shared" si="19"/>
        <v>9.6840000000000001E-5</v>
      </c>
      <c r="AU37" s="38">
        <f t="shared" si="20"/>
        <v>9.6840000000000001E-5</v>
      </c>
      <c r="AV37">
        <f t="shared" si="21"/>
        <v>9.6840000000000001E-5</v>
      </c>
      <c r="AW37">
        <f t="shared" si="22"/>
        <v>1.17873648</v>
      </c>
      <c r="AX37">
        <f t="shared" si="23"/>
        <v>0</v>
      </c>
      <c r="AZ37" s="1" t="str" cm="1">
        <f t="array" ref="AZ37">IF(INDEX(Utilities!37:37,$B$9)="","",INDEX(Utilities!37:37,$B$9))</f>
        <v/>
      </c>
      <c r="BA37" s="1" t="str" cm="1">
        <f t="array" ref="BA37">IF(INDEX(Utilities!37:37,$B$9 + 5)="","",INDEX(Utilities!37:37,$B$9 +5))</f>
        <v/>
      </c>
      <c r="BC37">
        <f t="shared" si="40"/>
        <v>2047</v>
      </c>
      <c r="BD37">
        <f t="shared" si="24"/>
        <v>2040</v>
      </c>
      <c r="BE37" cm="1">
        <f t="array" ref="BE37">IF(BD37&gt;=MAX($D$3:$D$100),MAX($D$3:$D$100),IF(BC37&lt;$D$3,$D$3,INDEX($D$3:$D$100,MATCH(BC37,$D$3:$D$100)+1)))</f>
        <v>2040</v>
      </c>
      <c r="BF37">
        <f t="shared" si="25"/>
        <v>0.61919999999999997</v>
      </c>
      <c r="BG37" s="38">
        <f t="shared" si="26"/>
        <v>0.61919999999999997</v>
      </c>
      <c r="BH37">
        <f t="shared" si="27"/>
        <v>0.61919999999999997</v>
      </c>
      <c r="BI37">
        <f t="shared" si="28"/>
        <v>7536.9023999999999</v>
      </c>
      <c r="BJ37">
        <f t="shared" si="29"/>
        <v>0</v>
      </c>
      <c r="BL37" s="1" t="str" cm="1">
        <f t="array" ref="BL37">IF(INDEX(Utilities!37:37,$B$9)="","",INDEX(Utilities!37:37,$B$9))</f>
        <v/>
      </c>
      <c r="BM37" s="1" t="str" cm="1">
        <f t="array" ref="BM37">IF(INDEX(Utilities!37:37,$B$9 + 6)="","",INDEX(Utilities!37:37,$B$9 +6))</f>
        <v/>
      </c>
      <c r="BO37">
        <f t="shared" si="41"/>
        <v>2047</v>
      </c>
      <c r="BP37">
        <f t="shared" si="30"/>
        <v>2040</v>
      </c>
      <c r="BQ37" cm="1">
        <f t="array" ref="BQ37">IF(BP37&gt;=MAX($D$3:$D$100),MAX($D$3:$D$100),IF(BO37&lt;$D$3,$D$3,INDEX($D$3:$D$100,MATCH(BO37,$D$3:$D$100)+1)))</f>
        <v>2040</v>
      </c>
      <c r="BR37">
        <f t="shared" si="31"/>
        <v>4.5396000000000001</v>
      </c>
      <c r="BS37" s="38">
        <f t="shared" si="32"/>
        <v>4.5396000000000001</v>
      </c>
      <c r="BT37">
        <f t="shared" si="33"/>
        <v>4.5396000000000001</v>
      </c>
      <c r="BU37">
        <f t="shared" si="34"/>
        <v>55256.011200000001</v>
      </c>
      <c r="BV37">
        <f t="shared" si="35"/>
        <v>0</v>
      </c>
    </row>
    <row r="38" spans="4:74" x14ac:dyDescent="0.25">
      <c r="G38">
        <f t="shared" si="36"/>
        <v>2048</v>
      </c>
      <c r="H38">
        <f t="shared" si="0"/>
        <v>2040</v>
      </c>
      <c r="I38" cm="1">
        <f t="array" ref="I38">IF(H38&gt;=MAX($D$3:$D$100),MAX($D$3:$D$100),IF(G38&lt;$D$3,$D$3,INDEX($D$3:$D$100,MATCH(G38,$D$3:$D$100)+1)))</f>
        <v>2040</v>
      </c>
      <c r="J38">
        <f t="shared" si="1"/>
        <v>6.8040000000000003E-2</v>
      </c>
      <c r="K38">
        <f t="shared" si="2"/>
        <v>6.8040000000000003E-2</v>
      </c>
      <c r="L38">
        <f t="shared" si="3"/>
        <v>6.8040000000000003E-2</v>
      </c>
      <c r="M38">
        <f t="shared" si="4"/>
        <v>828.18288000000007</v>
      </c>
      <c r="N38">
        <f t="shared" si="5"/>
        <v>0</v>
      </c>
      <c r="P38" s="1" t="str" cm="1">
        <f t="array" ref="P38">IF(INDEX(Utilities!38:38,$B$9)="","",INDEX(Utilities!38:38,$B$9))</f>
        <v/>
      </c>
      <c r="Q38" s="1" t="str" cm="1">
        <f t="array" ref="Q38">IF(INDEX(Utilities!38:38,$B$9 + 2)="","",INDEX(Utilities!38:38,$B$9 + 2))</f>
        <v/>
      </c>
      <c r="S38">
        <f t="shared" si="37"/>
        <v>2048</v>
      </c>
      <c r="T38">
        <f t="shared" si="6"/>
        <v>2040</v>
      </c>
      <c r="U38" cm="1">
        <f t="array" ref="U38">IF(T38&gt;=MAX($D$3:$D$100),MAX($D$3:$D$100),IF(S38&lt;$D$3,$D$3,INDEX($D$3:$D$100,MATCH(S38,$D$3:$D$100)+1)))</f>
        <v>2040</v>
      </c>
      <c r="V38">
        <f t="shared" si="7"/>
        <v>4.5720000000000003E-5</v>
      </c>
      <c r="W38" s="38">
        <f t="shared" si="8"/>
        <v>4.5720000000000003E-5</v>
      </c>
      <c r="X38">
        <f t="shared" si="9"/>
        <v>4.5720000000000003E-5</v>
      </c>
      <c r="Y38">
        <f t="shared" si="10"/>
        <v>0.55650384000000008</v>
      </c>
      <c r="Z38">
        <f t="shared" si="11"/>
        <v>0</v>
      </c>
      <c r="AB38" s="1" t="str" cm="1">
        <f t="array" ref="AB38">IF(INDEX(Utilities!38:38,$B$9)="","",INDEX(Utilities!38:38,$B$9))</f>
        <v/>
      </c>
      <c r="AC38" s="1" t="str" cm="1">
        <f t="array" ref="AC38">IF(INDEX(Utilities!38:38,$B$9 + 3)="","",INDEX(Utilities!38:38,$B$9 +3))</f>
        <v/>
      </c>
      <c r="AE38">
        <f t="shared" si="38"/>
        <v>2048</v>
      </c>
      <c r="AF38">
        <f t="shared" si="12"/>
        <v>2040</v>
      </c>
      <c r="AG38" cm="1">
        <f t="array" ref="AG38">IF(AF38&gt;=MAX($D$3:$D$100),MAX($D$3:$D$100),IF(AE38&lt;$D$3,$D$3,INDEX($D$3:$D$100,MATCH(AE38,$D$3:$D$100)+1)))</f>
        <v>2040</v>
      </c>
      <c r="AH38">
        <f t="shared" si="13"/>
        <v>4.572E-4</v>
      </c>
      <c r="AI38" s="38">
        <f t="shared" si="14"/>
        <v>4.572E-4</v>
      </c>
      <c r="AJ38">
        <f t="shared" si="15"/>
        <v>4.572E-4</v>
      </c>
      <c r="AK38">
        <f t="shared" si="16"/>
        <v>5.5650383999999997</v>
      </c>
      <c r="AL38">
        <f t="shared" si="17"/>
        <v>0</v>
      </c>
      <c r="AN38" s="1" t="str" cm="1">
        <f t="array" ref="AN38">IF(INDEX(Utilities!38:38,$B$9)="","",INDEX(Utilities!38:38,$B$9))</f>
        <v/>
      </c>
      <c r="AO38" s="1" t="str" cm="1">
        <f t="array" ref="AO38">IF(INDEX(Utilities!38:38,$B$9 + 4)="","",INDEX(Utilities!38:38,$B$9 +4))</f>
        <v/>
      </c>
      <c r="AQ38">
        <f t="shared" si="39"/>
        <v>2048</v>
      </c>
      <c r="AR38">
        <f t="shared" si="18"/>
        <v>2040</v>
      </c>
      <c r="AS38" cm="1">
        <f t="array" ref="AS38">IF(AR38&gt;=MAX($D$3:$D$100),MAX($D$3:$D$100),IF(AQ38&lt;$D$3,$D$3,INDEX($D$3:$D$100,MATCH(AQ38,$D$3:$D$100)+1)))</f>
        <v>2040</v>
      </c>
      <c r="AT38">
        <f t="shared" si="19"/>
        <v>9.6840000000000001E-5</v>
      </c>
      <c r="AU38" s="38">
        <f t="shared" si="20"/>
        <v>9.6840000000000001E-5</v>
      </c>
      <c r="AV38">
        <f t="shared" si="21"/>
        <v>9.6840000000000001E-5</v>
      </c>
      <c r="AW38">
        <f t="shared" si="22"/>
        <v>1.17873648</v>
      </c>
      <c r="AX38">
        <f t="shared" si="23"/>
        <v>0</v>
      </c>
      <c r="AZ38" s="1" t="str" cm="1">
        <f t="array" ref="AZ38">IF(INDEX(Utilities!38:38,$B$9)="","",INDEX(Utilities!38:38,$B$9))</f>
        <v/>
      </c>
      <c r="BA38" s="1" t="str" cm="1">
        <f t="array" ref="BA38">IF(INDEX(Utilities!38:38,$B$9 + 5)="","",INDEX(Utilities!38:38,$B$9 +5))</f>
        <v/>
      </c>
      <c r="BC38">
        <f t="shared" si="40"/>
        <v>2048</v>
      </c>
      <c r="BD38">
        <f t="shared" si="24"/>
        <v>2040</v>
      </c>
      <c r="BE38" cm="1">
        <f t="array" ref="BE38">IF(BD38&gt;=MAX($D$3:$D$100),MAX($D$3:$D$100),IF(BC38&lt;$D$3,$D$3,INDEX($D$3:$D$100,MATCH(BC38,$D$3:$D$100)+1)))</f>
        <v>2040</v>
      </c>
      <c r="BF38">
        <f t="shared" si="25"/>
        <v>0.61919999999999997</v>
      </c>
      <c r="BG38" s="38">
        <f t="shared" si="26"/>
        <v>0.61919999999999997</v>
      </c>
      <c r="BH38">
        <f t="shared" si="27"/>
        <v>0.61919999999999997</v>
      </c>
      <c r="BI38">
        <f t="shared" si="28"/>
        <v>7536.9023999999999</v>
      </c>
      <c r="BJ38">
        <f t="shared" si="29"/>
        <v>0</v>
      </c>
      <c r="BL38" s="1" t="str" cm="1">
        <f t="array" ref="BL38">IF(INDEX(Utilities!38:38,$B$9)="","",INDEX(Utilities!38:38,$B$9))</f>
        <v/>
      </c>
      <c r="BM38" s="1" t="str" cm="1">
        <f t="array" ref="BM38">IF(INDEX(Utilities!38:38,$B$9 + 6)="","",INDEX(Utilities!38:38,$B$9 +6))</f>
        <v/>
      </c>
      <c r="BO38">
        <f t="shared" si="41"/>
        <v>2048</v>
      </c>
      <c r="BP38">
        <f t="shared" si="30"/>
        <v>2040</v>
      </c>
      <c r="BQ38" cm="1">
        <f t="array" ref="BQ38">IF(BP38&gt;=MAX($D$3:$D$100),MAX($D$3:$D$100),IF(BO38&lt;$D$3,$D$3,INDEX($D$3:$D$100,MATCH(BO38,$D$3:$D$100)+1)))</f>
        <v>2040</v>
      </c>
      <c r="BR38">
        <f t="shared" si="31"/>
        <v>4.5396000000000001</v>
      </c>
      <c r="BS38" s="38">
        <f t="shared" si="32"/>
        <v>4.5396000000000001</v>
      </c>
      <c r="BT38">
        <f t="shared" si="33"/>
        <v>4.5396000000000001</v>
      </c>
      <c r="BU38">
        <f t="shared" si="34"/>
        <v>55256.011200000001</v>
      </c>
      <c r="BV38">
        <f t="shared" si="35"/>
        <v>0</v>
      </c>
    </row>
    <row r="39" spans="4:74" x14ac:dyDescent="0.25">
      <c r="G39">
        <f t="shared" si="36"/>
        <v>2049</v>
      </c>
      <c r="H39">
        <f t="shared" si="0"/>
        <v>2040</v>
      </c>
      <c r="I39" cm="1">
        <f t="array" ref="I39">IF(H39&gt;=MAX($D$3:$D$100),MAX($D$3:$D$100),IF(G39&lt;$D$3,$D$3,INDEX($D$3:$D$100,MATCH(G39,$D$3:$D$100)+1)))</f>
        <v>2040</v>
      </c>
      <c r="J39">
        <f t="shared" si="1"/>
        <v>6.8040000000000003E-2</v>
      </c>
      <c r="K39">
        <f t="shared" si="2"/>
        <v>6.8040000000000003E-2</v>
      </c>
      <c r="L39">
        <f t="shared" si="3"/>
        <v>6.8040000000000003E-2</v>
      </c>
      <c r="M39">
        <f t="shared" si="4"/>
        <v>828.18288000000007</v>
      </c>
      <c r="N39">
        <f t="shared" si="5"/>
        <v>0</v>
      </c>
      <c r="P39" s="1" t="str" cm="1">
        <f t="array" ref="P39">IF(INDEX(Utilities!39:39,$B$9)="","",INDEX(Utilities!39:39,$B$9))</f>
        <v/>
      </c>
      <c r="Q39" s="1" t="str" cm="1">
        <f t="array" ref="Q39">IF(INDEX(Utilities!39:39,$B$9 + 2)="","",INDEX(Utilities!39:39,$B$9 + 2))</f>
        <v/>
      </c>
      <c r="S39">
        <f t="shared" si="37"/>
        <v>2049</v>
      </c>
      <c r="T39">
        <f t="shared" si="6"/>
        <v>2040</v>
      </c>
      <c r="U39" cm="1">
        <f t="array" ref="U39">IF(T39&gt;=MAX($D$3:$D$100),MAX($D$3:$D$100),IF(S39&lt;$D$3,$D$3,INDEX($D$3:$D$100,MATCH(S39,$D$3:$D$100)+1)))</f>
        <v>2040</v>
      </c>
      <c r="V39">
        <f t="shared" si="7"/>
        <v>4.5720000000000003E-5</v>
      </c>
      <c r="W39" s="38">
        <f t="shared" si="8"/>
        <v>4.5720000000000003E-5</v>
      </c>
      <c r="X39">
        <f t="shared" si="9"/>
        <v>4.5720000000000003E-5</v>
      </c>
      <c r="Y39">
        <f t="shared" si="10"/>
        <v>0.55650384000000008</v>
      </c>
      <c r="Z39">
        <f t="shared" si="11"/>
        <v>0</v>
      </c>
      <c r="AB39" s="1" t="str" cm="1">
        <f t="array" ref="AB39">IF(INDEX(Utilities!39:39,$B$9)="","",INDEX(Utilities!39:39,$B$9))</f>
        <v/>
      </c>
      <c r="AC39" s="1" t="str" cm="1">
        <f t="array" ref="AC39">IF(INDEX(Utilities!39:39,$B$9 + 3)="","",INDEX(Utilities!39:39,$B$9 +3))</f>
        <v/>
      </c>
      <c r="AE39">
        <f t="shared" si="38"/>
        <v>2049</v>
      </c>
      <c r="AF39">
        <f t="shared" si="12"/>
        <v>2040</v>
      </c>
      <c r="AG39" cm="1">
        <f t="array" ref="AG39">IF(AF39&gt;=MAX($D$3:$D$100),MAX($D$3:$D$100),IF(AE39&lt;$D$3,$D$3,INDEX($D$3:$D$100,MATCH(AE39,$D$3:$D$100)+1)))</f>
        <v>2040</v>
      </c>
      <c r="AH39">
        <f t="shared" si="13"/>
        <v>4.572E-4</v>
      </c>
      <c r="AI39" s="38">
        <f t="shared" si="14"/>
        <v>4.572E-4</v>
      </c>
      <c r="AJ39">
        <f t="shared" si="15"/>
        <v>4.572E-4</v>
      </c>
      <c r="AK39">
        <f t="shared" si="16"/>
        <v>5.5650383999999997</v>
      </c>
      <c r="AL39">
        <f t="shared" si="17"/>
        <v>0</v>
      </c>
      <c r="AN39" s="1" t="str" cm="1">
        <f t="array" ref="AN39">IF(INDEX(Utilities!39:39,$B$9)="","",INDEX(Utilities!39:39,$B$9))</f>
        <v/>
      </c>
      <c r="AO39" s="1" t="str" cm="1">
        <f t="array" ref="AO39">IF(INDEX(Utilities!39:39,$B$9 + 4)="","",INDEX(Utilities!39:39,$B$9 +4))</f>
        <v/>
      </c>
      <c r="AQ39">
        <f t="shared" si="39"/>
        <v>2049</v>
      </c>
      <c r="AR39">
        <f t="shared" si="18"/>
        <v>2040</v>
      </c>
      <c r="AS39" cm="1">
        <f t="array" ref="AS39">IF(AR39&gt;=MAX($D$3:$D$100),MAX($D$3:$D$100),IF(AQ39&lt;$D$3,$D$3,INDEX($D$3:$D$100,MATCH(AQ39,$D$3:$D$100)+1)))</f>
        <v>2040</v>
      </c>
      <c r="AT39">
        <f t="shared" si="19"/>
        <v>9.6840000000000001E-5</v>
      </c>
      <c r="AU39" s="38">
        <f t="shared" si="20"/>
        <v>9.6840000000000001E-5</v>
      </c>
      <c r="AV39">
        <f t="shared" si="21"/>
        <v>9.6840000000000001E-5</v>
      </c>
      <c r="AW39">
        <f t="shared" si="22"/>
        <v>1.17873648</v>
      </c>
      <c r="AX39">
        <f t="shared" si="23"/>
        <v>0</v>
      </c>
      <c r="AZ39" s="1" t="str" cm="1">
        <f t="array" ref="AZ39">IF(INDEX(Utilities!39:39,$B$9)="","",INDEX(Utilities!39:39,$B$9))</f>
        <v/>
      </c>
      <c r="BA39" s="1" t="str" cm="1">
        <f t="array" ref="BA39">IF(INDEX(Utilities!39:39,$B$9 + 5)="","",INDEX(Utilities!39:39,$B$9 +5))</f>
        <v/>
      </c>
      <c r="BC39">
        <f t="shared" si="40"/>
        <v>2049</v>
      </c>
      <c r="BD39">
        <f t="shared" si="24"/>
        <v>2040</v>
      </c>
      <c r="BE39" cm="1">
        <f t="array" ref="BE39">IF(BD39&gt;=MAX($D$3:$D$100),MAX($D$3:$D$100),IF(BC39&lt;$D$3,$D$3,INDEX($D$3:$D$100,MATCH(BC39,$D$3:$D$100)+1)))</f>
        <v>2040</v>
      </c>
      <c r="BF39">
        <f t="shared" si="25"/>
        <v>0.61919999999999997</v>
      </c>
      <c r="BG39" s="38">
        <f t="shared" si="26"/>
        <v>0.61919999999999997</v>
      </c>
      <c r="BH39">
        <f t="shared" si="27"/>
        <v>0.61919999999999997</v>
      </c>
      <c r="BI39">
        <f t="shared" si="28"/>
        <v>7536.9023999999999</v>
      </c>
      <c r="BJ39">
        <f t="shared" si="29"/>
        <v>0</v>
      </c>
      <c r="BL39" s="1" t="str" cm="1">
        <f t="array" ref="BL39">IF(INDEX(Utilities!39:39,$B$9)="","",INDEX(Utilities!39:39,$B$9))</f>
        <v/>
      </c>
      <c r="BM39" s="1" t="str" cm="1">
        <f t="array" ref="BM39">IF(INDEX(Utilities!39:39,$B$9 + 6)="","",INDEX(Utilities!39:39,$B$9 +6))</f>
        <v/>
      </c>
      <c r="BO39">
        <f t="shared" si="41"/>
        <v>2049</v>
      </c>
      <c r="BP39">
        <f t="shared" si="30"/>
        <v>2040</v>
      </c>
      <c r="BQ39" cm="1">
        <f t="array" ref="BQ39">IF(BP39&gt;=MAX($D$3:$D$100),MAX($D$3:$D$100),IF(BO39&lt;$D$3,$D$3,INDEX($D$3:$D$100,MATCH(BO39,$D$3:$D$100)+1)))</f>
        <v>2040</v>
      </c>
      <c r="BR39">
        <f t="shared" si="31"/>
        <v>4.5396000000000001</v>
      </c>
      <c r="BS39" s="38">
        <f t="shared" si="32"/>
        <v>4.5396000000000001</v>
      </c>
      <c r="BT39">
        <f t="shared" si="33"/>
        <v>4.5396000000000001</v>
      </c>
      <c r="BU39">
        <f t="shared" si="34"/>
        <v>55256.011200000001</v>
      </c>
      <c r="BV39">
        <f t="shared" si="35"/>
        <v>0</v>
      </c>
    </row>
    <row r="40" spans="4:74" x14ac:dyDescent="0.25">
      <c r="G40">
        <f t="shared" si="36"/>
        <v>2050</v>
      </c>
      <c r="H40">
        <f t="shared" si="0"/>
        <v>2040</v>
      </c>
      <c r="I40" cm="1">
        <f t="array" ref="I40">IF(H40&gt;=MAX($D$3:$D$100),MAX($D$3:$D$100),IF(G40&lt;$D$3,$D$3,INDEX($D$3:$D$100,MATCH(G40,$D$3:$D$100)+1)))</f>
        <v>2040</v>
      </c>
      <c r="J40">
        <f t="shared" si="1"/>
        <v>6.8040000000000003E-2</v>
      </c>
      <c r="K40">
        <f t="shared" si="2"/>
        <v>6.8040000000000003E-2</v>
      </c>
      <c r="L40">
        <f t="shared" si="3"/>
        <v>6.8040000000000003E-2</v>
      </c>
      <c r="M40">
        <f t="shared" si="4"/>
        <v>828.18288000000007</v>
      </c>
      <c r="N40">
        <f t="shared" si="5"/>
        <v>0</v>
      </c>
      <c r="P40" s="1" t="str" cm="1">
        <f t="array" ref="P40">IF(INDEX(Utilities!40:40,$B$9)="","",INDEX(Utilities!40:40,$B$9))</f>
        <v/>
      </c>
      <c r="Q40" s="1" t="str" cm="1">
        <f t="array" ref="Q40">IF(INDEX(Utilities!40:40,$B$9 + 2)="","",INDEX(Utilities!40:40,$B$9 + 2))</f>
        <v/>
      </c>
      <c r="S40">
        <f t="shared" si="37"/>
        <v>2050</v>
      </c>
      <c r="T40">
        <f t="shared" si="6"/>
        <v>2040</v>
      </c>
      <c r="U40" cm="1">
        <f t="array" ref="U40">IF(T40&gt;=MAX($D$3:$D$100),MAX($D$3:$D$100),IF(S40&lt;$D$3,$D$3,INDEX($D$3:$D$100,MATCH(S40,$D$3:$D$100)+1)))</f>
        <v>2040</v>
      </c>
      <c r="V40">
        <f t="shared" si="7"/>
        <v>4.5720000000000003E-5</v>
      </c>
      <c r="W40" s="38">
        <f t="shared" si="8"/>
        <v>4.5720000000000003E-5</v>
      </c>
      <c r="X40">
        <f t="shared" si="9"/>
        <v>4.5720000000000003E-5</v>
      </c>
      <c r="Y40">
        <f t="shared" si="10"/>
        <v>0.55650384000000008</v>
      </c>
      <c r="Z40">
        <f t="shared" si="11"/>
        <v>0</v>
      </c>
      <c r="AB40" s="1" t="str" cm="1">
        <f t="array" ref="AB40">IF(INDEX(Utilities!40:40,$B$9)="","",INDEX(Utilities!40:40,$B$9))</f>
        <v/>
      </c>
      <c r="AC40" s="1" t="str" cm="1">
        <f t="array" ref="AC40">IF(INDEX(Utilities!40:40,$B$9 + 3)="","",INDEX(Utilities!40:40,$B$9 +3))</f>
        <v/>
      </c>
      <c r="AE40">
        <f t="shared" si="38"/>
        <v>2050</v>
      </c>
      <c r="AF40">
        <f t="shared" si="12"/>
        <v>2040</v>
      </c>
      <c r="AG40" cm="1">
        <f t="array" ref="AG40">IF(AF40&gt;=MAX($D$3:$D$100),MAX($D$3:$D$100),IF(AE40&lt;$D$3,$D$3,INDEX($D$3:$D$100,MATCH(AE40,$D$3:$D$100)+1)))</f>
        <v>2040</v>
      </c>
      <c r="AH40">
        <f t="shared" si="13"/>
        <v>4.572E-4</v>
      </c>
      <c r="AI40" s="38">
        <f t="shared" si="14"/>
        <v>4.572E-4</v>
      </c>
      <c r="AJ40">
        <f t="shared" si="15"/>
        <v>4.572E-4</v>
      </c>
      <c r="AK40">
        <f t="shared" si="16"/>
        <v>5.5650383999999997</v>
      </c>
      <c r="AL40">
        <f t="shared" si="17"/>
        <v>0</v>
      </c>
      <c r="AN40" s="1" t="str" cm="1">
        <f t="array" ref="AN40">IF(INDEX(Utilities!40:40,$B$9)="","",INDEX(Utilities!40:40,$B$9))</f>
        <v/>
      </c>
      <c r="AO40" s="1" t="str" cm="1">
        <f t="array" ref="AO40">IF(INDEX(Utilities!40:40,$B$9 + 4)="","",INDEX(Utilities!40:40,$B$9 +4))</f>
        <v/>
      </c>
      <c r="AQ40">
        <f t="shared" si="39"/>
        <v>2050</v>
      </c>
      <c r="AR40">
        <f t="shared" si="18"/>
        <v>2040</v>
      </c>
      <c r="AS40" cm="1">
        <f t="array" ref="AS40">IF(AR40&gt;=MAX($D$3:$D$100),MAX($D$3:$D$100),IF(AQ40&lt;$D$3,$D$3,INDEX($D$3:$D$100,MATCH(AQ40,$D$3:$D$100)+1)))</f>
        <v>2040</v>
      </c>
      <c r="AT40">
        <f t="shared" si="19"/>
        <v>9.6840000000000001E-5</v>
      </c>
      <c r="AU40" s="38">
        <f t="shared" si="20"/>
        <v>9.6840000000000001E-5</v>
      </c>
      <c r="AV40">
        <f t="shared" si="21"/>
        <v>9.6840000000000001E-5</v>
      </c>
      <c r="AW40">
        <f t="shared" si="22"/>
        <v>1.17873648</v>
      </c>
      <c r="AX40">
        <f t="shared" si="23"/>
        <v>0</v>
      </c>
      <c r="AZ40" s="1" t="str" cm="1">
        <f t="array" ref="AZ40">IF(INDEX(Utilities!40:40,$B$9)="","",INDEX(Utilities!40:40,$B$9))</f>
        <v/>
      </c>
      <c r="BA40" s="1" t="str" cm="1">
        <f t="array" ref="BA40">IF(INDEX(Utilities!40:40,$B$9 + 5)="","",INDEX(Utilities!40:40,$B$9 +5))</f>
        <v/>
      </c>
      <c r="BC40">
        <f t="shared" si="40"/>
        <v>2050</v>
      </c>
      <c r="BD40">
        <f t="shared" si="24"/>
        <v>2040</v>
      </c>
      <c r="BE40" cm="1">
        <f t="array" ref="BE40">IF(BD40&gt;=MAX($D$3:$D$100),MAX($D$3:$D$100),IF(BC40&lt;$D$3,$D$3,INDEX($D$3:$D$100,MATCH(BC40,$D$3:$D$100)+1)))</f>
        <v>2040</v>
      </c>
      <c r="BF40">
        <f t="shared" si="25"/>
        <v>0.61919999999999997</v>
      </c>
      <c r="BG40" s="38">
        <f t="shared" si="26"/>
        <v>0.61919999999999997</v>
      </c>
      <c r="BH40">
        <f t="shared" si="27"/>
        <v>0.61919999999999997</v>
      </c>
      <c r="BI40">
        <f t="shared" si="28"/>
        <v>7536.9023999999999</v>
      </c>
      <c r="BJ40">
        <f t="shared" si="29"/>
        <v>0</v>
      </c>
      <c r="BL40" s="1" t="str" cm="1">
        <f t="array" ref="BL40">IF(INDEX(Utilities!40:40,$B$9)="","",INDEX(Utilities!40:40,$B$9))</f>
        <v/>
      </c>
      <c r="BM40" s="1" t="str" cm="1">
        <f t="array" ref="BM40">IF(INDEX(Utilities!40:40,$B$9 + 5)="","",INDEX(Utilities!40:40,$B$9 +5))</f>
        <v/>
      </c>
      <c r="BO40">
        <f t="shared" si="41"/>
        <v>2050</v>
      </c>
      <c r="BP40">
        <f t="shared" si="30"/>
        <v>2040</v>
      </c>
      <c r="BQ40" cm="1">
        <f t="array" ref="BQ40">IF(BP40&gt;=MAX($D$3:$D$100),MAX($D$3:$D$100),IF(BO40&lt;$D$3,$D$3,INDEX($D$3:$D$100,MATCH(BO40,$D$3:$D$100)+1)))</f>
        <v>2040</v>
      </c>
      <c r="BR40">
        <f t="shared" si="31"/>
        <v>4.5396000000000001</v>
      </c>
      <c r="BS40" s="38">
        <f t="shared" si="32"/>
        <v>4.5396000000000001</v>
      </c>
      <c r="BT40">
        <f t="shared" si="33"/>
        <v>4.5396000000000001</v>
      </c>
      <c r="BU40">
        <f t="shared" si="34"/>
        <v>55256.011200000001</v>
      </c>
      <c r="BV40">
        <f t="shared" si="35"/>
        <v>0</v>
      </c>
    </row>
    <row r="41" spans="4:74" x14ac:dyDescent="0.25">
      <c r="G41">
        <f t="shared" si="36"/>
        <v>2051</v>
      </c>
      <c r="H41">
        <f t="shared" si="0"/>
        <v>2040</v>
      </c>
      <c r="I41" cm="1">
        <f t="array" ref="I41">IF(H41&gt;=MAX($D$3:$D$100),MAX($D$3:$D$100),IF(G41&lt;$D$3,$D$3,INDEX($D$3:$D$100,MATCH(G41,$D$3:$D$100)+1)))</f>
        <v>2040</v>
      </c>
      <c r="J41">
        <f t="shared" si="1"/>
        <v>6.8040000000000003E-2</v>
      </c>
      <c r="K41">
        <f t="shared" si="2"/>
        <v>6.8040000000000003E-2</v>
      </c>
      <c r="L41">
        <f t="shared" si="3"/>
        <v>6.8040000000000003E-2</v>
      </c>
      <c r="M41">
        <f t="shared" si="4"/>
        <v>828.18288000000007</v>
      </c>
      <c r="N41">
        <f t="shared" si="5"/>
        <v>0</v>
      </c>
      <c r="P41" s="1" t="str" cm="1">
        <f t="array" ref="P41">IF(INDEX(Utilities!41:41,$B$9)="","",INDEX(Utilities!41:41,$B$9))</f>
        <v/>
      </c>
      <c r="Q41" s="1" t="str" cm="1">
        <f t="array" ref="Q41">IF(INDEX(Utilities!41:41,$B$9 + 2)="","",INDEX(Utilities!41:41,$B$9 + 2))</f>
        <v/>
      </c>
      <c r="S41">
        <f t="shared" si="37"/>
        <v>2051</v>
      </c>
      <c r="T41">
        <f t="shared" si="6"/>
        <v>2040</v>
      </c>
      <c r="U41" cm="1">
        <f t="array" ref="U41">IF(T41&gt;=MAX($D$3:$D$100),MAX($D$3:$D$100),IF(S41&lt;$D$3,$D$3,INDEX($D$3:$D$100,MATCH(S41,$D$3:$D$100)+1)))</f>
        <v>2040</v>
      </c>
      <c r="V41">
        <f t="shared" si="7"/>
        <v>4.5720000000000003E-5</v>
      </c>
      <c r="W41" s="38">
        <f t="shared" si="8"/>
        <v>4.5720000000000003E-5</v>
      </c>
      <c r="X41">
        <f t="shared" si="9"/>
        <v>4.5720000000000003E-5</v>
      </c>
      <c r="Y41">
        <f t="shared" si="10"/>
        <v>0.55650384000000008</v>
      </c>
      <c r="Z41">
        <f t="shared" si="11"/>
        <v>0</v>
      </c>
      <c r="AB41" s="1" t="str" cm="1">
        <f t="array" ref="AB41">IF(INDEX(Utilities!41:41,$B$9)="","",INDEX(Utilities!41:41,$B$9))</f>
        <v/>
      </c>
      <c r="AC41" s="1" t="str" cm="1">
        <f t="array" ref="AC41">IF(INDEX(Utilities!41:41,$B$9 + 3)="","",INDEX(Utilities!41:41,$B$9 +3))</f>
        <v/>
      </c>
      <c r="AE41">
        <f t="shared" si="38"/>
        <v>2051</v>
      </c>
      <c r="AF41">
        <f t="shared" si="12"/>
        <v>2040</v>
      </c>
      <c r="AG41" cm="1">
        <f t="array" ref="AG41">IF(AF41&gt;=MAX($D$3:$D$100),MAX($D$3:$D$100),IF(AE41&lt;$D$3,$D$3,INDEX($D$3:$D$100,MATCH(AE41,$D$3:$D$100)+1)))</f>
        <v>2040</v>
      </c>
      <c r="AH41">
        <f t="shared" si="13"/>
        <v>4.572E-4</v>
      </c>
      <c r="AI41" s="38">
        <f t="shared" si="14"/>
        <v>4.572E-4</v>
      </c>
      <c r="AJ41">
        <f t="shared" si="15"/>
        <v>4.572E-4</v>
      </c>
      <c r="AK41">
        <f t="shared" si="16"/>
        <v>5.5650383999999997</v>
      </c>
      <c r="AL41">
        <f t="shared" si="17"/>
        <v>0</v>
      </c>
      <c r="AN41" s="1" t="str" cm="1">
        <f t="array" ref="AN41">IF(INDEX(Utilities!41:41,$B$9)="","",INDEX(Utilities!41:41,$B$9))</f>
        <v/>
      </c>
      <c r="AO41" s="1" t="str" cm="1">
        <f t="array" ref="AO41">IF(INDEX(Utilities!41:41,$B$9 + 4)="","",INDEX(Utilities!41:41,$B$9 +4))</f>
        <v/>
      </c>
      <c r="AQ41">
        <f t="shared" si="39"/>
        <v>2051</v>
      </c>
      <c r="AR41">
        <f t="shared" si="18"/>
        <v>2040</v>
      </c>
      <c r="AS41" cm="1">
        <f t="array" ref="AS41">IF(AR41&gt;=MAX($D$3:$D$100),MAX($D$3:$D$100),IF(AQ41&lt;$D$3,$D$3,INDEX($D$3:$D$100,MATCH(AQ41,$D$3:$D$100)+1)))</f>
        <v>2040</v>
      </c>
      <c r="AT41">
        <f t="shared" si="19"/>
        <v>9.6840000000000001E-5</v>
      </c>
      <c r="AU41" s="38">
        <f t="shared" si="20"/>
        <v>9.6840000000000001E-5</v>
      </c>
      <c r="AV41">
        <f t="shared" si="21"/>
        <v>9.6840000000000001E-5</v>
      </c>
      <c r="AW41">
        <f t="shared" si="22"/>
        <v>1.17873648</v>
      </c>
      <c r="AX41">
        <f t="shared" si="23"/>
        <v>0</v>
      </c>
      <c r="AZ41" s="1" t="str" cm="1">
        <f t="array" ref="AZ41">IF(INDEX(Utilities!41:41,$B$9)="","",INDEX(Utilities!41:41,$B$9))</f>
        <v/>
      </c>
      <c r="BA41" s="1" t="str" cm="1">
        <f t="array" ref="BA41">IF(INDEX(Utilities!41:41,$B$9 + 5)="","",INDEX(Utilities!41:41,$B$9 +5))</f>
        <v/>
      </c>
      <c r="BC41">
        <f t="shared" si="40"/>
        <v>2051</v>
      </c>
      <c r="BD41">
        <f t="shared" si="24"/>
        <v>2040</v>
      </c>
      <c r="BE41" cm="1">
        <f t="array" ref="BE41">IF(BD41&gt;=MAX($D$3:$D$100),MAX($D$3:$D$100),IF(BC41&lt;$D$3,$D$3,INDEX($D$3:$D$100,MATCH(BC41,$D$3:$D$100)+1)))</f>
        <v>2040</v>
      </c>
      <c r="BF41">
        <f t="shared" si="25"/>
        <v>0.61919999999999997</v>
      </c>
      <c r="BG41" s="38">
        <f t="shared" si="26"/>
        <v>0.61919999999999997</v>
      </c>
      <c r="BH41">
        <f t="shared" si="27"/>
        <v>0.61919999999999997</v>
      </c>
      <c r="BI41">
        <f t="shared" si="28"/>
        <v>7536.9023999999999</v>
      </c>
      <c r="BJ41">
        <f t="shared" si="29"/>
        <v>0</v>
      </c>
      <c r="BL41" s="1" t="str" cm="1">
        <f t="array" ref="BL41">IF(INDEX(Utilities!41:41,$B$9)="","",INDEX(Utilities!41:41,$B$9))</f>
        <v/>
      </c>
      <c r="BM41" s="1" t="str" cm="1">
        <f t="array" ref="BM41">IF(INDEX(Utilities!41:41,$B$9 + 5)="","",INDEX(Utilities!41:41,$B$9 +5))</f>
        <v/>
      </c>
      <c r="BO41">
        <f t="shared" si="41"/>
        <v>2051</v>
      </c>
      <c r="BP41">
        <f t="shared" si="30"/>
        <v>2040</v>
      </c>
      <c r="BQ41" cm="1">
        <f t="array" ref="BQ41">IF(BP41&gt;=MAX($D$3:$D$100),MAX($D$3:$D$100),IF(BO41&lt;$D$3,$D$3,INDEX($D$3:$D$100,MATCH(BO41,$D$3:$D$100)+1)))</f>
        <v>2040</v>
      </c>
      <c r="BR41">
        <f t="shared" si="31"/>
        <v>4.5396000000000001</v>
      </c>
      <c r="BS41" s="38">
        <f t="shared" si="32"/>
        <v>4.5396000000000001</v>
      </c>
      <c r="BT41">
        <f t="shared" si="33"/>
        <v>4.5396000000000001</v>
      </c>
      <c r="BU41">
        <f t="shared" si="34"/>
        <v>55256.011200000001</v>
      </c>
      <c r="BV41">
        <f t="shared" si="35"/>
        <v>0</v>
      </c>
    </row>
    <row r="42" spans="4:74" x14ac:dyDescent="0.25">
      <c r="G42">
        <f t="shared" si="36"/>
        <v>2052</v>
      </c>
      <c r="H42">
        <f t="shared" si="0"/>
        <v>2040</v>
      </c>
      <c r="I42" cm="1">
        <f t="array" ref="I42">IF(H42&gt;=MAX($D$3:$D$100),MAX($D$3:$D$100),IF(G42&lt;$D$3,$D$3,INDEX($D$3:$D$100,MATCH(G42,$D$3:$D$100)+1)))</f>
        <v>2040</v>
      </c>
      <c r="J42">
        <f t="shared" si="1"/>
        <v>6.8040000000000003E-2</v>
      </c>
      <c r="K42">
        <f t="shared" si="2"/>
        <v>6.8040000000000003E-2</v>
      </c>
      <c r="L42">
        <f t="shared" si="3"/>
        <v>6.8040000000000003E-2</v>
      </c>
      <c r="M42">
        <f t="shared" si="4"/>
        <v>828.18288000000007</v>
      </c>
      <c r="N42">
        <f t="shared" si="5"/>
        <v>0</v>
      </c>
      <c r="P42" s="1" t="str" cm="1">
        <f t="array" ref="P42">IF(INDEX(Utilities!42:42,$B$9)="","",INDEX(Utilities!42:42,$B$9))</f>
        <v/>
      </c>
      <c r="Q42" s="1" t="str" cm="1">
        <f t="array" ref="Q42">IF(INDEX(Utilities!42:42,$B$9 + 2)="","",INDEX(Utilities!42:42,$B$9 + 2))</f>
        <v/>
      </c>
      <c r="S42">
        <f t="shared" si="37"/>
        <v>2052</v>
      </c>
      <c r="T42">
        <f t="shared" si="6"/>
        <v>2040</v>
      </c>
      <c r="U42" cm="1">
        <f t="array" ref="U42">IF(T42&gt;=MAX($D$3:$D$100),MAX($D$3:$D$100),IF(S42&lt;$D$3,$D$3,INDEX($D$3:$D$100,MATCH(S42,$D$3:$D$100)+1)))</f>
        <v>2040</v>
      </c>
      <c r="V42">
        <f t="shared" si="7"/>
        <v>4.5720000000000003E-5</v>
      </c>
      <c r="W42" s="38">
        <f t="shared" si="8"/>
        <v>4.5720000000000003E-5</v>
      </c>
      <c r="X42">
        <f t="shared" si="9"/>
        <v>4.5720000000000003E-5</v>
      </c>
      <c r="Y42">
        <f t="shared" si="10"/>
        <v>0.55650384000000008</v>
      </c>
      <c r="Z42">
        <f t="shared" si="11"/>
        <v>0</v>
      </c>
      <c r="AB42" s="1" t="str" cm="1">
        <f t="array" ref="AB42">IF(INDEX(Utilities!42:42,$B$9)="","",INDEX(Utilities!42:42,$B$9))</f>
        <v/>
      </c>
      <c r="AC42" s="1" t="str" cm="1">
        <f t="array" ref="AC42">IF(INDEX(Utilities!42:42,$B$9 + 3)="","",INDEX(Utilities!42:42,$B$9 +3))</f>
        <v/>
      </c>
      <c r="AE42">
        <f t="shared" si="38"/>
        <v>2052</v>
      </c>
      <c r="AF42">
        <f t="shared" si="12"/>
        <v>2040</v>
      </c>
      <c r="AG42" cm="1">
        <f t="array" ref="AG42">IF(AF42&gt;=MAX($D$3:$D$100),MAX($D$3:$D$100),IF(AE42&lt;$D$3,$D$3,INDEX($D$3:$D$100,MATCH(AE42,$D$3:$D$100)+1)))</f>
        <v>2040</v>
      </c>
      <c r="AH42">
        <f t="shared" si="13"/>
        <v>4.572E-4</v>
      </c>
      <c r="AI42" s="38">
        <f t="shared" si="14"/>
        <v>4.572E-4</v>
      </c>
      <c r="AJ42">
        <f t="shared" si="15"/>
        <v>4.572E-4</v>
      </c>
      <c r="AK42">
        <f t="shared" si="16"/>
        <v>5.5650383999999997</v>
      </c>
      <c r="AL42">
        <f t="shared" si="17"/>
        <v>0</v>
      </c>
      <c r="AN42" s="1" t="str" cm="1">
        <f t="array" ref="AN42">IF(INDEX(Utilities!42:42,$B$9)="","",INDEX(Utilities!42:42,$B$9))</f>
        <v/>
      </c>
      <c r="AO42" s="1" t="str" cm="1">
        <f t="array" ref="AO42">IF(INDEX(Utilities!42:42,$B$9 + 4)="","",INDEX(Utilities!42:42,$B$9 +4))</f>
        <v/>
      </c>
      <c r="AQ42">
        <f t="shared" si="39"/>
        <v>2052</v>
      </c>
      <c r="AR42">
        <f t="shared" si="18"/>
        <v>2040</v>
      </c>
      <c r="AS42" cm="1">
        <f t="array" ref="AS42">IF(AR42&gt;=MAX($D$3:$D$100),MAX($D$3:$D$100),IF(AQ42&lt;$D$3,$D$3,INDEX($D$3:$D$100,MATCH(AQ42,$D$3:$D$100)+1)))</f>
        <v>2040</v>
      </c>
      <c r="AT42">
        <f t="shared" si="19"/>
        <v>9.6840000000000001E-5</v>
      </c>
      <c r="AU42" s="38">
        <f t="shared" si="20"/>
        <v>9.6840000000000001E-5</v>
      </c>
      <c r="AV42">
        <f t="shared" si="21"/>
        <v>9.6840000000000001E-5</v>
      </c>
      <c r="AW42">
        <f t="shared" si="22"/>
        <v>1.17873648</v>
      </c>
      <c r="AX42">
        <f t="shared" si="23"/>
        <v>0</v>
      </c>
      <c r="AZ42" s="1" t="str" cm="1">
        <f t="array" ref="AZ42">IF(INDEX(Utilities!42:42,$B$9)="","",INDEX(Utilities!42:42,$B$9))</f>
        <v/>
      </c>
      <c r="BA42" s="1" t="str" cm="1">
        <f t="array" ref="BA42">IF(INDEX(Utilities!42:42,$B$9 + 5)="","",INDEX(Utilities!42:42,$B$9 +5))</f>
        <v/>
      </c>
      <c r="BC42">
        <f t="shared" si="40"/>
        <v>2052</v>
      </c>
      <c r="BD42">
        <f t="shared" si="24"/>
        <v>2040</v>
      </c>
      <c r="BE42" cm="1">
        <f t="array" ref="BE42">IF(BD42&gt;=MAX($D$3:$D$100),MAX($D$3:$D$100),IF(BC42&lt;$D$3,$D$3,INDEX($D$3:$D$100,MATCH(BC42,$D$3:$D$100)+1)))</f>
        <v>2040</v>
      </c>
      <c r="BF42">
        <f t="shared" si="25"/>
        <v>0.61919999999999997</v>
      </c>
      <c r="BG42" s="38">
        <f t="shared" si="26"/>
        <v>0.61919999999999997</v>
      </c>
      <c r="BH42">
        <f t="shared" si="27"/>
        <v>0.61919999999999997</v>
      </c>
      <c r="BI42">
        <f t="shared" si="28"/>
        <v>7536.9023999999999</v>
      </c>
      <c r="BJ42">
        <f t="shared" si="29"/>
        <v>0</v>
      </c>
      <c r="BL42" s="1" t="str" cm="1">
        <f t="array" ref="BL42">IF(INDEX(Utilities!42:42,$B$9)="","",INDEX(Utilities!42:42,$B$9))</f>
        <v/>
      </c>
      <c r="BM42" s="1" t="str" cm="1">
        <f t="array" ref="BM42">IF(INDEX(Utilities!42:42,$B$9 + 5)="","",INDEX(Utilities!42:42,$B$9 +5))</f>
        <v/>
      </c>
      <c r="BO42">
        <f t="shared" si="41"/>
        <v>2052</v>
      </c>
      <c r="BP42">
        <f t="shared" si="30"/>
        <v>2040</v>
      </c>
      <c r="BQ42" cm="1">
        <f t="array" ref="BQ42">IF(BP42&gt;=MAX($D$3:$D$100),MAX($D$3:$D$100),IF(BO42&lt;$D$3,$D$3,INDEX($D$3:$D$100,MATCH(BO42,$D$3:$D$100)+1)))</f>
        <v>2040</v>
      </c>
      <c r="BR42">
        <f t="shared" si="31"/>
        <v>4.5396000000000001</v>
      </c>
      <c r="BS42" s="38">
        <f t="shared" si="32"/>
        <v>4.5396000000000001</v>
      </c>
      <c r="BT42">
        <f t="shared" si="33"/>
        <v>4.5396000000000001</v>
      </c>
      <c r="BU42">
        <f t="shared" si="34"/>
        <v>55256.011200000001</v>
      </c>
      <c r="BV42">
        <f t="shared" si="35"/>
        <v>0</v>
      </c>
    </row>
    <row r="43" spans="4:74" x14ac:dyDescent="0.25">
      <c r="G43">
        <f t="shared" si="36"/>
        <v>2053</v>
      </c>
      <c r="H43">
        <f t="shared" si="0"/>
        <v>2040</v>
      </c>
      <c r="I43" cm="1">
        <f t="array" ref="I43">IF(H43&gt;=MAX($D$3:$D$100),MAX($D$3:$D$100),IF(G43&lt;$D$3,$D$3,INDEX($D$3:$D$100,MATCH(G43,$D$3:$D$100)+1)))</f>
        <v>2040</v>
      </c>
      <c r="J43">
        <f t="shared" si="1"/>
        <v>6.8040000000000003E-2</v>
      </c>
      <c r="K43">
        <f t="shared" si="2"/>
        <v>6.8040000000000003E-2</v>
      </c>
      <c r="L43">
        <f t="shared" si="3"/>
        <v>6.8040000000000003E-2</v>
      </c>
      <c r="M43">
        <f t="shared" si="4"/>
        <v>828.18288000000007</v>
      </c>
      <c r="N43">
        <f t="shared" si="5"/>
        <v>0</v>
      </c>
      <c r="P43" s="1" t="str" cm="1">
        <f t="array" ref="P43">IF(INDEX(Utilities!43:43,$B$9)="","",INDEX(Utilities!43:43,$B$9))</f>
        <v/>
      </c>
      <c r="Q43" s="1" t="str" cm="1">
        <f t="array" ref="Q43">IF(INDEX(Utilities!43:43,$B$9 + 2)="","",INDEX(Utilities!43:43,$B$9 + 2))</f>
        <v/>
      </c>
      <c r="S43">
        <f t="shared" si="37"/>
        <v>2053</v>
      </c>
      <c r="T43">
        <f t="shared" si="6"/>
        <v>2040</v>
      </c>
      <c r="U43" cm="1">
        <f t="array" ref="U43">IF(T43&gt;=MAX($D$3:$D$100),MAX($D$3:$D$100),IF(S43&lt;$D$3,$D$3,INDEX($D$3:$D$100,MATCH(S43,$D$3:$D$100)+1)))</f>
        <v>2040</v>
      </c>
      <c r="V43">
        <f t="shared" si="7"/>
        <v>4.5720000000000003E-5</v>
      </c>
      <c r="W43" s="38">
        <f t="shared" si="8"/>
        <v>4.5720000000000003E-5</v>
      </c>
      <c r="X43">
        <f t="shared" si="9"/>
        <v>4.5720000000000003E-5</v>
      </c>
      <c r="Y43">
        <f t="shared" si="10"/>
        <v>0.55650384000000008</v>
      </c>
      <c r="Z43">
        <f t="shared" si="11"/>
        <v>0</v>
      </c>
      <c r="AB43" s="1" t="str" cm="1">
        <f t="array" ref="AB43">IF(INDEX(Utilities!43:43,$B$9)="","",INDEX(Utilities!43:43,$B$9))</f>
        <v/>
      </c>
      <c r="AC43" s="1" t="str" cm="1">
        <f t="array" ref="AC43">IF(INDEX(Utilities!43:43,$B$9 + 3)="","",INDEX(Utilities!43:43,$B$9 +3))</f>
        <v/>
      </c>
      <c r="AE43">
        <f t="shared" si="38"/>
        <v>2053</v>
      </c>
      <c r="AF43">
        <f t="shared" si="12"/>
        <v>2040</v>
      </c>
      <c r="AG43" cm="1">
        <f t="array" ref="AG43">IF(AF43&gt;=MAX($D$3:$D$100),MAX($D$3:$D$100),IF(AE43&lt;$D$3,$D$3,INDEX($D$3:$D$100,MATCH(AE43,$D$3:$D$100)+1)))</f>
        <v>2040</v>
      </c>
      <c r="AH43">
        <f t="shared" si="13"/>
        <v>4.572E-4</v>
      </c>
      <c r="AI43" s="38">
        <f t="shared" si="14"/>
        <v>4.572E-4</v>
      </c>
      <c r="AJ43">
        <f t="shared" si="15"/>
        <v>4.572E-4</v>
      </c>
      <c r="AK43">
        <f t="shared" si="16"/>
        <v>5.5650383999999997</v>
      </c>
      <c r="AL43">
        <f t="shared" si="17"/>
        <v>0</v>
      </c>
      <c r="AN43" s="1" t="str" cm="1">
        <f t="array" ref="AN43">IF(INDEX(Utilities!43:43,$B$9)="","",INDEX(Utilities!43:43,$B$9))</f>
        <v/>
      </c>
      <c r="AO43" s="1" t="str" cm="1">
        <f t="array" ref="AO43">IF(INDEX(Utilities!43:43,$B$9 + 4)="","",INDEX(Utilities!43:43,$B$9 +4))</f>
        <v/>
      </c>
      <c r="AQ43">
        <f t="shared" si="39"/>
        <v>2053</v>
      </c>
      <c r="AR43">
        <f t="shared" si="18"/>
        <v>2040</v>
      </c>
      <c r="AS43" cm="1">
        <f t="array" ref="AS43">IF(AR43&gt;=MAX($D$3:$D$100),MAX($D$3:$D$100),IF(AQ43&lt;$D$3,$D$3,INDEX($D$3:$D$100,MATCH(AQ43,$D$3:$D$100)+1)))</f>
        <v>2040</v>
      </c>
      <c r="AT43">
        <f t="shared" si="19"/>
        <v>9.6840000000000001E-5</v>
      </c>
      <c r="AU43" s="38">
        <f t="shared" si="20"/>
        <v>9.6840000000000001E-5</v>
      </c>
      <c r="AV43">
        <f t="shared" si="21"/>
        <v>9.6840000000000001E-5</v>
      </c>
      <c r="AW43">
        <f t="shared" si="22"/>
        <v>1.17873648</v>
      </c>
      <c r="AX43">
        <f t="shared" si="23"/>
        <v>0</v>
      </c>
      <c r="AZ43" s="1" t="str" cm="1">
        <f t="array" ref="AZ43">IF(INDEX(Utilities!43:43,$B$9)="","",INDEX(Utilities!43:43,$B$9))</f>
        <v/>
      </c>
      <c r="BA43" s="1" t="str" cm="1">
        <f t="array" ref="BA43">IF(INDEX(Utilities!43:43,$B$9 + 5)="","",INDEX(Utilities!43:43,$B$9 +5))</f>
        <v/>
      </c>
      <c r="BC43">
        <f t="shared" si="40"/>
        <v>2053</v>
      </c>
      <c r="BD43">
        <f t="shared" si="24"/>
        <v>2040</v>
      </c>
      <c r="BE43" cm="1">
        <f t="array" ref="BE43">IF(BD43&gt;=MAX($D$3:$D$100),MAX($D$3:$D$100),IF(BC43&lt;$D$3,$D$3,INDEX($D$3:$D$100,MATCH(BC43,$D$3:$D$100)+1)))</f>
        <v>2040</v>
      </c>
      <c r="BF43">
        <f t="shared" si="25"/>
        <v>0.61919999999999997</v>
      </c>
      <c r="BG43" s="38">
        <f t="shared" si="26"/>
        <v>0.61919999999999997</v>
      </c>
      <c r="BH43">
        <f t="shared" si="27"/>
        <v>0.61919999999999997</v>
      </c>
      <c r="BI43">
        <f t="shared" si="28"/>
        <v>7536.9023999999999</v>
      </c>
      <c r="BJ43">
        <f t="shared" si="29"/>
        <v>0</v>
      </c>
      <c r="BL43" s="1" t="str" cm="1">
        <f t="array" ref="BL43">IF(INDEX(Utilities!43:43,$B$9)="","",INDEX(Utilities!43:43,$B$9))</f>
        <v/>
      </c>
      <c r="BM43" s="1" t="str" cm="1">
        <f t="array" ref="BM43">IF(INDEX(Utilities!43:43,$B$9 + 5)="","",INDEX(Utilities!43:43,$B$9 +5))</f>
        <v/>
      </c>
      <c r="BO43">
        <f t="shared" si="41"/>
        <v>2053</v>
      </c>
      <c r="BP43">
        <f t="shared" si="30"/>
        <v>2040</v>
      </c>
      <c r="BQ43" cm="1">
        <f t="array" ref="BQ43">IF(BP43&gt;=MAX($D$3:$D$100),MAX($D$3:$D$100),IF(BO43&lt;$D$3,$D$3,INDEX($D$3:$D$100,MATCH(BO43,$D$3:$D$100)+1)))</f>
        <v>2040</v>
      </c>
      <c r="BR43">
        <f t="shared" si="31"/>
        <v>4.5396000000000001</v>
      </c>
      <c r="BS43" s="38">
        <f t="shared" si="32"/>
        <v>4.5396000000000001</v>
      </c>
      <c r="BT43">
        <f t="shared" si="33"/>
        <v>4.5396000000000001</v>
      </c>
      <c r="BU43">
        <f t="shared" si="34"/>
        <v>55256.011200000001</v>
      </c>
      <c r="BV43">
        <f t="shared" si="35"/>
        <v>0</v>
      </c>
    </row>
    <row r="44" spans="4:74" x14ac:dyDescent="0.25">
      <c r="G44">
        <f t="shared" si="36"/>
        <v>2054</v>
      </c>
      <c r="H44">
        <f t="shared" si="0"/>
        <v>2040</v>
      </c>
      <c r="I44" cm="1">
        <f t="array" ref="I44">IF(H44&gt;=MAX($D$3:$D$100),MAX($D$3:$D$100),IF(G44&lt;$D$3,$D$3,INDEX($D$3:$D$100,MATCH(G44,$D$3:$D$100)+1)))</f>
        <v>2040</v>
      </c>
      <c r="J44">
        <f t="shared" si="1"/>
        <v>6.8040000000000003E-2</v>
      </c>
      <c r="K44">
        <f t="shared" si="2"/>
        <v>6.8040000000000003E-2</v>
      </c>
      <c r="L44">
        <f t="shared" si="3"/>
        <v>6.8040000000000003E-2</v>
      </c>
      <c r="M44">
        <f t="shared" si="4"/>
        <v>828.18288000000007</v>
      </c>
      <c r="N44">
        <f t="shared" si="5"/>
        <v>0</v>
      </c>
      <c r="P44" s="1" t="str" cm="1">
        <f t="array" ref="P44">IF(INDEX(Utilities!44:44,$B$9)="","",INDEX(Utilities!44:44,$B$9))</f>
        <v/>
      </c>
      <c r="Q44" s="1" t="str" cm="1">
        <f t="array" ref="Q44">IF(INDEX(Utilities!44:44,$B$9 + 2)="","",INDEX(Utilities!44:44,$B$9 + 2))</f>
        <v/>
      </c>
      <c r="S44">
        <f t="shared" si="37"/>
        <v>2054</v>
      </c>
      <c r="T44">
        <f t="shared" si="6"/>
        <v>2040</v>
      </c>
      <c r="U44" cm="1">
        <f t="array" ref="U44">IF(T44&gt;=MAX($D$3:$D$100),MAX($D$3:$D$100),IF(S44&lt;$D$3,$D$3,INDEX($D$3:$D$100,MATCH(S44,$D$3:$D$100)+1)))</f>
        <v>2040</v>
      </c>
      <c r="V44">
        <f t="shared" si="7"/>
        <v>4.5720000000000003E-5</v>
      </c>
      <c r="W44" s="38">
        <f t="shared" si="8"/>
        <v>4.5720000000000003E-5</v>
      </c>
      <c r="X44">
        <f t="shared" si="9"/>
        <v>4.5720000000000003E-5</v>
      </c>
      <c r="Y44">
        <f t="shared" si="10"/>
        <v>0.55650384000000008</v>
      </c>
      <c r="Z44">
        <f t="shared" si="11"/>
        <v>0</v>
      </c>
      <c r="AB44" s="1" t="str" cm="1">
        <f t="array" ref="AB44">IF(INDEX(Utilities!44:44,$B$9)="","",INDEX(Utilities!44:44,$B$9))</f>
        <v/>
      </c>
      <c r="AC44" s="1" t="str" cm="1">
        <f t="array" ref="AC44">IF(INDEX(Utilities!44:44,$B$9 + 3)="","",INDEX(Utilities!44:44,$B$9 +3))</f>
        <v/>
      </c>
      <c r="AE44">
        <f t="shared" si="38"/>
        <v>2054</v>
      </c>
      <c r="AF44">
        <f t="shared" si="12"/>
        <v>2040</v>
      </c>
      <c r="AG44" cm="1">
        <f t="array" ref="AG44">IF(AF44&gt;=MAX($D$3:$D$100),MAX($D$3:$D$100),IF(AE44&lt;$D$3,$D$3,INDEX($D$3:$D$100,MATCH(AE44,$D$3:$D$100)+1)))</f>
        <v>2040</v>
      </c>
      <c r="AH44">
        <f t="shared" si="13"/>
        <v>4.572E-4</v>
      </c>
      <c r="AI44" s="38">
        <f t="shared" si="14"/>
        <v>4.572E-4</v>
      </c>
      <c r="AJ44">
        <f t="shared" si="15"/>
        <v>4.572E-4</v>
      </c>
      <c r="AK44">
        <f t="shared" si="16"/>
        <v>5.5650383999999997</v>
      </c>
      <c r="AL44">
        <f t="shared" si="17"/>
        <v>0</v>
      </c>
      <c r="AN44" s="1" t="str" cm="1">
        <f t="array" ref="AN44">IF(INDEX(Utilities!44:44,$B$9)="","",INDEX(Utilities!44:44,$B$9))</f>
        <v/>
      </c>
      <c r="AO44" s="1" t="str" cm="1">
        <f t="array" ref="AO44">IF(INDEX(Utilities!44:44,$B$9 + 4)="","",INDEX(Utilities!44:44,$B$9 +4))</f>
        <v/>
      </c>
      <c r="AQ44">
        <f t="shared" si="39"/>
        <v>2054</v>
      </c>
      <c r="AR44">
        <f t="shared" si="18"/>
        <v>2040</v>
      </c>
      <c r="AS44" cm="1">
        <f t="array" ref="AS44">IF(AR44&gt;=MAX($D$3:$D$100),MAX($D$3:$D$100),IF(AQ44&lt;$D$3,$D$3,INDEX($D$3:$D$100,MATCH(AQ44,$D$3:$D$100)+1)))</f>
        <v>2040</v>
      </c>
      <c r="AT44">
        <f t="shared" si="19"/>
        <v>9.6840000000000001E-5</v>
      </c>
      <c r="AU44" s="38">
        <f t="shared" si="20"/>
        <v>9.6840000000000001E-5</v>
      </c>
      <c r="AV44">
        <f t="shared" si="21"/>
        <v>9.6840000000000001E-5</v>
      </c>
      <c r="AW44">
        <f t="shared" si="22"/>
        <v>1.17873648</v>
      </c>
      <c r="AX44">
        <f t="shared" si="23"/>
        <v>0</v>
      </c>
      <c r="AZ44" s="1" t="str" cm="1">
        <f t="array" ref="AZ44">IF(INDEX(Utilities!44:44,$B$9)="","",INDEX(Utilities!44:44,$B$9))</f>
        <v/>
      </c>
      <c r="BA44" s="1" t="str" cm="1">
        <f t="array" ref="BA44">IF(INDEX(Utilities!44:44,$B$9 + 5)="","",INDEX(Utilities!44:44,$B$9 +5))</f>
        <v/>
      </c>
      <c r="BC44">
        <f t="shared" si="40"/>
        <v>2054</v>
      </c>
      <c r="BD44">
        <f t="shared" si="24"/>
        <v>2040</v>
      </c>
      <c r="BE44" cm="1">
        <f t="array" ref="BE44">IF(BD44&gt;=MAX($D$3:$D$100),MAX($D$3:$D$100),IF(BC44&lt;$D$3,$D$3,INDEX($D$3:$D$100,MATCH(BC44,$D$3:$D$100)+1)))</f>
        <v>2040</v>
      </c>
      <c r="BF44">
        <f t="shared" si="25"/>
        <v>0.61919999999999997</v>
      </c>
      <c r="BG44" s="38">
        <f t="shared" si="26"/>
        <v>0.61919999999999997</v>
      </c>
      <c r="BH44">
        <f t="shared" si="27"/>
        <v>0.61919999999999997</v>
      </c>
      <c r="BI44">
        <f t="shared" si="28"/>
        <v>7536.9023999999999</v>
      </c>
      <c r="BJ44">
        <f t="shared" si="29"/>
        <v>0</v>
      </c>
      <c r="BL44" s="1" t="str" cm="1">
        <f t="array" ref="BL44">IF(INDEX(Utilities!44:44,$B$9)="","",INDEX(Utilities!44:44,$B$9))</f>
        <v/>
      </c>
      <c r="BM44" s="1" t="str" cm="1">
        <f t="array" ref="BM44">IF(INDEX(Utilities!44:44,$B$9 + 5)="","",INDEX(Utilities!44:44,$B$9 +5))</f>
        <v/>
      </c>
      <c r="BO44">
        <f t="shared" si="41"/>
        <v>2054</v>
      </c>
      <c r="BP44">
        <f t="shared" si="30"/>
        <v>2040</v>
      </c>
      <c r="BQ44" cm="1">
        <f t="array" ref="BQ44">IF(BP44&gt;=MAX($D$3:$D$100),MAX($D$3:$D$100),IF(BO44&lt;$D$3,$D$3,INDEX($D$3:$D$100,MATCH(BO44,$D$3:$D$100)+1)))</f>
        <v>2040</v>
      </c>
      <c r="BR44">
        <f t="shared" si="31"/>
        <v>4.5396000000000001</v>
      </c>
      <c r="BS44" s="38">
        <f t="shared" si="32"/>
        <v>4.5396000000000001</v>
      </c>
      <c r="BT44">
        <f t="shared" si="33"/>
        <v>4.5396000000000001</v>
      </c>
      <c r="BU44">
        <f t="shared" si="34"/>
        <v>55256.011200000001</v>
      </c>
      <c r="BV44">
        <f t="shared" si="35"/>
        <v>0</v>
      </c>
    </row>
    <row r="45" spans="4:74" x14ac:dyDescent="0.25">
      <c r="G45">
        <f t="shared" si="36"/>
        <v>2055</v>
      </c>
      <c r="H45">
        <f t="shared" si="0"/>
        <v>2040</v>
      </c>
      <c r="I45" cm="1">
        <f t="array" ref="I45">IF(H45&gt;=MAX($D$3:$D$100),MAX($D$3:$D$100),IF(G45&lt;$D$3,$D$3,INDEX($D$3:$D$100,MATCH(G45,$D$3:$D$100)+1)))</f>
        <v>2040</v>
      </c>
      <c r="J45">
        <f t="shared" si="1"/>
        <v>6.8040000000000003E-2</v>
      </c>
      <c r="K45">
        <f t="shared" si="2"/>
        <v>6.8040000000000003E-2</v>
      </c>
      <c r="L45">
        <f t="shared" si="3"/>
        <v>6.8040000000000003E-2</v>
      </c>
      <c r="M45">
        <f t="shared" si="4"/>
        <v>828.18288000000007</v>
      </c>
      <c r="N45">
        <f t="shared" si="5"/>
        <v>0</v>
      </c>
      <c r="P45" s="1" t="str" cm="1">
        <f t="array" ref="P45">IF(INDEX(Utilities!45:45,$B$9)="","",INDEX(Utilities!45:45,$B$9))</f>
        <v/>
      </c>
      <c r="Q45" s="1" t="str" cm="1">
        <f t="array" ref="Q45">IF(INDEX(Utilities!45:45,$B$9 + 2)="","",INDEX(Utilities!45:45,$B$9 + 2))</f>
        <v/>
      </c>
      <c r="S45">
        <f t="shared" si="37"/>
        <v>2055</v>
      </c>
      <c r="T45">
        <f t="shared" si="6"/>
        <v>2040</v>
      </c>
      <c r="U45" cm="1">
        <f t="array" ref="U45">IF(T45&gt;=MAX($D$3:$D$100),MAX($D$3:$D$100),IF(S45&lt;$D$3,$D$3,INDEX($D$3:$D$100,MATCH(S45,$D$3:$D$100)+1)))</f>
        <v>2040</v>
      </c>
      <c r="V45">
        <f t="shared" si="7"/>
        <v>4.5720000000000003E-5</v>
      </c>
      <c r="W45" s="38">
        <f t="shared" si="8"/>
        <v>4.5720000000000003E-5</v>
      </c>
      <c r="X45">
        <f t="shared" si="9"/>
        <v>4.5720000000000003E-5</v>
      </c>
      <c r="Y45">
        <f t="shared" si="10"/>
        <v>0.55650384000000008</v>
      </c>
      <c r="Z45">
        <f t="shared" si="11"/>
        <v>0</v>
      </c>
      <c r="AB45" s="1" t="str" cm="1">
        <f t="array" ref="AB45">IF(INDEX(Utilities!45:45,$B$9)="","",INDEX(Utilities!45:45,$B$9))</f>
        <v/>
      </c>
      <c r="AC45" s="1" t="str" cm="1">
        <f t="array" ref="AC45">IF(INDEX(Utilities!45:45,$B$9 + 3)="","",INDEX(Utilities!45:45,$B$9 +3))</f>
        <v/>
      </c>
      <c r="AE45">
        <f t="shared" si="38"/>
        <v>2055</v>
      </c>
      <c r="AF45">
        <f t="shared" si="12"/>
        <v>2040</v>
      </c>
      <c r="AG45" cm="1">
        <f t="array" ref="AG45">IF(AF45&gt;=MAX($D$3:$D$100),MAX($D$3:$D$100),IF(AE45&lt;$D$3,$D$3,INDEX($D$3:$D$100,MATCH(AE45,$D$3:$D$100)+1)))</f>
        <v>2040</v>
      </c>
      <c r="AH45">
        <f t="shared" si="13"/>
        <v>4.572E-4</v>
      </c>
      <c r="AI45" s="38">
        <f t="shared" si="14"/>
        <v>4.572E-4</v>
      </c>
      <c r="AJ45">
        <f t="shared" si="15"/>
        <v>4.572E-4</v>
      </c>
      <c r="AK45">
        <f t="shared" si="16"/>
        <v>5.5650383999999997</v>
      </c>
      <c r="AL45">
        <f t="shared" si="17"/>
        <v>0</v>
      </c>
      <c r="AN45" s="1" t="str" cm="1">
        <f t="array" ref="AN45">IF(INDEX(Utilities!45:45,$B$9)="","",INDEX(Utilities!45:45,$B$9))</f>
        <v/>
      </c>
      <c r="AO45" s="1" t="str" cm="1">
        <f t="array" ref="AO45">IF(INDEX(Utilities!45:45,$B$9 + 4)="","",INDEX(Utilities!45:45,$B$9 +4))</f>
        <v/>
      </c>
      <c r="AQ45">
        <f t="shared" si="39"/>
        <v>2055</v>
      </c>
      <c r="AR45">
        <f t="shared" si="18"/>
        <v>2040</v>
      </c>
      <c r="AS45" cm="1">
        <f t="array" ref="AS45">IF(AR45&gt;=MAX($D$3:$D$100),MAX($D$3:$D$100),IF(AQ45&lt;$D$3,$D$3,INDEX($D$3:$D$100,MATCH(AQ45,$D$3:$D$100)+1)))</f>
        <v>2040</v>
      </c>
      <c r="AT45">
        <f t="shared" si="19"/>
        <v>9.6840000000000001E-5</v>
      </c>
      <c r="AU45" s="38">
        <f t="shared" si="20"/>
        <v>9.6840000000000001E-5</v>
      </c>
      <c r="AV45">
        <f t="shared" si="21"/>
        <v>9.6840000000000001E-5</v>
      </c>
      <c r="AW45">
        <f t="shared" si="22"/>
        <v>1.17873648</v>
      </c>
      <c r="AX45">
        <f t="shared" si="23"/>
        <v>0</v>
      </c>
      <c r="AZ45" s="1" t="str" cm="1">
        <f t="array" ref="AZ45">IF(INDEX(Utilities!45:45,$B$9)="","",INDEX(Utilities!45:45,$B$9))</f>
        <v/>
      </c>
      <c r="BA45" s="1" t="str" cm="1">
        <f t="array" ref="BA45">IF(INDEX(Utilities!45:45,$B$9 + 5)="","",INDEX(Utilities!45:45,$B$9 +5))</f>
        <v/>
      </c>
      <c r="BC45">
        <f t="shared" si="40"/>
        <v>2055</v>
      </c>
      <c r="BD45">
        <f t="shared" si="24"/>
        <v>2040</v>
      </c>
      <c r="BE45" cm="1">
        <f t="array" ref="BE45">IF(BD45&gt;=MAX($D$3:$D$100),MAX($D$3:$D$100),IF(BC45&lt;$D$3,$D$3,INDEX($D$3:$D$100,MATCH(BC45,$D$3:$D$100)+1)))</f>
        <v>2040</v>
      </c>
      <c r="BF45">
        <f t="shared" si="25"/>
        <v>0.61919999999999997</v>
      </c>
      <c r="BG45" s="38">
        <f t="shared" si="26"/>
        <v>0.61919999999999997</v>
      </c>
      <c r="BH45">
        <f t="shared" si="27"/>
        <v>0.61919999999999997</v>
      </c>
      <c r="BI45">
        <f t="shared" si="28"/>
        <v>7536.9023999999999</v>
      </c>
      <c r="BJ45">
        <f t="shared" si="29"/>
        <v>0</v>
      </c>
      <c r="BL45" s="1" t="str" cm="1">
        <f t="array" ref="BL45">IF(INDEX(Utilities!45:45,$B$9)="","",INDEX(Utilities!45:45,$B$9))</f>
        <v/>
      </c>
      <c r="BM45" s="1" t="str" cm="1">
        <f t="array" ref="BM45">IF(INDEX(Utilities!45:45,$B$9 + 5)="","",INDEX(Utilities!45:45,$B$9 +5))</f>
        <v/>
      </c>
      <c r="BO45">
        <f t="shared" si="41"/>
        <v>2055</v>
      </c>
      <c r="BP45">
        <f t="shared" si="30"/>
        <v>2040</v>
      </c>
      <c r="BQ45" cm="1">
        <f t="array" ref="BQ45">IF(BP45&gt;=MAX($D$3:$D$100),MAX($D$3:$D$100),IF(BO45&lt;$D$3,$D$3,INDEX($D$3:$D$100,MATCH(BO45,$D$3:$D$100)+1)))</f>
        <v>2040</v>
      </c>
      <c r="BR45">
        <f t="shared" si="31"/>
        <v>4.5396000000000001</v>
      </c>
      <c r="BS45" s="38">
        <f t="shared" si="32"/>
        <v>4.5396000000000001</v>
      </c>
      <c r="BT45">
        <f t="shared" si="33"/>
        <v>4.5396000000000001</v>
      </c>
      <c r="BU45">
        <f t="shared" si="34"/>
        <v>55256.011200000001</v>
      </c>
      <c r="BV45">
        <f t="shared" si="35"/>
        <v>0</v>
      </c>
    </row>
    <row r="46" spans="4:74" x14ac:dyDescent="0.25">
      <c r="G46">
        <f t="shared" si="36"/>
        <v>2056</v>
      </c>
      <c r="H46">
        <f t="shared" si="0"/>
        <v>2040</v>
      </c>
      <c r="I46" cm="1">
        <f t="array" ref="I46">IF(H46&gt;=MAX($D$3:$D$100),MAX($D$3:$D$100),IF(G46&lt;$D$3,$D$3,INDEX($D$3:$D$100,MATCH(G46,$D$3:$D$100)+1)))</f>
        <v>2040</v>
      </c>
      <c r="J46">
        <f t="shared" si="1"/>
        <v>6.8040000000000003E-2</v>
      </c>
      <c r="K46">
        <f t="shared" si="2"/>
        <v>6.8040000000000003E-2</v>
      </c>
      <c r="L46">
        <f t="shared" si="3"/>
        <v>6.8040000000000003E-2</v>
      </c>
      <c r="M46">
        <f t="shared" si="4"/>
        <v>828.18288000000007</v>
      </c>
      <c r="N46">
        <f t="shared" si="5"/>
        <v>0</v>
      </c>
      <c r="P46" s="1" t="str" cm="1">
        <f t="array" ref="P46">IF(INDEX(Utilities!46:46,$B$9)="","",INDEX(Utilities!46:46,$B$9))</f>
        <v/>
      </c>
      <c r="Q46" s="1" t="str" cm="1">
        <f t="array" ref="Q46">IF(INDEX(Utilities!46:46,$B$9 + 2)="","",INDEX(Utilities!46:46,$B$9 + 2))</f>
        <v/>
      </c>
      <c r="S46">
        <f t="shared" si="37"/>
        <v>2056</v>
      </c>
      <c r="T46">
        <f t="shared" si="6"/>
        <v>2040</v>
      </c>
      <c r="U46" cm="1">
        <f t="array" ref="U46">IF(T46&gt;=MAX($D$3:$D$100),MAX($D$3:$D$100),IF(S46&lt;$D$3,$D$3,INDEX($D$3:$D$100,MATCH(S46,$D$3:$D$100)+1)))</f>
        <v>2040</v>
      </c>
      <c r="V46">
        <f t="shared" si="7"/>
        <v>4.5720000000000003E-5</v>
      </c>
      <c r="W46" s="38">
        <f t="shared" si="8"/>
        <v>4.5720000000000003E-5</v>
      </c>
      <c r="X46">
        <f t="shared" si="9"/>
        <v>4.5720000000000003E-5</v>
      </c>
      <c r="Y46">
        <f t="shared" si="10"/>
        <v>0.55650384000000008</v>
      </c>
      <c r="Z46">
        <f t="shared" si="11"/>
        <v>0</v>
      </c>
      <c r="AB46" s="1" t="str" cm="1">
        <f t="array" ref="AB46">IF(INDEX(Utilities!46:46,$B$9)="","",INDEX(Utilities!46:46,$B$9))</f>
        <v/>
      </c>
      <c r="AC46" s="1" t="str" cm="1">
        <f t="array" ref="AC46">IF(INDEX(Utilities!46:46,$B$9 + 3)="","",INDEX(Utilities!46:46,$B$9 +3))</f>
        <v/>
      </c>
      <c r="AE46">
        <f t="shared" si="38"/>
        <v>2056</v>
      </c>
      <c r="AF46">
        <f t="shared" si="12"/>
        <v>2040</v>
      </c>
      <c r="AG46" cm="1">
        <f t="array" ref="AG46">IF(AF46&gt;=MAX($D$3:$D$100),MAX($D$3:$D$100),IF(AE46&lt;$D$3,$D$3,INDEX($D$3:$D$100,MATCH(AE46,$D$3:$D$100)+1)))</f>
        <v>2040</v>
      </c>
      <c r="AH46">
        <f t="shared" si="13"/>
        <v>4.572E-4</v>
      </c>
      <c r="AI46" s="38">
        <f t="shared" si="14"/>
        <v>4.572E-4</v>
      </c>
      <c r="AJ46">
        <f t="shared" si="15"/>
        <v>4.572E-4</v>
      </c>
      <c r="AK46">
        <f t="shared" si="16"/>
        <v>5.5650383999999997</v>
      </c>
      <c r="AL46">
        <f t="shared" si="17"/>
        <v>0</v>
      </c>
      <c r="AN46" s="1" t="str" cm="1">
        <f t="array" ref="AN46">IF(INDEX(Utilities!46:46,$B$9)="","",INDEX(Utilities!46:46,$B$9))</f>
        <v/>
      </c>
      <c r="AO46" s="1" t="str" cm="1">
        <f t="array" ref="AO46">IF(INDEX(Utilities!46:46,$B$9 + 4)="","",INDEX(Utilities!46:46,$B$9 +4))</f>
        <v/>
      </c>
      <c r="AQ46">
        <f t="shared" si="39"/>
        <v>2056</v>
      </c>
      <c r="AR46">
        <f t="shared" si="18"/>
        <v>2040</v>
      </c>
      <c r="AS46" cm="1">
        <f t="array" ref="AS46">IF(AR46&gt;=MAX($D$3:$D$100),MAX($D$3:$D$100),IF(AQ46&lt;$D$3,$D$3,INDEX($D$3:$D$100,MATCH(AQ46,$D$3:$D$100)+1)))</f>
        <v>2040</v>
      </c>
      <c r="AT46">
        <f t="shared" si="19"/>
        <v>9.6840000000000001E-5</v>
      </c>
      <c r="AU46" s="38">
        <f t="shared" si="20"/>
        <v>9.6840000000000001E-5</v>
      </c>
      <c r="AV46">
        <f t="shared" si="21"/>
        <v>9.6840000000000001E-5</v>
      </c>
      <c r="AW46">
        <f t="shared" si="22"/>
        <v>1.17873648</v>
      </c>
      <c r="AX46">
        <f t="shared" si="23"/>
        <v>0</v>
      </c>
      <c r="AZ46" s="1" t="str" cm="1">
        <f t="array" ref="AZ46">IF(INDEX(Utilities!46:46,$B$9)="","",INDEX(Utilities!46:46,$B$9))</f>
        <v/>
      </c>
      <c r="BA46" s="1" t="str" cm="1">
        <f t="array" ref="BA46">IF(INDEX(Utilities!46:46,$B$9 + 5)="","",INDEX(Utilities!46:46,$B$9 +5))</f>
        <v/>
      </c>
      <c r="BC46">
        <f t="shared" si="40"/>
        <v>2056</v>
      </c>
      <c r="BD46">
        <f t="shared" si="24"/>
        <v>2040</v>
      </c>
      <c r="BE46" cm="1">
        <f t="array" ref="BE46">IF(BD46&gt;=MAX($D$3:$D$100),MAX($D$3:$D$100),IF(BC46&lt;$D$3,$D$3,INDEX($D$3:$D$100,MATCH(BC46,$D$3:$D$100)+1)))</f>
        <v>2040</v>
      </c>
      <c r="BF46">
        <f t="shared" si="25"/>
        <v>0.61919999999999997</v>
      </c>
      <c r="BG46" s="38">
        <f t="shared" si="26"/>
        <v>0.61919999999999997</v>
      </c>
      <c r="BH46">
        <f t="shared" si="27"/>
        <v>0.61919999999999997</v>
      </c>
      <c r="BI46">
        <f t="shared" si="28"/>
        <v>7536.9023999999999</v>
      </c>
      <c r="BJ46">
        <f t="shared" si="29"/>
        <v>0</v>
      </c>
      <c r="BL46" s="1" t="str" cm="1">
        <f t="array" ref="BL46">IF(INDEX(Utilities!46:46,$B$9)="","",INDEX(Utilities!46:46,$B$9))</f>
        <v/>
      </c>
      <c r="BM46" s="1" t="str" cm="1">
        <f t="array" ref="BM46">IF(INDEX(Utilities!46:46,$B$9 + 5)="","",INDEX(Utilities!46:46,$B$9 +5))</f>
        <v/>
      </c>
      <c r="BO46">
        <f t="shared" si="41"/>
        <v>2056</v>
      </c>
      <c r="BP46">
        <f t="shared" si="30"/>
        <v>2040</v>
      </c>
      <c r="BQ46" cm="1">
        <f t="array" ref="BQ46">IF(BP46&gt;=MAX($D$3:$D$100),MAX($D$3:$D$100),IF(BO46&lt;$D$3,$D$3,INDEX($D$3:$D$100,MATCH(BO46,$D$3:$D$100)+1)))</f>
        <v>2040</v>
      </c>
      <c r="BR46">
        <f t="shared" si="31"/>
        <v>4.5396000000000001</v>
      </c>
      <c r="BS46" s="38">
        <f t="shared" si="32"/>
        <v>4.5396000000000001</v>
      </c>
      <c r="BT46">
        <f t="shared" si="33"/>
        <v>4.5396000000000001</v>
      </c>
      <c r="BU46">
        <f t="shared" si="34"/>
        <v>55256.011200000001</v>
      </c>
      <c r="BV46">
        <f t="shared" si="35"/>
        <v>0</v>
      </c>
    </row>
    <row r="47" spans="4:74" x14ac:dyDescent="0.25">
      <c r="G47">
        <f t="shared" si="36"/>
        <v>2057</v>
      </c>
      <c r="H47">
        <f t="shared" si="0"/>
        <v>2040</v>
      </c>
      <c r="I47" cm="1">
        <f t="array" ref="I47">IF(H47&gt;=MAX($D$3:$D$100),MAX($D$3:$D$100),IF(G47&lt;$D$3,$D$3,INDEX($D$3:$D$100,MATCH(G47,$D$3:$D$100)+1)))</f>
        <v>2040</v>
      </c>
      <c r="J47">
        <f t="shared" si="1"/>
        <v>6.8040000000000003E-2</v>
      </c>
      <c r="K47">
        <f t="shared" si="2"/>
        <v>6.8040000000000003E-2</v>
      </c>
      <c r="L47">
        <f t="shared" si="3"/>
        <v>6.8040000000000003E-2</v>
      </c>
      <c r="M47">
        <f t="shared" si="4"/>
        <v>828.18288000000007</v>
      </c>
      <c r="N47">
        <f t="shared" si="5"/>
        <v>0</v>
      </c>
      <c r="P47" s="1" t="str" cm="1">
        <f t="array" ref="P47">IF(INDEX(Utilities!47:47,$B$9)="","",INDEX(Utilities!47:47,$B$9))</f>
        <v/>
      </c>
      <c r="Q47" s="1" t="str" cm="1">
        <f t="array" ref="Q47">IF(INDEX(Utilities!47:47,$B$9 + 2)="","",INDEX(Utilities!47:47,$B$9 + 2))</f>
        <v/>
      </c>
      <c r="S47">
        <f t="shared" si="37"/>
        <v>2057</v>
      </c>
      <c r="T47">
        <f t="shared" si="6"/>
        <v>2040</v>
      </c>
      <c r="U47" cm="1">
        <f t="array" ref="U47">IF(T47&gt;=MAX($D$3:$D$100),MAX($D$3:$D$100),IF(S47&lt;$D$3,$D$3,INDEX($D$3:$D$100,MATCH(S47,$D$3:$D$100)+1)))</f>
        <v>2040</v>
      </c>
      <c r="V47">
        <f t="shared" si="7"/>
        <v>4.5720000000000003E-5</v>
      </c>
      <c r="W47" s="38">
        <f t="shared" si="8"/>
        <v>4.5720000000000003E-5</v>
      </c>
      <c r="X47">
        <f t="shared" si="9"/>
        <v>4.5720000000000003E-5</v>
      </c>
      <c r="Y47">
        <f t="shared" si="10"/>
        <v>0.55650384000000008</v>
      </c>
      <c r="Z47">
        <f t="shared" si="11"/>
        <v>0</v>
      </c>
      <c r="AB47" s="1" t="str" cm="1">
        <f t="array" ref="AB47">IF(INDEX(Utilities!47:47,$B$9)="","",INDEX(Utilities!47:47,$B$9))</f>
        <v/>
      </c>
      <c r="AC47" s="1" t="str" cm="1">
        <f t="array" ref="AC47">IF(INDEX(Utilities!47:47,$B$9 + 3)="","",INDEX(Utilities!47:47,$B$9 +3))</f>
        <v/>
      </c>
      <c r="AE47">
        <f t="shared" si="38"/>
        <v>2057</v>
      </c>
      <c r="AF47">
        <f t="shared" si="12"/>
        <v>2040</v>
      </c>
      <c r="AG47" cm="1">
        <f t="array" ref="AG47">IF(AF47&gt;=MAX($D$3:$D$100),MAX($D$3:$D$100),IF(AE47&lt;$D$3,$D$3,INDEX($D$3:$D$100,MATCH(AE47,$D$3:$D$100)+1)))</f>
        <v>2040</v>
      </c>
      <c r="AH47">
        <f t="shared" si="13"/>
        <v>4.572E-4</v>
      </c>
      <c r="AI47" s="38">
        <f t="shared" si="14"/>
        <v>4.572E-4</v>
      </c>
      <c r="AJ47">
        <f t="shared" si="15"/>
        <v>4.572E-4</v>
      </c>
      <c r="AK47">
        <f t="shared" si="16"/>
        <v>5.5650383999999997</v>
      </c>
      <c r="AL47">
        <f t="shared" si="17"/>
        <v>0</v>
      </c>
      <c r="AN47" s="1" t="str" cm="1">
        <f t="array" ref="AN47">IF(INDEX(Utilities!47:47,$B$9)="","",INDEX(Utilities!47:47,$B$9))</f>
        <v/>
      </c>
      <c r="AO47" s="1" t="str" cm="1">
        <f t="array" ref="AO47">IF(INDEX(Utilities!47:47,$B$9 + 4)="","",INDEX(Utilities!47:47,$B$9 +4))</f>
        <v/>
      </c>
      <c r="AQ47">
        <f t="shared" si="39"/>
        <v>2057</v>
      </c>
      <c r="AR47">
        <f t="shared" si="18"/>
        <v>2040</v>
      </c>
      <c r="AS47" cm="1">
        <f t="array" ref="AS47">IF(AR47&gt;=MAX($D$3:$D$100),MAX($D$3:$D$100),IF(AQ47&lt;$D$3,$D$3,INDEX($D$3:$D$100,MATCH(AQ47,$D$3:$D$100)+1)))</f>
        <v>2040</v>
      </c>
      <c r="AT47">
        <f t="shared" si="19"/>
        <v>9.6840000000000001E-5</v>
      </c>
      <c r="AU47" s="38">
        <f t="shared" si="20"/>
        <v>9.6840000000000001E-5</v>
      </c>
      <c r="AV47">
        <f t="shared" si="21"/>
        <v>9.6840000000000001E-5</v>
      </c>
      <c r="AW47">
        <f t="shared" si="22"/>
        <v>1.17873648</v>
      </c>
      <c r="AX47">
        <f t="shared" si="23"/>
        <v>0</v>
      </c>
      <c r="AZ47" s="1" t="str" cm="1">
        <f t="array" ref="AZ47">IF(INDEX(Utilities!47:47,$B$9)="","",INDEX(Utilities!47:47,$B$9))</f>
        <v/>
      </c>
      <c r="BA47" s="1" t="str" cm="1">
        <f t="array" ref="BA47">IF(INDEX(Utilities!47:47,$B$9 + 5)="","",INDEX(Utilities!47:47,$B$9 +5))</f>
        <v/>
      </c>
      <c r="BC47">
        <f t="shared" si="40"/>
        <v>2057</v>
      </c>
      <c r="BD47">
        <f t="shared" si="24"/>
        <v>2040</v>
      </c>
      <c r="BE47" cm="1">
        <f t="array" ref="BE47">IF(BD47&gt;=MAX($D$3:$D$100),MAX($D$3:$D$100),IF(BC47&lt;$D$3,$D$3,INDEX($D$3:$D$100,MATCH(BC47,$D$3:$D$100)+1)))</f>
        <v>2040</v>
      </c>
      <c r="BF47">
        <f t="shared" si="25"/>
        <v>0.61919999999999997</v>
      </c>
      <c r="BG47" s="38">
        <f t="shared" si="26"/>
        <v>0.61919999999999997</v>
      </c>
      <c r="BH47">
        <f t="shared" si="27"/>
        <v>0.61919999999999997</v>
      </c>
      <c r="BI47">
        <f t="shared" si="28"/>
        <v>7536.9023999999999</v>
      </c>
      <c r="BJ47">
        <f t="shared" si="29"/>
        <v>0</v>
      </c>
      <c r="BL47" s="1" t="str" cm="1">
        <f t="array" ref="BL47">IF(INDEX(Utilities!47:47,$B$9)="","",INDEX(Utilities!47:47,$B$9))</f>
        <v/>
      </c>
      <c r="BM47" s="1" t="str" cm="1">
        <f t="array" ref="BM47">IF(INDEX(Utilities!47:47,$B$9 + 5)="","",INDEX(Utilities!47:47,$B$9 +5))</f>
        <v/>
      </c>
      <c r="BO47">
        <f t="shared" si="41"/>
        <v>2057</v>
      </c>
      <c r="BP47">
        <f t="shared" si="30"/>
        <v>2040</v>
      </c>
      <c r="BQ47" cm="1">
        <f t="array" ref="BQ47">IF(BP47&gt;=MAX($D$3:$D$100),MAX($D$3:$D$100),IF(BO47&lt;$D$3,$D$3,INDEX($D$3:$D$100,MATCH(BO47,$D$3:$D$100)+1)))</f>
        <v>2040</v>
      </c>
      <c r="BR47">
        <f t="shared" si="31"/>
        <v>4.5396000000000001</v>
      </c>
      <c r="BS47" s="38">
        <f t="shared" si="32"/>
        <v>4.5396000000000001</v>
      </c>
      <c r="BT47">
        <f t="shared" si="33"/>
        <v>4.5396000000000001</v>
      </c>
      <c r="BU47">
        <f t="shared" si="34"/>
        <v>55256.011200000001</v>
      </c>
      <c r="BV47">
        <f t="shared" si="35"/>
        <v>0</v>
      </c>
    </row>
    <row r="48" spans="4:74" x14ac:dyDescent="0.25">
      <c r="G48">
        <f t="shared" si="36"/>
        <v>2058</v>
      </c>
      <c r="H48">
        <f t="shared" si="0"/>
        <v>2040</v>
      </c>
      <c r="I48" cm="1">
        <f t="array" ref="I48">IF(H48&gt;=MAX($D$3:$D$100),MAX($D$3:$D$100),IF(G48&lt;$D$3,$D$3,INDEX($D$3:$D$100,MATCH(G48,$D$3:$D$100)+1)))</f>
        <v>2040</v>
      </c>
      <c r="J48">
        <f t="shared" si="1"/>
        <v>6.8040000000000003E-2</v>
      </c>
      <c r="K48">
        <f t="shared" si="2"/>
        <v>6.8040000000000003E-2</v>
      </c>
      <c r="L48">
        <f t="shared" si="3"/>
        <v>6.8040000000000003E-2</v>
      </c>
      <c r="M48">
        <f t="shared" si="4"/>
        <v>828.18288000000007</v>
      </c>
      <c r="N48">
        <f t="shared" si="5"/>
        <v>0</v>
      </c>
      <c r="P48" s="1" t="str" cm="1">
        <f t="array" ref="P48">IF(INDEX(Utilities!48:48,$B$9)="","",INDEX(Utilities!48:48,$B$9))</f>
        <v/>
      </c>
      <c r="Q48" s="1" t="str" cm="1">
        <f t="array" ref="Q48">IF(INDEX(Utilities!48:48,$B$9 + 2)="","",INDEX(Utilities!48:48,$B$9 + 2))</f>
        <v/>
      </c>
      <c r="S48">
        <f t="shared" si="37"/>
        <v>2058</v>
      </c>
      <c r="T48">
        <f t="shared" si="6"/>
        <v>2040</v>
      </c>
      <c r="U48" cm="1">
        <f t="array" ref="U48">IF(T48&gt;=MAX($D$3:$D$100),MAX($D$3:$D$100),IF(S48&lt;$D$3,$D$3,INDEX($D$3:$D$100,MATCH(S48,$D$3:$D$100)+1)))</f>
        <v>2040</v>
      </c>
      <c r="V48">
        <f t="shared" si="7"/>
        <v>4.5720000000000003E-5</v>
      </c>
      <c r="W48" s="38">
        <f t="shared" si="8"/>
        <v>4.5720000000000003E-5</v>
      </c>
      <c r="X48">
        <f t="shared" si="9"/>
        <v>4.5720000000000003E-5</v>
      </c>
      <c r="Y48">
        <f t="shared" si="10"/>
        <v>0.55650384000000008</v>
      </c>
      <c r="Z48">
        <f t="shared" si="11"/>
        <v>0</v>
      </c>
      <c r="AB48" s="1" t="str" cm="1">
        <f t="array" ref="AB48">IF(INDEX(Utilities!48:48,$B$9)="","",INDEX(Utilities!48:48,$B$9))</f>
        <v/>
      </c>
      <c r="AC48" s="1" t="str" cm="1">
        <f t="array" ref="AC48">IF(INDEX(Utilities!48:48,$B$9 + 3)="","",INDEX(Utilities!48:48,$B$9 +3))</f>
        <v/>
      </c>
      <c r="AE48">
        <f t="shared" si="38"/>
        <v>2058</v>
      </c>
      <c r="AF48">
        <f t="shared" si="12"/>
        <v>2040</v>
      </c>
      <c r="AG48" cm="1">
        <f t="array" ref="AG48">IF(AF48&gt;=MAX($D$3:$D$100),MAX($D$3:$D$100),IF(AE48&lt;$D$3,$D$3,INDEX($D$3:$D$100,MATCH(AE48,$D$3:$D$100)+1)))</f>
        <v>2040</v>
      </c>
      <c r="AH48">
        <f t="shared" si="13"/>
        <v>4.572E-4</v>
      </c>
      <c r="AI48" s="38">
        <f t="shared" si="14"/>
        <v>4.572E-4</v>
      </c>
      <c r="AJ48">
        <f t="shared" si="15"/>
        <v>4.572E-4</v>
      </c>
      <c r="AK48">
        <f t="shared" si="16"/>
        <v>5.5650383999999997</v>
      </c>
      <c r="AL48">
        <f t="shared" si="17"/>
        <v>0</v>
      </c>
      <c r="AN48" s="1" t="str" cm="1">
        <f t="array" ref="AN48">IF(INDEX(Utilities!48:48,$B$9)="","",INDEX(Utilities!48:48,$B$9))</f>
        <v/>
      </c>
      <c r="AO48" s="1" t="str" cm="1">
        <f t="array" ref="AO48">IF(INDEX(Utilities!48:48,$B$9 + 4)="","",INDEX(Utilities!48:48,$B$9 +4))</f>
        <v/>
      </c>
      <c r="AQ48">
        <f t="shared" si="39"/>
        <v>2058</v>
      </c>
      <c r="AR48">
        <f t="shared" si="18"/>
        <v>2040</v>
      </c>
      <c r="AS48" cm="1">
        <f t="array" ref="AS48">IF(AR48&gt;=MAX($D$3:$D$100),MAX($D$3:$D$100),IF(AQ48&lt;$D$3,$D$3,INDEX($D$3:$D$100,MATCH(AQ48,$D$3:$D$100)+1)))</f>
        <v>2040</v>
      </c>
      <c r="AT48">
        <f t="shared" si="19"/>
        <v>9.6840000000000001E-5</v>
      </c>
      <c r="AU48" s="38">
        <f t="shared" si="20"/>
        <v>9.6840000000000001E-5</v>
      </c>
      <c r="AV48">
        <f t="shared" si="21"/>
        <v>9.6840000000000001E-5</v>
      </c>
      <c r="AW48">
        <f t="shared" si="22"/>
        <v>1.17873648</v>
      </c>
      <c r="AX48">
        <f t="shared" si="23"/>
        <v>0</v>
      </c>
      <c r="AZ48" s="1" t="str" cm="1">
        <f t="array" ref="AZ48">IF(INDEX(Utilities!48:48,$B$9)="","",INDEX(Utilities!48:48,$B$9))</f>
        <v/>
      </c>
      <c r="BA48" s="1" t="str" cm="1">
        <f t="array" ref="BA48">IF(INDEX(Utilities!48:48,$B$9 + 5)="","",INDEX(Utilities!48:48,$B$9 +5))</f>
        <v/>
      </c>
      <c r="BC48">
        <f t="shared" si="40"/>
        <v>2058</v>
      </c>
      <c r="BD48">
        <f t="shared" si="24"/>
        <v>2040</v>
      </c>
      <c r="BE48" cm="1">
        <f t="array" ref="BE48">IF(BD48&gt;=MAX($D$3:$D$100),MAX($D$3:$D$100),IF(BC48&lt;$D$3,$D$3,INDEX($D$3:$D$100,MATCH(BC48,$D$3:$D$100)+1)))</f>
        <v>2040</v>
      </c>
      <c r="BF48">
        <f t="shared" si="25"/>
        <v>0.61919999999999997</v>
      </c>
      <c r="BG48" s="38">
        <f t="shared" si="26"/>
        <v>0.61919999999999997</v>
      </c>
      <c r="BH48">
        <f t="shared" si="27"/>
        <v>0.61919999999999997</v>
      </c>
      <c r="BI48">
        <f t="shared" si="28"/>
        <v>7536.9023999999999</v>
      </c>
      <c r="BJ48">
        <f t="shared" si="29"/>
        <v>0</v>
      </c>
      <c r="BL48" s="1" t="str" cm="1">
        <f t="array" ref="BL48">IF(INDEX(Utilities!48:48,$B$9)="","",INDEX(Utilities!48:48,$B$9))</f>
        <v/>
      </c>
      <c r="BM48" s="1" t="str" cm="1">
        <f t="array" ref="BM48">IF(INDEX(Utilities!48:48,$B$9 + 5)="","",INDEX(Utilities!48:48,$B$9 +5))</f>
        <v/>
      </c>
      <c r="BO48">
        <f t="shared" si="41"/>
        <v>2058</v>
      </c>
      <c r="BP48">
        <f t="shared" si="30"/>
        <v>2040</v>
      </c>
      <c r="BQ48" cm="1">
        <f t="array" ref="BQ48">IF(BP48&gt;=MAX($D$3:$D$100),MAX($D$3:$D$100),IF(BO48&lt;$D$3,$D$3,INDEX($D$3:$D$100,MATCH(BO48,$D$3:$D$100)+1)))</f>
        <v>2040</v>
      </c>
      <c r="BR48">
        <f t="shared" si="31"/>
        <v>4.5396000000000001</v>
      </c>
      <c r="BS48" s="38">
        <f t="shared" si="32"/>
        <v>4.5396000000000001</v>
      </c>
      <c r="BT48">
        <f t="shared" si="33"/>
        <v>4.5396000000000001</v>
      </c>
      <c r="BU48">
        <f t="shared" si="34"/>
        <v>55256.011200000001</v>
      </c>
      <c r="BV48">
        <f t="shared" si="35"/>
        <v>0</v>
      </c>
    </row>
    <row r="49" spans="7:74" x14ac:dyDescent="0.25">
      <c r="G49">
        <f t="shared" si="36"/>
        <v>2059</v>
      </c>
      <c r="H49">
        <f t="shared" si="0"/>
        <v>2040</v>
      </c>
      <c r="I49" cm="1">
        <f t="array" ref="I49">IF(H49&gt;=MAX($D$3:$D$100),MAX($D$3:$D$100),IF(G49&lt;$D$3,$D$3,INDEX($D$3:$D$100,MATCH(G49,$D$3:$D$100)+1)))</f>
        <v>2040</v>
      </c>
      <c r="J49">
        <f t="shared" si="1"/>
        <v>6.8040000000000003E-2</v>
      </c>
      <c r="K49">
        <f t="shared" si="2"/>
        <v>6.8040000000000003E-2</v>
      </c>
      <c r="L49">
        <f t="shared" si="3"/>
        <v>6.8040000000000003E-2</v>
      </c>
      <c r="M49">
        <f t="shared" si="4"/>
        <v>828.18288000000007</v>
      </c>
      <c r="N49">
        <f t="shared" si="5"/>
        <v>0</v>
      </c>
      <c r="P49" s="1" t="str" cm="1">
        <f t="array" ref="P49">IF(INDEX(Utilities!49:49,$B$9)="","",INDEX(Utilities!49:49,$B$9))</f>
        <v/>
      </c>
      <c r="Q49" s="1" t="str" cm="1">
        <f t="array" ref="Q49">IF(INDEX(Utilities!49:49,$B$9 + 2)="","",INDEX(Utilities!49:49,$B$9 + 2))</f>
        <v/>
      </c>
      <c r="S49">
        <f t="shared" si="37"/>
        <v>2059</v>
      </c>
      <c r="T49">
        <f t="shared" si="6"/>
        <v>2040</v>
      </c>
      <c r="U49" cm="1">
        <f t="array" ref="U49">IF(T49&gt;=MAX($D$3:$D$100),MAX($D$3:$D$100),IF(S49&lt;$D$3,$D$3,INDEX($D$3:$D$100,MATCH(S49,$D$3:$D$100)+1)))</f>
        <v>2040</v>
      </c>
      <c r="V49">
        <f t="shared" si="7"/>
        <v>4.5720000000000003E-5</v>
      </c>
      <c r="W49" s="38">
        <f t="shared" si="8"/>
        <v>4.5720000000000003E-5</v>
      </c>
      <c r="X49">
        <f t="shared" si="9"/>
        <v>4.5720000000000003E-5</v>
      </c>
      <c r="Y49">
        <f t="shared" si="10"/>
        <v>0.55650384000000008</v>
      </c>
      <c r="Z49">
        <f t="shared" si="11"/>
        <v>0</v>
      </c>
      <c r="AB49" s="1" t="str" cm="1">
        <f t="array" ref="AB49">IF(INDEX(Utilities!49:49,$B$9)="","",INDEX(Utilities!49:49,$B$9))</f>
        <v/>
      </c>
      <c r="AC49" s="1" t="str" cm="1">
        <f t="array" ref="AC49">IF(INDEX(Utilities!49:49,$B$9 + 3)="","",INDEX(Utilities!49:49,$B$9 +3))</f>
        <v/>
      </c>
      <c r="AE49">
        <f t="shared" si="38"/>
        <v>2059</v>
      </c>
      <c r="AF49">
        <f t="shared" si="12"/>
        <v>2040</v>
      </c>
      <c r="AG49" cm="1">
        <f t="array" ref="AG49">IF(AF49&gt;=MAX($D$3:$D$100),MAX($D$3:$D$100),IF(AE49&lt;$D$3,$D$3,INDEX($D$3:$D$100,MATCH(AE49,$D$3:$D$100)+1)))</f>
        <v>2040</v>
      </c>
      <c r="AH49">
        <f t="shared" si="13"/>
        <v>4.572E-4</v>
      </c>
      <c r="AI49" s="38">
        <f t="shared" si="14"/>
        <v>4.572E-4</v>
      </c>
      <c r="AJ49">
        <f t="shared" si="15"/>
        <v>4.572E-4</v>
      </c>
      <c r="AK49">
        <f t="shared" si="16"/>
        <v>5.5650383999999997</v>
      </c>
      <c r="AL49">
        <f t="shared" si="17"/>
        <v>0</v>
      </c>
      <c r="AN49" s="1" t="str" cm="1">
        <f t="array" ref="AN49">IF(INDEX(Utilities!49:49,$B$9)="","",INDEX(Utilities!49:49,$B$9))</f>
        <v/>
      </c>
      <c r="AO49" s="1" t="str" cm="1">
        <f t="array" ref="AO49">IF(INDEX(Utilities!49:49,$B$9 + 4)="","",INDEX(Utilities!49:49,$B$9 +4))</f>
        <v/>
      </c>
      <c r="AQ49">
        <f t="shared" si="39"/>
        <v>2059</v>
      </c>
      <c r="AR49">
        <f t="shared" si="18"/>
        <v>2040</v>
      </c>
      <c r="AS49" cm="1">
        <f t="array" ref="AS49">IF(AR49&gt;=MAX($D$3:$D$100),MAX($D$3:$D$100),IF(AQ49&lt;$D$3,$D$3,INDEX($D$3:$D$100,MATCH(AQ49,$D$3:$D$100)+1)))</f>
        <v>2040</v>
      </c>
      <c r="AT49">
        <f t="shared" si="19"/>
        <v>9.6840000000000001E-5</v>
      </c>
      <c r="AU49" s="38">
        <f t="shared" si="20"/>
        <v>9.6840000000000001E-5</v>
      </c>
      <c r="AV49">
        <f t="shared" si="21"/>
        <v>9.6840000000000001E-5</v>
      </c>
      <c r="AW49">
        <f t="shared" si="22"/>
        <v>1.17873648</v>
      </c>
      <c r="AX49">
        <f t="shared" si="23"/>
        <v>0</v>
      </c>
      <c r="AZ49" s="1" t="str" cm="1">
        <f t="array" ref="AZ49">IF(INDEX(Utilities!49:49,$B$9)="","",INDEX(Utilities!49:49,$B$9))</f>
        <v/>
      </c>
      <c r="BA49" s="1" t="str" cm="1">
        <f t="array" ref="BA49">IF(INDEX(Utilities!49:49,$B$9 + 5)="","",INDEX(Utilities!49:49,$B$9 +5))</f>
        <v/>
      </c>
      <c r="BC49">
        <f t="shared" si="40"/>
        <v>2059</v>
      </c>
      <c r="BD49">
        <f t="shared" si="24"/>
        <v>2040</v>
      </c>
      <c r="BE49" cm="1">
        <f t="array" ref="BE49">IF(BD49&gt;=MAX($D$3:$D$100),MAX($D$3:$D$100),IF(BC49&lt;$D$3,$D$3,INDEX($D$3:$D$100,MATCH(BC49,$D$3:$D$100)+1)))</f>
        <v>2040</v>
      </c>
      <c r="BF49">
        <f t="shared" si="25"/>
        <v>0.61919999999999997</v>
      </c>
      <c r="BG49" s="38">
        <f t="shared" si="26"/>
        <v>0.61919999999999997</v>
      </c>
      <c r="BH49">
        <f t="shared" si="27"/>
        <v>0.61919999999999997</v>
      </c>
      <c r="BI49">
        <f t="shared" si="28"/>
        <v>7536.9023999999999</v>
      </c>
      <c r="BJ49">
        <f t="shared" si="29"/>
        <v>0</v>
      </c>
      <c r="BL49" s="1" t="str" cm="1">
        <f t="array" ref="BL49">IF(INDEX(Utilities!49:49,$B$9)="","",INDEX(Utilities!49:49,$B$9))</f>
        <v/>
      </c>
      <c r="BM49" s="1" t="str" cm="1">
        <f t="array" ref="BM49">IF(INDEX(Utilities!49:49,$B$9 + 5)="","",INDEX(Utilities!49:49,$B$9 +5))</f>
        <v/>
      </c>
      <c r="BO49">
        <f t="shared" si="41"/>
        <v>2059</v>
      </c>
      <c r="BP49">
        <f t="shared" si="30"/>
        <v>2040</v>
      </c>
      <c r="BQ49" cm="1">
        <f t="array" ref="BQ49">IF(BP49&gt;=MAX($D$3:$D$100),MAX($D$3:$D$100),IF(BO49&lt;$D$3,$D$3,INDEX($D$3:$D$100,MATCH(BO49,$D$3:$D$100)+1)))</f>
        <v>2040</v>
      </c>
      <c r="BR49">
        <f t="shared" si="31"/>
        <v>4.5396000000000001</v>
      </c>
      <c r="BS49" s="38">
        <f t="shared" si="32"/>
        <v>4.5396000000000001</v>
      </c>
      <c r="BT49">
        <f t="shared" si="33"/>
        <v>4.5396000000000001</v>
      </c>
      <c r="BU49">
        <f t="shared" si="34"/>
        <v>55256.011200000001</v>
      </c>
      <c r="BV49">
        <f t="shared" si="35"/>
        <v>0</v>
      </c>
    </row>
    <row r="50" spans="7:74" x14ac:dyDescent="0.25">
      <c r="G50">
        <f t="shared" si="36"/>
        <v>2060</v>
      </c>
      <c r="H50">
        <f t="shared" si="0"/>
        <v>2040</v>
      </c>
      <c r="I50" cm="1">
        <f t="array" ref="I50">IF(H50&gt;=MAX($D$3:$D$100),MAX($D$3:$D$100),IF(G50&lt;$D$3,$D$3,INDEX($D$3:$D$100,MATCH(G50,$D$3:$D$100)+1)))</f>
        <v>2040</v>
      </c>
      <c r="J50">
        <f t="shared" si="1"/>
        <v>6.8040000000000003E-2</v>
      </c>
      <c r="K50">
        <f t="shared" si="2"/>
        <v>6.8040000000000003E-2</v>
      </c>
      <c r="L50">
        <f t="shared" si="3"/>
        <v>6.8040000000000003E-2</v>
      </c>
      <c r="M50">
        <f t="shared" si="4"/>
        <v>828.18288000000007</v>
      </c>
      <c r="N50">
        <f t="shared" si="5"/>
        <v>0</v>
      </c>
      <c r="P50" s="1" t="str" cm="1">
        <f t="array" ref="P50">IF(INDEX(Utilities!50:50,$B$9)="","",INDEX(Utilities!50:50,$B$9))</f>
        <v/>
      </c>
      <c r="Q50" s="1" t="str" cm="1">
        <f t="array" ref="Q50">IF(INDEX(Utilities!50:50,$B$9 + 2)="","",INDEX(Utilities!50:50,$B$9 + 2))</f>
        <v/>
      </c>
      <c r="S50">
        <f t="shared" si="37"/>
        <v>2060</v>
      </c>
      <c r="T50">
        <f t="shared" si="6"/>
        <v>2040</v>
      </c>
      <c r="U50" cm="1">
        <f t="array" ref="U50">IF(T50&gt;=MAX($D$3:$D$100),MAX($D$3:$D$100),IF(S50&lt;$D$3,$D$3,INDEX($D$3:$D$100,MATCH(S50,$D$3:$D$100)+1)))</f>
        <v>2040</v>
      </c>
      <c r="V50">
        <f t="shared" si="7"/>
        <v>4.5720000000000003E-5</v>
      </c>
      <c r="W50" s="38">
        <f t="shared" si="8"/>
        <v>4.5720000000000003E-5</v>
      </c>
      <c r="X50">
        <f t="shared" si="9"/>
        <v>4.5720000000000003E-5</v>
      </c>
      <c r="Y50">
        <f t="shared" si="10"/>
        <v>0.55650384000000008</v>
      </c>
      <c r="Z50">
        <f t="shared" si="11"/>
        <v>0</v>
      </c>
      <c r="AB50" s="1" t="str" cm="1">
        <f t="array" ref="AB50">IF(INDEX(Utilities!50:50,$B$9)="","",INDEX(Utilities!50:50,$B$9))</f>
        <v/>
      </c>
      <c r="AC50" s="1" t="str" cm="1">
        <f t="array" ref="AC50">IF(INDEX(Utilities!50:50,$B$9 + 3)="","",INDEX(Utilities!50:50,$B$9 +3))</f>
        <v/>
      </c>
      <c r="AE50">
        <f t="shared" si="38"/>
        <v>2060</v>
      </c>
      <c r="AF50">
        <f t="shared" si="12"/>
        <v>2040</v>
      </c>
      <c r="AG50" cm="1">
        <f t="array" ref="AG50">IF(AF50&gt;=MAX($D$3:$D$100),MAX($D$3:$D$100),IF(AE50&lt;$D$3,$D$3,INDEX($D$3:$D$100,MATCH(AE50,$D$3:$D$100)+1)))</f>
        <v>2040</v>
      </c>
      <c r="AH50">
        <f t="shared" si="13"/>
        <v>4.572E-4</v>
      </c>
      <c r="AI50" s="38">
        <f t="shared" si="14"/>
        <v>4.572E-4</v>
      </c>
      <c r="AJ50">
        <f t="shared" si="15"/>
        <v>4.572E-4</v>
      </c>
      <c r="AK50">
        <f t="shared" si="16"/>
        <v>5.5650383999999997</v>
      </c>
      <c r="AL50">
        <f t="shared" si="17"/>
        <v>0</v>
      </c>
      <c r="AN50" s="1" t="str" cm="1">
        <f t="array" ref="AN50">IF(INDEX(Utilities!50:50,$B$9)="","",INDEX(Utilities!50:50,$B$9))</f>
        <v/>
      </c>
      <c r="AO50" s="1" t="str" cm="1">
        <f t="array" ref="AO50">IF(INDEX(Utilities!50:50,$B$9 + 4)="","",INDEX(Utilities!50:50,$B$9 +4))</f>
        <v/>
      </c>
      <c r="AQ50">
        <f t="shared" si="39"/>
        <v>2060</v>
      </c>
      <c r="AR50">
        <f t="shared" si="18"/>
        <v>2040</v>
      </c>
      <c r="AS50" cm="1">
        <f t="array" ref="AS50">IF(AR50&gt;=MAX($D$3:$D$100),MAX($D$3:$D$100),IF(AQ50&lt;$D$3,$D$3,INDEX($D$3:$D$100,MATCH(AQ50,$D$3:$D$100)+1)))</f>
        <v>2040</v>
      </c>
      <c r="AT50">
        <f t="shared" si="19"/>
        <v>9.6840000000000001E-5</v>
      </c>
      <c r="AU50" s="38">
        <f t="shared" si="20"/>
        <v>9.6840000000000001E-5</v>
      </c>
      <c r="AV50">
        <f t="shared" si="21"/>
        <v>9.6840000000000001E-5</v>
      </c>
      <c r="AW50">
        <f t="shared" si="22"/>
        <v>1.17873648</v>
      </c>
      <c r="AX50">
        <f t="shared" si="23"/>
        <v>0</v>
      </c>
      <c r="AZ50" s="1" t="str" cm="1">
        <f t="array" ref="AZ50">IF(INDEX(Utilities!50:50,$B$9)="","",INDEX(Utilities!50:50,$B$9))</f>
        <v/>
      </c>
      <c r="BA50" s="1" t="str" cm="1">
        <f t="array" ref="BA50">IF(INDEX(Utilities!50:50,$B$9 + 5)="","",INDEX(Utilities!50:50,$B$9 +5))</f>
        <v/>
      </c>
      <c r="BC50">
        <f t="shared" si="40"/>
        <v>2060</v>
      </c>
      <c r="BD50">
        <f t="shared" si="24"/>
        <v>2040</v>
      </c>
      <c r="BE50" cm="1">
        <f t="array" ref="BE50">IF(BD50&gt;=MAX($D$3:$D$100),MAX($D$3:$D$100),IF(BC50&lt;$D$3,$D$3,INDEX($D$3:$D$100,MATCH(BC50,$D$3:$D$100)+1)))</f>
        <v>2040</v>
      </c>
      <c r="BF50">
        <f t="shared" si="25"/>
        <v>0.61919999999999997</v>
      </c>
      <c r="BG50" s="38">
        <f t="shared" si="26"/>
        <v>0.61919999999999997</v>
      </c>
      <c r="BH50">
        <f t="shared" si="27"/>
        <v>0.61919999999999997</v>
      </c>
      <c r="BI50">
        <f t="shared" si="28"/>
        <v>7536.9023999999999</v>
      </c>
      <c r="BJ50">
        <f t="shared" si="29"/>
        <v>0</v>
      </c>
      <c r="BL50" s="1" t="str" cm="1">
        <f t="array" ref="BL50">IF(INDEX(Utilities!50:50,$B$9)="","",INDEX(Utilities!50:50,$B$9))</f>
        <v/>
      </c>
      <c r="BM50" s="1" t="str" cm="1">
        <f t="array" ref="BM50">IF(INDEX(Utilities!50:50,$B$9 + 5)="","",INDEX(Utilities!50:50,$B$9 +5))</f>
        <v/>
      </c>
      <c r="BO50">
        <f t="shared" si="41"/>
        <v>2060</v>
      </c>
      <c r="BP50">
        <f t="shared" si="30"/>
        <v>2040</v>
      </c>
      <c r="BQ50" cm="1">
        <f t="array" ref="BQ50">IF(BP50&gt;=MAX($D$3:$D$100),MAX($D$3:$D$100),IF(BO50&lt;$D$3,$D$3,INDEX($D$3:$D$100,MATCH(BO50,$D$3:$D$100)+1)))</f>
        <v>2040</v>
      </c>
      <c r="BR50">
        <f t="shared" si="31"/>
        <v>4.5396000000000001</v>
      </c>
      <c r="BS50" s="38">
        <f t="shared" si="32"/>
        <v>4.5396000000000001</v>
      </c>
      <c r="BT50">
        <f t="shared" si="33"/>
        <v>4.5396000000000001</v>
      </c>
      <c r="BU50">
        <f t="shared" si="34"/>
        <v>55256.011200000001</v>
      </c>
      <c r="BV50">
        <f t="shared" si="35"/>
        <v>0</v>
      </c>
    </row>
    <row r="51" spans="7:74" x14ac:dyDescent="0.25">
      <c r="G51">
        <f t="shared" si="36"/>
        <v>2061</v>
      </c>
      <c r="H51">
        <f t="shared" si="0"/>
        <v>2040</v>
      </c>
      <c r="I51" cm="1">
        <f t="array" ref="I51">IF(H51&gt;=MAX($D$3:$D$100),MAX($D$3:$D$100),IF(G51&lt;$D$3,$D$3,INDEX($D$3:$D$100,MATCH(G51,$D$3:$D$100)+1)))</f>
        <v>2040</v>
      </c>
      <c r="J51">
        <f t="shared" si="1"/>
        <v>6.8040000000000003E-2</v>
      </c>
      <c r="K51">
        <f t="shared" si="2"/>
        <v>6.8040000000000003E-2</v>
      </c>
      <c r="L51">
        <f t="shared" si="3"/>
        <v>6.8040000000000003E-2</v>
      </c>
      <c r="M51">
        <f t="shared" si="4"/>
        <v>828.18288000000007</v>
      </c>
      <c r="N51">
        <f t="shared" si="5"/>
        <v>0</v>
      </c>
      <c r="P51" s="1" t="str" cm="1">
        <f t="array" ref="P51">IF(INDEX(Utilities!51:51,$B$9)="","",INDEX(Utilities!51:51,$B$9))</f>
        <v/>
      </c>
      <c r="Q51" s="1" t="str" cm="1">
        <f t="array" ref="Q51">IF(INDEX(Utilities!51:51,$B$9 + 2)="","",INDEX(Utilities!51:51,$B$9 + 2))</f>
        <v/>
      </c>
      <c r="S51">
        <f t="shared" si="37"/>
        <v>2061</v>
      </c>
      <c r="T51">
        <f t="shared" si="6"/>
        <v>2040</v>
      </c>
      <c r="U51" cm="1">
        <f t="array" ref="U51">IF(T51&gt;=MAX($D$3:$D$100),MAX($D$3:$D$100),IF(S51&lt;$D$3,$D$3,INDEX($D$3:$D$100,MATCH(S51,$D$3:$D$100)+1)))</f>
        <v>2040</v>
      </c>
      <c r="V51">
        <f t="shared" si="7"/>
        <v>4.5720000000000003E-5</v>
      </c>
      <c r="W51" s="38">
        <f t="shared" si="8"/>
        <v>4.5720000000000003E-5</v>
      </c>
      <c r="X51">
        <f t="shared" si="9"/>
        <v>4.5720000000000003E-5</v>
      </c>
      <c r="Y51">
        <f t="shared" si="10"/>
        <v>0.55650384000000008</v>
      </c>
      <c r="Z51">
        <f t="shared" si="11"/>
        <v>0</v>
      </c>
      <c r="AB51" s="1" t="str" cm="1">
        <f t="array" ref="AB51">IF(INDEX(Utilities!51:51,$B$9)="","",INDEX(Utilities!51:51,$B$9))</f>
        <v/>
      </c>
      <c r="AC51" s="1" t="str" cm="1">
        <f t="array" ref="AC51">IF(INDEX(Utilities!51:51,$B$9 + 3)="","",INDEX(Utilities!51:51,$B$9 +3))</f>
        <v/>
      </c>
      <c r="AE51">
        <f t="shared" si="38"/>
        <v>2061</v>
      </c>
      <c r="AF51">
        <f t="shared" si="12"/>
        <v>2040</v>
      </c>
      <c r="AG51" cm="1">
        <f t="array" ref="AG51">IF(AF51&gt;=MAX($D$3:$D$100),MAX($D$3:$D$100),IF(AE51&lt;$D$3,$D$3,INDEX($D$3:$D$100,MATCH(AE51,$D$3:$D$100)+1)))</f>
        <v>2040</v>
      </c>
      <c r="AH51">
        <f t="shared" si="13"/>
        <v>4.572E-4</v>
      </c>
      <c r="AI51" s="38">
        <f t="shared" si="14"/>
        <v>4.572E-4</v>
      </c>
      <c r="AJ51">
        <f t="shared" si="15"/>
        <v>4.572E-4</v>
      </c>
      <c r="AK51">
        <f t="shared" si="16"/>
        <v>5.5650383999999997</v>
      </c>
      <c r="AL51">
        <f t="shared" si="17"/>
        <v>0</v>
      </c>
      <c r="AN51" s="1" t="str" cm="1">
        <f t="array" ref="AN51">IF(INDEX(Utilities!51:51,$B$9)="","",INDEX(Utilities!51:51,$B$9))</f>
        <v/>
      </c>
      <c r="AO51" s="1" t="str" cm="1">
        <f t="array" ref="AO51">IF(INDEX(Utilities!51:51,$B$9 + 4)="","",INDEX(Utilities!51:51,$B$9 +4))</f>
        <v/>
      </c>
      <c r="AQ51">
        <f t="shared" si="39"/>
        <v>2061</v>
      </c>
      <c r="AR51">
        <f t="shared" si="18"/>
        <v>2040</v>
      </c>
      <c r="AS51" cm="1">
        <f t="array" ref="AS51">IF(AR51&gt;=MAX($D$3:$D$100),MAX($D$3:$D$100),IF(AQ51&lt;$D$3,$D$3,INDEX($D$3:$D$100,MATCH(AQ51,$D$3:$D$100)+1)))</f>
        <v>2040</v>
      </c>
      <c r="AT51">
        <f t="shared" si="19"/>
        <v>9.6840000000000001E-5</v>
      </c>
      <c r="AU51" s="38">
        <f t="shared" si="20"/>
        <v>9.6840000000000001E-5</v>
      </c>
      <c r="AV51">
        <f t="shared" si="21"/>
        <v>9.6840000000000001E-5</v>
      </c>
      <c r="AW51">
        <f t="shared" si="22"/>
        <v>1.17873648</v>
      </c>
      <c r="AX51">
        <f t="shared" si="23"/>
        <v>0</v>
      </c>
      <c r="AZ51" s="1" t="str" cm="1">
        <f t="array" ref="AZ51">IF(INDEX(Utilities!51:51,$B$9)="","",INDEX(Utilities!51:51,$B$9))</f>
        <v/>
      </c>
      <c r="BA51" s="1" t="str" cm="1">
        <f t="array" ref="BA51">IF(INDEX(Utilities!51:51,$B$9 + 5)="","",INDEX(Utilities!51:51,$B$9 +5))</f>
        <v/>
      </c>
      <c r="BC51">
        <f t="shared" si="40"/>
        <v>2061</v>
      </c>
      <c r="BD51">
        <f t="shared" si="24"/>
        <v>2040</v>
      </c>
      <c r="BE51" cm="1">
        <f t="array" ref="BE51">IF(BD51&gt;=MAX($D$3:$D$100),MAX($D$3:$D$100),IF(BC51&lt;$D$3,$D$3,INDEX($D$3:$D$100,MATCH(BC51,$D$3:$D$100)+1)))</f>
        <v>2040</v>
      </c>
      <c r="BF51">
        <f t="shared" si="25"/>
        <v>0.61919999999999997</v>
      </c>
      <c r="BG51" s="38">
        <f t="shared" si="26"/>
        <v>0.61919999999999997</v>
      </c>
      <c r="BH51">
        <f t="shared" si="27"/>
        <v>0.61919999999999997</v>
      </c>
      <c r="BI51">
        <f t="shared" si="28"/>
        <v>7536.9023999999999</v>
      </c>
      <c r="BJ51">
        <f t="shared" si="29"/>
        <v>0</v>
      </c>
      <c r="BL51" s="1" t="str" cm="1">
        <f t="array" ref="BL51">IF(INDEX(Utilities!51:51,$B$9)="","",INDEX(Utilities!51:51,$B$9))</f>
        <v/>
      </c>
      <c r="BM51" s="1" t="str" cm="1">
        <f t="array" ref="BM51">IF(INDEX(Utilities!51:51,$B$9 + 5)="","",INDEX(Utilities!51:51,$B$9 +5))</f>
        <v/>
      </c>
      <c r="BO51">
        <f t="shared" si="41"/>
        <v>2061</v>
      </c>
      <c r="BP51">
        <f t="shared" si="30"/>
        <v>2040</v>
      </c>
      <c r="BQ51" cm="1">
        <f t="array" ref="BQ51">IF(BP51&gt;=MAX($D$3:$D$100),MAX($D$3:$D$100),IF(BO51&lt;$D$3,$D$3,INDEX($D$3:$D$100,MATCH(BO51,$D$3:$D$100)+1)))</f>
        <v>2040</v>
      </c>
      <c r="BR51">
        <f t="shared" si="31"/>
        <v>4.5396000000000001</v>
      </c>
      <c r="BS51" s="38">
        <f t="shared" si="32"/>
        <v>4.5396000000000001</v>
      </c>
      <c r="BT51">
        <f t="shared" si="33"/>
        <v>4.5396000000000001</v>
      </c>
      <c r="BU51">
        <f t="shared" si="34"/>
        <v>55256.011200000001</v>
      </c>
      <c r="BV51">
        <f t="shared" si="35"/>
        <v>0</v>
      </c>
    </row>
    <row r="52" spans="7:74" x14ac:dyDescent="0.25">
      <c r="G52">
        <f t="shared" si="36"/>
        <v>2062</v>
      </c>
      <c r="H52">
        <f t="shared" si="0"/>
        <v>2040</v>
      </c>
      <c r="I52" cm="1">
        <f t="array" ref="I52">IF(H52&gt;=MAX($D$3:$D$100),MAX($D$3:$D$100),IF(G52&lt;$D$3,$D$3,INDEX($D$3:$D$100,MATCH(G52,$D$3:$D$100)+1)))</f>
        <v>2040</v>
      </c>
      <c r="J52">
        <f t="shared" si="1"/>
        <v>6.8040000000000003E-2</v>
      </c>
      <c r="K52">
        <f t="shared" si="2"/>
        <v>6.8040000000000003E-2</v>
      </c>
      <c r="L52">
        <f t="shared" si="3"/>
        <v>6.8040000000000003E-2</v>
      </c>
      <c r="M52">
        <f t="shared" si="4"/>
        <v>828.18288000000007</v>
      </c>
      <c r="N52">
        <f t="shared" si="5"/>
        <v>0</v>
      </c>
      <c r="P52" s="1" t="str" cm="1">
        <f t="array" ref="P52">IF(INDEX(Utilities!52:52,$B$9)="","",INDEX(Utilities!52:52,$B$9))</f>
        <v/>
      </c>
      <c r="Q52" s="1" t="str" cm="1">
        <f t="array" ref="Q52">IF(INDEX(Utilities!52:52,$B$9 + 2)="","",INDEX(Utilities!52:52,$B$9 + 2))</f>
        <v/>
      </c>
      <c r="S52">
        <f t="shared" si="37"/>
        <v>2062</v>
      </c>
      <c r="T52">
        <f t="shared" si="6"/>
        <v>2040</v>
      </c>
      <c r="U52" cm="1">
        <f t="array" ref="U52">IF(T52&gt;=MAX($D$3:$D$100),MAX($D$3:$D$100),IF(S52&lt;$D$3,$D$3,INDEX($D$3:$D$100,MATCH(S52,$D$3:$D$100)+1)))</f>
        <v>2040</v>
      </c>
      <c r="V52">
        <f t="shared" si="7"/>
        <v>4.5720000000000003E-5</v>
      </c>
      <c r="W52" s="38">
        <f t="shared" si="8"/>
        <v>4.5720000000000003E-5</v>
      </c>
      <c r="X52">
        <f t="shared" si="9"/>
        <v>4.5720000000000003E-5</v>
      </c>
      <c r="Y52">
        <f t="shared" si="10"/>
        <v>0.55650384000000008</v>
      </c>
      <c r="Z52">
        <f t="shared" si="11"/>
        <v>0</v>
      </c>
      <c r="AB52" s="1" t="str" cm="1">
        <f t="array" ref="AB52">IF(INDEX(Utilities!52:52,$B$9)="","",INDEX(Utilities!52:52,$B$9))</f>
        <v/>
      </c>
      <c r="AC52" s="1" t="str" cm="1">
        <f t="array" ref="AC52">IF(INDEX(Utilities!52:52,$B$9 + 3)="","",INDEX(Utilities!52:52,$B$9 +3))</f>
        <v/>
      </c>
      <c r="AE52">
        <f t="shared" si="38"/>
        <v>2062</v>
      </c>
      <c r="AF52">
        <f t="shared" si="12"/>
        <v>2040</v>
      </c>
      <c r="AG52" cm="1">
        <f t="array" ref="AG52">IF(AF52&gt;=MAX($D$3:$D$100),MAX($D$3:$D$100),IF(AE52&lt;$D$3,$D$3,INDEX($D$3:$D$100,MATCH(AE52,$D$3:$D$100)+1)))</f>
        <v>2040</v>
      </c>
      <c r="AH52">
        <f t="shared" si="13"/>
        <v>4.572E-4</v>
      </c>
      <c r="AI52" s="38">
        <f t="shared" si="14"/>
        <v>4.572E-4</v>
      </c>
      <c r="AJ52">
        <f t="shared" si="15"/>
        <v>4.572E-4</v>
      </c>
      <c r="AK52">
        <f t="shared" si="16"/>
        <v>5.5650383999999997</v>
      </c>
      <c r="AL52">
        <f t="shared" si="17"/>
        <v>0</v>
      </c>
      <c r="AN52" s="1" t="str" cm="1">
        <f t="array" ref="AN52">IF(INDEX(Utilities!52:52,$B$9)="","",INDEX(Utilities!52:52,$B$9))</f>
        <v/>
      </c>
      <c r="AO52" s="1" t="str" cm="1">
        <f t="array" ref="AO52">IF(INDEX(Utilities!52:52,$B$9 + 4)="","",INDEX(Utilities!52:52,$B$9 +4))</f>
        <v/>
      </c>
      <c r="AQ52">
        <f t="shared" si="39"/>
        <v>2062</v>
      </c>
      <c r="AR52">
        <f t="shared" si="18"/>
        <v>2040</v>
      </c>
      <c r="AS52" cm="1">
        <f t="array" ref="AS52">IF(AR52&gt;=MAX($D$3:$D$100),MAX($D$3:$D$100),IF(AQ52&lt;$D$3,$D$3,INDEX($D$3:$D$100,MATCH(AQ52,$D$3:$D$100)+1)))</f>
        <v>2040</v>
      </c>
      <c r="AT52">
        <f t="shared" si="19"/>
        <v>9.6840000000000001E-5</v>
      </c>
      <c r="AU52" s="38">
        <f t="shared" si="20"/>
        <v>9.6840000000000001E-5</v>
      </c>
      <c r="AV52">
        <f t="shared" si="21"/>
        <v>9.6840000000000001E-5</v>
      </c>
      <c r="AW52">
        <f t="shared" si="22"/>
        <v>1.17873648</v>
      </c>
      <c r="AX52">
        <f t="shared" si="23"/>
        <v>0</v>
      </c>
      <c r="AZ52" s="1" t="str" cm="1">
        <f t="array" ref="AZ52">IF(INDEX(Utilities!52:52,$B$9)="","",INDEX(Utilities!52:52,$B$9))</f>
        <v/>
      </c>
      <c r="BA52" s="1" t="str" cm="1">
        <f t="array" ref="BA52">IF(INDEX(Utilities!52:52,$B$9 + 5)="","",INDEX(Utilities!52:52,$B$9 +5))</f>
        <v/>
      </c>
      <c r="BC52">
        <f t="shared" si="40"/>
        <v>2062</v>
      </c>
      <c r="BD52">
        <f t="shared" si="24"/>
        <v>2040</v>
      </c>
      <c r="BE52" cm="1">
        <f t="array" ref="BE52">IF(BD52&gt;=MAX($D$3:$D$100),MAX($D$3:$D$100),IF(BC52&lt;$D$3,$D$3,INDEX($D$3:$D$100,MATCH(BC52,$D$3:$D$100)+1)))</f>
        <v>2040</v>
      </c>
      <c r="BF52">
        <f t="shared" si="25"/>
        <v>0.61919999999999997</v>
      </c>
      <c r="BG52" s="38">
        <f t="shared" si="26"/>
        <v>0.61919999999999997</v>
      </c>
      <c r="BH52">
        <f t="shared" si="27"/>
        <v>0.61919999999999997</v>
      </c>
      <c r="BI52">
        <f t="shared" si="28"/>
        <v>7536.9023999999999</v>
      </c>
      <c r="BJ52">
        <f t="shared" si="29"/>
        <v>0</v>
      </c>
      <c r="BL52" s="1" t="str" cm="1">
        <f t="array" ref="BL52">IF(INDEX(Utilities!52:52,$B$9)="","",INDEX(Utilities!52:52,$B$9))</f>
        <v/>
      </c>
      <c r="BM52" s="1" t="str" cm="1">
        <f t="array" ref="BM52">IF(INDEX(Utilities!52:52,$B$9 + 5)="","",INDEX(Utilities!52:52,$B$9 +5))</f>
        <v/>
      </c>
      <c r="BO52">
        <f t="shared" si="41"/>
        <v>2062</v>
      </c>
      <c r="BP52">
        <f t="shared" si="30"/>
        <v>2040</v>
      </c>
      <c r="BQ52" cm="1">
        <f t="array" ref="BQ52">IF(BP52&gt;=MAX($D$3:$D$100),MAX($D$3:$D$100),IF(BO52&lt;$D$3,$D$3,INDEX($D$3:$D$100,MATCH(BO52,$D$3:$D$100)+1)))</f>
        <v>2040</v>
      </c>
      <c r="BR52">
        <f t="shared" si="31"/>
        <v>4.5396000000000001</v>
      </c>
      <c r="BS52" s="38">
        <f t="shared" si="32"/>
        <v>4.5396000000000001</v>
      </c>
      <c r="BT52">
        <f t="shared" si="33"/>
        <v>4.5396000000000001</v>
      </c>
      <c r="BU52">
        <f t="shared" si="34"/>
        <v>55256.011200000001</v>
      </c>
      <c r="BV52">
        <f t="shared" si="35"/>
        <v>0</v>
      </c>
    </row>
    <row r="53" spans="7:74" x14ac:dyDescent="0.25">
      <c r="G53">
        <f t="shared" si="36"/>
        <v>2063</v>
      </c>
      <c r="H53">
        <f t="shared" si="0"/>
        <v>2040</v>
      </c>
      <c r="I53" cm="1">
        <f t="array" ref="I53">IF(H53&gt;=MAX($D$3:$D$100),MAX($D$3:$D$100),IF(G53&lt;$D$3,$D$3,INDEX($D$3:$D$100,MATCH(G53,$D$3:$D$100)+1)))</f>
        <v>2040</v>
      </c>
      <c r="J53">
        <f t="shared" si="1"/>
        <v>6.8040000000000003E-2</v>
      </c>
      <c r="K53">
        <f t="shared" si="2"/>
        <v>6.8040000000000003E-2</v>
      </c>
      <c r="L53">
        <f t="shared" si="3"/>
        <v>6.8040000000000003E-2</v>
      </c>
      <c r="M53">
        <f t="shared" si="4"/>
        <v>828.18288000000007</v>
      </c>
      <c r="N53">
        <f t="shared" si="5"/>
        <v>0</v>
      </c>
      <c r="P53" s="1" t="str" cm="1">
        <f t="array" ref="P53">IF(INDEX(Utilities!53:53,$B$9)="","",INDEX(Utilities!53:53,$B$9))</f>
        <v/>
      </c>
      <c r="Q53" s="1" t="str" cm="1">
        <f t="array" ref="Q53">IF(INDEX(Utilities!53:53,$B$9 + 2)="","",INDEX(Utilities!53:53,$B$9 + 2))</f>
        <v/>
      </c>
      <c r="S53">
        <f t="shared" si="37"/>
        <v>2063</v>
      </c>
      <c r="T53">
        <f t="shared" si="6"/>
        <v>2040</v>
      </c>
      <c r="U53" cm="1">
        <f t="array" ref="U53">IF(T53&gt;=MAX($D$3:$D$100),MAX($D$3:$D$100),IF(S53&lt;$D$3,$D$3,INDEX($D$3:$D$100,MATCH(S53,$D$3:$D$100)+1)))</f>
        <v>2040</v>
      </c>
      <c r="V53">
        <f t="shared" si="7"/>
        <v>4.5720000000000003E-5</v>
      </c>
      <c r="W53" s="38">
        <f t="shared" si="8"/>
        <v>4.5720000000000003E-5</v>
      </c>
      <c r="X53">
        <f t="shared" si="9"/>
        <v>4.5720000000000003E-5</v>
      </c>
      <c r="Y53">
        <f t="shared" si="10"/>
        <v>0.55650384000000008</v>
      </c>
      <c r="Z53">
        <f t="shared" si="11"/>
        <v>0</v>
      </c>
      <c r="AB53" s="1" t="str" cm="1">
        <f t="array" ref="AB53">IF(INDEX(Utilities!53:53,$B$9)="","",INDEX(Utilities!53:53,$B$9))</f>
        <v/>
      </c>
      <c r="AC53" s="1" t="str" cm="1">
        <f t="array" ref="AC53">IF(INDEX(Utilities!53:53,$B$9 + 3)="","",INDEX(Utilities!53:53,$B$9 +3))</f>
        <v/>
      </c>
      <c r="AE53">
        <f t="shared" si="38"/>
        <v>2063</v>
      </c>
      <c r="AF53">
        <f t="shared" si="12"/>
        <v>2040</v>
      </c>
      <c r="AG53" cm="1">
        <f t="array" ref="AG53">IF(AF53&gt;=MAX($D$3:$D$100),MAX($D$3:$D$100),IF(AE53&lt;$D$3,$D$3,INDEX($D$3:$D$100,MATCH(AE53,$D$3:$D$100)+1)))</f>
        <v>2040</v>
      </c>
      <c r="AH53">
        <f t="shared" si="13"/>
        <v>4.572E-4</v>
      </c>
      <c r="AI53" s="38">
        <f t="shared" si="14"/>
        <v>4.572E-4</v>
      </c>
      <c r="AJ53">
        <f t="shared" si="15"/>
        <v>4.572E-4</v>
      </c>
      <c r="AK53">
        <f t="shared" si="16"/>
        <v>5.5650383999999997</v>
      </c>
      <c r="AL53">
        <f t="shared" si="17"/>
        <v>0</v>
      </c>
      <c r="AN53" s="1" t="str" cm="1">
        <f t="array" ref="AN53">IF(INDEX(Utilities!53:53,$B$9)="","",INDEX(Utilities!53:53,$B$9))</f>
        <v/>
      </c>
      <c r="AO53" s="1" t="str" cm="1">
        <f t="array" ref="AO53">IF(INDEX(Utilities!53:53,$B$9 + 4)="","",INDEX(Utilities!53:53,$B$9 +4))</f>
        <v/>
      </c>
      <c r="AQ53">
        <f t="shared" si="39"/>
        <v>2063</v>
      </c>
      <c r="AR53">
        <f t="shared" si="18"/>
        <v>2040</v>
      </c>
      <c r="AS53" cm="1">
        <f t="array" ref="AS53">IF(AR53&gt;=MAX($D$3:$D$100),MAX($D$3:$D$100),IF(AQ53&lt;$D$3,$D$3,INDEX($D$3:$D$100,MATCH(AQ53,$D$3:$D$100)+1)))</f>
        <v>2040</v>
      </c>
      <c r="AT53">
        <f t="shared" si="19"/>
        <v>9.6840000000000001E-5</v>
      </c>
      <c r="AU53" s="38">
        <f t="shared" si="20"/>
        <v>9.6840000000000001E-5</v>
      </c>
      <c r="AV53">
        <f t="shared" si="21"/>
        <v>9.6840000000000001E-5</v>
      </c>
      <c r="AW53">
        <f t="shared" si="22"/>
        <v>1.17873648</v>
      </c>
      <c r="AX53">
        <f t="shared" si="23"/>
        <v>0</v>
      </c>
      <c r="AZ53" s="1" t="str" cm="1">
        <f t="array" ref="AZ53">IF(INDEX(Utilities!53:53,$B$9)="","",INDEX(Utilities!53:53,$B$9))</f>
        <v/>
      </c>
      <c r="BA53" s="1" t="str" cm="1">
        <f t="array" ref="BA53">IF(INDEX(Utilities!53:53,$B$9 + 5)="","",INDEX(Utilities!53:53,$B$9 +5))</f>
        <v/>
      </c>
      <c r="BC53">
        <f t="shared" si="40"/>
        <v>2063</v>
      </c>
      <c r="BD53">
        <f t="shared" si="24"/>
        <v>2040</v>
      </c>
      <c r="BE53" cm="1">
        <f t="array" ref="BE53">IF(BD53&gt;=MAX($D$3:$D$100),MAX($D$3:$D$100),IF(BC53&lt;$D$3,$D$3,INDEX($D$3:$D$100,MATCH(BC53,$D$3:$D$100)+1)))</f>
        <v>2040</v>
      </c>
      <c r="BF53">
        <f t="shared" si="25"/>
        <v>0.61919999999999997</v>
      </c>
      <c r="BG53" s="38">
        <f t="shared" si="26"/>
        <v>0.61919999999999997</v>
      </c>
      <c r="BH53">
        <f t="shared" si="27"/>
        <v>0.61919999999999997</v>
      </c>
      <c r="BI53">
        <f t="shared" si="28"/>
        <v>7536.9023999999999</v>
      </c>
      <c r="BJ53">
        <f t="shared" si="29"/>
        <v>0</v>
      </c>
      <c r="BL53" s="1" t="str" cm="1">
        <f t="array" ref="BL53">IF(INDEX(Utilities!53:53,$B$9)="","",INDEX(Utilities!53:53,$B$9))</f>
        <v/>
      </c>
      <c r="BM53" s="1" t="str" cm="1">
        <f t="array" ref="BM53">IF(INDEX(Utilities!53:53,$B$9 + 5)="","",INDEX(Utilities!53:53,$B$9 +5))</f>
        <v/>
      </c>
      <c r="BO53">
        <f t="shared" si="41"/>
        <v>2063</v>
      </c>
      <c r="BP53">
        <f t="shared" si="30"/>
        <v>2040</v>
      </c>
      <c r="BQ53" cm="1">
        <f t="array" ref="BQ53">IF(BP53&gt;=MAX($D$3:$D$100),MAX($D$3:$D$100),IF(BO53&lt;$D$3,$D$3,INDEX($D$3:$D$100,MATCH(BO53,$D$3:$D$100)+1)))</f>
        <v>2040</v>
      </c>
      <c r="BR53">
        <f t="shared" si="31"/>
        <v>4.5396000000000001</v>
      </c>
      <c r="BS53" s="38">
        <f t="shared" si="32"/>
        <v>4.5396000000000001</v>
      </c>
      <c r="BT53">
        <f t="shared" si="33"/>
        <v>4.5396000000000001</v>
      </c>
      <c r="BU53">
        <f t="shared" si="34"/>
        <v>55256.011200000001</v>
      </c>
      <c r="BV53">
        <f t="shared" si="35"/>
        <v>0</v>
      </c>
    </row>
    <row r="54" spans="7:74" x14ac:dyDescent="0.25">
      <c r="G54">
        <f t="shared" si="36"/>
        <v>2064</v>
      </c>
      <c r="H54">
        <f t="shared" si="0"/>
        <v>2040</v>
      </c>
      <c r="I54" cm="1">
        <f t="array" ref="I54">IF(H54&gt;=MAX($D$3:$D$100),MAX($D$3:$D$100),IF(G54&lt;$D$3,$D$3,INDEX($D$3:$D$100,MATCH(G54,$D$3:$D$100)+1)))</f>
        <v>2040</v>
      </c>
      <c r="J54">
        <f t="shared" si="1"/>
        <v>6.8040000000000003E-2</v>
      </c>
      <c r="K54">
        <f t="shared" si="2"/>
        <v>6.8040000000000003E-2</v>
      </c>
      <c r="L54">
        <f t="shared" si="3"/>
        <v>6.8040000000000003E-2</v>
      </c>
      <c r="M54">
        <f t="shared" si="4"/>
        <v>828.18288000000007</v>
      </c>
      <c r="N54">
        <f t="shared" si="5"/>
        <v>0</v>
      </c>
      <c r="P54" s="1" t="str" cm="1">
        <f t="array" ref="P54">IF(INDEX(Utilities!54:54,$B$9)="","",INDEX(Utilities!54:54,$B$9))</f>
        <v/>
      </c>
      <c r="Q54" s="1" t="str" cm="1">
        <f t="array" ref="Q54">IF(INDEX(Utilities!54:54,$B$9 + 2)="","",INDEX(Utilities!54:54,$B$9 + 2))</f>
        <v/>
      </c>
      <c r="S54">
        <f t="shared" si="37"/>
        <v>2064</v>
      </c>
      <c r="T54">
        <f t="shared" si="6"/>
        <v>2040</v>
      </c>
      <c r="U54" cm="1">
        <f t="array" ref="U54">IF(T54&gt;=MAX($D$3:$D$100),MAX($D$3:$D$100),IF(S54&lt;$D$3,$D$3,INDEX($D$3:$D$100,MATCH(S54,$D$3:$D$100)+1)))</f>
        <v>2040</v>
      </c>
      <c r="V54">
        <f t="shared" si="7"/>
        <v>4.5720000000000003E-5</v>
      </c>
      <c r="W54" s="38">
        <f t="shared" si="8"/>
        <v>4.5720000000000003E-5</v>
      </c>
      <c r="X54">
        <f t="shared" si="9"/>
        <v>4.5720000000000003E-5</v>
      </c>
      <c r="Y54">
        <f t="shared" si="10"/>
        <v>0.55650384000000008</v>
      </c>
      <c r="Z54">
        <f t="shared" si="11"/>
        <v>0</v>
      </c>
      <c r="AB54" s="1" t="str" cm="1">
        <f t="array" ref="AB54">IF(INDEX(Utilities!54:54,$B$9)="","",INDEX(Utilities!54:54,$B$9))</f>
        <v/>
      </c>
      <c r="AC54" s="1" t="str" cm="1">
        <f t="array" ref="AC54">IF(INDEX(Utilities!54:54,$B$9 + 3)="","",INDEX(Utilities!54:54,$B$9 +3))</f>
        <v/>
      </c>
      <c r="AE54">
        <f t="shared" si="38"/>
        <v>2064</v>
      </c>
      <c r="AF54">
        <f t="shared" si="12"/>
        <v>2040</v>
      </c>
      <c r="AG54" cm="1">
        <f t="array" ref="AG54">IF(AF54&gt;=MAX($D$3:$D$100),MAX($D$3:$D$100),IF(AE54&lt;$D$3,$D$3,INDEX($D$3:$D$100,MATCH(AE54,$D$3:$D$100)+1)))</f>
        <v>2040</v>
      </c>
      <c r="AH54">
        <f t="shared" si="13"/>
        <v>4.572E-4</v>
      </c>
      <c r="AI54" s="38">
        <f t="shared" si="14"/>
        <v>4.572E-4</v>
      </c>
      <c r="AJ54">
        <f t="shared" si="15"/>
        <v>4.572E-4</v>
      </c>
      <c r="AK54">
        <f t="shared" si="16"/>
        <v>5.5650383999999997</v>
      </c>
      <c r="AL54">
        <f t="shared" si="17"/>
        <v>0</v>
      </c>
      <c r="AN54" s="1" t="str" cm="1">
        <f t="array" ref="AN54">IF(INDEX(Utilities!54:54,$B$9)="","",INDEX(Utilities!54:54,$B$9))</f>
        <v/>
      </c>
      <c r="AO54" s="1" t="str" cm="1">
        <f t="array" ref="AO54">IF(INDEX(Utilities!54:54,$B$9 + 4)="","",INDEX(Utilities!54:54,$B$9 +4))</f>
        <v/>
      </c>
      <c r="AQ54">
        <f t="shared" si="39"/>
        <v>2064</v>
      </c>
      <c r="AR54">
        <f t="shared" si="18"/>
        <v>2040</v>
      </c>
      <c r="AS54" cm="1">
        <f t="array" ref="AS54">IF(AR54&gt;=MAX($D$3:$D$100),MAX($D$3:$D$100),IF(AQ54&lt;$D$3,$D$3,INDEX($D$3:$D$100,MATCH(AQ54,$D$3:$D$100)+1)))</f>
        <v>2040</v>
      </c>
      <c r="AT54">
        <f t="shared" si="19"/>
        <v>9.6840000000000001E-5</v>
      </c>
      <c r="AU54" s="38">
        <f t="shared" si="20"/>
        <v>9.6840000000000001E-5</v>
      </c>
      <c r="AV54">
        <f t="shared" si="21"/>
        <v>9.6840000000000001E-5</v>
      </c>
      <c r="AW54">
        <f t="shared" si="22"/>
        <v>1.17873648</v>
      </c>
      <c r="AX54">
        <f t="shared" si="23"/>
        <v>0</v>
      </c>
      <c r="AZ54" s="1" t="str" cm="1">
        <f t="array" ref="AZ54">IF(INDEX(Utilities!54:54,$B$9)="","",INDEX(Utilities!54:54,$B$9))</f>
        <v/>
      </c>
      <c r="BA54" s="1" t="str" cm="1">
        <f t="array" ref="BA54">IF(INDEX(Utilities!54:54,$B$9 + 5)="","",INDEX(Utilities!54:54,$B$9 +5))</f>
        <v/>
      </c>
      <c r="BC54">
        <f t="shared" si="40"/>
        <v>2064</v>
      </c>
      <c r="BD54">
        <f t="shared" si="24"/>
        <v>2040</v>
      </c>
      <c r="BE54" cm="1">
        <f t="array" ref="BE54">IF(BD54&gt;=MAX($D$3:$D$100),MAX($D$3:$D$100),IF(BC54&lt;$D$3,$D$3,INDEX($D$3:$D$100,MATCH(BC54,$D$3:$D$100)+1)))</f>
        <v>2040</v>
      </c>
      <c r="BF54">
        <f t="shared" si="25"/>
        <v>0.61919999999999997</v>
      </c>
      <c r="BG54" s="38">
        <f t="shared" si="26"/>
        <v>0.61919999999999997</v>
      </c>
      <c r="BH54">
        <f t="shared" si="27"/>
        <v>0.61919999999999997</v>
      </c>
      <c r="BI54">
        <f t="shared" si="28"/>
        <v>7536.9023999999999</v>
      </c>
      <c r="BJ54">
        <f t="shared" si="29"/>
        <v>0</v>
      </c>
      <c r="BL54" s="1" t="str" cm="1">
        <f t="array" ref="BL54">IF(INDEX(Utilities!54:54,$B$9)="","",INDEX(Utilities!54:54,$B$9))</f>
        <v/>
      </c>
      <c r="BM54" s="1" t="str" cm="1">
        <f t="array" ref="BM54">IF(INDEX(Utilities!54:54,$B$9 + 5)="","",INDEX(Utilities!54:54,$B$9 +5))</f>
        <v/>
      </c>
      <c r="BO54">
        <f t="shared" si="41"/>
        <v>2064</v>
      </c>
      <c r="BP54">
        <f t="shared" si="30"/>
        <v>2040</v>
      </c>
      <c r="BQ54" cm="1">
        <f t="array" ref="BQ54">IF(BP54&gt;=MAX($D$3:$D$100),MAX($D$3:$D$100),IF(BO54&lt;$D$3,$D$3,INDEX($D$3:$D$100,MATCH(BO54,$D$3:$D$100)+1)))</f>
        <v>2040</v>
      </c>
      <c r="BR54">
        <f t="shared" si="31"/>
        <v>4.5396000000000001</v>
      </c>
      <c r="BS54" s="38">
        <f t="shared" si="32"/>
        <v>4.5396000000000001</v>
      </c>
      <c r="BT54">
        <f t="shared" si="33"/>
        <v>4.5396000000000001</v>
      </c>
      <c r="BU54">
        <f t="shared" si="34"/>
        <v>55256.011200000001</v>
      </c>
      <c r="BV54">
        <f t="shared" si="35"/>
        <v>0</v>
      </c>
    </row>
    <row r="55" spans="7:74" x14ac:dyDescent="0.25">
      <c r="G55">
        <f t="shared" si="36"/>
        <v>2065</v>
      </c>
      <c r="H55">
        <f t="shared" si="0"/>
        <v>2040</v>
      </c>
      <c r="I55" cm="1">
        <f t="array" ref="I55">IF(H55&gt;=MAX($D$3:$D$100),MAX($D$3:$D$100),IF(G55&lt;$D$3,$D$3,INDEX($D$3:$D$100,MATCH(G55,$D$3:$D$100)+1)))</f>
        <v>2040</v>
      </c>
      <c r="J55">
        <f t="shared" si="1"/>
        <v>6.8040000000000003E-2</v>
      </c>
      <c r="K55">
        <f t="shared" si="2"/>
        <v>6.8040000000000003E-2</v>
      </c>
      <c r="L55">
        <f t="shared" si="3"/>
        <v>6.8040000000000003E-2</v>
      </c>
      <c r="M55">
        <f t="shared" si="4"/>
        <v>828.18288000000007</v>
      </c>
      <c r="N55">
        <f t="shared" si="5"/>
        <v>0</v>
      </c>
      <c r="P55" s="1" t="str" cm="1">
        <f t="array" ref="P55">IF(INDEX(Utilities!55:55,$B$9)="","",INDEX(Utilities!55:55,$B$9))</f>
        <v/>
      </c>
      <c r="Q55" s="1" t="str" cm="1">
        <f t="array" ref="Q55">IF(INDEX(Utilities!55:55,$B$9 + 2)="","",INDEX(Utilities!55:55,$B$9 + 2))</f>
        <v/>
      </c>
      <c r="S55">
        <f t="shared" si="37"/>
        <v>2065</v>
      </c>
      <c r="T55">
        <f t="shared" si="6"/>
        <v>2040</v>
      </c>
      <c r="U55" cm="1">
        <f t="array" ref="U55">IF(T55&gt;=MAX($D$3:$D$100),MAX($D$3:$D$100),IF(S55&lt;$D$3,$D$3,INDEX($D$3:$D$100,MATCH(S55,$D$3:$D$100)+1)))</f>
        <v>2040</v>
      </c>
      <c r="V55">
        <f t="shared" si="7"/>
        <v>4.5720000000000003E-5</v>
      </c>
      <c r="W55" s="38">
        <f t="shared" si="8"/>
        <v>4.5720000000000003E-5</v>
      </c>
      <c r="X55">
        <f t="shared" si="9"/>
        <v>4.5720000000000003E-5</v>
      </c>
      <c r="Y55">
        <f t="shared" si="10"/>
        <v>0.55650384000000008</v>
      </c>
      <c r="Z55">
        <f t="shared" si="11"/>
        <v>0</v>
      </c>
      <c r="AB55" s="1" t="str" cm="1">
        <f t="array" ref="AB55">IF(INDEX(Utilities!55:55,$B$9)="","",INDEX(Utilities!55:55,$B$9))</f>
        <v/>
      </c>
      <c r="AC55" s="1" t="str" cm="1">
        <f t="array" ref="AC55">IF(INDEX(Utilities!55:55,$B$9 + 3)="","",INDEX(Utilities!55:55,$B$9 +3))</f>
        <v/>
      </c>
      <c r="AE55">
        <f t="shared" si="38"/>
        <v>2065</v>
      </c>
      <c r="AF55">
        <f t="shared" si="12"/>
        <v>2040</v>
      </c>
      <c r="AG55" cm="1">
        <f t="array" ref="AG55">IF(AF55&gt;=MAX($D$3:$D$100),MAX($D$3:$D$100),IF(AE55&lt;$D$3,$D$3,INDEX($D$3:$D$100,MATCH(AE55,$D$3:$D$100)+1)))</f>
        <v>2040</v>
      </c>
      <c r="AH55">
        <f t="shared" si="13"/>
        <v>4.572E-4</v>
      </c>
      <c r="AI55" s="38">
        <f t="shared" si="14"/>
        <v>4.572E-4</v>
      </c>
      <c r="AJ55">
        <f t="shared" si="15"/>
        <v>4.572E-4</v>
      </c>
      <c r="AK55">
        <f t="shared" si="16"/>
        <v>5.5650383999999997</v>
      </c>
      <c r="AL55">
        <f t="shared" si="17"/>
        <v>0</v>
      </c>
      <c r="AN55" s="1" t="str" cm="1">
        <f t="array" ref="AN55">IF(INDEX(Utilities!55:55,$B$9)="","",INDEX(Utilities!55:55,$B$9))</f>
        <v/>
      </c>
      <c r="AO55" s="1" t="str" cm="1">
        <f t="array" ref="AO55">IF(INDEX(Utilities!55:55,$B$9 + 4)="","",INDEX(Utilities!55:55,$B$9 +4))</f>
        <v/>
      </c>
      <c r="AQ55">
        <f t="shared" si="39"/>
        <v>2065</v>
      </c>
      <c r="AR55">
        <f t="shared" si="18"/>
        <v>2040</v>
      </c>
      <c r="AS55" cm="1">
        <f t="array" ref="AS55">IF(AR55&gt;=MAX($D$3:$D$100),MAX($D$3:$D$100),IF(AQ55&lt;$D$3,$D$3,INDEX($D$3:$D$100,MATCH(AQ55,$D$3:$D$100)+1)))</f>
        <v>2040</v>
      </c>
      <c r="AT55">
        <f t="shared" si="19"/>
        <v>9.6840000000000001E-5</v>
      </c>
      <c r="AU55" s="38">
        <f t="shared" si="20"/>
        <v>9.6840000000000001E-5</v>
      </c>
      <c r="AV55">
        <f t="shared" si="21"/>
        <v>9.6840000000000001E-5</v>
      </c>
      <c r="AW55">
        <f t="shared" si="22"/>
        <v>1.17873648</v>
      </c>
      <c r="AX55">
        <f t="shared" si="23"/>
        <v>0</v>
      </c>
      <c r="AZ55" s="1" t="str" cm="1">
        <f t="array" ref="AZ55">IF(INDEX(Utilities!55:55,$B$9)="","",INDEX(Utilities!55:55,$B$9))</f>
        <v/>
      </c>
      <c r="BA55" s="1" t="str" cm="1">
        <f t="array" ref="BA55">IF(INDEX(Utilities!55:55,$B$9 + 5)="","",INDEX(Utilities!55:55,$B$9 +5))</f>
        <v/>
      </c>
      <c r="BC55">
        <f t="shared" si="40"/>
        <v>2065</v>
      </c>
      <c r="BD55">
        <f t="shared" si="24"/>
        <v>2040</v>
      </c>
      <c r="BE55" cm="1">
        <f t="array" ref="BE55">IF(BD55&gt;=MAX($D$3:$D$100),MAX($D$3:$D$100),IF(BC55&lt;$D$3,$D$3,INDEX($D$3:$D$100,MATCH(BC55,$D$3:$D$100)+1)))</f>
        <v>2040</v>
      </c>
      <c r="BF55">
        <f t="shared" si="25"/>
        <v>0.61919999999999997</v>
      </c>
      <c r="BG55" s="38">
        <f t="shared" si="26"/>
        <v>0.61919999999999997</v>
      </c>
      <c r="BH55">
        <f t="shared" si="27"/>
        <v>0.61919999999999997</v>
      </c>
      <c r="BI55">
        <f t="shared" si="28"/>
        <v>7536.9023999999999</v>
      </c>
      <c r="BJ55">
        <f t="shared" si="29"/>
        <v>0</v>
      </c>
      <c r="BL55" s="1" t="str" cm="1">
        <f t="array" ref="BL55">IF(INDEX(Utilities!55:55,$B$9)="","",INDEX(Utilities!55:55,$B$9))</f>
        <v/>
      </c>
      <c r="BM55" s="1" t="str" cm="1">
        <f t="array" ref="BM55">IF(INDEX(Utilities!55:55,$B$9 + 5)="","",INDEX(Utilities!55:55,$B$9 +5))</f>
        <v/>
      </c>
      <c r="BO55">
        <f t="shared" si="41"/>
        <v>2065</v>
      </c>
      <c r="BP55">
        <f t="shared" si="30"/>
        <v>2040</v>
      </c>
      <c r="BQ55" cm="1">
        <f t="array" ref="BQ55">IF(BP55&gt;=MAX($D$3:$D$100),MAX($D$3:$D$100),IF(BO55&lt;$D$3,$D$3,INDEX($D$3:$D$100,MATCH(BO55,$D$3:$D$100)+1)))</f>
        <v>2040</v>
      </c>
      <c r="BR55">
        <f t="shared" si="31"/>
        <v>4.5396000000000001</v>
      </c>
      <c r="BS55" s="38">
        <f t="shared" si="32"/>
        <v>4.5396000000000001</v>
      </c>
      <c r="BT55">
        <f t="shared" si="33"/>
        <v>4.5396000000000001</v>
      </c>
      <c r="BU55">
        <f t="shared" si="34"/>
        <v>55256.011200000001</v>
      </c>
      <c r="BV55">
        <f t="shared" si="35"/>
        <v>0</v>
      </c>
    </row>
    <row r="56" spans="7:74" x14ac:dyDescent="0.25">
      <c r="G56">
        <f t="shared" si="36"/>
        <v>2066</v>
      </c>
      <c r="H56">
        <f t="shared" si="0"/>
        <v>2040</v>
      </c>
      <c r="I56" cm="1">
        <f t="array" ref="I56">IF(H56&gt;=MAX($D$3:$D$100),MAX($D$3:$D$100),IF(G56&lt;$D$3,$D$3,INDEX($D$3:$D$100,MATCH(G56,$D$3:$D$100)+1)))</f>
        <v>2040</v>
      </c>
      <c r="J56">
        <f t="shared" si="1"/>
        <v>6.8040000000000003E-2</v>
      </c>
      <c r="K56">
        <f t="shared" si="2"/>
        <v>6.8040000000000003E-2</v>
      </c>
      <c r="L56">
        <f t="shared" si="3"/>
        <v>6.8040000000000003E-2</v>
      </c>
      <c r="M56">
        <f t="shared" si="4"/>
        <v>828.18288000000007</v>
      </c>
      <c r="N56">
        <f t="shared" si="5"/>
        <v>0</v>
      </c>
      <c r="P56" s="1" t="str" cm="1">
        <f t="array" ref="P56">IF(INDEX(Utilities!56:56,$B$9)="","",INDEX(Utilities!56:56,$B$9))</f>
        <v/>
      </c>
      <c r="Q56" s="1" t="str" cm="1">
        <f t="array" ref="Q56">IF(INDEX(Utilities!56:56,$B$9 + 2)="","",INDEX(Utilities!56:56,$B$9 + 2))</f>
        <v/>
      </c>
      <c r="S56">
        <f t="shared" si="37"/>
        <v>2066</v>
      </c>
      <c r="T56">
        <f t="shared" si="6"/>
        <v>2040</v>
      </c>
      <c r="U56" cm="1">
        <f t="array" ref="U56">IF(T56&gt;=MAX($D$3:$D$100),MAX($D$3:$D$100),IF(S56&lt;$D$3,$D$3,INDEX($D$3:$D$100,MATCH(S56,$D$3:$D$100)+1)))</f>
        <v>2040</v>
      </c>
      <c r="V56">
        <f t="shared" si="7"/>
        <v>4.5720000000000003E-5</v>
      </c>
      <c r="W56" s="38">
        <f t="shared" si="8"/>
        <v>4.5720000000000003E-5</v>
      </c>
      <c r="X56">
        <f t="shared" si="9"/>
        <v>4.5720000000000003E-5</v>
      </c>
      <c r="Y56">
        <f t="shared" si="10"/>
        <v>0.55650384000000008</v>
      </c>
      <c r="Z56">
        <f t="shared" si="11"/>
        <v>0</v>
      </c>
      <c r="AB56" s="1" t="str" cm="1">
        <f t="array" ref="AB56">IF(INDEX(Utilities!56:56,$B$9)="","",INDEX(Utilities!56:56,$B$9))</f>
        <v/>
      </c>
      <c r="AC56" s="1" t="str" cm="1">
        <f t="array" ref="AC56">IF(INDEX(Utilities!56:56,$B$9 + 3)="","",INDEX(Utilities!56:56,$B$9 +3))</f>
        <v/>
      </c>
      <c r="AE56">
        <f t="shared" si="38"/>
        <v>2066</v>
      </c>
      <c r="AF56">
        <f t="shared" si="12"/>
        <v>2040</v>
      </c>
      <c r="AG56" cm="1">
        <f t="array" ref="AG56">IF(AF56&gt;=MAX($D$3:$D$100),MAX($D$3:$D$100),IF(AE56&lt;$D$3,$D$3,INDEX($D$3:$D$100,MATCH(AE56,$D$3:$D$100)+1)))</f>
        <v>2040</v>
      </c>
      <c r="AH56">
        <f t="shared" si="13"/>
        <v>4.572E-4</v>
      </c>
      <c r="AI56" s="38">
        <f t="shared" si="14"/>
        <v>4.572E-4</v>
      </c>
      <c r="AJ56">
        <f t="shared" si="15"/>
        <v>4.572E-4</v>
      </c>
      <c r="AK56">
        <f t="shared" si="16"/>
        <v>5.5650383999999997</v>
      </c>
      <c r="AL56">
        <f t="shared" si="17"/>
        <v>0</v>
      </c>
      <c r="AN56" s="1" t="str" cm="1">
        <f t="array" ref="AN56">IF(INDEX(Utilities!56:56,$B$9)="","",INDEX(Utilities!56:56,$B$9))</f>
        <v/>
      </c>
      <c r="AO56" s="1" t="str" cm="1">
        <f t="array" ref="AO56">IF(INDEX(Utilities!56:56,$B$9 + 4)="","",INDEX(Utilities!56:56,$B$9 +4))</f>
        <v/>
      </c>
      <c r="AQ56">
        <f t="shared" si="39"/>
        <v>2066</v>
      </c>
      <c r="AR56">
        <f t="shared" si="18"/>
        <v>2040</v>
      </c>
      <c r="AS56" cm="1">
        <f t="array" ref="AS56">IF(AR56&gt;=MAX($D$3:$D$100),MAX($D$3:$D$100),IF(AQ56&lt;$D$3,$D$3,INDEX($D$3:$D$100,MATCH(AQ56,$D$3:$D$100)+1)))</f>
        <v>2040</v>
      </c>
      <c r="AT56">
        <f t="shared" si="19"/>
        <v>9.6840000000000001E-5</v>
      </c>
      <c r="AU56" s="38">
        <f t="shared" si="20"/>
        <v>9.6840000000000001E-5</v>
      </c>
      <c r="AV56">
        <f t="shared" si="21"/>
        <v>9.6840000000000001E-5</v>
      </c>
      <c r="AW56">
        <f t="shared" si="22"/>
        <v>1.17873648</v>
      </c>
      <c r="AX56">
        <f t="shared" si="23"/>
        <v>0</v>
      </c>
      <c r="AZ56" s="1" t="str" cm="1">
        <f t="array" ref="AZ56">IF(INDEX(Utilities!56:56,$B$9)="","",INDEX(Utilities!56:56,$B$9))</f>
        <v/>
      </c>
      <c r="BA56" s="1" t="str" cm="1">
        <f t="array" ref="BA56">IF(INDEX(Utilities!56:56,$B$9 + 5)="","",INDEX(Utilities!56:56,$B$9 +5))</f>
        <v/>
      </c>
      <c r="BC56">
        <f t="shared" si="40"/>
        <v>2066</v>
      </c>
      <c r="BD56">
        <f t="shared" si="24"/>
        <v>2040</v>
      </c>
      <c r="BE56" cm="1">
        <f t="array" ref="BE56">IF(BD56&gt;=MAX($D$3:$D$100),MAX($D$3:$D$100),IF(BC56&lt;$D$3,$D$3,INDEX($D$3:$D$100,MATCH(BC56,$D$3:$D$100)+1)))</f>
        <v>2040</v>
      </c>
      <c r="BF56">
        <f t="shared" si="25"/>
        <v>0.61919999999999997</v>
      </c>
      <c r="BG56" s="38">
        <f t="shared" si="26"/>
        <v>0.61919999999999997</v>
      </c>
      <c r="BH56">
        <f t="shared" si="27"/>
        <v>0.61919999999999997</v>
      </c>
      <c r="BI56">
        <f t="shared" si="28"/>
        <v>7536.9023999999999</v>
      </c>
      <c r="BJ56">
        <f t="shared" si="29"/>
        <v>0</v>
      </c>
      <c r="BL56" s="1" t="str" cm="1">
        <f t="array" ref="BL56">IF(INDEX(Utilities!56:56,$B$9)="","",INDEX(Utilities!56:56,$B$9))</f>
        <v/>
      </c>
      <c r="BM56" s="1" t="str" cm="1">
        <f t="array" ref="BM56">IF(INDEX(Utilities!56:56,$B$9 + 5)="","",INDEX(Utilities!56:56,$B$9 +5))</f>
        <v/>
      </c>
      <c r="BO56">
        <f t="shared" si="41"/>
        <v>2066</v>
      </c>
      <c r="BP56">
        <f t="shared" si="30"/>
        <v>2040</v>
      </c>
      <c r="BQ56" cm="1">
        <f t="array" ref="BQ56">IF(BP56&gt;=MAX($D$3:$D$100),MAX($D$3:$D$100),IF(BO56&lt;$D$3,$D$3,INDEX($D$3:$D$100,MATCH(BO56,$D$3:$D$100)+1)))</f>
        <v>2040</v>
      </c>
      <c r="BR56">
        <f t="shared" si="31"/>
        <v>4.5396000000000001</v>
      </c>
      <c r="BS56" s="38">
        <f t="shared" si="32"/>
        <v>4.5396000000000001</v>
      </c>
      <c r="BT56">
        <f t="shared" si="33"/>
        <v>4.5396000000000001</v>
      </c>
      <c r="BU56">
        <f t="shared" si="34"/>
        <v>55256.011200000001</v>
      </c>
      <c r="BV56">
        <f t="shared" si="35"/>
        <v>0</v>
      </c>
    </row>
    <row r="57" spans="7:74" x14ac:dyDescent="0.25">
      <c r="G57">
        <f t="shared" si="36"/>
        <v>2067</v>
      </c>
      <c r="H57">
        <f t="shared" si="0"/>
        <v>2040</v>
      </c>
      <c r="I57" cm="1">
        <f t="array" ref="I57">IF(H57&gt;=MAX($D$3:$D$100),MAX($D$3:$D$100),IF(G57&lt;$D$3,$D$3,INDEX($D$3:$D$100,MATCH(G57,$D$3:$D$100)+1)))</f>
        <v>2040</v>
      </c>
      <c r="J57">
        <f t="shared" si="1"/>
        <v>6.8040000000000003E-2</v>
      </c>
      <c r="K57">
        <f t="shared" si="2"/>
        <v>6.8040000000000003E-2</v>
      </c>
      <c r="L57">
        <f t="shared" si="3"/>
        <v>6.8040000000000003E-2</v>
      </c>
      <c r="M57">
        <f t="shared" si="4"/>
        <v>828.18288000000007</v>
      </c>
      <c r="N57">
        <f t="shared" si="5"/>
        <v>0</v>
      </c>
      <c r="P57" s="1" t="str" cm="1">
        <f t="array" ref="P57">IF(INDEX(Utilities!57:57,$B$9)="","",INDEX(Utilities!57:57,$B$9))</f>
        <v/>
      </c>
      <c r="Q57" s="1" t="str" cm="1">
        <f t="array" ref="Q57">IF(INDEX(Utilities!57:57,$B$9 + 2)="","",INDEX(Utilities!57:57,$B$9 + 2))</f>
        <v/>
      </c>
      <c r="S57">
        <f t="shared" si="37"/>
        <v>2067</v>
      </c>
      <c r="T57">
        <f t="shared" si="6"/>
        <v>2040</v>
      </c>
      <c r="U57" cm="1">
        <f t="array" ref="U57">IF(T57&gt;=MAX($D$3:$D$100),MAX($D$3:$D$100),IF(S57&lt;$D$3,$D$3,INDEX($D$3:$D$100,MATCH(S57,$D$3:$D$100)+1)))</f>
        <v>2040</v>
      </c>
      <c r="V57">
        <f t="shared" si="7"/>
        <v>4.5720000000000003E-5</v>
      </c>
      <c r="W57" s="38">
        <f t="shared" si="8"/>
        <v>4.5720000000000003E-5</v>
      </c>
      <c r="X57">
        <f t="shared" si="9"/>
        <v>4.5720000000000003E-5</v>
      </c>
      <c r="Y57">
        <f t="shared" si="10"/>
        <v>0.55650384000000008</v>
      </c>
      <c r="Z57">
        <f t="shared" si="11"/>
        <v>0</v>
      </c>
      <c r="AB57" s="1" t="str" cm="1">
        <f t="array" ref="AB57">IF(INDEX(Utilities!57:57,$B$9)="","",INDEX(Utilities!57:57,$B$9))</f>
        <v/>
      </c>
      <c r="AC57" s="1" t="str" cm="1">
        <f t="array" ref="AC57">IF(INDEX(Utilities!57:57,$B$9 + 3)="","",INDEX(Utilities!57:57,$B$9 +3))</f>
        <v/>
      </c>
      <c r="AE57">
        <f t="shared" si="38"/>
        <v>2067</v>
      </c>
      <c r="AF57">
        <f t="shared" si="12"/>
        <v>2040</v>
      </c>
      <c r="AG57" cm="1">
        <f t="array" ref="AG57">IF(AF57&gt;=MAX($D$3:$D$100),MAX($D$3:$D$100),IF(AE57&lt;$D$3,$D$3,INDEX($D$3:$D$100,MATCH(AE57,$D$3:$D$100)+1)))</f>
        <v>2040</v>
      </c>
      <c r="AH57">
        <f t="shared" si="13"/>
        <v>4.572E-4</v>
      </c>
      <c r="AI57" s="38">
        <f t="shared" si="14"/>
        <v>4.572E-4</v>
      </c>
      <c r="AJ57">
        <f t="shared" si="15"/>
        <v>4.572E-4</v>
      </c>
      <c r="AK57">
        <f t="shared" si="16"/>
        <v>5.5650383999999997</v>
      </c>
      <c r="AL57">
        <f t="shared" si="17"/>
        <v>0</v>
      </c>
      <c r="AN57" s="1" t="str" cm="1">
        <f t="array" ref="AN57">IF(INDEX(Utilities!57:57,$B$9)="","",INDEX(Utilities!57:57,$B$9))</f>
        <v/>
      </c>
      <c r="AO57" s="1" t="str" cm="1">
        <f t="array" ref="AO57">IF(INDEX(Utilities!57:57,$B$9 + 4)="","",INDEX(Utilities!57:57,$B$9 +4))</f>
        <v/>
      </c>
      <c r="AQ57">
        <f t="shared" si="39"/>
        <v>2067</v>
      </c>
      <c r="AR57">
        <f t="shared" si="18"/>
        <v>2040</v>
      </c>
      <c r="AS57" cm="1">
        <f t="array" ref="AS57">IF(AR57&gt;=MAX($D$3:$D$100),MAX($D$3:$D$100),IF(AQ57&lt;$D$3,$D$3,INDEX($D$3:$D$100,MATCH(AQ57,$D$3:$D$100)+1)))</f>
        <v>2040</v>
      </c>
      <c r="AT57">
        <f t="shared" si="19"/>
        <v>9.6840000000000001E-5</v>
      </c>
      <c r="AU57" s="38">
        <f t="shared" si="20"/>
        <v>9.6840000000000001E-5</v>
      </c>
      <c r="AV57">
        <f t="shared" si="21"/>
        <v>9.6840000000000001E-5</v>
      </c>
      <c r="AW57">
        <f t="shared" si="22"/>
        <v>1.17873648</v>
      </c>
      <c r="AX57">
        <f t="shared" si="23"/>
        <v>0</v>
      </c>
      <c r="AZ57" s="1" t="str" cm="1">
        <f t="array" ref="AZ57">IF(INDEX(Utilities!57:57,$B$9)="","",INDEX(Utilities!57:57,$B$9))</f>
        <v/>
      </c>
      <c r="BA57" s="1" t="str" cm="1">
        <f t="array" ref="BA57">IF(INDEX(Utilities!57:57,$B$9 + 5)="","",INDEX(Utilities!57:57,$B$9 +5))</f>
        <v/>
      </c>
      <c r="BC57">
        <f t="shared" si="40"/>
        <v>2067</v>
      </c>
      <c r="BD57">
        <f t="shared" si="24"/>
        <v>2040</v>
      </c>
      <c r="BE57" cm="1">
        <f t="array" ref="BE57">IF(BD57&gt;=MAX($D$3:$D$100),MAX($D$3:$D$100),IF(BC57&lt;$D$3,$D$3,INDEX($D$3:$D$100,MATCH(BC57,$D$3:$D$100)+1)))</f>
        <v>2040</v>
      </c>
      <c r="BF57">
        <f t="shared" si="25"/>
        <v>0.61919999999999997</v>
      </c>
      <c r="BG57" s="38">
        <f t="shared" si="26"/>
        <v>0.61919999999999997</v>
      </c>
      <c r="BH57">
        <f t="shared" si="27"/>
        <v>0.61919999999999997</v>
      </c>
      <c r="BI57">
        <f t="shared" si="28"/>
        <v>7536.9023999999999</v>
      </c>
      <c r="BJ57">
        <f t="shared" si="29"/>
        <v>0</v>
      </c>
      <c r="BL57" s="1" t="str" cm="1">
        <f t="array" ref="BL57">IF(INDEX(Utilities!57:57,$B$9)="","",INDEX(Utilities!57:57,$B$9))</f>
        <v/>
      </c>
      <c r="BM57" s="1" t="str" cm="1">
        <f t="array" ref="BM57">IF(INDEX(Utilities!57:57,$B$9 + 5)="","",INDEX(Utilities!57:57,$B$9 +5))</f>
        <v/>
      </c>
      <c r="BO57">
        <f t="shared" si="41"/>
        <v>2067</v>
      </c>
      <c r="BP57">
        <f t="shared" si="30"/>
        <v>2040</v>
      </c>
      <c r="BQ57" cm="1">
        <f t="array" ref="BQ57">IF(BP57&gt;=MAX($D$3:$D$100),MAX($D$3:$D$100),IF(BO57&lt;$D$3,$D$3,INDEX($D$3:$D$100,MATCH(BO57,$D$3:$D$100)+1)))</f>
        <v>2040</v>
      </c>
      <c r="BR57">
        <f t="shared" si="31"/>
        <v>4.5396000000000001</v>
      </c>
      <c r="BS57" s="38">
        <f t="shared" si="32"/>
        <v>4.5396000000000001</v>
      </c>
      <c r="BT57">
        <f t="shared" si="33"/>
        <v>4.5396000000000001</v>
      </c>
      <c r="BU57">
        <f t="shared" si="34"/>
        <v>55256.011200000001</v>
      </c>
      <c r="BV57">
        <f t="shared" si="35"/>
        <v>0</v>
      </c>
    </row>
    <row r="58" spans="7:74" x14ac:dyDescent="0.25">
      <c r="G58">
        <f t="shared" si="36"/>
        <v>2068</v>
      </c>
      <c r="H58">
        <f t="shared" si="0"/>
        <v>2040</v>
      </c>
      <c r="I58" cm="1">
        <f t="array" ref="I58">IF(H58&gt;=MAX($D$3:$D$100),MAX($D$3:$D$100),IF(G58&lt;$D$3,$D$3,INDEX($D$3:$D$100,MATCH(G58,$D$3:$D$100)+1)))</f>
        <v>2040</v>
      </c>
      <c r="J58">
        <f t="shared" si="1"/>
        <v>6.8040000000000003E-2</v>
      </c>
      <c r="K58">
        <f t="shared" si="2"/>
        <v>6.8040000000000003E-2</v>
      </c>
      <c r="L58">
        <f t="shared" si="3"/>
        <v>6.8040000000000003E-2</v>
      </c>
      <c r="M58">
        <f t="shared" si="4"/>
        <v>828.18288000000007</v>
      </c>
      <c r="N58">
        <f t="shared" si="5"/>
        <v>0</v>
      </c>
      <c r="P58" s="1" t="str" cm="1">
        <f t="array" ref="P58">IF(INDEX(Utilities!58:58,$B$9)="","",INDEX(Utilities!58:58,$B$9))</f>
        <v/>
      </c>
      <c r="Q58" s="1" t="str" cm="1">
        <f t="array" ref="Q58">IF(INDEX(Utilities!58:58,$B$9 + 2)="","",INDEX(Utilities!58:58,$B$9 + 2))</f>
        <v/>
      </c>
      <c r="S58">
        <f t="shared" si="37"/>
        <v>2068</v>
      </c>
      <c r="T58">
        <f t="shared" si="6"/>
        <v>2040</v>
      </c>
      <c r="U58" cm="1">
        <f t="array" ref="U58">IF(T58&gt;=MAX($D$3:$D$100),MAX($D$3:$D$100),IF(S58&lt;$D$3,$D$3,INDEX($D$3:$D$100,MATCH(S58,$D$3:$D$100)+1)))</f>
        <v>2040</v>
      </c>
      <c r="V58">
        <f t="shared" si="7"/>
        <v>4.5720000000000003E-5</v>
      </c>
      <c r="W58" s="38">
        <f t="shared" si="8"/>
        <v>4.5720000000000003E-5</v>
      </c>
      <c r="X58">
        <f t="shared" si="9"/>
        <v>4.5720000000000003E-5</v>
      </c>
      <c r="Y58">
        <f t="shared" si="10"/>
        <v>0.55650384000000008</v>
      </c>
      <c r="Z58">
        <f t="shared" si="11"/>
        <v>0</v>
      </c>
      <c r="AB58" s="1" t="str" cm="1">
        <f t="array" ref="AB58">IF(INDEX(Utilities!58:58,$B$9)="","",INDEX(Utilities!58:58,$B$9))</f>
        <v/>
      </c>
      <c r="AC58" s="1" t="str" cm="1">
        <f t="array" ref="AC58">IF(INDEX(Utilities!58:58,$B$9 + 3)="","",INDEX(Utilities!58:58,$B$9 +3))</f>
        <v/>
      </c>
      <c r="AE58">
        <f t="shared" si="38"/>
        <v>2068</v>
      </c>
      <c r="AF58">
        <f t="shared" si="12"/>
        <v>2040</v>
      </c>
      <c r="AG58" cm="1">
        <f t="array" ref="AG58">IF(AF58&gt;=MAX($D$3:$D$100),MAX($D$3:$D$100),IF(AE58&lt;$D$3,$D$3,INDEX($D$3:$D$100,MATCH(AE58,$D$3:$D$100)+1)))</f>
        <v>2040</v>
      </c>
      <c r="AH58">
        <f t="shared" si="13"/>
        <v>4.572E-4</v>
      </c>
      <c r="AI58" s="38">
        <f t="shared" si="14"/>
        <v>4.572E-4</v>
      </c>
      <c r="AJ58">
        <f t="shared" si="15"/>
        <v>4.572E-4</v>
      </c>
      <c r="AK58">
        <f t="shared" si="16"/>
        <v>5.5650383999999997</v>
      </c>
      <c r="AL58">
        <f t="shared" si="17"/>
        <v>0</v>
      </c>
      <c r="AN58" s="1" t="str" cm="1">
        <f t="array" ref="AN58">IF(INDEX(Utilities!58:58,$B$9)="","",INDEX(Utilities!58:58,$B$9))</f>
        <v/>
      </c>
      <c r="AO58" s="1" t="str" cm="1">
        <f t="array" ref="AO58">IF(INDEX(Utilities!58:58,$B$9 + 4)="","",INDEX(Utilities!58:58,$B$9 +4))</f>
        <v/>
      </c>
      <c r="AQ58">
        <f t="shared" si="39"/>
        <v>2068</v>
      </c>
      <c r="AR58">
        <f t="shared" si="18"/>
        <v>2040</v>
      </c>
      <c r="AS58" cm="1">
        <f t="array" ref="AS58">IF(AR58&gt;=MAX($D$3:$D$100),MAX($D$3:$D$100),IF(AQ58&lt;$D$3,$D$3,INDEX($D$3:$D$100,MATCH(AQ58,$D$3:$D$100)+1)))</f>
        <v>2040</v>
      </c>
      <c r="AT58">
        <f t="shared" si="19"/>
        <v>9.6840000000000001E-5</v>
      </c>
      <c r="AU58" s="38">
        <f t="shared" si="20"/>
        <v>9.6840000000000001E-5</v>
      </c>
      <c r="AV58">
        <f t="shared" si="21"/>
        <v>9.6840000000000001E-5</v>
      </c>
      <c r="AW58">
        <f t="shared" si="22"/>
        <v>1.17873648</v>
      </c>
      <c r="AX58">
        <f t="shared" si="23"/>
        <v>0</v>
      </c>
      <c r="AZ58" s="1" t="str" cm="1">
        <f t="array" ref="AZ58">IF(INDEX(Utilities!58:58,$B$9)="","",INDEX(Utilities!58:58,$B$9))</f>
        <v/>
      </c>
      <c r="BA58" s="1" t="str" cm="1">
        <f t="array" ref="BA58">IF(INDEX(Utilities!58:58,$B$9 + 5)="","",INDEX(Utilities!58:58,$B$9 +5))</f>
        <v/>
      </c>
      <c r="BC58">
        <f t="shared" si="40"/>
        <v>2068</v>
      </c>
      <c r="BD58">
        <f t="shared" si="24"/>
        <v>2040</v>
      </c>
      <c r="BE58" cm="1">
        <f t="array" ref="BE58">IF(BD58&gt;=MAX($D$3:$D$100),MAX($D$3:$D$100),IF(BC58&lt;$D$3,$D$3,INDEX($D$3:$D$100,MATCH(BC58,$D$3:$D$100)+1)))</f>
        <v>2040</v>
      </c>
      <c r="BF58">
        <f t="shared" si="25"/>
        <v>0.61919999999999997</v>
      </c>
      <c r="BG58" s="38">
        <f t="shared" si="26"/>
        <v>0.61919999999999997</v>
      </c>
      <c r="BH58">
        <f t="shared" si="27"/>
        <v>0.61919999999999997</v>
      </c>
      <c r="BI58">
        <f t="shared" si="28"/>
        <v>7536.9023999999999</v>
      </c>
      <c r="BJ58">
        <f t="shared" si="29"/>
        <v>0</v>
      </c>
      <c r="BL58" s="1" t="str" cm="1">
        <f t="array" ref="BL58">IF(INDEX(Utilities!58:58,$B$9)="","",INDEX(Utilities!58:58,$B$9))</f>
        <v/>
      </c>
      <c r="BM58" s="1" t="str" cm="1">
        <f t="array" ref="BM58">IF(INDEX(Utilities!58:58,$B$9 + 5)="","",INDEX(Utilities!58:58,$B$9 +5))</f>
        <v/>
      </c>
      <c r="BO58">
        <f t="shared" si="41"/>
        <v>2068</v>
      </c>
      <c r="BP58">
        <f t="shared" si="30"/>
        <v>2040</v>
      </c>
      <c r="BQ58" cm="1">
        <f t="array" ref="BQ58">IF(BP58&gt;=MAX($D$3:$D$100),MAX($D$3:$D$100),IF(BO58&lt;$D$3,$D$3,INDEX($D$3:$D$100,MATCH(BO58,$D$3:$D$100)+1)))</f>
        <v>2040</v>
      </c>
      <c r="BR58">
        <f t="shared" si="31"/>
        <v>4.5396000000000001</v>
      </c>
      <c r="BS58" s="38">
        <f t="shared" si="32"/>
        <v>4.5396000000000001</v>
      </c>
      <c r="BT58">
        <f t="shared" si="33"/>
        <v>4.5396000000000001</v>
      </c>
      <c r="BU58">
        <f t="shared" si="34"/>
        <v>55256.011200000001</v>
      </c>
      <c r="BV58">
        <f t="shared" si="35"/>
        <v>0</v>
      </c>
    </row>
    <row r="59" spans="7:74" x14ac:dyDescent="0.25">
      <c r="G59">
        <f t="shared" si="36"/>
        <v>2069</v>
      </c>
      <c r="H59">
        <f t="shared" si="0"/>
        <v>2040</v>
      </c>
      <c r="I59" cm="1">
        <f t="array" ref="I59">IF(H59&gt;=MAX($D$3:$D$100),MAX($D$3:$D$100),IF(G59&lt;$D$3,$D$3,INDEX($D$3:$D$100,MATCH(G59,$D$3:$D$100)+1)))</f>
        <v>2040</v>
      </c>
      <c r="J59">
        <f t="shared" si="1"/>
        <v>6.8040000000000003E-2</v>
      </c>
      <c r="K59">
        <f t="shared" si="2"/>
        <v>6.8040000000000003E-2</v>
      </c>
      <c r="L59">
        <f t="shared" si="3"/>
        <v>6.8040000000000003E-2</v>
      </c>
      <c r="M59">
        <f t="shared" si="4"/>
        <v>828.18288000000007</v>
      </c>
      <c r="N59">
        <f t="shared" si="5"/>
        <v>0</v>
      </c>
      <c r="P59" s="1" t="str" cm="1">
        <f t="array" ref="P59">IF(INDEX(Utilities!59:59,$B$9)="","",INDEX(Utilities!59:59,$B$9))</f>
        <v/>
      </c>
      <c r="Q59" s="1" t="str" cm="1">
        <f t="array" ref="Q59">IF(INDEX(Utilities!59:59,$B$9 + 2)="","",INDEX(Utilities!59:59,$B$9 + 2))</f>
        <v/>
      </c>
      <c r="S59">
        <f t="shared" si="37"/>
        <v>2069</v>
      </c>
      <c r="T59">
        <f t="shared" si="6"/>
        <v>2040</v>
      </c>
      <c r="U59" cm="1">
        <f t="array" ref="U59">IF(T59&gt;=MAX($D$3:$D$100),MAX($D$3:$D$100),IF(S59&lt;$D$3,$D$3,INDEX($D$3:$D$100,MATCH(S59,$D$3:$D$100)+1)))</f>
        <v>2040</v>
      </c>
      <c r="V59">
        <f t="shared" si="7"/>
        <v>4.5720000000000003E-5</v>
      </c>
      <c r="W59" s="38">
        <f t="shared" si="8"/>
        <v>4.5720000000000003E-5</v>
      </c>
      <c r="X59">
        <f t="shared" si="9"/>
        <v>4.5720000000000003E-5</v>
      </c>
      <c r="Y59">
        <f t="shared" si="10"/>
        <v>0.55650384000000008</v>
      </c>
      <c r="Z59">
        <f t="shared" si="11"/>
        <v>0</v>
      </c>
      <c r="AB59" s="1" t="str" cm="1">
        <f t="array" ref="AB59">IF(INDEX(Utilities!59:59,$B$9)="","",INDEX(Utilities!59:59,$B$9))</f>
        <v/>
      </c>
      <c r="AC59" s="1" t="str" cm="1">
        <f t="array" ref="AC59">IF(INDEX(Utilities!59:59,$B$9 + 3)="","",INDEX(Utilities!59:59,$B$9 +3))</f>
        <v/>
      </c>
      <c r="AE59">
        <f t="shared" si="38"/>
        <v>2069</v>
      </c>
      <c r="AF59">
        <f t="shared" si="12"/>
        <v>2040</v>
      </c>
      <c r="AG59" cm="1">
        <f t="array" ref="AG59">IF(AF59&gt;=MAX($D$3:$D$100),MAX($D$3:$D$100),IF(AE59&lt;$D$3,$D$3,INDEX($D$3:$D$100,MATCH(AE59,$D$3:$D$100)+1)))</f>
        <v>2040</v>
      </c>
      <c r="AH59">
        <f t="shared" si="13"/>
        <v>4.572E-4</v>
      </c>
      <c r="AI59" s="38">
        <f t="shared" si="14"/>
        <v>4.572E-4</v>
      </c>
      <c r="AJ59">
        <f t="shared" si="15"/>
        <v>4.572E-4</v>
      </c>
      <c r="AK59">
        <f t="shared" si="16"/>
        <v>5.5650383999999997</v>
      </c>
      <c r="AL59">
        <f t="shared" si="17"/>
        <v>0</v>
      </c>
      <c r="AN59" s="1" t="str" cm="1">
        <f t="array" ref="AN59">IF(INDEX(Utilities!59:59,$B$9)="","",INDEX(Utilities!59:59,$B$9))</f>
        <v/>
      </c>
      <c r="AO59" s="1" t="str" cm="1">
        <f t="array" ref="AO59">IF(INDEX(Utilities!59:59,$B$9 + 4)="","",INDEX(Utilities!59:59,$B$9 +4))</f>
        <v/>
      </c>
      <c r="AQ59">
        <f t="shared" si="39"/>
        <v>2069</v>
      </c>
      <c r="AR59">
        <f t="shared" si="18"/>
        <v>2040</v>
      </c>
      <c r="AS59" cm="1">
        <f t="array" ref="AS59">IF(AR59&gt;=MAX($D$3:$D$100),MAX($D$3:$D$100),IF(AQ59&lt;$D$3,$D$3,INDEX($D$3:$D$100,MATCH(AQ59,$D$3:$D$100)+1)))</f>
        <v>2040</v>
      </c>
      <c r="AT59">
        <f t="shared" si="19"/>
        <v>9.6840000000000001E-5</v>
      </c>
      <c r="AU59" s="38">
        <f t="shared" si="20"/>
        <v>9.6840000000000001E-5</v>
      </c>
      <c r="AV59">
        <f t="shared" si="21"/>
        <v>9.6840000000000001E-5</v>
      </c>
      <c r="AW59">
        <f t="shared" si="22"/>
        <v>1.17873648</v>
      </c>
      <c r="AX59">
        <f t="shared" si="23"/>
        <v>0</v>
      </c>
      <c r="AZ59" s="1" t="str" cm="1">
        <f t="array" ref="AZ59">IF(INDEX(Utilities!59:59,$B$9)="","",INDEX(Utilities!59:59,$B$9))</f>
        <v/>
      </c>
      <c r="BA59" s="1" t="str" cm="1">
        <f t="array" ref="BA59">IF(INDEX(Utilities!59:59,$B$9 + 5)="","",INDEX(Utilities!59:59,$B$9 +5))</f>
        <v/>
      </c>
      <c r="BC59">
        <f t="shared" si="40"/>
        <v>2069</v>
      </c>
      <c r="BD59">
        <f t="shared" si="24"/>
        <v>2040</v>
      </c>
      <c r="BE59" cm="1">
        <f t="array" ref="BE59">IF(BD59&gt;=MAX($D$3:$D$100),MAX($D$3:$D$100),IF(BC59&lt;$D$3,$D$3,INDEX($D$3:$D$100,MATCH(BC59,$D$3:$D$100)+1)))</f>
        <v>2040</v>
      </c>
      <c r="BF59">
        <f t="shared" si="25"/>
        <v>0.61919999999999997</v>
      </c>
      <c r="BG59" s="38">
        <f t="shared" si="26"/>
        <v>0.61919999999999997</v>
      </c>
      <c r="BH59">
        <f t="shared" si="27"/>
        <v>0.61919999999999997</v>
      </c>
      <c r="BI59">
        <f t="shared" si="28"/>
        <v>7536.9023999999999</v>
      </c>
      <c r="BJ59">
        <f t="shared" si="29"/>
        <v>0</v>
      </c>
      <c r="BL59" s="1" t="str" cm="1">
        <f t="array" ref="BL59">IF(INDEX(Utilities!59:59,$B$9)="","",INDEX(Utilities!59:59,$B$9))</f>
        <v/>
      </c>
      <c r="BM59" s="1" t="str" cm="1">
        <f t="array" ref="BM59">IF(INDEX(Utilities!59:59,$B$9 + 5)="","",INDEX(Utilities!59:59,$B$9 +5))</f>
        <v/>
      </c>
      <c r="BO59">
        <f t="shared" si="41"/>
        <v>2069</v>
      </c>
      <c r="BP59">
        <f t="shared" si="30"/>
        <v>2040</v>
      </c>
      <c r="BQ59" cm="1">
        <f t="array" ref="BQ59">IF(BP59&gt;=MAX($D$3:$D$100),MAX($D$3:$D$100),IF(BO59&lt;$D$3,$D$3,INDEX($D$3:$D$100,MATCH(BO59,$D$3:$D$100)+1)))</f>
        <v>2040</v>
      </c>
      <c r="BR59">
        <f t="shared" si="31"/>
        <v>4.5396000000000001</v>
      </c>
      <c r="BS59" s="38">
        <f t="shared" si="32"/>
        <v>4.5396000000000001</v>
      </c>
      <c r="BT59">
        <f t="shared" si="33"/>
        <v>4.5396000000000001</v>
      </c>
      <c r="BU59">
        <f t="shared" si="34"/>
        <v>55256.011200000001</v>
      </c>
      <c r="BV59">
        <f t="shared" si="35"/>
        <v>0</v>
      </c>
    </row>
    <row r="60" spans="7:74" x14ac:dyDescent="0.25">
      <c r="G60">
        <f t="shared" si="36"/>
        <v>2070</v>
      </c>
      <c r="H60">
        <f t="shared" si="0"/>
        <v>2040</v>
      </c>
      <c r="I60" cm="1">
        <f t="array" ref="I60">IF(H60&gt;=MAX($D$3:$D$100),MAX($D$3:$D$100),IF(G60&lt;$D$3,$D$3,INDEX($D$3:$D$100,MATCH(G60,$D$3:$D$100)+1)))</f>
        <v>2040</v>
      </c>
      <c r="J60">
        <f t="shared" si="1"/>
        <v>6.8040000000000003E-2</v>
      </c>
      <c r="K60">
        <f t="shared" si="2"/>
        <v>6.8040000000000003E-2</v>
      </c>
      <c r="L60">
        <f t="shared" si="3"/>
        <v>6.8040000000000003E-2</v>
      </c>
      <c r="M60">
        <f t="shared" si="4"/>
        <v>828.18288000000007</v>
      </c>
      <c r="N60">
        <f t="shared" si="5"/>
        <v>0</v>
      </c>
      <c r="P60" s="1" t="str" cm="1">
        <f t="array" ref="P60">IF(INDEX(Utilities!60:60,$B$9)="","",INDEX(Utilities!60:60,$B$9))</f>
        <v/>
      </c>
      <c r="Q60" s="1" t="str" cm="1">
        <f t="array" ref="Q60">IF(INDEX(Utilities!60:60,$B$9 + 2)="","",INDEX(Utilities!60:60,$B$9 + 2))</f>
        <v/>
      </c>
      <c r="S60">
        <f t="shared" si="37"/>
        <v>2070</v>
      </c>
      <c r="T60">
        <f t="shared" si="6"/>
        <v>2040</v>
      </c>
      <c r="U60" cm="1">
        <f t="array" ref="U60">IF(T60&gt;=MAX($D$3:$D$100),MAX($D$3:$D$100),IF(S60&lt;$D$3,$D$3,INDEX($D$3:$D$100,MATCH(S60,$D$3:$D$100)+1)))</f>
        <v>2040</v>
      </c>
      <c r="V60">
        <f t="shared" si="7"/>
        <v>4.5720000000000003E-5</v>
      </c>
      <c r="W60" s="38">
        <f t="shared" si="8"/>
        <v>4.5720000000000003E-5</v>
      </c>
      <c r="X60">
        <f t="shared" si="9"/>
        <v>4.5720000000000003E-5</v>
      </c>
      <c r="Y60">
        <f t="shared" si="10"/>
        <v>0.55650384000000008</v>
      </c>
      <c r="Z60">
        <f t="shared" si="11"/>
        <v>0</v>
      </c>
      <c r="AB60" s="1" t="str" cm="1">
        <f t="array" ref="AB60">IF(INDEX(Utilities!60:60,$B$9)="","",INDEX(Utilities!60:60,$B$9))</f>
        <v/>
      </c>
      <c r="AC60" s="1" t="str" cm="1">
        <f t="array" ref="AC60">IF(INDEX(Utilities!60:60,$B$9 + 3)="","",INDEX(Utilities!60:60,$B$9 +3))</f>
        <v/>
      </c>
      <c r="AE60">
        <f t="shared" si="38"/>
        <v>2070</v>
      </c>
      <c r="AF60">
        <f t="shared" si="12"/>
        <v>2040</v>
      </c>
      <c r="AG60" cm="1">
        <f t="array" ref="AG60">IF(AF60&gt;=MAX($D$3:$D$100),MAX($D$3:$D$100),IF(AE60&lt;$D$3,$D$3,INDEX($D$3:$D$100,MATCH(AE60,$D$3:$D$100)+1)))</f>
        <v>2040</v>
      </c>
      <c r="AH60">
        <f t="shared" si="13"/>
        <v>4.572E-4</v>
      </c>
      <c r="AI60" s="38">
        <f t="shared" si="14"/>
        <v>4.572E-4</v>
      </c>
      <c r="AJ60">
        <f t="shared" si="15"/>
        <v>4.572E-4</v>
      </c>
      <c r="AK60">
        <f t="shared" si="16"/>
        <v>5.5650383999999997</v>
      </c>
      <c r="AL60">
        <f t="shared" si="17"/>
        <v>0</v>
      </c>
      <c r="AN60" s="1" t="str" cm="1">
        <f t="array" ref="AN60">IF(INDEX(Utilities!60:60,$B$9)="","",INDEX(Utilities!60:60,$B$9))</f>
        <v/>
      </c>
      <c r="AO60" s="1" t="str" cm="1">
        <f t="array" ref="AO60">IF(INDEX(Utilities!60:60,$B$9 + 4)="","",INDEX(Utilities!60:60,$B$9 +4))</f>
        <v/>
      </c>
      <c r="AQ60">
        <f t="shared" si="39"/>
        <v>2070</v>
      </c>
      <c r="AR60">
        <f t="shared" si="18"/>
        <v>2040</v>
      </c>
      <c r="AS60" cm="1">
        <f t="array" ref="AS60">IF(AR60&gt;=MAX($D$3:$D$100),MAX($D$3:$D$100),IF(AQ60&lt;$D$3,$D$3,INDEX($D$3:$D$100,MATCH(AQ60,$D$3:$D$100)+1)))</f>
        <v>2040</v>
      </c>
      <c r="AT60">
        <f t="shared" si="19"/>
        <v>9.6840000000000001E-5</v>
      </c>
      <c r="AU60" s="38">
        <f t="shared" si="20"/>
        <v>9.6840000000000001E-5</v>
      </c>
      <c r="AV60">
        <f t="shared" si="21"/>
        <v>9.6840000000000001E-5</v>
      </c>
      <c r="AW60">
        <f t="shared" si="22"/>
        <v>1.17873648</v>
      </c>
      <c r="AX60">
        <f t="shared" si="23"/>
        <v>0</v>
      </c>
      <c r="AZ60" s="1" t="str" cm="1">
        <f t="array" ref="AZ60">IF(INDEX(Utilities!60:60,$B$9)="","",INDEX(Utilities!60:60,$B$9))</f>
        <v/>
      </c>
      <c r="BA60" s="1" t="str" cm="1">
        <f t="array" ref="BA60">IF(INDEX(Utilities!60:60,$B$9 + 5)="","",INDEX(Utilities!60:60,$B$9 +5))</f>
        <v/>
      </c>
      <c r="BC60">
        <f t="shared" si="40"/>
        <v>2070</v>
      </c>
      <c r="BD60">
        <f t="shared" si="24"/>
        <v>2040</v>
      </c>
      <c r="BE60" cm="1">
        <f t="array" ref="BE60">IF(BD60&gt;=MAX($D$3:$D$100),MAX($D$3:$D$100),IF(BC60&lt;$D$3,$D$3,INDEX($D$3:$D$100,MATCH(BC60,$D$3:$D$100)+1)))</f>
        <v>2040</v>
      </c>
      <c r="BF60">
        <f t="shared" si="25"/>
        <v>0.61919999999999997</v>
      </c>
      <c r="BG60" s="38">
        <f t="shared" si="26"/>
        <v>0.61919999999999997</v>
      </c>
      <c r="BH60">
        <f t="shared" si="27"/>
        <v>0.61919999999999997</v>
      </c>
      <c r="BI60">
        <f t="shared" si="28"/>
        <v>7536.9023999999999</v>
      </c>
      <c r="BJ60">
        <f t="shared" si="29"/>
        <v>0</v>
      </c>
      <c r="BL60" s="1" t="str" cm="1">
        <f t="array" ref="BL60">IF(INDEX(Utilities!60:60,$B$9)="","",INDEX(Utilities!60:60,$B$9))</f>
        <v/>
      </c>
      <c r="BM60" s="1" t="str" cm="1">
        <f t="array" ref="BM60">IF(INDEX(Utilities!60:60,$B$9 + 5)="","",INDEX(Utilities!60:60,$B$9 +5))</f>
        <v/>
      </c>
      <c r="BO60">
        <f t="shared" si="41"/>
        <v>2070</v>
      </c>
      <c r="BP60">
        <f t="shared" si="30"/>
        <v>2040</v>
      </c>
      <c r="BQ60" cm="1">
        <f t="array" ref="BQ60">IF(BP60&gt;=MAX($D$3:$D$100),MAX($D$3:$D$100),IF(BO60&lt;$D$3,$D$3,INDEX($D$3:$D$100,MATCH(BO60,$D$3:$D$100)+1)))</f>
        <v>2040</v>
      </c>
      <c r="BR60">
        <f t="shared" si="31"/>
        <v>4.5396000000000001</v>
      </c>
      <c r="BS60" s="38">
        <f t="shared" si="32"/>
        <v>4.5396000000000001</v>
      </c>
      <c r="BT60">
        <f t="shared" si="33"/>
        <v>4.5396000000000001</v>
      </c>
      <c r="BU60">
        <f t="shared" si="34"/>
        <v>55256.011200000001</v>
      </c>
      <c r="BV60">
        <f t="shared" si="35"/>
        <v>0</v>
      </c>
    </row>
    <row r="61" spans="7:74" x14ac:dyDescent="0.25">
      <c r="G61">
        <f t="shared" si="36"/>
        <v>2071</v>
      </c>
      <c r="H61">
        <f t="shared" si="0"/>
        <v>2040</v>
      </c>
      <c r="I61" cm="1">
        <f t="array" ref="I61">IF(H61&gt;=MAX($D$3:$D$100),MAX($D$3:$D$100),IF(G61&lt;$D$3,$D$3,INDEX($D$3:$D$100,MATCH(G61,$D$3:$D$100)+1)))</f>
        <v>2040</v>
      </c>
      <c r="J61">
        <f t="shared" si="1"/>
        <v>6.8040000000000003E-2</v>
      </c>
      <c r="K61">
        <f t="shared" si="2"/>
        <v>6.8040000000000003E-2</v>
      </c>
      <c r="L61">
        <f t="shared" si="3"/>
        <v>6.8040000000000003E-2</v>
      </c>
      <c r="M61">
        <f t="shared" si="4"/>
        <v>828.18288000000007</v>
      </c>
      <c r="N61">
        <f t="shared" si="5"/>
        <v>0</v>
      </c>
      <c r="P61" s="1" t="str" cm="1">
        <f t="array" ref="P61">IF(INDEX(Utilities!61:61,$B$9)="","",INDEX(Utilities!61:61,$B$9))</f>
        <v/>
      </c>
      <c r="Q61" s="1" t="str" cm="1">
        <f t="array" ref="Q61">IF(INDEX(Utilities!61:61,$B$9 + 2)="","",INDEX(Utilities!61:61,$B$9 + 2))</f>
        <v/>
      </c>
      <c r="S61">
        <f t="shared" si="37"/>
        <v>2071</v>
      </c>
      <c r="T61">
        <f t="shared" si="6"/>
        <v>2040</v>
      </c>
      <c r="U61" cm="1">
        <f t="array" ref="U61">IF(T61&gt;=MAX($D$3:$D$100),MAX($D$3:$D$100),IF(S61&lt;$D$3,$D$3,INDEX($D$3:$D$100,MATCH(S61,$D$3:$D$100)+1)))</f>
        <v>2040</v>
      </c>
      <c r="V61">
        <f t="shared" si="7"/>
        <v>4.5720000000000003E-5</v>
      </c>
      <c r="W61" s="38">
        <f t="shared" si="8"/>
        <v>4.5720000000000003E-5</v>
      </c>
      <c r="X61">
        <f t="shared" si="9"/>
        <v>4.5720000000000003E-5</v>
      </c>
      <c r="Y61">
        <f t="shared" si="10"/>
        <v>0.55650384000000008</v>
      </c>
      <c r="Z61">
        <f t="shared" si="11"/>
        <v>0</v>
      </c>
      <c r="AB61" s="1" t="str" cm="1">
        <f t="array" ref="AB61">IF(INDEX(Utilities!61:61,$B$9)="","",INDEX(Utilities!61:61,$B$9))</f>
        <v/>
      </c>
      <c r="AC61" s="1" t="str" cm="1">
        <f t="array" ref="AC61">IF(INDEX(Utilities!61:61,$B$9 + 3)="","",INDEX(Utilities!61:61,$B$9 +3))</f>
        <v/>
      </c>
      <c r="AE61">
        <f t="shared" si="38"/>
        <v>2071</v>
      </c>
      <c r="AF61">
        <f t="shared" si="12"/>
        <v>2040</v>
      </c>
      <c r="AG61" cm="1">
        <f t="array" ref="AG61">IF(AF61&gt;=MAX($D$3:$D$100),MAX($D$3:$D$100),IF(AE61&lt;$D$3,$D$3,INDEX($D$3:$D$100,MATCH(AE61,$D$3:$D$100)+1)))</f>
        <v>2040</v>
      </c>
      <c r="AH61">
        <f t="shared" si="13"/>
        <v>4.572E-4</v>
      </c>
      <c r="AI61" s="38">
        <f t="shared" si="14"/>
        <v>4.572E-4</v>
      </c>
      <c r="AJ61">
        <f t="shared" si="15"/>
        <v>4.572E-4</v>
      </c>
      <c r="AK61">
        <f t="shared" si="16"/>
        <v>5.5650383999999997</v>
      </c>
      <c r="AL61">
        <f t="shared" si="17"/>
        <v>0</v>
      </c>
      <c r="AN61" s="1" t="str" cm="1">
        <f t="array" ref="AN61">IF(INDEX(Utilities!61:61,$B$9)="","",INDEX(Utilities!61:61,$B$9))</f>
        <v/>
      </c>
      <c r="AO61" s="1" t="str" cm="1">
        <f t="array" ref="AO61">IF(INDEX(Utilities!61:61,$B$9 + 4)="","",INDEX(Utilities!61:61,$B$9 +4))</f>
        <v/>
      </c>
      <c r="AQ61">
        <f t="shared" si="39"/>
        <v>2071</v>
      </c>
      <c r="AR61">
        <f t="shared" si="18"/>
        <v>2040</v>
      </c>
      <c r="AS61" cm="1">
        <f t="array" ref="AS61">IF(AR61&gt;=MAX($D$3:$D$100),MAX($D$3:$D$100),IF(AQ61&lt;$D$3,$D$3,INDEX($D$3:$D$100,MATCH(AQ61,$D$3:$D$100)+1)))</f>
        <v>2040</v>
      </c>
      <c r="AT61">
        <f t="shared" si="19"/>
        <v>9.6840000000000001E-5</v>
      </c>
      <c r="AU61" s="38">
        <f t="shared" si="20"/>
        <v>9.6840000000000001E-5</v>
      </c>
      <c r="AV61">
        <f t="shared" si="21"/>
        <v>9.6840000000000001E-5</v>
      </c>
      <c r="AW61">
        <f t="shared" si="22"/>
        <v>1.17873648</v>
      </c>
      <c r="AX61">
        <f t="shared" si="23"/>
        <v>0</v>
      </c>
      <c r="AZ61" s="1" t="str" cm="1">
        <f t="array" ref="AZ61">IF(INDEX(Utilities!61:61,$B$9)="","",INDEX(Utilities!61:61,$B$9))</f>
        <v/>
      </c>
      <c r="BA61" s="1" t="str" cm="1">
        <f t="array" ref="BA61">IF(INDEX(Utilities!61:61,$B$9 + 5)="","",INDEX(Utilities!61:61,$B$9 +5))</f>
        <v/>
      </c>
      <c r="BC61">
        <f t="shared" si="40"/>
        <v>2071</v>
      </c>
      <c r="BD61">
        <f t="shared" si="24"/>
        <v>2040</v>
      </c>
      <c r="BE61" cm="1">
        <f t="array" ref="BE61">IF(BD61&gt;=MAX($D$3:$D$100),MAX($D$3:$D$100),IF(BC61&lt;$D$3,$D$3,INDEX($D$3:$D$100,MATCH(BC61,$D$3:$D$100)+1)))</f>
        <v>2040</v>
      </c>
      <c r="BF61">
        <f t="shared" si="25"/>
        <v>0.61919999999999997</v>
      </c>
      <c r="BG61" s="38">
        <f t="shared" si="26"/>
        <v>0.61919999999999997</v>
      </c>
      <c r="BH61">
        <f t="shared" si="27"/>
        <v>0.61919999999999997</v>
      </c>
      <c r="BI61">
        <f t="shared" si="28"/>
        <v>7536.9023999999999</v>
      </c>
      <c r="BJ61">
        <f t="shared" si="29"/>
        <v>0</v>
      </c>
      <c r="BL61" s="1" t="str" cm="1">
        <f t="array" ref="BL61">IF(INDEX(Utilities!61:61,$B$9)="","",INDEX(Utilities!61:61,$B$9))</f>
        <v/>
      </c>
      <c r="BM61" s="1" t="str" cm="1">
        <f t="array" ref="BM61">IF(INDEX(Utilities!61:61,$B$9 + 5)="","",INDEX(Utilities!61:61,$B$9 +5))</f>
        <v/>
      </c>
      <c r="BO61">
        <f t="shared" si="41"/>
        <v>2071</v>
      </c>
      <c r="BP61">
        <f t="shared" si="30"/>
        <v>2040</v>
      </c>
      <c r="BQ61" cm="1">
        <f t="array" ref="BQ61">IF(BP61&gt;=MAX($D$3:$D$100),MAX($D$3:$D$100),IF(BO61&lt;$D$3,$D$3,INDEX($D$3:$D$100,MATCH(BO61,$D$3:$D$100)+1)))</f>
        <v>2040</v>
      </c>
      <c r="BR61">
        <f t="shared" si="31"/>
        <v>4.5396000000000001</v>
      </c>
      <c r="BS61" s="38">
        <f t="shared" si="32"/>
        <v>4.5396000000000001</v>
      </c>
      <c r="BT61">
        <f t="shared" si="33"/>
        <v>4.5396000000000001</v>
      </c>
      <c r="BU61">
        <f t="shared" si="34"/>
        <v>55256.011200000001</v>
      </c>
      <c r="BV61">
        <f t="shared" si="35"/>
        <v>0</v>
      </c>
    </row>
    <row r="62" spans="7:74" x14ac:dyDescent="0.25">
      <c r="G62">
        <f t="shared" si="36"/>
        <v>2072</v>
      </c>
      <c r="H62">
        <f t="shared" si="0"/>
        <v>2040</v>
      </c>
      <c r="I62" cm="1">
        <f t="array" ref="I62">IF(H62&gt;=MAX($D$3:$D$100),MAX($D$3:$D$100),IF(G62&lt;$D$3,$D$3,INDEX($D$3:$D$100,MATCH(G62,$D$3:$D$100)+1)))</f>
        <v>2040</v>
      </c>
      <c r="J62">
        <f t="shared" si="1"/>
        <v>6.8040000000000003E-2</v>
      </c>
      <c r="K62">
        <f t="shared" si="2"/>
        <v>6.8040000000000003E-2</v>
      </c>
      <c r="L62">
        <f t="shared" si="3"/>
        <v>6.8040000000000003E-2</v>
      </c>
      <c r="M62">
        <f t="shared" si="4"/>
        <v>828.18288000000007</v>
      </c>
      <c r="N62">
        <f t="shared" si="5"/>
        <v>0</v>
      </c>
      <c r="P62" s="1" t="str" cm="1">
        <f t="array" ref="P62">IF(INDEX(Utilities!62:62,$B$9)="","",INDEX(Utilities!62:62,$B$9))</f>
        <v/>
      </c>
      <c r="Q62" s="1" t="str" cm="1">
        <f t="array" ref="Q62">IF(INDEX(Utilities!62:62,$B$9 + 2)="","",INDEX(Utilities!62:62,$B$9 + 2))</f>
        <v/>
      </c>
      <c r="S62">
        <f t="shared" si="37"/>
        <v>2072</v>
      </c>
      <c r="T62">
        <f t="shared" si="6"/>
        <v>2040</v>
      </c>
      <c r="U62" cm="1">
        <f t="array" ref="U62">IF(T62&gt;=MAX($D$3:$D$100),MAX($D$3:$D$100),IF(S62&lt;$D$3,$D$3,INDEX($D$3:$D$100,MATCH(S62,$D$3:$D$100)+1)))</f>
        <v>2040</v>
      </c>
      <c r="V62">
        <f t="shared" si="7"/>
        <v>4.5720000000000003E-5</v>
      </c>
      <c r="W62" s="38">
        <f t="shared" si="8"/>
        <v>4.5720000000000003E-5</v>
      </c>
      <c r="X62">
        <f t="shared" si="9"/>
        <v>4.5720000000000003E-5</v>
      </c>
      <c r="Y62">
        <f t="shared" si="10"/>
        <v>0.55650384000000008</v>
      </c>
      <c r="Z62">
        <f t="shared" si="11"/>
        <v>0</v>
      </c>
      <c r="AB62" s="1" t="str" cm="1">
        <f t="array" ref="AB62">IF(INDEX(Utilities!62:62,$B$9)="","",INDEX(Utilities!62:62,$B$9))</f>
        <v/>
      </c>
      <c r="AC62" s="1" t="str" cm="1">
        <f t="array" ref="AC62">IF(INDEX(Utilities!62:62,$B$9 + 3)="","",INDEX(Utilities!62:62,$B$9 +3))</f>
        <v/>
      </c>
      <c r="AE62">
        <f t="shared" si="38"/>
        <v>2072</v>
      </c>
      <c r="AF62">
        <f t="shared" si="12"/>
        <v>2040</v>
      </c>
      <c r="AG62" cm="1">
        <f t="array" ref="AG62">IF(AF62&gt;=MAX($D$3:$D$100),MAX($D$3:$D$100),IF(AE62&lt;$D$3,$D$3,INDEX($D$3:$D$100,MATCH(AE62,$D$3:$D$100)+1)))</f>
        <v>2040</v>
      </c>
      <c r="AH62">
        <f t="shared" si="13"/>
        <v>4.572E-4</v>
      </c>
      <c r="AI62" s="38">
        <f t="shared" si="14"/>
        <v>4.572E-4</v>
      </c>
      <c r="AJ62">
        <f t="shared" si="15"/>
        <v>4.572E-4</v>
      </c>
      <c r="AK62">
        <f t="shared" si="16"/>
        <v>5.5650383999999997</v>
      </c>
      <c r="AL62">
        <f t="shared" si="17"/>
        <v>0</v>
      </c>
      <c r="AN62" s="1" t="str" cm="1">
        <f t="array" ref="AN62">IF(INDEX(Utilities!62:62,$B$9)="","",INDEX(Utilities!62:62,$B$9))</f>
        <v/>
      </c>
      <c r="AO62" s="1" t="str" cm="1">
        <f t="array" ref="AO62">IF(INDEX(Utilities!62:62,$B$9 + 4)="","",INDEX(Utilities!62:62,$B$9 +4))</f>
        <v/>
      </c>
      <c r="AQ62">
        <f t="shared" si="39"/>
        <v>2072</v>
      </c>
      <c r="AR62">
        <f t="shared" si="18"/>
        <v>2040</v>
      </c>
      <c r="AS62" cm="1">
        <f t="array" ref="AS62">IF(AR62&gt;=MAX($D$3:$D$100),MAX($D$3:$D$100),IF(AQ62&lt;$D$3,$D$3,INDEX($D$3:$D$100,MATCH(AQ62,$D$3:$D$100)+1)))</f>
        <v>2040</v>
      </c>
      <c r="AT62">
        <f t="shared" si="19"/>
        <v>9.6840000000000001E-5</v>
      </c>
      <c r="AU62" s="38">
        <f t="shared" si="20"/>
        <v>9.6840000000000001E-5</v>
      </c>
      <c r="AV62">
        <f t="shared" si="21"/>
        <v>9.6840000000000001E-5</v>
      </c>
      <c r="AW62">
        <f t="shared" si="22"/>
        <v>1.17873648</v>
      </c>
      <c r="AX62">
        <f t="shared" si="23"/>
        <v>0</v>
      </c>
      <c r="AZ62" s="1" t="str" cm="1">
        <f t="array" ref="AZ62">IF(INDEX(Utilities!62:62,$B$9)="","",INDEX(Utilities!62:62,$B$9))</f>
        <v/>
      </c>
      <c r="BA62" s="1" t="str" cm="1">
        <f t="array" ref="BA62">IF(INDEX(Utilities!62:62,$B$9 + 5)="","",INDEX(Utilities!62:62,$B$9 +5))</f>
        <v/>
      </c>
      <c r="BC62">
        <f t="shared" si="40"/>
        <v>2072</v>
      </c>
      <c r="BD62">
        <f t="shared" si="24"/>
        <v>2040</v>
      </c>
      <c r="BE62" cm="1">
        <f t="array" ref="BE62">IF(BD62&gt;=MAX($D$3:$D$100),MAX($D$3:$D$100),IF(BC62&lt;$D$3,$D$3,INDEX($D$3:$D$100,MATCH(BC62,$D$3:$D$100)+1)))</f>
        <v>2040</v>
      </c>
      <c r="BF62">
        <f t="shared" si="25"/>
        <v>0.61919999999999997</v>
      </c>
      <c r="BG62" s="38">
        <f t="shared" si="26"/>
        <v>0.61919999999999997</v>
      </c>
      <c r="BH62">
        <f t="shared" si="27"/>
        <v>0.61919999999999997</v>
      </c>
      <c r="BI62">
        <f t="shared" si="28"/>
        <v>7536.9023999999999</v>
      </c>
      <c r="BJ62">
        <f t="shared" si="29"/>
        <v>0</v>
      </c>
      <c r="BL62" s="1" t="str" cm="1">
        <f t="array" ref="BL62">IF(INDEX(Utilities!62:62,$B$9)="","",INDEX(Utilities!62:62,$B$9))</f>
        <v/>
      </c>
      <c r="BM62" s="1" t="str" cm="1">
        <f t="array" ref="BM62">IF(INDEX(Utilities!62:62,$B$9 + 5)="","",INDEX(Utilities!62:62,$B$9 +5))</f>
        <v/>
      </c>
      <c r="BO62">
        <f t="shared" si="41"/>
        <v>2072</v>
      </c>
      <c r="BP62">
        <f t="shared" si="30"/>
        <v>2040</v>
      </c>
      <c r="BQ62" cm="1">
        <f t="array" ref="BQ62">IF(BP62&gt;=MAX($D$3:$D$100),MAX($D$3:$D$100),IF(BO62&lt;$D$3,$D$3,INDEX($D$3:$D$100,MATCH(BO62,$D$3:$D$100)+1)))</f>
        <v>2040</v>
      </c>
      <c r="BR62">
        <f t="shared" si="31"/>
        <v>4.5396000000000001</v>
      </c>
      <c r="BS62" s="38">
        <f t="shared" si="32"/>
        <v>4.5396000000000001</v>
      </c>
      <c r="BT62">
        <f t="shared" si="33"/>
        <v>4.5396000000000001</v>
      </c>
      <c r="BU62">
        <f t="shared" si="34"/>
        <v>55256.011200000001</v>
      </c>
      <c r="BV62">
        <f t="shared" si="35"/>
        <v>0</v>
      </c>
    </row>
    <row r="63" spans="7:74" x14ac:dyDescent="0.25">
      <c r="G63">
        <f t="shared" si="36"/>
        <v>2073</v>
      </c>
      <c r="H63">
        <f t="shared" si="0"/>
        <v>2040</v>
      </c>
      <c r="I63" cm="1">
        <f t="array" ref="I63">IF(H63&gt;=MAX($D$3:$D$100),MAX($D$3:$D$100),IF(G63&lt;$D$3,$D$3,INDEX($D$3:$D$100,MATCH(G63,$D$3:$D$100)+1)))</f>
        <v>2040</v>
      </c>
      <c r="J63">
        <f t="shared" si="1"/>
        <v>6.8040000000000003E-2</v>
      </c>
      <c r="K63">
        <f t="shared" si="2"/>
        <v>6.8040000000000003E-2</v>
      </c>
      <c r="L63">
        <f t="shared" si="3"/>
        <v>6.8040000000000003E-2</v>
      </c>
      <c r="M63">
        <f t="shared" si="4"/>
        <v>828.18288000000007</v>
      </c>
      <c r="N63">
        <f t="shared" si="5"/>
        <v>0</v>
      </c>
      <c r="P63" s="1" t="str" cm="1">
        <f t="array" ref="P63">IF(INDEX(Utilities!63:63,$B$9)="","",INDEX(Utilities!63:63,$B$9))</f>
        <v/>
      </c>
      <c r="Q63" s="1" t="str" cm="1">
        <f t="array" ref="Q63">IF(INDEX(Utilities!63:63,$B$9 + 2)="","",INDEX(Utilities!63:63,$B$9 + 2))</f>
        <v/>
      </c>
      <c r="S63">
        <f t="shared" si="37"/>
        <v>2073</v>
      </c>
      <c r="T63">
        <f t="shared" si="6"/>
        <v>2040</v>
      </c>
      <c r="U63" cm="1">
        <f t="array" ref="U63">IF(T63&gt;=MAX($D$3:$D$100),MAX($D$3:$D$100),IF(S63&lt;$D$3,$D$3,INDEX($D$3:$D$100,MATCH(S63,$D$3:$D$100)+1)))</f>
        <v>2040</v>
      </c>
      <c r="V63">
        <f t="shared" si="7"/>
        <v>4.5720000000000003E-5</v>
      </c>
      <c r="W63" s="38">
        <f t="shared" si="8"/>
        <v>4.5720000000000003E-5</v>
      </c>
      <c r="X63">
        <f t="shared" si="9"/>
        <v>4.5720000000000003E-5</v>
      </c>
      <c r="Y63">
        <f t="shared" si="10"/>
        <v>0.55650384000000008</v>
      </c>
      <c r="Z63">
        <f t="shared" si="11"/>
        <v>0</v>
      </c>
      <c r="AB63" s="1" t="str" cm="1">
        <f t="array" ref="AB63">IF(INDEX(Utilities!63:63,$B$9)="","",INDEX(Utilities!63:63,$B$9))</f>
        <v/>
      </c>
      <c r="AC63" s="1" t="str" cm="1">
        <f t="array" ref="AC63">IF(INDEX(Utilities!63:63,$B$9 + 3)="","",INDEX(Utilities!63:63,$B$9 +3))</f>
        <v/>
      </c>
      <c r="AE63">
        <f t="shared" si="38"/>
        <v>2073</v>
      </c>
      <c r="AF63">
        <f t="shared" si="12"/>
        <v>2040</v>
      </c>
      <c r="AG63" cm="1">
        <f t="array" ref="AG63">IF(AF63&gt;=MAX($D$3:$D$100),MAX($D$3:$D$100),IF(AE63&lt;$D$3,$D$3,INDEX($D$3:$D$100,MATCH(AE63,$D$3:$D$100)+1)))</f>
        <v>2040</v>
      </c>
      <c r="AH63">
        <f t="shared" si="13"/>
        <v>4.572E-4</v>
      </c>
      <c r="AI63" s="38">
        <f t="shared" si="14"/>
        <v>4.572E-4</v>
      </c>
      <c r="AJ63">
        <f t="shared" si="15"/>
        <v>4.572E-4</v>
      </c>
      <c r="AK63">
        <f t="shared" si="16"/>
        <v>5.5650383999999997</v>
      </c>
      <c r="AL63">
        <f t="shared" si="17"/>
        <v>0</v>
      </c>
      <c r="AN63" s="1" t="str" cm="1">
        <f t="array" ref="AN63">IF(INDEX(Utilities!63:63,$B$9)="","",INDEX(Utilities!63:63,$B$9))</f>
        <v/>
      </c>
      <c r="AO63" s="1" t="str" cm="1">
        <f t="array" ref="AO63">IF(INDEX(Utilities!63:63,$B$9 + 4)="","",INDEX(Utilities!63:63,$B$9 +4))</f>
        <v/>
      </c>
      <c r="AQ63">
        <f t="shared" si="39"/>
        <v>2073</v>
      </c>
      <c r="AR63">
        <f t="shared" si="18"/>
        <v>2040</v>
      </c>
      <c r="AS63" cm="1">
        <f t="array" ref="AS63">IF(AR63&gt;=MAX($D$3:$D$100),MAX($D$3:$D$100),IF(AQ63&lt;$D$3,$D$3,INDEX($D$3:$D$100,MATCH(AQ63,$D$3:$D$100)+1)))</f>
        <v>2040</v>
      </c>
      <c r="AT63">
        <f t="shared" si="19"/>
        <v>9.6840000000000001E-5</v>
      </c>
      <c r="AU63" s="38">
        <f t="shared" si="20"/>
        <v>9.6840000000000001E-5</v>
      </c>
      <c r="AV63">
        <f t="shared" si="21"/>
        <v>9.6840000000000001E-5</v>
      </c>
      <c r="AW63">
        <f t="shared" si="22"/>
        <v>1.17873648</v>
      </c>
      <c r="AX63">
        <f t="shared" si="23"/>
        <v>0</v>
      </c>
      <c r="AZ63" s="1" t="str" cm="1">
        <f t="array" ref="AZ63">IF(INDEX(Utilities!63:63,$B$9)="","",INDEX(Utilities!63:63,$B$9))</f>
        <v/>
      </c>
      <c r="BA63" s="1" t="str" cm="1">
        <f t="array" ref="BA63">IF(INDEX(Utilities!63:63,$B$9 + 5)="","",INDEX(Utilities!63:63,$B$9 +5))</f>
        <v/>
      </c>
      <c r="BC63">
        <f t="shared" si="40"/>
        <v>2073</v>
      </c>
      <c r="BD63">
        <f t="shared" si="24"/>
        <v>2040</v>
      </c>
      <c r="BE63" cm="1">
        <f t="array" ref="BE63">IF(BD63&gt;=MAX($D$3:$D$100),MAX($D$3:$D$100),IF(BC63&lt;$D$3,$D$3,INDEX($D$3:$D$100,MATCH(BC63,$D$3:$D$100)+1)))</f>
        <v>2040</v>
      </c>
      <c r="BF63">
        <f t="shared" si="25"/>
        <v>0.61919999999999997</v>
      </c>
      <c r="BG63" s="38">
        <f t="shared" si="26"/>
        <v>0.61919999999999997</v>
      </c>
      <c r="BH63">
        <f t="shared" si="27"/>
        <v>0.61919999999999997</v>
      </c>
      <c r="BI63">
        <f t="shared" si="28"/>
        <v>7536.9023999999999</v>
      </c>
      <c r="BJ63">
        <f t="shared" si="29"/>
        <v>0</v>
      </c>
      <c r="BL63" s="1" t="str" cm="1">
        <f t="array" ref="BL63">IF(INDEX(Utilities!63:63,$B$9)="","",INDEX(Utilities!63:63,$B$9))</f>
        <v/>
      </c>
      <c r="BM63" s="1" t="str" cm="1">
        <f t="array" ref="BM63">IF(INDEX(Utilities!63:63,$B$9 + 5)="","",INDEX(Utilities!63:63,$B$9 +5))</f>
        <v/>
      </c>
      <c r="BO63">
        <f t="shared" si="41"/>
        <v>2073</v>
      </c>
      <c r="BP63">
        <f t="shared" si="30"/>
        <v>2040</v>
      </c>
      <c r="BQ63" cm="1">
        <f t="array" ref="BQ63">IF(BP63&gt;=MAX($D$3:$D$100),MAX($D$3:$D$100),IF(BO63&lt;$D$3,$D$3,INDEX($D$3:$D$100,MATCH(BO63,$D$3:$D$100)+1)))</f>
        <v>2040</v>
      </c>
      <c r="BR63">
        <f t="shared" si="31"/>
        <v>4.5396000000000001</v>
      </c>
      <c r="BS63" s="38">
        <f t="shared" si="32"/>
        <v>4.5396000000000001</v>
      </c>
      <c r="BT63">
        <f t="shared" si="33"/>
        <v>4.5396000000000001</v>
      </c>
      <c r="BU63">
        <f t="shared" si="34"/>
        <v>55256.011200000001</v>
      </c>
      <c r="BV63">
        <f t="shared" si="35"/>
        <v>0</v>
      </c>
    </row>
    <row r="64" spans="7:74" x14ac:dyDescent="0.25">
      <c r="G64">
        <f t="shared" si="36"/>
        <v>2074</v>
      </c>
      <c r="H64">
        <f t="shared" si="0"/>
        <v>2040</v>
      </c>
      <c r="I64" cm="1">
        <f t="array" ref="I64">IF(H64&gt;=MAX($D$3:$D$100),MAX($D$3:$D$100),IF(G64&lt;$D$3,$D$3,INDEX($D$3:$D$100,MATCH(G64,$D$3:$D$100)+1)))</f>
        <v>2040</v>
      </c>
      <c r="J64">
        <f t="shared" si="1"/>
        <v>6.8040000000000003E-2</v>
      </c>
      <c r="K64">
        <f t="shared" si="2"/>
        <v>6.8040000000000003E-2</v>
      </c>
      <c r="L64">
        <f t="shared" si="3"/>
        <v>6.8040000000000003E-2</v>
      </c>
      <c r="M64">
        <f t="shared" si="4"/>
        <v>828.18288000000007</v>
      </c>
      <c r="N64">
        <f t="shared" si="5"/>
        <v>0</v>
      </c>
      <c r="P64" s="1" t="str" cm="1">
        <f t="array" ref="P64">IF(INDEX(Utilities!64:64,$B$9)="","",INDEX(Utilities!64:64,$B$9))</f>
        <v/>
      </c>
      <c r="Q64" s="1" t="str" cm="1">
        <f t="array" ref="Q64">IF(INDEX(Utilities!64:64,$B$9 + 2)="","",INDEX(Utilities!64:64,$B$9 + 2))</f>
        <v/>
      </c>
      <c r="S64">
        <f t="shared" si="37"/>
        <v>2074</v>
      </c>
      <c r="T64">
        <f t="shared" si="6"/>
        <v>2040</v>
      </c>
      <c r="U64" cm="1">
        <f t="array" ref="U64">IF(T64&gt;=MAX($D$3:$D$100),MAX($D$3:$D$100),IF(S64&lt;$D$3,$D$3,INDEX($D$3:$D$100,MATCH(S64,$D$3:$D$100)+1)))</f>
        <v>2040</v>
      </c>
      <c r="V64">
        <f t="shared" si="7"/>
        <v>4.5720000000000003E-5</v>
      </c>
      <c r="W64" s="38">
        <f t="shared" si="8"/>
        <v>4.5720000000000003E-5</v>
      </c>
      <c r="X64">
        <f t="shared" si="9"/>
        <v>4.5720000000000003E-5</v>
      </c>
      <c r="Y64">
        <f t="shared" si="10"/>
        <v>0.55650384000000008</v>
      </c>
      <c r="Z64">
        <f t="shared" si="11"/>
        <v>0</v>
      </c>
      <c r="AB64" s="1" t="str" cm="1">
        <f t="array" ref="AB64">IF(INDEX(Utilities!64:64,$B$9)="","",INDEX(Utilities!64:64,$B$9))</f>
        <v/>
      </c>
      <c r="AC64" s="1" t="str" cm="1">
        <f t="array" ref="AC64">IF(INDEX(Utilities!64:64,$B$9 + 3)="","",INDEX(Utilities!64:64,$B$9 +3))</f>
        <v/>
      </c>
      <c r="AE64">
        <f t="shared" si="38"/>
        <v>2074</v>
      </c>
      <c r="AF64">
        <f t="shared" si="12"/>
        <v>2040</v>
      </c>
      <c r="AG64" cm="1">
        <f t="array" ref="AG64">IF(AF64&gt;=MAX($D$3:$D$100),MAX($D$3:$D$100),IF(AE64&lt;$D$3,$D$3,INDEX($D$3:$D$100,MATCH(AE64,$D$3:$D$100)+1)))</f>
        <v>2040</v>
      </c>
      <c r="AH64">
        <f t="shared" si="13"/>
        <v>4.572E-4</v>
      </c>
      <c r="AI64" s="38">
        <f t="shared" si="14"/>
        <v>4.572E-4</v>
      </c>
      <c r="AJ64">
        <f t="shared" si="15"/>
        <v>4.572E-4</v>
      </c>
      <c r="AK64">
        <f t="shared" si="16"/>
        <v>5.5650383999999997</v>
      </c>
      <c r="AL64">
        <f t="shared" si="17"/>
        <v>0</v>
      </c>
      <c r="AN64" s="1" t="str" cm="1">
        <f t="array" ref="AN64">IF(INDEX(Utilities!64:64,$B$9)="","",INDEX(Utilities!64:64,$B$9))</f>
        <v/>
      </c>
      <c r="AO64" s="1" t="str" cm="1">
        <f t="array" ref="AO64">IF(INDEX(Utilities!64:64,$B$9 + 4)="","",INDEX(Utilities!64:64,$B$9 +4))</f>
        <v/>
      </c>
      <c r="AQ64">
        <f t="shared" si="39"/>
        <v>2074</v>
      </c>
      <c r="AR64">
        <f t="shared" si="18"/>
        <v>2040</v>
      </c>
      <c r="AS64" cm="1">
        <f t="array" ref="AS64">IF(AR64&gt;=MAX($D$3:$D$100),MAX($D$3:$D$100),IF(AQ64&lt;$D$3,$D$3,INDEX($D$3:$D$100,MATCH(AQ64,$D$3:$D$100)+1)))</f>
        <v>2040</v>
      </c>
      <c r="AT64">
        <f t="shared" si="19"/>
        <v>9.6840000000000001E-5</v>
      </c>
      <c r="AU64" s="38">
        <f t="shared" si="20"/>
        <v>9.6840000000000001E-5</v>
      </c>
      <c r="AV64">
        <f t="shared" si="21"/>
        <v>9.6840000000000001E-5</v>
      </c>
      <c r="AW64">
        <f t="shared" si="22"/>
        <v>1.17873648</v>
      </c>
      <c r="AX64">
        <f t="shared" si="23"/>
        <v>0</v>
      </c>
      <c r="AZ64" s="1" t="str" cm="1">
        <f t="array" ref="AZ64">IF(INDEX(Utilities!64:64,$B$9)="","",INDEX(Utilities!64:64,$B$9))</f>
        <v/>
      </c>
      <c r="BA64" s="1" t="str" cm="1">
        <f t="array" ref="BA64">IF(INDEX(Utilities!64:64,$B$9 + 5)="","",INDEX(Utilities!64:64,$B$9 +5))</f>
        <v/>
      </c>
      <c r="BC64">
        <f t="shared" si="40"/>
        <v>2074</v>
      </c>
      <c r="BD64">
        <f t="shared" si="24"/>
        <v>2040</v>
      </c>
      <c r="BE64" cm="1">
        <f t="array" ref="BE64">IF(BD64&gt;=MAX($D$3:$D$100),MAX($D$3:$D$100),IF(BC64&lt;$D$3,$D$3,INDEX($D$3:$D$100,MATCH(BC64,$D$3:$D$100)+1)))</f>
        <v>2040</v>
      </c>
      <c r="BF64">
        <f t="shared" si="25"/>
        <v>0.61919999999999997</v>
      </c>
      <c r="BG64" s="38">
        <f t="shared" si="26"/>
        <v>0.61919999999999997</v>
      </c>
      <c r="BH64">
        <f t="shared" si="27"/>
        <v>0.61919999999999997</v>
      </c>
      <c r="BI64">
        <f t="shared" si="28"/>
        <v>7536.9023999999999</v>
      </c>
      <c r="BJ64">
        <f t="shared" si="29"/>
        <v>0</v>
      </c>
      <c r="BL64" s="1" t="str" cm="1">
        <f t="array" ref="BL64">IF(INDEX(Utilities!64:64,$B$9)="","",INDEX(Utilities!64:64,$B$9))</f>
        <v/>
      </c>
      <c r="BM64" s="1" t="str" cm="1">
        <f t="array" ref="BM64">IF(INDEX(Utilities!64:64,$B$9 + 5)="","",INDEX(Utilities!64:64,$B$9 +5))</f>
        <v/>
      </c>
      <c r="BO64">
        <f t="shared" si="41"/>
        <v>2074</v>
      </c>
      <c r="BP64">
        <f t="shared" si="30"/>
        <v>2040</v>
      </c>
      <c r="BQ64" cm="1">
        <f t="array" ref="BQ64">IF(BP64&gt;=MAX($D$3:$D$100),MAX($D$3:$D$100),IF(BO64&lt;$D$3,$D$3,INDEX($D$3:$D$100,MATCH(BO64,$D$3:$D$100)+1)))</f>
        <v>2040</v>
      </c>
      <c r="BR64">
        <f t="shared" si="31"/>
        <v>4.5396000000000001</v>
      </c>
      <c r="BS64" s="38">
        <f t="shared" si="32"/>
        <v>4.5396000000000001</v>
      </c>
      <c r="BT64">
        <f t="shared" si="33"/>
        <v>4.5396000000000001</v>
      </c>
      <c r="BU64">
        <f t="shared" si="34"/>
        <v>55256.011200000001</v>
      </c>
      <c r="BV64">
        <f t="shared" si="35"/>
        <v>0</v>
      </c>
    </row>
    <row r="65" spans="7:74" x14ac:dyDescent="0.25">
      <c r="G65">
        <f t="shared" si="36"/>
        <v>2075</v>
      </c>
      <c r="H65">
        <f t="shared" si="0"/>
        <v>2040</v>
      </c>
      <c r="I65" cm="1">
        <f t="array" ref="I65">IF(H65&gt;=MAX($D$3:$D$100),MAX($D$3:$D$100),IF(G65&lt;$D$3,$D$3,INDEX($D$3:$D$100,MATCH(G65,$D$3:$D$100)+1)))</f>
        <v>2040</v>
      </c>
      <c r="J65">
        <f t="shared" si="1"/>
        <v>6.8040000000000003E-2</v>
      </c>
      <c r="K65">
        <f t="shared" si="2"/>
        <v>6.8040000000000003E-2</v>
      </c>
      <c r="L65">
        <f t="shared" si="3"/>
        <v>6.8040000000000003E-2</v>
      </c>
      <c r="M65">
        <f t="shared" si="4"/>
        <v>828.18288000000007</v>
      </c>
      <c r="N65">
        <f t="shared" si="5"/>
        <v>0</v>
      </c>
      <c r="P65" s="1" t="str" cm="1">
        <f t="array" ref="P65">IF(INDEX(Utilities!65:65,$B$9)="","",INDEX(Utilities!65:65,$B$9))</f>
        <v/>
      </c>
      <c r="Q65" s="1" t="str" cm="1">
        <f t="array" ref="Q65">IF(INDEX(Utilities!65:65,$B$9 + 2)="","",INDEX(Utilities!65:65,$B$9 + 2))</f>
        <v/>
      </c>
      <c r="S65">
        <f t="shared" si="37"/>
        <v>2075</v>
      </c>
      <c r="T65">
        <f t="shared" si="6"/>
        <v>2040</v>
      </c>
      <c r="U65" cm="1">
        <f t="array" ref="U65">IF(T65&gt;=MAX($D$3:$D$100),MAX($D$3:$D$100),IF(S65&lt;$D$3,$D$3,INDEX($D$3:$D$100,MATCH(S65,$D$3:$D$100)+1)))</f>
        <v>2040</v>
      </c>
      <c r="V65">
        <f t="shared" si="7"/>
        <v>4.5720000000000003E-5</v>
      </c>
      <c r="W65" s="38">
        <f t="shared" si="8"/>
        <v>4.5720000000000003E-5</v>
      </c>
      <c r="X65">
        <f t="shared" si="9"/>
        <v>4.5720000000000003E-5</v>
      </c>
      <c r="Y65">
        <f t="shared" si="10"/>
        <v>0.55650384000000008</v>
      </c>
      <c r="Z65">
        <f t="shared" si="11"/>
        <v>0</v>
      </c>
      <c r="AB65" s="1" t="str" cm="1">
        <f t="array" ref="AB65">IF(INDEX(Utilities!65:65,$B$9)="","",INDEX(Utilities!65:65,$B$9))</f>
        <v/>
      </c>
      <c r="AC65" s="1" t="str" cm="1">
        <f t="array" ref="AC65">IF(INDEX(Utilities!65:65,$B$9 + 3)="","",INDEX(Utilities!65:65,$B$9 +3))</f>
        <v/>
      </c>
      <c r="AE65">
        <f t="shared" si="38"/>
        <v>2075</v>
      </c>
      <c r="AF65">
        <f t="shared" si="12"/>
        <v>2040</v>
      </c>
      <c r="AG65" cm="1">
        <f t="array" ref="AG65">IF(AF65&gt;=MAX($D$3:$D$100),MAX($D$3:$D$100),IF(AE65&lt;$D$3,$D$3,INDEX($D$3:$D$100,MATCH(AE65,$D$3:$D$100)+1)))</f>
        <v>2040</v>
      </c>
      <c r="AH65">
        <f t="shared" si="13"/>
        <v>4.572E-4</v>
      </c>
      <c r="AI65" s="38">
        <f t="shared" si="14"/>
        <v>4.572E-4</v>
      </c>
      <c r="AJ65">
        <f t="shared" si="15"/>
        <v>4.572E-4</v>
      </c>
      <c r="AK65">
        <f t="shared" si="16"/>
        <v>5.5650383999999997</v>
      </c>
      <c r="AL65">
        <f t="shared" si="17"/>
        <v>0</v>
      </c>
      <c r="AN65" s="1" t="str" cm="1">
        <f t="array" ref="AN65">IF(INDEX(Utilities!65:65,$B$9)="","",INDEX(Utilities!65:65,$B$9))</f>
        <v/>
      </c>
      <c r="AO65" s="1" t="str" cm="1">
        <f t="array" ref="AO65">IF(INDEX(Utilities!65:65,$B$9 + 4)="","",INDEX(Utilities!65:65,$B$9 +4))</f>
        <v/>
      </c>
      <c r="AQ65">
        <f t="shared" si="39"/>
        <v>2075</v>
      </c>
      <c r="AR65">
        <f t="shared" si="18"/>
        <v>2040</v>
      </c>
      <c r="AS65" cm="1">
        <f t="array" ref="AS65">IF(AR65&gt;=MAX($D$3:$D$100),MAX($D$3:$D$100),IF(AQ65&lt;$D$3,$D$3,INDEX($D$3:$D$100,MATCH(AQ65,$D$3:$D$100)+1)))</f>
        <v>2040</v>
      </c>
      <c r="AT65">
        <f t="shared" si="19"/>
        <v>9.6840000000000001E-5</v>
      </c>
      <c r="AU65" s="38">
        <f t="shared" si="20"/>
        <v>9.6840000000000001E-5</v>
      </c>
      <c r="AV65">
        <f t="shared" si="21"/>
        <v>9.6840000000000001E-5</v>
      </c>
      <c r="AW65">
        <f t="shared" si="22"/>
        <v>1.17873648</v>
      </c>
      <c r="AX65">
        <f t="shared" si="23"/>
        <v>0</v>
      </c>
      <c r="AZ65" s="1" t="str" cm="1">
        <f t="array" ref="AZ65">IF(INDEX(Utilities!65:65,$B$9)="","",INDEX(Utilities!65:65,$B$9))</f>
        <v/>
      </c>
      <c r="BA65" s="1" t="str" cm="1">
        <f t="array" ref="BA65">IF(INDEX(Utilities!65:65,$B$9 + 5)="","",INDEX(Utilities!65:65,$B$9 +5))</f>
        <v/>
      </c>
      <c r="BC65">
        <f t="shared" si="40"/>
        <v>2075</v>
      </c>
      <c r="BD65">
        <f t="shared" si="24"/>
        <v>2040</v>
      </c>
      <c r="BE65" cm="1">
        <f t="array" ref="BE65">IF(BD65&gt;=MAX($D$3:$D$100),MAX($D$3:$D$100),IF(BC65&lt;$D$3,$D$3,INDEX($D$3:$D$100,MATCH(BC65,$D$3:$D$100)+1)))</f>
        <v>2040</v>
      </c>
      <c r="BF65">
        <f t="shared" si="25"/>
        <v>0.61919999999999997</v>
      </c>
      <c r="BG65" s="38">
        <f t="shared" si="26"/>
        <v>0.61919999999999997</v>
      </c>
      <c r="BH65">
        <f t="shared" si="27"/>
        <v>0.61919999999999997</v>
      </c>
      <c r="BI65">
        <f t="shared" si="28"/>
        <v>7536.9023999999999</v>
      </c>
      <c r="BJ65">
        <f t="shared" si="29"/>
        <v>0</v>
      </c>
      <c r="BL65" s="1" t="str" cm="1">
        <f t="array" ref="BL65">IF(INDEX(Utilities!65:65,$B$9)="","",INDEX(Utilities!65:65,$B$9))</f>
        <v/>
      </c>
      <c r="BM65" s="1" t="str" cm="1">
        <f t="array" ref="BM65">IF(INDEX(Utilities!65:65,$B$9 + 5)="","",INDEX(Utilities!65:65,$B$9 +5))</f>
        <v/>
      </c>
      <c r="BO65">
        <f t="shared" si="41"/>
        <v>2075</v>
      </c>
      <c r="BP65">
        <f t="shared" si="30"/>
        <v>2040</v>
      </c>
      <c r="BQ65" cm="1">
        <f t="array" ref="BQ65">IF(BP65&gt;=MAX($D$3:$D$100),MAX($D$3:$D$100),IF(BO65&lt;$D$3,$D$3,INDEX($D$3:$D$100,MATCH(BO65,$D$3:$D$100)+1)))</f>
        <v>2040</v>
      </c>
      <c r="BR65">
        <f t="shared" si="31"/>
        <v>4.5396000000000001</v>
      </c>
      <c r="BS65" s="38">
        <f t="shared" si="32"/>
        <v>4.5396000000000001</v>
      </c>
      <c r="BT65">
        <f t="shared" si="33"/>
        <v>4.5396000000000001</v>
      </c>
      <c r="BU65">
        <f t="shared" si="34"/>
        <v>55256.011200000001</v>
      </c>
      <c r="BV65">
        <f t="shared" si="35"/>
        <v>0</v>
      </c>
    </row>
    <row r="66" spans="7:74" x14ac:dyDescent="0.25">
      <c r="G66">
        <f t="shared" si="36"/>
        <v>2076</v>
      </c>
      <c r="H66">
        <f t="shared" si="0"/>
        <v>2040</v>
      </c>
      <c r="I66" cm="1">
        <f t="array" ref="I66">IF(H66&gt;=MAX($D$3:$D$100),MAX($D$3:$D$100),IF(G66&lt;$D$3,$D$3,INDEX($D$3:$D$100,MATCH(G66,$D$3:$D$100)+1)))</f>
        <v>2040</v>
      </c>
      <c r="J66">
        <f t="shared" si="1"/>
        <v>6.8040000000000003E-2</v>
      </c>
      <c r="K66">
        <f t="shared" si="2"/>
        <v>6.8040000000000003E-2</v>
      </c>
      <c r="L66">
        <f t="shared" si="3"/>
        <v>6.8040000000000003E-2</v>
      </c>
      <c r="M66">
        <f t="shared" si="4"/>
        <v>828.18288000000007</v>
      </c>
      <c r="N66">
        <f t="shared" si="5"/>
        <v>0</v>
      </c>
      <c r="P66" s="1" t="str" cm="1">
        <f t="array" ref="P66">IF(INDEX(Utilities!66:66,$B$9)="","",INDEX(Utilities!66:66,$B$9))</f>
        <v/>
      </c>
      <c r="Q66" s="1" t="str" cm="1">
        <f t="array" ref="Q66">IF(INDEX(Utilities!66:66,$B$9 + 2)="","",INDEX(Utilities!66:66,$B$9 + 2))</f>
        <v/>
      </c>
      <c r="S66">
        <f t="shared" si="37"/>
        <v>2076</v>
      </c>
      <c r="T66">
        <f t="shared" si="6"/>
        <v>2040</v>
      </c>
      <c r="U66" cm="1">
        <f t="array" ref="U66">IF(T66&gt;=MAX($D$3:$D$100),MAX($D$3:$D$100),IF(S66&lt;$D$3,$D$3,INDEX($D$3:$D$100,MATCH(S66,$D$3:$D$100)+1)))</f>
        <v>2040</v>
      </c>
      <c r="V66">
        <f t="shared" si="7"/>
        <v>4.5720000000000003E-5</v>
      </c>
      <c r="W66" s="38">
        <f t="shared" si="8"/>
        <v>4.5720000000000003E-5</v>
      </c>
      <c r="X66">
        <f t="shared" si="9"/>
        <v>4.5720000000000003E-5</v>
      </c>
      <c r="Y66">
        <f t="shared" si="10"/>
        <v>0.55650384000000008</v>
      </c>
      <c r="Z66">
        <f t="shared" si="11"/>
        <v>0</v>
      </c>
      <c r="AB66" s="1" t="str" cm="1">
        <f t="array" ref="AB66">IF(INDEX(Utilities!66:66,$B$9)="","",INDEX(Utilities!66:66,$B$9))</f>
        <v/>
      </c>
      <c r="AC66" s="1" t="str" cm="1">
        <f t="array" ref="AC66">IF(INDEX(Utilities!66:66,$B$9 + 3)="","",INDEX(Utilities!66:66,$B$9 +3))</f>
        <v/>
      </c>
      <c r="AE66">
        <f t="shared" si="38"/>
        <v>2076</v>
      </c>
      <c r="AF66">
        <f t="shared" si="12"/>
        <v>2040</v>
      </c>
      <c r="AG66" cm="1">
        <f t="array" ref="AG66">IF(AF66&gt;=MAX($D$3:$D$100),MAX($D$3:$D$100),IF(AE66&lt;$D$3,$D$3,INDEX($D$3:$D$100,MATCH(AE66,$D$3:$D$100)+1)))</f>
        <v>2040</v>
      </c>
      <c r="AH66">
        <f t="shared" si="13"/>
        <v>4.572E-4</v>
      </c>
      <c r="AI66" s="38">
        <f t="shared" si="14"/>
        <v>4.572E-4</v>
      </c>
      <c r="AJ66">
        <f t="shared" si="15"/>
        <v>4.572E-4</v>
      </c>
      <c r="AK66">
        <f t="shared" si="16"/>
        <v>5.5650383999999997</v>
      </c>
      <c r="AL66">
        <f t="shared" si="17"/>
        <v>0</v>
      </c>
      <c r="AN66" s="1" t="str" cm="1">
        <f t="array" ref="AN66">IF(INDEX(Utilities!66:66,$B$9)="","",INDEX(Utilities!66:66,$B$9))</f>
        <v/>
      </c>
      <c r="AO66" s="1" t="str" cm="1">
        <f t="array" ref="AO66">IF(INDEX(Utilities!66:66,$B$9 + 4)="","",INDEX(Utilities!66:66,$B$9 +4))</f>
        <v/>
      </c>
      <c r="AQ66">
        <f t="shared" si="39"/>
        <v>2076</v>
      </c>
      <c r="AR66">
        <f t="shared" si="18"/>
        <v>2040</v>
      </c>
      <c r="AS66" cm="1">
        <f t="array" ref="AS66">IF(AR66&gt;=MAX($D$3:$D$100),MAX($D$3:$D$100),IF(AQ66&lt;$D$3,$D$3,INDEX($D$3:$D$100,MATCH(AQ66,$D$3:$D$100)+1)))</f>
        <v>2040</v>
      </c>
      <c r="AT66">
        <f t="shared" si="19"/>
        <v>9.6840000000000001E-5</v>
      </c>
      <c r="AU66" s="38">
        <f t="shared" si="20"/>
        <v>9.6840000000000001E-5</v>
      </c>
      <c r="AV66">
        <f t="shared" si="21"/>
        <v>9.6840000000000001E-5</v>
      </c>
      <c r="AW66">
        <f t="shared" si="22"/>
        <v>1.17873648</v>
      </c>
      <c r="AX66">
        <f t="shared" si="23"/>
        <v>0</v>
      </c>
      <c r="AZ66" s="1" t="str" cm="1">
        <f t="array" ref="AZ66">IF(INDEX(Utilities!66:66,$B$9)="","",INDEX(Utilities!66:66,$B$9))</f>
        <v/>
      </c>
      <c r="BA66" s="1" t="str" cm="1">
        <f t="array" ref="BA66">IF(INDEX(Utilities!66:66,$B$9 + 5)="","",INDEX(Utilities!66:66,$B$9 +5))</f>
        <v/>
      </c>
      <c r="BC66">
        <f t="shared" si="40"/>
        <v>2076</v>
      </c>
      <c r="BD66">
        <f t="shared" si="24"/>
        <v>2040</v>
      </c>
      <c r="BE66" cm="1">
        <f t="array" ref="BE66">IF(BD66&gt;=MAX($D$3:$D$100),MAX($D$3:$D$100),IF(BC66&lt;$D$3,$D$3,INDEX($D$3:$D$100,MATCH(BC66,$D$3:$D$100)+1)))</f>
        <v>2040</v>
      </c>
      <c r="BF66">
        <f t="shared" si="25"/>
        <v>0.61919999999999997</v>
      </c>
      <c r="BG66" s="38">
        <f t="shared" si="26"/>
        <v>0.61919999999999997</v>
      </c>
      <c r="BH66">
        <f t="shared" si="27"/>
        <v>0.61919999999999997</v>
      </c>
      <c r="BI66">
        <f t="shared" si="28"/>
        <v>7536.9023999999999</v>
      </c>
      <c r="BJ66">
        <f t="shared" si="29"/>
        <v>0</v>
      </c>
      <c r="BL66" s="1" t="str" cm="1">
        <f t="array" ref="BL66">IF(INDEX(Utilities!66:66,$B$9)="","",INDEX(Utilities!66:66,$B$9))</f>
        <v/>
      </c>
      <c r="BM66" s="1" t="str" cm="1">
        <f t="array" ref="BM66">IF(INDEX(Utilities!66:66,$B$9 + 5)="","",INDEX(Utilities!66:66,$B$9 +5))</f>
        <v/>
      </c>
      <c r="BO66">
        <f t="shared" si="41"/>
        <v>2076</v>
      </c>
      <c r="BP66">
        <f t="shared" si="30"/>
        <v>2040</v>
      </c>
      <c r="BQ66" cm="1">
        <f t="array" ref="BQ66">IF(BP66&gt;=MAX($D$3:$D$100),MAX($D$3:$D$100),IF(BO66&lt;$D$3,$D$3,INDEX($D$3:$D$100,MATCH(BO66,$D$3:$D$100)+1)))</f>
        <v>2040</v>
      </c>
      <c r="BR66">
        <f t="shared" si="31"/>
        <v>4.5396000000000001</v>
      </c>
      <c r="BS66" s="38">
        <f t="shared" si="32"/>
        <v>4.5396000000000001</v>
      </c>
      <c r="BT66">
        <f t="shared" si="33"/>
        <v>4.5396000000000001</v>
      </c>
      <c r="BU66">
        <f t="shared" si="34"/>
        <v>55256.011200000001</v>
      </c>
      <c r="BV66">
        <f t="shared" si="35"/>
        <v>0</v>
      </c>
    </row>
    <row r="67" spans="7:74" x14ac:dyDescent="0.25">
      <c r="G67">
        <f t="shared" si="36"/>
        <v>2077</v>
      </c>
      <c r="H67">
        <f t="shared" si="0"/>
        <v>2040</v>
      </c>
      <c r="I67" cm="1">
        <f t="array" ref="I67">IF(H67&gt;=MAX($D$3:$D$100),MAX($D$3:$D$100),IF(G67&lt;$D$3,$D$3,INDEX($D$3:$D$100,MATCH(G67,$D$3:$D$100)+1)))</f>
        <v>2040</v>
      </c>
      <c r="J67">
        <f t="shared" si="1"/>
        <v>6.8040000000000003E-2</v>
      </c>
      <c r="K67">
        <f t="shared" si="2"/>
        <v>6.8040000000000003E-2</v>
      </c>
      <c r="L67">
        <f t="shared" si="3"/>
        <v>6.8040000000000003E-2</v>
      </c>
      <c r="M67">
        <f t="shared" si="4"/>
        <v>828.18288000000007</v>
      </c>
      <c r="N67">
        <f t="shared" si="5"/>
        <v>0</v>
      </c>
      <c r="P67" s="1" t="str" cm="1">
        <f t="array" ref="P67">IF(INDEX(Utilities!67:67,$B$9)="","",INDEX(Utilities!67:67,$B$9))</f>
        <v/>
      </c>
      <c r="Q67" s="1" t="str" cm="1">
        <f t="array" ref="Q67">IF(INDEX(Utilities!67:67,$B$9 + 2)="","",INDEX(Utilities!67:67,$B$9 + 2))</f>
        <v/>
      </c>
      <c r="S67">
        <f t="shared" si="37"/>
        <v>2077</v>
      </c>
      <c r="T67">
        <f t="shared" si="6"/>
        <v>2040</v>
      </c>
      <c r="U67" cm="1">
        <f t="array" ref="U67">IF(T67&gt;=MAX($D$3:$D$100),MAX($D$3:$D$100),IF(S67&lt;$D$3,$D$3,INDEX($D$3:$D$100,MATCH(S67,$D$3:$D$100)+1)))</f>
        <v>2040</v>
      </c>
      <c r="V67">
        <f t="shared" si="7"/>
        <v>4.5720000000000003E-5</v>
      </c>
      <c r="W67" s="38">
        <f t="shared" si="8"/>
        <v>4.5720000000000003E-5</v>
      </c>
      <c r="X67">
        <f t="shared" si="9"/>
        <v>4.5720000000000003E-5</v>
      </c>
      <c r="Y67">
        <f t="shared" si="10"/>
        <v>0.55650384000000008</v>
      </c>
      <c r="Z67">
        <f t="shared" si="11"/>
        <v>0</v>
      </c>
      <c r="AB67" s="1" t="str" cm="1">
        <f t="array" ref="AB67">IF(INDEX(Utilities!67:67,$B$9)="","",INDEX(Utilities!67:67,$B$9))</f>
        <v/>
      </c>
      <c r="AC67" s="1" t="str" cm="1">
        <f t="array" ref="AC67">IF(INDEX(Utilities!67:67,$B$9 + 3)="","",INDEX(Utilities!67:67,$B$9 +3))</f>
        <v/>
      </c>
      <c r="AE67">
        <f t="shared" si="38"/>
        <v>2077</v>
      </c>
      <c r="AF67">
        <f t="shared" si="12"/>
        <v>2040</v>
      </c>
      <c r="AG67" cm="1">
        <f t="array" ref="AG67">IF(AF67&gt;=MAX($D$3:$D$100),MAX($D$3:$D$100),IF(AE67&lt;$D$3,$D$3,INDEX($D$3:$D$100,MATCH(AE67,$D$3:$D$100)+1)))</f>
        <v>2040</v>
      </c>
      <c r="AH67">
        <f t="shared" si="13"/>
        <v>4.572E-4</v>
      </c>
      <c r="AI67" s="38">
        <f t="shared" si="14"/>
        <v>4.572E-4</v>
      </c>
      <c r="AJ67">
        <f t="shared" si="15"/>
        <v>4.572E-4</v>
      </c>
      <c r="AK67">
        <f t="shared" si="16"/>
        <v>5.5650383999999997</v>
      </c>
      <c r="AL67">
        <f t="shared" si="17"/>
        <v>0</v>
      </c>
      <c r="AN67" s="1" t="str" cm="1">
        <f t="array" ref="AN67">IF(INDEX(Utilities!67:67,$B$9)="","",INDEX(Utilities!67:67,$B$9))</f>
        <v/>
      </c>
      <c r="AO67" s="1" t="str" cm="1">
        <f t="array" ref="AO67">IF(INDEX(Utilities!67:67,$B$9 + 4)="","",INDEX(Utilities!67:67,$B$9 +4))</f>
        <v/>
      </c>
      <c r="AQ67">
        <f t="shared" si="39"/>
        <v>2077</v>
      </c>
      <c r="AR67">
        <f t="shared" si="18"/>
        <v>2040</v>
      </c>
      <c r="AS67" cm="1">
        <f t="array" ref="AS67">IF(AR67&gt;=MAX($D$3:$D$100),MAX($D$3:$D$100),IF(AQ67&lt;$D$3,$D$3,INDEX($D$3:$D$100,MATCH(AQ67,$D$3:$D$100)+1)))</f>
        <v>2040</v>
      </c>
      <c r="AT67">
        <f t="shared" si="19"/>
        <v>9.6840000000000001E-5</v>
      </c>
      <c r="AU67" s="38">
        <f t="shared" si="20"/>
        <v>9.6840000000000001E-5</v>
      </c>
      <c r="AV67">
        <f t="shared" si="21"/>
        <v>9.6840000000000001E-5</v>
      </c>
      <c r="AW67">
        <f t="shared" si="22"/>
        <v>1.17873648</v>
      </c>
      <c r="AX67">
        <f t="shared" si="23"/>
        <v>0</v>
      </c>
      <c r="AZ67" s="1" t="str" cm="1">
        <f t="array" ref="AZ67">IF(INDEX(Utilities!67:67,$B$9)="","",INDEX(Utilities!67:67,$B$9))</f>
        <v/>
      </c>
      <c r="BA67" s="1" t="str" cm="1">
        <f t="array" ref="BA67">IF(INDEX(Utilities!67:67,$B$9 + 5)="","",INDEX(Utilities!67:67,$B$9 +5))</f>
        <v/>
      </c>
      <c r="BC67">
        <f t="shared" si="40"/>
        <v>2077</v>
      </c>
      <c r="BD67">
        <f t="shared" si="24"/>
        <v>2040</v>
      </c>
      <c r="BE67" cm="1">
        <f t="array" ref="BE67">IF(BD67&gt;=MAX($D$3:$D$100),MAX($D$3:$D$100),IF(BC67&lt;$D$3,$D$3,INDEX($D$3:$D$100,MATCH(BC67,$D$3:$D$100)+1)))</f>
        <v>2040</v>
      </c>
      <c r="BF67">
        <f t="shared" si="25"/>
        <v>0.61919999999999997</v>
      </c>
      <c r="BG67" s="38">
        <f t="shared" si="26"/>
        <v>0.61919999999999997</v>
      </c>
      <c r="BH67">
        <f t="shared" si="27"/>
        <v>0.61919999999999997</v>
      </c>
      <c r="BI67">
        <f t="shared" si="28"/>
        <v>7536.9023999999999</v>
      </c>
      <c r="BJ67">
        <f t="shared" si="29"/>
        <v>0</v>
      </c>
      <c r="BL67" s="1" t="str" cm="1">
        <f t="array" ref="BL67">IF(INDEX(Utilities!67:67,$B$9)="","",INDEX(Utilities!67:67,$B$9))</f>
        <v/>
      </c>
      <c r="BM67" s="1" t="str" cm="1">
        <f t="array" ref="BM67">IF(INDEX(Utilities!67:67,$B$9 + 5)="","",INDEX(Utilities!67:67,$B$9 +5))</f>
        <v/>
      </c>
      <c r="BO67">
        <f t="shared" si="41"/>
        <v>2077</v>
      </c>
      <c r="BP67">
        <f t="shared" si="30"/>
        <v>2040</v>
      </c>
      <c r="BQ67" cm="1">
        <f t="array" ref="BQ67">IF(BP67&gt;=MAX($D$3:$D$100),MAX($D$3:$D$100),IF(BO67&lt;$D$3,$D$3,INDEX($D$3:$D$100,MATCH(BO67,$D$3:$D$100)+1)))</f>
        <v>2040</v>
      </c>
      <c r="BR67">
        <f t="shared" si="31"/>
        <v>4.5396000000000001</v>
      </c>
      <c r="BS67" s="38">
        <f t="shared" si="32"/>
        <v>4.5396000000000001</v>
      </c>
      <c r="BT67">
        <f t="shared" si="33"/>
        <v>4.5396000000000001</v>
      </c>
      <c r="BU67">
        <f t="shared" si="34"/>
        <v>55256.011200000001</v>
      </c>
      <c r="BV67">
        <f t="shared" si="35"/>
        <v>0</v>
      </c>
    </row>
    <row r="68" spans="7:74" x14ac:dyDescent="0.25">
      <c r="G68">
        <f t="shared" si="36"/>
        <v>2078</v>
      </c>
      <c r="H68">
        <f t="shared" ref="H68:H131" si="42">INDEX(D$3:D$100,IFERROR(MATCH(G68, D$3:D$100),1))</f>
        <v>2040</v>
      </c>
      <c r="I68" cm="1">
        <f t="array" ref="I68">IF(H68&gt;=MAX($D$3:$D$100),MAX($D$3:$D$100),IF(G68&lt;$D$3,$D$3,INDEX($D$3:$D$100,MATCH(G68,$D$3:$D$100)+1)))</f>
        <v>2040</v>
      </c>
      <c r="J68">
        <f t="shared" ref="J68:J131" si="43">INDEX(E$3:E$100,MATCH(H68,D$3:D$100))</f>
        <v>6.8040000000000003E-2</v>
      </c>
      <c r="K68">
        <f t="shared" ref="K68:K131" si="44">INDEX(E$3:E$100,MATCH(I68,D$3:D$100))</f>
        <v>6.8040000000000003E-2</v>
      </c>
      <c r="L68">
        <f t="shared" ref="L68:L131" si="45">IF(H68=I68,J68,J68+(K68-J68)*((G68-H68)/(I68-H68)))</f>
        <v>6.8040000000000003E-2</v>
      </c>
      <c r="M68">
        <f t="shared" ref="M68:M131" si="46">L68*$B$6</f>
        <v>828.18288000000007</v>
      </c>
      <c r="N68">
        <f t="shared" ref="N68:N131" si="47">L68*$B$7</f>
        <v>0</v>
      </c>
      <c r="P68" s="1" t="str" cm="1">
        <f t="array" ref="P68">IF(INDEX(Utilities!68:68,$B$9)="","",INDEX(Utilities!68:68,$B$9))</f>
        <v/>
      </c>
      <c r="Q68" s="1" t="str" cm="1">
        <f t="array" ref="Q68">IF(INDEX(Utilities!68:68,$B$9 + 2)="","",INDEX(Utilities!68:68,$B$9 + 2))</f>
        <v/>
      </c>
      <c r="S68">
        <f t="shared" si="37"/>
        <v>2078</v>
      </c>
      <c r="T68">
        <f t="shared" ref="T68:T131" si="48">INDEX(P$3:P$100,IFERROR(MATCH(S68, P$3:P$100),1))</f>
        <v>2040</v>
      </c>
      <c r="U68" cm="1">
        <f t="array" ref="U68">IF(T68&gt;=MAX($D$3:$D$100),MAX($D$3:$D$100),IF(S68&lt;$D$3,$D$3,INDEX($D$3:$D$100,MATCH(S68,$D$3:$D$100)+1)))</f>
        <v>2040</v>
      </c>
      <c r="V68">
        <f t="shared" ref="V68:V131" si="49">INDEX(Q$3:Q$100,MATCH(T68,P$3:P$100))</f>
        <v>4.5720000000000003E-5</v>
      </c>
      <c r="W68" s="38">
        <f t="shared" ref="W68:W131" si="50">INDEX(Q$3:Q$100,MATCH(U68,P$3:P$100))</f>
        <v>4.5720000000000003E-5</v>
      </c>
      <c r="X68">
        <f t="shared" ref="X68:X131" si="51">IF(T68=U68,V68,V68+(W68-V68)*((S68-T68)/(U68-T68)))</f>
        <v>4.5720000000000003E-5</v>
      </c>
      <c r="Y68">
        <f t="shared" ref="Y68:Y131" si="52">X68*$B$6</f>
        <v>0.55650384000000008</v>
      </c>
      <c r="Z68">
        <f t="shared" ref="Z68:Z131" si="53">X68*$B$7</f>
        <v>0</v>
      </c>
      <c r="AB68" s="1" t="str" cm="1">
        <f t="array" ref="AB68">IF(INDEX(Utilities!68:68,$B$9)="","",INDEX(Utilities!68:68,$B$9))</f>
        <v/>
      </c>
      <c r="AC68" s="1" t="str" cm="1">
        <f t="array" ref="AC68">IF(INDEX(Utilities!68:68,$B$9 + 3)="","",INDEX(Utilities!68:68,$B$9 +3))</f>
        <v/>
      </c>
      <c r="AE68">
        <f t="shared" si="38"/>
        <v>2078</v>
      </c>
      <c r="AF68">
        <f t="shared" ref="AF68:AF131" si="54">INDEX(AB$3:AB$100,IFERROR(MATCH(AE68, AB$3:AB$100),1))</f>
        <v>2040</v>
      </c>
      <c r="AG68" cm="1">
        <f t="array" ref="AG68">IF(AF68&gt;=MAX($D$3:$D$100),MAX($D$3:$D$100),IF(AE68&lt;$D$3,$D$3,INDEX($D$3:$D$100,MATCH(AE68,$D$3:$D$100)+1)))</f>
        <v>2040</v>
      </c>
      <c r="AH68">
        <f t="shared" ref="AH68:AH131" si="55">INDEX(AC$3:AC$100,MATCH(AF68,AB$3:AB$100))</f>
        <v>4.572E-4</v>
      </c>
      <c r="AI68" s="38">
        <f t="shared" ref="AI68:AI131" si="56">INDEX(AC$3:AC$100,MATCH(AG68,AB$3:AB$100))</f>
        <v>4.572E-4</v>
      </c>
      <c r="AJ68">
        <f t="shared" ref="AJ68:AJ131" si="57">IF(AF68=AG68,AH68,AH68+(AI68-AH68)*((AE68-AF68)/(AG68-AF68)))</f>
        <v>4.572E-4</v>
      </c>
      <c r="AK68">
        <f t="shared" ref="AK68:AK131" si="58">AJ68*$B$6</f>
        <v>5.5650383999999997</v>
      </c>
      <c r="AL68">
        <f t="shared" ref="AL68:AL131" si="59">AJ68*$B$7</f>
        <v>0</v>
      </c>
      <c r="AN68" s="1" t="str" cm="1">
        <f t="array" ref="AN68">IF(INDEX(Utilities!68:68,$B$9)="","",INDEX(Utilities!68:68,$B$9))</f>
        <v/>
      </c>
      <c r="AO68" s="1" t="str" cm="1">
        <f t="array" ref="AO68">IF(INDEX(Utilities!68:68,$B$9 + 4)="","",INDEX(Utilities!68:68,$B$9 +4))</f>
        <v/>
      </c>
      <c r="AQ68">
        <f t="shared" si="39"/>
        <v>2078</v>
      </c>
      <c r="AR68">
        <f t="shared" ref="AR68:AR131" si="60">INDEX(AN$3:AN$100,IFERROR(MATCH(AQ68, AN$3:AN$100),1))</f>
        <v>2040</v>
      </c>
      <c r="AS68" cm="1">
        <f t="array" ref="AS68">IF(AR68&gt;=MAX($D$3:$D$100),MAX($D$3:$D$100),IF(AQ68&lt;$D$3,$D$3,INDEX($D$3:$D$100,MATCH(AQ68,$D$3:$D$100)+1)))</f>
        <v>2040</v>
      </c>
      <c r="AT68">
        <f t="shared" ref="AT68:AT131" si="61">INDEX(AO$3:AO$100,MATCH(AR68,AN$3:AN$100))</f>
        <v>9.6840000000000001E-5</v>
      </c>
      <c r="AU68" s="38">
        <f t="shared" ref="AU68:AU131" si="62">INDEX(AO$3:AO$100,MATCH(AS68,AN$3:AN$100))</f>
        <v>9.6840000000000001E-5</v>
      </c>
      <c r="AV68">
        <f t="shared" ref="AV68:AV131" si="63">IF(AR68=AS68,AT68,AT68+(AU68-AT68)*((AQ68-AR68)/(AS68-AR68)))</f>
        <v>9.6840000000000001E-5</v>
      </c>
      <c r="AW68">
        <f t="shared" ref="AW68:AW131" si="64">AV68*$B$6</f>
        <v>1.17873648</v>
      </c>
      <c r="AX68">
        <f t="shared" ref="AX68:AX131" si="65">AV68*$B$7</f>
        <v>0</v>
      </c>
      <c r="AZ68" s="1" t="str" cm="1">
        <f t="array" ref="AZ68">IF(INDEX(Utilities!68:68,$B$9)="","",INDEX(Utilities!68:68,$B$9))</f>
        <v/>
      </c>
      <c r="BA68" s="1" t="str" cm="1">
        <f t="array" ref="BA68">IF(INDEX(Utilities!68:68,$B$9 + 5)="","",INDEX(Utilities!68:68,$B$9 +5))</f>
        <v/>
      </c>
      <c r="BC68">
        <f t="shared" si="40"/>
        <v>2078</v>
      </c>
      <c r="BD68">
        <f t="shared" ref="BD68:BD131" si="66">INDEX(AZ$3:AZ$100,IFERROR(MATCH(BC68, AZ$3:AZ$100),1))</f>
        <v>2040</v>
      </c>
      <c r="BE68" cm="1">
        <f t="array" ref="BE68">IF(BD68&gt;=MAX($D$3:$D$100),MAX($D$3:$D$100),IF(BC68&lt;$D$3,$D$3,INDEX($D$3:$D$100,MATCH(BC68,$D$3:$D$100)+1)))</f>
        <v>2040</v>
      </c>
      <c r="BF68">
        <f t="shared" ref="BF68:BF131" si="67">INDEX(BA$3:BA$100,MATCH(BD68,AZ$3:AZ$100))</f>
        <v>0.61919999999999997</v>
      </c>
      <c r="BG68" s="38">
        <f t="shared" ref="BG68:BG131" si="68">INDEX(BA$3:BA$100,MATCH(BE68,AZ$3:AZ$100))</f>
        <v>0.61919999999999997</v>
      </c>
      <c r="BH68">
        <f t="shared" ref="BH68:BH131" si="69">IF(BD68=BE68,BF68,BF68+(BG68-BF68)*((BC68-BD68)/(BE68-BD68)))</f>
        <v>0.61919999999999997</v>
      </c>
      <c r="BI68">
        <f t="shared" ref="BI68:BI131" si="70">BH68*$B$6</f>
        <v>7536.9023999999999</v>
      </c>
      <c r="BJ68">
        <f t="shared" ref="BJ68:BJ131" si="71">BH68*$B$7</f>
        <v>0</v>
      </c>
      <c r="BL68" s="1" t="str" cm="1">
        <f t="array" ref="BL68">IF(INDEX(Utilities!68:68,$B$9)="","",INDEX(Utilities!68:68,$B$9))</f>
        <v/>
      </c>
      <c r="BM68" s="1" t="str" cm="1">
        <f t="array" ref="BM68">IF(INDEX(Utilities!68:68,$B$9 + 5)="","",INDEX(Utilities!68:68,$B$9 +5))</f>
        <v/>
      </c>
      <c r="BO68">
        <f t="shared" si="41"/>
        <v>2078</v>
      </c>
      <c r="BP68">
        <f t="shared" ref="BP68:BP131" si="72">INDEX(BL$3:BL$100,IFERROR(MATCH(BO68, BL$3:BL$100),1))</f>
        <v>2040</v>
      </c>
      <c r="BQ68" cm="1">
        <f t="array" ref="BQ68">IF(BP68&gt;=MAX($D$3:$D$100),MAX($D$3:$D$100),IF(BO68&lt;$D$3,$D$3,INDEX($D$3:$D$100,MATCH(BO68,$D$3:$D$100)+1)))</f>
        <v>2040</v>
      </c>
      <c r="BR68">
        <f t="shared" ref="BR68:BR131" si="73">INDEX(BM$3:BM$100,MATCH(BP68,BL$3:BL$100))</f>
        <v>4.5396000000000001</v>
      </c>
      <c r="BS68" s="38">
        <f t="shared" ref="BS68:BS131" si="74">INDEX(BM$3:BM$100,MATCH(BQ68,BL$3:BL$100))</f>
        <v>4.5396000000000001</v>
      </c>
      <c r="BT68">
        <f t="shared" ref="BT68:BT131" si="75">IF(BP68=BQ68,BR68,BR68+(BS68-BR68)*((BO68-BP68)/(BQ68-BP68)))</f>
        <v>4.5396000000000001</v>
      </c>
      <c r="BU68">
        <f t="shared" ref="BU68:BU131" si="76">BT68*$B$6</f>
        <v>55256.011200000001</v>
      </c>
      <c r="BV68">
        <f t="shared" ref="BV68:BV131" si="77">BT68*$B$7</f>
        <v>0</v>
      </c>
    </row>
    <row r="69" spans="7:74" x14ac:dyDescent="0.25">
      <c r="G69">
        <f t="shared" ref="G69:G132" si="78">G68+1</f>
        <v>2079</v>
      </c>
      <c r="H69">
        <f t="shared" si="42"/>
        <v>2040</v>
      </c>
      <c r="I69" cm="1">
        <f t="array" ref="I69">IF(H69&gt;=MAX($D$3:$D$100),MAX($D$3:$D$100),IF(G69&lt;$D$3,$D$3,INDEX($D$3:$D$100,MATCH(G69,$D$3:$D$100)+1)))</f>
        <v>2040</v>
      </c>
      <c r="J69">
        <f t="shared" si="43"/>
        <v>6.8040000000000003E-2</v>
      </c>
      <c r="K69">
        <f t="shared" si="44"/>
        <v>6.8040000000000003E-2</v>
      </c>
      <c r="L69">
        <f t="shared" si="45"/>
        <v>6.8040000000000003E-2</v>
      </c>
      <c r="M69">
        <f t="shared" si="46"/>
        <v>828.18288000000007</v>
      </c>
      <c r="N69">
        <f t="shared" si="47"/>
        <v>0</v>
      </c>
      <c r="P69" s="1" t="str" cm="1">
        <f t="array" ref="P69">IF(INDEX(Utilities!69:69,$B$9)="","",INDEX(Utilities!69:69,$B$9))</f>
        <v/>
      </c>
      <c r="Q69" s="1" t="str" cm="1">
        <f t="array" ref="Q69">IF(INDEX(Utilities!69:69,$B$9 + 2)="","",INDEX(Utilities!69:69,$B$9 + 2))</f>
        <v/>
      </c>
      <c r="S69">
        <f t="shared" ref="S69:S132" si="79">S68+1</f>
        <v>2079</v>
      </c>
      <c r="T69">
        <f t="shared" si="48"/>
        <v>2040</v>
      </c>
      <c r="U69" cm="1">
        <f t="array" ref="U69">IF(T69&gt;=MAX($D$3:$D$100),MAX($D$3:$D$100),IF(S69&lt;$D$3,$D$3,INDEX($D$3:$D$100,MATCH(S69,$D$3:$D$100)+1)))</f>
        <v>2040</v>
      </c>
      <c r="V69">
        <f t="shared" si="49"/>
        <v>4.5720000000000003E-5</v>
      </c>
      <c r="W69" s="38">
        <f t="shared" si="50"/>
        <v>4.5720000000000003E-5</v>
      </c>
      <c r="X69">
        <f t="shared" si="51"/>
        <v>4.5720000000000003E-5</v>
      </c>
      <c r="Y69">
        <f t="shared" si="52"/>
        <v>0.55650384000000008</v>
      </c>
      <c r="Z69">
        <f t="shared" si="53"/>
        <v>0</v>
      </c>
      <c r="AB69" s="1" t="str" cm="1">
        <f t="array" ref="AB69">IF(INDEX(Utilities!69:69,$B$9)="","",INDEX(Utilities!69:69,$B$9))</f>
        <v/>
      </c>
      <c r="AC69" s="1" t="str" cm="1">
        <f t="array" ref="AC69">IF(INDEX(Utilities!69:69,$B$9 + 3)="","",INDEX(Utilities!69:69,$B$9 +3))</f>
        <v/>
      </c>
      <c r="AE69">
        <f t="shared" ref="AE69:AE132" si="80">AE68+1</f>
        <v>2079</v>
      </c>
      <c r="AF69">
        <f t="shared" si="54"/>
        <v>2040</v>
      </c>
      <c r="AG69" cm="1">
        <f t="array" ref="AG69">IF(AF69&gt;=MAX($D$3:$D$100),MAX($D$3:$D$100),IF(AE69&lt;$D$3,$D$3,INDEX($D$3:$D$100,MATCH(AE69,$D$3:$D$100)+1)))</f>
        <v>2040</v>
      </c>
      <c r="AH69">
        <f t="shared" si="55"/>
        <v>4.572E-4</v>
      </c>
      <c r="AI69" s="38">
        <f t="shared" si="56"/>
        <v>4.572E-4</v>
      </c>
      <c r="AJ69">
        <f t="shared" si="57"/>
        <v>4.572E-4</v>
      </c>
      <c r="AK69">
        <f t="shared" si="58"/>
        <v>5.5650383999999997</v>
      </c>
      <c r="AL69">
        <f t="shared" si="59"/>
        <v>0</v>
      </c>
      <c r="AN69" s="1" t="str" cm="1">
        <f t="array" ref="AN69">IF(INDEX(Utilities!69:69,$B$9)="","",INDEX(Utilities!69:69,$B$9))</f>
        <v/>
      </c>
      <c r="AO69" s="1" t="str" cm="1">
        <f t="array" ref="AO69">IF(INDEX(Utilities!69:69,$B$9 + 4)="","",INDEX(Utilities!69:69,$B$9 +4))</f>
        <v/>
      </c>
      <c r="AQ69">
        <f t="shared" ref="AQ69:AQ132" si="81">AQ68+1</f>
        <v>2079</v>
      </c>
      <c r="AR69">
        <f t="shared" si="60"/>
        <v>2040</v>
      </c>
      <c r="AS69" cm="1">
        <f t="array" ref="AS69">IF(AR69&gt;=MAX($D$3:$D$100),MAX($D$3:$D$100),IF(AQ69&lt;$D$3,$D$3,INDEX($D$3:$D$100,MATCH(AQ69,$D$3:$D$100)+1)))</f>
        <v>2040</v>
      </c>
      <c r="AT69">
        <f t="shared" si="61"/>
        <v>9.6840000000000001E-5</v>
      </c>
      <c r="AU69" s="38">
        <f t="shared" si="62"/>
        <v>9.6840000000000001E-5</v>
      </c>
      <c r="AV69">
        <f t="shared" si="63"/>
        <v>9.6840000000000001E-5</v>
      </c>
      <c r="AW69">
        <f t="shared" si="64"/>
        <v>1.17873648</v>
      </c>
      <c r="AX69">
        <f t="shared" si="65"/>
        <v>0</v>
      </c>
      <c r="AZ69" s="1" t="str" cm="1">
        <f t="array" ref="AZ69">IF(INDEX(Utilities!69:69,$B$9)="","",INDEX(Utilities!69:69,$B$9))</f>
        <v/>
      </c>
      <c r="BA69" s="1" t="str" cm="1">
        <f t="array" ref="BA69">IF(INDEX(Utilities!69:69,$B$9 + 5)="","",INDEX(Utilities!69:69,$B$9 +5))</f>
        <v/>
      </c>
      <c r="BC69">
        <f t="shared" ref="BC69:BC132" si="82">BC68+1</f>
        <v>2079</v>
      </c>
      <c r="BD69">
        <f t="shared" si="66"/>
        <v>2040</v>
      </c>
      <c r="BE69" cm="1">
        <f t="array" ref="BE69">IF(BD69&gt;=MAX($D$3:$D$100),MAX($D$3:$D$100),IF(BC69&lt;$D$3,$D$3,INDEX($D$3:$D$100,MATCH(BC69,$D$3:$D$100)+1)))</f>
        <v>2040</v>
      </c>
      <c r="BF69">
        <f t="shared" si="67"/>
        <v>0.61919999999999997</v>
      </c>
      <c r="BG69" s="38">
        <f t="shared" si="68"/>
        <v>0.61919999999999997</v>
      </c>
      <c r="BH69">
        <f t="shared" si="69"/>
        <v>0.61919999999999997</v>
      </c>
      <c r="BI69">
        <f t="shared" si="70"/>
        <v>7536.9023999999999</v>
      </c>
      <c r="BJ69">
        <f t="shared" si="71"/>
        <v>0</v>
      </c>
      <c r="BL69" s="1" t="str" cm="1">
        <f t="array" ref="BL69">IF(INDEX(Utilities!69:69,$B$9)="","",INDEX(Utilities!69:69,$B$9))</f>
        <v/>
      </c>
      <c r="BM69" s="1" t="str" cm="1">
        <f t="array" ref="BM69">IF(INDEX(Utilities!69:69,$B$9 + 5)="","",INDEX(Utilities!69:69,$B$9 +5))</f>
        <v/>
      </c>
      <c r="BO69">
        <f t="shared" ref="BO69:BO132" si="83">BO68+1</f>
        <v>2079</v>
      </c>
      <c r="BP69">
        <f t="shared" si="72"/>
        <v>2040</v>
      </c>
      <c r="BQ69" cm="1">
        <f t="array" ref="BQ69">IF(BP69&gt;=MAX($D$3:$D$100),MAX($D$3:$D$100),IF(BO69&lt;$D$3,$D$3,INDEX($D$3:$D$100,MATCH(BO69,$D$3:$D$100)+1)))</f>
        <v>2040</v>
      </c>
      <c r="BR69">
        <f t="shared" si="73"/>
        <v>4.5396000000000001</v>
      </c>
      <c r="BS69" s="38">
        <f t="shared" si="74"/>
        <v>4.5396000000000001</v>
      </c>
      <c r="BT69">
        <f t="shared" si="75"/>
        <v>4.5396000000000001</v>
      </c>
      <c r="BU69">
        <f t="shared" si="76"/>
        <v>55256.011200000001</v>
      </c>
      <c r="BV69">
        <f t="shared" si="77"/>
        <v>0</v>
      </c>
    </row>
    <row r="70" spans="7:74" x14ac:dyDescent="0.25">
      <c r="G70">
        <f t="shared" si="78"/>
        <v>2080</v>
      </c>
      <c r="H70">
        <f t="shared" si="42"/>
        <v>2040</v>
      </c>
      <c r="I70" cm="1">
        <f t="array" ref="I70">IF(H70&gt;=MAX($D$3:$D$100),MAX($D$3:$D$100),IF(G70&lt;$D$3,$D$3,INDEX($D$3:$D$100,MATCH(G70,$D$3:$D$100)+1)))</f>
        <v>2040</v>
      </c>
      <c r="J70">
        <f t="shared" si="43"/>
        <v>6.8040000000000003E-2</v>
      </c>
      <c r="K70">
        <f t="shared" si="44"/>
        <v>6.8040000000000003E-2</v>
      </c>
      <c r="L70">
        <f t="shared" si="45"/>
        <v>6.8040000000000003E-2</v>
      </c>
      <c r="M70">
        <f t="shared" si="46"/>
        <v>828.18288000000007</v>
      </c>
      <c r="N70">
        <f t="shared" si="47"/>
        <v>0</v>
      </c>
      <c r="P70" s="1" t="str" cm="1">
        <f t="array" ref="P70">IF(INDEX(Utilities!70:70,$B$9)="","",INDEX(Utilities!70:70,$B$9))</f>
        <v/>
      </c>
      <c r="Q70" s="1" t="str" cm="1">
        <f t="array" ref="Q70">IF(INDEX(Utilities!70:70,$B$9 + 2)="","",INDEX(Utilities!70:70,$B$9 + 2))</f>
        <v/>
      </c>
      <c r="S70">
        <f t="shared" si="79"/>
        <v>2080</v>
      </c>
      <c r="T70">
        <f t="shared" si="48"/>
        <v>2040</v>
      </c>
      <c r="U70" cm="1">
        <f t="array" ref="U70">IF(T70&gt;=MAX($D$3:$D$100),MAX($D$3:$D$100),IF(S70&lt;$D$3,$D$3,INDEX($D$3:$D$100,MATCH(S70,$D$3:$D$100)+1)))</f>
        <v>2040</v>
      </c>
      <c r="V70">
        <f t="shared" si="49"/>
        <v>4.5720000000000003E-5</v>
      </c>
      <c r="W70" s="38">
        <f t="shared" si="50"/>
        <v>4.5720000000000003E-5</v>
      </c>
      <c r="X70">
        <f t="shared" si="51"/>
        <v>4.5720000000000003E-5</v>
      </c>
      <c r="Y70">
        <f t="shared" si="52"/>
        <v>0.55650384000000008</v>
      </c>
      <c r="Z70">
        <f t="shared" si="53"/>
        <v>0</v>
      </c>
      <c r="AB70" s="1" t="str" cm="1">
        <f t="array" ref="AB70">IF(INDEX(Utilities!70:70,$B$9)="","",INDEX(Utilities!70:70,$B$9))</f>
        <v/>
      </c>
      <c r="AC70" s="1" t="str" cm="1">
        <f t="array" ref="AC70">IF(INDEX(Utilities!70:70,$B$9 + 3)="","",INDEX(Utilities!70:70,$B$9 +3))</f>
        <v/>
      </c>
      <c r="AE70">
        <f t="shared" si="80"/>
        <v>2080</v>
      </c>
      <c r="AF70">
        <f t="shared" si="54"/>
        <v>2040</v>
      </c>
      <c r="AG70" cm="1">
        <f t="array" ref="AG70">IF(AF70&gt;=MAX($D$3:$D$100),MAX($D$3:$D$100),IF(AE70&lt;$D$3,$D$3,INDEX($D$3:$D$100,MATCH(AE70,$D$3:$D$100)+1)))</f>
        <v>2040</v>
      </c>
      <c r="AH70">
        <f t="shared" si="55"/>
        <v>4.572E-4</v>
      </c>
      <c r="AI70" s="38">
        <f t="shared" si="56"/>
        <v>4.572E-4</v>
      </c>
      <c r="AJ70">
        <f t="shared" si="57"/>
        <v>4.572E-4</v>
      </c>
      <c r="AK70">
        <f t="shared" si="58"/>
        <v>5.5650383999999997</v>
      </c>
      <c r="AL70">
        <f t="shared" si="59"/>
        <v>0</v>
      </c>
      <c r="AN70" s="1" t="str" cm="1">
        <f t="array" ref="AN70">IF(INDEX(Utilities!70:70,$B$9)="","",INDEX(Utilities!70:70,$B$9))</f>
        <v/>
      </c>
      <c r="AO70" s="1" t="str" cm="1">
        <f t="array" ref="AO70">IF(INDEX(Utilities!70:70,$B$9 + 4)="","",INDEX(Utilities!70:70,$B$9 +4))</f>
        <v/>
      </c>
      <c r="AQ70">
        <f t="shared" si="81"/>
        <v>2080</v>
      </c>
      <c r="AR70">
        <f t="shared" si="60"/>
        <v>2040</v>
      </c>
      <c r="AS70" cm="1">
        <f t="array" ref="AS70">IF(AR70&gt;=MAX($D$3:$D$100),MAX($D$3:$D$100),IF(AQ70&lt;$D$3,$D$3,INDEX($D$3:$D$100,MATCH(AQ70,$D$3:$D$100)+1)))</f>
        <v>2040</v>
      </c>
      <c r="AT70">
        <f t="shared" si="61"/>
        <v>9.6840000000000001E-5</v>
      </c>
      <c r="AU70" s="38">
        <f t="shared" si="62"/>
        <v>9.6840000000000001E-5</v>
      </c>
      <c r="AV70">
        <f t="shared" si="63"/>
        <v>9.6840000000000001E-5</v>
      </c>
      <c r="AW70">
        <f t="shared" si="64"/>
        <v>1.17873648</v>
      </c>
      <c r="AX70">
        <f t="shared" si="65"/>
        <v>0</v>
      </c>
      <c r="AZ70" s="1" t="str" cm="1">
        <f t="array" ref="AZ70">IF(INDEX(Utilities!70:70,$B$9)="","",INDEX(Utilities!70:70,$B$9))</f>
        <v/>
      </c>
      <c r="BA70" s="1" t="str" cm="1">
        <f t="array" ref="BA70">IF(INDEX(Utilities!70:70,$B$9 + 5)="","",INDEX(Utilities!70:70,$B$9 +5))</f>
        <v/>
      </c>
      <c r="BC70">
        <f t="shared" si="82"/>
        <v>2080</v>
      </c>
      <c r="BD70">
        <f t="shared" si="66"/>
        <v>2040</v>
      </c>
      <c r="BE70" cm="1">
        <f t="array" ref="BE70">IF(BD70&gt;=MAX($D$3:$D$100),MAX($D$3:$D$100),IF(BC70&lt;$D$3,$D$3,INDEX($D$3:$D$100,MATCH(BC70,$D$3:$D$100)+1)))</f>
        <v>2040</v>
      </c>
      <c r="BF70">
        <f t="shared" si="67"/>
        <v>0.61919999999999997</v>
      </c>
      <c r="BG70" s="38">
        <f t="shared" si="68"/>
        <v>0.61919999999999997</v>
      </c>
      <c r="BH70">
        <f t="shared" si="69"/>
        <v>0.61919999999999997</v>
      </c>
      <c r="BI70">
        <f t="shared" si="70"/>
        <v>7536.9023999999999</v>
      </c>
      <c r="BJ70">
        <f t="shared" si="71"/>
        <v>0</v>
      </c>
      <c r="BL70" s="1" t="str" cm="1">
        <f t="array" ref="BL70">IF(INDEX(Utilities!70:70,$B$9)="","",INDEX(Utilities!70:70,$B$9))</f>
        <v/>
      </c>
      <c r="BM70" s="1" t="str" cm="1">
        <f t="array" ref="BM70">IF(INDEX(Utilities!70:70,$B$9 + 5)="","",INDEX(Utilities!70:70,$B$9 +5))</f>
        <v/>
      </c>
      <c r="BO70">
        <f t="shared" si="83"/>
        <v>2080</v>
      </c>
      <c r="BP70">
        <f t="shared" si="72"/>
        <v>2040</v>
      </c>
      <c r="BQ70" cm="1">
        <f t="array" ref="BQ70">IF(BP70&gt;=MAX($D$3:$D$100),MAX($D$3:$D$100),IF(BO70&lt;$D$3,$D$3,INDEX($D$3:$D$100,MATCH(BO70,$D$3:$D$100)+1)))</f>
        <v>2040</v>
      </c>
      <c r="BR70">
        <f t="shared" si="73"/>
        <v>4.5396000000000001</v>
      </c>
      <c r="BS70" s="38">
        <f t="shared" si="74"/>
        <v>4.5396000000000001</v>
      </c>
      <c r="BT70">
        <f t="shared" si="75"/>
        <v>4.5396000000000001</v>
      </c>
      <c r="BU70">
        <f t="shared" si="76"/>
        <v>55256.011200000001</v>
      </c>
      <c r="BV70">
        <f t="shared" si="77"/>
        <v>0</v>
      </c>
    </row>
    <row r="71" spans="7:74" x14ac:dyDescent="0.25">
      <c r="G71">
        <f t="shared" si="78"/>
        <v>2081</v>
      </c>
      <c r="H71">
        <f t="shared" si="42"/>
        <v>2040</v>
      </c>
      <c r="I71" cm="1">
        <f t="array" ref="I71">IF(H71&gt;=MAX($D$3:$D$100),MAX($D$3:$D$100),IF(G71&lt;$D$3,$D$3,INDEX($D$3:$D$100,MATCH(G71,$D$3:$D$100)+1)))</f>
        <v>2040</v>
      </c>
      <c r="J71">
        <f t="shared" si="43"/>
        <v>6.8040000000000003E-2</v>
      </c>
      <c r="K71">
        <f t="shared" si="44"/>
        <v>6.8040000000000003E-2</v>
      </c>
      <c r="L71">
        <f t="shared" si="45"/>
        <v>6.8040000000000003E-2</v>
      </c>
      <c r="M71">
        <f t="shared" si="46"/>
        <v>828.18288000000007</v>
      </c>
      <c r="N71">
        <f t="shared" si="47"/>
        <v>0</v>
      </c>
      <c r="P71" s="1" t="str" cm="1">
        <f t="array" ref="P71">IF(INDEX(Utilities!71:71,$B$9)="","",INDEX(Utilities!71:71,$B$9))</f>
        <v/>
      </c>
      <c r="Q71" s="1" t="str" cm="1">
        <f t="array" ref="Q71">IF(INDEX(Utilities!71:71,$B$9 + 2)="","",INDEX(Utilities!71:71,$B$9 + 2))</f>
        <v/>
      </c>
      <c r="S71">
        <f t="shared" si="79"/>
        <v>2081</v>
      </c>
      <c r="T71">
        <f t="shared" si="48"/>
        <v>2040</v>
      </c>
      <c r="U71" cm="1">
        <f t="array" ref="U71">IF(T71&gt;=MAX($D$3:$D$100),MAX($D$3:$D$100),IF(S71&lt;$D$3,$D$3,INDEX($D$3:$D$100,MATCH(S71,$D$3:$D$100)+1)))</f>
        <v>2040</v>
      </c>
      <c r="V71">
        <f t="shared" si="49"/>
        <v>4.5720000000000003E-5</v>
      </c>
      <c r="W71" s="38">
        <f t="shared" si="50"/>
        <v>4.5720000000000003E-5</v>
      </c>
      <c r="X71">
        <f t="shared" si="51"/>
        <v>4.5720000000000003E-5</v>
      </c>
      <c r="Y71">
        <f t="shared" si="52"/>
        <v>0.55650384000000008</v>
      </c>
      <c r="Z71">
        <f t="shared" si="53"/>
        <v>0</v>
      </c>
      <c r="AB71" s="1" t="str" cm="1">
        <f t="array" ref="AB71">IF(INDEX(Utilities!71:71,$B$9)="","",INDEX(Utilities!71:71,$B$9))</f>
        <v/>
      </c>
      <c r="AC71" s="1" t="str" cm="1">
        <f t="array" ref="AC71">IF(INDEX(Utilities!71:71,$B$9 + 3)="","",INDEX(Utilities!71:71,$B$9 +3))</f>
        <v/>
      </c>
      <c r="AE71">
        <f t="shared" si="80"/>
        <v>2081</v>
      </c>
      <c r="AF71">
        <f t="shared" si="54"/>
        <v>2040</v>
      </c>
      <c r="AG71" cm="1">
        <f t="array" ref="AG71">IF(AF71&gt;=MAX($D$3:$D$100),MAX($D$3:$D$100),IF(AE71&lt;$D$3,$D$3,INDEX($D$3:$D$100,MATCH(AE71,$D$3:$D$100)+1)))</f>
        <v>2040</v>
      </c>
      <c r="AH71">
        <f t="shared" si="55"/>
        <v>4.572E-4</v>
      </c>
      <c r="AI71" s="38">
        <f t="shared" si="56"/>
        <v>4.572E-4</v>
      </c>
      <c r="AJ71">
        <f t="shared" si="57"/>
        <v>4.572E-4</v>
      </c>
      <c r="AK71">
        <f t="shared" si="58"/>
        <v>5.5650383999999997</v>
      </c>
      <c r="AL71">
        <f t="shared" si="59"/>
        <v>0</v>
      </c>
      <c r="AN71" s="1" t="str" cm="1">
        <f t="array" ref="AN71">IF(INDEX(Utilities!71:71,$B$9)="","",INDEX(Utilities!71:71,$B$9))</f>
        <v/>
      </c>
      <c r="AO71" s="1" t="str" cm="1">
        <f t="array" ref="AO71">IF(INDEX(Utilities!71:71,$B$9 + 4)="","",INDEX(Utilities!71:71,$B$9 +4))</f>
        <v/>
      </c>
      <c r="AQ71">
        <f t="shared" si="81"/>
        <v>2081</v>
      </c>
      <c r="AR71">
        <f t="shared" si="60"/>
        <v>2040</v>
      </c>
      <c r="AS71" cm="1">
        <f t="array" ref="AS71">IF(AR71&gt;=MAX($D$3:$D$100),MAX($D$3:$D$100),IF(AQ71&lt;$D$3,$D$3,INDEX($D$3:$D$100,MATCH(AQ71,$D$3:$D$100)+1)))</f>
        <v>2040</v>
      </c>
      <c r="AT71">
        <f t="shared" si="61"/>
        <v>9.6840000000000001E-5</v>
      </c>
      <c r="AU71" s="38">
        <f t="shared" si="62"/>
        <v>9.6840000000000001E-5</v>
      </c>
      <c r="AV71">
        <f t="shared" si="63"/>
        <v>9.6840000000000001E-5</v>
      </c>
      <c r="AW71">
        <f t="shared" si="64"/>
        <v>1.17873648</v>
      </c>
      <c r="AX71">
        <f t="shared" si="65"/>
        <v>0</v>
      </c>
      <c r="AZ71" s="1" t="str" cm="1">
        <f t="array" ref="AZ71">IF(INDEX(Utilities!71:71,$B$9)="","",INDEX(Utilities!71:71,$B$9))</f>
        <v/>
      </c>
      <c r="BA71" s="1" t="str" cm="1">
        <f t="array" ref="BA71">IF(INDEX(Utilities!71:71,$B$9 + 5)="","",INDEX(Utilities!71:71,$B$9 +5))</f>
        <v/>
      </c>
      <c r="BC71">
        <f t="shared" si="82"/>
        <v>2081</v>
      </c>
      <c r="BD71">
        <f t="shared" si="66"/>
        <v>2040</v>
      </c>
      <c r="BE71" cm="1">
        <f t="array" ref="BE71">IF(BD71&gt;=MAX($D$3:$D$100),MAX($D$3:$D$100),IF(BC71&lt;$D$3,$D$3,INDEX($D$3:$D$100,MATCH(BC71,$D$3:$D$100)+1)))</f>
        <v>2040</v>
      </c>
      <c r="BF71">
        <f t="shared" si="67"/>
        <v>0.61919999999999997</v>
      </c>
      <c r="BG71" s="38">
        <f t="shared" si="68"/>
        <v>0.61919999999999997</v>
      </c>
      <c r="BH71">
        <f t="shared" si="69"/>
        <v>0.61919999999999997</v>
      </c>
      <c r="BI71">
        <f t="shared" si="70"/>
        <v>7536.9023999999999</v>
      </c>
      <c r="BJ71">
        <f t="shared" si="71"/>
        <v>0</v>
      </c>
      <c r="BL71" s="1" t="str" cm="1">
        <f t="array" ref="BL71">IF(INDEX(Utilities!71:71,$B$9)="","",INDEX(Utilities!71:71,$B$9))</f>
        <v/>
      </c>
      <c r="BM71" s="1" t="str" cm="1">
        <f t="array" ref="BM71">IF(INDEX(Utilities!71:71,$B$9 + 5)="","",INDEX(Utilities!71:71,$B$9 +5))</f>
        <v/>
      </c>
      <c r="BO71">
        <f t="shared" si="83"/>
        <v>2081</v>
      </c>
      <c r="BP71">
        <f t="shared" si="72"/>
        <v>2040</v>
      </c>
      <c r="BQ71" cm="1">
        <f t="array" ref="BQ71">IF(BP71&gt;=MAX($D$3:$D$100),MAX($D$3:$D$100),IF(BO71&lt;$D$3,$D$3,INDEX($D$3:$D$100,MATCH(BO71,$D$3:$D$100)+1)))</f>
        <v>2040</v>
      </c>
      <c r="BR71">
        <f t="shared" si="73"/>
        <v>4.5396000000000001</v>
      </c>
      <c r="BS71" s="38">
        <f t="shared" si="74"/>
        <v>4.5396000000000001</v>
      </c>
      <c r="BT71">
        <f t="shared" si="75"/>
        <v>4.5396000000000001</v>
      </c>
      <c r="BU71">
        <f t="shared" si="76"/>
        <v>55256.011200000001</v>
      </c>
      <c r="BV71">
        <f t="shared" si="77"/>
        <v>0</v>
      </c>
    </row>
    <row r="72" spans="7:74" x14ac:dyDescent="0.25">
      <c r="G72">
        <f t="shared" si="78"/>
        <v>2082</v>
      </c>
      <c r="H72">
        <f t="shared" si="42"/>
        <v>2040</v>
      </c>
      <c r="I72" cm="1">
        <f t="array" ref="I72">IF(H72&gt;=MAX($D$3:$D$100),MAX($D$3:$D$100),IF(G72&lt;$D$3,$D$3,INDEX($D$3:$D$100,MATCH(G72,$D$3:$D$100)+1)))</f>
        <v>2040</v>
      </c>
      <c r="J72">
        <f t="shared" si="43"/>
        <v>6.8040000000000003E-2</v>
      </c>
      <c r="K72">
        <f t="shared" si="44"/>
        <v>6.8040000000000003E-2</v>
      </c>
      <c r="L72">
        <f t="shared" si="45"/>
        <v>6.8040000000000003E-2</v>
      </c>
      <c r="M72">
        <f t="shared" si="46"/>
        <v>828.18288000000007</v>
      </c>
      <c r="N72">
        <f t="shared" si="47"/>
        <v>0</v>
      </c>
      <c r="P72" s="1" t="str" cm="1">
        <f t="array" ref="P72">IF(INDEX(Utilities!72:72,$B$9)="","",INDEX(Utilities!72:72,$B$9))</f>
        <v/>
      </c>
      <c r="Q72" s="1" t="str" cm="1">
        <f t="array" ref="Q72">IF(INDEX(Utilities!72:72,$B$9 + 2)="","",INDEX(Utilities!72:72,$B$9 + 2))</f>
        <v/>
      </c>
      <c r="S72">
        <f t="shared" si="79"/>
        <v>2082</v>
      </c>
      <c r="T72">
        <f t="shared" si="48"/>
        <v>2040</v>
      </c>
      <c r="U72" cm="1">
        <f t="array" ref="U72">IF(T72&gt;=MAX($D$3:$D$100),MAX($D$3:$D$100),IF(S72&lt;$D$3,$D$3,INDEX($D$3:$D$100,MATCH(S72,$D$3:$D$100)+1)))</f>
        <v>2040</v>
      </c>
      <c r="V72">
        <f t="shared" si="49"/>
        <v>4.5720000000000003E-5</v>
      </c>
      <c r="W72" s="38">
        <f t="shared" si="50"/>
        <v>4.5720000000000003E-5</v>
      </c>
      <c r="X72">
        <f t="shared" si="51"/>
        <v>4.5720000000000003E-5</v>
      </c>
      <c r="Y72">
        <f t="shared" si="52"/>
        <v>0.55650384000000008</v>
      </c>
      <c r="Z72">
        <f t="shared" si="53"/>
        <v>0</v>
      </c>
      <c r="AB72" s="1" t="str" cm="1">
        <f t="array" ref="AB72">IF(INDEX(Utilities!72:72,$B$9)="","",INDEX(Utilities!72:72,$B$9))</f>
        <v/>
      </c>
      <c r="AC72" s="1" t="str" cm="1">
        <f t="array" ref="AC72">IF(INDEX(Utilities!72:72,$B$9 + 3)="","",INDEX(Utilities!72:72,$B$9 +3))</f>
        <v/>
      </c>
      <c r="AE72">
        <f t="shared" si="80"/>
        <v>2082</v>
      </c>
      <c r="AF72">
        <f t="shared" si="54"/>
        <v>2040</v>
      </c>
      <c r="AG72" cm="1">
        <f t="array" ref="AG72">IF(AF72&gt;=MAX($D$3:$D$100),MAX($D$3:$D$100),IF(AE72&lt;$D$3,$D$3,INDEX($D$3:$D$100,MATCH(AE72,$D$3:$D$100)+1)))</f>
        <v>2040</v>
      </c>
      <c r="AH72">
        <f t="shared" si="55"/>
        <v>4.572E-4</v>
      </c>
      <c r="AI72" s="38">
        <f t="shared" si="56"/>
        <v>4.572E-4</v>
      </c>
      <c r="AJ72">
        <f t="shared" si="57"/>
        <v>4.572E-4</v>
      </c>
      <c r="AK72">
        <f t="shared" si="58"/>
        <v>5.5650383999999997</v>
      </c>
      <c r="AL72">
        <f t="shared" si="59"/>
        <v>0</v>
      </c>
      <c r="AN72" s="1" t="str" cm="1">
        <f t="array" ref="AN72">IF(INDEX(Utilities!72:72,$B$9)="","",INDEX(Utilities!72:72,$B$9))</f>
        <v/>
      </c>
      <c r="AO72" s="1" t="str" cm="1">
        <f t="array" ref="AO72">IF(INDEX(Utilities!72:72,$B$9 + 4)="","",INDEX(Utilities!72:72,$B$9 +4))</f>
        <v/>
      </c>
      <c r="AQ72">
        <f t="shared" si="81"/>
        <v>2082</v>
      </c>
      <c r="AR72">
        <f t="shared" si="60"/>
        <v>2040</v>
      </c>
      <c r="AS72" cm="1">
        <f t="array" ref="AS72">IF(AR72&gt;=MAX($D$3:$D$100),MAX($D$3:$D$100),IF(AQ72&lt;$D$3,$D$3,INDEX($D$3:$D$100,MATCH(AQ72,$D$3:$D$100)+1)))</f>
        <v>2040</v>
      </c>
      <c r="AT72">
        <f t="shared" si="61"/>
        <v>9.6840000000000001E-5</v>
      </c>
      <c r="AU72" s="38">
        <f t="shared" si="62"/>
        <v>9.6840000000000001E-5</v>
      </c>
      <c r="AV72">
        <f t="shared" si="63"/>
        <v>9.6840000000000001E-5</v>
      </c>
      <c r="AW72">
        <f t="shared" si="64"/>
        <v>1.17873648</v>
      </c>
      <c r="AX72">
        <f t="shared" si="65"/>
        <v>0</v>
      </c>
      <c r="AZ72" s="1" t="str" cm="1">
        <f t="array" ref="AZ72">IF(INDEX(Utilities!72:72,$B$9)="","",INDEX(Utilities!72:72,$B$9))</f>
        <v/>
      </c>
      <c r="BA72" s="1" t="str" cm="1">
        <f t="array" ref="BA72">IF(INDEX(Utilities!72:72,$B$9 + 5)="","",INDEX(Utilities!72:72,$B$9 +5))</f>
        <v/>
      </c>
      <c r="BC72">
        <f t="shared" si="82"/>
        <v>2082</v>
      </c>
      <c r="BD72">
        <f t="shared" si="66"/>
        <v>2040</v>
      </c>
      <c r="BE72" cm="1">
        <f t="array" ref="BE72">IF(BD72&gt;=MAX($D$3:$D$100),MAX($D$3:$D$100),IF(BC72&lt;$D$3,$D$3,INDEX($D$3:$D$100,MATCH(BC72,$D$3:$D$100)+1)))</f>
        <v>2040</v>
      </c>
      <c r="BF72">
        <f t="shared" si="67"/>
        <v>0.61919999999999997</v>
      </c>
      <c r="BG72" s="38">
        <f t="shared" si="68"/>
        <v>0.61919999999999997</v>
      </c>
      <c r="BH72">
        <f t="shared" si="69"/>
        <v>0.61919999999999997</v>
      </c>
      <c r="BI72">
        <f t="shared" si="70"/>
        <v>7536.9023999999999</v>
      </c>
      <c r="BJ72">
        <f t="shared" si="71"/>
        <v>0</v>
      </c>
      <c r="BL72" s="1" t="str" cm="1">
        <f t="array" ref="BL72">IF(INDEX(Utilities!72:72,$B$9)="","",INDEX(Utilities!72:72,$B$9))</f>
        <v/>
      </c>
      <c r="BM72" s="1" t="str" cm="1">
        <f t="array" ref="BM72">IF(INDEX(Utilities!72:72,$B$9 + 5)="","",INDEX(Utilities!72:72,$B$9 +5))</f>
        <v/>
      </c>
      <c r="BO72">
        <f t="shared" si="83"/>
        <v>2082</v>
      </c>
      <c r="BP72">
        <f t="shared" si="72"/>
        <v>2040</v>
      </c>
      <c r="BQ72" cm="1">
        <f t="array" ref="BQ72">IF(BP72&gt;=MAX($D$3:$D$100),MAX($D$3:$D$100),IF(BO72&lt;$D$3,$D$3,INDEX($D$3:$D$100,MATCH(BO72,$D$3:$D$100)+1)))</f>
        <v>2040</v>
      </c>
      <c r="BR72">
        <f t="shared" si="73"/>
        <v>4.5396000000000001</v>
      </c>
      <c r="BS72" s="38">
        <f t="shared" si="74"/>
        <v>4.5396000000000001</v>
      </c>
      <c r="BT72">
        <f t="shared" si="75"/>
        <v>4.5396000000000001</v>
      </c>
      <c r="BU72">
        <f t="shared" si="76"/>
        <v>55256.011200000001</v>
      </c>
      <c r="BV72">
        <f t="shared" si="77"/>
        <v>0</v>
      </c>
    </row>
    <row r="73" spans="7:74" x14ac:dyDescent="0.25">
      <c r="G73">
        <f t="shared" si="78"/>
        <v>2083</v>
      </c>
      <c r="H73">
        <f t="shared" si="42"/>
        <v>2040</v>
      </c>
      <c r="I73" cm="1">
        <f t="array" ref="I73">IF(H73&gt;=MAX($D$3:$D$100),MAX($D$3:$D$100),IF(G73&lt;$D$3,$D$3,INDEX($D$3:$D$100,MATCH(G73,$D$3:$D$100)+1)))</f>
        <v>2040</v>
      </c>
      <c r="J73">
        <f t="shared" si="43"/>
        <v>6.8040000000000003E-2</v>
      </c>
      <c r="K73">
        <f t="shared" si="44"/>
        <v>6.8040000000000003E-2</v>
      </c>
      <c r="L73">
        <f t="shared" si="45"/>
        <v>6.8040000000000003E-2</v>
      </c>
      <c r="M73">
        <f t="shared" si="46"/>
        <v>828.18288000000007</v>
      </c>
      <c r="N73">
        <f t="shared" si="47"/>
        <v>0</v>
      </c>
      <c r="P73" s="1" t="str" cm="1">
        <f t="array" ref="P73">IF(INDEX(Utilities!73:73,$B$9)="","",INDEX(Utilities!73:73,$B$9))</f>
        <v/>
      </c>
      <c r="Q73" s="1" t="str" cm="1">
        <f t="array" ref="Q73">IF(INDEX(Utilities!73:73,$B$9 + 2)="","",INDEX(Utilities!73:73,$B$9 + 2))</f>
        <v/>
      </c>
      <c r="S73">
        <f t="shared" si="79"/>
        <v>2083</v>
      </c>
      <c r="T73">
        <f t="shared" si="48"/>
        <v>2040</v>
      </c>
      <c r="U73" cm="1">
        <f t="array" ref="U73">IF(T73&gt;=MAX($D$3:$D$100),MAX($D$3:$D$100),IF(S73&lt;$D$3,$D$3,INDEX($D$3:$D$100,MATCH(S73,$D$3:$D$100)+1)))</f>
        <v>2040</v>
      </c>
      <c r="V73">
        <f t="shared" si="49"/>
        <v>4.5720000000000003E-5</v>
      </c>
      <c r="W73" s="38">
        <f t="shared" si="50"/>
        <v>4.5720000000000003E-5</v>
      </c>
      <c r="X73">
        <f t="shared" si="51"/>
        <v>4.5720000000000003E-5</v>
      </c>
      <c r="Y73">
        <f t="shared" si="52"/>
        <v>0.55650384000000008</v>
      </c>
      <c r="Z73">
        <f t="shared" si="53"/>
        <v>0</v>
      </c>
      <c r="AB73" s="1" t="str" cm="1">
        <f t="array" ref="AB73">IF(INDEX(Utilities!73:73,$B$9)="","",INDEX(Utilities!73:73,$B$9))</f>
        <v/>
      </c>
      <c r="AC73" s="1" t="str" cm="1">
        <f t="array" ref="AC73">IF(INDEX(Utilities!73:73,$B$9 + 3)="","",INDEX(Utilities!73:73,$B$9 +3))</f>
        <v/>
      </c>
      <c r="AE73">
        <f t="shared" si="80"/>
        <v>2083</v>
      </c>
      <c r="AF73">
        <f t="shared" si="54"/>
        <v>2040</v>
      </c>
      <c r="AG73" cm="1">
        <f t="array" ref="AG73">IF(AF73&gt;=MAX($D$3:$D$100),MAX($D$3:$D$100),IF(AE73&lt;$D$3,$D$3,INDEX($D$3:$D$100,MATCH(AE73,$D$3:$D$100)+1)))</f>
        <v>2040</v>
      </c>
      <c r="AH73">
        <f t="shared" si="55"/>
        <v>4.572E-4</v>
      </c>
      <c r="AI73" s="38">
        <f t="shared" si="56"/>
        <v>4.572E-4</v>
      </c>
      <c r="AJ73">
        <f t="shared" si="57"/>
        <v>4.572E-4</v>
      </c>
      <c r="AK73">
        <f t="shared" si="58"/>
        <v>5.5650383999999997</v>
      </c>
      <c r="AL73">
        <f t="shared" si="59"/>
        <v>0</v>
      </c>
      <c r="AN73" s="1" t="str" cm="1">
        <f t="array" ref="AN73">IF(INDEX(Utilities!73:73,$B$9)="","",INDEX(Utilities!73:73,$B$9))</f>
        <v/>
      </c>
      <c r="AO73" s="1" t="str" cm="1">
        <f t="array" ref="AO73">IF(INDEX(Utilities!73:73,$B$9 + 4)="","",INDEX(Utilities!73:73,$B$9 +4))</f>
        <v/>
      </c>
      <c r="AQ73">
        <f t="shared" si="81"/>
        <v>2083</v>
      </c>
      <c r="AR73">
        <f t="shared" si="60"/>
        <v>2040</v>
      </c>
      <c r="AS73" cm="1">
        <f t="array" ref="AS73">IF(AR73&gt;=MAX($D$3:$D$100),MAX($D$3:$D$100),IF(AQ73&lt;$D$3,$D$3,INDEX($D$3:$D$100,MATCH(AQ73,$D$3:$D$100)+1)))</f>
        <v>2040</v>
      </c>
      <c r="AT73">
        <f t="shared" si="61"/>
        <v>9.6840000000000001E-5</v>
      </c>
      <c r="AU73" s="38">
        <f t="shared" si="62"/>
        <v>9.6840000000000001E-5</v>
      </c>
      <c r="AV73">
        <f t="shared" si="63"/>
        <v>9.6840000000000001E-5</v>
      </c>
      <c r="AW73">
        <f t="shared" si="64"/>
        <v>1.17873648</v>
      </c>
      <c r="AX73">
        <f t="shared" si="65"/>
        <v>0</v>
      </c>
      <c r="AZ73" s="1" t="str" cm="1">
        <f t="array" ref="AZ73">IF(INDEX(Utilities!73:73,$B$9)="","",INDEX(Utilities!73:73,$B$9))</f>
        <v/>
      </c>
      <c r="BA73" s="1" t="str" cm="1">
        <f t="array" ref="BA73">IF(INDEX(Utilities!73:73,$B$9 + 5)="","",INDEX(Utilities!73:73,$B$9 +5))</f>
        <v/>
      </c>
      <c r="BC73">
        <f t="shared" si="82"/>
        <v>2083</v>
      </c>
      <c r="BD73">
        <f t="shared" si="66"/>
        <v>2040</v>
      </c>
      <c r="BE73" cm="1">
        <f t="array" ref="BE73">IF(BD73&gt;=MAX($D$3:$D$100),MAX($D$3:$D$100),IF(BC73&lt;$D$3,$D$3,INDEX($D$3:$D$100,MATCH(BC73,$D$3:$D$100)+1)))</f>
        <v>2040</v>
      </c>
      <c r="BF73">
        <f t="shared" si="67"/>
        <v>0.61919999999999997</v>
      </c>
      <c r="BG73" s="38">
        <f t="shared" si="68"/>
        <v>0.61919999999999997</v>
      </c>
      <c r="BH73">
        <f t="shared" si="69"/>
        <v>0.61919999999999997</v>
      </c>
      <c r="BI73">
        <f t="shared" si="70"/>
        <v>7536.9023999999999</v>
      </c>
      <c r="BJ73">
        <f t="shared" si="71"/>
        <v>0</v>
      </c>
      <c r="BL73" s="1" t="str" cm="1">
        <f t="array" ref="BL73">IF(INDEX(Utilities!73:73,$B$9)="","",INDEX(Utilities!73:73,$B$9))</f>
        <v/>
      </c>
      <c r="BM73" s="1" t="str" cm="1">
        <f t="array" ref="BM73">IF(INDEX(Utilities!73:73,$B$9 + 5)="","",INDEX(Utilities!73:73,$B$9 +5))</f>
        <v/>
      </c>
      <c r="BO73">
        <f t="shared" si="83"/>
        <v>2083</v>
      </c>
      <c r="BP73">
        <f t="shared" si="72"/>
        <v>2040</v>
      </c>
      <c r="BQ73" cm="1">
        <f t="array" ref="BQ73">IF(BP73&gt;=MAX($D$3:$D$100),MAX($D$3:$D$100),IF(BO73&lt;$D$3,$D$3,INDEX($D$3:$D$100,MATCH(BO73,$D$3:$D$100)+1)))</f>
        <v>2040</v>
      </c>
      <c r="BR73">
        <f t="shared" si="73"/>
        <v>4.5396000000000001</v>
      </c>
      <c r="BS73" s="38">
        <f t="shared" si="74"/>
        <v>4.5396000000000001</v>
      </c>
      <c r="BT73">
        <f t="shared" si="75"/>
        <v>4.5396000000000001</v>
      </c>
      <c r="BU73">
        <f t="shared" si="76"/>
        <v>55256.011200000001</v>
      </c>
      <c r="BV73">
        <f t="shared" si="77"/>
        <v>0</v>
      </c>
    </row>
    <row r="74" spans="7:74" x14ac:dyDescent="0.25">
      <c r="G74">
        <f t="shared" si="78"/>
        <v>2084</v>
      </c>
      <c r="H74">
        <f t="shared" si="42"/>
        <v>2040</v>
      </c>
      <c r="I74" cm="1">
        <f t="array" ref="I74">IF(H74&gt;=MAX($D$3:$D$100),MAX($D$3:$D$100),IF(G74&lt;$D$3,$D$3,INDEX($D$3:$D$100,MATCH(G74,$D$3:$D$100)+1)))</f>
        <v>2040</v>
      </c>
      <c r="J74">
        <f t="shared" si="43"/>
        <v>6.8040000000000003E-2</v>
      </c>
      <c r="K74">
        <f t="shared" si="44"/>
        <v>6.8040000000000003E-2</v>
      </c>
      <c r="L74">
        <f t="shared" si="45"/>
        <v>6.8040000000000003E-2</v>
      </c>
      <c r="M74">
        <f t="shared" si="46"/>
        <v>828.18288000000007</v>
      </c>
      <c r="N74">
        <f t="shared" si="47"/>
        <v>0</v>
      </c>
      <c r="P74" s="1" t="str" cm="1">
        <f t="array" ref="P74">IF(INDEX(Utilities!74:74,$B$9)="","",INDEX(Utilities!74:74,$B$9))</f>
        <v/>
      </c>
      <c r="Q74" s="1" t="str" cm="1">
        <f t="array" ref="Q74">IF(INDEX(Utilities!74:74,$B$9 + 2)="","",INDEX(Utilities!74:74,$B$9 + 2))</f>
        <v/>
      </c>
      <c r="S74">
        <f t="shared" si="79"/>
        <v>2084</v>
      </c>
      <c r="T74">
        <f t="shared" si="48"/>
        <v>2040</v>
      </c>
      <c r="U74" cm="1">
        <f t="array" ref="U74">IF(T74&gt;=MAX($D$3:$D$100),MAX($D$3:$D$100),IF(S74&lt;$D$3,$D$3,INDEX($D$3:$D$100,MATCH(S74,$D$3:$D$100)+1)))</f>
        <v>2040</v>
      </c>
      <c r="V74">
        <f t="shared" si="49"/>
        <v>4.5720000000000003E-5</v>
      </c>
      <c r="W74" s="38">
        <f t="shared" si="50"/>
        <v>4.5720000000000003E-5</v>
      </c>
      <c r="X74">
        <f t="shared" si="51"/>
        <v>4.5720000000000003E-5</v>
      </c>
      <c r="Y74">
        <f t="shared" si="52"/>
        <v>0.55650384000000008</v>
      </c>
      <c r="Z74">
        <f t="shared" si="53"/>
        <v>0</v>
      </c>
      <c r="AB74" s="1" t="str" cm="1">
        <f t="array" ref="AB74">IF(INDEX(Utilities!74:74,$B$9)="","",INDEX(Utilities!74:74,$B$9))</f>
        <v/>
      </c>
      <c r="AC74" s="1" t="str" cm="1">
        <f t="array" ref="AC74">IF(INDEX(Utilities!74:74,$B$9 + 3)="","",INDEX(Utilities!74:74,$B$9 +3))</f>
        <v/>
      </c>
      <c r="AE74">
        <f t="shared" si="80"/>
        <v>2084</v>
      </c>
      <c r="AF74">
        <f t="shared" si="54"/>
        <v>2040</v>
      </c>
      <c r="AG74" cm="1">
        <f t="array" ref="AG74">IF(AF74&gt;=MAX($D$3:$D$100),MAX($D$3:$D$100),IF(AE74&lt;$D$3,$D$3,INDEX($D$3:$D$100,MATCH(AE74,$D$3:$D$100)+1)))</f>
        <v>2040</v>
      </c>
      <c r="AH74">
        <f t="shared" si="55"/>
        <v>4.572E-4</v>
      </c>
      <c r="AI74" s="38">
        <f t="shared" si="56"/>
        <v>4.572E-4</v>
      </c>
      <c r="AJ74">
        <f t="shared" si="57"/>
        <v>4.572E-4</v>
      </c>
      <c r="AK74">
        <f t="shared" si="58"/>
        <v>5.5650383999999997</v>
      </c>
      <c r="AL74">
        <f t="shared" si="59"/>
        <v>0</v>
      </c>
      <c r="AN74" s="1" t="str" cm="1">
        <f t="array" ref="AN74">IF(INDEX(Utilities!74:74,$B$9)="","",INDEX(Utilities!74:74,$B$9))</f>
        <v/>
      </c>
      <c r="AO74" s="1" t="str" cm="1">
        <f t="array" ref="AO74">IF(INDEX(Utilities!74:74,$B$9 + 4)="","",INDEX(Utilities!74:74,$B$9 +4))</f>
        <v/>
      </c>
      <c r="AQ74">
        <f t="shared" si="81"/>
        <v>2084</v>
      </c>
      <c r="AR74">
        <f t="shared" si="60"/>
        <v>2040</v>
      </c>
      <c r="AS74" cm="1">
        <f t="array" ref="AS74">IF(AR74&gt;=MAX($D$3:$D$100),MAX($D$3:$D$100),IF(AQ74&lt;$D$3,$D$3,INDEX($D$3:$D$100,MATCH(AQ74,$D$3:$D$100)+1)))</f>
        <v>2040</v>
      </c>
      <c r="AT74">
        <f t="shared" si="61"/>
        <v>9.6840000000000001E-5</v>
      </c>
      <c r="AU74" s="38">
        <f t="shared" si="62"/>
        <v>9.6840000000000001E-5</v>
      </c>
      <c r="AV74">
        <f t="shared" si="63"/>
        <v>9.6840000000000001E-5</v>
      </c>
      <c r="AW74">
        <f t="shared" si="64"/>
        <v>1.17873648</v>
      </c>
      <c r="AX74">
        <f t="shared" si="65"/>
        <v>0</v>
      </c>
      <c r="AZ74" s="1" t="str" cm="1">
        <f t="array" ref="AZ74">IF(INDEX(Utilities!74:74,$B$9)="","",INDEX(Utilities!74:74,$B$9))</f>
        <v/>
      </c>
      <c r="BA74" s="1" t="str" cm="1">
        <f t="array" ref="BA74">IF(INDEX(Utilities!74:74,$B$9 + 5)="","",INDEX(Utilities!74:74,$B$9 +5))</f>
        <v/>
      </c>
      <c r="BC74">
        <f t="shared" si="82"/>
        <v>2084</v>
      </c>
      <c r="BD74">
        <f t="shared" si="66"/>
        <v>2040</v>
      </c>
      <c r="BE74" cm="1">
        <f t="array" ref="BE74">IF(BD74&gt;=MAX($D$3:$D$100),MAX($D$3:$D$100),IF(BC74&lt;$D$3,$D$3,INDEX($D$3:$D$100,MATCH(BC74,$D$3:$D$100)+1)))</f>
        <v>2040</v>
      </c>
      <c r="BF74">
        <f t="shared" si="67"/>
        <v>0.61919999999999997</v>
      </c>
      <c r="BG74" s="38">
        <f t="shared" si="68"/>
        <v>0.61919999999999997</v>
      </c>
      <c r="BH74">
        <f t="shared" si="69"/>
        <v>0.61919999999999997</v>
      </c>
      <c r="BI74">
        <f t="shared" si="70"/>
        <v>7536.9023999999999</v>
      </c>
      <c r="BJ74">
        <f t="shared" si="71"/>
        <v>0</v>
      </c>
      <c r="BL74" s="1" t="str" cm="1">
        <f t="array" ref="BL74">IF(INDEX(Utilities!74:74,$B$9)="","",INDEX(Utilities!74:74,$B$9))</f>
        <v/>
      </c>
      <c r="BM74" s="1" t="str" cm="1">
        <f t="array" ref="BM74">IF(INDEX(Utilities!74:74,$B$9 + 5)="","",INDEX(Utilities!74:74,$B$9 +5))</f>
        <v/>
      </c>
      <c r="BO74">
        <f t="shared" si="83"/>
        <v>2084</v>
      </c>
      <c r="BP74">
        <f t="shared" si="72"/>
        <v>2040</v>
      </c>
      <c r="BQ74" cm="1">
        <f t="array" ref="BQ74">IF(BP74&gt;=MAX($D$3:$D$100),MAX($D$3:$D$100),IF(BO74&lt;$D$3,$D$3,INDEX($D$3:$D$100,MATCH(BO74,$D$3:$D$100)+1)))</f>
        <v>2040</v>
      </c>
      <c r="BR74">
        <f t="shared" si="73"/>
        <v>4.5396000000000001</v>
      </c>
      <c r="BS74" s="38">
        <f t="shared" si="74"/>
        <v>4.5396000000000001</v>
      </c>
      <c r="BT74">
        <f t="shared" si="75"/>
        <v>4.5396000000000001</v>
      </c>
      <c r="BU74">
        <f t="shared" si="76"/>
        <v>55256.011200000001</v>
      </c>
      <c r="BV74">
        <f t="shared" si="77"/>
        <v>0</v>
      </c>
    </row>
    <row r="75" spans="7:74" x14ac:dyDescent="0.25">
      <c r="G75">
        <f t="shared" si="78"/>
        <v>2085</v>
      </c>
      <c r="H75">
        <f t="shared" si="42"/>
        <v>2040</v>
      </c>
      <c r="I75" cm="1">
        <f t="array" ref="I75">IF(H75&gt;=MAX($D$3:$D$100),MAX($D$3:$D$100),IF(G75&lt;$D$3,$D$3,INDEX($D$3:$D$100,MATCH(G75,$D$3:$D$100)+1)))</f>
        <v>2040</v>
      </c>
      <c r="J75">
        <f t="shared" si="43"/>
        <v>6.8040000000000003E-2</v>
      </c>
      <c r="K75">
        <f t="shared" si="44"/>
        <v>6.8040000000000003E-2</v>
      </c>
      <c r="L75">
        <f t="shared" si="45"/>
        <v>6.8040000000000003E-2</v>
      </c>
      <c r="M75">
        <f t="shared" si="46"/>
        <v>828.18288000000007</v>
      </c>
      <c r="N75">
        <f t="shared" si="47"/>
        <v>0</v>
      </c>
      <c r="P75" s="1" t="str" cm="1">
        <f t="array" ref="P75">IF(INDEX(Utilities!75:75,$B$9)="","",INDEX(Utilities!75:75,$B$9))</f>
        <v/>
      </c>
      <c r="Q75" s="1" t="str" cm="1">
        <f t="array" ref="Q75">IF(INDEX(Utilities!75:75,$B$9 + 2)="","",INDEX(Utilities!75:75,$B$9 + 2))</f>
        <v/>
      </c>
      <c r="S75">
        <f t="shared" si="79"/>
        <v>2085</v>
      </c>
      <c r="T75">
        <f t="shared" si="48"/>
        <v>2040</v>
      </c>
      <c r="U75" cm="1">
        <f t="array" ref="U75">IF(T75&gt;=MAX($D$3:$D$100),MAX($D$3:$D$100),IF(S75&lt;$D$3,$D$3,INDEX($D$3:$D$100,MATCH(S75,$D$3:$D$100)+1)))</f>
        <v>2040</v>
      </c>
      <c r="V75">
        <f t="shared" si="49"/>
        <v>4.5720000000000003E-5</v>
      </c>
      <c r="W75" s="38">
        <f t="shared" si="50"/>
        <v>4.5720000000000003E-5</v>
      </c>
      <c r="X75">
        <f t="shared" si="51"/>
        <v>4.5720000000000003E-5</v>
      </c>
      <c r="Y75">
        <f t="shared" si="52"/>
        <v>0.55650384000000008</v>
      </c>
      <c r="Z75">
        <f t="shared" si="53"/>
        <v>0</v>
      </c>
      <c r="AB75" s="1" t="str" cm="1">
        <f t="array" ref="AB75">IF(INDEX(Utilities!75:75,$B$9)="","",INDEX(Utilities!75:75,$B$9))</f>
        <v/>
      </c>
      <c r="AC75" s="1" t="str" cm="1">
        <f t="array" ref="AC75">IF(INDEX(Utilities!75:75,$B$9 + 3)="","",INDEX(Utilities!75:75,$B$9 +3))</f>
        <v/>
      </c>
      <c r="AE75">
        <f t="shared" si="80"/>
        <v>2085</v>
      </c>
      <c r="AF75">
        <f t="shared" si="54"/>
        <v>2040</v>
      </c>
      <c r="AG75" cm="1">
        <f t="array" ref="AG75">IF(AF75&gt;=MAX($D$3:$D$100),MAX($D$3:$D$100),IF(AE75&lt;$D$3,$D$3,INDEX($D$3:$D$100,MATCH(AE75,$D$3:$D$100)+1)))</f>
        <v>2040</v>
      </c>
      <c r="AH75">
        <f t="shared" si="55"/>
        <v>4.572E-4</v>
      </c>
      <c r="AI75" s="38">
        <f t="shared" si="56"/>
        <v>4.572E-4</v>
      </c>
      <c r="AJ75">
        <f t="shared" si="57"/>
        <v>4.572E-4</v>
      </c>
      <c r="AK75">
        <f t="shared" si="58"/>
        <v>5.5650383999999997</v>
      </c>
      <c r="AL75">
        <f t="shared" si="59"/>
        <v>0</v>
      </c>
      <c r="AN75" s="1" t="str" cm="1">
        <f t="array" ref="AN75">IF(INDEX(Utilities!75:75,$B$9)="","",INDEX(Utilities!75:75,$B$9))</f>
        <v/>
      </c>
      <c r="AO75" s="1" t="str" cm="1">
        <f t="array" ref="AO75">IF(INDEX(Utilities!75:75,$B$9 + 4)="","",INDEX(Utilities!75:75,$B$9 +4))</f>
        <v/>
      </c>
      <c r="AQ75">
        <f t="shared" si="81"/>
        <v>2085</v>
      </c>
      <c r="AR75">
        <f t="shared" si="60"/>
        <v>2040</v>
      </c>
      <c r="AS75" cm="1">
        <f t="array" ref="AS75">IF(AR75&gt;=MAX($D$3:$D$100),MAX($D$3:$D$100),IF(AQ75&lt;$D$3,$D$3,INDEX($D$3:$D$100,MATCH(AQ75,$D$3:$D$100)+1)))</f>
        <v>2040</v>
      </c>
      <c r="AT75">
        <f t="shared" si="61"/>
        <v>9.6840000000000001E-5</v>
      </c>
      <c r="AU75" s="38">
        <f t="shared" si="62"/>
        <v>9.6840000000000001E-5</v>
      </c>
      <c r="AV75">
        <f t="shared" si="63"/>
        <v>9.6840000000000001E-5</v>
      </c>
      <c r="AW75">
        <f t="shared" si="64"/>
        <v>1.17873648</v>
      </c>
      <c r="AX75">
        <f t="shared" si="65"/>
        <v>0</v>
      </c>
      <c r="AZ75" s="1" t="str" cm="1">
        <f t="array" ref="AZ75">IF(INDEX(Utilities!75:75,$B$9)="","",INDEX(Utilities!75:75,$B$9))</f>
        <v/>
      </c>
      <c r="BA75" s="1" t="str" cm="1">
        <f t="array" ref="BA75">IF(INDEX(Utilities!75:75,$B$9 + 5)="","",INDEX(Utilities!75:75,$B$9 +5))</f>
        <v/>
      </c>
      <c r="BC75">
        <f t="shared" si="82"/>
        <v>2085</v>
      </c>
      <c r="BD75">
        <f t="shared" si="66"/>
        <v>2040</v>
      </c>
      <c r="BE75" cm="1">
        <f t="array" ref="BE75">IF(BD75&gt;=MAX($D$3:$D$100),MAX($D$3:$D$100),IF(BC75&lt;$D$3,$D$3,INDEX($D$3:$D$100,MATCH(BC75,$D$3:$D$100)+1)))</f>
        <v>2040</v>
      </c>
      <c r="BF75">
        <f t="shared" si="67"/>
        <v>0.61919999999999997</v>
      </c>
      <c r="BG75" s="38">
        <f t="shared" si="68"/>
        <v>0.61919999999999997</v>
      </c>
      <c r="BH75">
        <f t="shared" si="69"/>
        <v>0.61919999999999997</v>
      </c>
      <c r="BI75">
        <f t="shared" si="70"/>
        <v>7536.9023999999999</v>
      </c>
      <c r="BJ75">
        <f t="shared" si="71"/>
        <v>0</v>
      </c>
      <c r="BL75" s="1" t="str" cm="1">
        <f t="array" ref="BL75">IF(INDEX(Utilities!75:75,$B$9)="","",INDEX(Utilities!75:75,$B$9))</f>
        <v/>
      </c>
      <c r="BM75" s="1" t="str" cm="1">
        <f t="array" ref="BM75">IF(INDEX(Utilities!75:75,$B$9 + 5)="","",INDEX(Utilities!75:75,$B$9 +5))</f>
        <v/>
      </c>
      <c r="BO75">
        <f t="shared" si="83"/>
        <v>2085</v>
      </c>
      <c r="BP75">
        <f t="shared" si="72"/>
        <v>2040</v>
      </c>
      <c r="BQ75" cm="1">
        <f t="array" ref="BQ75">IF(BP75&gt;=MAX($D$3:$D$100),MAX($D$3:$D$100),IF(BO75&lt;$D$3,$D$3,INDEX($D$3:$D$100,MATCH(BO75,$D$3:$D$100)+1)))</f>
        <v>2040</v>
      </c>
      <c r="BR75">
        <f t="shared" si="73"/>
        <v>4.5396000000000001</v>
      </c>
      <c r="BS75" s="38">
        <f t="shared" si="74"/>
        <v>4.5396000000000001</v>
      </c>
      <c r="BT75">
        <f t="shared" si="75"/>
        <v>4.5396000000000001</v>
      </c>
      <c r="BU75">
        <f t="shared" si="76"/>
        <v>55256.011200000001</v>
      </c>
      <c r="BV75">
        <f t="shared" si="77"/>
        <v>0</v>
      </c>
    </row>
    <row r="76" spans="7:74" x14ac:dyDescent="0.25">
      <c r="G76">
        <f t="shared" si="78"/>
        <v>2086</v>
      </c>
      <c r="H76">
        <f t="shared" si="42"/>
        <v>2040</v>
      </c>
      <c r="I76" cm="1">
        <f t="array" ref="I76">IF(H76&gt;=MAX($D$3:$D$100),MAX($D$3:$D$100),IF(G76&lt;$D$3,$D$3,INDEX($D$3:$D$100,MATCH(G76,$D$3:$D$100)+1)))</f>
        <v>2040</v>
      </c>
      <c r="J76">
        <f t="shared" si="43"/>
        <v>6.8040000000000003E-2</v>
      </c>
      <c r="K76">
        <f t="shared" si="44"/>
        <v>6.8040000000000003E-2</v>
      </c>
      <c r="L76">
        <f t="shared" si="45"/>
        <v>6.8040000000000003E-2</v>
      </c>
      <c r="M76">
        <f t="shared" si="46"/>
        <v>828.18288000000007</v>
      </c>
      <c r="N76">
        <f t="shared" si="47"/>
        <v>0</v>
      </c>
      <c r="P76" s="1" t="str" cm="1">
        <f t="array" ref="P76">IF(INDEX(Utilities!76:76,$B$9)="","",INDEX(Utilities!76:76,$B$9))</f>
        <v/>
      </c>
      <c r="Q76" s="1" t="str" cm="1">
        <f t="array" ref="Q76">IF(INDEX(Utilities!76:76,$B$9 + 2)="","",INDEX(Utilities!76:76,$B$9 + 2))</f>
        <v/>
      </c>
      <c r="S76">
        <f t="shared" si="79"/>
        <v>2086</v>
      </c>
      <c r="T76">
        <f t="shared" si="48"/>
        <v>2040</v>
      </c>
      <c r="U76" cm="1">
        <f t="array" ref="U76">IF(T76&gt;=MAX($D$3:$D$100),MAX($D$3:$D$100),IF(S76&lt;$D$3,$D$3,INDEX($D$3:$D$100,MATCH(S76,$D$3:$D$100)+1)))</f>
        <v>2040</v>
      </c>
      <c r="V76">
        <f t="shared" si="49"/>
        <v>4.5720000000000003E-5</v>
      </c>
      <c r="W76" s="38">
        <f t="shared" si="50"/>
        <v>4.5720000000000003E-5</v>
      </c>
      <c r="X76">
        <f t="shared" si="51"/>
        <v>4.5720000000000003E-5</v>
      </c>
      <c r="Y76">
        <f t="shared" si="52"/>
        <v>0.55650384000000008</v>
      </c>
      <c r="Z76">
        <f t="shared" si="53"/>
        <v>0</v>
      </c>
      <c r="AB76" s="1" t="str" cm="1">
        <f t="array" ref="AB76">IF(INDEX(Utilities!76:76,$B$9)="","",INDEX(Utilities!76:76,$B$9))</f>
        <v/>
      </c>
      <c r="AC76" s="1" t="str" cm="1">
        <f t="array" ref="AC76">IF(INDEX(Utilities!76:76,$B$9 + 3)="","",INDEX(Utilities!76:76,$B$9 +3))</f>
        <v/>
      </c>
      <c r="AE76">
        <f t="shared" si="80"/>
        <v>2086</v>
      </c>
      <c r="AF76">
        <f t="shared" si="54"/>
        <v>2040</v>
      </c>
      <c r="AG76" cm="1">
        <f t="array" ref="AG76">IF(AF76&gt;=MAX($D$3:$D$100),MAX($D$3:$D$100),IF(AE76&lt;$D$3,$D$3,INDEX($D$3:$D$100,MATCH(AE76,$D$3:$D$100)+1)))</f>
        <v>2040</v>
      </c>
      <c r="AH76">
        <f t="shared" si="55"/>
        <v>4.572E-4</v>
      </c>
      <c r="AI76" s="38">
        <f t="shared" si="56"/>
        <v>4.572E-4</v>
      </c>
      <c r="AJ76">
        <f t="shared" si="57"/>
        <v>4.572E-4</v>
      </c>
      <c r="AK76">
        <f t="shared" si="58"/>
        <v>5.5650383999999997</v>
      </c>
      <c r="AL76">
        <f t="shared" si="59"/>
        <v>0</v>
      </c>
      <c r="AN76" s="1" t="str" cm="1">
        <f t="array" ref="AN76">IF(INDEX(Utilities!76:76,$B$9)="","",INDEX(Utilities!76:76,$B$9))</f>
        <v/>
      </c>
      <c r="AO76" s="1" t="str" cm="1">
        <f t="array" ref="AO76">IF(INDEX(Utilities!76:76,$B$9 + 4)="","",INDEX(Utilities!76:76,$B$9 +4))</f>
        <v/>
      </c>
      <c r="AQ76">
        <f t="shared" si="81"/>
        <v>2086</v>
      </c>
      <c r="AR76">
        <f t="shared" si="60"/>
        <v>2040</v>
      </c>
      <c r="AS76" cm="1">
        <f t="array" ref="AS76">IF(AR76&gt;=MAX($D$3:$D$100),MAX($D$3:$D$100),IF(AQ76&lt;$D$3,$D$3,INDEX($D$3:$D$100,MATCH(AQ76,$D$3:$D$100)+1)))</f>
        <v>2040</v>
      </c>
      <c r="AT76">
        <f t="shared" si="61"/>
        <v>9.6840000000000001E-5</v>
      </c>
      <c r="AU76" s="38">
        <f t="shared" si="62"/>
        <v>9.6840000000000001E-5</v>
      </c>
      <c r="AV76">
        <f t="shared" si="63"/>
        <v>9.6840000000000001E-5</v>
      </c>
      <c r="AW76">
        <f t="shared" si="64"/>
        <v>1.17873648</v>
      </c>
      <c r="AX76">
        <f t="shared" si="65"/>
        <v>0</v>
      </c>
      <c r="AZ76" s="1" t="str" cm="1">
        <f t="array" ref="AZ76">IF(INDEX(Utilities!76:76,$B$9)="","",INDEX(Utilities!76:76,$B$9))</f>
        <v/>
      </c>
      <c r="BA76" s="1" t="str" cm="1">
        <f t="array" ref="BA76">IF(INDEX(Utilities!76:76,$B$9 + 5)="","",INDEX(Utilities!76:76,$B$9 +5))</f>
        <v/>
      </c>
      <c r="BC76">
        <f t="shared" si="82"/>
        <v>2086</v>
      </c>
      <c r="BD76">
        <f t="shared" si="66"/>
        <v>2040</v>
      </c>
      <c r="BE76" cm="1">
        <f t="array" ref="BE76">IF(BD76&gt;=MAX($D$3:$D$100),MAX($D$3:$D$100),IF(BC76&lt;$D$3,$D$3,INDEX($D$3:$D$100,MATCH(BC76,$D$3:$D$100)+1)))</f>
        <v>2040</v>
      </c>
      <c r="BF76">
        <f t="shared" si="67"/>
        <v>0.61919999999999997</v>
      </c>
      <c r="BG76" s="38">
        <f t="shared" si="68"/>
        <v>0.61919999999999997</v>
      </c>
      <c r="BH76">
        <f t="shared" si="69"/>
        <v>0.61919999999999997</v>
      </c>
      <c r="BI76">
        <f t="shared" si="70"/>
        <v>7536.9023999999999</v>
      </c>
      <c r="BJ76">
        <f t="shared" si="71"/>
        <v>0</v>
      </c>
      <c r="BL76" s="1" t="str" cm="1">
        <f t="array" ref="BL76">IF(INDEX(Utilities!76:76,$B$9)="","",INDEX(Utilities!76:76,$B$9))</f>
        <v/>
      </c>
      <c r="BM76" s="1" t="str" cm="1">
        <f t="array" ref="BM76">IF(INDEX(Utilities!76:76,$B$9 + 5)="","",INDEX(Utilities!76:76,$B$9 +5))</f>
        <v/>
      </c>
      <c r="BO76">
        <f t="shared" si="83"/>
        <v>2086</v>
      </c>
      <c r="BP76">
        <f t="shared" si="72"/>
        <v>2040</v>
      </c>
      <c r="BQ76" cm="1">
        <f t="array" ref="BQ76">IF(BP76&gt;=MAX($D$3:$D$100),MAX($D$3:$D$100),IF(BO76&lt;$D$3,$D$3,INDEX($D$3:$D$100,MATCH(BO76,$D$3:$D$100)+1)))</f>
        <v>2040</v>
      </c>
      <c r="BR76">
        <f t="shared" si="73"/>
        <v>4.5396000000000001</v>
      </c>
      <c r="BS76" s="38">
        <f t="shared" si="74"/>
        <v>4.5396000000000001</v>
      </c>
      <c r="BT76">
        <f t="shared" si="75"/>
        <v>4.5396000000000001</v>
      </c>
      <c r="BU76">
        <f t="shared" si="76"/>
        <v>55256.011200000001</v>
      </c>
      <c r="BV76">
        <f t="shared" si="77"/>
        <v>0</v>
      </c>
    </row>
    <row r="77" spans="7:74" x14ac:dyDescent="0.25">
      <c r="G77">
        <f t="shared" si="78"/>
        <v>2087</v>
      </c>
      <c r="H77">
        <f t="shared" si="42"/>
        <v>2040</v>
      </c>
      <c r="I77" cm="1">
        <f t="array" ref="I77">IF(H77&gt;=MAX($D$3:$D$100),MAX($D$3:$D$100),IF(G77&lt;$D$3,$D$3,INDEX($D$3:$D$100,MATCH(G77,$D$3:$D$100)+1)))</f>
        <v>2040</v>
      </c>
      <c r="J77">
        <f t="shared" si="43"/>
        <v>6.8040000000000003E-2</v>
      </c>
      <c r="K77">
        <f t="shared" si="44"/>
        <v>6.8040000000000003E-2</v>
      </c>
      <c r="L77">
        <f t="shared" si="45"/>
        <v>6.8040000000000003E-2</v>
      </c>
      <c r="M77">
        <f t="shared" si="46"/>
        <v>828.18288000000007</v>
      </c>
      <c r="N77">
        <f t="shared" si="47"/>
        <v>0</v>
      </c>
      <c r="P77" s="1" t="str" cm="1">
        <f t="array" ref="P77">IF(INDEX(Utilities!77:77,$B$9)="","",INDEX(Utilities!77:77,$B$9))</f>
        <v/>
      </c>
      <c r="Q77" s="1" t="str" cm="1">
        <f t="array" ref="Q77">IF(INDEX(Utilities!77:77,$B$9 + 2)="","",INDEX(Utilities!77:77,$B$9 + 2))</f>
        <v/>
      </c>
      <c r="S77">
        <f t="shared" si="79"/>
        <v>2087</v>
      </c>
      <c r="T77">
        <f t="shared" si="48"/>
        <v>2040</v>
      </c>
      <c r="U77" cm="1">
        <f t="array" ref="U77">IF(T77&gt;=MAX($D$3:$D$100),MAX($D$3:$D$100),IF(S77&lt;$D$3,$D$3,INDEX($D$3:$D$100,MATCH(S77,$D$3:$D$100)+1)))</f>
        <v>2040</v>
      </c>
      <c r="V77">
        <f t="shared" si="49"/>
        <v>4.5720000000000003E-5</v>
      </c>
      <c r="W77" s="38">
        <f t="shared" si="50"/>
        <v>4.5720000000000003E-5</v>
      </c>
      <c r="X77">
        <f t="shared" si="51"/>
        <v>4.5720000000000003E-5</v>
      </c>
      <c r="Y77">
        <f t="shared" si="52"/>
        <v>0.55650384000000008</v>
      </c>
      <c r="Z77">
        <f t="shared" si="53"/>
        <v>0</v>
      </c>
      <c r="AB77" s="1" t="str" cm="1">
        <f t="array" ref="AB77">IF(INDEX(Utilities!77:77,$B$9)="","",INDEX(Utilities!77:77,$B$9))</f>
        <v/>
      </c>
      <c r="AC77" s="1" t="str" cm="1">
        <f t="array" ref="AC77">IF(INDEX(Utilities!77:77,$B$9 + 3)="","",INDEX(Utilities!77:77,$B$9 +3))</f>
        <v/>
      </c>
      <c r="AE77">
        <f t="shared" si="80"/>
        <v>2087</v>
      </c>
      <c r="AF77">
        <f t="shared" si="54"/>
        <v>2040</v>
      </c>
      <c r="AG77" cm="1">
        <f t="array" ref="AG77">IF(AF77&gt;=MAX($D$3:$D$100),MAX($D$3:$D$100),IF(AE77&lt;$D$3,$D$3,INDEX($D$3:$D$100,MATCH(AE77,$D$3:$D$100)+1)))</f>
        <v>2040</v>
      </c>
      <c r="AH77">
        <f t="shared" si="55"/>
        <v>4.572E-4</v>
      </c>
      <c r="AI77" s="38">
        <f t="shared" si="56"/>
        <v>4.572E-4</v>
      </c>
      <c r="AJ77">
        <f t="shared" si="57"/>
        <v>4.572E-4</v>
      </c>
      <c r="AK77">
        <f t="shared" si="58"/>
        <v>5.5650383999999997</v>
      </c>
      <c r="AL77">
        <f t="shared" si="59"/>
        <v>0</v>
      </c>
      <c r="AN77" s="1" t="str" cm="1">
        <f t="array" ref="AN77">IF(INDEX(Utilities!77:77,$B$9)="","",INDEX(Utilities!77:77,$B$9))</f>
        <v/>
      </c>
      <c r="AO77" s="1" t="str" cm="1">
        <f t="array" ref="AO77">IF(INDEX(Utilities!77:77,$B$9 + 4)="","",INDEX(Utilities!77:77,$B$9 +4))</f>
        <v/>
      </c>
      <c r="AQ77">
        <f t="shared" si="81"/>
        <v>2087</v>
      </c>
      <c r="AR77">
        <f t="shared" si="60"/>
        <v>2040</v>
      </c>
      <c r="AS77" cm="1">
        <f t="array" ref="AS77">IF(AR77&gt;=MAX($D$3:$D$100),MAX($D$3:$D$100),IF(AQ77&lt;$D$3,$D$3,INDEX($D$3:$D$100,MATCH(AQ77,$D$3:$D$100)+1)))</f>
        <v>2040</v>
      </c>
      <c r="AT77">
        <f t="shared" si="61"/>
        <v>9.6840000000000001E-5</v>
      </c>
      <c r="AU77" s="38">
        <f t="shared" si="62"/>
        <v>9.6840000000000001E-5</v>
      </c>
      <c r="AV77">
        <f t="shared" si="63"/>
        <v>9.6840000000000001E-5</v>
      </c>
      <c r="AW77">
        <f t="shared" si="64"/>
        <v>1.17873648</v>
      </c>
      <c r="AX77">
        <f t="shared" si="65"/>
        <v>0</v>
      </c>
      <c r="AZ77" s="1" t="str" cm="1">
        <f t="array" ref="AZ77">IF(INDEX(Utilities!77:77,$B$9)="","",INDEX(Utilities!77:77,$B$9))</f>
        <v/>
      </c>
      <c r="BA77" s="1" t="str" cm="1">
        <f t="array" ref="BA77">IF(INDEX(Utilities!77:77,$B$9 + 5)="","",INDEX(Utilities!77:77,$B$9 +5))</f>
        <v/>
      </c>
      <c r="BC77">
        <f t="shared" si="82"/>
        <v>2087</v>
      </c>
      <c r="BD77">
        <f t="shared" si="66"/>
        <v>2040</v>
      </c>
      <c r="BE77" cm="1">
        <f t="array" ref="BE77">IF(BD77&gt;=MAX($D$3:$D$100),MAX($D$3:$D$100),IF(BC77&lt;$D$3,$D$3,INDEX($D$3:$D$100,MATCH(BC77,$D$3:$D$100)+1)))</f>
        <v>2040</v>
      </c>
      <c r="BF77">
        <f t="shared" si="67"/>
        <v>0.61919999999999997</v>
      </c>
      <c r="BG77" s="38">
        <f t="shared" si="68"/>
        <v>0.61919999999999997</v>
      </c>
      <c r="BH77">
        <f t="shared" si="69"/>
        <v>0.61919999999999997</v>
      </c>
      <c r="BI77">
        <f t="shared" si="70"/>
        <v>7536.9023999999999</v>
      </c>
      <c r="BJ77">
        <f t="shared" si="71"/>
        <v>0</v>
      </c>
      <c r="BL77" s="1" t="str" cm="1">
        <f t="array" ref="BL77">IF(INDEX(Utilities!77:77,$B$9)="","",INDEX(Utilities!77:77,$B$9))</f>
        <v/>
      </c>
      <c r="BM77" s="1" t="str" cm="1">
        <f t="array" ref="BM77">IF(INDEX(Utilities!77:77,$B$9 + 5)="","",INDEX(Utilities!77:77,$B$9 +5))</f>
        <v/>
      </c>
      <c r="BO77">
        <f t="shared" si="83"/>
        <v>2087</v>
      </c>
      <c r="BP77">
        <f t="shared" si="72"/>
        <v>2040</v>
      </c>
      <c r="BQ77" cm="1">
        <f t="array" ref="BQ77">IF(BP77&gt;=MAX($D$3:$D$100),MAX($D$3:$D$100),IF(BO77&lt;$D$3,$D$3,INDEX($D$3:$D$100,MATCH(BO77,$D$3:$D$100)+1)))</f>
        <v>2040</v>
      </c>
      <c r="BR77">
        <f t="shared" si="73"/>
        <v>4.5396000000000001</v>
      </c>
      <c r="BS77" s="38">
        <f t="shared" si="74"/>
        <v>4.5396000000000001</v>
      </c>
      <c r="BT77">
        <f t="shared" si="75"/>
        <v>4.5396000000000001</v>
      </c>
      <c r="BU77">
        <f t="shared" si="76"/>
        <v>55256.011200000001</v>
      </c>
      <c r="BV77">
        <f t="shared" si="77"/>
        <v>0</v>
      </c>
    </row>
    <row r="78" spans="7:74" x14ac:dyDescent="0.25">
      <c r="G78">
        <f t="shared" si="78"/>
        <v>2088</v>
      </c>
      <c r="H78">
        <f t="shared" si="42"/>
        <v>2040</v>
      </c>
      <c r="I78" cm="1">
        <f t="array" ref="I78">IF(H78&gt;=MAX($D$3:$D$100),MAX($D$3:$D$100),IF(G78&lt;$D$3,$D$3,INDEX($D$3:$D$100,MATCH(G78,$D$3:$D$100)+1)))</f>
        <v>2040</v>
      </c>
      <c r="J78">
        <f t="shared" si="43"/>
        <v>6.8040000000000003E-2</v>
      </c>
      <c r="K78">
        <f t="shared" si="44"/>
        <v>6.8040000000000003E-2</v>
      </c>
      <c r="L78">
        <f t="shared" si="45"/>
        <v>6.8040000000000003E-2</v>
      </c>
      <c r="M78">
        <f t="shared" si="46"/>
        <v>828.18288000000007</v>
      </c>
      <c r="N78">
        <f t="shared" si="47"/>
        <v>0</v>
      </c>
      <c r="P78" s="1" t="str" cm="1">
        <f t="array" ref="P78">IF(INDEX(Utilities!78:78,$B$9)="","",INDEX(Utilities!78:78,$B$9))</f>
        <v/>
      </c>
      <c r="Q78" s="1" t="str" cm="1">
        <f t="array" ref="Q78">IF(INDEX(Utilities!78:78,$B$9 + 2)="","",INDEX(Utilities!78:78,$B$9 + 2))</f>
        <v/>
      </c>
      <c r="S78">
        <f t="shared" si="79"/>
        <v>2088</v>
      </c>
      <c r="T78">
        <f t="shared" si="48"/>
        <v>2040</v>
      </c>
      <c r="U78" cm="1">
        <f t="array" ref="U78">IF(T78&gt;=MAX($D$3:$D$100),MAX($D$3:$D$100),IF(S78&lt;$D$3,$D$3,INDEX($D$3:$D$100,MATCH(S78,$D$3:$D$100)+1)))</f>
        <v>2040</v>
      </c>
      <c r="V78">
        <f t="shared" si="49"/>
        <v>4.5720000000000003E-5</v>
      </c>
      <c r="W78" s="38">
        <f t="shared" si="50"/>
        <v>4.5720000000000003E-5</v>
      </c>
      <c r="X78">
        <f t="shared" si="51"/>
        <v>4.5720000000000003E-5</v>
      </c>
      <c r="Y78">
        <f t="shared" si="52"/>
        <v>0.55650384000000008</v>
      </c>
      <c r="Z78">
        <f t="shared" si="53"/>
        <v>0</v>
      </c>
      <c r="AB78" s="1" t="str" cm="1">
        <f t="array" ref="AB78">IF(INDEX(Utilities!78:78,$B$9)="","",INDEX(Utilities!78:78,$B$9))</f>
        <v/>
      </c>
      <c r="AC78" s="1" t="str" cm="1">
        <f t="array" ref="AC78">IF(INDEX(Utilities!78:78,$B$9 + 3)="","",INDEX(Utilities!78:78,$B$9 +3))</f>
        <v/>
      </c>
      <c r="AE78">
        <f t="shared" si="80"/>
        <v>2088</v>
      </c>
      <c r="AF78">
        <f t="shared" si="54"/>
        <v>2040</v>
      </c>
      <c r="AG78" cm="1">
        <f t="array" ref="AG78">IF(AF78&gt;=MAX($D$3:$D$100),MAX($D$3:$D$100),IF(AE78&lt;$D$3,$D$3,INDEX($D$3:$D$100,MATCH(AE78,$D$3:$D$100)+1)))</f>
        <v>2040</v>
      </c>
      <c r="AH78">
        <f t="shared" si="55"/>
        <v>4.572E-4</v>
      </c>
      <c r="AI78" s="38">
        <f t="shared" si="56"/>
        <v>4.572E-4</v>
      </c>
      <c r="AJ78">
        <f t="shared" si="57"/>
        <v>4.572E-4</v>
      </c>
      <c r="AK78">
        <f t="shared" si="58"/>
        <v>5.5650383999999997</v>
      </c>
      <c r="AL78">
        <f t="shared" si="59"/>
        <v>0</v>
      </c>
      <c r="AN78" s="1" t="str" cm="1">
        <f t="array" ref="AN78">IF(INDEX(Utilities!78:78,$B$9)="","",INDEX(Utilities!78:78,$B$9))</f>
        <v/>
      </c>
      <c r="AO78" s="1" t="str" cm="1">
        <f t="array" ref="AO78">IF(INDEX(Utilities!78:78,$B$9 + 4)="","",INDEX(Utilities!78:78,$B$9 +4))</f>
        <v/>
      </c>
      <c r="AQ78">
        <f t="shared" si="81"/>
        <v>2088</v>
      </c>
      <c r="AR78">
        <f t="shared" si="60"/>
        <v>2040</v>
      </c>
      <c r="AS78" cm="1">
        <f t="array" ref="AS78">IF(AR78&gt;=MAX($D$3:$D$100),MAX($D$3:$D$100),IF(AQ78&lt;$D$3,$D$3,INDEX($D$3:$D$100,MATCH(AQ78,$D$3:$D$100)+1)))</f>
        <v>2040</v>
      </c>
      <c r="AT78">
        <f t="shared" si="61"/>
        <v>9.6840000000000001E-5</v>
      </c>
      <c r="AU78" s="38">
        <f t="shared" si="62"/>
        <v>9.6840000000000001E-5</v>
      </c>
      <c r="AV78">
        <f t="shared" si="63"/>
        <v>9.6840000000000001E-5</v>
      </c>
      <c r="AW78">
        <f t="shared" si="64"/>
        <v>1.17873648</v>
      </c>
      <c r="AX78">
        <f t="shared" si="65"/>
        <v>0</v>
      </c>
      <c r="AZ78" s="1" t="str" cm="1">
        <f t="array" ref="AZ78">IF(INDEX(Utilities!78:78,$B$9)="","",INDEX(Utilities!78:78,$B$9))</f>
        <v/>
      </c>
      <c r="BA78" s="1" t="str" cm="1">
        <f t="array" ref="BA78">IF(INDEX(Utilities!78:78,$B$9 + 5)="","",INDEX(Utilities!78:78,$B$9 +5))</f>
        <v/>
      </c>
      <c r="BC78">
        <f t="shared" si="82"/>
        <v>2088</v>
      </c>
      <c r="BD78">
        <f t="shared" si="66"/>
        <v>2040</v>
      </c>
      <c r="BE78" cm="1">
        <f t="array" ref="BE78">IF(BD78&gt;=MAX($D$3:$D$100),MAX($D$3:$D$100),IF(BC78&lt;$D$3,$D$3,INDEX($D$3:$D$100,MATCH(BC78,$D$3:$D$100)+1)))</f>
        <v>2040</v>
      </c>
      <c r="BF78">
        <f t="shared" si="67"/>
        <v>0.61919999999999997</v>
      </c>
      <c r="BG78" s="38">
        <f t="shared" si="68"/>
        <v>0.61919999999999997</v>
      </c>
      <c r="BH78">
        <f t="shared" si="69"/>
        <v>0.61919999999999997</v>
      </c>
      <c r="BI78">
        <f t="shared" si="70"/>
        <v>7536.9023999999999</v>
      </c>
      <c r="BJ78">
        <f t="shared" si="71"/>
        <v>0</v>
      </c>
      <c r="BL78" s="1" t="str" cm="1">
        <f t="array" ref="BL78">IF(INDEX(Utilities!78:78,$B$9)="","",INDEX(Utilities!78:78,$B$9))</f>
        <v/>
      </c>
      <c r="BM78" s="1" t="str" cm="1">
        <f t="array" ref="BM78">IF(INDEX(Utilities!78:78,$B$9 + 5)="","",INDEX(Utilities!78:78,$B$9 +5))</f>
        <v/>
      </c>
      <c r="BO78">
        <f t="shared" si="83"/>
        <v>2088</v>
      </c>
      <c r="BP78">
        <f t="shared" si="72"/>
        <v>2040</v>
      </c>
      <c r="BQ78" cm="1">
        <f t="array" ref="BQ78">IF(BP78&gt;=MAX($D$3:$D$100),MAX($D$3:$D$100),IF(BO78&lt;$D$3,$D$3,INDEX($D$3:$D$100,MATCH(BO78,$D$3:$D$100)+1)))</f>
        <v>2040</v>
      </c>
      <c r="BR78">
        <f t="shared" si="73"/>
        <v>4.5396000000000001</v>
      </c>
      <c r="BS78" s="38">
        <f t="shared" si="74"/>
        <v>4.5396000000000001</v>
      </c>
      <c r="BT78">
        <f t="shared" si="75"/>
        <v>4.5396000000000001</v>
      </c>
      <c r="BU78">
        <f t="shared" si="76"/>
        <v>55256.011200000001</v>
      </c>
      <c r="BV78">
        <f t="shared" si="77"/>
        <v>0</v>
      </c>
    </row>
    <row r="79" spans="7:74" x14ac:dyDescent="0.25">
      <c r="G79">
        <f t="shared" si="78"/>
        <v>2089</v>
      </c>
      <c r="H79">
        <f t="shared" si="42"/>
        <v>2040</v>
      </c>
      <c r="I79" cm="1">
        <f t="array" ref="I79">IF(H79&gt;=MAX($D$3:$D$100),MAX($D$3:$D$100),IF(G79&lt;$D$3,$D$3,INDEX($D$3:$D$100,MATCH(G79,$D$3:$D$100)+1)))</f>
        <v>2040</v>
      </c>
      <c r="J79">
        <f t="shared" si="43"/>
        <v>6.8040000000000003E-2</v>
      </c>
      <c r="K79">
        <f t="shared" si="44"/>
        <v>6.8040000000000003E-2</v>
      </c>
      <c r="L79">
        <f t="shared" si="45"/>
        <v>6.8040000000000003E-2</v>
      </c>
      <c r="M79">
        <f t="shared" si="46"/>
        <v>828.18288000000007</v>
      </c>
      <c r="N79">
        <f t="shared" si="47"/>
        <v>0</v>
      </c>
      <c r="P79" s="1" t="str" cm="1">
        <f t="array" ref="P79">IF(INDEX(Utilities!79:79,$B$9)="","",INDEX(Utilities!79:79,$B$9))</f>
        <v/>
      </c>
      <c r="Q79" s="1" t="str" cm="1">
        <f t="array" ref="Q79">IF(INDEX(Utilities!79:79,$B$9 + 2)="","",INDEX(Utilities!79:79,$B$9 + 2))</f>
        <v/>
      </c>
      <c r="S79">
        <f t="shared" si="79"/>
        <v>2089</v>
      </c>
      <c r="T79">
        <f t="shared" si="48"/>
        <v>2040</v>
      </c>
      <c r="U79" cm="1">
        <f t="array" ref="U79">IF(T79&gt;=MAX($D$3:$D$100),MAX($D$3:$D$100),IF(S79&lt;$D$3,$D$3,INDEX($D$3:$D$100,MATCH(S79,$D$3:$D$100)+1)))</f>
        <v>2040</v>
      </c>
      <c r="V79">
        <f t="shared" si="49"/>
        <v>4.5720000000000003E-5</v>
      </c>
      <c r="W79" s="38">
        <f t="shared" si="50"/>
        <v>4.5720000000000003E-5</v>
      </c>
      <c r="X79">
        <f t="shared" si="51"/>
        <v>4.5720000000000003E-5</v>
      </c>
      <c r="Y79">
        <f t="shared" si="52"/>
        <v>0.55650384000000008</v>
      </c>
      <c r="Z79">
        <f t="shared" si="53"/>
        <v>0</v>
      </c>
      <c r="AB79" s="1" t="str" cm="1">
        <f t="array" ref="AB79">IF(INDEX(Utilities!79:79,$B$9)="","",INDEX(Utilities!79:79,$B$9))</f>
        <v/>
      </c>
      <c r="AC79" s="1" t="str" cm="1">
        <f t="array" ref="AC79">IF(INDEX(Utilities!79:79,$B$9 + 3)="","",INDEX(Utilities!79:79,$B$9 +3))</f>
        <v/>
      </c>
      <c r="AE79">
        <f t="shared" si="80"/>
        <v>2089</v>
      </c>
      <c r="AF79">
        <f t="shared" si="54"/>
        <v>2040</v>
      </c>
      <c r="AG79" cm="1">
        <f t="array" ref="AG79">IF(AF79&gt;=MAX($D$3:$D$100),MAX($D$3:$D$100),IF(AE79&lt;$D$3,$D$3,INDEX($D$3:$D$100,MATCH(AE79,$D$3:$D$100)+1)))</f>
        <v>2040</v>
      </c>
      <c r="AH79">
        <f t="shared" si="55"/>
        <v>4.572E-4</v>
      </c>
      <c r="AI79" s="38">
        <f t="shared" si="56"/>
        <v>4.572E-4</v>
      </c>
      <c r="AJ79">
        <f t="shared" si="57"/>
        <v>4.572E-4</v>
      </c>
      <c r="AK79">
        <f t="shared" si="58"/>
        <v>5.5650383999999997</v>
      </c>
      <c r="AL79">
        <f t="shared" si="59"/>
        <v>0</v>
      </c>
      <c r="AN79" s="1" t="str" cm="1">
        <f t="array" ref="AN79">IF(INDEX(Utilities!79:79,$B$9)="","",INDEX(Utilities!79:79,$B$9))</f>
        <v/>
      </c>
      <c r="AO79" s="1" t="str" cm="1">
        <f t="array" ref="AO79">IF(INDEX(Utilities!79:79,$B$9 + 4)="","",INDEX(Utilities!79:79,$B$9 +4))</f>
        <v/>
      </c>
      <c r="AQ79">
        <f t="shared" si="81"/>
        <v>2089</v>
      </c>
      <c r="AR79">
        <f t="shared" si="60"/>
        <v>2040</v>
      </c>
      <c r="AS79" cm="1">
        <f t="array" ref="AS79">IF(AR79&gt;=MAX($D$3:$D$100),MAX($D$3:$D$100),IF(AQ79&lt;$D$3,$D$3,INDEX($D$3:$D$100,MATCH(AQ79,$D$3:$D$100)+1)))</f>
        <v>2040</v>
      </c>
      <c r="AT79">
        <f t="shared" si="61"/>
        <v>9.6840000000000001E-5</v>
      </c>
      <c r="AU79" s="38">
        <f t="shared" si="62"/>
        <v>9.6840000000000001E-5</v>
      </c>
      <c r="AV79">
        <f t="shared" si="63"/>
        <v>9.6840000000000001E-5</v>
      </c>
      <c r="AW79">
        <f t="shared" si="64"/>
        <v>1.17873648</v>
      </c>
      <c r="AX79">
        <f t="shared" si="65"/>
        <v>0</v>
      </c>
      <c r="AZ79" s="1" t="str" cm="1">
        <f t="array" ref="AZ79">IF(INDEX(Utilities!79:79,$B$9)="","",INDEX(Utilities!79:79,$B$9))</f>
        <v/>
      </c>
      <c r="BA79" s="1" t="str" cm="1">
        <f t="array" ref="BA79">IF(INDEX(Utilities!79:79,$B$9 + 5)="","",INDEX(Utilities!79:79,$B$9 +5))</f>
        <v/>
      </c>
      <c r="BC79">
        <f t="shared" si="82"/>
        <v>2089</v>
      </c>
      <c r="BD79">
        <f t="shared" si="66"/>
        <v>2040</v>
      </c>
      <c r="BE79" cm="1">
        <f t="array" ref="BE79">IF(BD79&gt;=MAX($D$3:$D$100),MAX($D$3:$D$100),IF(BC79&lt;$D$3,$D$3,INDEX($D$3:$D$100,MATCH(BC79,$D$3:$D$100)+1)))</f>
        <v>2040</v>
      </c>
      <c r="BF79">
        <f t="shared" si="67"/>
        <v>0.61919999999999997</v>
      </c>
      <c r="BG79" s="38">
        <f t="shared" si="68"/>
        <v>0.61919999999999997</v>
      </c>
      <c r="BH79">
        <f t="shared" si="69"/>
        <v>0.61919999999999997</v>
      </c>
      <c r="BI79">
        <f t="shared" si="70"/>
        <v>7536.9023999999999</v>
      </c>
      <c r="BJ79">
        <f t="shared" si="71"/>
        <v>0</v>
      </c>
      <c r="BL79" s="1" t="str" cm="1">
        <f t="array" ref="BL79">IF(INDEX(Utilities!79:79,$B$9)="","",INDEX(Utilities!79:79,$B$9))</f>
        <v/>
      </c>
      <c r="BM79" s="1" t="str" cm="1">
        <f t="array" ref="BM79">IF(INDEX(Utilities!79:79,$B$9 + 5)="","",INDEX(Utilities!79:79,$B$9 +5))</f>
        <v/>
      </c>
      <c r="BO79">
        <f t="shared" si="83"/>
        <v>2089</v>
      </c>
      <c r="BP79">
        <f t="shared" si="72"/>
        <v>2040</v>
      </c>
      <c r="BQ79" cm="1">
        <f t="array" ref="BQ79">IF(BP79&gt;=MAX($D$3:$D$100),MAX($D$3:$D$100),IF(BO79&lt;$D$3,$D$3,INDEX($D$3:$D$100,MATCH(BO79,$D$3:$D$100)+1)))</f>
        <v>2040</v>
      </c>
      <c r="BR79">
        <f t="shared" si="73"/>
        <v>4.5396000000000001</v>
      </c>
      <c r="BS79" s="38">
        <f t="shared" si="74"/>
        <v>4.5396000000000001</v>
      </c>
      <c r="BT79">
        <f t="shared" si="75"/>
        <v>4.5396000000000001</v>
      </c>
      <c r="BU79">
        <f t="shared" si="76"/>
        <v>55256.011200000001</v>
      </c>
      <c r="BV79">
        <f t="shared" si="77"/>
        <v>0</v>
      </c>
    </row>
    <row r="80" spans="7:74" x14ac:dyDescent="0.25">
      <c r="G80">
        <f t="shared" si="78"/>
        <v>2090</v>
      </c>
      <c r="H80">
        <f t="shared" si="42"/>
        <v>2040</v>
      </c>
      <c r="I80" cm="1">
        <f t="array" ref="I80">IF(H80&gt;=MAX($D$3:$D$100),MAX($D$3:$D$100),IF(G80&lt;$D$3,$D$3,INDEX($D$3:$D$100,MATCH(G80,$D$3:$D$100)+1)))</f>
        <v>2040</v>
      </c>
      <c r="J80">
        <f t="shared" si="43"/>
        <v>6.8040000000000003E-2</v>
      </c>
      <c r="K80">
        <f t="shared" si="44"/>
        <v>6.8040000000000003E-2</v>
      </c>
      <c r="L80">
        <f t="shared" si="45"/>
        <v>6.8040000000000003E-2</v>
      </c>
      <c r="M80">
        <f t="shared" si="46"/>
        <v>828.18288000000007</v>
      </c>
      <c r="N80">
        <f t="shared" si="47"/>
        <v>0</v>
      </c>
      <c r="P80" s="1" t="str" cm="1">
        <f t="array" ref="P80">IF(INDEX(Utilities!80:80,$B$9)="","",INDEX(Utilities!80:80,$B$9))</f>
        <v/>
      </c>
      <c r="Q80" s="1" t="str" cm="1">
        <f t="array" ref="Q80">IF(INDEX(Utilities!80:80,$B$9 + 2)="","",INDEX(Utilities!80:80,$B$9 + 2))</f>
        <v/>
      </c>
      <c r="S80">
        <f t="shared" si="79"/>
        <v>2090</v>
      </c>
      <c r="T80">
        <f t="shared" si="48"/>
        <v>2040</v>
      </c>
      <c r="U80" cm="1">
        <f t="array" ref="U80">IF(T80&gt;=MAX($D$3:$D$100),MAX($D$3:$D$100),IF(S80&lt;$D$3,$D$3,INDEX($D$3:$D$100,MATCH(S80,$D$3:$D$100)+1)))</f>
        <v>2040</v>
      </c>
      <c r="V80">
        <f t="shared" si="49"/>
        <v>4.5720000000000003E-5</v>
      </c>
      <c r="W80" s="38">
        <f t="shared" si="50"/>
        <v>4.5720000000000003E-5</v>
      </c>
      <c r="X80">
        <f t="shared" si="51"/>
        <v>4.5720000000000003E-5</v>
      </c>
      <c r="Y80">
        <f t="shared" si="52"/>
        <v>0.55650384000000008</v>
      </c>
      <c r="Z80">
        <f t="shared" si="53"/>
        <v>0</v>
      </c>
      <c r="AB80" s="1" t="str" cm="1">
        <f t="array" ref="AB80">IF(INDEX(Utilities!80:80,$B$9)="","",INDEX(Utilities!80:80,$B$9))</f>
        <v/>
      </c>
      <c r="AC80" s="1" t="str" cm="1">
        <f t="array" ref="AC80">IF(INDEX(Utilities!80:80,$B$9 + 3)="","",INDEX(Utilities!80:80,$B$9 +3))</f>
        <v/>
      </c>
      <c r="AE80">
        <f t="shared" si="80"/>
        <v>2090</v>
      </c>
      <c r="AF80">
        <f t="shared" si="54"/>
        <v>2040</v>
      </c>
      <c r="AG80" cm="1">
        <f t="array" ref="AG80">IF(AF80&gt;=MAX($D$3:$D$100),MAX($D$3:$D$100),IF(AE80&lt;$D$3,$D$3,INDEX($D$3:$D$100,MATCH(AE80,$D$3:$D$100)+1)))</f>
        <v>2040</v>
      </c>
      <c r="AH80">
        <f t="shared" si="55"/>
        <v>4.572E-4</v>
      </c>
      <c r="AI80" s="38">
        <f t="shared" si="56"/>
        <v>4.572E-4</v>
      </c>
      <c r="AJ80">
        <f t="shared" si="57"/>
        <v>4.572E-4</v>
      </c>
      <c r="AK80">
        <f t="shared" si="58"/>
        <v>5.5650383999999997</v>
      </c>
      <c r="AL80">
        <f t="shared" si="59"/>
        <v>0</v>
      </c>
      <c r="AN80" s="1" t="str" cm="1">
        <f t="array" ref="AN80">IF(INDEX(Utilities!80:80,$B$9)="","",INDEX(Utilities!80:80,$B$9))</f>
        <v/>
      </c>
      <c r="AO80" s="1" t="str" cm="1">
        <f t="array" ref="AO80">IF(INDEX(Utilities!80:80,$B$9 + 4)="","",INDEX(Utilities!80:80,$B$9 +4))</f>
        <v/>
      </c>
      <c r="AQ80">
        <f t="shared" si="81"/>
        <v>2090</v>
      </c>
      <c r="AR80">
        <f t="shared" si="60"/>
        <v>2040</v>
      </c>
      <c r="AS80" cm="1">
        <f t="array" ref="AS80">IF(AR80&gt;=MAX($D$3:$D$100),MAX($D$3:$D$100),IF(AQ80&lt;$D$3,$D$3,INDEX($D$3:$D$100,MATCH(AQ80,$D$3:$D$100)+1)))</f>
        <v>2040</v>
      </c>
      <c r="AT80">
        <f t="shared" si="61"/>
        <v>9.6840000000000001E-5</v>
      </c>
      <c r="AU80" s="38">
        <f t="shared" si="62"/>
        <v>9.6840000000000001E-5</v>
      </c>
      <c r="AV80">
        <f t="shared" si="63"/>
        <v>9.6840000000000001E-5</v>
      </c>
      <c r="AW80">
        <f t="shared" si="64"/>
        <v>1.17873648</v>
      </c>
      <c r="AX80">
        <f t="shared" si="65"/>
        <v>0</v>
      </c>
      <c r="AZ80" s="1" t="str" cm="1">
        <f t="array" ref="AZ80">IF(INDEX(Utilities!80:80,$B$9)="","",INDEX(Utilities!80:80,$B$9))</f>
        <v/>
      </c>
      <c r="BA80" s="1" t="str" cm="1">
        <f t="array" ref="BA80">IF(INDEX(Utilities!80:80,$B$9 + 5)="","",INDEX(Utilities!80:80,$B$9 +5))</f>
        <v/>
      </c>
      <c r="BC80">
        <f t="shared" si="82"/>
        <v>2090</v>
      </c>
      <c r="BD80">
        <f t="shared" si="66"/>
        <v>2040</v>
      </c>
      <c r="BE80" cm="1">
        <f t="array" ref="BE80">IF(BD80&gt;=MAX($D$3:$D$100),MAX($D$3:$D$100),IF(BC80&lt;$D$3,$D$3,INDEX($D$3:$D$100,MATCH(BC80,$D$3:$D$100)+1)))</f>
        <v>2040</v>
      </c>
      <c r="BF80">
        <f t="shared" si="67"/>
        <v>0.61919999999999997</v>
      </c>
      <c r="BG80" s="38">
        <f t="shared" si="68"/>
        <v>0.61919999999999997</v>
      </c>
      <c r="BH80">
        <f t="shared" si="69"/>
        <v>0.61919999999999997</v>
      </c>
      <c r="BI80">
        <f t="shared" si="70"/>
        <v>7536.9023999999999</v>
      </c>
      <c r="BJ80">
        <f t="shared" si="71"/>
        <v>0</v>
      </c>
      <c r="BL80" s="1" t="str" cm="1">
        <f t="array" ref="BL80">IF(INDEX(Utilities!80:80,$B$9)="","",INDEX(Utilities!80:80,$B$9))</f>
        <v/>
      </c>
      <c r="BM80" s="1" t="str" cm="1">
        <f t="array" ref="BM80">IF(INDEX(Utilities!80:80,$B$9 + 5)="","",INDEX(Utilities!80:80,$B$9 +5))</f>
        <v/>
      </c>
      <c r="BO80">
        <f t="shared" si="83"/>
        <v>2090</v>
      </c>
      <c r="BP80">
        <f t="shared" si="72"/>
        <v>2040</v>
      </c>
      <c r="BQ80" cm="1">
        <f t="array" ref="BQ80">IF(BP80&gt;=MAX($D$3:$D$100),MAX($D$3:$D$100),IF(BO80&lt;$D$3,$D$3,INDEX($D$3:$D$100,MATCH(BO80,$D$3:$D$100)+1)))</f>
        <v>2040</v>
      </c>
      <c r="BR80">
        <f t="shared" si="73"/>
        <v>4.5396000000000001</v>
      </c>
      <c r="BS80" s="38">
        <f t="shared" si="74"/>
        <v>4.5396000000000001</v>
      </c>
      <c r="BT80">
        <f t="shared" si="75"/>
        <v>4.5396000000000001</v>
      </c>
      <c r="BU80">
        <f t="shared" si="76"/>
        <v>55256.011200000001</v>
      </c>
      <c r="BV80">
        <f t="shared" si="77"/>
        <v>0</v>
      </c>
    </row>
    <row r="81" spans="7:74" x14ac:dyDescent="0.25">
      <c r="G81">
        <f t="shared" si="78"/>
        <v>2091</v>
      </c>
      <c r="H81">
        <f t="shared" si="42"/>
        <v>2040</v>
      </c>
      <c r="I81" cm="1">
        <f t="array" ref="I81">IF(H81&gt;=MAX($D$3:$D$100),MAX($D$3:$D$100),IF(G81&lt;$D$3,$D$3,INDEX($D$3:$D$100,MATCH(G81,$D$3:$D$100)+1)))</f>
        <v>2040</v>
      </c>
      <c r="J81">
        <f t="shared" si="43"/>
        <v>6.8040000000000003E-2</v>
      </c>
      <c r="K81">
        <f t="shared" si="44"/>
        <v>6.8040000000000003E-2</v>
      </c>
      <c r="L81">
        <f t="shared" si="45"/>
        <v>6.8040000000000003E-2</v>
      </c>
      <c r="M81">
        <f t="shared" si="46"/>
        <v>828.18288000000007</v>
      </c>
      <c r="N81">
        <f t="shared" si="47"/>
        <v>0</v>
      </c>
      <c r="P81" s="1" t="str" cm="1">
        <f t="array" ref="P81">IF(INDEX(Utilities!81:81,$B$9)="","",INDEX(Utilities!81:81,$B$9))</f>
        <v/>
      </c>
      <c r="Q81" s="1" t="str" cm="1">
        <f t="array" ref="Q81">IF(INDEX(Utilities!81:81,$B$9 + 2)="","",INDEX(Utilities!81:81,$B$9 + 2))</f>
        <v/>
      </c>
      <c r="S81">
        <f t="shared" si="79"/>
        <v>2091</v>
      </c>
      <c r="T81">
        <f t="shared" si="48"/>
        <v>2040</v>
      </c>
      <c r="U81" cm="1">
        <f t="array" ref="U81">IF(T81&gt;=MAX($D$3:$D$100),MAX($D$3:$D$100),IF(S81&lt;$D$3,$D$3,INDEX($D$3:$D$100,MATCH(S81,$D$3:$D$100)+1)))</f>
        <v>2040</v>
      </c>
      <c r="V81">
        <f t="shared" si="49"/>
        <v>4.5720000000000003E-5</v>
      </c>
      <c r="W81" s="38">
        <f t="shared" si="50"/>
        <v>4.5720000000000003E-5</v>
      </c>
      <c r="X81">
        <f t="shared" si="51"/>
        <v>4.5720000000000003E-5</v>
      </c>
      <c r="Y81">
        <f t="shared" si="52"/>
        <v>0.55650384000000008</v>
      </c>
      <c r="Z81">
        <f t="shared" si="53"/>
        <v>0</v>
      </c>
      <c r="AB81" s="1" t="str" cm="1">
        <f t="array" ref="AB81">IF(INDEX(Utilities!81:81,$B$9)="","",INDEX(Utilities!81:81,$B$9))</f>
        <v/>
      </c>
      <c r="AC81" s="1" t="str" cm="1">
        <f t="array" ref="AC81">IF(INDEX(Utilities!81:81,$B$9 + 3)="","",INDEX(Utilities!81:81,$B$9 +3))</f>
        <v/>
      </c>
      <c r="AE81">
        <f t="shared" si="80"/>
        <v>2091</v>
      </c>
      <c r="AF81">
        <f t="shared" si="54"/>
        <v>2040</v>
      </c>
      <c r="AG81" cm="1">
        <f t="array" ref="AG81">IF(AF81&gt;=MAX($D$3:$D$100),MAX($D$3:$D$100),IF(AE81&lt;$D$3,$D$3,INDEX($D$3:$D$100,MATCH(AE81,$D$3:$D$100)+1)))</f>
        <v>2040</v>
      </c>
      <c r="AH81">
        <f t="shared" si="55"/>
        <v>4.572E-4</v>
      </c>
      <c r="AI81" s="38">
        <f t="shared" si="56"/>
        <v>4.572E-4</v>
      </c>
      <c r="AJ81">
        <f t="shared" si="57"/>
        <v>4.572E-4</v>
      </c>
      <c r="AK81">
        <f t="shared" si="58"/>
        <v>5.5650383999999997</v>
      </c>
      <c r="AL81">
        <f t="shared" si="59"/>
        <v>0</v>
      </c>
      <c r="AN81" s="1" t="str" cm="1">
        <f t="array" ref="AN81">IF(INDEX(Utilities!81:81,$B$9)="","",INDEX(Utilities!81:81,$B$9))</f>
        <v/>
      </c>
      <c r="AO81" s="1" t="str" cm="1">
        <f t="array" ref="AO81">IF(INDEX(Utilities!81:81,$B$9 + 4)="","",INDEX(Utilities!81:81,$B$9 +4))</f>
        <v/>
      </c>
      <c r="AQ81">
        <f t="shared" si="81"/>
        <v>2091</v>
      </c>
      <c r="AR81">
        <f t="shared" si="60"/>
        <v>2040</v>
      </c>
      <c r="AS81" cm="1">
        <f t="array" ref="AS81">IF(AR81&gt;=MAX($D$3:$D$100),MAX($D$3:$D$100),IF(AQ81&lt;$D$3,$D$3,INDEX($D$3:$D$100,MATCH(AQ81,$D$3:$D$100)+1)))</f>
        <v>2040</v>
      </c>
      <c r="AT81">
        <f t="shared" si="61"/>
        <v>9.6840000000000001E-5</v>
      </c>
      <c r="AU81" s="38">
        <f t="shared" si="62"/>
        <v>9.6840000000000001E-5</v>
      </c>
      <c r="AV81">
        <f t="shared" si="63"/>
        <v>9.6840000000000001E-5</v>
      </c>
      <c r="AW81">
        <f t="shared" si="64"/>
        <v>1.17873648</v>
      </c>
      <c r="AX81">
        <f t="shared" si="65"/>
        <v>0</v>
      </c>
      <c r="AZ81" s="1" t="str" cm="1">
        <f t="array" ref="AZ81">IF(INDEX(Utilities!81:81,$B$9)="","",INDEX(Utilities!81:81,$B$9))</f>
        <v/>
      </c>
      <c r="BA81" s="1" t="str" cm="1">
        <f t="array" ref="BA81">IF(INDEX(Utilities!81:81,$B$9 + 5)="","",INDEX(Utilities!81:81,$B$9 +5))</f>
        <v/>
      </c>
      <c r="BC81">
        <f t="shared" si="82"/>
        <v>2091</v>
      </c>
      <c r="BD81">
        <f t="shared" si="66"/>
        <v>2040</v>
      </c>
      <c r="BE81" cm="1">
        <f t="array" ref="BE81">IF(BD81&gt;=MAX($D$3:$D$100),MAX($D$3:$D$100),IF(BC81&lt;$D$3,$D$3,INDEX($D$3:$D$100,MATCH(BC81,$D$3:$D$100)+1)))</f>
        <v>2040</v>
      </c>
      <c r="BF81">
        <f t="shared" si="67"/>
        <v>0.61919999999999997</v>
      </c>
      <c r="BG81" s="38">
        <f t="shared" si="68"/>
        <v>0.61919999999999997</v>
      </c>
      <c r="BH81">
        <f t="shared" si="69"/>
        <v>0.61919999999999997</v>
      </c>
      <c r="BI81">
        <f t="shared" si="70"/>
        <v>7536.9023999999999</v>
      </c>
      <c r="BJ81">
        <f t="shared" si="71"/>
        <v>0</v>
      </c>
      <c r="BL81" s="1" t="str" cm="1">
        <f t="array" ref="BL81">IF(INDEX(Utilities!81:81,$B$9)="","",INDEX(Utilities!81:81,$B$9))</f>
        <v/>
      </c>
      <c r="BM81" s="1" t="str" cm="1">
        <f t="array" ref="BM81">IF(INDEX(Utilities!81:81,$B$9 + 5)="","",INDEX(Utilities!81:81,$B$9 +5))</f>
        <v/>
      </c>
      <c r="BO81">
        <f t="shared" si="83"/>
        <v>2091</v>
      </c>
      <c r="BP81">
        <f t="shared" si="72"/>
        <v>2040</v>
      </c>
      <c r="BQ81" cm="1">
        <f t="array" ref="BQ81">IF(BP81&gt;=MAX($D$3:$D$100),MAX($D$3:$D$100),IF(BO81&lt;$D$3,$D$3,INDEX($D$3:$D$100,MATCH(BO81,$D$3:$D$100)+1)))</f>
        <v>2040</v>
      </c>
      <c r="BR81">
        <f t="shared" si="73"/>
        <v>4.5396000000000001</v>
      </c>
      <c r="BS81" s="38">
        <f t="shared" si="74"/>
        <v>4.5396000000000001</v>
      </c>
      <c r="BT81">
        <f t="shared" si="75"/>
        <v>4.5396000000000001</v>
      </c>
      <c r="BU81">
        <f t="shared" si="76"/>
        <v>55256.011200000001</v>
      </c>
      <c r="BV81">
        <f t="shared" si="77"/>
        <v>0</v>
      </c>
    </row>
    <row r="82" spans="7:74" x14ac:dyDescent="0.25">
      <c r="G82">
        <f t="shared" si="78"/>
        <v>2092</v>
      </c>
      <c r="H82">
        <f t="shared" si="42"/>
        <v>2040</v>
      </c>
      <c r="I82" cm="1">
        <f t="array" ref="I82">IF(H82&gt;=MAX($D$3:$D$100),MAX($D$3:$D$100),IF(G82&lt;$D$3,$D$3,INDEX($D$3:$D$100,MATCH(G82,$D$3:$D$100)+1)))</f>
        <v>2040</v>
      </c>
      <c r="J82">
        <f t="shared" si="43"/>
        <v>6.8040000000000003E-2</v>
      </c>
      <c r="K82">
        <f t="shared" si="44"/>
        <v>6.8040000000000003E-2</v>
      </c>
      <c r="L82">
        <f t="shared" si="45"/>
        <v>6.8040000000000003E-2</v>
      </c>
      <c r="M82">
        <f t="shared" si="46"/>
        <v>828.18288000000007</v>
      </c>
      <c r="N82">
        <f t="shared" si="47"/>
        <v>0</v>
      </c>
      <c r="P82" s="1" t="str" cm="1">
        <f t="array" ref="P82">IF(INDEX(Utilities!82:82,$B$9)="","",INDEX(Utilities!82:82,$B$9))</f>
        <v/>
      </c>
      <c r="Q82" s="1" t="str" cm="1">
        <f t="array" ref="Q82">IF(INDEX(Utilities!82:82,$B$9 + 2)="","",INDEX(Utilities!82:82,$B$9 + 2))</f>
        <v/>
      </c>
      <c r="S82">
        <f t="shared" si="79"/>
        <v>2092</v>
      </c>
      <c r="T82">
        <f t="shared" si="48"/>
        <v>2040</v>
      </c>
      <c r="U82" cm="1">
        <f t="array" ref="U82">IF(T82&gt;=MAX($D$3:$D$100),MAX($D$3:$D$100),IF(S82&lt;$D$3,$D$3,INDEX($D$3:$D$100,MATCH(S82,$D$3:$D$100)+1)))</f>
        <v>2040</v>
      </c>
      <c r="V82">
        <f t="shared" si="49"/>
        <v>4.5720000000000003E-5</v>
      </c>
      <c r="W82" s="38">
        <f t="shared" si="50"/>
        <v>4.5720000000000003E-5</v>
      </c>
      <c r="X82">
        <f t="shared" si="51"/>
        <v>4.5720000000000003E-5</v>
      </c>
      <c r="Y82">
        <f t="shared" si="52"/>
        <v>0.55650384000000008</v>
      </c>
      <c r="Z82">
        <f t="shared" si="53"/>
        <v>0</v>
      </c>
      <c r="AB82" s="1" t="str" cm="1">
        <f t="array" ref="AB82">IF(INDEX(Utilities!82:82,$B$9)="","",INDEX(Utilities!82:82,$B$9))</f>
        <v/>
      </c>
      <c r="AC82" s="1" t="str" cm="1">
        <f t="array" ref="AC82">IF(INDEX(Utilities!82:82,$B$9 + 3)="","",INDEX(Utilities!82:82,$B$9 +3))</f>
        <v/>
      </c>
      <c r="AE82">
        <f t="shared" si="80"/>
        <v>2092</v>
      </c>
      <c r="AF82">
        <f t="shared" si="54"/>
        <v>2040</v>
      </c>
      <c r="AG82" cm="1">
        <f t="array" ref="AG82">IF(AF82&gt;=MAX($D$3:$D$100),MAX($D$3:$D$100),IF(AE82&lt;$D$3,$D$3,INDEX($D$3:$D$100,MATCH(AE82,$D$3:$D$100)+1)))</f>
        <v>2040</v>
      </c>
      <c r="AH82">
        <f t="shared" si="55"/>
        <v>4.572E-4</v>
      </c>
      <c r="AI82" s="38">
        <f t="shared" si="56"/>
        <v>4.572E-4</v>
      </c>
      <c r="AJ82">
        <f t="shared" si="57"/>
        <v>4.572E-4</v>
      </c>
      <c r="AK82">
        <f t="shared" si="58"/>
        <v>5.5650383999999997</v>
      </c>
      <c r="AL82">
        <f t="shared" si="59"/>
        <v>0</v>
      </c>
      <c r="AN82" s="1" t="str" cm="1">
        <f t="array" ref="AN82">IF(INDEX(Utilities!82:82,$B$9)="","",INDEX(Utilities!82:82,$B$9))</f>
        <v/>
      </c>
      <c r="AO82" s="1" t="str" cm="1">
        <f t="array" ref="AO82">IF(INDEX(Utilities!82:82,$B$9 + 4)="","",INDEX(Utilities!82:82,$B$9 +4))</f>
        <v/>
      </c>
      <c r="AQ82">
        <f t="shared" si="81"/>
        <v>2092</v>
      </c>
      <c r="AR82">
        <f t="shared" si="60"/>
        <v>2040</v>
      </c>
      <c r="AS82" cm="1">
        <f t="array" ref="AS82">IF(AR82&gt;=MAX($D$3:$D$100),MAX($D$3:$D$100),IF(AQ82&lt;$D$3,$D$3,INDEX($D$3:$D$100,MATCH(AQ82,$D$3:$D$100)+1)))</f>
        <v>2040</v>
      </c>
      <c r="AT82">
        <f t="shared" si="61"/>
        <v>9.6840000000000001E-5</v>
      </c>
      <c r="AU82" s="38">
        <f t="shared" si="62"/>
        <v>9.6840000000000001E-5</v>
      </c>
      <c r="AV82">
        <f t="shared" si="63"/>
        <v>9.6840000000000001E-5</v>
      </c>
      <c r="AW82">
        <f t="shared" si="64"/>
        <v>1.17873648</v>
      </c>
      <c r="AX82">
        <f t="shared" si="65"/>
        <v>0</v>
      </c>
      <c r="AZ82" s="1" t="str" cm="1">
        <f t="array" ref="AZ82">IF(INDEX(Utilities!82:82,$B$9)="","",INDEX(Utilities!82:82,$B$9))</f>
        <v/>
      </c>
      <c r="BA82" s="1" t="str" cm="1">
        <f t="array" ref="BA82">IF(INDEX(Utilities!82:82,$B$9 + 5)="","",INDEX(Utilities!82:82,$B$9 +5))</f>
        <v/>
      </c>
      <c r="BC82">
        <f t="shared" si="82"/>
        <v>2092</v>
      </c>
      <c r="BD82">
        <f t="shared" si="66"/>
        <v>2040</v>
      </c>
      <c r="BE82" cm="1">
        <f t="array" ref="BE82">IF(BD82&gt;=MAX($D$3:$D$100),MAX($D$3:$D$100),IF(BC82&lt;$D$3,$D$3,INDEX($D$3:$D$100,MATCH(BC82,$D$3:$D$100)+1)))</f>
        <v>2040</v>
      </c>
      <c r="BF82">
        <f t="shared" si="67"/>
        <v>0.61919999999999997</v>
      </c>
      <c r="BG82" s="38">
        <f t="shared" si="68"/>
        <v>0.61919999999999997</v>
      </c>
      <c r="BH82">
        <f t="shared" si="69"/>
        <v>0.61919999999999997</v>
      </c>
      <c r="BI82">
        <f t="shared" si="70"/>
        <v>7536.9023999999999</v>
      </c>
      <c r="BJ82">
        <f t="shared" si="71"/>
        <v>0</v>
      </c>
      <c r="BL82" s="1" t="str" cm="1">
        <f t="array" ref="BL82">IF(INDEX(Utilities!82:82,$B$9)="","",INDEX(Utilities!82:82,$B$9))</f>
        <v/>
      </c>
      <c r="BM82" s="1" t="str" cm="1">
        <f t="array" ref="BM82">IF(INDEX(Utilities!82:82,$B$9 + 5)="","",INDEX(Utilities!82:82,$B$9 +5))</f>
        <v/>
      </c>
      <c r="BO82">
        <f t="shared" si="83"/>
        <v>2092</v>
      </c>
      <c r="BP82">
        <f t="shared" si="72"/>
        <v>2040</v>
      </c>
      <c r="BQ82" cm="1">
        <f t="array" ref="BQ82">IF(BP82&gt;=MAX($D$3:$D$100),MAX($D$3:$D$100),IF(BO82&lt;$D$3,$D$3,INDEX($D$3:$D$100,MATCH(BO82,$D$3:$D$100)+1)))</f>
        <v>2040</v>
      </c>
      <c r="BR82">
        <f t="shared" si="73"/>
        <v>4.5396000000000001</v>
      </c>
      <c r="BS82" s="38">
        <f t="shared" si="74"/>
        <v>4.5396000000000001</v>
      </c>
      <c r="BT82">
        <f t="shared" si="75"/>
        <v>4.5396000000000001</v>
      </c>
      <c r="BU82">
        <f t="shared" si="76"/>
        <v>55256.011200000001</v>
      </c>
      <c r="BV82">
        <f t="shared" si="77"/>
        <v>0</v>
      </c>
    </row>
    <row r="83" spans="7:74" x14ac:dyDescent="0.25">
      <c r="G83">
        <f t="shared" si="78"/>
        <v>2093</v>
      </c>
      <c r="H83">
        <f t="shared" si="42"/>
        <v>2040</v>
      </c>
      <c r="I83" cm="1">
        <f t="array" ref="I83">IF(H83&gt;=MAX($D$3:$D$100),MAX($D$3:$D$100),IF(G83&lt;$D$3,$D$3,INDEX($D$3:$D$100,MATCH(G83,$D$3:$D$100)+1)))</f>
        <v>2040</v>
      </c>
      <c r="J83">
        <f t="shared" si="43"/>
        <v>6.8040000000000003E-2</v>
      </c>
      <c r="K83">
        <f t="shared" si="44"/>
        <v>6.8040000000000003E-2</v>
      </c>
      <c r="L83">
        <f t="shared" si="45"/>
        <v>6.8040000000000003E-2</v>
      </c>
      <c r="M83">
        <f t="shared" si="46"/>
        <v>828.18288000000007</v>
      </c>
      <c r="N83">
        <f t="shared" si="47"/>
        <v>0</v>
      </c>
      <c r="P83" s="1" t="str" cm="1">
        <f t="array" ref="P83">IF(INDEX(Utilities!83:83,$B$9)="","",INDEX(Utilities!83:83,$B$9))</f>
        <v/>
      </c>
      <c r="Q83" s="1" t="str" cm="1">
        <f t="array" ref="Q83">IF(INDEX(Utilities!83:83,$B$9 + 2)="","",INDEX(Utilities!83:83,$B$9 + 2))</f>
        <v/>
      </c>
      <c r="S83">
        <f t="shared" si="79"/>
        <v>2093</v>
      </c>
      <c r="T83">
        <f t="shared" si="48"/>
        <v>2040</v>
      </c>
      <c r="U83" cm="1">
        <f t="array" ref="U83">IF(T83&gt;=MAX($D$3:$D$100),MAX($D$3:$D$100),IF(S83&lt;$D$3,$D$3,INDEX($D$3:$D$100,MATCH(S83,$D$3:$D$100)+1)))</f>
        <v>2040</v>
      </c>
      <c r="V83">
        <f t="shared" si="49"/>
        <v>4.5720000000000003E-5</v>
      </c>
      <c r="W83" s="38">
        <f t="shared" si="50"/>
        <v>4.5720000000000003E-5</v>
      </c>
      <c r="X83">
        <f t="shared" si="51"/>
        <v>4.5720000000000003E-5</v>
      </c>
      <c r="Y83">
        <f t="shared" si="52"/>
        <v>0.55650384000000008</v>
      </c>
      <c r="Z83">
        <f t="shared" si="53"/>
        <v>0</v>
      </c>
      <c r="AB83" s="1" t="str" cm="1">
        <f t="array" ref="AB83">IF(INDEX(Utilities!83:83,$B$9)="","",INDEX(Utilities!83:83,$B$9))</f>
        <v/>
      </c>
      <c r="AC83" s="1" t="str" cm="1">
        <f t="array" ref="AC83">IF(INDEX(Utilities!83:83,$B$9 + 3)="","",INDEX(Utilities!83:83,$B$9 +3))</f>
        <v/>
      </c>
      <c r="AE83">
        <f t="shared" si="80"/>
        <v>2093</v>
      </c>
      <c r="AF83">
        <f t="shared" si="54"/>
        <v>2040</v>
      </c>
      <c r="AG83" cm="1">
        <f t="array" ref="AG83">IF(AF83&gt;=MAX($D$3:$D$100),MAX($D$3:$D$100),IF(AE83&lt;$D$3,$D$3,INDEX($D$3:$D$100,MATCH(AE83,$D$3:$D$100)+1)))</f>
        <v>2040</v>
      </c>
      <c r="AH83">
        <f t="shared" si="55"/>
        <v>4.572E-4</v>
      </c>
      <c r="AI83" s="38">
        <f t="shared" si="56"/>
        <v>4.572E-4</v>
      </c>
      <c r="AJ83">
        <f t="shared" si="57"/>
        <v>4.572E-4</v>
      </c>
      <c r="AK83">
        <f t="shared" si="58"/>
        <v>5.5650383999999997</v>
      </c>
      <c r="AL83">
        <f t="shared" si="59"/>
        <v>0</v>
      </c>
      <c r="AN83" s="1" t="str" cm="1">
        <f t="array" ref="AN83">IF(INDEX(Utilities!83:83,$B$9)="","",INDEX(Utilities!83:83,$B$9))</f>
        <v/>
      </c>
      <c r="AO83" s="1" t="str" cm="1">
        <f t="array" ref="AO83">IF(INDEX(Utilities!83:83,$B$9 + 4)="","",INDEX(Utilities!83:83,$B$9 +4))</f>
        <v/>
      </c>
      <c r="AQ83">
        <f t="shared" si="81"/>
        <v>2093</v>
      </c>
      <c r="AR83">
        <f t="shared" si="60"/>
        <v>2040</v>
      </c>
      <c r="AS83" cm="1">
        <f t="array" ref="AS83">IF(AR83&gt;=MAX($D$3:$D$100),MAX($D$3:$D$100),IF(AQ83&lt;$D$3,$D$3,INDEX($D$3:$D$100,MATCH(AQ83,$D$3:$D$100)+1)))</f>
        <v>2040</v>
      </c>
      <c r="AT83">
        <f t="shared" si="61"/>
        <v>9.6840000000000001E-5</v>
      </c>
      <c r="AU83" s="38">
        <f t="shared" si="62"/>
        <v>9.6840000000000001E-5</v>
      </c>
      <c r="AV83">
        <f t="shared" si="63"/>
        <v>9.6840000000000001E-5</v>
      </c>
      <c r="AW83">
        <f t="shared" si="64"/>
        <v>1.17873648</v>
      </c>
      <c r="AX83">
        <f t="shared" si="65"/>
        <v>0</v>
      </c>
      <c r="AZ83" s="1" t="str" cm="1">
        <f t="array" ref="AZ83">IF(INDEX(Utilities!83:83,$B$9)="","",INDEX(Utilities!83:83,$B$9))</f>
        <v/>
      </c>
      <c r="BA83" s="1" t="str" cm="1">
        <f t="array" ref="BA83">IF(INDEX(Utilities!83:83,$B$9 + 5)="","",INDEX(Utilities!83:83,$B$9 +5))</f>
        <v/>
      </c>
      <c r="BC83">
        <f t="shared" si="82"/>
        <v>2093</v>
      </c>
      <c r="BD83">
        <f t="shared" si="66"/>
        <v>2040</v>
      </c>
      <c r="BE83" cm="1">
        <f t="array" ref="BE83">IF(BD83&gt;=MAX($D$3:$D$100),MAX($D$3:$D$100),IF(BC83&lt;$D$3,$D$3,INDEX($D$3:$D$100,MATCH(BC83,$D$3:$D$100)+1)))</f>
        <v>2040</v>
      </c>
      <c r="BF83">
        <f t="shared" si="67"/>
        <v>0.61919999999999997</v>
      </c>
      <c r="BG83" s="38">
        <f t="shared" si="68"/>
        <v>0.61919999999999997</v>
      </c>
      <c r="BH83">
        <f t="shared" si="69"/>
        <v>0.61919999999999997</v>
      </c>
      <c r="BI83">
        <f t="shared" si="70"/>
        <v>7536.9023999999999</v>
      </c>
      <c r="BJ83">
        <f t="shared" si="71"/>
        <v>0</v>
      </c>
      <c r="BL83" s="1" t="str" cm="1">
        <f t="array" ref="BL83">IF(INDEX(Utilities!83:83,$B$9)="","",INDEX(Utilities!83:83,$B$9))</f>
        <v/>
      </c>
      <c r="BM83" s="1" t="str" cm="1">
        <f t="array" ref="BM83">IF(INDEX(Utilities!83:83,$B$9 + 5)="","",INDEX(Utilities!83:83,$B$9 +5))</f>
        <v/>
      </c>
      <c r="BO83">
        <f t="shared" si="83"/>
        <v>2093</v>
      </c>
      <c r="BP83">
        <f t="shared" si="72"/>
        <v>2040</v>
      </c>
      <c r="BQ83" cm="1">
        <f t="array" ref="BQ83">IF(BP83&gt;=MAX($D$3:$D$100),MAX($D$3:$D$100),IF(BO83&lt;$D$3,$D$3,INDEX($D$3:$D$100,MATCH(BO83,$D$3:$D$100)+1)))</f>
        <v>2040</v>
      </c>
      <c r="BR83">
        <f t="shared" si="73"/>
        <v>4.5396000000000001</v>
      </c>
      <c r="BS83" s="38">
        <f t="shared" si="74"/>
        <v>4.5396000000000001</v>
      </c>
      <c r="BT83">
        <f t="shared" si="75"/>
        <v>4.5396000000000001</v>
      </c>
      <c r="BU83">
        <f t="shared" si="76"/>
        <v>55256.011200000001</v>
      </c>
      <c r="BV83">
        <f t="shared" si="77"/>
        <v>0</v>
      </c>
    </row>
    <row r="84" spans="7:74" x14ac:dyDescent="0.25">
      <c r="G84">
        <f t="shared" si="78"/>
        <v>2094</v>
      </c>
      <c r="H84">
        <f t="shared" si="42"/>
        <v>2040</v>
      </c>
      <c r="I84" cm="1">
        <f t="array" ref="I84">IF(H84&gt;=MAX($D$3:$D$100),MAX($D$3:$D$100),IF(G84&lt;$D$3,$D$3,INDEX($D$3:$D$100,MATCH(G84,$D$3:$D$100)+1)))</f>
        <v>2040</v>
      </c>
      <c r="J84">
        <f t="shared" si="43"/>
        <v>6.8040000000000003E-2</v>
      </c>
      <c r="K84">
        <f t="shared" si="44"/>
        <v>6.8040000000000003E-2</v>
      </c>
      <c r="L84">
        <f t="shared" si="45"/>
        <v>6.8040000000000003E-2</v>
      </c>
      <c r="M84">
        <f t="shared" si="46"/>
        <v>828.18288000000007</v>
      </c>
      <c r="N84">
        <f t="shared" si="47"/>
        <v>0</v>
      </c>
      <c r="P84" s="1" t="str" cm="1">
        <f t="array" ref="P84">IF(INDEX(Utilities!84:84,$B$9)="","",INDEX(Utilities!84:84,$B$9))</f>
        <v/>
      </c>
      <c r="Q84" s="1" t="str" cm="1">
        <f t="array" ref="Q84">IF(INDEX(Utilities!84:84,$B$9 + 2)="","",INDEX(Utilities!84:84,$B$9 + 2))</f>
        <v/>
      </c>
      <c r="S84">
        <f t="shared" si="79"/>
        <v>2094</v>
      </c>
      <c r="T84">
        <f t="shared" si="48"/>
        <v>2040</v>
      </c>
      <c r="U84" cm="1">
        <f t="array" ref="U84">IF(T84&gt;=MAX($D$3:$D$100),MAX($D$3:$D$100),IF(S84&lt;$D$3,$D$3,INDEX($D$3:$D$100,MATCH(S84,$D$3:$D$100)+1)))</f>
        <v>2040</v>
      </c>
      <c r="V84">
        <f t="shared" si="49"/>
        <v>4.5720000000000003E-5</v>
      </c>
      <c r="W84" s="38">
        <f t="shared" si="50"/>
        <v>4.5720000000000003E-5</v>
      </c>
      <c r="X84">
        <f t="shared" si="51"/>
        <v>4.5720000000000003E-5</v>
      </c>
      <c r="Y84">
        <f t="shared" si="52"/>
        <v>0.55650384000000008</v>
      </c>
      <c r="Z84">
        <f t="shared" si="53"/>
        <v>0</v>
      </c>
      <c r="AB84" s="1" t="str" cm="1">
        <f t="array" ref="AB84">IF(INDEX(Utilities!84:84,$B$9)="","",INDEX(Utilities!84:84,$B$9))</f>
        <v/>
      </c>
      <c r="AC84" s="1" t="str" cm="1">
        <f t="array" ref="AC84">IF(INDEX(Utilities!84:84,$B$9 + 3)="","",INDEX(Utilities!84:84,$B$9 +3))</f>
        <v/>
      </c>
      <c r="AE84">
        <f t="shared" si="80"/>
        <v>2094</v>
      </c>
      <c r="AF84">
        <f t="shared" si="54"/>
        <v>2040</v>
      </c>
      <c r="AG84" cm="1">
        <f t="array" ref="AG84">IF(AF84&gt;=MAX($D$3:$D$100),MAX($D$3:$D$100),IF(AE84&lt;$D$3,$D$3,INDEX($D$3:$D$100,MATCH(AE84,$D$3:$D$100)+1)))</f>
        <v>2040</v>
      </c>
      <c r="AH84">
        <f t="shared" si="55"/>
        <v>4.572E-4</v>
      </c>
      <c r="AI84" s="38">
        <f t="shared" si="56"/>
        <v>4.572E-4</v>
      </c>
      <c r="AJ84">
        <f t="shared" si="57"/>
        <v>4.572E-4</v>
      </c>
      <c r="AK84">
        <f t="shared" si="58"/>
        <v>5.5650383999999997</v>
      </c>
      <c r="AL84">
        <f t="shared" si="59"/>
        <v>0</v>
      </c>
      <c r="AN84" s="1" t="str" cm="1">
        <f t="array" ref="AN84">IF(INDEX(Utilities!84:84,$B$9)="","",INDEX(Utilities!84:84,$B$9))</f>
        <v/>
      </c>
      <c r="AO84" s="1" t="str" cm="1">
        <f t="array" ref="AO84">IF(INDEX(Utilities!84:84,$B$9 + 4)="","",INDEX(Utilities!84:84,$B$9 +4))</f>
        <v/>
      </c>
      <c r="AQ84">
        <f t="shared" si="81"/>
        <v>2094</v>
      </c>
      <c r="AR84">
        <f t="shared" si="60"/>
        <v>2040</v>
      </c>
      <c r="AS84" cm="1">
        <f t="array" ref="AS84">IF(AR84&gt;=MAX($D$3:$D$100),MAX($D$3:$D$100),IF(AQ84&lt;$D$3,$D$3,INDEX($D$3:$D$100,MATCH(AQ84,$D$3:$D$100)+1)))</f>
        <v>2040</v>
      </c>
      <c r="AT84">
        <f t="shared" si="61"/>
        <v>9.6840000000000001E-5</v>
      </c>
      <c r="AU84" s="38">
        <f t="shared" si="62"/>
        <v>9.6840000000000001E-5</v>
      </c>
      <c r="AV84">
        <f t="shared" si="63"/>
        <v>9.6840000000000001E-5</v>
      </c>
      <c r="AW84">
        <f t="shared" si="64"/>
        <v>1.17873648</v>
      </c>
      <c r="AX84">
        <f t="shared" si="65"/>
        <v>0</v>
      </c>
      <c r="AZ84" s="1" t="str" cm="1">
        <f t="array" ref="AZ84">IF(INDEX(Utilities!84:84,$B$9)="","",INDEX(Utilities!84:84,$B$9))</f>
        <v/>
      </c>
      <c r="BA84" s="1" t="str" cm="1">
        <f t="array" ref="BA84">IF(INDEX(Utilities!84:84,$B$9 + 5)="","",INDEX(Utilities!84:84,$B$9 +5))</f>
        <v/>
      </c>
      <c r="BC84">
        <f t="shared" si="82"/>
        <v>2094</v>
      </c>
      <c r="BD84">
        <f t="shared" si="66"/>
        <v>2040</v>
      </c>
      <c r="BE84" cm="1">
        <f t="array" ref="BE84">IF(BD84&gt;=MAX($D$3:$D$100),MAX($D$3:$D$100),IF(BC84&lt;$D$3,$D$3,INDEX($D$3:$D$100,MATCH(BC84,$D$3:$D$100)+1)))</f>
        <v>2040</v>
      </c>
      <c r="BF84">
        <f t="shared" si="67"/>
        <v>0.61919999999999997</v>
      </c>
      <c r="BG84" s="38">
        <f t="shared" si="68"/>
        <v>0.61919999999999997</v>
      </c>
      <c r="BH84">
        <f t="shared" si="69"/>
        <v>0.61919999999999997</v>
      </c>
      <c r="BI84">
        <f t="shared" si="70"/>
        <v>7536.9023999999999</v>
      </c>
      <c r="BJ84">
        <f t="shared" si="71"/>
        <v>0</v>
      </c>
      <c r="BL84" s="1" t="str" cm="1">
        <f t="array" ref="BL84">IF(INDEX(Utilities!84:84,$B$9)="","",INDEX(Utilities!84:84,$B$9))</f>
        <v/>
      </c>
      <c r="BM84" s="1" t="str" cm="1">
        <f t="array" ref="BM84">IF(INDEX(Utilities!84:84,$B$9 + 5)="","",INDEX(Utilities!84:84,$B$9 +5))</f>
        <v/>
      </c>
      <c r="BO84">
        <f t="shared" si="83"/>
        <v>2094</v>
      </c>
      <c r="BP84">
        <f t="shared" si="72"/>
        <v>2040</v>
      </c>
      <c r="BQ84" cm="1">
        <f t="array" ref="BQ84">IF(BP84&gt;=MAX($D$3:$D$100),MAX($D$3:$D$100),IF(BO84&lt;$D$3,$D$3,INDEX($D$3:$D$100,MATCH(BO84,$D$3:$D$100)+1)))</f>
        <v>2040</v>
      </c>
      <c r="BR84">
        <f t="shared" si="73"/>
        <v>4.5396000000000001</v>
      </c>
      <c r="BS84" s="38">
        <f t="shared" si="74"/>
        <v>4.5396000000000001</v>
      </c>
      <c r="BT84">
        <f t="shared" si="75"/>
        <v>4.5396000000000001</v>
      </c>
      <c r="BU84">
        <f t="shared" si="76"/>
        <v>55256.011200000001</v>
      </c>
      <c r="BV84">
        <f t="shared" si="77"/>
        <v>0</v>
      </c>
    </row>
    <row r="85" spans="7:74" x14ac:dyDescent="0.25">
      <c r="G85">
        <f t="shared" si="78"/>
        <v>2095</v>
      </c>
      <c r="H85">
        <f t="shared" si="42"/>
        <v>2040</v>
      </c>
      <c r="I85" cm="1">
        <f t="array" ref="I85">IF(H85&gt;=MAX($D$3:$D$100),MAX($D$3:$D$100),IF(G85&lt;$D$3,$D$3,INDEX($D$3:$D$100,MATCH(G85,$D$3:$D$100)+1)))</f>
        <v>2040</v>
      </c>
      <c r="J85">
        <f t="shared" si="43"/>
        <v>6.8040000000000003E-2</v>
      </c>
      <c r="K85">
        <f t="shared" si="44"/>
        <v>6.8040000000000003E-2</v>
      </c>
      <c r="L85">
        <f t="shared" si="45"/>
        <v>6.8040000000000003E-2</v>
      </c>
      <c r="M85">
        <f t="shared" si="46"/>
        <v>828.18288000000007</v>
      </c>
      <c r="N85">
        <f t="shared" si="47"/>
        <v>0</v>
      </c>
      <c r="P85" s="1" t="str" cm="1">
        <f t="array" ref="P85">IF(INDEX(Utilities!85:85,$B$9)="","",INDEX(Utilities!85:85,$B$9))</f>
        <v/>
      </c>
      <c r="Q85" s="1" t="str" cm="1">
        <f t="array" ref="Q85">IF(INDEX(Utilities!85:85,$B$9 + 2)="","",INDEX(Utilities!85:85,$B$9 + 2))</f>
        <v/>
      </c>
      <c r="S85">
        <f t="shared" si="79"/>
        <v>2095</v>
      </c>
      <c r="T85">
        <f t="shared" si="48"/>
        <v>2040</v>
      </c>
      <c r="U85" cm="1">
        <f t="array" ref="U85">IF(T85&gt;=MAX($D$3:$D$100),MAX($D$3:$D$100),IF(S85&lt;$D$3,$D$3,INDEX($D$3:$D$100,MATCH(S85,$D$3:$D$100)+1)))</f>
        <v>2040</v>
      </c>
      <c r="V85">
        <f t="shared" si="49"/>
        <v>4.5720000000000003E-5</v>
      </c>
      <c r="W85" s="38">
        <f t="shared" si="50"/>
        <v>4.5720000000000003E-5</v>
      </c>
      <c r="X85">
        <f t="shared" si="51"/>
        <v>4.5720000000000003E-5</v>
      </c>
      <c r="Y85">
        <f t="shared" si="52"/>
        <v>0.55650384000000008</v>
      </c>
      <c r="Z85">
        <f t="shared" si="53"/>
        <v>0</v>
      </c>
      <c r="AB85" s="1" t="str" cm="1">
        <f t="array" ref="AB85">IF(INDEX(Utilities!85:85,$B$9)="","",INDEX(Utilities!85:85,$B$9))</f>
        <v/>
      </c>
      <c r="AC85" s="1" t="str" cm="1">
        <f t="array" ref="AC85">IF(INDEX(Utilities!85:85,$B$9 + 3)="","",INDEX(Utilities!85:85,$B$9 +3))</f>
        <v/>
      </c>
      <c r="AE85">
        <f t="shared" si="80"/>
        <v>2095</v>
      </c>
      <c r="AF85">
        <f t="shared" si="54"/>
        <v>2040</v>
      </c>
      <c r="AG85" cm="1">
        <f t="array" ref="AG85">IF(AF85&gt;=MAX($D$3:$D$100),MAX($D$3:$D$100),IF(AE85&lt;$D$3,$D$3,INDEX($D$3:$D$100,MATCH(AE85,$D$3:$D$100)+1)))</f>
        <v>2040</v>
      </c>
      <c r="AH85">
        <f t="shared" si="55"/>
        <v>4.572E-4</v>
      </c>
      <c r="AI85" s="38">
        <f t="shared" si="56"/>
        <v>4.572E-4</v>
      </c>
      <c r="AJ85">
        <f t="shared" si="57"/>
        <v>4.572E-4</v>
      </c>
      <c r="AK85">
        <f t="shared" si="58"/>
        <v>5.5650383999999997</v>
      </c>
      <c r="AL85">
        <f t="shared" si="59"/>
        <v>0</v>
      </c>
      <c r="AN85" s="1" t="str" cm="1">
        <f t="array" ref="AN85">IF(INDEX(Utilities!85:85,$B$9)="","",INDEX(Utilities!85:85,$B$9))</f>
        <v/>
      </c>
      <c r="AO85" s="1" t="str" cm="1">
        <f t="array" ref="AO85">IF(INDEX(Utilities!85:85,$B$9 + 4)="","",INDEX(Utilities!85:85,$B$9 +4))</f>
        <v/>
      </c>
      <c r="AQ85">
        <f t="shared" si="81"/>
        <v>2095</v>
      </c>
      <c r="AR85">
        <f t="shared" si="60"/>
        <v>2040</v>
      </c>
      <c r="AS85" cm="1">
        <f t="array" ref="AS85">IF(AR85&gt;=MAX($D$3:$D$100),MAX($D$3:$D$100),IF(AQ85&lt;$D$3,$D$3,INDEX($D$3:$D$100,MATCH(AQ85,$D$3:$D$100)+1)))</f>
        <v>2040</v>
      </c>
      <c r="AT85">
        <f t="shared" si="61"/>
        <v>9.6840000000000001E-5</v>
      </c>
      <c r="AU85" s="38">
        <f t="shared" si="62"/>
        <v>9.6840000000000001E-5</v>
      </c>
      <c r="AV85">
        <f t="shared" si="63"/>
        <v>9.6840000000000001E-5</v>
      </c>
      <c r="AW85">
        <f t="shared" si="64"/>
        <v>1.17873648</v>
      </c>
      <c r="AX85">
        <f t="shared" si="65"/>
        <v>0</v>
      </c>
      <c r="AZ85" s="1" t="str" cm="1">
        <f t="array" ref="AZ85">IF(INDEX(Utilities!85:85,$B$9)="","",INDEX(Utilities!85:85,$B$9))</f>
        <v/>
      </c>
      <c r="BA85" s="1" t="str" cm="1">
        <f t="array" ref="BA85">IF(INDEX(Utilities!85:85,$B$9 + 5)="","",INDEX(Utilities!85:85,$B$9 +5))</f>
        <v/>
      </c>
      <c r="BC85">
        <f t="shared" si="82"/>
        <v>2095</v>
      </c>
      <c r="BD85">
        <f t="shared" si="66"/>
        <v>2040</v>
      </c>
      <c r="BE85" cm="1">
        <f t="array" ref="BE85">IF(BD85&gt;=MAX($D$3:$D$100),MAX($D$3:$D$100),IF(BC85&lt;$D$3,$D$3,INDEX($D$3:$D$100,MATCH(BC85,$D$3:$D$100)+1)))</f>
        <v>2040</v>
      </c>
      <c r="BF85">
        <f t="shared" si="67"/>
        <v>0.61919999999999997</v>
      </c>
      <c r="BG85" s="38">
        <f t="shared" si="68"/>
        <v>0.61919999999999997</v>
      </c>
      <c r="BH85">
        <f t="shared" si="69"/>
        <v>0.61919999999999997</v>
      </c>
      <c r="BI85">
        <f t="shared" si="70"/>
        <v>7536.9023999999999</v>
      </c>
      <c r="BJ85">
        <f t="shared" si="71"/>
        <v>0</v>
      </c>
      <c r="BL85" s="1" t="str" cm="1">
        <f t="array" ref="BL85">IF(INDEX(Utilities!85:85,$B$9)="","",INDEX(Utilities!85:85,$B$9))</f>
        <v/>
      </c>
      <c r="BM85" s="1" t="str" cm="1">
        <f t="array" ref="BM85">IF(INDEX(Utilities!85:85,$B$9 + 5)="","",INDEX(Utilities!85:85,$B$9 +5))</f>
        <v/>
      </c>
      <c r="BO85">
        <f t="shared" si="83"/>
        <v>2095</v>
      </c>
      <c r="BP85">
        <f t="shared" si="72"/>
        <v>2040</v>
      </c>
      <c r="BQ85" cm="1">
        <f t="array" ref="BQ85">IF(BP85&gt;=MAX($D$3:$D$100),MAX($D$3:$D$100),IF(BO85&lt;$D$3,$D$3,INDEX($D$3:$D$100,MATCH(BO85,$D$3:$D$100)+1)))</f>
        <v>2040</v>
      </c>
      <c r="BR85">
        <f t="shared" si="73"/>
        <v>4.5396000000000001</v>
      </c>
      <c r="BS85" s="38">
        <f t="shared" si="74"/>
        <v>4.5396000000000001</v>
      </c>
      <c r="BT85">
        <f t="shared" si="75"/>
        <v>4.5396000000000001</v>
      </c>
      <c r="BU85">
        <f t="shared" si="76"/>
        <v>55256.011200000001</v>
      </c>
      <c r="BV85">
        <f t="shared" si="77"/>
        <v>0</v>
      </c>
    </row>
    <row r="86" spans="7:74" x14ac:dyDescent="0.25">
      <c r="G86">
        <f t="shared" si="78"/>
        <v>2096</v>
      </c>
      <c r="H86">
        <f t="shared" si="42"/>
        <v>2040</v>
      </c>
      <c r="I86" cm="1">
        <f t="array" ref="I86">IF(H86&gt;=MAX($D$3:$D$100),MAX($D$3:$D$100),IF(G86&lt;$D$3,$D$3,INDEX($D$3:$D$100,MATCH(G86,$D$3:$D$100)+1)))</f>
        <v>2040</v>
      </c>
      <c r="J86">
        <f t="shared" si="43"/>
        <v>6.8040000000000003E-2</v>
      </c>
      <c r="K86">
        <f t="shared" si="44"/>
        <v>6.8040000000000003E-2</v>
      </c>
      <c r="L86">
        <f t="shared" si="45"/>
        <v>6.8040000000000003E-2</v>
      </c>
      <c r="M86">
        <f t="shared" si="46"/>
        <v>828.18288000000007</v>
      </c>
      <c r="N86">
        <f t="shared" si="47"/>
        <v>0</v>
      </c>
      <c r="P86" s="1" t="str" cm="1">
        <f t="array" ref="P86">IF(INDEX(Utilities!86:86,$B$9)="","",INDEX(Utilities!86:86,$B$9))</f>
        <v/>
      </c>
      <c r="Q86" s="1" t="str" cm="1">
        <f t="array" ref="Q86">IF(INDEX(Utilities!86:86,$B$9 + 2)="","",INDEX(Utilities!86:86,$B$9 + 2))</f>
        <v/>
      </c>
      <c r="S86">
        <f t="shared" si="79"/>
        <v>2096</v>
      </c>
      <c r="T86">
        <f t="shared" si="48"/>
        <v>2040</v>
      </c>
      <c r="U86" cm="1">
        <f t="array" ref="U86">IF(T86&gt;=MAX($D$3:$D$100),MAX($D$3:$D$100),IF(S86&lt;$D$3,$D$3,INDEX($D$3:$D$100,MATCH(S86,$D$3:$D$100)+1)))</f>
        <v>2040</v>
      </c>
      <c r="V86">
        <f t="shared" si="49"/>
        <v>4.5720000000000003E-5</v>
      </c>
      <c r="W86" s="38">
        <f t="shared" si="50"/>
        <v>4.5720000000000003E-5</v>
      </c>
      <c r="X86">
        <f t="shared" si="51"/>
        <v>4.5720000000000003E-5</v>
      </c>
      <c r="Y86">
        <f t="shared" si="52"/>
        <v>0.55650384000000008</v>
      </c>
      <c r="Z86">
        <f t="shared" si="53"/>
        <v>0</v>
      </c>
      <c r="AB86" s="1" t="str" cm="1">
        <f t="array" ref="AB86">IF(INDEX(Utilities!86:86,$B$9)="","",INDEX(Utilities!86:86,$B$9))</f>
        <v/>
      </c>
      <c r="AC86" s="1" t="str" cm="1">
        <f t="array" ref="AC86">IF(INDEX(Utilities!86:86,$B$9 + 3)="","",INDEX(Utilities!86:86,$B$9 +3))</f>
        <v/>
      </c>
      <c r="AE86">
        <f t="shared" si="80"/>
        <v>2096</v>
      </c>
      <c r="AF86">
        <f t="shared" si="54"/>
        <v>2040</v>
      </c>
      <c r="AG86" cm="1">
        <f t="array" ref="AG86">IF(AF86&gt;=MAX($D$3:$D$100),MAX($D$3:$D$100),IF(AE86&lt;$D$3,$D$3,INDEX($D$3:$D$100,MATCH(AE86,$D$3:$D$100)+1)))</f>
        <v>2040</v>
      </c>
      <c r="AH86">
        <f t="shared" si="55"/>
        <v>4.572E-4</v>
      </c>
      <c r="AI86" s="38">
        <f t="shared" si="56"/>
        <v>4.572E-4</v>
      </c>
      <c r="AJ86">
        <f t="shared" si="57"/>
        <v>4.572E-4</v>
      </c>
      <c r="AK86">
        <f t="shared" si="58"/>
        <v>5.5650383999999997</v>
      </c>
      <c r="AL86">
        <f t="shared" si="59"/>
        <v>0</v>
      </c>
      <c r="AN86" s="1" t="str" cm="1">
        <f t="array" ref="AN86">IF(INDEX(Utilities!86:86,$B$9)="","",INDEX(Utilities!86:86,$B$9))</f>
        <v/>
      </c>
      <c r="AO86" s="1" t="str" cm="1">
        <f t="array" ref="AO86">IF(INDEX(Utilities!86:86,$B$9 + 4)="","",INDEX(Utilities!86:86,$B$9 +4))</f>
        <v/>
      </c>
      <c r="AQ86">
        <f t="shared" si="81"/>
        <v>2096</v>
      </c>
      <c r="AR86">
        <f t="shared" si="60"/>
        <v>2040</v>
      </c>
      <c r="AS86" cm="1">
        <f t="array" ref="AS86">IF(AR86&gt;=MAX($D$3:$D$100),MAX($D$3:$D$100),IF(AQ86&lt;$D$3,$D$3,INDEX($D$3:$D$100,MATCH(AQ86,$D$3:$D$100)+1)))</f>
        <v>2040</v>
      </c>
      <c r="AT86">
        <f t="shared" si="61"/>
        <v>9.6840000000000001E-5</v>
      </c>
      <c r="AU86" s="38">
        <f t="shared" si="62"/>
        <v>9.6840000000000001E-5</v>
      </c>
      <c r="AV86">
        <f t="shared" si="63"/>
        <v>9.6840000000000001E-5</v>
      </c>
      <c r="AW86">
        <f t="shared" si="64"/>
        <v>1.17873648</v>
      </c>
      <c r="AX86">
        <f t="shared" si="65"/>
        <v>0</v>
      </c>
      <c r="AZ86" s="1" t="str" cm="1">
        <f t="array" ref="AZ86">IF(INDEX(Utilities!86:86,$B$9)="","",INDEX(Utilities!86:86,$B$9))</f>
        <v/>
      </c>
      <c r="BA86" s="1" t="str" cm="1">
        <f t="array" ref="BA86">IF(INDEX(Utilities!86:86,$B$9 + 5)="","",INDEX(Utilities!86:86,$B$9 +5))</f>
        <v/>
      </c>
      <c r="BC86">
        <f t="shared" si="82"/>
        <v>2096</v>
      </c>
      <c r="BD86">
        <f t="shared" si="66"/>
        <v>2040</v>
      </c>
      <c r="BE86" cm="1">
        <f t="array" ref="BE86">IF(BD86&gt;=MAX($D$3:$D$100),MAX($D$3:$D$100),IF(BC86&lt;$D$3,$D$3,INDEX($D$3:$D$100,MATCH(BC86,$D$3:$D$100)+1)))</f>
        <v>2040</v>
      </c>
      <c r="BF86">
        <f t="shared" si="67"/>
        <v>0.61919999999999997</v>
      </c>
      <c r="BG86" s="38">
        <f t="shared" si="68"/>
        <v>0.61919999999999997</v>
      </c>
      <c r="BH86">
        <f t="shared" si="69"/>
        <v>0.61919999999999997</v>
      </c>
      <c r="BI86">
        <f t="shared" si="70"/>
        <v>7536.9023999999999</v>
      </c>
      <c r="BJ86">
        <f t="shared" si="71"/>
        <v>0</v>
      </c>
      <c r="BL86" s="1" t="str" cm="1">
        <f t="array" ref="BL86">IF(INDEX(Utilities!86:86,$B$9)="","",INDEX(Utilities!86:86,$B$9))</f>
        <v/>
      </c>
      <c r="BM86" s="1" t="str" cm="1">
        <f t="array" ref="BM86">IF(INDEX(Utilities!86:86,$B$9 + 5)="","",INDEX(Utilities!86:86,$B$9 +5))</f>
        <v/>
      </c>
      <c r="BO86">
        <f t="shared" si="83"/>
        <v>2096</v>
      </c>
      <c r="BP86">
        <f t="shared" si="72"/>
        <v>2040</v>
      </c>
      <c r="BQ86" cm="1">
        <f t="array" ref="BQ86">IF(BP86&gt;=MAX($D$3:$D$100),MAX($D$3:$D$100),IF(BO86&lt;$D$3,$D$3,INDEX($D$3:$D$100,MATCH(BO86,$D$3:$D$100)+1)))</f>
        <v>2040</v>
      </c>
      <c r="BR86">
        <f t="shared" si="73"/>
        <v>4.5396000000000001</v>
      </c>
      <c r="BS86" s="38">
        <f t="shared" si="74"/>
        <v>4.5396000000000001</v>
      </c>
      <c r="BT86">
        <f t="shared" si="75"/>
        <v>4.5396000000000001</v>
      </c>
      <c r="BU86">
        <f t="shared" si="76"/>
        <v>55256.011200000001</v>
      </c>
      <c r="BV86">
        <f t="shared" si="77"/>
        <v>0</v>
      </c>
    </row>
    <row r="87" spans="7:74" x14ac:dyDescent="0.25">
      <c r="G87">
        <f t="shared" si="78"/>
        <v>2097</v>
      </c>
      <c r="H87">
        <f t="shared" si="42"/>
        <v>2040</v>
      </c>
      <c r="I87" cm="1">
        <f t="array" ref="I87">IF(H87&gt;=MAX($D$3:$D$100),MAX($D$3:$D$100),IF(G87&lt;$D$3,$D$3,INDEX($D$3:$D$100,MATCH(G87,$D$3:$D$100)+1)))</f>
        <v>2040</v>
      </c>
      <c r="J87">
        <f t="shared" si="43"/>
        <v>6.8040000000000003E-2</v>
      </c>
      <c r="K87">
        <f t="shared" si="44"/>
        <v>6.8040000000000003E-2</v>
      </c>
      <c r="L87">
        <f t="shared" si="45"/>
        <v>6.8040000000000003E-2</v>
      </c>
      <c r="M87">
        <f t="shared" si="46"/>
        <v>828.18288000000007</v>
      </c>
      <c r="N87">
        <f t="shared" si="47"/>
        <v>0</v>
      </c>
      <c r="P87" s="1" t="str" cm="1">
        <f t="array" ref="P87">IF(INDEX(Utilities!87:87,$B$9)="","",INDEX(Utilities!87:87,$B$9))</f>
        <v/>
      </c>
      <c r="Q87" s="1" t="str" cm="1">
        <f t="array" ref="Q87">IF(INDEX(Utilities!87:87,$B$9 + 2)="","",INDEX(Utilities!87:87,$B$9 + 2))</f>
        <v/>
      </c>
      <c r="S87">
        <f t="shared" si="79"/>
        <v>2097</v>
      </c>
      <c r="T87">
        <f t="shared" si="48"/>
        <v>2040</v>
      </c>
      <c r="U87" cm="1">
        <f t="array" ref="U87">IF(T87&gt;=MAX($D$3:$D$100),MAX($D$3:$D$100),IF(S87&lt;$D$3,$D$3,INDEX($D$3:$D$100,MATCH(S87,$D$3:$D$100)+1)))</f>
        <v>2040</v>
      </c>
      <c r="V87">
        <f t="shared" si="49"/>
        <v>4.5720000000000003E-5</v>
      </c>
      <c r="W87" s="38">
        <f t="shared" si="50"/>
        <v>4.5720000000000003E-5</v>
      </c>
      <c r="X87">
        <f t="shared" si="51"/>
        <v>4.5720000000000003E-5</v>
      </c>
      <c r="Y87">
        <f t="shared" si="52"/>
        <v>0.55650384000000008</v>
      </c>
      <c r="Z87">
        <f t="shared" si="53"/>
        <v>0</v>
      </c>
      <c r="AB87" s="1" t="str" cm="1">
        <f t="array" ref="AB87">IF(INDEX(Utilities!87:87,$B$9)="","",INDEX(Utilities!87:87,$B$9))</f>
        <v/>
      </c>
      <c r="AC87" s="1" t="str" cm="1">
        <f t="array" ref="AC87">IF(INDEX(Utilities!87:87,$B$9 + 3)="","",INDEX(Utilities!87:87,$B$9 +3))</f>
        <v/>
      </c>
      <c r="AE87">
        <f t="shared" si="80"/>
        <v>2097</v>
      </c>
      <c r="AF87">
        <f t="shared" si="54"/>
        <v>2040</v>
      </c>
      <c r="AG87" cm="1">
        <f t="array" ref="AG87">IF(AF87&gt;=MAX($D$3:$D$100),MAX($D$3:$D$100),IF(AE87&lt;$D$3,$D$3,INDEX($D$3:$D$100,MATCH(AE87,$D$3:$D$100)+1)))</f>
        <v>2040</v>
      </c>
      <c r="AH87">
        <f t="shared" si="55"/>
        <v>4.572E-4</v>
      </c>
      <c r="AI87" s="38">
        <f t="shared" si="56"/>
        <v>4.572E-4</v>
      </c>
      <c r="AJ87">
        <f t="shared" si="57"/>
        <v>4.572E-4</v>
      </c>
      <c r="AK87">
        <f t="shared" si="58"/>
        <v>5.5650383999999997</v>
      </c>
      <c r="AL87">
        <f t="shared" si="59"/>
        <v>0</v>
      </c>
      <c r="AN87" s="1" t="str" cm="1">
        <f t="array" ref="AN87">IF(INDEX(Utilities!87:87,$B$9)="","",INDEX(Utilities!87:87,$B$9))</f>
        <v/>
      </c>
      <c r="AO87" s="1" t="str" cm="1">
        <f t="array" ref="AO87">IF(INDEX(Utilities!87:87,$B$9 + 4)="","",INDEX(Utilities!87:87,$B$9 +4))</f>
        <v/>
      </c>
      <c r="AQ87">
        <f t="shared" si="81"/>
        <v>2097</v>
      </c>
      <c r="AR87">
        <f t="shared" si="60"/>
        <v>2040</v>
      </c>
      <c r="AS87" cm="1">
        <f t="array" ref="AS87">IF(AR87&gt;=MAX($D$3:$D$100),MAX($D$3:$D$100),IF(AQ87&lt;$D$3,$D$3,INDEX($D$3:$D$100,MATCH(AQ87,$D$3:$D$100)+1)))</f>
        <v>2040</v>
      </c>
      <c r="AT87">
        <f t="shared" si="61"/>
        <v>9.6840000000000001E-5</v>
      </c>
      <c r="AU87" s="38">
        <f t="shared" si="62"/>
        <v>9.6840000000000001E-5</v>
      </c>
      <c r="AV87">
        <f t="shared" si="63"/>
        <v>9.6840000000000001E-5</v>
      </c>
      <c r="AW87">
        <f t="shared" si="64"/>
        <v>1.17873648</v>
      </c>
      <c r="AX87">
        <f t="shared" si="65"/>
        <v>0</v>
      </c>
      <c r="AZ87" s="1" t="str" cm="1">
        <f t="array" ref="AZ87">IF(INDEX(Utilities!87:87,$B$9)="","",INDEX(Utilities!87:87,$B$9))</f>
        <v/>
      </c>
      <c r="BA87" s="1" t="str" cm="1">
        <f t="array" ref="BA87">IF(INDEX(Utilities!87:87,$B$9 + 5)="","",INDEX(Utilities!87:87,$B$9 +5))</f>
        <v/>
      </c>
      <c r="BC87">
        <f t="shared" si="82"/>
        <v>2097</v>
      </c>
      <c r="BD87">
        <f t="shared" si="66"/>
        <v>2040</v>
      </c>
      <c r="BE87" cm="1">
        <f t="array" ref="BE87">IF(BD87&gt;=MAX($D$3:$D$100),MAX($D$3:$D$100),IF(BC87&lt;$D$3,$D$3,INDEX($D$3:$D$100,MATCH(BC87,$D$3:$D$100)+1)))</f>
        <v>2040</v>
      </c>
      <c r="BF87">
        <f t="shared" si="67"/>
        <v>0.61919999999999997</v>
      </c>
      <c r="BG87" s="38">
        <f t="shared" si="68"/>
        <v>0.61919999999999997</v>
      </c>
      <c r="BH87">
        <f t="shared" si="69"/>
        <v>0.61919999999999997</v>
      </c>
      <c r="BI87">
        <f t="shared" si="70"/>
        <v>7536.9023999999999</v>
      </c>
      <c r="BJ87">
        <f t="shared" si="71"/>
        <v>0</v>
      </c>
      <c r="BL87" s="1" t="str" cm="1">
        <f t="array" ref="BL87">IF(INDEX(Utilities!87:87,$B$9)="","",INDEX(Utilities!87:87,$B$9))</f>
        <v/>
      </c>
      <c r="BM87" s="1" t="str" cm="1">
        <f t="array" ref="BM87">IF(INDEX(Utilities!87:87,$B$9 + 5)="","",INDEX(Utilities!87:87,$B$9 +5))</f>
        <v/>
      </c>
      <c r="BO87">
        <f t="shared" si="83"/>
        <v>2097</v>
      </c>
      <c r="BP87">
        <f t="shared" si="72"/>
        <v>2040</v>
      </c>
      <c r="BQ87" cm="1">
        <f t="array" ref="BQ87">IF(BP87&gt;=MAX($D$3:$D$100),MAX($D$3:$D$100),IF(BO87&lt;$D$3,$D$3,INDEX($D$3:$D$100,MATCH(BO87,$D$3:$D$100)+1)))</f>
        <v>2040</v>
      </c>
      <c r="BR87">
        <f t="shared" si="73"/>
        <v>4.5396000000000001</v>
      </c>
      <c r="BS87" s="38">
        <f t="shared" si="74"/>
        <v>4.5396000000000001</v>
      </c>
      <c r="BT87">
        <f t="shared" si="75"/>
        <v>4.5396000000000001</v>
      </c>
      <c r="BU87">
        <f t="shared" si="76"/>
        <v>55256.011200000001</v>
      </c>
      <c r="BV87">
        <f t="shared" si="77"/>
        <v>0</v>
      </c>
    </row>
    <row r="88" spans="7:74" x14ac:dyDescent="0.25">
      <c r="G88">
        <f t="shared" si="78"/>
        <v>2098</v>
      </c>
      <c r="H88">
        <f t="shared" si="42"/>
        <v>2040</v>
      </c>
      <c r="I88" cm="1">
        <f t="array" ref="I88">IF(H88&gt;=MAX($D$3:$D$100),MAX($D$3:$D$100),IF(G88&lt;$D$3,$D$3,INDEX($D$3:$D$100,MATCH(G88,$D$3:$D$100)+1)))</f>
        <v>2040</v>
      </c>
      <c r="J88">
        <f t="shared" si="43"/>
        <v>6.8040000000000003E-2</v>
      </c>
      <c r="K88">
        <f t="shared" si="44"/>
        <v>6.8040000000000003E-2</v>
      </c>
      <c r="L88">
        <f t="shared" si="45"/>
        <v>6.8040000000000003E-2</v>
      </c>
      <c r="M88">
        <f t="shared" si="46"/>
        <v>828.18288000000007</v>
      </c>
      <c r="N88">
        <f t="shared" si="47"/>
        <v>0</v>
      </c>
      <c r="P88" s="1" t="str" cm="1">
        <f t="array" ref="P88">IF(INDEX(Utilities!88:88,$B$9)="","",INDEX(Utilities!88:88,$B$9))</f>
        <v/>
      </c>
      <c r="Q88" s="1" t="str" cm="1">
        <f t="array" ref="Q88">IF(INDEX(Utilities!88:88,$B$9 + 2)="","",INDEX(Utilities!88:88,$B$9 + 2))</f>
        <v/>
      </c>
      <c r="S88">
        <f t="shared" si="79"/>
        <v>2098</v>
      </c>
      <c r="T88">
        <f t="shared" si="48"/>
        <v>2040</v>
      </c>
      <c r="U88" cm="1">
        <f t="array" ref="U88">IF(T88&gt;=MAX($D$3:$D$100),MAX($D$3:$D$100),IF(S88&lt;$D$3,$D$3,INDEX($D$3:$D$100,MATCH(S88,$D$3:$D$100)+1)))</f>
        <v>2040</v>
      </c>
      <c r="V88">
        <f t="shared" si="49"/>
        <v>4.5720000000000003E-5</v>
      </c>
      <c r="W88" s="38">
        <f t="shared" si="50"/>
        <v>4.5720000000000003E-5</v>
      </c>
      <c r="X88">
        <f t="shared" si="51"/>
        <v>4.5720000000000003E-5</v>
      </c>
      <c r="Y88">
        <f t="shared" si="52"/>
        <v>0.55650384000000008</v>
      </c>
      <c r="Z88">
        <f t="shared" si="53"/>
        <v>0</v>
      </c>
      <c r="AB88" s="1" t="str" cm="1">
        <f t="array" ref="AB88">IF(INDEX(Utilities!88:88,$B$9)="","",INDEX(Utilities!88:88,$B$9))</f>
        <v/>
      </c>
      <c r="AC88" s="1" t="str" cm="1">
        <f t="array" ref="AC88">IF(INDEX(Utilities!88:88,$B$9 + 3)="","",INDEX(Utilities!88:88,$B$9 +3))</f>
        <v/>
      </c>
      <c r="AE88">
        <f t="shared" si="80"/>
        <v>2098</v>
      </c>
      <c r="AF88">
        <f t="shared" si="54"/>
        <v>2040</v>
      </c>
      <c r="AG88" cm="1">
        <f t="array" ref="AG88">IF(AF88&gt;=MAX($D$3:$D$100),MAX($D$3:$D$100),IF(AE88&lt;$D$3,$D$3,INDEX($D$3:$D$100,MATCH(AE88,$D$3:$D$100)+1)))</f>
        <v>2040</v>
      </c>
      <c r="AH88">
        <f t="shared" si="55"/>
        <v>4.572E-4</v>
      </c>
      <c r="AI88" s="38">
        <f t="shared" si="56"/>
        <v>4.572E-4</v>
      </c>
      <c r="AJ88">
        <f t="shared" si="57"/>
        <v>4.572E-4</v>
      </c>
      <c r="AK88">
        <f t="shared" si="58"/>
        <v>5.5650383999999997</v>
      </c>
      <c r="AL88">
        <f t="shared" si="59"/>
        <v>0</v>
      </c>
      <c r="AN88" s="1" t="str" cm="1">
        <f t="array" ref="AN88">IF(INDEX(Utilities!88:88,$B$9)="","",INDEX(Utilities!88:88,$B$9))</f>
        <v/>
      </c>
      <c r="AO88" s="1" t="str" cm="1">
        <f t="array" ref="AO88">IF(INDEX(Utilities!88:88,$B$9 + 4)="","",INDEX(Utilities!88:88,$B$9 +4))</f>
        <v/>
      </c>
      <c r="AQ88">
        <f t="shared" si="81"/>
        <v>2098</v>
      </c>
      <c r="AR88">
        <f t="shared" si="60"/>
        <v>2040</v>
      </c>
      <c r="AS88" cm="1">
        <f t="array" ref="AS88">IF(AR88&gt;=MAX($D$3:$D$100),MAX($D$3:$D$100),IF(AQ88&lt;$D$3,$D$3,INDEX($D$3:$D$100,MATCH(AQ88,$D$3:$D$100)+1)))</f>
        <v>2040</v>
      </c>
      <c r="AT88">
        <f t="shared" si="61"/>
        <v>9.6840000000000001E-5</v>
      </c>
      <c r="AU88" s="38">
        <f t="shared" si="62"/>
        <v>9.6840000000000001E-5</v>
      </c>
      <c r="AV88">
        <f t="shared" si="63"/>
        <v>9.6840000000000001E-5</v>
      </c>
      <c r="AW88">
        <f t="shared" si="64"/>
        <v>1.17873648</v>
      </c>
      <c r="AX88">
        <f t="shared" si="65"/>
        <v>0</v>
      </c>
      <c r="AZ88" s="1" t="str" cm="1">
        <f t="array" ref="AZ88">IF(INDEX(Utilities!88:88,$B$9)="","",INDEX(Utilities!88:88,$B$9))</f>
        <v/>
      </c>
      <c r="BA88" s="1" t="str" cm="1">
        <f t="array" ref="BA88">IF(INDEX(Utilities!88:88,$B$9 + 5)="","",INDEX(Utilities!88:88,$B$9 +5))</f>
        <v/>
      </c>
      <c r="BC88">
        <f t="shared" si="82"/>
        <v>2098</v>
      </c>
      <c r="BD88">
        <f t="shared" si="66"/>
        <v>2040</v>
      </c>
      <c r="BE88" cm="1">
        <f t="array" ref="BE88">IF(BD88&gt;=MAX($D$3:$D$100),MAX($D$3:$D$100),IF(BC88&lt;$D$3,$D$3,INDEX($D$3:$D$100,MATCH(BC88,$D$3:$D$100)+1)))</f>
        <v>2040</v>
      </c>
      <c r="BF88">
        <f t="shared" si="67"/>
        <v>0.61919999999999997</v>
      </c>
      <c r="BG88" s="38">
        <f t="shared" si="68"/>
        <v>0.61919999999999997</v>
      </c>
      <c r="BH88">
        <f t="shared" si="69"/>
        <v>0.61919999999999997</v>
      </c>
      <c r="BI88">
        <f t="shared" si="70"/>
        <v>7536.9023999999999</v>
      </c>
      <c r="BJ88">
        <f t="shared" si="71"/>
        <v>0</v>
      </c>
      <c r="BL88" s="1" t="str" cm="1">
        <f t="array" ref="BL88">IF(INDEX(Utilities!88:88,$B$9)="","",INDEX(Utilities!88:88,$B$9))</f>
        <v/>
      </c>
      <c r="BM88" s="1" t="str" cm="1">
        <f t="array" ref="BM88">IF(INDEX(Utilities!88:88,$B$9 + 5)="","",INDEX(Utilities!88:88,$B$9 +5))</f>
        <v/>
      </c>
      <c r="BO88">
        <f t="shared" si="83"/>
        <v>2098</v>
      </c>
      <c r="BP88">
        <f t="shared" si="72"/>
        <v>2040</v>
      </c>
      <c r="BQ88" cm="1">
        <f t="array" ref="BQ88">IF(BP88&gt;=MAX($D$3:$D$100),MAX($D$3:$D$100),IF(BO88&lt;$D$3,$D$3,INDEX($D$3:$D$100,MATCH(BO88,$D$3:$D$100)+1)))</f>
        <v>2040</v>
      </c>
      <c r="BR88">
        <f t="shared" si="73"/>
        <v>4.5396000000000001</v>
      </c>
      <c r="BS88" s="38">
        <f t="shared" si="74"/>
        <v>4.5396000000000001</v>
      </c>
      <c r="BT88">
        <f t="shared" si="75"/>
        <v>4.5396000000000001</v>
      </c>
      <c r="BU88">
        <f t="shared" si="76"/>
        <v>55256.011200000001</v>
      </c>
      <c r="BV88">
        <f t="shared" si="77"/>
        <v>0</v>
      </c>
    </row>
    <row r="89" spans="7:74" x14ac:dyDescent="0.25">
      <c r="G89">
        <f t="shared" si="78"/>
        <v>2099</v>
      </c>
      <c r="H89">
        <f t="shared" si="42"/>
        <v>2040</v>
      </c>
      <c r="I89" cm="1">
        <f t="array" ref="I89">IF(H89&gt;=MAX($D$3:$D$100),MAX($D$3:$D$100),IF(G89&lt;$D$3,$D$3,INDEX($D$3:$D$100,MATCH(G89,$D$3:$D$100)+1)))</f>
        <v>2040</v>
      </c>
      <c r="J89">
        <f t="shared" si="43"/>
        <v>6.8040000000000003E-2</v>
      </c>
      <c r="K89">
        <f t="shared" si="44"/>
        <v>6.8040000000000003E-2</v>
      </c>
      <c r="L89">
        <f t="shared" si="45"/>
        <v>6.8040000000000003E-2</v>
      </c>
      <c r="M89">
        <f t="shared" si="46"/>
        <v>828.18288000000007</v>
      </c>
      <c r="N89">
        <f t="shared" si="47"/>
        <v>0</v>
      </c>
      <c r="P89" s="1" t="str" cm="1">
        <f t="array" ref="P89">IF(INDEX(Utilities!89:89,$B$9)="","",INDEX(Utilities!89:89,$B$9))</f>
        <v/>
      </c>
      <c r="Q89" s="1" t="str" cm="1">
        <f t="array" ref="Q89">IF(INDEX(Utilities!89:89,$B$9 + 2)="","",INDEX(Utilities!89:89,$B$9 + 2))</f>
        <v/>
      </c>
      <c r="S89">
        <f t="shared" si="79"/>
        <v>2099</v>
      </c>
      <c r="T89">
        <f t="shared" si="48"/>
        <v>2040</v>
      </c>
      <c r="U89" cm="1">
        <f t="array" ref="U89">IF(T89&gt;=MAX($D$3:$D$100),MAX($D$3:$D$100),IF(S89&lt;$D$3,$D$3,INDEX($D$3:$D$100,MATCH(S89,$D$3:$D$100)+1)))</f>
        <v>2040</v>
      </c>
      <c r="V89">
        <f t="shared" si="49"/>
        <v>4.5720000000000003E-5</v>
      </c>
      <c r="W89" s="38">
        <f t="shared" si="50"/>
        <v>4.5720000000000003E-5</v>
      </c>
      <c r="X89">
        <f t="shared" si="51"/>
        <v>4.5720000000000003E-5</v>
      </c>
      <c r="Y89">
        <f t="shared" si="52"/>
        <v>0.55650384000000008</v>
      </c>
      <c r="Z89">
        <f t="shared" si="53"/>
        <v>0</v>
      </c>
      <c r="AB89" s="1" t="str" cm="1">
        <f t="array" ref="AB89">IF(INDEX(Utilities!89:89,$B$9)="","",INDEX(Utilities!89:89,$B$9))</f>
        <v/>
      </c>
      <c r="AC89" s="1" t="str" cm="1">
        <f t="array" ref="AC89">IF(INDEX(Utilities!89:89,$B$9 + 3)="","",INDEX(Utilities!89:89,$B$9 +3))</f>
        <v/>
      </c>
      <c r="AE89">
        <f t="shared" si="80"/>
        <v>2099</v>
      </c>
      <c r="AF89">
        <f t="shared" si="54"/>
        <v>2040</v>
      </c>
      <c r="AG89" cm="1">
        <f t="array" ref="AG89">IF(AF89&gt;=MAX($D$3:$D$100),MAX($D$3:$D$100),IF(AE89&lt;$D$3,$D$3,INDEX($D$3:$D$100,MATCH(AE89,$D$3:$D$100)+1)))</f>
        <v>2040</v>
      </c>
      <c r="AH89">
        <f t="shared" si="55"/>
        <v>4.572E-4</v>
      </c>
      <c r="AI89" s="38">
        <f t="shared" si="56"/>
        <v>4.572E-4</v>
      </c>
      <c r="AJ89">
        <f t="shared" si="57"/>
        <v>4.572E-4</v>
      </c>
      <c r="AK89">
        <f t="shared" si="58"/>
        <v>5.5650383999999997</v>
      </c>
      <c r="AL89">
        <f t="shared" si="59"/>
        <v>0</v>
      </c>
      <c r="AN89" s="1" t="str" cm="1">
        <f t="array" ref="AN89">IF(INDEX(Utilities!89:89,$B$9)="","",INDEX(Utilities!89:89,$B$9))</f>
        <v/>
      </c>
      <c r="AO89" s="1" t="str" cm="1">
        <f t="array" ref="AO89">IF(INDEX(Utilities!89:89,$B$9 + 4)="","",INDEX(Utilities!89:89,$B$9 +4))</f>
        <v/>
      </c>
      <c r="AQ89">
        <f t="shared" si="81"/>
        <v>2099</v>
      </c>
      <c r="AR89">
        <f t="shared" si="60"/>
        <v>2040</v>
      </c>
      <c r="AS89" cm="1">
        <f t="array" ref="AS89">IF(AR89&gt;=MAX($D$3:$D$100),MAX($D$3:$D$100),IF(AQ89&lt;$D$3,$D$3,INDEX($D$3:$D$100,MATCH(AQ89,$D$3:$D$100)+1)))</f>
        <v>2040</v>
      </c>
      <c r="AT89">
        <f t="shared" si="61"/>
        <v>9.6840000000000001E-5</v>
      </c>
      <c r="AU89" s="38">
        <f t="shared" si="62"/>
        <v>9.6840000000000001E-5</v>
      </c>
      <c r="AV89">
        <f t="shared" si="63"/>
        <v>9.6840000000000001E-5</v>
      </c>
      <c r="AW89">
        <f t="shared" si="64"/>
        <v>1.17873648</v>
      </c>
      <c r="AX89">
        <f t="shared" si="65"/>
        <v>0</v>
      </c>
      <c r="AZ89" s="1" t="str" cm="1">
        <f t="array" ref="AZ89">IF(INDEX(Utilities!89:89,$B$9)="","",INDEX(Utilities!89:89,$B$9))</f>
        <v/>
      </c>
      <c r="BA89" s="1" t="str" cm="1">
        <f t="array" ref="BA89">IF(INDEX(Utilities!89:89,$B$9 + 5)="","",INDEX(Utilities!89:89,$B$9 +5))</f>
        <v/>
      </c>
      <c r="BC89">
        <f t="shared" si="82"/>
        <v>2099</v>
      </c>
      <c r="BD89">
        <f t="shared" si="66"/>
        <v>2040</v>
      </c>
      <c r="BE89" cm="1">
        <f t="array" ref="BE89">IF(BD89&gt;=MAX($D$3:$D$100),MAX($D$3:$D$100),IF(BC89&lt;$D$3,$D$3,INDEX($D$3:$D$100,MATCH(BC89,$D$3:$D$100)+1)))</f>
        <v>2040</v>
      </c>
      <c r="BF89">
        <f t="shared" si="67"/>
        <v>0.61919999999999997</v>
      </c>
      <c r="BG89" s="38">
        <f t="shared" si="68"/>
        <v>0.61919999999999997</v>
      </c>
      <c r="BH89">
        <f t="shared" si="69"/>
        <v>0.61919999999999997</v>
      </c>
      <c r="BI89">
        <f t="shared" si="70"/>
        <v>7536.9023999999999</v>
      </c>
      <c r="BJ89">
        <f t="shared" si="71"/>
        <v>0</v>
      </c>
      <c r="BL89" s="1" t="str" cm="1">
        <f t="array" ref="BL89">IF(INDEX(Utilities!89:89,$B$9)="","",INDEX(Utilities!89:89,$B$9))</f>
        <v/>
      </c>
      <c r="BM89" s="1" t="str" cm="1">
        <f t="array" ref="BM89">IF(INDEX(Utilities!89:89,$B$9 + 5)="","",INDEX(Utilities!89:89,$B$9 +5))</f>
        <v/>
      </c>
      <c r="BO89">
        <f t="shared" si="83"/>
        <v>2099</v>
      </c>
      <c r="BP89">
        <f t="shared" si="72"/>
        <v>2040</v>
      </c>
      <c r="BQ89" cm="1">
        <f t="array" ref="BQ89">IF(BP89&gt;=MAX($D$3:$D$100),MAX($D$3:$D$100),IF(BO89&lt;$D$3,$D$3,INDEX($D$3:$D$100,MATCH(BO89,$D$3:$D$100)+1)))</f>
        <v>2040</v>
      </c>
      <c r="BR89">
        <f t="shared" si="73"/>
        <v>4.5396000000000001</v>
      </c>
      <c r="BS89" s="38">
        <f t="shared" si="74"/>
        <v>4.5396000000000001</v>
      </c>
      <c r="BT89">
        <f t="shared" si="75"/>
        <v>4.5396000000000001</v>
      </c>
      <c r="BU89">
        <f t="shared" si="76"/>
        <v>55256.011200000001</v>
      </c>
      <c r="BV89">
        <f t="shared" si="77"/>
        <v>0</v>
      </c>
    </row>
    <row r="90" spans="7:74" x14ac:dyDescent="0.25">
      <c r="G90">
        <f t="shared" si="78"/>
        <v>2100</v>
      </c>
      <c r="H90">
        <f t="shared" si="42"/>
        <v>2040</v>
      </c>
      <c r="I90" cm="1">
        <f t="array" ref="I90">IF(H90&gt;=MAX($D$3:$D$100),MAX($D$3:$D$100),IF(G90&lt;$D$3,$D$3,INDEX($D$3:$D$100,MATCH(G90,$D$3:$D$100)+1)))</f>
        <v>2040</v>
      </c>
      <c r="J90">
        <f t="shared" si="43"/>
        <v>6.8040000000000003E-2</v>
      </c>
      <c r="K90">
        <f t="shared" si="44"/>
        <v>6.8040000000000003E-2</v>
      </c>
      <c r="L90">
        <f t="shared" si="45"/>
        <v>6.8040000000000003E-2</v>
      </c>
      <c r="M90">
        <f t="shared" si="46"/>
        <v>828.18288000000007</v>
      </c>
      <c r="N90">
        <f t="shared" si="47"/>
        <v>0</v>
      </c>
      <c r="P90" s="1" t="str" cm="1">
        <f t="array" ref="P90">IF(INDEX(Utilities!90:90,$B$9)="","",INDEX(Utilities!90:90,$B$9))</f>
        <v/>
      </c>
      <c r="Q90" s="1" t="str" cm="1">
        <f t="array" ref="Q90">IF(INDEX(Utilities!90:90,$B$9 + 2)="","",INDEX(Utilities!90:90,$B$9 + 2))</f>
        <v/>
      </c>
      <c r="S90">
        <f t="shared" si="79"/>
        <v>2100</v>
      </c>
      <c r="T90">
        <f t="shared" si="48"/>
        <v>2040</v>
      </c>
      <c r="U90" cm="1">
        <f t="array" ref="U90">IF(T90&gt;=MAX($D$3:$D$100),MAX($D$3:$D$100),IF(S90&lt;$D$3,$D$3,INDEX($D$3:$D$100,MATCH(S90,$D$3:$D$100)+1)))</f>
        <v>2040</v>
      </c>
      <c r="V90">
        <f t="shared" si="49"/>
        <v>4.5720000000000003E-5</v>
      </c>
      <c r="W90" s="38">
        <f t="shared" si="50"/>
        <v>4.5720000000000003E-5</v>
      </c>
      <c r="X90">
        <f t="shared" si="51"/>
        <v>4.5720000000000003E-5</v>
      </c>
      <c r="Y90">
        <f t="shared" si="52"/>
        <v>0.55650384000000008</v>
      </c>
      <c r="Z90">
        <f t="shared" si="53"/>
        <v>0</v>
      </c>
      <c r="AB90" s="1" t="str" cm="1">
        <f t="array" ref="AB90">IF(INDEX(Utilities!90:90,$B$9)="","",INDEX(Utilities!90:90,$B$9))</f>
        <v/>
      </c>
      <c r="AC90" s="1" t="str" cm="1">
        <f t="array" ref="AC90">IF(INDEX(Utilities!90:90,$B$9 + 3)="","",INDEX(Utilities!90:90,$B$9 +3))</f>
        <v/>
      </c>
      <c r="AE90">
        <f t="shared" si="80"/>
        <v>2100</v>
      </c>
      <c r="AF90">
        <f t="shared" si="54"/>
        <v>2040</v>
      </c>
      <c r="AG90" cm="1">
        <f t="array" ref="AG90">IF(AF90&gt;=MAX($D$3:$D$100),MAX($D$3:$D$100),IF(AE90&lt;$D$3,$D$3,INDEX($D$3:$D$100,MATCH(AE90,$D$3:$D$100)+1)))</f>
        <v>2040</v>
      </c>
      <c r="AH90">
        <f t="shared" si="55"/>
        <v>4.572E-4</v>
      </c>
      <c r="AI90" s="38">
        <f t="shared" si="56"/>
        <v>4.572E-4</v>
      </c>
      <c r="AJ90">
        <f t="shared" si="57"/>
        <v>4.572E-4</v>
      </c>
      <c r="AK90">
        <f t="shared" si="58"/>
        <v>5.5650383999999997</v>
      </c>
      <c r="AL90">
        <f t="shared" si="59"/>
        <v>0</v>
      </c>
      <c r="AN90" s="1" t="str" cm="1">
        <f t="array" ref="AN90">IF(INDEX(Utilities!90:90,$B$9)="","",INDEX(Utilities!90:90,$B$9))</f>
        <v/>
      </c>
      <c r="AO90" s="1" t="str" cm="1">
        <f t="array" ref="AO90">IF(INDEX(Utilities!90:90,$B$9 + 4)="","",INDEX(Utilities!90:90,$B$9 +4))</f>
        <v/>
      </c>
      <c r="AQ90">
        <f t="shared" si="81"/>
        <v>2100</v>
      </c>
      <c r="AR90">
        <f t="shared" si="60"/>
        <v>2040</v>
      </c>
      <c r="AS90" cm="1">
        <f t="array" ref="AS90">IF(AR90&gt;=MAX($D$3:$D$100),MAX($D$3:$D$100),IF(AQ90&lt;$D$3,$D$3,INDEX($D$3:$D$100,MATCH(AQ90,$D$3:$D$100)+1)))</f>
        <v>2040</v>
      </c>
      <c r="AT90">
        <f t="shared" si="61"/>
        <v>9.6840000000000001E-5</v>
      </c>
      <c r="AU90" s="38">
        <f t="shared" si="62"/>
        <v>9.6840000000000001E-5</v>
      </c>
      <c r="AV90">
        <f t="shared" si="63"/>
        <v>9.6840000000000001E-5</v>
      </c>
      <c r="AW90">
        <f t="shared" si="64"/>
        <v>1.17873648</v>
      </c>
      <c r="AX90">
        <f t="shared" si="65"/>
        <v>0</v>
      </c>
      <c r="AZ90" s="1" t="str" cm="1">
        <f t="array" ref="AZ90">IF(INDEX(Utilities!90:90,$B$9)="","",INDEX(Utilities!90:90,$B$9))</f>
        <v/>
      </c>
      <c r="BA90" s="1" t="str" cm="1">
        <f t="array" ref="BA90">IF(INDEX(Utilities!90:90,$B$9 + 5)="","",INDEX(Utilities!90:90,$B$9 +5))</f>
        <v/>
      </c>
      <c r="BC90">
        <f t="shared" si="82"/>
        <v>2100</v>
      </c>
      <c r="BD90">
        <f t="shared" si="66"/>
        <v>2040</v>
      </c>
      <c r="BE90" cm="1">
        <f t="array" ref="BE90">IF(BD90&gt;=MAX($D$3:$D$100),MAX($D$3:$D$100),IF(BC90&lt;$D$3,$D$3,INDEX($D$3:$D$100,MATCH(BC90,$D$3:$D$100)+1)))</f>
        <v>2040</v>
      </c>
      <c r="BF90">
        <f t="shared" si="67"/>
        <v>0.61919999999999997</v>
      </c>
      <c r="BG90" s="38">
        <f t="shared" si="68"/>
        <v>0.61919999999999997</v>
      </c>
      <c r="BH90">
        <f t="shared" si="69"/>
        <v>0.61919999999999997</v>
      </c>
      <c r="BI90">
        <f t="shared" si="70"/>
        <v>7536.9023999999999</v>
      </c>
      <c r="BJ90">
        <f t="shared" si="71"/>
        <v>0</v>
      </c>
      <c r="BL90" s="1" t="str" cm="1">
        <f t="array" ref="BL90">IF(INDEX(Utilities!90:90,$B$9)="","",INDEX(Utilities!90:90,$B$9))</f>
        <v/>
      </c>
      <c r="BM90" s="1" t="str" cm="1">
        <f t="array" ref="BM90">IF(INDEX(Utilities!90:90,$B$9 + 5)="","",INDEX(Utilities!90:90,$B$9 +5))</f>
        <v/>
      </c>
      <c r="BO90">
        <f t="shared" si="83"/>
        <v>2100</v>
      </c>
      <c r="BP90">
        <f t="shared" si="72"/>
        <v>2040</v>
      </c>
      <c r="BQ90" cm="1">
        <f t="array" ref="BQ90">IF(BP90&gt;=MAX($D$3:$D$100),MAX($D$3:$D$100),IF(BO90&lt;$D$3,$D$3,INDEX($D$3:$D$100,MATCH(BO90,$D$3:$D$100)+1)))</f>
        <v>2040</v>
      </c>
      <c r="BR90">
        <f t="shared" si="73"/>
        <v>4.5396000000000001</v>
      </c>
      <c r="BS90" s="38">
        <f t="shared" si="74"/>
        <v>4.5396000000000001</v>
      </c>
      <c r="BT90">
        <f t="shared" si="75"/>
        <v>4.5396000000000001</v>
      </c>
      <c r="BU90">
        <f t="shared" si="76"/>
        <v>55256.011200000001</v>
      </c>
      <c r="BV90">
        <f t="shared" si="77"/>
        <v>0</v>
      </c>
    </row>
    <row r="91" spans="7:74" x14ac:dyDescent="0.25">
      <c r="G91">
        <f t="shared" si="78"/>
        <v>2101</v>
      </c>
      <c r="H91">
        <f t="shared" si="42"/>
        <v>2040</v>
      </c>
      <c r="I91" cm="1">
        <f t="array" ref="I91">IF(H91&gt;=MAX($D$3:$D$100),MAX($D$3:$D$100),IF(G91&lt;$D$3,$D$3,INDEX($D$3:$D$100,MATCH(G91,$D$3:$D$100)+1)))</f>
        <v>2040</v>
      </c>
      <c r="J91">
        <f t="shared" si="43"/>
        <v>6.8040000000000003E-2</v>
      </c>
      <c r="K91">
        <f t="shared" si="44"/>
        <v>6.8040000000000003E-2</v>
      </c>
      <c r="L91">
        <f t="shared" si="45"/>
        <v>6.8040000000000003E-2</v>
      </c>
      <c r="M91">
        <f t="shared" si="46"/>
        <v>828.18288000000007</v>
      </c>
      <c r="N91">
        <f t="shared" si="47"/>
        <v>0</v>
      </c>
      <c r="P91" s="1" t="str" cm="1">
        <f t="array" ref="P91">IF(INDEX(Utilities!91:91,$B$9)="","",INDEX(Utilities!91:91,$B$9))</f>
        <v/>
      </c>
      <c r="Q91" s="1" t="str" cm="1">
        <f t="array" ref="Q91">IF(INDEX(Utilities!91:91,$B$9 + 2)="","",INDEX(Utilities!91:91,$B$9 + 2))</f>
        <v/>
      </c>
      <c r="S91">
        <f t="shared" si="79"/>
        <v>2101</v>
      </c>
      <c r="T91">
        <f t="shared" si="48"/>
        <v>2040</v>
      </c>
      <c r="U91" cm="1">
        <f t="array" ref="U91">IF(T91&gt;=MAX($D$3:$D$100),MAX($D$3:$D$100),IF(S91&lt;$D$3,$D$3,INDEX($D$3:$D$100,MATCH(S91,$D$3:$D$100)+1)))</f>
        <v>2040</v>
      </c>
      <c r="V91">
        <f t="shared" si="49"/>
        <v>4.5720000000000003E-5</v>
      </c>
      <c r="W91" s="38">
        <f t="shared" si="50"/>
        <v>4.5720000000000003E-5</v>
      </c>
      <c r="X91">
        <f t="shared" si="51"/>
        <v>4.5720000000000003E-5</v>
      </c>
      <c r="Y91">
        <f t="shared" si="52"/>
        <v>0.55650384000000008</v>
      </c>
      <c r="Z91">
        <f t="shared" si="53"/>
        <v>0</v>
      </c>
      <c r="AB91" s="1" t="str" cm="1">
        <f t="array" ref="AB91">IF(INDEX(Utilities!91:91,$B$9)="","",INDEX(Utilities!91:91,$B$9))</f>
        <v/>
      </c>
      <c r="AC91" s="1" t="str" cm="1">
        <f t="array" ref="AC91">IF(INDEX(Utilities!91:91,$B$9 + 3)="","",INDEX(Utilities!91:91,$B$9 +3))</f>
        <v/>
      </c>
      <c r="AE91">
        <f t="shared" si="80"/>
        <v>2101</v>
      </c>
      <c r="AF91">
        <f t="shared" si="54"/>
        <v>2040</v>
      </c>
      <c r="AG91" cm="1">
        <f t="array" ref="AG91">IF(AF91&gt;=MAX($D$3:$D$100),MAX($D$3:$D$100),IF(AE91&lt;$D$3,$D$3,INDEX($D$3:$D$100,MATCH(AE91,$D$3:$D$100)+1)))</f>
        <v>2040</v>
      </c>
      <c r="AH91">
        <f t="shared" si="55"/>
        <v>4.572E-4</v>
      </c>
      <c r="AI91" s="38">
        <f t="shared" si="56"/>
        <v>4.572E-4</v>
      </c>
      <c r="AJ91">
        <f t="shared" si="57"/>
        <v>4.572E-4</v>
      </c>
      <c r="AK91">
        <f t="shared" si="58"/>
        <v>5.5650383999999997</v>
      </c>
      <c r="AL91">
        <f t="shared" si="59"/>
        <v>0</v>
      </c>
      <c r="AN91" s="1" t="str" cm="1">
        <f t="array" ref="AN91">IF(INDEX(Utilities!91:91,$B$9)="","",INDEX(Utilities!91:91,$B$9))</f>
        <v/>
      </c>
      <c r="AO91" s="1" t="str" cm="1">
        <f t="array" ref="AO91">IF(INDEX(Utilities!91:91,$B$9 + 4)="","",INDEX(Utilities!91:91,$B$9 +4))</f>
        <v/>
      </c>
      <c r="AQ91">
        <f t="shared" si="81"/>
        <v>2101</v>
      </c>
      <c r="AR91">
        <f t="shared" si="60"/>
        <v>2040</v>
      </c>
      <c r="AS91" cm="1">
        <f t="array" ref="AS91">IF(AR91&gt;=MAX($D$3:$D$100),MAX($D$3:$D$100),IF(AQ91&lt;$D$3,$D$3,INDEX($D$3:$D$100,MATCH(AQ91,$D$3:$D$100)+1)))</f>
        <v>2040</v>
      </c>
      <c r="AT91">
        <f t="shared" si="61"/>
        <v>9.6840000000000001E-5</v>
      </c>
      <c r="AU91" s="38">
        <f t="shared" si="62"/>
        <v>9.6840000000000001E-5</v>
      </c>
      <c r="AV91">
        <f t="shared" si="63"/>
        <v>9.6840000000000001E-5</v>
      </c>
      <c r="AW91">
        <f t="shared" si="64"/>
        <v>1.17873648</v>
      </c>
      <c r="AX91">
        <f t="shared" si="65"/>
        <v>0</v>
      </c>
      <c r="AZ91" s="1" t="str" cm="1">
        <f t="array" ref="AZ91">IF(INDEX(Utilities!91:91,$B$9)="","",INDEX(Utilities!91:91,$B$9))</f>
        <v/>
      </c>
      <c r="BA91" s="1" t="str" cm="1">
        <f t="array" ref="BA91">IF(INDEX(Utilities!91:91,$B$9 + 5)="","",INDEX(Utilities!91:91,$B$9 +5))</f>
        <v/>
      </c>
      <c r="BC91">
        <f t="shared" si="82"/>
        <v>2101</v>
      </c>
      <c r="BD91">
        <f t="shared" si="66"/>
        <v>2040</v>
      </c>
      <c r="BE91" cm="1">
        <f t="array" ref="BE91">IF(BD91&gt;=MAX($D$3:$D$100),MAX($D$3:$D$100),IF(BC91&lt;$D$3,$D$3,INDEX($D$3:$D$100,MATCH(BC91,$D$3:$D$100)+1)))</f>
        <v>2040</v>
      </c>
      <c r="BF91">
        <f t="shared" si="67"/>
        <v>0.61919999999999997</v>
      </c>
      <c r="BG91" s="38">
        <f t="shared" si="68"/>
        <v>0.61919999999999997</v>
      </c>
      <c r="BH91">
        <f t="shared" si="69"/>
        <v>0.61919999999999997</v>
      </c>
      <c r="BI91">
        <f t="shared" si="70"/>
        <v>7536.9023999999999</v>
      </c>
      <c r="BJ91">
        <f t="shared" si="71"/>
        <v>0</v>
      </c>
      <c r="BL91" s="1" t="str" cm="1">
        <f t="array" ref="BL91">IF(INDEX(Utilities!91:91,$B$9)="","",INDEX(Utilities!91:91,$B$9))</f>
        <v/>
      </c>
      <c r="BM91" s="1" t="str" cm="1">
        <f t="array" ref="BM91">IF(INDEX(Utilities!91:91,$B$9 + 5)="","",INDEX(Utilities!91:91,$B$9 +5))</f>
        <v/>
      </c>
      <c r="BO91">
        <f t="shared" si="83"/>
        <v>2101</v>
      </c>
      <c r="BP91">
        <f t="shared" si="72"/>
        <v>2040</v>
      </c>
      <c r="BQ91" cm="1">
        <f t="array" ref="BQ91">IF(BP91&gt;=MAX($D$3:$D$100),MAX($D$3:$D$100),IF(BO91&lt;$D$3,$D$3,INDEX($D$3:$D$100,MATCH(BO91,$D$3:$D$100)+1)))</f>
        <v>2040</v>
      </c>
      <c r="BR91">
        <f t="shared" si="73"/>
        <v>4.5396000000000001</v>
      </c>
      <c r="BS91" s="38">
        <f t="shared" si="74"/>
        <v>4.5396000000000001</v>
      </c>
      <c r="BT91">
        <f t="shared" si="75"/>
        <v>4.5396000000000001</v>
      </c>
      <c r="BU91">
        <f t="shared" si="76"/>
        <v>55256.011200000001</v>
      </c>
      <c r="BV91">
        <f t="shared" si="77"/>
        <v>0</v>
      </c>
    </row>
    <row r="92" spans="7:74" x14ac:dyDescent="0.25">
      <c r="G92">
        <f t="shared" si="78"/>
        <v>2102</v>
      </c>
      <c r="H92">
        <f t="shared" si="42"/>
        <v>2040</v>
      </c>
      <c r="I92" cm="1">
        <f t="array" ref="I92">IF(H92&gt;=MAX($D$3:$D$100),MAX($D$3:$D$100),IF(G92&lt;$D$3,$D$3,INDEX($D$3:$D$100,MATCH(G92,$D$3:$D$100)+1)))</f>
        <v>2040</v>
      </c>
      <c r="J92">
        <f t="shared" si="43"/>
        <v>6.8040000000000003E-2</v>
      </c>
      <c r="K92">
        <f t="shared" si="44"/>
        <v>6.8040000000000003E-2</v>
      </c>
      <c r="L92">
        <f t="shared" si="45"/>
        <v>6.8040000000000003E-2</v>
      </c>
      <c r="M92">
        <f t="shared" si="46"/>
        <v>828.18288000000007</v>
      </c>
      <c r="N92">
        <f t="shared" si="47"/>
        <v>0</v>
      </c>
      <c r="P92" s="1" t="str" cm="1">
        <f t="array" ref="P92">IF(INDEX(Utilities!92:92,$B$9)="","",INDEX(Utilities!92:92,$B$9))</f>
        <v/>
      </c>
      <c r="Q92" s="1" t="str" cm="1">
        <f t="array" ref="Q92">IF(INDEX(Utilities!92:92,$B$9 + 2)="","",INDEX(Utilities!92:92,$B$9 + 2))</f>
        <v/>
      </c>
      <c r="S92">
        <f t="shared" si="79"/>
        <v>2102</v>
      </c>
      <c r="T92">
        <f t="shared" si="48"/>
        <v>2040</v>
      </c>
      <c r="U92" cm="1">
        <f t="array" ref="U92">IF(T92&gt;=MAX($D$3:$D$100),MAX($D$3:$D$100),IF(S92&lt;$D$3,$D$3,INDEX($D$3:$D$100,MATCH(S92,$D$3:$D$100)+1)))</f>
        <v>2040</v>
      </c>
      <c r="V92">
        <f t="shared" si="49"/>
        <v>4.5720000000000003E-5</v>
      </c>
      <c r="W92" s="38">
        <f t="shared" si="50"/>
        <v>4.5720000000000003E-5</v>
      </c>
      <c r="X92">
        <f t="shared" si="51"/>
        <v>4.5720000000000003E-5</v>
      </c>
      <c r="Y92">
        <f t="shared" si="52"/>
        <v>0.55650384000000008</v>
      </c>
      <c r="Z92">
        <f t="shared" si="53"/>
        <v>0</v>
      </c>
      <c r="AB92" s="1" t="str" cm="1">
        <f t="array" ref="AB92">IF(INDEX(Utilities!92:92,$B$9)="","",INDEX(Utilities!92:92,$B$9))</f>
        <v/>
      </c>
      <c r="AC92" s="1" t="str" cm="1">
        <f t="array" ref="AC92">IF(INDEX(Utilities!92:92,$B$9 + 3)="","",INDEX(Utilities!92:92,$B$9 +3))</f>
        <v/>
      </c>
      <c r="AE92">
        <f t="shared" si="80"/>
        <v>2102</v>
      </c>
      <c r="AF92">
        <f t="shared" si="54"/>
        <v>2040</v>
      </c>
      <c r="AG92" cm="1">
        <f t="array" ref="AG92">IF(AF92&gt;=MAX($D$3:$D$100),MAX($D$3:$D$100),IF(AE92&lt;$D$3,$D$3,INDEX($D$3:$D$100,MATCH(AE92,$D$3:$D$100)+1)))</f>
        <v>2040</v>
      </c>
      <c r="AH92">
        <f t="shared" si="55"/>
        <v>4.572E-4</v>
      </c>
      <c r="AI92" s="38">
        <f t="shared" si="56"/>
        <v>4.572E-4</v>
      </c>
      <c r="AJ92">
        <f t="shared" si="57"/>
        <v>4.572E-4</v>
      </c>
      <c r="AK92">
        <f t="shared" si="58"/>
        <v>5.5650383999999997</v>
      </c>
      <c r="AL92">
        <f t="shared" si="59"/>
        <v>0</v>
      </c>
      <c r="AN92" s="1" t="str" cm="1">
        <f t="array" ref="AN92">IF(INDEX(Utilities!92:92,$B$9)="","",INDEX(Utilities!92:92,$B$9))</f>
        <v/>
      </c>
      <c r="AO92" s="1" t="str" cm="1">
        <f t="array" ref="AO92">IF(INDEX(Utilities!92:92,$B$9 + 4)="","",INDEX(Utilities!92:92,$B$9 +4))</f>
        <v/>
      </c>
      <c r="AQ92">
        <f t="shared" si="81"/>
        <v>2102</v>
      </c>
      <c r="AR92">
        <f t="shared" si="60"/>
        <v>2040</v>
      </c>
      <c r="AS92" cm="1">
        <f t="array" ref="AS92">IF(AR92&gt;=MAX($D$3:$D$100),MAX($D$3:$D$100),IF(AQ92&lt;$D$3,$D$3,INDEX($D$3:$D$100,MATCH(AQ92,$D$3:$D$100)+1)))</f>
        <v>2040</v>
      </c>
      <c r="AT92">
        <f t="shared" si="61"/>
        <v>9.6840000000000001E-5</v>
      </c>
      <c r="AU92" s="38">
        <f t="shared" si="62"/>
        <v>9.6840000000000001E-5</v>
      </c>
      <c r="AV92">
        <f t="shared" si="63"/>
        <v>9.6840000000000001E-5</v>
      </c>
      <c r="AW92">
        <f t="shared" si="64"/>
        <v>1.17873648</v>
      </c>
      <c r="AX92">
        <f t="shared" si="65"/>
        <v>0</v>
      </c>
      <c r="AZ92" s="1" t="str" cm="1">
        <f t="array" ref="AZ92">IF(INDEX(Utilities!92:92,$B$9)="","",INDEX(Utilities!92:92,$B$9))</f>
        <v/>
      </c>
      <c r="BA92" s="1" t="str" cm="1">
        <f t="array" ref="BA92">IF(INDEX(Utilities!92:92,$B$9 + 5)="","",INDEX(Utilities!92:92,$B$9 +5))</f>
        <v/>
      </c>
      <c r="BC92">
        <f t="shared" si="82"/>
        <v>2102</v>
      </c>
      <c r="BD92">
        <f t="shared" si="66"/>
        <v>2040</v>
      </c>
      <c r="BE92" cm="1">
        <f t="array" ref="BE92">IF(BD92&gt;=MAX($D$3:$D$100),MAX($D$3:$D$100),IF(BC92&lt;$D$3,$D$3,INDEX($D$3:$D$100,MATCH(BC92,$D$3:$D$100)+1)))</f>
        <v>2040</v>
      </c>
      <c r="BF92">
        <f t="shared" si="67"/>
        <v>0.61919999999999997</v>
      </c>
      <c r="BG92" s="38">
        <f t="shared" si="68"/>
        <v>0.61919999999999997</v>
      </c>
      <c r="BH92">
        <f t="shared" si="69"/>
        <v>0.61919999999999997</v>
      </c>
      <c r="BI92">
        <f t="shared" si="70"/>
        <v>7536.9023999999999</v>
      </c>
      <c r="BJ92">
        <f t="shared" si="71"/>
        <v>0</v>
      </c>
      <c r="BL92" s="1" t="str" cm="1">
        <f t="array" ref="BL92">IF(INDEX(Utilities!92:92,$B$9)="","",INDEX(Utilities!92:92,$B$9))</f>
        <v/>
      </c>
      <c r="BM92" s="1" t="str" cm="1">
        <f t="array" ref="BM92">IF(INDEX(Utilities!92:92,$B$9 + 5)="","",INDEX(Utilities!92:92,$B$9 +5))</f>
        <v/>
      </c>
      <c r="BO92">
        <f t="shared" si="83"/>
        <v>2102</v>
      </c>
      <c r="BP92">
        <f t="shared" si="72"/>
        <v>2040</v>
      </c>
      <c r="BQ92" cm="1">
        <f t="array" ref="BQ92">IF(BP92&gt;=MAX($D$3:$D$100),MAX($D$3:$D$100),IF(BO92&lt;$D$3,$D$3,INDEX($D$3:$D$100,MATCH(BO92,$D$3:$D$100)+1)))</f>
        <v>2040</v>
      </c>
      <c r="BR92">
        <f t="shared" si="73"/>
        <v>4.5396000000000001</v>
      </c>
      <c r="BS92" s="38">
        <f t="shared" si="74"/>
        <v>4.5396000000000001</v>
      </c>
      <c r="BT92">
        <f t="shared" si="75"/>
        <v>4.5396000000000001</v>
      </c>
      <c r="BU92">
        <f t="shared" si="76"/>
        <v>55256.011200000001</v>
      </c>
      <c r="BV92">
        <f t="shared" si="77"/>
        <v>0</v>
      </c>
    </row>
    <row r="93" spans="7:74" x14ac:dyDescent="0.25">
      <c r="G93">
        <f t="shared" si="78"/>
        <v>2103</v>
      </c>
      <c r="H93">
        <f t="shared" si="42"/>
        <v>2040</v>
      </c>
      <c r="I93" cm="1">
        <f t="array" ref="I93">IF(H93&gt;=MAX($D$3:$D$100),MAX($D$3:$D$100),IF(G93&lt;$D$3,$D$3,INDEX($D$3:$D$100,MATCH(G93,$D$3:$D$100)+1)))</f>
        <v>2040</v>
      </c>
      <c r="J93">
        <f t="shared" si="43"/>
        <v>6.8040000000000003E-2</v>
      </c>
      <c r="K93">
        <f t="shared" si="44"/>
        <v>6.8040000000000003E-2</v>
      </c>
      <c r="L93">
        <f t="shared" si="45"/>
        <v>6.8040000000000003E-2</v>
      </c>
      <c r="M93">
        <f t="shared" si="46"/>
        <v>828.18288000000007</v>
      </c>
      <c r="N93">
        <f t="shared" si="47"/>
        <v>0</v>
      </c>
      <c r="P93" s="1" t="str" cm="1">
        <f t="array" ref="P93">IF(INDEX(Utilities!93:93,$B$9)="","",INDEX(Utilities!93:93,$B$9))</f>
        <v/>
      </c>
      <c r="Q93" s="1" t="str" cm="1">
        <f t="array" ref="Q93">IF(INDEX(Utilities!93:93,$B$9 + 2)="","",INDEX(Utilities!93:93,$B$9 + 2))</f>
        <v/>
      </c>
      <c r="S93">
        <f t="shared" si="79"/>
        <v>2103</v>
      </c>
      <c r="T93">
        <f t="shared" si="48"/>
        <v>2040</v>
      </c>
      <c r="U93" cm="1">
        <f t="array" ref="U93">IF(T93&gt;=MAX($D$3:$D$100),MAX($D$3:$D$100),IF(S93&lt;$D$3,$D$3,INDEX($D$3:$D$100,MATCH(S93,$D$3:$D$100)+1)))</f>
        <v>2040</v>
      </c>
      <c r="V93">
        <f t="shared" si="49"/>
        <v>4.5720000000000003E-5</v>
      </c>
      <c r="W93" s="38">
        <f t="shared" si="50"/>
        <v>4.5720000000000003E-5</v>
      </c>
      <c r="X93">
        <f t="shared" si="51"/>
        <v>4.5720000000000003E-5</v>
      </c>
      <c r="Y93">
        <f t="shared" si="52"/>
        <v>0.55650384000000008</v>
      </c>
      <c r="Z93">
        <f t="shared" si="53"/>
        <v>0</v>
      </c>
      <c r="AB93" s="1" t="str" cm="1">
        <f t="array" ref="AB93">IF(INDEX(Utilities!93:93,$B$9)="","",INDEX(Utilities!93:93,$B$9))</f>
        <v/>
      </c>
      <c r="AC93" s="1" t="str" cm="1">
        <f t="array" ref="AC93">IF(INDEX(Utilities!93:93,$B$9 + 3)="","",INDEX(Utilities!93:93,$B$9 +3))</f>
        <v/>
      </c>
      <c r="AE93">
        <f t="shared" si="80"/>
        <v>2103</v>
      </c>
      <c r="AF93">
        <f t="shared" si="54"/>
        <v>2040</v>
      </c>
      <c r="AG93" cm="1">
        <f t="array" ref="AG93">IF(AF93&gt;=MAX($D$3:$D$100),MAX($D$3:$D$100),IF(AE93&lt;$D$3,$D$3,INDEX($D$3:$D$100,MATCH(AE93,$D$3:$D$100)+1)))</f>
        <v>2040</v>
      </c>
      <c r="AH93">
        <f t="shared" si="55"/>
        <v>4.572E-4</v>
      </c>
      <c r="AI93" s="38">
        <f t="shared" si="56"/>
        <v>4.572E-4</v>
      </c>
      <c r="AJ93">
        <f t="shared" si="57"/>
        <v>4.572E-4</v>
      </c>
      <c r="AK93">
        <f t="shared" si="58"/>
        <v>5.5650383999999997</v>
      </c>
      <c r="AL93">
        <f t="shared" si="59"/>
        <v>0</v>
      </c>
      <c r="AN93" s="1" t="str" cm="1">
        <f t="array" ref="AN93">IF(INDEX(Utilities!93:93,$B$9)="","",INDEX(Utilities!93:93,$B$9))</f>
        <v/>
      </c>
      <c r="AO93" s="1" t="str" cm="1">
        <f t="array" ref="AO93">IF(INDEX(Utilities!93:93,$B$9 + 4)="","",INDEX(Utilities!93:93,$B$9 +4))</f>
        <v/>
      </c>
      <c r="AQ93">
        <f t="shared" si="81"/>
        <v>2103</v>
      </c>
      <c r="AR93">
        <f t="shared" si="60"/>
        <v>2040</v>
      </c>
      <c r="AS93" cm="1">
        <f t="array" ref="AS93">IF(AR93&gt;=MAX($D$3:$D$100),MAX($D$3:$D$100),IF(AQ93&lt;$D$3,$D$3,INDEX($D$3:$D$100,MATCH(AQ93,$D$3:$D$100)+1)))</f>
        <v>2040</v>
      </c>
      <c r="AT93">
        <f t="shared" si="61"/>
        <v>9.6840000000000001E-5</v>
      </c>
      <c r="AU93" s="38">
        <f t="shared" si="62"/>
        <v>9.6840000000000001E-5</v>
      </c>
      <c r="AV93">
        <f t="shared" si="63"/>
        <v>9.6840000000000001E-5</v>
      </c>
      <c r="AW93">
        <f t="shared" si="64"/>
        <v>1.17873648</v>
      </c>
      <c r="AX93">
        <f t="shared" si="65"/>
        <v>0</v>
      </c>
      <c r="AZ93" s="1" t="str" cm="1">
        <f t="array" ref="AZ93">IF(INDEX(Utilities!93:93,$B$9)="","",INDEX(Utilities!93:93,$B$9))</f>
        <v/>
      </c>
      <c r="BA93" s="1" t="str" cm="1">
        <f t="array" ref="BA93">IF(INDEX(Utilities!93:93,$B$9 + 5)="","",INDEX(Utilities!93:93,$B$9 +5))</f>
        <v/>
      </c>
      <c r="BC93">
        <f t="shared" si="82"/>
        <v>2103</v>
      </c>
      <c r="BD93">
        <f t="shared" si="66"/>
        <v>2040</v>
      </c>
      <c r="BE93" cm="1">
        <f t="array" ref="BE93">IF(BD93&gt;=MAX($D$3:$D$100),MAX($D$3:$D$100),IF(BC93&lt;$D$3,$D$3,INDEX($D$3:$D$100,MATCH(BC93,$D$3:$D$100)+1)))</f>
        <v>2040</v>
      </c>
      <c r="BF93">
        <f t="shared" si="67"/>
        <v>0.61919999999999997</v>
      </c>
      <c r="BG93" s="38">
        <f t="shared" si="68"/>
        <v>0.61919999999999997</v>
      </c>
      <c r="BH93">
        <f t="shared" si="69"/>
        <v>0.61919999999999997</v>
      </c>
      <c r="BI93">
        <f t="shared" si="70"/>
        <v>7536.9023999999999</v>
      </c>
      <c r="BJ93">
        <f t="shared" si="71"/>
        <v>0</v>
      </c>
      <c r="BL93" s="1" t="str" cm="1">
        <f t="array" ref="BL93">IF(INDEX(Utilities!93:93,$B$9)="","",INDEX(Utilities!93:93,$B$9))</f>
        <v/>
      </c>
      <c r="BM93" s="1" t="str" cm="1">
        <f t="array" ref="BM93">IF(INDEX(Utilities!93:93,$B$9 + 5)="","",INDEX(Utilities!93:93,$B$9 +5))</f>
        <v/>
      </c>
      <c r="BO93">
        <f t="shared" si="83"/>
        <v>2103</v>
      </c>
      <c r="BP93">
        <f t="shared" si="72"/>
        <v>2040</v>
      </c>
      <c r="BQ93" cm="1">
        <f t="array" ref="BQ93">IF(BP93&gt;=MAX($D$3:$D$100),MAX($D$3:$D$100),IF(BO93&lt;$D$3,$D$3,INDEX($D$3:$D$100,MATCH(BO93,$D$3:$D$100)+1)))</f>
        <v>2040</v>
      </c>
      <c r="BR93">
        <f t="shared" si="73"/>
        <v>4.5396000000000001</v>
      </c>
      <c r="BS93" s="38">
        <f t="shared" si="74"/>
        <v>4.5396000000000001</v>
      </c>
      <c r="BT93">
        <f t="shared" si="75"/>
        <v>4.5396000000000001</v>
      </c>
      <c r="BU93">
        <f t="shared" si="76"/>
        <v>55256.011200000001</v>
      </c>
      <c r="BV93">
        <f t="shared" si="77"/>
        <v>0</v>
      </c>
    </row>
    <row r="94" spans="7:74" x14ac:dyDescent="0.25">
      <c r="G94">
        <f t="shared" si="78"/>
        <v>2104</v>
      </c>
      <c r="H94">
        <f t="shared" si="42"/>
        <v>2040</v>
      </c>
      <c r="I94" cm="1">
        <f t="array" ref="I94">IF(H94&gt;=MAX($D$3:$D$100),MAX($D$3:$D$100),IF(G94&lt;$D$3,$D$3,INDEX($D$3:$D$100,MATCH(G94,$D$3:$D$100)+1)))</f>
        <v>2040</v>
      </c>
      <c r="J94">
        <f t="shared" si="43"/>
        <v>6.8040000000000003E-2</v>
      </c>
      <c r="K94">
        <f t="shared" si="44"/>
        <v>6.8040000000000003E-2</v>
      </c>
      <c r="L94">
        <f t="shared" si="45"/>
        <v>6.8040000000000003E-2</v>
      </c>
      <c r="M94">
        <f t="shared" si="46"/>
        <v>828.18288000000007</v>
      </c>
      <c r="N94">
        <f t="shared" si="47"/>
        <v>0</v>
      </c>
      <c r="P94" s="1" t="str" cm="1">
        <f t="array" ref="P94">IF(INDEX(Utilities!94:94,$B$9)="","",INDEX(Utilities!94:94,$B$9))</f>
        <v/>
      </c>
      <c r="Q94" s="1" t="str" cm="1">
        <f t="array" ref="Q94">IF(INDEX(Utilities!94:94,$B$9 + 2)="","",INDEX(Utilities!94:94,$B$9 + 2))</f>
        <v/>
      </c>
      <c r="S94">
        <f t="shared" si="79"/>
        <v>2104</v>
      </c>
      <c r="T94">
        <f t="shared" si="48"/>
        <v>2040</v>
      </c>
      <c r="U94" cm="1">
        <f t="array" ref="U94">IF(T94&gt;=MAX($D$3:$D$100),MAX($D$3:$D$100),IF(S94&lt;$D$3,$D$3,INDEX($D$3:$D$100,MATCH(S94,$D$3:$D$100)+1)))</f>
        <v>2040</v>
      </c>
      <c r="V94">
        <f t="shared" si="49"/>
        <v>4.5720000000000003E-5</v>
      </c>
      <c r="W94" s="38">
        <f t="shared" si="50"/>
        <v>4.5720000000000003E-5</v>
      </c>
      <c r="X94">
        <f t="shared" si="51"/>
        <v>4.5720000000000003E-5</v>
      </c>
      <c r="Y94">
        <f t="shared" si="52"/>
        <v>0.55650384000000008</v>
      </c>
      <c r="Z94">
        <f t="shared" si="53"/>
        <v>0</v>
      </c>
      <c r="AB94" s="1" t="str" cm="1">
        <f t="array" ref="AB94">IF(INDEX(Utilities!94:94,$B$9)="","",INDEX(Utilities!94:94,$B$9))</f>
        <v/>
      </c>
      <c r="AC94" s="1" t="str" cm="1">
        <f t="array" ref="AC94">IF(INDEX(Utilities!94:94,$B$9 + 3)="","",INDEX(Utilities!94:94,$B$9 +3))</f>
        <v/>
      </c>
      <c r="AE94">
        <f t="shared" si="80"/>
        <v>2104</v>
      </c>
      <c r="AF94">
        <f t="shared" si="54"/>
        <v>2040</v>
      </c>
      <c r="AG94" cm="1">
        <f t="array" ref="AG94">IF(AF94&gt;=MAX($D$3:$D$100),MAX($D$3:$D$100),IF(AE94&lt;$D$3,$D$3,INDEX($D$3:$D$100,MATCH(AE94,$D$3:$D$100)+1)))</f>
        <v>2040</v>
      </c>
      <c r="AH94">
        <f t="shared" si="55"/>
        <v>4.572E-4</v>
      </c>
      <c r="AI94" s="38">
        <f t="shared" si="56"/>
        <v>4.572E-4</v>
      </c>
      <c r="AJ94">
        <f t="shared" si="57"/>
        <v>4.572E-4</v>
      </c>
      <c r="AK94">
        <f t="shared" si="58"/>
        <v>5.5650383999999997</v>
      </c>
      <c r="AL94">
        <f t="shared" si="59"/>
        <v>0</v>
      </c>
      <c r="AN94" s="1" t="str" cm="1">
        <f t="array" ref="AN94">IF(INDEX(Utilities!94:94,$B$9)="","",INDEX(Utilities!94:94,$B$9))</f>
        <v/>
      </c>
      <c r="AO94" s="1" t="str" cm="1">
        <f t="array" ref="AO94">IF(INDEX(Utilities!94:94,$B$9 + 4)="","",INDEX(Utilities!94:94,$B$9 +4))</f>
        <v/>
      </c>
      <c r="AQ94">
        <f t="shared" si="81"/>
        <v>2104</v>
      </c>
      <c r="AR94">
        <f t="shared" si="60"/>
        <v>2040</v>
      </c>
      <c r="AS94" cm="1">
        <f t="array" ref="AS94">IF(AR94&gt;=MAX($D$3:$D$100),MAX($D$3:$D$100),IF(AQ94&lt;$D$3,$D$3,INDEX($D$3:$D$100,MATCH(AQ94,$D$3:$D$100)+1)))</f>
        <v>2040</v>
      </c>
      <c r="AT94">
        <f t="shared" si="61"/>
        <v>9.6840000000000001E-5</v>
      </c>
      <c r="AU94" s="38">
        <f t="shared" si="62"/>
        <v>9.6840000000000001E-5</v>
      </c>
      <c r="AV94">
        <f t="shared" si="63"/>
        <v>9.6840000000000001E-5</v>
      </c>
      <c r="AW94">
        <f t="shared" si="64"/>
        <v>1.17873648</v>
      </c>
      <c r="AX94">
        <f t="shared" si="65"/>
        <v>0</v>
      </c>
      <c r="AZ94" s="1" t="str" cm="1">
        <f t="array" ref="AZ94">IF(INDEX(Utilities!94:94,$B$9)="","",INDEX(Utilities!94:94,$B$9))</f>
        <v/>
      </c>
      <c r="BA94" s="1" t="str" cm="1">
        <f t="array" ref="BA94">IF(INDEX(Utilities!94:94,$B$9 + 5)="","",INDEX(Utilities!94:94,$B$9 +5))</f>
        <v/>
      </c>
      <c r="BC94">
        <f t="shared" si="82"/>
        <v>2104</v>
      </c>
      <c r="BD94">
        <f t="shared" si="66"/>
        <v>2040</v>
      </c>
      <c r="BE94" cm="1">
        <f t="array" ref="BE94">IF(BD94&gt;=MAX($D$3:$D$100),MAX($D$3:$D$100),IF(BC94&lt;$D$3,$D$3,INDEX($D$3:$D$100,MATCH(BC94,$D$3:$D$100)+1)))</f>
        <v>2040</v>
      </c>
      <c r="BF94">
        <f t="shared" si="67"/>
        <v>0.61919999999999997</v>
      </c>
      <c r="BG94" s="38">
        <f t="shared" si="68"/>
        <v>0.61919999999999997</v>
      </c>
      <c r="BH94">
        <f t="shared" si="69"/>
        <v>0.61919999999999997</v>
      </c>
      <c r="BI94">
        <f t="shared" si="70"/>
        <v>7536.9023999999999</v>
      </c>
      <c r="BJ94">
        <f t="shared" si="71"/>
        <v>0</v>
      </c>
      <c r="BL94" s="1" t="str" cm="1">
        <f t="array" ref="BL94">IF(INDEX(Utilities!94:94,$B$9)="","",INDEX(Utilities!94:94,$B$9))</f>
        <v/>
      </c>
      <c r="BM94" s="1" t="str" cm="1">
        <f t="array" ref="BM94">IF(INDEX(Utilities!94:94,$B$9 + 5)="","",INDEX(Utilities!94:94,$B$9 +5))</f>
        <v/>
      </c>
      <c r="BO94">
        <f t="shared" si="83"/>
        <v>2104</v>
      </c>
      <c r="BP94">
        <f t="shared" si="72"/>
        <v>2040</v>
      </c>
      <c r="BQ94" cm="1">
        <f t="array" ref="BQ94">IF(BP94&gt;=MAX($D$3:$D$100),MAX($D$3:$D$100),IF(BO94&lt;$D$3,$D$3,INDEX($D$3:$D$100,MATCH(BO94,$D$3:$D$100)+1)))</f>
        <v>2040</v>
      </c>
      <c r="BR94">
        <f t="shared" si="73"/>
        <v>4.5396000000000001</v>
      </c>
      <c r="BS94" s="38">
        <f t="shared" si="74"/>
        <v>4.5396000000000001</v>
      </c>
      <c r="BT94">
        <f t="shared" si="75"/>
        <v>4.5396000000000001</v>
      </c>
      <c r="BU94">
        <f t="shared" si="76"/>
        <v>55256.011200000001</v>
      </c>
      <c r="BV94">
        <f t="shared" si="77"/>
        <v>0</v>
      </c>
    </row>
    <row r="95" spans="7:74" x14ac:dyDescent="0.25">
      <c r="G95">
        <f t="shared" si="78"/>
        <v>2105</v>
      </c>
      <c r="H95">
        <f t="shared" si="42"/>
        <v>2040</v>
      </c>
      <c r="I95" cm="1">
        <f t="array" ref="I95">IF(H95&gt;=MAX($D$3:$D$100),MAX($D$3:$D$100),IF(G95&lt;$D$3,$D$3,INDEX($D$3:$D$100,MATCH(G95,$D$3:$D$100)+1)))</f>
        <v>2040</v>
      </c>
      <c r="J95">
        <f t="shared" si="43"/>
        <v>6.8040000000000003E-2</v>
      </c>
      <c r="K95">
        <f t="shared" si="44"/>
        <v>6.8040000000000003E-2</v>
      </c>
      <c r="L95">
        <f t="shared" si="45"/>
        <v>6.8040000000000003E-2</v>
      </c>
      <c r="M95">
        <f t="shared" si="46"/>
        <v>828.18288000000007</v>
      </c>
      <c r="N95">
        <f t="shared" si="47"/>
        <v>0</v>
      </c>
      <c r="P95" s="1" t="str" cm="1">
        <f t="array" ref="P95">IF(INDEX(Utilities!95:95,$B$9)="","",INDEX(Utilities!95:95,$B$9))</f>
        <v/>
      </c>
      <c r="Q95" s="1" t="str" cm="1">
        <f t="array" ref="Q95">IF(INDEX(Utilities!95:95,$B$9 + 2)="","",INDEX(Utilities!95:95,$B$9 + 2))</f>
        <v/>
      </c>
      <c r="S95">
        <f t="shared" si="79"/>
        <v>2105</v>
      </c>
      <c r="T95">
        <f t="shared" si="48"/>
        <v>2040</v>
      </c>
      <c r="U95" cm="1">
        <f t="array" ref="U95">IF(T95&gt;=MAX($D$3:$D$100),MAX($D$3:$D$100),IF(S95&lt;$D$3,$D$3,INDEX($D$3:$D$100,MATCH(S95,$D$3:$D$100)+1)))</f>
        <v>2040</v>
      </c>
      <c r="V95">
        <f t="shared" si="49"/>
        <v>4.5720000000000003E-5</v>
      </c>
      <c r="W95" s="38">
        <f t="shared" si="50"/>
        <v>4.5720000000000003E-5</v>
      </c>
      <c r="X95">
        <f t="shared" si="51"/>
        <v>4.5720000000000003E-5</v>
      </c>
      <c r="Y95">
        <f t="shared" si="52"/>
        <v>0.55650384000000008</v>
      </c>
      <c r="Z95">
        <f t="shared" si="53"/>
        <v>0</v>
      </c>
      <c r="AB95" s="1" t="str" cm="1">
        <f t="array" ref="AB95">IF(INDEX(Utilities!95:95,$B$9)="","",INDEX(Utilities!95:95,$B$9))</f>
        <v/>
      </c>
      <c r="AC95" s="1" t="str" cm="1">
        <f t="array" ref="AC95">IF(INDEX(Utilities!95:95,$B$9 + 3)="","",INDEX(Utilities!95:95,$B$9 +3))</f>
        <v/>
      </c>
      <c r="AE95">
        <f t="shared" si="80"/>
        <v>2105</v>
      </c>
      <c r="AF95">
        <f t="shared" si="54"/>
        <v>2040</v>
      </c>
      <c r="AG95" cm="1">
        <f t="array" ref="AG95">IF(AF95&gt;=MAX($D$3:$D$100),MAX($D$3:$D$100),IF(AE95&lt;$D$3,$D$3,INDEX($D$3:$D$100,MATCH(AE95,$D$3:$D$100)+1)))</f>
        <v>2040</v>
      </c>
      <c r="AH95">
        <f t="shared" si="55"/>
        <v>4.572E-4</v>
      </c>
      <c r="AI95" s="38">
        <f t="shared" si="56"/>
        <v>4.572E-4</v>
      </c>
      <c r="AJ95">
        <f t="shared" si="57"/>
        <v>4.572E-4</v>
      </c>
      <c r="AK95">
        <f t="shared" si="58"/>
        <v>5.5650383999999997</v>
      </c>
      <c r="AL95">
        <f t="shared" si="59"/>
        <v>0</v>
      </c>
      <c r="AN95" s="1" t="str" cm="1">
        <f t="array" ref="AN95">IF(INDEX(Utilities!95:95,$B$9)="","",INDEX(Utilities!95:95,$B$9))</f>
        <v/>
      </c>
      <c r="AO95" s="1" t="str" cm="1">
        <f t="array" ref="AO95">IF(INDEX(Utilities!95:95,$B$9 + 4)="","",INDEX(Utilities!95:95,$B$9 +4))</f>
        <v/>
      </c>
      <c r="AQ95">
        <f t="shared" si="81"/>
        <v>2105</v>
      </c>
      <c r="AR95">
        <f t="shared" si="60"/>
        <v>2040</v>
      </c>
      <c r="AS95" cm="1">
        <f t="array" ref="AS95">IF(AR95&gt;=MAX($D$3:$D$100),MAX($D$3:$D$100),IF(AQ95&lt;$D$3,$D$3,INDEX($D$3:$D$100,MATCH(AQ95,$D$3:$D$100)+1)))</f>
        <v>2040</v>
      </c>
      <c r="AT95">
        <f t="shared" si="61"/>
        <v>9.6840000000000001E-5</v>
      </c>
      <c r="AU95" s="38">
        <f t="shared" si="62"/>
        <v>9.6840000000000001E-5</v>
      </c>
      <c r="AV95">
        <f t="shared" si="63"/>
        <v>9.6840000000000001E-5</v>
      </c>
      <c r="AW95">
        <f t="shared" si="64"/>
        <v>1.17873648</v>
      </c>
      <c r="AX95">
        <f t="shared" si="65"/>
        <v>0</v>
      </c>
      <c r="AZ95" s="1" t="str" cm="1">
        <f t="array" ref="AZ95">IF(INDEX(Utilities!95:95,$B$9)="","",INDEX(Utilities!95:95,$B$9))</f>
        <v/>
      </c>
      <c r="BA95" s="1" t="str" cm="1">
        <f t="array" ref="BA95">IF(INDEX(Utilities!95:95,$B$9 + 5)="","",INDEX(Utilities!95:95,$B$9 +5))</f>
        <v/>
      </c>
      <c r="BC95">
        <f t="shared" si="82"/>
        <v>2105</v>
      </c>
      <c r="BD95">
        <f t="shared" si="66"/>
        <v>2040</v>
      </c>
      <c r="BE95" cm="1">
        <f t="array" ref="BE95">IF(BD95&gt;=MAX($D$3:$D$100),MAX($D$3:$D$100),IF(BC95&lt;$D$3,$D$3,INDEX($D$3:$D$100,MATCH(BC95,$D$3:$D$100)+1)))</f>
        <v>2040</v>
      </c>
      <c r="BF95">
        <f t="shared" si="67"/>
        <v>0.61919999999999997</v>
      </c>
      <c r="BG95" s="38">
        <f t="shared" si="68"/>
        <v>0.61919999999999997</v>
      </c>
      <c r="BH95">
        <f t="shared" si="69"/>
        <v>0.61919999999999997</v>
      </c>
      <c r="BI95">
        <f t="shared" si="70"/>
        <v>7536.9023999999999</v>
      </c>
      <c r="BJ95">
        <f t="shared" si="71"/>
        <v>0</v>
      </c>
      <c r="BL95" s="1" t="str" cm="1">
        <f t="array" ref="BL95">IF(INDEX(Utilities!95:95,$B$9)="","",INDEX(Utilities!95:95,$B$9))</f>
        <v/>
      </c>
      <c r="BM95" s="1" t="str" cm="1">
        <f t="array" ref="BM95">IF(INDEX(Utilities!95:95,$B$9 + 5)="","",INDEX(Utilities!95:95,$B$9 +5))</f>
        <v/>
      </c>
      <c r="BO95">
        <f t="shared" si="83"/>
        <v>2105</v>
      </c>
      <c r="BP95">
        <f t="shared" si="72"/>
        <v>2040</v>
      </c>
      <c r="BQ95" cm="1">
        <f t="array" ref="BQ95">IF(BP95&gt;=MAX($D$3:$D$100),MAX($D$3:$D$100),IF(BO95&lt;$D$3,$D$3,INDEX($D$3:$D$100,MATCH(BO95,$D$3:$D$100)+1)))</f>
        <v>2040</v>
      </c>
      <c r="BR95">
        <f t="shared" si="73"/>
        <v>4.5396000000000001</v>
      </c>
      <c r="BS95" s="38">
        <f t="shared" si="74"/>
        <v>4.5396000000000001</v>
      </c>
      <c r="BT95">
        <f t="shared" si="75"/>
        <v>4.5396000000000001</v>
      </c>
      <c r="BU95">
        <f t="shared" si="76"/>
        <v>55256.011200000001</v>
      </c>
      <c r="BV95">
        <f t="shared" si="77"/>
        <v>0</v>
      </c>
    </row>
    <row r="96" spans="7:74" x14ac:dyDescent="0.25">
      <c r="G96">
        <f t="shared" si="78"/>
        <v>2106</v>
      </c>
      <c r="H96">
        <f t="shared" si="42"/>
        <v>2040</v>
      </c>
      <c r="I96" cm="1">
        <f t="array" ref="I96">IF(H96&gt;=MAX($D$3:$D$100),MAX($D$3:$D$100),IF(G96&lt;$D$3,$D$3,INDEX($D$3:$D$100,MATCH(G96,$D$3:$D$100)+1)))</f>
        <v>2040</v>
      </c>
      <c r="J96">
        <f t="shared" si="43"/>
        <v>6.8040000000000003E-2</v>
      </c>
      <c r="K96">
        <f t="shared" si="44"/>
        <v>6.8040000000000003E-2</v>
      </c>
      <c r="L96">
        <f t="shared" si="45"/>
        <v>6.8040000000000003E-2</v>
      </c>
      <c r="M96">
        <f t="shared" si="46"/>
        <v>828.18288000000007</v>
      </c>
      <c r="N96">
        <f t="shared" si="47"/>
        <v>0</v>
      </c>
      <c r="P96" s="1" t="str" cm="1">
        <f t="array" ref="P96">IF(INDEX(Utilities!96:96,$B$9)="","",INDEX(Utilities!96:96,$B$9))</f>
        <v/>
      </c>
      <c r="Q96" s="1" t="str" cm="1">
        <f t="array" ref="Q96">IF(INDEX(Utilities!96:96,$B$9 + 2)="","",INDEX(Utilities!96:96,$B$9 + 2))</f>
        <v/>
      </c>
      <c r="S96">
        <f t="shared" si="79"/>
        <v>2106</v>
      </c>
      <c r="T96">
        <f t="shared" si="48"/>
        <v>2040</v>
      </c>
      <c r="U96" cm="1">
        <f t="array" ref="U96">IF(T96&gt;=MAX($D$3:$D$100),MAX($D$3:$D$100),IF(S96&lt;$D$3,$D$3,INDEX($D$3:$D$100,MATCH(S96,$D$3:$D$100)+1)))</f>
        <v>2040</v>
      </c>
      <c r="V96">
        <f t="shared" si="49"/>
        <v>4.5720000000000003E-5</v>
      </c>
      <c r="W96" s="38">
        <f t="shared" si="50"/>
        <v>4.5720000000000003E-5</v>
      </c>
      <c r="X96">
        <f t="shared" si="51"/>
        <v>4.5720000000000003E-5</v>
      </c>
      <c r="Y96">
        <f t="shared" si="52"/>
        <v>0.55650384000000008</v>
      </c>
      <c r="Z96">
        <f t="shared" si="53"/>
        <v>0</v>
      </c>
      <c r="AB96" s="1" t="str" cm="1">
        <f t="array" ref="AB96">IF(INDEX(Utilities!96:96,$B$9)="","",INDEX(Utilities!96:96,$B$9))</f>
        <v/>
      </c>
      <c r="AC96" s="1" t="str" cm="1">
        <f t="array" ref="AC96">IF(INDEX(Utilities!96:96,$B$9 + 3)="","",INDEX(Utilities!96:96,$B$9 +3))</f>
        <v/>
      </c>
      <c r="AE96">
        <f t="shared" si="80"/>
        <v>2106</v>
      </c>
      <c r="AF96">
        <f t="shared" si="54"/>
        <v>2040</v>
      </c>
      <c r="AG96" cm="1">
        <f t="array" ref="AG96">IF(AF96&gt;=MAX($D$3:$D$100),MAX($D$3:$D$100),IF(AE96&lt;$D$3,$D$3,INDEX($D$3:$D$100,MATCH(AE96,$D$3:$D$100)+1)))</f>
        <v>2040</v>
      </c>
      <c r="AH96">
        <f t="shared" si="55"/>
        <v>4.572E-4</v>
      </c>
      <c r="AI96" s="38">
        <f t="shared" si="56"/>
        <v>4.572E-4</v>
      </c>
      <c r="AJ96">
        <f t="shared" si="57"/>
        <v>4.572E-4</v>
      </c>
      <c r="AK96">
        <f t="shared" si="58"/>
        <v>5.5650383999999997</v>
      </c>
      <c r="AL96">
        <f t="shared" si="59"/>
        <v>0</v>
      </c>
      <c r="AN96" s="1" t="str" cm="1">
        <f t="array" ref="AN96">IF(INDEX(Utilities!96:96,$B$9)="","",INDEX(Utilities!96:96,$B$9))</f>
        <v/>
      </c>
      <c r="AO96" s="1" t="str" cm="1">
        <f t="array" ref="AO96">IF(INDEX(Utilities!96:96,$B$9 + 4)="","",INDEX(Utilities!96:96,$B$9 +4))</f>
        <v/>
      </c>
      <c r="AQ96">
        <f t="shared" si="81"/>
        <v>2106</v>
      </c>
      <c r="AR96">
        <f t="shared" si="60"/>
        <v>2040</v>
      </c>
      <c r="AS96" cm="1">
        <f t="array" ref="AS96">IF(AR96&gt;=MAX($D$3:$D$100),MAX($D$3:$D$100),IF(AQ96&lt;$D$3,$D$3,INDEX($D$3:$D$100,MATCH(AQ96,$D$3:$D$100)+1)))</f>
        <v>2040</v>
      </c>
      <c r="AT96">
        <f t="shared" si="61"/>
        <v>9.6840000000000001E-5</v>
      </c>
      <c r="AU96" s="38">
        <f t="shared" si="62"/>
        <v>9.6840000000000001E-5</v>
      </c>
      <c r="AV96">
        <f t="shared" si="63"/>
        <v>9.6840000000000001E-5</v>
      </c>
      <c r="AW96">
        <f t="shared" si="64"/>
        <v>1.17873648</v>
      </c>
      <c r="AX96">
        <f t="shared" si="65"/>
        <v>0</v>
      </c>
      <c r="AZ96" s="1" t="str" cm="1">
        <f t="array" ref="AZ96">IF(INDEX(Utilities!96:96,$B$9)="","",INDEX(Utilities!96:96,$B$9))</f>
        <v/>
      </c>
      <c r="BA96" s="1" t="str" cm="1">
        <f t="array" ref="BA96">IF(INDEX(Utilities!96:96,$B$9 + 5)="","",INDEX(Utilities!96:96,$B$9 +5))</f>
        <v/>
      </c>
      <c r="BC96">
        <f t="shared" si="82"/>
        <v>2106</v>
      </c>
      <c r="BD96">
        <f t="shared" si="66"/>
        <v>2040</v>
      </c>
      <c r="BE96" cm="1">
        <f t="array" ref="BE96">IF(BD96&gt;=MAX($D$3:$D$100),MAX($D$3:$D$100),IF(BC96&lt;$D$3,$D$3,INDEX($D$3:$D$100,MATCH(BC96,$D$3:$D$100)+1)))</f>
        <v>2040</v>
      </c>
      <c r="BF96">
        <f t="shared" si="67"/>
        <v>0.61919999999999997</v>
      </c>
      <c r="BG96" s="38">
        <f t="shared" si="68"/>
        <v>0.61919999999999997</v>
      </c>
      <c r="BH96">
        <f t="shared" si="69"/>
        <v>0.61919999999999997</v>
      </c>
      <c r="BI96">
        <f t="shared" si="70"/>
        <v>7536.9023999999999</v>
      </c>
      <c r="BJ96">
        <f t="shared" si="71"/>
        <v>0</v>
      </c>
      <c r="BL96" s="1" t="str" cm="1">
        <f t="array" ref="BL96">IF(INDEX(Utilities!96:96,$B$9)="","",INDEX(Utilities!96:96,$B$9))</f>
        <v/>
      </c>
      <c r="BM96" s="1" t="str" cm="1">
        <f t="array" ref="BM96">IF(INDEX(Utilities!96:96,$B$9 + 5)="","",INDEX(Utilities!96:96,$B$9 +5))</f>
        <v/>
      </c>
      <c r="BO96">
        <f t="shared" si="83"/>
        <v>2106</v>
      </c>
      <c r="BP96">
        <f t="shared" si="72"/>
        <v>2040</v>
      </c>
      <c r="BQ96" cm="1">
        <f t="array" ref="BQ96">IF(BP96&gt;=MAX($D$3:$D$100),MAX($D$3:$D$100),IF(BO96&lt;$D$3,$D$3,INDEX($D$3:$D$100,MATCH(BO96,$D$3:$D$100)+1)))</f>
        <v>2040</v>
      </c>
      <c r="BR96">
        <f t="shared" si="73"/>
        <v>4.5396000000000001</v>
      </c>
      <c r="BS96" s="38">
        <f t="shared" si="74"/>
        <v>4.5396000000000001</v>
      </c>
      <c r="BT96">
        <f t="shared" si="75"/>
        <v>4.5396000000000001</v>
      </c>
      <c r="BU96">
        <f t="shared" si="76"/>
        <v>55256.011200000001</v>
      </c>
      <c r="BV96">
        <f t="shared" si="77"/>
        <v>0</v>
      </c>
    </row>
    <row r="97" spans="7:74" x14ac:dyDescent="0.25">
      <c r="G97">
        <f t="shared" si="78"/>
        <v>2107</v>
      </c>
      <c r="H97">
        <f t="shared" si="42"/>
        <v>2040</v>
      </c>
      <c r="I97" cm="1">
        <f t="array" ref="I97">IF(H97&gt;=MAX($D$3:$D$100),MAX($D$3:$D$100),IF(G97&lt;$D$3,$D$3,INDEX($D$3:$D$100,MATCH(G97,$D$3:$D$100)+1)))</f>
        <v>2040</v>
      </c>
      <c r="J97">
        <f t="shared" si="43"/>
        <v>6.8040000000000003E-2</v>
      </c>
      <c r="K97">
        <f t="shared" si="44"/>
        <v>6.8040000000000003E-2</v>
      </c>
      <c r="L97">
        <f t="shared" si="45"/>
        <v>6.8040000000000003E-2</v>
      </c>
      <c r="M97">
        <f t="shared" si="46"/>
        <v>828.18288000000007</v>
      </c>
      <c r="N97">
        <f t="shared" si="47"/>
        <v>0</v>
      </c>
      <c r="P97" s="1" t="str" cm="1">
        <f t="array" ref="P97">IF(INDEX(Utilities!97:97,$B$9)="","",INDEX(Utilities!97:97,$B$9))</f>
        <v/>
      </c>
      <c r="Q97" s="1" t="str" cm="1">
        <f t="array" ref="Q97">IF(INDEX(Utilities!97:97,$B$9 + 2)="","",INDEX(Utilities!97:97,$B$9 + 2))</f>
        <v/>
      </c>
      <c r="S97">
        <f t="shared" si="79"/>
        <v>2107</v>
      </c>
      <c r="T97">
        <f t="shared" si="48"/>
        <v>2040</v>
      </c>
      <c r="U97" cm="1">
        <f t="array" ref="U97">IF(T97&gt;=MAX($D$3:$D$100),MAX($D$3:$D$100),IF(S97&lt;$D$3,$D$3,INDEX($D$3:$D$100,MATCH(S97,$D$3:$D$100)+1)))</f>
        <v>2040</v>
      </c>
      <c r="V97">
        <f t="shared" si="49"/>
        <v>4.5720000000000003E-5</v>
      </c>
      <c r="W97" s="38">
        <f t="shared" si="50"/>
        <v>4.5720000000000003E-5</v>
      </c>
      <c r="X97">
        <f t="shared" si="51"/>
        <v>4.5720000000000003E-5</v>
      </c>
      <c r="Y97">
        <f t="shared" si="52"/>
        <v>0.55650384000000008</v>
      </c>
      <c r="Z97">
        <f t="shared" si="53"/>
        <v>0</v>
      </c>
      <c r="AB97" s="1" t="str" cm="1">
        <f t="array" ref="AB97">IF(INDEX(Utilities!97:97,$B$9)="","",INDEX(Utilities!97:97,$B$9))</f>
        <v/>
      </c>
      <c r="AC97" s="1" t="str" cm="1">
        <f t="array" ref="AC97">IF(INDEX(Utilities!97:97,$B$9 + 3)="","",INDEX(Utilities!97:97,$B$9 +3))</f>
        <v/>
      </c>
      <c r="AE97">
        <f t="shared" si="80"/>
        <v>2107</v>
      </c>
      <c r="AF97">
        <f t="shared" si="54"/>
        <v>2040</v>
      </c>
      <c r="AG97" cm="1">
        <f t="array" ref="AG97">IF(AF97&gt;=MAX($D$3:$D$100),MAX($D$3:$D$100),IF(AE97&lt;$D$3,$D$3,INDEX($D$3:$D$100,MATCH(AE97,$D$3:$D$100)+1)))</f>
        <v>2040</v>
      </c>
      <c r="AH97">
        <f t="shared" si="55"/>
        <v>4.572E-4</v>
      </c>
      <c r="AI97" s="38">
        <f t="shared" si="56"/>
        <v>4.572E-4</v>
      </c>
      <c r="AJ97">
        <f t="shared" si="57"/>
        <v>4.572E-4</v>
      </c>
      <c r="AK97">
        <f t="shared" si="58"/>
        <v>5.5650383999999997</v>
      </c>
      <c r="AL97">
        <f t="shared" si="59"/>
        <v>0</v>
      </c>
      <c r="AN97" s="1" t="str" cm="1">
        <f t="array" ref="AN97">IF(INDEX(Utilities!97:97,$B$9)="","",INDEX(Utilities!97:97,$B$9))</f>
        <v/>
      </c>
      <c r="AO97" s="1" t="str" cm="1">
        <f t="array" ref="AO97">IF(INDEX(Utilities!97:97,$B$9 + 4)="","",INDEX(Utilities!97:97,$B$9 +4))</f>
        <v/>
      </c>
      <c r="AQ97">
        <f t="shared" si="81"/>
        <v>2107</v>
      </c>
      <c r="AR97">
        <f t="shared" si="60"/>
        <v>2040</v>
      </c>
      <c r="AS97" cm="1">
        <f t="array" ref="AS97">IF(AR97&gt;=MAX($D$3:$D$100),MAX($D$3:$D$100),IF(AQ97&lt;$D$3,$D$3,INDEX($D$3:$D$100,MATCH(AQ97,$D$3:$D$100)+1)))</f>
        <v>2040</v>
      </c>
      <c r="AT97">
        <f t="shared" si="61"/>
        <v>9.6840000000000001E-5</v>
      </c>
      <c r="AU97" s="38">
        <f t="shared" si="62"/>
        <v>9.6840000000000001E-5</v>
      </c>
      <c r="AV97">
        <f t="shared" si="63"/>
        <v>9.6840000000000001E-5</v>
      </c>
      <c r="AW97">
        <f t="shared" si="64"/>
        <v>1.17873648</v>
      </c>
      <c r="AX97">
        <f t="shared" si="65"/>
        <v>0</v>
      </c>
      <c r="AZ97" s="1" t="str" cm="1">
        <f t="array" ref="AZ97">IF(INDEX(Utilities!97:97,$B$9)="","",INDEX(Utilities!97:97,$B$9))</f>
        <v/>
      </c>
      <c r="BA97" s="1" t="str" cm="1">
        <f t="array" ref="BA97">IF(INDEX(Utilities!97:97,$B$9 + 5)="","",INDEX(Utilities!97:97,$B$9 +5))</f>
        <v/>
      </c>
      <c r="BC97">
        <f t="shared" si="82"/>
        <v>2107</v>
      </c>
      <c r="BD97">
        <f t="shared" si="66"/>
        <v>2040</v>
      </c>
      <c r="BE97" cm="1">
        <f t="array" ref="BE97">IF(BD97&gt;=MAX($D$3:$D$100),MAX($D$3:$D$100),IF(BC97&lt;$D$3,$D$3,INDEX($D$3:$D$100,MATCH(BC97,$D$3:$D$100)+1)))</f>
        <v>2040</v>
      </c>
      <c r="BF97">
        <f t="shared" si="67"/>
        <v>0.61919999999999997</v>
      </c>
      <c r="BG97" s="38">
        <f t="shared" si="68"/>
        <v>0.61919999999999997</v>
      </c>
      <c r="BH97">
        <f t="shared" si="69"/>
        <v>0.61919999999999997</v>
      </c>
      <c r="BI97">
        <f t="shared" si="70"/>
        <v>7536.9023999999999</v>
      </c>
      <c r="BJ97">
        <f t="shared" si="71"/>
        <v>0</v>
      </c>
      <c r="BL97" s="1" t="str" cm="1">
        <f t="array" ref="BL97">IF(INDEX(Utilities!97:97,$B$9)="","",INDEX(Utilities!97:97,$B$9))</f>
        <v/>
      </c>
      <c r="BM97" s="1" t="str" cm="1">
        <f t="array" ref="BM97">IF(INDEX(Utilities!97:97,$B$9 + 5)="","",INDEX(Utilities!97:97,$B$9 +5))</f>
        <v/>
      </c>
      <c r="BO97">
        <f t="shared" si="83"/>
        <v>2107</v>
      </c>
      <c r="BP97">
        <f t="shared" si="72"/>
        <v>2040</v>
      </c>
      <c r="BQ97" cm="1">
        <f t="array" ref="BQ97">IF(BP97&gt;=MAX($D$3:$D$100),MAX($D$3:$D$100),IF(BO97&lt;$D$3,$D$3,INDEX($D$3:$D$100,MATCH(BO97,$D$3:$D$100)+1)))</f>
        <v>2040</v>
      </c>
      <c r="BR97">
        <f t="shared" si="73"/>
        <v>4.5396000000000001</v>
      </c>
      <c r="BS97" s="38">
        <f t="shared" si="74"/>
        <v>4.5396000000000001</v>
      </c>
      <c r="BT97">
        <f t="shared" si="75"/>
        <v>4.5396000000000001</v>
      </c>
      <c r="BU97">
        <f t="shared" si="76"/>
        <v>55256.011200000001</v>
      </c>
      <c r="BV97">
        <f t="shared" si="77"/>
        <v>0</v>
      </c>
    </row>
    <row r="98" spans="7:74" x14ac:dyDescent="0.25">
      <c r="G98">
        <f t="shared" si="78"/>
        <v>2108</v>
      </c>
      <c r="H98">
        <f t="shared" si="42"/>
        <v>2040</v>
      </c>
      <c r="I98" cm="1">
        <f t="array" ref="I98">IF(H98&gt;=MAX($D$3:$D$100),MAX($D$3:$D$100),IF(G98&lt;$D$3,$D$3,INDEX($D$3:$D$100,MATCH(G98,$D$3:$D$100)+1)))</f>
        <v>2040</v>
      </c>
      <c r="J98">
        <f t="shared" si="43"/>
        <v>6.8040000000000003E-2</v>
      </c>
      <c r="K98">
        <f t="shared" si="44"/>
        <v>6.8040000000000003E-2</v>
      </c>
      <c r="L98">
        <f t="shared" si="45"/>
        <v>6.8040000000000003E-2</v>
      </c>
      <c r="M98">
        <f t="shared" si="46"/>
        <v>828.18288000000007</v>
      </c>
      <c r="N98">
        <f t="shared" si="47"/>
        <v>0</v>
      </c>
      <c r="P98" s="1" t="str" cm="1">
        <f t="array" ref="P98">IF(INDEX(Utilities!98:98,$B$9)="","",INDEX(Utilities!98:98,$B$9))</f>
        <v/>
      </c>
      <c r="Q98" s="1" t="str" cm="1">
        <f t="array" ref="Q98">IF(INDEX(Utilities!98:98,$B$9 + 2)="","",INDEX(Utilities!98:98,$B$9 + 2))</f>
        <v/>
      </c>
      <c r="S98">
        <f t="shared" si="79"/>
        <v>2108</v>
      </c>
      <c r="T98">
        <f t="shared" si="48"/>
        <v>2040</v>
      </c>
      <c r="U98" cm="1">
        <f t="array" ref="U98">IF(T98&gt;=MAX($D$3:$D$100),MAX($D$3:$D$100),IF(S98&lt;$D$3,$D$3,INDEX($D$3:$D$100,MATCH(S98,$D$3:$D$100)+1)))</f>
        <v>2040</v>
      </c>
      <c r="V98">
        <f t="shared" si="49"/>
        <v>4.5720000000000003E-5</v>
      </c>
      <c r="W98" s="38">
        <f t="shared" si="50"/>
        <v>4.5720000000000003E-5</v>
      </c>
      <c r="X98">
        <f t="shared" si="51"/>
        <v>4.5720000000000003E-5</v>
      </c>
      <c r="Y98">
        <f t="shared" si="52"/>
        <v>0.55650384000000008</v>
      </c>
      <c r="Z98">
        <f t="shared" si="53"/>
        <v>0</v>
      </c>
      <c r="AB98" s="1" t="str" cm="1">
        <f t="array" ref="AB98">IF(INDEX(Utilities!98:98,$B$9)="","",INDEX(Utilities!98:98,$B$9))</f>
        <v/>
      </c>
      <c r="AC98" s="1" t="str" cm="1">
        <f t="array" ref="AC98">IF(INDEX(Utilities!98:98,$B$9 + 3)="","",INDEX(Utilities!98:98,$B$9 +3))</f>
        <v/>
      </c>
      <c r="AE98">
        <f t="shared" si="80"/>
        <v>2108</v>
      </c>
      <c r="AF98">
        <f t="shared" si="54"/>
        <v>2040</v>
      </c>
      <c r="AG98" cm="1">
        <f t="array" ref="AG98">IF(AF98&gt;=MAX($D$3:$D$100),MAX($D$3:$D$100),IF(AE98&lt;$D$3,$D$3,INDEX($D$3:$D$100,MATCH(AE98,$D$3:$D$100)+1)))</f>
        <v>2040</v>
      </c>
      <c r="AH98">
        <f t="shared" si="55"/>
        <v>4.572E-4</v>
      </c>
      <c r="AI98" s="38">
        <f t="shared" si="56"/>
        <v>4.572E-4</v>
      </c>
      <c r="AJ98">
        <f t="shared" si="57"/>
        <v>4.572E-4</v>
      </c>
      <c r="AK98">
        <f t="shared" si="58"/>
        <v>5.5650383999999997</v>
      </c>
      <c r="AL98">
        <f t="shared" si="59"/>
        <v>0</v>
      </c>
      <c r="AN98" s="1" t="str" cm="1">
        <f t="array" ref="AN98">IF(INDEX(Utilities!98:98,$B$9)="","",INDEX(Utilities!98:98,$B$9))</f>
        <v/>
      </c>
      <c r="AO98" s="1" t="str" cm="1">
        <f t="array" ref="AO98">IF(INDEX(Utilities!98:98,$B$9 + 4)="","",INDEX(Utilities!98:98,$B$9 +4))</f>
        <v/>
      </c>
      <c r="AQ98">
        <f t="shared" si="81"/>
        <v>2108</v>
      </c>
      <c r="AR98">
        <f t="shared" si="60"/>
        <v>2040</v>
      </c>
      <c r="AS98" cm="1">
        <f t="array" ref="AS98">IF(AR98&gt;=MAX($D$3:$D$100),MAX($D$3:$D$100),IF(AQ98&lt;$D$3,$D$3,INDEX($D$3:$D$100,MATCH(AQ98,$D$3:$D$100)+1)))</f>
        <v>2040</v>
      </c>
      <c r="AT98">
        <f t="shared" si="61"/>
        <v>9.6840000000000001E-5</v>
      </c>
      <c r="AU98" s="38">
        <f t="shared" si="62"/>
        <v>9.6840000000000001E-5</v>
      </c>
      <c r="AV98">
        <f t="shared" si="63"/>
        <v>9.6840000000000001E-5</v>
      </c>
      <c r="AW98">
        <f t="shared" si="64"/>
        <v>1.17873648</v>
      </c>
      <c r="AX98">
        <f t="shared" si="65"/>
        <v>0</v>
      </c>
      <c r="AZ98" s="1" t="str" cm="1">
        <f t="array" ref="AZ98">IF(INDEX(Utilities!98:98,$B$9)="","",INDEX(Utilities!98:98,$B$9))</f>
        <v/>
      </c>
      <c r="BA98" s="1" t="str" cm="1">
        <f t="array" ref="BA98">IF(INDEX(Utilities!98:98,$B$9 + 5)="","",INDEX(Utilities!98:98,$B$9 +5))</f>
        <v/>
      </c>
      <c r="BC98">
        <f t="shared" si="82"/>
        <v>2108</v>
      </c>
      <c r="BD98">
        <f t="shared" si="66"/>
        <v>2040</v>
      </c>
      <c r="BE98" cm="1">
        <f t="array" ref="BE98">IF(BD98&gt;=MAX($D$3:$D$100),MAX($D$3:$D$100),IF(BC98&lt;$D$3,$D$3,INDEX($D$3:$D$100,MATCH(BC98,$D$3:$D$100)+1)))</f>
        <v>2040</v>
      </c>
      <c r="BF98">
        <f t="shared" si="67"/>
        <v>0.61919999999999997</v>
      </c>
      <c r="BG98" s="38">
        <f t="shared" si="68"/>
        <v>0.61919999999999997</v>
      </c>
      <c r="BH98">
        <f t="shared" si="69"/>
        <v>0.61919999999999997</v>
      </c>
      <c r="BI98">
        <f t="shared" si="70"/>
        <v>7536.9023999999999</v>
      </c>
      <c r="BJ98">
        <f t="shared" si="71"/>
        <v>0</v>
      </c>
      <c r="BL98" s="1" t="str" cm="1">
        <f t="array" ref="BL98">IF(INDEX(Utilities!98:98,$B$9)="","",INDEX(Utilities!98:98,$B$9))</f>
        <v/>
      </c>
      <c r="BM98" s="1" t="str" cm="1">
        <f t="array" ref="BM98">IF(INDEX(Utilities!98:98,$B$9 + 5)="","",INDEX(Utilities!98:98,$B$9 +5))</f>
        <v/>
      </c>
      <c r="BO98">
        <f t="shared" si="83"/>
        <v>2108</v>
      </c>
      <c r="BP98">
        <f t="shared" si="72"/>
        <v>2040</v>
      </c>
      <c r="BQ98" cm="1">
        <f t="array" ref="BQ98">IF(BP98&gt;=MAX($D$3:$D$100),MAX($D$3:$D$100),IF(BO98&lt;$D$3,$D$3,INDEX($D$3:$D$100,MATCH(BO98,$D$3:$D$100)+1)))</f>
        <v>2040</v>
      </c>
      <c r="BR98">
        <f t="shared" si="73"/>
        <v>4.5396000000000001</v>
      </c>
      <c r="BS98" s="38">
        <f t="shared" si="74"/>
        <v>4.5396000000000001</v>
      </c>
      <c r="BT98">
        <f t="shared" si="75"/>
        <v>4.5396000000000001</v>
      </c>
      <c r="BU98">
        <f t="shared" si="76"/>
        <v>55256.011200000001</v>
      </c>
      <c r="BV98">
        <f t="shared" si="77"/>
        <v>0</v>
      </c>
    </row>
    <row r="99" spans="7:74" x14ac:dyDescent="0.25">
      <c r="G99">
        <f t="shared" si="78"/>
        <v>2109</v>
      </c>
      <c r="H99">
        <f t="shared" si="42"/>
        <v>2040</v>
      </c>
      <c r="I99" cm="1">
        <f t="array" ref="I99">IF(H99&gt;=MAX($D$3:$D$100),MAX($D$3:$D$100),IF(G99&lt;$D$3,$D$3,INDEX($D$3:$D$100,MATCH(G99,$D$3:$D$100)+1)))</f>
        <v>2040</v>
      </c>
      <c r="J99">
        <f t="shared" si="43"/>
        <v>6.8040000000000003E-2</v>
      </c>
      <c r="K99">
        <f t="shared" si="44"/>
        <v>6.8040000000000003E-2</v>
      </c>
      <c r="L99">
        <f t="shared" si="45"/>
        <v>6.8040000000000003E-2</v>
      </c>
      <c r="M99">
        <f t="shared" si="46"/>
        <v>828.18288000000007</v>
      </c>
      <c r="N99">
        <f t="shared" si="47"/>
        <v>0</v>
      </c>
      <c r="P99" s="1" t="str" cm="1">
        <f t="array" ref="P99">IF(INDEX(Utilities!99:99,$B$9)="","",INDEX(Utilities!99:99,$B$9))</f>
        <v/>
      </c>
      <c r="Q99" s="1" t="str" cm="1">
        <f t="array" ref="Q99">IF(INDEX(Utilities!99:99,$B$9 + 2)="","",INDEX(Utilities!99:99,$B$9 + 2))</f>
        <v/>
      </c>
      <c r="S99">
        <f t="shared" si="79"/>
        <v>2109</v>
      </c>
      <c r="T99">
        <f t="shared" si="48"/>
        <v>2040</v>
      </c>
      <c r="U99" cm="1">
        <f t="array" ref="U99">IF(T99&gt;=MAX($D$3:$D$100),MAX($D$3:$D$100),IF(S99&lt;$D$3,$D$3,INDEX($D$3:$D$100,MATCH(S99,$D$3:$D$100)+1)))</f>
        <v>2040</v>
      </c>
      <c r="V99">
        <f t="shared" si="49"/>
        <v>4.5720000000000003E-5</v>
      </c>
      <c r="W99" s="38">
        <f t="shared" si="50"/>
        <v>4.5720000000000003E-5</v>
      </c>
      <c r="X99">
        <f t="shared" si="51"/>
        <v>4.5720000000000003E-5</v>
      </c>
      <c r="Y99">
        <f t="shared" si="52"/>
        <v>0.55650384000000008</v>
      </c>
      <c r="Z99">
        <f t="shared" si="53"/>
        <v>0</v>
      </c>
      <c r="AB99" s="1" t="str" cm="1">
        <f t="array" ref="AB99">IF(INDEX(Utilities!99:99,$B$9)="","",INDEX(Utilities!99:99,$B$9))</f>
        <v/>
      </c>
      <c r="AC99" s="1" t="str" cm="1">
        <f t="array" ref="AC99">IF(INDEX(Utilities!99:99,$B$9 + 3)="","",INDEX(Utilities!99:99,$B$9 +3))</f>
        <v/>
      </c>
      <c r="AE99">
        <f t="shared" si="80"/>
        <v>2109</v>
      </c>
      <c r="AF99">
        <f t="shared" si="54"/>
        <v>2040</v>
      </c>
      <c r="AG99" cm="1">
        <f t="array" ref="AG99">IF(AF99&gt;=MAX($D$3:$D$100),MAX($D$3:$D$100),IF(AE99&lt;$D$3,$D$3,INDEX($D$3:$D$100,MATCH(AE99,$D$3:$D$100)+1)))</f>
        <v>2040</v>
      </c>
      <c r="AH99">
        <f t="shared" si="55"/>
        <v>4.572E-4</v>
      </c>
      <c r="AI99" s="38">
        <f t="shared" si="56"/>
        <v>4.572E-4</v>
      </c>
      <c r="AJ99">
        <f t="shared" si="57"/>
        <v>4.572E-4</v>
      </c>
      <c r="AK99">
        <f t="shared" si="58"/>
        <v>5.5650383999999997</v>
      </c>
      <c r="AL99">
        <f t="shared" si="59"/>
        <v>0</v>
      </c>
      <c r="AN99" s="1" t="str" cm="1">
        <f t="array" ref="AN99">IF(INDEX(Utilities!99:99,$B$9)="","",INDEX(Utilities!99:99,$B$9))</f>
        <v/>
      </c>
      <c r="AO99" s="1" t="str" cm="1">
        <f t="array" ref="AO99">IF(INDEX(Utilities!99:99,$B$9 + 4)="","",INDEX(Utilities!99:99,$B$9 +4))</f>
        <v/>
      </c>
      <c r="AQ99">
        <f t="shared" si="81"/>
        <v>2109</v>
      </c>
      <c r="AR99">
        <f t="shared" si="60"/>
        <v>2040</v>
      </c>
      <c r="AS99" cm="1">
        <f t="array" ref="AS99">IF(AR99&gt;=MAX($D$3:$D$100),MAX($D$3:$D$100),IF(AQ99&lt;$D$3,$D$3,INDEX($D$3:$D$100,MATCH(AQ99,$D$3:$D$100)+1)))</f>
        <v>2040</v>
      </c>
      <c r="AT99">
        <f t="shared" si="61"/>
        <v>9.6840000000000001E-5</v>
      </c>
      <c r="AU99" s="38">
        <f t="shared" si="62"/>
        <v>9.6840000000000001E-5</v>
      </c>
      <c r="AV99">
        <f t="shared" si="63"/>
        <v>9.6840000000000001E-5</v>
      </c>
      <c r="AW99">
        <f t="shared" si="64"/>
        <v>1.17873648</v>
      </c>
      <c r="AX99">
        <f t="shared" si="65"/>
        <v>0</v>
      </c>
      <c r="AZ99" s="1" t="str" cm="1">
        <f t="array" ref="AZ99">IF(INDEX(Utilities!99:99,$B$9)="","",INDEX(Utilities!99:99,$B$9))</f>
        <v/>
      </c>
      <c r="BA99" s="1" t="str" cm="1">
        <f t="array" ref="BA99">IF(INDEX(Utilities!99:99,$B$9 + 5)="","",INDEX(Utilities!99:99,$B$9 +5))</f>
        <v/>
      </c>
      <c r="BC99">
        <f t="shared" si="82"/>
        <v>2109</v>
      </c>
      <c r="BD99">
        <f t="shared" si="66"/>
        <v>2040</v>
      </c>
      <c r="BE99" cm="1">
        <f t="array" ref="BE99">IF(BD99&gt;=MAX($D$3:$D$100),MAX($D$3:$D$100),IF(BC99&lt;$D$3,$D$3,INDEX($D$3:$D$100,MATCH(BC99,$D$3:$D$100)+1)))</f>
        <v>2040</v>
      </c>
      <c r="BF99">
        <f t="shared" si="67"/>
        <v>0.61919999999999997</v>
      </c>
      <c r="BG99" s="38">
        <f t="shared" si="68"/>
        <v>0.61919999999999997</v>
      </c>
      <c r="BH99">
        <f t="shared" si="69"/>
        <v>0.61919999999999997</v>
      </c>
      <c r="BI99">
        <f t="shared" si="70"/>
        <v>7536.9023999999999</v>
      </c>
      <c r="BJ99">
        <f t="shared" si="71"/>
        <v>0</v>
      </c>
      <c r="BL99" s="1" t="str" cm="1">
        <f t="array" ref="BL99">IF(INDEX(Utilities!99:99,$B$9)="","",INDEX(Utilities!99:99,$B$9))</f>
        <v/>
      </c>
      <c r="BM99" s="1" t="str" cm="1">
        <f t="array" ref="BM99">IF(INDEX(Utilities!99:99,$B$9 + 5)="","",INDEX(Utilities!99:99,$B$9 +5))</f>
        <v/>
      </c>
      <c r="BO99">
        <f t="shared" si="83"/>
        <v>2109</v>
      </c>
      <c r="BP99">
        <f t="shared" si="72"/>
        <v>2040</v>
      </c>
      <c r="BQ99" cm="1">
        <f t="array" ref="BQ99">IF(BP99&gt;=MAX($D$3:$D$100),MAX($D$3:$D$100),IF(BO99&lt;$D$3,$D$3,INDEX($D$3:$D$100,MATCH(BO99,$D$3:$D$100)+1)))</f>
        <v>2040</v>
      </c>
      <c r="BR99">
        <f t="shared" si="73"/>
        <v>4.5396000000000001</v>
      </c>
      <c r="BS99" s="38">
        <f t="shared" si="74"/>
        <v>4.5396000000000001</v>
      </c>
      <c r="BT99">
        <f t="shared" si="75"/>
        <v>4.5396000000000001</v>
      </c>
      <c r="BU99">
        <f t="shared" si="76"/>
        <v>55256.011200000001</v>
      </c>
      <c r="BV99">
        <f t="shared" si="77"/>
        <v>0</v>
      </c>
    </row>
    <row r="100" spans="7:74" x14ac:dyDescent="0.25">
      <c r="G100">
        <f t="shared" si="78"/>
        <v>2110</v>
      </c>
      <c r="H100">
        <f t="shared" si="42"/>
        <v>2040</v>
      </c>
      <c r="I100" cm="1">
        <f t="array" ref="I100">IF(H100&gt;=MAX($D$3:$D$100),MAX($D$3:$D$100),IF(G100&lt;$D$3,$D$3,INDEX($D$3:$D$100,MATCH(G100,$D$3:$D$100)+1)))</f>
        <v>2040</v>
      </c>
      <c r="J100">
        <f t="shared" si="43"/>
        <v>6.8040000000000003E-2</v>
      </c>
      <c r="K100">
        <f t="shared" si="44"/>
        <v>6.8040000000000003E-2</v>
      </c>
      <c r="L100">
        <f t="shared" si="45"/>
        <v>6.8040000000000003E-2</v>
      </c>
      <c r="M100">
        <f t="shared" si="46"/>
        <v>828.18288000000007</v>
      </c>
      <c r="N100">
        <f t="shared" si="47"/>
        <v>0</v>
      </c>
      <c r="P100" s="1" t="str" cm="1">
        <f t="array" ref="P100">IF(INDEX(Utilities!100:100,$B$9)="","",INDEX(Utilities!100:100,$B$9))</f>
        <v/>
      </c>
      <c r="Q100" s="1" t="str" cm="1">
        <f t="array" ref="Q100">IF(INDEX(Utilities!100:100,$B$9 + 2)="","",INDEX(Utilities!100:100,$B$9 + 2))</f>
        <v/>
      </c>
      <c r="S100">
        <f t="shared" si="79"/>
        <v>2110</v>
      </c>
      <c r="T100">
        <f t="shared" si="48"/>
        <v>2040</v>
      </c>
      <c r="U100" cm="1">
        <f t="array" ref="U100">IF(T100&gt;=MAX($D$3:$D$100),MAX($D$3:$D$100),IF(S100&lt;$D$3,$D$3,INDEX($D$3:$D$100,MATCH(S100,$D$3:$D$100)+1)))</f>
        <v>2040</v>
      </c>
      <c r="V100">
        <f t="shared" si="49"/>
        <v>4.5720000000000003E-5</v>
      </c>
      <c r="W100" s="38">
        <f t="shared" si="50"/>
        <v>4.5720000000000003E-5</v>
      </c>
      <c r="X100">
        <f t="shared" si="51"/>
        <v>4.5720000000000003E-5</v>
      </c>
      <c r="Y100">
        <f t="shared" si="52"/>
        <v>0.55650384000000008</v>
      </c>
      <c r="Z100">
        <f t="shared" si="53"/>
        <v>0</v>
      </c>
      <c r="AB100" s="1" t="str" cm="1">
        <f t="array" ref="AB100">IF(INDEX(Utilities!100:100,$B$9)="","",INDEX(Utilities!100:100,$B$9))</f>
        <v/>
      </c>
      <c r="AC100" s="1" t="str" cm="1">
        <f t="array" ref="AC100">IF(INDEX(Utilities!100:100,$B$9 + 3)="","",INDEX(Utilities!100:100,$B$9 +3))</f>
        <v/>
      </c>
      <c r="AE100">
        <f t="shared" si="80"/>
        <v>2110</v>
      </c>
      <c r="AF100">
        <f t="shared" si="54"/>
        <v>2040</v>
      </c>
      <c r="AG100" cm="1">
        <f t="array" ref="AG100">IF(AF100&gt;=MAX($D$3:$D$100),MAX($D$3:$D$100),IF(AE100&lt;$D$3,$D$3,INDEX($D$3:$D$100,MATCH(AE100,$D$3:$D$100)+1)))</f>
        <v>2040</v>
      </c>
      <c r="AH100">
        <f t="shared" si="55"/>
        <v>4.572E-4</v>
      </c>
      <c r="AI100" s="38">
        <f t="shared" si="56"/>
        <v>4.572E-4</v>
      </c>
      <c r="AJ100">
        <f t="shared" si="57"/>
        <v>4.572E-4</v>
      </c>
      <c r="AK100">
        <f t="shared" si="58"/>
        <v>5.5650383999999997</v>
      </c>
      <c r="AL100">
        <f t="shared" si="59"/>
        <v>0</v>
      </c>
      <c r="AN100" s="1" t="str" cm="1">
        <f t="array" ref="AN100">IF(INDEX(Utilities!100:100,$B$9)="","",INDEX(Utilities!100:100,$B$9))</f>
        <v/>
      </c>
      <c r="AO100" s="1" t="str" cm="1">
        <f t="array" ref="AO100">IF(INDEX(Utilities!100:100,$B$9 + 4)="","",INDEX(Utilities!100:100,$B$9 +4))</f>
        <v/>
      </c>
      <c r="AQ100">
        <f t="shared" si="81"/>
        <v>2110</v>
      </c>
      <c r="AR100">
        <f t="shared" si="60"/>
        <v>2040</v>
      </c>
      <c r="AS100" cm="1">
        <f t="array" ref="AS100">IF(AR100&gt;=MAX($D$3:$D$100),MAX($D$3:$D$100),IF(AQ100&lt;$D$3,$D$3,INDEX($D$3:$D$100,MATCH(AQ100,$D$3:$D$100)+1)))</f>
        <v>2040</v>
      </c>
      <c r="AT100">
        <f t="shared" si="61"/>
        <v>9.6840000000000001E-5</v>
      </c>
      <c r="AU100" s="38">
        <f t="shared" si="62"/>
        <v>9.6840000000000001E-5</v>
      </c>
      <c r="AV100">
        <f t="shared" si="63"/>
        <v>9.6840000000000001E-5</v>
      </c>
      <c r="AW100">
        <f t="shared" si="64"/>
        <v>1.17873648</v>
      </c>
      <c r="AX100">
        <f t="shared" si="65"/>
        <v>0</v>
      </c>
      <c r="AZ100" s="1" t="str" cm="1">
        <f t="array" ref="AZ100">IF(INDEX(Utilities!100:100,$B$9)="","",INDEX(Utilities!100:100,$B$9))</f>
        <v/>
      </c>
      <c r="BA100" s="1" t="str" cm="1">
        <f t="array" ref="BA100">IF(INDEX(Utilities!100:100,$B$9 + 5)="","",INDEX(Utilities!100:100,$B$9 +5))</f>
        <v/>
      </c>
      <c r="BC100">
        <f t="shared" si="82"/>
        <v>2110</v>
      </c>
      <c r="BD100">
        <f t="shared" si="66"/>
        <v>2040</v>
      </c>
      <c r="BE100" cm="1">
        <f t="array" ref="BE100">IF(BD100&gt;=MAX($D$3:$D$100),MAX($D$3:$D$100),IF(BC100&lt;$D$3,$D$3,INDEX($D$3:$D$100,MATCH(BC100,$D$3:$D$100)+1)))</f>
        <v>2040</v>
      </c>
      <c r="BF100">
        <f t="shared" si="67"/>
        <v>0.61919999999999997</v>
      </c>
      <c r="BG100" s="38">
        <f t="shared" si="68"/>
        <v>0.61919999999999997</v>
      </c>
      <c r="BH100">
        <f t="shared" si="69"/>
        <v>0.61919999999999997</v>
      </c>
      <c r="BI100">
        <f t="shared" si="70"/>
        <v>7536.9023999999999</v>
      </c>
      <c r="BJ100">
        <f t="shared" si="71"/>
        <v>0</v>
      </c>
      <c r="BL100" s="1" t="str" cm="1">
        <f t="array" ref="BL100">IF(INDEX(Utilities!100:100,$B$9)="","",INDEX(Utilities!100:100,$B$9))</f>
        <v/>
      </c>
      <c r="BM100" s="1" t="str" cm="1">
        <f t="array" ref="BM100">IF(INDEX(Utilities!100:100,$B$9 + 5)="","",INDEX(Utilities!100:100,$B$9 +5))</f>
        <v/>
      </c>
      <c r="BO100">
        <f t="shared" si="83"/>
        <v>2110</v>
      </c>
      <c r="BP100">
        <f t="shared" si="72"/>
        <v>2040</v>
      </c>
      <c r="BQ100" cm="1">
        <f t="array" ref="BQ100">IF(BP100&gt;=MAX($D$3:$D$100),MAX($D$3:$D$100),IF(BO100&lt;$D$3,$D$3,INDEX($D$3:$D$100,MATCH(BO100,$D$3:$D$100)+1)))</f>
        <v>2040</v>
      </c>
      <c r="BR100">
        <f t="shared" si="73"/>
        <v>4.5396000000000001</v>
      </c>
      <c r="BS100" s="38">
        <f t="shared" si="74"/>
        <v>4.5396000000000001</v>
      </c>
      <c r="BT100">
        <f t="shared" si="75"/>
        <v>4.5396000000000001</v>
      </c>
      <c r="BU100">
        <f t="shared" si="76"/>
        <v>55256.011200000001</v>
      </c>
      <c r="BV100">
        <f t="shared" si="77"/>
        <v>0</v>
      </c>
    </row>
    <row r="101" spans="7:74" x14ac:dyDescent="0.25">
      <c r="G101">
        <f t="shared" si="78"/>
        <v>2111</v>
      </c>
      <c r="H101">
        <f t="shared" si="42"/>
        <v>2040</v>
      </c>
      <c r="I101" cm="1">
        <f t="array" ref="I101">IF(H101&gt;=MAX($D$3:$D$100),MAX($D$3:$D$100),IF(G101&lt;$D$3,$D$3,INDEX($D$3:$D$100,MATCH(G101,$D$3:$D$100)+1)))</f>
        <v>2040</v>
      </c>
      <c r="J101">
        <f t="shared" si="43"/>
        <v>6.8040000000000003E-2</v>
      </c>
      <c r="K101">
        <f t="shared" si="44"/>
        <v>6.8040000000000003E-2</v>
      </c>
      <c r="L101">
        <f t="shared" si="45"/>
        <v>6.8040000000000003E-2</v>
      </c>
      <c r="M101">
        <f t="shared" si="46"/>
        <v>828.18288000000007</v>
      </c>
      <c r="N101">
        <f t="shared" si="47"/>
        <v>0</v>
      </c>
      <c r="P101" s="1" t="str" cm="1">
        <f t="array" ref="P101">IF(INDEX(Utilities!101:101,$B$9)="","",INDEX(Utilities!101:101,$B$9))</f>
        <v/>
      </c>
      <c r="Q101" s="1" t="str" cm="1">
        <f t="array" ref="Q101">IF(INDEX(Utilities!101:101,$B$9 + 2)="","",INDEX(Utilities!101:101,$B$9 + 2))</f>
        <v/>
      </c>
      <c r="S101">
        <f t="shared" si="79"/>
        <v>2111</v>
      </c>
      <c r="T101">
        <f t="shared" si="48"/>
        <v>2040</v>
      </c>
      <c r="U101" cm="1">
        <f t="array" ref="U101">IF(T101&gt;=MAX($D$3:$D$100),MAX($D$3:$D$100),IF(S101&lt;$D$3,$D$3,INDEX($D$3:$D$100,MATCH(S101,$D$3:$D$100)+1)))</f>
        <v>2040</v>
      </c>
      <c r="V101">
        <f t="shared" si="49"/>
        <v>4.5720000000000003E-5</v>
      </c>
      <c r="W101" s="38">
        <f t="shared" si="50"/>
        <v>4.5720000000000003E-5</v>
      </c>
      <c r="X101">
        <f t="shared" si="51"/>
        <v>4.5720000000000003E-5</v>
      </c>
      <c r="Y101">
        <f t="shared" si="52"/>
        <v>0.55650384000000008</v>
      </c>
      <c r="Z101">
        <f t="shared" si="53"/>
        <v>0</v>
      </c>
      <c r="AB101" s="1" t="str" cm="1">
        <f t="array" ref="AB101">IF(INDEX(Utilities!101:101,$B$9)="","",INDEX(Utilities!101:101,$B$9))</f>
        <v/>
      </c>
      <c r="AC101" s="1" t="str" cm="1">
        <f t="array" ref="AC101">IF(INDEX(Utilities!101:101,$B$9 + 3)="","",INDEX(Utilities!101:101,$B$9 +3))</f>
        <v/>
      </c>
      <c r="AE101">
        <f t="shared" si="80"/>
        <v>2111</v>
      </c>
      <c r="AF101">
        <f t="shared" si="54"/>
        <v>2040</v>
      </c>
      <c r="AG101" cm="1">
        <f t="array" ref="AG101">IF(AF101&gt;=MAX($D$3:$D$100),MAX($D$3:$D$100),IF(AE101&lt;$D$3,$D$3,INDEX($D$3:$D$100,MATCH(AE101,$D$3:$D$100)+1)))</f>
        <v>2040</v>
      </c>
      <c r="AH101">
        <f t="shared" si="55"/>
        <v>4.572E-4</v>
      </c>
      <c r="AI101" s="38">
        <f t="shared" si="56"/>
        <v>4.572E-4</v>
      </c>
      <c r="AJ101">
        <f t="shared" si="57"/>
        <v>4.572E-4</v>
      </c>
      <c r="AK101">
        <f t="shared" si="58"/>
        <v>5.5650383999999997</v>
      </c>
      <c r="AL101">
        <f t="shared" si="59"/>
        <v>0</v>
      </c>
      <c r="AN101" s="1" t="str" cm="1">
        <f t="array" ref="AN101">IF(INDEX(Utilities!101:101,$B$9)="","",INDEX(Utilities!101:101,$B$9))</f>
        <v/>
      </c>
      <c r="AO101" s="1" t="str" cm="1">
        <f t="array" ref="AO101">IF(INDEX(Utilities!101:101,$B$9 + 4)="","",INDEX(Utilities!101:101,$B$9 +4))</f>
        <v/>
      </c>
      <c r="AQ101">
        <f t="shared" si="81"/>
        <v>2111</v>
      </c>
      <c r="AR101">
        <f t="shared" si="60"/>
        <v>2040</v>
      </c>
      <c r="AS101" cm="1">
        <f t="array" ref="AS101">IF(AR101&gt;=MAX($D$3:$D$100),MAX($D$3:$D$100),IF(AQ101&lt;$D$3,$D$3,INDEX($D$3:$D$100,MATCH(AQ101,$D$3:$D$100)+1)))</f>
        <v>2040</v>
      </c>
      <c r="AT101">
        <f t="shared" si="61"/>
        <v>9.6840000000000001E-5</v>
      </c>
      <c r="AU101" s="38">
        <f t="shared" si="62"/>
        <v>9.6840000000000001E-5</v>
      </c>
      <c r="AV101">
        <f t="shared" si="63"/>
        <v>9.6840000000000001E-5</v>
      </c>
      <c r="AW101">
        <f t="shared" si="64"/>
        <v>1.17873648</v>
      </c>
      <c r="AX101">
        <f t="shared" si="65"/>
        <v>0</v>
      </c>
      <c r="AZ101" s="1" t="str" cm="1">
        <f t="array" ref="AZ101">IF(INDEX(Utilities!101:101,$B$9)="","",INDEX(Utilities!101:101,$B$9))</f>
        <v/>
      </c>
      <c r="BA101" s="1" t="str" cm="1">
        <f t="array" ref="BA101">IF(INDEX(Utilities!101:101,$B$9 + 5)="","",INDEX(Utilities!101:101,$B$9 +5))</f>
        <v/>
      </c>
      <c r="BC101">
        <f t="shared" si="82"/>
        <v>2111</v>
      </c>
      <c r="BD101">
        <f t="shared" si="66"/>
        <v>2040</v>
      </c>
      <c r="BE101" cm="1">
        <f t="array" ref="BE101">IF(BD101&gt;=MAX($D$3:$D$100),MAX($D$3:$D$100),IF(BC101&lt;$D$3,$D$3,INDEX($D$3:$D$100,MATCH(BC101,$D$3:$D$100)+1)))</f>
        <v>2040</v>
      </c>
      <c r="BF101">
        <f t="shared" si="67"/>
        <v>0.61919999999999997</v>
      </c>
      <c r="BG101" s="38">
        <f t="shared" si="68"/>
        <v>0.61919999999999997</v>
      </c>
      <c r="BH101">
        <f t="shared" si="69"/>
        <v>0.61919999999999997</v>
      </c>
      <c r="BI101">
        <f t="shared" si="70"/>
        <v>7536.9023999999999</v>
      </c>
      <c r="BJ101">
        <f t="shared" si="71"/>
        <v>0</v>
      </c>
      <c r="BL101" s="1" t="str" cm="1">
        <f t="array" ref="BL101">IF(INDEX(Utilities!101:101,$B$9)="","",INDEX(Utilities!101:101,$B$9))</f>
        <v/>
      </c>
      <c r="BM101" s="1" t="str" cm="1">
        <f t="array" ref="BM101">IF(INDEX(Utilities!101:101,$B$9 + 5)="","",INDEX(Utilities!101:101,$B$9 +5))</f>
        <v/>
      </c>
      <c r="BO101">
        <f t="shared" si="83"/>
        <v>2111</v>
      </c>
      <c r="BP101">
        <f t="shared" si="72"/>
        <v>2040</v>
      </c>
      <c r="BQ101" cm="1">
        <f t="array" ref="BQ101">IF(BP101&gt;=MAX($D$3:$D$100),MAX($D$3:$D$100),IF(BO101&lt;$D$3,$D$3,INDEX($D$3:$D$100,MATCH(BO101,$D$3:$D$100)+1)))</f>
        <v>2040</v>
      </c>
      <c r="BR101">
        <f t="shared" si="73"/>
        <v>4.5396000000000001</v>
      </c>
      <c r="BS101" s="38">
        <f t="shared" si="74"/>
        <v>4.5396000000000001</v>
      </c>
      <c r="BT101">
        <f t="shared" si="75"/>
        <v>4.5396000000000001</v>
      </c>
      <c r="BU101">
        <f t="shared" si="76"/>
        <v>55256.011200000001</v>
      </c>
      <c r="BV101">
        <f t="shared" si="77"/>
        <v>0</v>
      </c>
    </row>
    <row r="102" spans="7:74" x14ac:dyDescent="0.25">
      <c r="G102">
        <f t="shared" si="78"/>
        <v>2112</v>
      </c>
      <c r="H102">
        <f t="shared" si="42"/>
        <v>2040</v>
      </c>
      <c r="I102" cm="1">
        <f t="array" ref="I102">IF(H102&gt;=MAX($D$3:$D$100),MAX($D$3:$D$100),IF(G102&lt;$D$3,$D$3,INDEX($D$3:$D$100,MATCH(G102,$D$3:$D$100)+1)))</f>
        <v>2040</v>
      </c>
      <c r="J102">
        <f t="shared" si="43"/>
        <v>6.8040000000000003E-2</v>
      </c>
      <c r="K102">
        <f t="shared" si="44"/>
        <v>6.8040000000000003E-2</v>
      </c>
      <c r="L102">
        <f t="shared" si="45"/>
        <v>6.8040000000000003E-2</v>
      </c>
      <c r="M102">
        <f t="shared" si="46"/>
        <v>828.18288000000007</v>
      </c>
      <c r="N102">
        <f t="shared" si="47"/>
        <v>0</v>
      </c>
      <c r="P102" s="1" t="str" cm="1">
        <f t="array" ref="P102">IF(INDEX(Utilities!102:102,$B$9)="","",INDEX(Utilities!102:102,$B$9))</f>
        <v/>
      </c>
      <c r="Q102" s="1" t="str" cm="1">
        <f t="array" ref="Q102">IF(INDEX(Utilities!102:102,$B$9 + 2)="","",INDEX(Utilities!102:102,$B$9 + 2))</f>
        <v/>
      </c>
      <c r="S102">
        <f t="shared" si="79"/>
        <v>2112</v>
      </c>
      <c r="T102">
        <f t="shared" si="48"/>
        <v>2040</v>
      </c>
      <c r="U102" cm="1">
        <f t="array" ref="U102">IF(T102&gt;=MAX($D$3:$D$100),MAX($D$3:$D$100),IF(S102&lt;$D$3,$D$3,INDEX($D$3:$D$100,MATCH(S102,$D$3:$D$100)+1)))</f>
        <v>2040</v>
      </c>
      <c r="V102">
        <f t="shared" si="49"/>
        <v>4.5720000000000003E-5</v>
      </c>
      <c r="W102" s="38">
        <f t="shared" si="50"/>
        <v>4.5720000000000003E-5</v>
      </c>
      <c r="X102">
        <f t="shared" si="51"/>
        <v>4.5720000000000003E-5</v>
      </c>
      <c r="Y102">
        <f t="shared" si="52"/>
        <v>0.55650384000000008</v>
      </c>
      <c r="Z102">
        <f t="shared" si="53"/>
        <v>0</v>
      </c>
      <c r="AB102" s="1" t="str" cm="1">
        <f t="array" ref="AB102">IF(INDEX(Utilities!102:102,$B$9)="","",INDEX(Utilities!102:102,$B$9))</f>
        <v/>
      </c>
      <c r="AC102" s="1" t="str" cm="1">
        <f t="array" ref="AC102">IF(INDEX(Utilities!102:102,$B$9 + 3)="","",INDEX(Utilities!102:102,$B$9 +3))</f>
        <v/>
      </c>
      <c r="AE102">
        <f t="shared" si="80"/>
        <v>2112</v>
      </c>
      <c r="AF102">
        <f t="shared" si="54"/>
        <v>2040</v>
      </c>
      <c r="AG102" cm="1">
        <f t="array" ref="AG102">IF(AF102&gt;=MAX($D$3:$D$100),MAX($D$3:$D$100),IF(AE102&lt;$D$3,$D$3,INDEX($D$3:$D$100,MATCH(AE102,$D$3:$D$100)+1)))</f>
        <v>2040</v>
      </c>
      <c r="AH102">
        <f t="shared" si="55"/>
        <v>4.572E-4</v>
      </c>
      <c r="AI102" s="38">
        <f t="shared" si="56"/>
        <v>4.572E-4</v>
      </c>
      <c r="AJ102">
        <f t="shared" si="57"/>
        <v>4.572E-4</v>
      </c>
      <c r="AK102">
        <f t="shared" si="58"/>
        <v>5.5650383999999997</v>
      </c>
      <c r="AL102">
        <f t="shared" si="59"/>
        <v>0</v>
      </c>
      <c r="AN102" s="1" t="str" cm="1">
        <f t="array" ref="AN102">IF(INDEX(Utilities!102:102,$B$9)="","",INDEX(Utilities!102:102,$B$9))</f>
        <v/>
      </c>
      <c r="AO102" s="1" t="str" cm="1">
        <f t="array" ref="AO102">IF(INDEX(Utilities!102:102,$B$9 + 4)="","",INDEX(Utilities!102:102,$B$9 +4))</f>
        <v/>
      </c>
      <c r="AQ102">
        <f t="shared" si="81"/>
        <v>2112</v>
      </c>
      <c r="AR102">
        <f t="shared" si="60"/>
        <v>2040</v>
      </c>
      <c r="AS102" cm="1">
        <f t="array" ref="AS102">IF(AR102&gt;=MAX($D$3:$D$100),MAX($D$3:$D$100),IF(AQ102&lt;$D$3,$D$3,INDEX($D$3:$D$100,MATCH(AQ102,$D$3:$D$100)+1)))</f>
        <v>2040</v>
      </c>
      <c r="AT102">
        <f t="shared" si="61"/>
        <v>9.6840000000000001E-5</v>
      </c>
      <c r="AU102" s="38">
        <f t="shared" si="62"/>
        <v>9.6840000000000001E-5</v>
      </c>
      <c r="AV102">
        <f t="shared" si="63"/>
        <v>9.6840000000000001E-5</v>
      </c>
      <c r="AW102">
        <f t="shared" si="64"/>
        <v>1.17873648</v>
      </c>
      <c r="AX102">
        <f t="shared" si="65"/>
        <v>0</v>
      </c>
      <c r="AZ102" s="1" t="str" cm="1">
        <f t="array" ref="AZ102">IF(INDEX(Utilities!102:102,$B$9)="","",INDEX(Utilities!102:102,$B$9))</f>
        <v/>
      </c>
      <c r="BA102" s="1" t="str" cm="1">
        <f t="array" ref="BA102">IF(INDEX(Utilities!102:102,$B$9 + 5)="","",INDEX(Utilities!102:102,$B$9 +5))</f>
        <v/>
      </c>
      <c r="BC102">
        <f t="shared" si="82"/>
        <v>2112</v>
      </c>
      <c r="BD102">
        <f t="shared" si="66"/>
        <v>2040</v>
      </c>
      <c r="BE102" cm="1">
        <f t="array" ref="BE102">IF(BD102&gt;=MAX($D$3:$D$100),MAX($D$3:$D$100),IF(BC102&lt;$D$3,$D$3,INDEX($D$3:$D$100,MATCH(BC102,$D$3:$D$100)+1)))</f>
        <v>2040</v>
      </c>
      <c r="BF102">
        <f t="shared" si="67"/>
        <v>0.61919999999999997</v>
      </c>
      <c r="BG102" s="38">
        <f t="shared" si="68"/>
        <v>0.61919999999999997</v>
      </c>
      <c r="BH102">
        <f t="shared" si="69"/>
        <v>0.61919999999999997</v>
      </c>
      <c r="BI102">
        <f t="shared" si="70"/>
        <v>7536.9023999999999</v>
      </c>
      <c r="BJ102">
        <f t="shared" si="71"/>
        <v>0</v>
      </c>
      <c r="BL102" s="1" t="str" cm="1">
        <f t="array" ref="BL102">IF(INDEX(Utilities!102:102,$B$9)="","",INDEX(Utilities!102:102,$B$9))</f>
        <v/>
      </c>
      <c r="BM102" s="1" t="str" cm="1">
        <f t="array" ref="BM102">IF(INDEX(Utilities!102:102,$B$9 + 5)="","",INDEX(Utilities!102:102,$B$9 +5))</f>
        <v/>
      </c>
      <c r="BO102">
        <f t="shared" si="83"/>
        <v>2112</v>
      </c>
      <c r="BP102">
        <f t="shared" si="72"/>
        <v>2040</v>
      </c>
      <c r="BQ102" cm="1">
        <f t="array" ref="BQ102">IF(BP102&gt;=MAX($D$3:$D$100),MAX($D$3:$D$100),IF(BO102&lt;$D$3,$D$3,INDEX($D$3:$D$100,MATCH(BO102,$D$3:$D$100)+1)))</f>
        <v>2040</v>
      </c>
      <c r="BR102">
        <f t="shared" si="73"/>
        <v>4.5396000000000001</v>
      </c>
      <c r="BS102" s="38">
        <f t="shared" si="74"/>
        <v>4.5396000000000001</v>
      </c>
      <c r="BT102">
        <f t="shared" si="75"/>
        <v>4.5396000000000001</v>
      </c>
      <c r="BU102">
        <f t="shared" si="76"/>
        <v>55256.011200000001</v>
      </c>
      <c r="BV102">
        <f t="shared" si="77"/>
        <v>0</v>
      </c>
    </row>
    <row r="103" spans="7:74" x14ac:dyDescent="0.25">
      <c r="G103">
        <f t="shared" si="78"/>
        <v>2113</v>
      </c>
      <c r="H103">
        <f t="shared" si="42"/>
        <v>2040</v>
      </c>
      <c r="I103" cm="1">
        <f t="array" ref="I103">IF(H103&gt;=MAX($D$3:$D$100),MAX($D$3:$D$100),IF(G103&lt;$D$3,$D$3,INDEX($D$3:$D$100,MATCH(G103,$D$3:$D$100)+1)))</f>
        <v>2040</v>
      </c>
      <c r="J103">
        <f t="shared" si="43"/>
        <v>6.8040000000000003E-2</v>
      </c>
      <c r="K103">
        <f t="shared" si="44"/>
        <v>6.8040000000000003E-2</v>
      </c>
      <c r="L103">
        <f t="shared" si="45"/>
        <v>6.8040000000000003E-2</v>
      </c>
      <c r="M103">
        <f t="shared" si="46"/>
        <v>828.18288000000007</v>
      </c>
      <c r="N103">
        <f t="shared" si="47"/>
        <v>0</v>
      </c>
      <c r="P103" s="1" t="str" cm="1">
        <f t="array" ref="P103">IF(INDEX(Utilities!103:103,$B$9)="","",INDEX(Utilities!103:103,$B$9))</f>
        <v/>
      </c>
      <c r="Q103" s="1" t="str" cm="1">
        <f t="array" ref="Q103">IF(INDEX(Utilities!103:103,$B$9 + 2)="","",INDEX(Utilities!103:103,$B$9 + 2))</f>
        <v/>
      </c>
      <c r="S103">
        <f t="shared" si="79"/>
        <v>2113</v>
      </c>
      <c r="T103">
        <f t="shared" si="48"/>
        <v>2040</v>
      </c>
      <c r="U103" cm="1">
        <f t="array" ref="U103">IF(T103&gt;=MAX($D$3:$D$100),MAX($D$3:$D$100),IF(S103&lt;$D$3,$D$3,INDEX($D$3:$D$100,MATCH(S103,$D$3:$D$100)+1)))</f>
        <v>2040</v>
      </c>
      <c r="V103">
        <f t="shared" si="49"/>
        <v>4.5720000000000003E-5</v>
      </c>
      <c r="W103" s="38">
        <f t="shared" si="50"/>
        <v>4.5720000000000003E-5</v>
      </c>
      <c r="X103">
        <f t="shared" si="51"/>
        <v>4.5720000000000003E-5</v>
      </c>
      <c r="Y103">
        <f t="shared" si="52"/>
        <v>0.55650384000000008</v>
      </c>
      <c r="Z103">
        <f t="shared" si="53"/>
        <v>0</v>
      </c>
      <c r="AB103" s="1" t="str" cm="1">
        <f t="array" ref="AB103">IF(INDEX(Utilities!103:103,$B$9)="","",INDEX(Utilities!103:103,$B$9))</f>
        <v/>
      </c>
      <c r="AC103" s="1" t="str" cm="1">
        <f t="array" ref="AC103">IF(INDEX(Utilities!103:103,$B$9 + 3)="","",INDEX(Utilities!103:103,$B$9 +3))</f>
        <v/>
      </c>
      <c r="AE103">
        <f t="shared" si="80"/>
        <v>2113</v>
      </c>
      <c r="AF103">
        <f t="shared" si="54"/>
        <v>2040</v>
      </c>
      <c r="AG103" cm="1">
        <f t="array" ref="AG103">IF(AF103&gt;=MAX($D$3:$D$100),MAX($D$3:$D$100),IF(AE103&lt;$D$3,$D$3,INDEX($D$3:$D$100,MATCH(AE103,$D$3:$D$100)+1)))</f>
        <v>2040</v>
      </c>
      <c r="AH103">
        <f t="shared" si="55"/>
        <v>4.572E-4</v>
      </c>
      <c r="AI103" s="38">
        <f t="shared" si="56"/>
        <v>4.572E-4</v>
      </c>
      <c r="AJ103">
        <f t="shared" si="57"/>
        <v>4.572E-4</v>
      </c>
      <c r="AK103">
        <f t="shared" si="58"/>
        <v>5.5650383999999997</v>
      </c>
      <c r="AL103">
        <f t="shared" si="59"/>
        <v>0</v>
      </c>
      <c r="AN103" s="1" t="str" cm="1">
        <f t="array" ref="AN103">IF(INDEX(Utilities!103:103,$B$9)="","",INDEX(Utilities!103:103,$B$9))</f>
        <v/>
      </c>
      <c r="AO103" s="1" t="str" cm="1">
        <f t="array" ref="AO103">IF(INDEX(Utilities!103:103,$B$9 + 4)="","",INDEX(Utilities!103:103,$B$9 +4))</f>
        <v/>
      </c>
      <c r="AQ103">
        <f t="shared" si="81"/>
        <v>2113</v>
      </c>
      <c r="AR103">
        <f t="shared" si="60"/>
        <v>2040</v>
      </c>
      <c r="AS103" cm="1">
        <f t="array" ref="AS103">IF(AR103&gt;=MAX($D$3:$D$100),MAX($D$3:$D$100),IF(AQ103&lt;$D$3,$D$3,INDEX($D$3:$D$100,MATCH(AQ103,$D$3:$D$100)+1)))</f>
        <v>2040</v>
      </c>
      <c r="AT103">
        <f t="shared" si="61"/>
        <v>9.6840000000000001E-5</v>
      </c>
      <c r="AU103" s="38">
        <f t="shared" si="62"/>
        <v>9.6840000000000001E-5</v>
      </c>
      <c r="AV103">
        <f t="shared" si="63"/>
        <v>9.6840000000000001E-5</v>
      </c>
      <c r="AW103">
        <f t="shared" si="64"/>
        <v>1.17873648</v>
      </c>
      <c r="AX103">
        <f t="shared" si="65"/>
        <v>0</v>
      </c>
      <c r="AZ103" s="1" t="str" cm="1">
        <f t="array" ref="AZ103">IF(INDEX(Utilities!103:103,$B$9)="","",INDEX(Utilities!103:103,$B$9))</f>
        <v/>
      </c>
      <c r="BA103" s="1" t="str" cm="1">
        <f t="array" ref="BA103">IF(INDEX(Utilities!103:103,$B$9 + 5)="","",INDEX(Utilities!103:103,$B$9 +5))</f>
        <v/>
      </c>
      <c r="BC103">
        <f t="shared" si="82"/>
        <v>2113</v>
      </c>
      <c r="BD103">
        <f t="shared" si="66"/>
        <v>2040</v>
      </c>
      <c r="BE103" cm="1">
        <f t="array" ref="BE103">IF(BD103&gt;=MAX($D$3:$D$100),MAX($D$3:$D$100),IF(BC103&lt;$D$3,$D$3,INDEX($D$3:$D$100,MATCH(BC103,$D$3:$D$100)+1)))</f>
        <v>2040</v>
      </c>
      <c r="BF103">
        <f t="shared" si="67"/>
        <v>0.61919999999999997</v>
      </c>
      <c r="BG103" s="38">
        <f t="shared" si="68"/>
        <v>0.61919999999999997</v>
      </c>
      <c r="BH103">
        <f t="shared" si="69"/>
        <v>0.61919999999999997</v>
      </c>
      <c r="BI103">
        <f t="shared" si="70"/>
        <v>7536.9023999999999</v>
      </c>
      <c r="BJ103">
        <f t="shared" si="71"/>
        <v>0</v>
      </c>
      <c r="BL103" s="1" t="str" cm="1">
        <f t="array" ref="BL103">IF(INDEX(Utilities!103:103,$B$9)="","",INDEX(Utilities!103:103,$B$9))</f>
        <v/>
      </c>
      <c r="BM103" s="1" t="str" cm="1">
        <f t="array" ref="BM103">IF(INDEX(Utilities!103:103,$B$9 + 5)="","",INDEX(Utilities!103:103,$B$9 +5))</f>
        <v/>
      </c>
      <c r="BO103">
        <f t="shared" si="83"/>
        <v>2113</v>
      </c>
      <c r="BP103">
        <f t="shared" si="72"/>
        <v>2040</v>
      </c>
      <c r="BQ103" cm="1">
        <f t="array" ref="BQ103">IF(BP103&gt;=MAX($D$3:$D$100),MAX($D$3:$D$100),IF(BO103&lt;$D$3,$D$3,INDEX($D$3:$D$100,MATCH(BO103,$D$3:$D$100)+1)))</f>
        <v>2040</v>
      </c>
      <c r="BR103">
        <f t="shared" si="73"/>
        <v>4.5396000000000001</v>
      </c>
      <c r="BS103" s="38">
        <f t="shared" si="74"/>
        <v>4.5396000000000001</v>
      </c>
      <c r="BT103">
        <f t="shared" si="75"/>
        <v>4.5396000000000001</v>
      </c>
      <c r="BU103">
        <f t="shared" si="76"/>
        <v>55256.011200000001</v>
      </c>
      <c r="BV103">
        <f t="shared" si="77"/>
        <v>0</v>
      </c>
    </row>
    <row r="104" spans="7:74" x14ac:dyDescent="0.25">
      <c r="G104">
        <f t="shared" si="78"/>
        <v>2114</v>
      </c>
      <c r="H104">
        <f t="shared" si="42"/>
        <v>2040</v>
      </c>
      <c r="I104" cm="1">
        <f t="array" ref="I104">IF(H104&gt;=MAX($D$3:$D$100),MAX($D$3:$D$100),IF(G104&lt;$D$3,$D$3,INDEX($D$3:$D$100,MATCH(G104,$D$3:$D$100)+1)))</f>
        <v>2040</v>
      </c>
      <c r="J104">
        <f t="shared" si="43"/>
        <v>6.8040000000000003E-2</v>
      </c>
      <c r="K104">
        <f t="shared" si="44"/>
        <v>6.8040000000000003E-2</v>
      </c>
      <c r="L104">
        <f t="shared" si="45"/>
        <v>6.8040000000000003E-2</v>
      </c>
      <c r="M104">
        <f t="shared" si="46"/>
        <v>828.18288000000007</v>
      </c>
      <c r="N104">
        <f t="shared" si="47"/>
        <v>0</v>
      </c>
      <c r="P104" s="1" t="str" cm="1">
        <f t="array" ref="P104">IF(INDEX(Utilities!104:104,$B$9)="","",INDEX(Utilities!104:104,$B$9))</f>
        <v/>
      </c>
      <c r="Q104" s="1" t="str" cm="1">
        <f t="array" ref="Q104">IF(INDEX(Utilities!104:104,$B$9 + 2)="","",INDEX(Utilities!104:104,$B$9 + 2))</f>
        <v/>
      </c>
      <c r="S104">
        <f t="shared" si="79"/>
        <v>2114</v>
      </c>
      <c r="T104">
        <f t="shared" si="48"/>
        <v>2040</v>
      </c>
      <c r="U104" cm="1">
        <f t="array" ref="U104">IF(T104&gt;=MAX($D$3:$D$100),MAX($D$3:$D$100),IF(S104&lt;$D$3,$D$3,INDEX($D$3:$D$100,MATCH(S104,$D$3:$D$100)+1)))</f>
        <v>2040</v>
      </c>
      <c r="V104">
        <f t="shared" si="49"/>
        <v>4.5720000000000003E-5</v>
      </c>
      <c r="W104" s="38">
        <f t="shared" si="50"/>
        <v>4.5720000000000003E-5</v>
      </c>
      <c r="X104">
        <f t="shared" si="51"/>
        <v>4.5720000000000003E-5</v>
      </c>
      <c r="Y104">
        <f t="shared" si="52"/>
        <v>0.55650384000000008</v>
      </c>
      <c r="Z104">
        <f t="shared" si="53"/>
        <v>0</v>
      </c>
      <c r="AB104" s="1" t="str" cm="1">
        <f t="array" ref="AB104">IF(INDEX(Utilities!104:104,$B$9)="","",INDEX(Utilities!104:104,$B$9))</f>
        <v/>
      </c>
      <c r="AC104" s="1" t="str" cm="1">
        <f t="array" ref="AC104">IF(INDEX(Utilities!104:104,$B$9 + 3)="","",INDEX(Utilities!104:104,$B$9 +3))</f>
        <v/>
      </c>
      <c r="AE104">
        <f t="shared" si="80"/>
        <v>2114</v>
      </c>
      <c r="AF104">
        <f t="shared" si="54"/>
        <v>2040</v>
      </c>
      <c r="AG104" cm="1">
        <f t="array" ref="AG104">IF(AF104&gt;=MAX($D$3:$D$100),MAX($D$3:$D$100),IF(AE104&lt;$D$3,$D$3,INDEX($D$3:$D$100,MATCH(AE104,$D$3:$D$100)+1)))</f>
        <v>2040</v>
      </c>
      <c r="AH104">
        <f t="shared" si="55"/>
        <v>4.572E-4</v>
      </c>
      <c r="AI104" s="38">
        <f t="shared" si="56"/>
        <v>4.572E-4</v>
      </c>
      <c r="AJ104">
        <f t="shared" si="57"/>
        <v>4.572E-4</v>
      </c>
      <c r="AK104">
        <f t="shared" si="58"/>
        <v>5.5650383999999997</v>
      </c>
      <c r="AL104">
        <f t="shared" si="59"/>
        <v>0</v>
      </c>
      <c r="AN104" s="1" t="str" cm="1">
        <f t="array" ref="AN104">IF(INDEX(Utilities!104:104,$B$9)="","",INDEX(Utilities!104:104,$B$9))</f>
        <v/>
      </c>
      <c r="AO104" s="1" t="str" cm="1">
        <f t="array" ref="AO104">IF(INDEX(Utilities!104:104,$B$9 + 4)="","",INDEX(Utilities!104:104,$B$9 +4))</f>
        <v/>
      </c>
      <c r="AQ104">
        <f t="shared" si="81"/>
        <v>2114</v>
      </c>
      <c r="AR104">
        <f t="shared" si="60"/>
        <v>2040</v>
      </c>
      <c r="AS104" cm="1">
        <f t="array" ref="AS104">IF(AR104&gt;=MAX($D$3:$D$100),MAX($D$3:$D$100),IF(AQ104&lt;$D$3,$D$3,INDEX($D$3:$D$100,MATCH(AQ104,$D$3:$D$100)+1)))</f>
        <v>2040</v>
      </c>
      <c r="AT104">
        <f t="shared" si="61"/>
        <v>9.6840000000000001E-5</v>
      </c>
      <c r="AU104" s="38">
        <f t="shared" si="62"/>
        <v>9.6840000000000001E-5</v>
      </c>
      <c r="AV104">
        <f t="shared" si="63"/>
        <v>9.6840000000000001E-5</v>
      </c>
      <c r="AW104">
        <f t="shared" si="64"/>
        <v>1.17873648</v>
      </c>
      <c r="AX104">
        <f t="shared" si="65"/>
        <v>0</v>
      </c>
      <c r="AZ104" s="1" t="str" cm="1">
        <f t="array" ref="AZ104">IF(INDEX(Utilities!104:104,$B$9)="","",INDEX(Utilities!104:104,$B$9))</f>
        <v/>
      </c>
      <c r="BA104" s="1" t="str" cm="1">
        <f t="array" ref="BA104">IF(INDEX(Utilities!104:104,$B$9 + 5)="","",INDEX(Utilities!104:104,$B$9 +5))</f>
        <v/>
      </c>
      <c r="BC104">
        <f t="shared" si="82"/>
        <v>2114</v>
      </c>
      <c r="BD104">
        <f t="shared" si="66"/>
        <v>2040</v>
      </c>
      <c r="BE104" cm="1">
        <f t="array" ref="BE104">IF(BD104&gt;=MAX($D$3:$D$100),MAX($D$3:$D$100),IF(BC104&lt;$D$3,$D$3,INDEX($D$3:$D$100,MATCH(BC104,$D$3:$D$100)+1)))</f>
        <v>2040</v>
      </c>
      <c r="BF104">
        <f t="shared" si="67"/>
        <v>0.61919999999999997</v>
      </c>
      <c r="BG104" s="38">
        <f t="shared" si="68"/>
        <v>0.61919999999999997</v>
      </c>
      <c r="BH104">
        <f t="shared" si="69"/>
        <v>0.61919999999999997</v>
      </c>
      <c r="BI104">
        <f t="shared" si="70"/>
        <v>7536.9023999999999</v>
      </c>
      <c r="BJ104">
        <f t="shared" si="71"/>
        <v>0</v>
      </c>
      <c r="BL104" s="1" t="str" cm="1">
        <f t="array" ref="BL104">IF(INDEX(Utilities!104:104,$B$9)="","",INDEX(Utilities!104:104,$B$9))</f>
        <v/>
      </c>
      <c r="BM104" s="1" t="str" cm="1">
        <f t="array" ref="BM104">IF(INDEX(Utilities!104:104,$B$9 + 5)="","",INDEX(Utilities!104:104,$B$9 +5))</f>
        <v/>
      </c>
      <c r="BO104">
        <f t="shared" si="83"/>
        <v>2114</v>
      </c>
      <c r="BP104">
        <f t="shared" si="72"/>
        <v>2040</v>
      </c>
      <c r="BQ104" cm="1">
        <f t="array" ref="BQ104">IF(BP104&gt;=MAX($D$3:$D$100),MAX($D$3:$D$100),IF(BO104&lt;$D$3,$D$3,INDEX($D$3:$D$100,MATCH(BO104,$D$3:$D$100)+1)))</f>
        <v>2040</v>
      </c>
      <c r="BR104">
        <f t="shared" si="73"/>
        <v>4.5396000000000001</v>
      </c>
      <c r="BS104" s="38">
        <f t="shared" si="74"/>
        <v>4.5396000000000001</v>
      </c>
      <c r="BT104">
        <f t="shared" si="75"/>
        <v>4.5396000000000001</v>
      </c>
      <c r="BU104">
        <f t="shared" si="76"/>
        <v>55256.011200000001</v>
      </c>
      <c r="BV104">
        <f t="shared" si="77"/>
        <v>0</v>
      </c>
    </row>
    <row r="105" spans="7:74" x14ac:dyDescent="0.25">
      <c r="G105">
        <f t="shared" si="78"/>
        <v>2115</v>
      </c>
      <c r="H105">
        <f t="shared" si="42"/>
        <v>2040</v>
      </c>
      <c r="I105" cm="1">
        <f t="array" ref="I105">IF(H105&gt;=MAX($D$3:$D$100),MAX($D$3:$D$100),IF(G105&lt;$D$3,$D$3,INDEX($D$3:$D$100,MATCH(G105,$D$3:$D$100)+1)))</f>
        <v>2040</v>
      </c>
      <c r="J105">
        <f t="shared" si="43"/>
        <v>6.8040000000000003E-2</v>
      </c>
      <c r="K105">
        <f t="shared" si="44"/>
        <v>6.8040000000000003E-2</v>
      </c>
      <c r="L105">
        <f t="shared" si="45"/>
        <v>6.8040000000000003E-2</v>
      </c>
      <c r="M105">
        <f t="shared" si="46"/>
        <v>828.18288000000007</v>
      </c>
      <c r="N105">
        <f t="shared" si="47"/>
        <v>0</v>
      </c>
      <c r="P105" s="1" t="str" cm="1">
        <f t="array" ref="P105">IF(INDEX(Utilities!105:105,$B$9)="","",INDEX(Utilities!105:105,$B$9))</f>
        <v/>
      </c>
      <c r="Q105" s="1" t="str" cm="1">
        <f t="array" ref="Q105">IF(INDEX(Utilities!105:105,$B$9 + 2)="","",INDEX(Utilities!105:105,$B$9 + 2))</f>
        <v/>
      </c>
      <c r="S105">
        <f t="shared" si="79"/>
        <v>2115</v>
      </c>
      <c r="T105">
        <f t="shared" si="48"/>
        <v>2040</v>
      </c>
      <c r="U105" cm="1">
        <f t="array" ref="U105">IF(T105&gt;=MAX($D$3:$D$100),MAX($D$3:$D$100),IF(S105&lt;$D$3,$D$3,INDEX($D$3:$D$100,MATCH(S105,$D$3:$D$100)+1)))</f>
        <v>2040</v>
      </c>
      <c r="V105">
        <f t="shared" si="49"/>
        <v>4.5720000000000003E-5</v>
      </c>
      <c r="W105" s="38">
        <f t="shared" si="50"/>
        <v>4.5720000000000003E-5</v>
      </c>
      <c r="X105">
        <f t="shared" si="51"/>
        <v>4.5720000000000003E-5</v>
      </c>
      <c r="Y105">
        <f t="shared" si="52"/>
        <v>0.55650384000000008</v>
      </c>
      <c r="Z105">
        <f t="shared" si="53"/>
        <v>0</v>
      </c>
      <c r="AB105" s="1" t="str" cm="1">
        <f t="array" ref="AB105">IF(INDEX(Utilities!105:105,$B$9)="","",INDEX(Utilities!105:105,$B$9))</f>
        <v/>
      </c>
      <c r="AC105" s="1" t="str" cm="1">
        <f t="array" ref="AC105">IF(INDEX(Utilities!105:105,$B$9 + 3)="","",INDEX(Utilities!105:105,$B$9 +3))</f>
        <v/>
      </c>
      <c r="AE105">
        <f t="shared" si="80"/>
        <v>2115</v>
      </c>
      <c r="AF105">
        <f t="shared" si="54"/>
        <v>2040</v>
      </c>
      <c r="AG105" cm="1">
        <f t="array" ref="AG105">IF(AF105&gt;=MAX($D$3:$D$100),MAX($D$3:$D$100),IF(AE105&lt;$D$3,$D$3,INDEX($D$3:$D$100,MATCH(AE105,$D$3:$D$100)+1)))</f>
        <v>2040</v>
      </c>
      <c r="AH105">
        <f t="shared" si="55"/>
        <v>4.572E-4</v>
      </c>
      <c r="AI105" s="38">
        <f t="shared" si="56"/>
        <v>4.572E-4</v>
      </c>
      <c r="AJ105">
        <f t="shared" si="57"/>
        <v>4.572E-4</v>
      </c>
      <c r="AK105">
        <f t="shared" si="58"/>
        <v>5.5650383999999997</v>
      </c>
      <c r="AL105">
        <f t="shared" si="59"/>
        <v>0</v>
      </c>
      <c r="AN105" s="1" t="str" cm="1">
        <f t="array" ref="AN105">IF(INDEX(Utilities!105:105,$B$9)="","",INDEX(Utilities!105:105,$B$9))</f>
        <v/>
      </c>
      <c r="AO105" s="1" t="str" cm="1">
        <f t="array" ref="AO105">IF(INDEX(Utilities!105:105,$B$9 + 4)="","",INDEX(Utilities!105:105,$B$9 +4))</f>
        <v/>
      </c>
      <c r="AQ105">
        <f t="shared" si="81"/>
        <v>2115</v>
      </c>
      <c r="AR105">
        <f t="shared" si="60"/>
        <v>2040</v>
      </c>
      <c r="AS105" cm="1">
        <f t="array" ref="AS105">IF(AR105&gt;=MAX($D$3:$D$100),MAX($D$3:$D$100),IF(AQ105&lt;$D$3,$D$3,INDEX($D$3:$D$100,MATCH(AQ105,$D$3:$D$100)+1)))</f>
        <v>2040</v>
      </c>
      <c r="AT105">
        <f t="shared" si="61"/>
        <v>9.6840000000000001E-5</v>
      </c>
      <c r="AU105" s="38">
        <f t="shared" si="62"/>
        <v>9.6840000000000001E-5</v>
      </c>
      <c r="AV105">
        <f t="shared" si="63"/>
        <v>9.6840000000000001E-5</v>
      </c>
      <c r="AW105">
        <f t="shared" si="64"/>
        <v>1.17873648</v>
      </c>
      <c r="AX105">
        <f t="shared" si="65"/>
        <v>0</v>
      </c>
      <c r="AZ105" s="1" t="str" cm="1">
        <f t="array" ref="AZ105">IF(INDEX(Utilities!105:105,$B$9)="","",INDEX(Utilities!105:105,$B$9))</f>
        <v/>
      </c>
      <c r="BA105" s="1" t="str" cm="1">
        <f t="array" ref="BA105">IF(INDEX(Utilities!105:105,$B$9 + 5)="","",INDEX(Utilities!105:105,$B$9 +5))</f>
        <v/>
      </c>
      <c r="BC105">
        <f t="shared" si="82"/>
        <v>2115</v>
      </c>
      <c r="BD105">
        <f t="shared" si="66"/>
        <v>2040</v>
      </c>
      <c r="BE105" cm="1">
        <f t="array" ref="BE105">IF(BD105&gt;=MAX($D$3:$D$100),MAX($D$3:$D$100),IF(BC105&lt;$D$3,$D$3,INDEX($D$3:$D$100,MATCH(BC105,$D$3:$D$100)+1)))</f>
        <v>2040</v>
      </c>
      <c r="BF105">
        <f t="shared" si="67"/>
        <v>0.61919999999999997</v>
      </c>
      <c r="BG105" s="38">
        <f t="shared" si="68"/>
        <v>0.61919999999999997</v>
      </c>
      <c r="BH105">
        <f t="shared" si="69"/>
        <v>0.61919999999999997</v>
      </c>
      <c r="BI105">
        <f t="shared" si="70"/>
        <v>7536.9023999999999</v>
      </c>
      <c r="BJ105">
        <f t="shared" si="71"/>
        <v>0</v>
      </c>
      <c r="BL105" s="1" t="str" cm="1">
        <f t="array" ref="BL105">IF(INDEX(Utilities!105:105,$B$9)="","",INDEX(Utilities!105:105,$B$9))</f>
        <v/>
      </c>
      <c r="BM105" s="1" t="str" cm="1">
        <f t="array" ref="BM105">IF(INDEX(Utilities!105:105,$B$9 + 5)="","",INDEX(Utilities!105:105,$B$9 +5))</f>
        <v/>
      </c>
      <c r="BO105">
        <f t="shared" si="83"/>
        <v>2115</v>
      </c>
      <c r="BP105">
        <f t="shared" si="72"/>
        <v>2040</v>
      </c>
      <c r="BQ105" cm="1">
        <f t="array" ref="BQ105">IF(BP105&gt;=MAX($D$3:$D$100),MAX($D$3:$D$100),IF(BO105&lt;$D$3,$D$3,INDEX($D$3:$D$100,MATCH(BO105,$D$3:$D$100)+1)))</f>
        <v>2040</v>
      </c>
      <c r="BR105">
        <f t="shared" si="73"/>
        <v>4.5396000000000001</v>
      </c>
      <c r="BS105" s="38">
        <f t="shared" si="74"/>
        <v>4.5396000000000001</v>
      </c>
      <c r="BT105">
        <f t="shared" si="75"/>
        <v>4.5396000000000001</v>
      </c>
      <c r="BU105">
        <f t="shared" si="76"/>
        <v>55256.011200000001</v>
      </c>
      <c r="BV105">
        <f t="shared" si="77"/>
        <v>0</v>
      </c>
    </row>
    <row r="106" spans="7:74" x14ac:dyDescent="0.25">
      <c r="G106">
        <f t="shared" si="78"/>
        <v>2116</v>
      </c>
      <c r="H106">
        <f t="shared" si="42"/>
        <v>2040</v>
      </c>
      <c r="I106" cm="1">
        <f t="array" ref="I106">IF(H106&gt;=MAX($D$3:$D$100),MAX($D$3:$D$100),IF(G106&lt;$D$3,$D$3,INDEX($D$3:$D$100,MATCH(G106,$D$3:$D$100)+1)))</f>
        <v>2040</v>
      </c>
      <c r="J106">
        <f t="shared" si="43"/>
        <v>6.8040000000000003E-2</v>
      </c>
      <c r="K106">
        <f t="shared" si="44"/>
        <v>6.8040000000000003E-2</v>
      </c>
      <c r="L106">
        <f t="shared" si="45"/>
        <v>6.8040000000000003E-2</v>
      </c>
      <c r="M106">
        <f t="shared" si="46"/>
        <v>828.18288000000007</v>
      </c>
      <c r="N106">
        <f t="shared" si="47"/>
        <v>0</v>
      </c>
      <c r="P106" s="1" t="str" cm="1">
        <f t="array" ref="P106">IF(INDEX(Utilities!106:106,$B$9)="","",INDEX(Utilities!106:106,$B$9))</f>
        <v/>
      </c>
      <c r="Q106" s="1" t="str" cm="1">
        <f t="array" ref="Q106">IF(INDEX(Utilities!106:106,$B$9 + 2)="","",INDEX(Utilities!106:106,$B$9 + 2))</f>
        <v/>
      </c>
      <c r="S106">
        <f t="shared" si="79"/>
        <v>2116</v>
      </c>
      <c r="T106">
        <f t="shared" si="48"/>
        <v>2040</v>
      </c>
      <c r="U106" cm="1">
        <f t="array" ref="U106">IF(T106&gt;=MAX($D$3:$D$100),MAX($D$3:$D$100),IF(S106&lt;$D$3,$D$3,INDEX($D$3:$D$100,MATCH(S106,$D$3:$D$100)+1)))</f>
        <v>2040</v>
      </c>
      <c r="V106">
        <f t="shared" si="49"/>
        <v>4.5720000000000003E-5</v>
      </c>
      <c r="W106" s="38">
        <f t="shared" si="50"/>
        <v>4.5720000000000003E-5</v>
      </c>
      <c r="X106">
        <f t="shared" si="51"/>
        <v>4.5720000000000003E-5</v>
      </c>
      <c r="Y106">
        <f t="shared" si="52"/>
        <v>0.55650384000000008</v>
      </c>
      <c r="Z106">
        <f t="shared" si="53"/>
        <v>0</v>
      </c>
      <c r="AB106" s="1" t="str" cm="1">
        <f t="array" ref="AB106">IF(INDEX(Utilities!106:106,$B$9)="","",INDEX(Utilities!106:106,$B$9))</f>
        <v/>
      </c>
      <c r="AC106" s="1" t="str" cm="1">
        <f t="array" ref="AC106">IF(INDEX(Utilities!106:106,$B$9 + 3)="","",INDEX(Utilities!106:106,$B$9 +3))</f>
        <v/>
      </c>
      <c r="AE106">
        <f t="shared" si="80"/>
        <v>2116</v>
      </c>
      <c r="AF106">
        <f t="shared" si="54"/>
        <v>2040</v>
      </c>
      <c r="AG106" cm="1">
        <f t="array" ref="AG106">IF(AF106&gt;=MAX($D$3:$D$100),MAX($D$3:$D$100),IF(AE106&lt;$D$3,$D$3,INDEX($D$3:$D$100,MATCH(AE106,$D$3:$D$100)+1)))</f>
        <v>2040</v>
      </c>
      <c r="AH106">
        <f t="shared" si="55"/>
        <v>4.572E-4</v>
      </c>
      <c r="AI106" s="38">
        <f t="shared" si="56"/>
        <v>4.572E-4</v>
      </c>
      <c r="AJ106">
        <f t="shared" si="57"/>
        <v>4.572E-4</v>
      </c>
      <c r="AK106">
        <f t="shared" si="58"/>
        <v>5.5650383999999997</v>
      </c>
      <c r="AL106">
        <f t="shared" si="59"/>
        <v>0</v>
      </c>
      <c r="AN106" s="1" t="str" cm="1">
        <f t="array" ref="AN106">IF(INDEX(Utilities!106:106,$B$9)="","",INDEX(Utilities!106:106,$B$9))</f>
        <v/>
      </c>
      <c r="AO106" s="1" t="str" cm="1">
        <f t="array" ref="AO106">IF(INDEX(Utilities!106:106,$B$9 + 4)="","",INDEX(Utilities!106:106,$B$9 +4))</f>
        <v/>
      </c>
      <c r="AQ106">
        <f t="shared" si="81"/>
        <v>2116</v>
      </c>
      <c r="AR106">
        <f t="shared" si="60"/>
        <v>2040</v>
      </c>
      <c r="AS106" cm="1">
        <f t="array" ref="AS106">IF(AR106&gt;=MAX($D$3:$D$100),MAX($D$3:$D$100),IF(AQ106&lt;$D$3,$D$3,INDEX($D$3:$D$100,MATCH(AQ106,$D$3:$D$100)+1)))</f>
        <v>2040</v>
      </c>
      <c r="AT106">
        <f t="shared" si="61"/>
        <v>9.6840000000000001E-5</v>
      </c>
      <c r="AU106" s="38">
        <f t="shared" si="62"/>
        <v>9.6840000000000001E-5</v>
      </c>
      <c r="AV106">
        <f t="shared" si="63"/>
        <v>9.6840000000000001E-5</v>
      </c>
      <c r="AW106">
        <f t="shared" si="64"/>
        <v>1.17873648</v>
      </c>
      <c r="AX106">
        <f t="shared" si="65"/>
        <v>0</v>
      </c>
      <c r="AZ106" s="1" t="str" cm="1">
        <f t="array" ref="AZ106">IF(INDEX(Utilities!106:106,$B$9)="","",INDEX(Utilities!106:106,$B$9))</f>
        <v/>
      </c>
      <c r="BA106" s="1" t="str" cm="1">
        <f t="array" ref="BA106">IF(INDEX(Utilities!106:106,$B$9 + 5)="","",INDEX(Utilities!106:106,$B$9 +5))</f>
        <v/>
      </c>
      <c r="BC106">
        <f t="shared" si="82"/>
        <v>2116</v>
      </c>
      <c r="BD106">
        <f t="shared" si="66"/>
        <v>2040</v>
      </c>
      <c r="BE106" cm="1">
        <f t="array" ref="BE106">IF(BD106&gt;=MAX($D$3:$D$100),MAX($D$3:$D$100),IF(BC106&lt;$D$3,$D$3,INDEX($D$3:$D$100,MATCH(BC106,$D$3:$D$100)+1)))</f>
        <v>2040</v>
      </c>
      <c r="BF106">
        <f t="shared" si="67"/>
        <v>0.61919999999999997</v>
      </c>
      <c r="BG106" s="38">
        <f t="shared" si="68"/>
        <v>0.61919999999999997</v>
      </c>
      <c r="BH106">
        <f t="shared" si="69"/>
        <v>0.61919999999999997</v>
      </c>
      <c r="BI106">
        <f t="shared" si="70"/>
        <v>7536.9023999999999</v>
      </c>
      <c r="BJ106">
        <f t="shared" si="71"/>
        <v>0</v>
      </c>
      <c r="BL106" s="1" t="str" cm="1">
        <f t="array" ref="BL106">IF(INDEX(Utilities!106:106,$B$9)="","",INDEX(Utilities!106:106,$B$9))</f>
        <v/>
      </c>
      <c r="BM106" s="1" t="str" cm="1">
        <f t="array" ref="BM106">IF(INDEX(Utilities!106:106,$B$9 + 5)="","",INDEX(Utilities!106:106,$B$9 +5))</f>
        <v/>
      </c>
      <c r="BO106">
        <f t="shared" si="83"/>
        <v>2116</v>
      </c>
      <c r="BP106">
        <f t="shared" si="72"/>
        <v>2040</v>
      </c>
      <c r="BQ106" cm="1">
        <f t="array" ref="BQ106">IF(BP106&gt;=MAX($D$3:$D$100),MAX($D$3:$D$100),IF(BO106&lt;$D$3,$D$3,INDEX($D$3:$D$100,MATCH(BO106,$D$3:$D$100)+1)))</f>
        <v>2040</v>
      </c>
      <c r="BR106">
        <f t="shared" si="73"/>
        <v>4.5396000000000001</v>
      </c>
      <c r="BS106" s="38">
        <f t="shared" si="74"/>
        <v>4.5396000000000001</v>
      </c>
      <c r="BT106">
        <f t="shared" si="75"/>
        <v>4.5396000000000001</v>
      </c>
      <c r="BU106">
        <f t="shared" si="76"/>
        <v>55256.011200000001</v>
      </c>
      <c r="BV106">
        <f t="shared" si="77"/>
        <v>0</v>
      </c>
    </row>
    <row r="107" spans="7:74" x14ac:dyDescent="0.25">
      <c r="G107">
        <f t="shared" si="78"/>
        <v>2117</v>
      </c>
      <c r="H107">
        <f t="shared" si="42"/>
        <v>2040</v>
      </c>
      <c r="I107" cm="1">
        <f t="array" ref="I107">IF(H107&gt;=MAX($D$3:$D$100),MAX($D$3:$D$100),IF(G107&lt;$D$3,$D$3,INDEX($D$3:$D$100,MATCH(G107,$D$3:$D$100)+1)))</f>
        <v>2040</v>
      </c>
      <c r="J107">
        <f t="shared" si="43"/>
        <v>6.8040000000000003E-2</v>
      </c>
      <c r="K107">
        <f t="shared" si="44"/>
        <v>6.8040000000000003E-2</v>
      </c>
      <c r="L107">
        <f t="shared" si="45"/>
        <v>6.8040000000000003E-2</v>
      </c>
      <c r="M107">
        <f t="shared" si="46"/>
        <v>828.18288000000007</v>
      </c>
      <c r="N107">
        <f t="shared" si="47"/>
        <v>0</v>
      </c>
      <c r="P107" s="1" t="str" cm="1">
        <f t="array" ref="P107">IF(INDEX(Utilities!107:107,$B$9)="","",INDEX(Utilities!107:107,$B$9))</f>
        <v/>
      </c>
      <c r="Q107" s="1" t="str" cm="1">
        <f t="array" ref="Q107">IF(INDEX(Utilities!107:107,$B$9 + 2)="","",INDEX(Utilities!107:107,$B$9 + 2))</f>
        <v/>
      </c>
      <c r="S107">
        <f t="shared" si="79"/>
        <v>2117</v>
      </c>
      <c r="T107">
        <f t="shared" si="48"/>
        <v>2040</v>
      </c>
      <c r="U107" cm="1">
        <f t="array" ref="U107">IF(T107&gt;=MAX($D$3:$D$100),MAX($D$3:$D$100),IF(S107&lt;$D$3,$D$3,INDEX($D$3:$D$100,MATCH(S107,$D$3:$D$100)+1)))</f>
        <v>2040</v>
      </c>
      <c r="V107">
        <f t="shared" si="49"/>
        <v>4.5720000000000003E-5</v>
      </c>
      <c r="W107" s="38">
        <f t="shared" si="50"/>
        <v>4.5720000000000003E-5</v>
      </c>
      <c r="X107">
        <f t="shared" si="51"/>
        <v>4.5720000000000003E-5</v>
      </c>
      <c r="Y107">
        <f t="shared" si="52"/>
        <v>0.55650384000000008</v>
      </c>
      <c r="Z107">
        <f t="shared" si="53"/>
        <v>0</v>
      </c>
      <c r="AB107" s="1" t="str" cm="1">
        <f t="array" ref="AB107">IF(INDEX(Utilities!107:107,$B$9)="","",INDEX(Utilities!107:107,$B$9))</f>
        <v/>
      </c>
      <c r="AC107" s="1" t="str" cm="1">
        <f t="array" ref="AC107">IF(INDEX(Utilities!107:107,$B$9 + 3)="","",INDEX(Utilities!107:107,$B$9 +3))</f>
        <v/>
      </c>
      <c r="AE107">
        <f t="shared" si="80"/>
        <v>2117</v>
      </c>
      <c r="AF107">
        <f t="shared" si="54"/>
        <v>2040</v>
      </c>
      <c r="AG107" cm="1">
        <f t="array" ref="AG107">IF(AF107&gt;=MAX($D$3:$D$100),MAX($D$3:$D$100),IF(AE107&lt;$D$3,$D$3,INDEX($D$3:$D$100,MATCH(AE107,$D$3:$D$100)+1)))</f>
        <v>2040</v>
      </c>
      <c r="AH107">
        <f t="shared" si="55"/>
        <v>4.572E-4</v>
      </c>
      <c r="AI107" s="38">
        <f t="shared" si="56"/>
        <v>4.572E-4</v>
      </c>
      <c r="AJ107">
        <f t="shared" si="57"/>
        <v>4.572E-4</v>
      </c>
      <c r="AK107">
        <f t="shared" si="58"/>
        <v>5.5650383999999997</v>
      </c>
      <c r="AL107">
        <f t="shared" si="59"/>
        <v>0</v>
      </c>
      <c r="AN107" s="1" t="str" cm="1">
        <f t="array" ref="AN107">IF(INDEX(Utilities!107:107,$B$9)="","",INDEX(Utilities!107:107,$B$9))</f>
        <v/>
      </c>
      <c r="AO107" s="1" t="str" cm="1">
        <f t="array" ref="AO107">IF(INDEX(Utilities!107:107,$B$9 + 4)="","",INDEX(Utilities!107:107,$B$9 +4))</f>
        <v/>
      </c>
      <c r="AQ107">
        <f t="shared" si="81"/>
        <v>2117</v>
      </c>
      <c r="AR107">
        <f t="shared" si="60"/>
        <v>2040</v>
      </c>
      <c r="AS107" cm="1">
        <f t="array" ref="AS107">IF(AR107&gt;=MAX($D$3:$D$100),MAX($D$3:$D$100),IF(AQ107&lt;$D$3,$D$3,INDEX($D$3:$D$100,MATCH(AQ107,$D$3:$D$100)+1)))</f>
        <v>2040</v>
      </c>
      <c r="AT107">
        <f t="shared" si="61"/>
        <v>9.6840000000000001E-5</v>
      </c>
      <c r="AU107" s="38">
        <f t="shared" si="62"/>
        <v>9.6840000000000001E-5</v>
      </c>
      <c r="AV107">
        <f t="shared" si="63"/>
        <v>9.6840000000000001E-5</v>
      </c>
      <c r="AW107">
        <f t="shared" si="64"/>
        <v>1.17873648</v>
      </c>
      <c r="AX107">
        <f t="shared" si="65"/>
        <v>0</v>
      </c>
      <c r="AZ107" s="1" t="str" cm="1">
        <f t="array" ref="AZ107">IF(INDEX(Utilities!107:107,$B$9)="","",INDEX(Utilities!107:107,$B$9))</f>
        <v/>
      </c>
      <c r="BA107" s="1" t="str" cm="1">
        <f t="array" ref="BA107">IF(INDEX(Utilities!107:107,$B$9 + 5)="","",INDEX(Utilities!107:107,$B$9 +5))</f>
        <v/>
      </c>
      <c r="BC107">
        <f t="shared" si="82"/>
        <v>2117</v>
      </c>
      <c r="BD107">
        <f t="shared" si="66"/>
        <v>2040</v>
      </c>
      <c r="BE107" cm="1">
        <f t="array" ref="BE107">IF(BD107&gt;=MAX($D$3:$D$100),MAX($D$3:$D$100),IF(BC107&lt;$D$3,$D$3,INDEX($D$3:$D$100,MATCH(BC107,$D$3:$D$100)+1)))</f>
        <v>2040</v>
      </c>
      <c r="BF107">
        <f t="shared" si="67"/>
        <v>0.61919999999999997</v>
      </c>
      <c r="BG107" s="38">
        <f t="shared" si="68"/>
        <v>0.61919999999999997</v>
      </c>
      <c r="BH107">
        <f t="shared" si="69"/>
        <v>0.61919999999999997</v>
      </c>
      <c r="BI107">
        <f t="shared" si="70"/>
        <v>7536.9023999999999</v>
      </c>
      <c r="BJ107">
        <f t="shared" si="71"/>
        <v>0</v>
      </c>
      <c r="BL107" s="1" t="str" cm="1">
        <f t="array" ref="BL107">IF(INDEX(Utilities!107:107,$B$9)="","",INDEX(Utilities!107:107,$B$9))</f>
        <v/>
      </c>
      <c r="BM107" s="1" t="str" cm="1">
        <f t="array" ref="BM107">IF(INDEX(Utilities!107:107,$B$9 + 5)="","",INDEX(Utilities!107:107,$B$9 +5))</f>
        <v/>
      </c>
      <c r="BO107">
        <f t="shared" si="83"/>
        <v>2117</v>
      </c>
      <c r="BP107">
        <f t="shared" si="72"/>
        <v>2040</v>
      </c>
      <c r="BQ107" cm="1">
        <f t="array" ref="BQ107">IF(BP107&gt;=MAX($D$3:$D$100),MAX($D$3:$D$100),IF(BO107&lt;$D$3,$D$3,INDEX($D$3:$D$100,MATCH(BO107,$D$3:$D$100)+1)))</f>
        <v>2040</v>
      </c>
      <c r="BR107">
        <f t="shared" si="73"/>
        <v>4.5396000000000001</v>
      </c>
      <c r="BS107" s="38">
        <f t="shared" si="74"/>
        <v>4.5396000000000001</v>
      </c>
      <c r="BT107">
        <f t="shared" si="75"/>
        <v>4.5396000000000001</v>
      </c>
      <c r="BU107">
        <f t="shared" si="76"/>
        <v>55256.011200000001</v>
      </c>
      <c r="BV107">
        <f t="shared" si="77"/>
        <v>0</v>
      </c>
    </row>
    <row r="108" spans="7:74" x14ac:dyDescent="0.25">
      <c r="G108">
        <f t="shared" si="78"/>
        <v>2118</v>
      </c>
      <c r="H108">
        <f t="shared" si="42"/>
        <v>2040</v>
      </c>
      <c r="I108" cm="1">
        <f t="array" ref="I108">IF(H108&gt;=MAX($D$3:$D$100),MAX($D$3:$D$100),IF(G108&lt;$D$3,$D$3,INDEX($D$3:$D$100,MATCH(G108,$D$3:$D$100)+1)))</f>
        <v>2040</v>
      </c>
      <c r="J108">
        <f t="shared" si="43"/>
        <v>6.8040000000000003E-2</v>
      </c>
      <c r="K108">
        <f t="shared" si="44"/>
        <v>6.8040000000000003E-2</v>
      </c>
      <c r="L108">
        <f t="shared" si="45"/>
        <v>6.8040000000000003E-2</v>
      </c>
      <c r="M108">
        <f t="shared" si="46"/>
        <v>828.18288000000007</v>
      </c>
      <c r="N108">
        <f t="shared" si="47"/>
        <v>0</v>
      </c>
      <c r="P108" s="1" t="str" cm="1">
        <f t="array" ref="P108">IF(INDEX(Utilities!108:108,$B$9)="","",INDEX(Utilities!108:108,$B$9))</f>
        <v/>
      </c>
      <c r="Q108" s="1" t="str" cm="1">
        <f t="array" ref="Q108">IF(INDEX(Utilities!108:108,$B$9 + 2)="","",INDEX(Utilities!108:108,$B$9 + 2))</f>
        <v/>
      </c>
      <c r="S108">
        <f t="shared" si="79"/>
        <v>2118</v>
      </c>
      <c r="T108">
        <f t="shared" si="48"/>
        <v>2040</v>
      </c>
      <c r="U108" cm="1">
        <f t="array" ref="U108">IF(T108&gt;=MAX($D$3:$D$100),MAX($D$3:$D$100),IF(S108&lt;$D$3,$D$3,INDEX($D$3:$D$100,MATCH(S108,$D$3:$D$100)+1)))</f>
        <v>2040</v>
      </c>
      <c r="V108">
        <f t="shared" si="49"/>
        <v>4.5720000000000003E-5</v>
      </c>
      <c r="W108" s="38">
        <f t="shared" si="50"/>
        <v>4.5720000000000003E-5</v>
      </c>
      <c r="X108">
        <f t="shared" si="51"/>
        <v>4.5720000000000003E-5</v>
      </c>
      <c r="Y108">
        <f t="shared" si="52"/>
        <v>0.55650384000000008</v>
      </c>
      <c r="Z108">
        <f t="shared" si="53"/>
        <v>0</v>
      </c>
      <c r="AB108" s="1" t="str" cm="1">
        <f t="array" ref="AB108">IF(INDEX(Utilities!108:108,$B$9)="","",INDEX(Utilities!108:108,$B$9))</f>
        <v/>
      </c>
      <c r="AC108" s="1" t="str" cm="1">
        <f t="array" ref="AC108">IF(INDEX(Utilities!108:108,$B$9 + 3)="","",INDEX(Utilities!108:108,$B$9 +3))</f>
        <v/>
      </c>
      <c r="AE108">
        <f t="shared" si="80"/>
        <v>2118</v>
      </c>
      <c r="AF108">
        <f t="shared" si="54"/>
        <v>2040</v>
      </c>
      <c r="AG108" cm="1">
        <f t="array" ref="AG108">IF(AF108&gt;=MAX($D$3:$D$100),MAX($D$3:$D$100),IF(AE108&lt;$D$3,$D$3,INDEX($D$3:$D$100,MATCH(AE108,$D$3:$D$100)+1)))</f>
        <v>2040</v>
      </c>
      <c r="AH108">
        <f t="shared" si="55"/>
        <v>4.572E-4</v>
      </c>
      <c r="AI108" s="38">
        <f t="shared" si="56"/>
        <v>4.572E-4</v>
      </c>
      <c r="AJ108">
        <f t="shared" si="57"/>
        <v>4.572E-4</v>
      </c>
      <c r="AK108">
        <f t="shared" si="58"/>
        <v>5.5650383999999997</v>
      </c>
      <c r="AL108">
        <f t="shared" si="59"/>
        <v>0</v>
      </c>
      <c r="AN108" s="1" t="str" cm="1">
        <f t="array" ref="AN108">IF(INDEX(Utilities!108:108,$B$9)="","",INDEX(Utilities!108:108,$B$9))</f>
        <v/>
      </c>
      <c r="AO108" s="1" t="str" cm="1">
        <f t="array" ref="AO108">IF(INDEX(Utilities!108:108,$B$9 + 4)="","",INDEX(Utilities!108:108,$B$9 +4))</f>
        <v/>
      </c>
      <c r="AQ108">
        <f t="shared" si="81"/>
        <v>2118</v>
      </c>
      <c r="AR108">
        <f t="shared" si="60"/>
        <v>2040</v>
      </c>
      <c r="AS108" cm="1">
        <f t="array" ref="AS108">IF(AR108&gt;=MAX($D$3:$D$100),MAX($D$3:$D$100),IF(AQ108&lt;$D$3,$D$3,INDEX($D$3:$D$100,MATCH(AQ108,$D$3:$D$100)+1)))</f>
        <v>2040</v>
      </c>
      <c r="AT108">
        <f t="shared" si="61"/>
        <v>9.6840000000000001E-5</v>
      </c>
      <c r="AU108" s="38">
        <f t="shared" si="62"/>
        <v>9.6840000000000001E-5</v>
      </c>
      <c r="AV108">
        <f t="shared" si="63"/>
        <v>9.6840000000000001E-5</v>
      </c>
      <c r="AW108">
        <f t="shared" si="64"/>
        <v>1.17873648</v>
      </c>
      <c r="AX108">
        <f t="shared" si="65"/>
        <v>0</v>
      </c>
      <c r="AZ108" s="1" t="str" cm="1">
        <f t="array" ref="AZ108">IF(INDEX(Utilities!108:108,$B$9)="","",INDEX(Utilities!108:108,$B$9))</f>
        <v/>
      </c>
      <c r="BA108" s="1" t="str" cm="1">
        <f t="array" ref="BA108">IF(INDEX(Utilities!108:108,$B$9 + 5)="","",INDEX(Utilities!108:108,$B$9 +5))</f>
        <v/>
      </c>
      <c r="BC108">
        <f t="shared" si="82"/>
        <v>2118</v>
      </c>
      <c r="BD108">
        <f t="shared" si="66"/>
        <v>2040</v>
      </c>
      <c r="BE108" cm="1">
        <f t="array" ref="BE108">IF(BD108&gt;=MAX($D$3:$D$100),MAX($D$3:$D$100),IF(BC108&lt;$D$3,$D$3,INDEX($D$3:$D$100,MATCH(BC108,$D$3:$D$100)+1)))</f>
        <v>2040</v>
      </c>
      <c r="BF108">
        <f t="shared" si="67"/>
        <v>0.61919999999999997</v>
      </c>
      <c r="BG108" s="38">
        <f t="shared" si="68"/>
        <v>0.61919999999999997</v>
      </c>
      <c r="BH108">
        <f t="shared" si="69"/>
        <v>0.61919999999999997</v>
      </c>
      <c r="BI108">
        <f t="shared" si="70"/>
        <v>7536.9023999999999</v>
      </c>
      <c r="BJ108">
        <f t="shared" si="71"/>
        <v>0</v>
      </c>
      <c r="BL108" s="1" t="str" cm="1">
        <f t="array" ref="BL108">IF(INDEX(Utilities!108:108,$B$9)="","",INDEX(Utilities!108:108,$B$9))</f>
        <v/>
      </c>
      <c r="BM108" s="1" t="str" cm="1">
        <f t="array" ref="BM108">IF(INDEX(Utilities!108:108,$B$9 + 5)="","",INDEX(Utilities!108:108,$B$9 +5))</f>
        <v/>
      </c>
      <c r="BO108">
        <f t="shared" si="83"/>
        <v>2118</v>
      </c>
      <c r="BP108">
        <f t="shared" si="72"/>
        <v>2040</v>
      </c>
      <c r="BQ108" cm="1">
        <f t="array" ref="BQ108">IF(BP108&gt;=MAX($D$3:$D$100),MAX($D$3:$D$100),IF(BO108&lt;$D$3,$D$3,INDEX($D$3:$D$100,MATCH(BO108,$D$3:$D$100)+1)))</f>
        <v>2040</v>
      </c>
      <c r="BR108">
        <f t="shared" si="73"/>
        <v>4.5396000000000001</v>
      </c>
      <c r="BS108" s="38">
        <f t="shared" si="74"/>
        <v>4.5396000000000001</v>
      </c>
      <c r="BT108">
        <f t="shared" si="75"/>
        <v>4.5396000000000001</v>
      </c>
      <c r="BU108">
        <f t="shared" si="76"/>
        <v>55256.011200000001</v>
      </c>
      <c r="BV108">
        <f t="shared" si="77"/>
        <v>0</v>
      </c>
    </row>
    <row r="109" spans="7:74" x14ac:dyDescent="0.25">
      <c r="G109">
        <f t="shared" si="78"/>
        <v>2119</v>
      </c>
      <c r="H109">
        <f t="shared" si="42"/>
        <v>2040</v>
      </c>
      <c r="I109" cm="1">
        <f t="array" ref="I109">IF(H109&gt;=MAX($D$3:$D$100),MAX($D$3:$D$100),IF(G109&lt;$D$3,$D$3,INDEX($D$3:$D$100,MATCH(G109,$D$3:$D$100)+1)))</f>
        <v>2040</v>
      </c>
      <c r="J109">
        <f t="shared" si="43"/>
        <v>6.8040000000000003E-2</v>
      </c>
      <c r="K109">
        <f t="shared" si="44"/>
        <v>6.8040000000000003E-2</v>
      </c>
      <c r="L109">
        <f t="shared" si="45"/>
        <v>6.8040000000000003E-2</v>
      </c>
      <c r="M109">
        <f t="shared" si="46"/>
        <v>828.18288000000007</v>
      </c>
      <c r="N109">
        <f t="shared" si="47"/>
        <v>0</v>
      </c>
      <c r="P109" s="1" t="str" cm="1">
        <f t="array" ref="P109">IF(INDEX(Utilities!109:109,$B$9)="","",INDEX(Utilities!109:109,$B$9))</f>
        <v/>
      </c>
      <c r="Q109" s="1" t="str" cm="1">
        <f t="array" ref="Q109">IF(INDEX(Utilities!109:109,$B$9 + 2)="","",INDEX(Utilities!109:109,$B$9 + 2))</f>
        <v/>
      </c>
      <c r="S109">
        <f t="shared" si="79"/>
        <v>2119</v>
      </c>
      <c r="T109">
        <f t="shared" si="48"/>
        <v>2040</v>
      </c>
      <c r="U109" cm="1">
        <f t="array" ref="U109">IF(T109&gt;=MAX($D$3:$D$100),MAX($D$3:$D$100),IF(S109&lt;$D$3,$D$3,INDEX($D$3:$D$100,MATCH(S109,$D$3:$D$100)+1)))</f>
        <v>2040</v>
      </c>
      <c r="V109">
        <f t="shared" si="49"/>
        <v>4.5720000000000003E-5</v>
      </c>
      <c r="W109" s="38">
        <f t="shared" si="50"/>
        <v>4.5720000000000003E-5</v>
      </c>
      <c r="X109">
        <f t="shared" si="51"/>
        <v>4.5720000000000003E-5</v>
      </c>
      <c r="Y109">
        <f t="shared" si="52"/>
        <v>0.55650384000000008</v>
      </c>
      <c r="Z109">
        <f t="shared" si="53"/>
        <v>0</v>
      </c>
      <c r="AB109" s="1" t="str" cm="1">
        <f t="array" ref="AB109">IF(INDEX(Utilities!109:109,$B$9)="","",INDEX(Utilities!109:109,$B$9))</f>
        <v/>
      </c>
      <c r="AC109" s="1" t="str" cm="1">
        <f t="array" ref="AC109">IF(INDEX(Utilities!109:109,$B$9 + 3)="","",INDEX(Utilities!109:109,$B$9 +3))</f>
        <v/>
      </c>
      <c r="AE109">
        <f t="shared" si="80"/>
        <v>2119</v>
      </c>
      <c r="AF109">
        <f t="shared" si="54"/>
        <v>2040</v>
      </c>
      <c r="AG109" cm="1">
        <f t="array" ref="AG109">IF(AF109&gt;=MAX($D$3:$D$100),MAX($D$3:$D$100),IF(AE109&lt;$D$3,$D$3,INDEX($D$3:$D$100,MATCH(AE109,$D$3:$D$100)+1)))</f>
        <v>2040</v>
      </c>
      <c r="AH109">
        <f t="shared" si="55"/>
        <v>4.572E-4</v>
      </c>
      <c r="AI109" s="38">
        <f t="shared" si="56"/>
        <v>4.572E-4</v>
      </c>
      <c r="AJ109">
        <f t="shared" si="57"/>
        <v>4.572E-4</v>
      </c>
      <c r="AK109">
        <f t="shared" si="58"/>
        <v>5.5650383999999997</v>
      </c>
      <c r="AL109">
        <f t="shared" si="59"/>
        <v>0</v>
      </c>
      <c r="AN109" s="1" t="str" cm="1">
        <f t="array" ref="AN109">IF(INDEX(Utilities!109:109,$B$9)="","",INDEX(Utilities!109:109,$B$9))</f>
        <v/>
      </c>
      <c r="AO109" s="1" t="str" cm="1">
        <f t="array" ref="AO109">IF(INDEX(Utilities!109:109,$B$9 + 4)="","",INDEX(Utilities!109:109,$B$9 +4))</f>
        <v/>
      </c>
      <c r="AQ109">
        <f t="shared" si="81"/>
        <v>2119</v>
      </c>
      <c r="AR109">
        <f t="shared" si="60"/>
        <v>2040</v>
      </c>
      <c r="AS109" cm="1">
        <f t="array" ref="AS109">IF(AR109&gt;=MAX($D$3:$D$100),MAX($D$3:$D$100),IF(AQ109&lt;$D$3,$D$3,INDEX($D$3:$D$100,MATCH(AQ109,$D$3:$D$100)+1)))</f>
        <v>2040</v>
      </c>
      <c r="AT109">
        <f t="shared" si="61"/>
        <v>9.6840000000000001E-5</v>
      </c>
      <c r="AU109" s="38">
        <f t="shared" si="62"/>
        <v>9.6840000000000001E-5</v>
      </c>
      <c r="AV109">
        <f t="shared" si="63"/>
        <v>9.6840000000000001E-5</v>
      </c>
      <c r="AW109">
        <f t="shared" si="64"/>
        <v>1.17873648</v>
      </c>
      <c r="AX109">
        <f t="shared" si="65"/>
        <v>0</v>
      </c>
      <c r="AZ109" s="1" t="str" cm="1">
        <f t="array" ref="AZ109">IF(INDEX(Utilities!109:109,$B$9)="","",INDEX(Utilities!109:109,$B$9))</f>
        <v/>
      </c>
      <c r="BA109" s="1" t="str" cm="1">
        <f t="array" ref="BA109">IF(INDEX(Utilities!109:109,$B$9 + 5)="","",INDEX(Utilities!109:109,$B$9 +5))</f>
        <v/>
      </c>
      <c r="BC109">
        <f t="shared" si="82"/>
        <v>2119</v>
      </c>
      <c r="BD109">
        <f t="shared" si="66"/>
        <v>2040</v>
      </c>
      <c r="BE109" cm="1">
        <f t="array" ref="BE109">IF(BD109&gt;=MAX($D$3:$D$100),MAX($D$3:$D$100),IF(BC109&lt;$D$3,$D$3,INDEX($D$3:$D$100,MATCH(BC109,$D$3:$D$100)+1)))</f>
        <v>2040</v>
      </c>
      <c r="BF109">
        <f t="shared" si="67"/>
        <v>0.61919999999999997</v>
      </c>
      <c r="BG109" s="38">
        <f t="shared" si="68"/>
        <v>0.61919999999999997</v>
      </c>
      <c r="BH109">
        <f t="shared" si="69"/>
        <v>0.61919999999999997</v>
      </c>
      <c r="BI109">
        <f t="shared" si="70"/>
        <v>7536.9023999999999</v>
      </c>
      <c r="BJ109">
        <f t="shared" si="71"/>
        <v>0</v>
      </c>
      <c r="BL109" s="1" t="str" cm="1">
        <f t="array" ref="BL109">IF(INDEX(Utilities!109:109,$B$9)="","",INDEX(Utilities!109:109,$B$9))</f>
        <v/>
      </c>
      <c r="BM109" s="1" t="str" cm="1">
        <f t="array" ref="BM109">IF(INDEX(Utilities!109:109,$B$9 + 5)="","",INDEX(Utilities!109:109,$B$9 +5))</f>
        <v/>
      </c>
      <c r="BO109">
        <f t="shared" si="83"/>
        <v>2119</v>
      </c>
      <c r="BP109">
        <f t="shared" si="72"/>
        <v>2040</v>
      </c>
      <c r="BQ109" cm="1">
        <f t="array" ref="BQ109">IF(BP109&gt;=MAX($D$3:$D$100),MAX($D$3:$D$100),IF(BO109&lt;$D$3,$D$3,INDEX($D$3:$D$100,MATCH(BO109,$D$3:$D$100)+1)))</f>
        <v>2040</v>
      </c>
      <c r="BR109">
        <f t="shared" si="73"/>
        <v>4.5396000000000001</v>
      </c>
      <c r="BS109" s="38">
        <f t="shared" si="74"/>
        <v>4.5396000000000001</v>
      </c>
      <c r="BT109">
        <f t="shared" si="75"/>
        <v>4.5396000000000001</v>
      </c>
      <c r="BU109">
        <f t="shared" si="76"/>
        <v>55256.011200000001</v>
      </c>
      <c r="BV109">
        <f t="shared" si="77"/>
        <v>0</v>
      </c>
    </row>
    <row r="110" spans="7:74" x14ac:dyDescent="0.25">
      <c r="G110">
        <f t="shared" si="78"/>
        <v>2120</v>
      </c>
      <c r="H110">
        <f t="shared" si="42"/>
        <v>2040</v>
      </c>
      <c r="I110" cm="1">
        <f t="array" ref="I110">IF(H110&gt;=MAX($D$3:$D$100),MAX($D$3:$D$100),IF(G110&lt;$D$3,$D$3,INDEX($D$3:$D$100,MATCH(G110,$D$3:$D$100)+1)))</f>
        <v>2040</v>
      </c>
      <c r="J110">
        <f t="shared" si="43"/>
        <v>6.8040000000000003E-2</v>
      </c>
      <c r="K110">
        <f t="shared" si="44"/>
        <v>6.8040000000000003E-2</v>
      </c>
      <c r="L110">
        <f t="shared" si="45"/>
        <v>6.8040000000000003E-2</v>
      </c>
      <c r="M110">
        <f t="shared" si="46"/>
        <v>828.18288000000007</v>
      </c>
      <c r="N110">
        <f t="shared" si="47"/>
        <v>0</v>
      </c>
      <c r="P110" s="1" t="str" cm="1">
        <f t="array" ref="P110">IF(INDEX(Utilities!110:110,$B$9)="","",INDEX(Utilities!110:110,$B$9))</f>
        <v/>
      </c>
      <c r="Q110" s="1" t="str" cm="1">
        <f t="array" ref="Q110">IF(INDEX(Utilities!110:110,$B$9 + 2)="","",INDEX(Utilities!110:110,$B$9 + 2))</f>
        <v/>
      </c>
      <c r="S110">
        <f t="shared" si="79"/>
        <v>2120</v>
      </c>
      <c r="T110">
        <f t="shared" si="48"/>
        <v>2040</v>
      </c>
      <c r="U110" cm="1">
        <f t="array" ref="U110">IF(T110&gt;=MAX($D$3:$D$100),MAX($D$3:$D$100),IF(S110&lt;$D$3,$D$3,INDEX($D$3:$D$100,MATCH(S110,$D$3:$D$100)+1)))</f>
        <v>2040</v>
      </c>
      <c r="V110">
        <f t="shared" si="49"/>
        <v>4.5720000000000003E-5</v>
      </c>
      <c r="W110" s="38">
        <f t="shared" si="50"/>
        <v>4.5720000000000003E-5</v>
      </c>
      <c r="X110">
        <f t="shared" si="51"/>
        <v>4.5720000000000003E-5</v>
      </c>
      <c r="Y110">
        <f t="shared" si="52"/>
        <v>0.55650384000000008</v>
      </c>
      <c r="Z110">
        <f t="shared" si="53"/>
        <v>0</v>
      </c>
      <c r="AB110" s="1" t="str" cm="1">
        <f t="array" ref="AB110">IF(INDEX(Utilities!110:110,$B$9)="","",INDEX(Utilities!110:110,$B$9))</f>
        <v/>
      </c>
      <c r="AC110" s="1" t="str" cm="1">
        <f t="array" ref="AC110">IF(INDEX(Utilities!110:110,$B$9 + 3)="","",INDEX(Utilities!110:110,$B$9 +3))</f>
        <v/>
      </c>
      <c r="AE110">
        <f t="shared" si="80"/>
        <v>2120</v>
      </c>
      <c r="AF110">
        <f t="shared" si="54"/>
        <v>2040</v>
      </c>
      <c r="AG110" cm="1">
        <f t="array" ref="AG110">IF(AF110&gt;=MAX($D$3:$D$100),MAX($D$3:$D$100),IF(AE110&lt;$D$3,$D$3,INDEX($D$3:$D$100,MATCH(AE110,$D$3:$D$100)+1)))</f>
        <v>2040</v>
      </c>
      <c r="AH110">
        <f t="shared" si="55"/>
        <v>4.572E-4</v>
      </c>
      <c r="AI110" s="38">
        <f t="shared" si="56"/>
        <v>4.572E-4</v>
      </c>
      <c r="AJ110">
        <f t="shared" si="57"/>
        <v>4.572E-4</v>
      </c>
      <c r="AK110">
        <f t="shared" si="58"/>
        <v>5.5650383999999997</v>
      </c>
      <c r="AL110">
        <f t="shared" si="59"/>
        <v>0</v>
      </c>
      <c r="AN110" s="1" t="str" cm="1">
        <f t="array" ref="AN110">IF(INDEX(Utilities!110:110,$B$9)="","",INDEX(Utilities!110:110,$B$9))</f>
        <v/>
      </c>
      <c r="AO110" s="1" t="str" cm="1">
        <f t="array" ref="AO110">IF(INDEX(Utilities!110:110,$B$9 + 4)="","",INDEX(Utilities!110:110,$B$9 +4))</f>
        <v/>
      </c>
      <c r="AQ110">
        <f t="shared" si="81"/>
        <v>2120</v>
      </c>
      <c r="AR110">
        <f t="shared" si="60"/>
        <v>2040</v>
      </c>
      <c r="AS110" cm="1">
        <f t="array" ref="AS110">IF(AR110&gt;=MAX($D$3:$D$100),MAX($D$3:$D$100),IF(AQ110&lt;$D$3,$D$3,INDEX($D$3:$D$100,MATCH(AQ110,$D$3:$D$100)+1)))</f>
        <v>2040</v>
      </c>
      <c r="AT110">
        <f t="shared" si="61"/>
        <v>9.6840000000000001E-5</v>
      </c>
      <c r="AU110" s="38">
        <f t="shared" si="62"/>
        <v>9.6840000000000001E-5</v>
      </c>
      <c r="AV110">
        <f t="shared" si="63"/>
        <v>9.6840000000000001E-5</v>
      </c>
      <c r="AW110">
        <f t="shared" si="64"/>
        <v>1.17873648</v>
      </c>
      <c r="AX110">
        <f t="shared" si="65"/>
        <v>0</v>
      </c>
      <c r="AZ110" s="1" t="str" cm="1">
        <f t="array" ref="AZ110">IF(INDEX(Utilities!110:110,$B$9)="","",INDEX(Utilities!110:110,$B$9))</f>
        <v/>
      </c>
      <c r="BA110" s="1" t="str" cm="1">
        <f t="array" ref="BA110">IF(INDEX(Utilities!110:110,$B$9 + 5)="","",INDEX(Utilities!110:110,$B$9 +5))</f>
        <v/>
      </c>
      <c r="BC110">
        <f t="shared" si="82"/>
        <v>2120</v>
      </c>
      <c r="BD110">
        <f t="shared" si="66"/>
        <v>2040</v>
      </c>
      <c r="BE110" cm="1">
        <f t="array" ref="BE110">IF(BD110&gt;=MAX($D$3:$D$100),MAX($D$3:$D$100),IF(BC110&lt;$D$3,$D$3,INDEX($D$3:$D$100,MATCH(BC110,$D$3:$D$100)+1)))</f>
        <v>2040</v>
      </c>
      <c r="BF110">
        <f t="shared" si="67"/>
        <v>0.61919999999999997</v>
      </c>
      <c r="BG110" s="38">
        <f t="shared" si="68"/>
        <v>0.61919999999999997</v>
      </c>
      <c r="BH110">
        <f t="shared" si="69"/>
        <v>0.61919999999999997</v>
      </c>
      <c r="BI110">
        <f t="shared" si="70"/>
        <v>7536.9023999999999</v>
      </c>
      <c r="BJ110">
        <f t="shared" si="71"/>
        <v>0</v>
      </c>
      <c r="BL110" s="1" t="str" cm="1">
        <f t="array" ref="BL110">IF(INDEX(Utilities!110:110,$B$9)="","",INDEX(Utilities!110:110,$B$9))</f>
        <v/>
      </c>
      <c r="BM110" s="1" t="str" cm="1">
        <f t="array" ref="BM110">IF(INDEX(Utilities!110:110,$B$9 + 5)="","",INDEX(Utilities!110:110,$B$9 +5))</f>
        <v/>
      </c>
      <c r="BO110">
        <f t="shared" si="83"/>
        <v>2120</v>
      </c>
      <c r="BP110">
        <f t="shared" si="72"/>
        <v>2040</v>
      </c>
      <c r="BQ110" cm="1">
        <f t="array" ref="BQ110">IF(BP110&gt;=MAX($D$3:$D$100),MAX($D$3:$D$100),IF(BO110&lt;$D$3,$D$3,INDEX($D$3:$D$100,MATCH(BO110,$D$3:$D$100)+1)))</f>
        <v>2040</v>
      </c>
      <c r="BR110">
        <f t="shared" si="73"/>
        <v>4.5396000000000001</v>
      </c>
      <c r="BS110" s="38">
        <f t="shared" si="74"/>
        <v>4.5396000000000001</v>
      </c>
      <c r="BT110">
        <f t="shared" si="75"/>
        <v>4.5396000000000001</v>
      </c>
      <c r="BU110">
        <f t="shared" si="76"/>
        <v>55256.011200000001</v>
      </c>
      <c r="BV110">
        <f t="shared" si="77"/>
        <v>0</v>
      </c>
    </row>
    <row r="111" spans="7:74" x14ac:dyDescent="0.25">
      <c r="G111">
        <f t="shared" si="78"/>
        <v>2121</v>
      </c>
      <c r="H111">
        <f t="shared" si="42"/>
        <v>2040</v>
      </c>
      <c r="I111" cm="1">
        <f t="array" ref="I111">IF(H111&gt;=MAX($D$3:$D$100),MAX($D$3:$D$100),IF(G111&lt;$D$3,$D$3,INDEX($D$3:$D$100,MATCH(G111,$D$3:$D$100)+1)))</f>
        <v>2040</v>
      </c>
      <c r="J111">
        <f t="shared" si="43"/>
        <v>6.8040000000000003E-2</v>
      </c>
      <c r="K111">
        <f t="shared" si="44"/>
        <v>6.8040000000000003E-2</v>
      </c>
      <c r="L111">
        <f t="shared" si="45"/>
        <v>6.8040000000000003E-2</v>
      </c>
      <c r="M111">
        <f t="shared" si="46"/>
        <v>828.18288000000007</v>
      </c>
      <c r="N111">
        <f t="shared" si="47"/>
        <v>0</v>
      </c>
      <c r="P111" s="1" t="str" cm="1">
        <f t="array" ref="P111">IF(INDEX(Utilities!111:111,$B$9)="","",INDEX(Utilities!111:111,$B$9))</f>
        <v/>
      </c>
      <c r="Q111" s="1" t="str" cm="1">
        <f t="array" ref="Q111">IF(INDEX(Utilities!111:111,$B$9 + 2)="","",INDEX(Utilities!111:111,$B$9 + 2))</f>
        <v/>
      </c>
      <c r="S111">
        <f t="shared" si="79"/>
        <v>2121</v>
      </c>
      <c r="T111">
        <f t="shared" si="48"/>
        <v>2040</v>
      </c>
      <c r="U111" cm="1">
        <f t="array" ref="U111">IF(T111&gt;=MAX($D$3:$D$100),MAX($D$3:$D$100),IF(S111&lt;$D$3,$D$3,INDEX($D$3:$D$100,MATCH(S111,$D$3:$D$100)+1)))</f>
        <v>2040</v>
      </c>
      <c r="V111">
        <f t="shared" si="49"/>
        <v>4.5720000000000003E-5</v>
      </c>
      <c r="W111" s="38">
        <f t="shared" si="50"/>
        <v>4.5720000000000003E-5</v>
      </c>
      <c r="X111">
        <f t="shared" si="51"/>
        <v>4.5720000000000003E-5</v>
      </c>
      <c r="Y111">
        <f t="shared" si="52"/>
        <v>0.55650384000000008</v>
      </c>
      <c r="Z111">
        <f t="shared" si="53"/>
        <v>0</v>
      </c>
      <c r="AB111" s="1" t="str" cm="1">
        <f t="array" ref="AB111">IF(INDEX(Utilities!111:111,$B$9)="","",INDEX(Utilities!111:111,$B$9))</f>
        <v/>
      </c>
      <c r="AC111" s="1" t="str" cm="1">
        <f t="array" ref="AC111">IF(INDEX(Utilities!111:111,$B$9 + 3)="","",INDEX(Utilities!111:111,$B$9 +3))</f>
        <v/>
      </c>
      <c r="AE111">
        <f t="shared" si="80"/>
        <v>2121</v>
      </c>
      <c r="AF111">
        <f t="shared" si="54"/>
        <v>2040</v>
      </c>
      <c r="AG111" cm="1">
        <f t="array" ref="AG111">IF(AF111&gt;=MAX($D$3:$D$100),MAX($D$3:$D$100),IF(AE111&lt;$D$3,$D$3,INDEX($D$3:$D$100,MATCH(AE111,$D$3:$D$100)+1)))</f>
        <v>2040</v>
      </c>
      <c r="AH111">
        <f t="shared" si="55"/>
        <v>4.572E-4</v>
      </c>
      <c r="AI111" s="38">
        <f t="shared" si="56"/>
        <v>4.572E-4</v>
      </c>
      <c r="AJ111">
        <f t="shared" si="57"/>
        <v>4.572E-4</v>
      </c>
      <c r="AK111">
        <f t="shared" si="58"/>
        <v>5.5650383999999997</v>
      </c>
      <c r="AL111">
        <f t="shared" si="59"/>
        <v>0</v>
      </c>
      <c r="AN111" s="1" t="str" cm="1">
        <f t="array" ref="AN111">IF(INDEX(Utilities!111:111,$B$9)="","",INDEX(Utilities!111:111,$B$9))</f>
        <v/>
      </c>
      <c r="AO111" s="1" t="str" cm="1">
        <f t="array" ref="AO111">IF(INDEX(Utilities!111:111,$B$9 + 4)="","",INDEX(Utilities!111:111,$B$9 +4))</f>
        <v/>
      </c>
      <c r="AQ111">
        <f t="shared" si="81"/>
        <v>2121</v>
      </c>
      <c r="AR111">
        <f t="shared" si="60"/>
        <v>2040</v>
      </c>
      <c r="AS111" cm="1">
        <f t="array" ref="AS111">IF(AR111&gt;=MAX($D$3:$D$100),MAX($D$3:$D$100),IF(AQ111&lt;$D$3,$D$3,INDEX($D$3:$D$100,MATCH(AQ111,$D$3:$D$100)+1)))</f>
        <v>2040</v>
      </c>
      <c r="AT111">
        <f t="shared" si="61"/>
        <v>9.6840000000000001E-5</v>
      </c>
      <c r="AU111" s="38">
        <f t="shared" si="62"/>
        <v>9.6840000000000001E-5</v>
      </c>
      <c r="AV111">
        <f t="shared" si="63"/>
        <v>9.6840000000000001E-5</v>
      </c>
      <c r="AW111">
        <f t="shared" si="64"/>
        <v>1.17873648</v>
      </c>
      <c r="AX111">
        <f t="shared" si="65"/>
        <v>0</v>
      </c>
      <c r="AZ111" s="1" t="str" cm="1">
        <f t="array" ref="AZ111">IF(INDEX(Utilities!111:111,$B$9)="","",INDEX(Utilities!111:111,$B$9))</f>
        <v/>
      </c>
      <c r="BA111" s="1" t="str" cm="1">
        <f t="array" ref="BA111">IF(INDEX(Utilities!111:111,$B$9 + 5)="","",INDEX(Utilities!111:111,$B$9 +5))</f>
        <v/>
      </c>
      <c r="BC111">
        <f t="shared" si="82"/>
        <v>2121</v>
      </c>
      <c r="BD111">
        <f t="shared" si="66"/>
        <v>2040</v>
      </c>
      <c r="BE111" cm="1">
        <f t="array" ref="BE111">IF(BD111&gt;=MAX($D$3:$D$100),MAX($D$3:$D$100),IF(BC111&lt;$D$3,$D$3,INDEX($D$3:$D$100,MATCH(BC111,$D$3:$D$100)+1)))</f>
        <v>2040</v>
      </c>
      <c r="BF111">
        <f t="shared" si="67"/>
        <v>0.61919999999999997</v>
      </c>
      <c r="BG111" s="38">
        <f t="shared" si="68"/>
        <v>0.61919999999999997</v>
      </c>
      <c r="BH111">
        <f t="shared" si="69"/>
        <v>0.61919999999999997</v>
      </c>
      <c r="BI111">
        <f t="shared" si="70"/>
        <v>7536.9023999999999</v>
      </c>
      <c r="BJ111">
        <f t="shared" si="71"/>
        <v>0</v>
      </c>
      <c r="BL111" s="1" t="str" cm="1">
        <f t="array" ref="BL111">IF(INDEX(Utilities!111:111,$B$9)="","",INDEX(Utilities!111:111,$B$9))</f>
        <v/>
      </c>
      <c r="BM111" s="1" t="str" cm="1">
        <f t="array" ref="BM111">IF(INDEX(Utilities!111:111,$B$9 + 5)="","",INDEX(Utilities!111:111,$B$9 +5))</f>
        <v/>
      </c>
      <c r="BO111">
        <f t="shared" si="83"/>
        <v>2121</v>
      </c>
      <c r="BP111">
        <f t="shared" si="72"/>
        <v>2040</v>
      </c>
      <c r="BQ111" cm="1">
        <f t="array" ref="BQ111">IF(BP111&gt;=MAX($D$3:$D$100),MAX($D$3:$D$100),IF(BO111&lt;$D$3,$D$3,INDEX($D$3:$D$100,MATCH(BO111,$D$3:$D$100)+1)))</f>
        <v>2040</v>
      </c>
      <c r="BR111">
        <f t="shared" si="73"/>
        <v>4.5396000000000001</v>
      </c>
      <c r="BS111" s="38">
        <f t="shared" si="74"/>
        <v>4.5396000000000001</v>
      </c>
      <c r="BT111">
        <f t="shared" si="75"/>
        <v>4.5396000000000001</v>
      </c>
      <c r="BU111">
        <f t="shared" si="76"/>
        <v>55256.011200000001</v>
      </c>
      <c r="BV111">
        <f t="shared" si="77"/>
        <v>0</v>
      </c>
    </row>
    <row r="112" spans="7:74" x14ac:dyDescent="0.25">
      <c r="G112">
        <f t="shared" si="78"/>
        <v>2122</v>
      </c>
      <c r="H112">
        <f t="shared" si="42"/>
        <v>2040</v>
      </c>
      <c r="I112" cm="1">
        <f t="array" ref="I112">IF(H112&gt;=MAX($D$3:$D$100),MAX($D$3:$D$100),IF(G112&lt;$D$3,$D$3,INDEX($D$3:$D$100,MATCH(G112,$D$3:$D$100)+1)))</f>
        <v>2040</v>
      </c>
      <c r="J112">
        <f t="shared" si="43"/>
        <v>6.8040000000000003E-2</v>
      </c>
      <c r="K112">
        <f t="shared" si="44"/>
        <v>6.8040000000000003E-2</v>
      </c>
      <c r="L112">
        <f t="shared" si="45"/>
        <v>6.8040000000000003E-2</v>
      </c>
      <c r="M112">
        <f t="shared" si="46"/>
        <v>828.18288000000007</v>
      </c>
      <c r="N112">
        <f t="shared" si="47"/>
        <v>0</v>
      </c>
      <c r="P112" s="1" t="str" cm="1">
        <f t="array" ref="P112">IF(INDEX(Utilities!112:112,$B$9)="","",INDEX(Utilities!112:112,$B$9))</f>
        <v/>
      </c>
      <c r="Q112" s="1" t="str" cm="1">
        <f t="array" ref="Q112">IF(INDEX(Utilities!112:112,$B$9 + 2)="","",INDEX(Utilities!112:112,$B$9 + 2))</f>
        <v/>
      </c>
      <c r="S112">
        <f t="shared" si="79"/>
        <v>2122</v>
      </c>
      <c r="T112">
        <f t="shared" si="48"/>
        <v>2040</v>
      </c>
      <c r="U112" cm="1">
        <f t="array" ref="U112">IF(T112&gt;=MAX($D$3:$D$100),MAX($D$3:$D$100),IF(S112&lt;$D$3,$D$3,INDEX($D$3:$D$100,MATCH(S112,$D$3:$D$100)+1)))</f>
        <v>2040</v>
      </c>
      <c r="V112">
        <f t="shared" si="49"/>
        <v>4.5720000000000003E-5</v>
      </c>
      <c r="W112" s="38">
        <f t="shared" si="50"/>
        <v>4.5720000000000003E-5</v>
      </c>
      <c r="X112">
        <f t="shared" si="51"/>
        <v>4.5720000000000003E-5</v>
      </c>
      <c r="Y112">
        <f t="shared" si="52"/>
        <v>0.55650384000000008</v>
      </c>
      <c r="Z112">
        <f t="shared" si="53"/>
        <v>0</v>
      </c>
      <c r="AB112" s="1" t="str" cm="1">
        <f t="array" ref="AB112">IF(INDEX(Utilities!112:112,$B$9)="","",INDEX(Utilities!112:112,$B$9))</f>
        <v/>
      </c>
      <c r="AC112" s="1" t="str" cm="1">
        <f t="array" ref="AC112">IF(INDEX(Utilities!112:112,$B$9 + 3)="","",INDEX(Utilities!112:112,$B$9 +3))</f>
        <v/>
      </c>
      <c r="AE112">
        <f t="shared" si="80"/>
        <v>2122</v>
      </c>
      <c r="AF112">
        <f t="shared" si="54"/>
        <v>2040</v>
      </c>
      <c r="AG112" cm="1">
        <f t="array" ref="AG112">IF(AF112&gt;=MAX($D$3:$D$100),MAX($D$3:$D$100),IF(AE112&lt;$D$3,$D$3,INDEX($D$3:$D$100,MATCH(AE112,$D$3:$D$100)+1)))</f>
        <v>2040</v>
      </c>
      <c r="AH112">
        <f t="shared" si="55"/>
        <v>4.572E-4</v>
      </c>
      <c r="AI112" s="38">
        <f t="shared" si="56"/>
        <v>4.572E-4</v>
      </c>
      <c r="AJ112">
        <f t="shared" si="57"/>
        <v>4.572E-4</v>
      </c>
      <c r="AK112">
        <f t="shared" si="58"/>
        <v>5.5650383999999997</v>
      </c>
      <c r="AL112">
        <f t="shared" si="59"/>
        <v>0</v>
      </c>
      <c r="AN112" s="1" t="str" cm="1">
        <f t="array" ref="AN112">IF(INDEX(Utilities!112:112,$B$9)="","",INDEX(Utilities!112:112,$B$9))</f>
        <v/>
      </c>
      <c r="AO112" s="1" t="str" cm="1">
        <f t="array" ref="AO112">IF(INDEX(Utilities!112:112,$B$9 + 4)="","",INDEX(Utilities!112:112,$B$9 +4))</f>
        <v/>
      </c>
      <c r="AQ112">
        <f t="shared" si="81"/>
        <v>2122</v>
      </c>
      <c r="AR112">
        <f t="shared" si="60"/>
        <v>2040</v>
      </c>
      <c r="AS112" cm="1">
        <f t="array" ref="AS112">IF(AR112&gt;=MAX($D$3:$D$100),MAX($D$3:$D$100),IF(AQ112&lt;$D$3,$D$3,INDEX($D$3:$D$100,MATCH(AQ112,$D$3:$D$100)+1)))</f>
        <v>2040</v>
      </c>
      <c r="AT112">
        <f t="shared" si="61"/>
        <v>9.6840000000000001E-5</v>
      </c>
      <c r="AU112" s="38">
        <f t="shared" si="62"/>
        <v>9.6840000000000001E-5</v>
      </c>
      <c r="AV112">
        <f t="shared" si="63"/>
        <v>9.6840000000000001E-5</v>
      </c>
      <c r="AW112">
        <f t="shared" si="64"/>
        <v>1.17873648</v>
      </c>
      <c r="AX112">
        <f t="shared" si="65"/>
        <v>0</v>
      </c>
      <c r="AZ112" s="1" t="str" cm="1">
        <f t="array" ref="AZ112">IF(INDEX(Utilities!112:112,$B$9)="","",INDEX(Utilities!112:112,$B$9))</f>
        <v/>
      </c>
      <c r="BA112" s="1" t="str" cm="1">
        <f t="array" ref="BA112">IF(INDEX(Utilities!112:112,$B$9 + 5)="","",INDEX(Utilities!112:112,$B$9 +5))</f>
        <v/>
      </c>
      <c r="BC112">
        <f t="shared" si="82"/>
        <v>2122</v>
      </c>
      <c r="BD112">
        <f t="shared" si="66"/>
        <v>2040</v>
      </c>
      <c r="BE112" cm="1">
        <f t="array" ref="BE112">IF(BD112&gt;=MAX($D$3:$D$100),MAX($D$3:$D$100),IF(BC112&lt;$D$3,$D$3,INDEX($D$3:$D$100,MATCH(BC112,$D$3:$D$100)+1)))</f>
        <v>2040</v>
      </c>
      <c r="BF112">
        <f t="shared" si="67"/>
        <v>0.61919999999999997</v>
      </c>
      <c r="BG112" s="38">
        <f t="shared" si="68"/>
        <v>0.61919999999999997</v>
      </c>
      <c r="BH112">
        <f t="shared" si="69"/>
        <v>0.61919999999999997</v>
      </c>
      <c r="BI112">
        <f t="shared" si="70"/>
        <v>7536.9023999999999</v>
      </c>
      <c r="BJ112">
        <f t="shared" si="71"/>
        <v>0</v>
      </c>
      <c r="BL112" s="1" t="str" cm="1">
        <f t="array" ref="BL112">IF(INDEX(Utilities!112:112,$B$9)="","",INDEX(Utilities!112:112,$B$9))</f>
        <v/>
      </c>
      <c r="BM112" s="1" t="str" cm="1">
        <f t="array" ref="BM112">IF(INDEX(Utilities!112:112,$B$9 + 5)="","",INDEX(Utilities!112:112,$B$9 +5))</f>
        <v/>
      </c>
      <c r="BO112">
        <f t="shared" si="83"/>
        <v>2122</v>
      </c>
      <c r="BP112">
        <f t="shared" si="72"/>
        <v>2040</v>
      </c>
      <c r="BQ112" cm="1">
        <f t="array" ref="BQ112">IF(BP112&gt;=MAX($D$3:$D$100),MAX($D$3:$D$100),IF(BO112&lt;$D$3,$D$3,INDEX($D$3:$D$100,MATCH(BO112,$D$3:$D$100)+1)))</f>
        <v>2040</v>
      </c>
      <c r="BR112">
        <f t="shared" si="73"/>
        <v>4.5396000000000001</v>
      </c>
      <c r="BS112" s="38">
        <f t="shared" si="74"/>
        <v>4.5396000000000001</v>
      </c>
      <c r="BT112">
        <f t="shared" si="75"/>
        <v>4.5396000000000001</v>
      </c>
      <c r="BU112">
        <f t="shared" si="76"/>
        <v>55256.011200000001</v>
      </c>
      <c r="BV112">
        <f t="shared" si="77"/>
        <v>0</v>
      </c>
    </row>
    <row r="113" spans="7:74" x14ac:dyDescent="0.25">
      <c r="G113">
        <f t="shared" si="78"/>
        <v>2123</v>
      </c>
      <c r="H113">
        <f t="shared" si="42"/>
        <v>2040</v>
      </c>
      <c r="I113" cm="1">
        <f t="array" ref="I113">IF(H113&gt;=MAX($D$3:$D$100),MAX($D$3:$D$100),IF(G113&lt;$D$3,$D$3,INDEX($D$3:$D$100,MATCH(G113,$D$3:$D$100)+1)))</f>
        <v>2040</v>
      </c>
      <c r="J113">
        <f t="shared" si="43"/>
        <v>6.8040000000000003E-2</v>
      </c>
      <c r="K113">
        <f t="shared" si="44"/>
        <v>6.8040000000000003E-2</v>
      </c>
      <c r="L113">
        <f t="shared" si="45"/>
        <v>6.8040000000000003E-2</v>
      </c>
      <c r="M113">
        <f t="shared" si="46"/>
        <v>828.18288000000007</v>
      </c>
      <c r="N113">
        <f t="shared" si="47"/>
        <v>0</v>
      </c>
      <c r="P113" s="1" t="str" cm="1">
        <f t="array" ref="P113">IF(INDEX(Utilities!113:113,$B$9)="","",INDEX(Utilities!113:113,$B$9))</f>
        <v/>
      </c>
      <c r="Q113" s="1" t="str" cm="1">
        <f t="array" ref="Q113">IF(INDEX(Utilities!113:113,$B$9 + 2)="","",INDEX(Utilities!113:113,$B$9 + 2))</f>
        <v/>
      </c>
      <c r="S113">
        <f t="shared" si="79"/>
        <v>2123</v>
      </c>
      <c r="T113">
        <f t="shared" si="48"/>
        <v>2040</v>
      </c>
      <c r="U113" cm="1">
        <f t="array" ref="U113">IF(T113&gt;=MAX($D$3:$D$100),MAX($D$3:$D$100),IF(S113&lt;$D$3,$D$3,INDEX($D$3:$D$100,MATCH(S113,$D$3:$D$100)+1)))</f>
        <v>2040</v>
      </c>
      <c r="V113">
        <f t="shared" si="49"/>
        <v>4.5720000000000003E-5</v>
      </c>
      <c r="W113" s="38">
        <f t="shared" si="50"/>
        <v>4.5720000000000003E-5</v>
      </c>
      <c r="X113">
        <f t="shared" si="51"/>
        <v>4.5720000000000003E-5</v>
      </c>
      <c r="Y113">
        <f t="shared" si="52"/>
        <v>0.55650384000000008</v>
      </c>
      <c r="Z113">
        <f t="shared" si="53"/>
        <v>0</v>
      </c>
      <c r="AB113" s="1" t="str" cm="1">
        <f t="array" ref="AB113">IF(INDEX(Utilities!113:113,$B$9)="","",INDEX(Utilities!113:113,$B$9))</f>
        <v/>
      </c>
      <c r="AC113" s="1" t="str" cm="1">
        <f t="array" ref="AC113">IF(INDEX(Utilities!113:113,$B$9 + 3)="","",INDEX(Utilities!113:113,$B$9 +3))</f>
        <v/>
      </c>
      <c r="AE113">
        <f t="shared" si="80"/>
        <v>2123</v>
      </c>
      <c r="AF113">
        <f t="shared" si="54"/>
        <v>2040</v>
      </c>
      <c r="AG113" cm="1">
        <f t="array" ref="AG113">IF(AF113&gt;=MAX($D$3:$D$100),MAX($D$3:$D$100),IF(AE113&lt;$D$3,$D$3,INDEX($D$3:$D$100,MATCH(AE113,$D$3:$D$100)+1)))</f>
        <v>2040</v>
      </c>
      <c r="AH113">
        <f t="shared" si="55"/>
        <v>4.572E-4</v>
      </c>
      <c r="AI113" s="38">
        <f t="shared" si="56"/>
        <v>4.572E-4</v>
      </c>
      <c r="AJ113">
        <f t="shared" si="57"/>
        <v>4.572E-4</v>
      </c>
      <c r="AK113">
        <f t="shared" si="58"/>
        <v>5.5650383999999997</v>
      </c>
      <c r="AL113">
        <f t="shared" si="59"/>
        <v>0</v>
      </c>
      <c r="AN113" s="1" t="str" cm="1">
        <f t="array" ref="AN113">IF(INDEX(Utilities!113:113,$B$9)="","",INDEX(Utilities!113:113,$B$9))</f>
        <v/>
      </c>
      <c r="AO113" s="1" t="str" cm="1">
        <f t="array" ref="AO113">IF(INDEX(Utilities!113:113,$B$9 + 4)="","",INDEX(Utilities!113:113,$B$9 +4))</f>
        <v/>
      </c>
      <c r="AQ113">
        <f t="shared" si="81"/>
        <v>2123</v>
      </c>
      <c r="AR113">
        <f t="shared" si="60"/>
        <v>2040</v>
      </c>
      <c r="AS113" cm="1">
        <f t="array" ref="AS113">IF(AR113&gt;=MAX($D$3:$D$100),MAX($D$3:$D$100),IF(AQ113&lt;$D$3,$D$3,INDEX($D$3:$D$100,MATCH(AQ113,$D$3:$D$100)+1)))</f>
        <v>2040</v>
      </c>
      <c r="AT113">
        <f t="shared" si="61"/>
        <v>9.6840000000000001E-5</v>
      </c>
      <c r="AU113" s="38">
        <f t="shared" si="62"/>
        <v>9.6840000000000001E-5</v>
      </c>
      <c r="AV113">
        <f t="shared" si="63"/>
        <v>9.6840000000000001E-5</v>
      </c>
      <c r="AW113">
        <f t="shared" si="64"/>
        <v>1.17873648</v>
      </c>
      <c r="AX113">
        <f t="shared" si="65"/>
        <v>0</v>
      </c>
      <c r="AZ113" s="1" t="str" cm="1">
        <f t="array" ref="AZ113">IF(INDEX(Utilities!113:113,$B$9)="","",INDEX(Utilities!113:113,$B$9))</f>
        <v/>
      </c>
      <c r="BA113" s="1" t="str" cm="1">
        <f t="array" ref="BA113">IF(INDEX(Utilities!113:113,$B$9 + 5)="","",INDEX(Utilities!113:113,$B$9 +5))</f>
        <v/>
      </c>
      <c r="BC113">
        <f t="shared" si="82"/>
        <v>2123</v>
      </c>
      <c r="BD113">
        <f t="shared" si="66"/>
        <v>2040</v>
      </c>
      <c r="BE113" cm="1">
        <f t="array" ref="BE113">IF(BD113&gt;=MAX($D$3:$D$100),MAX($D$3:$D$100),IF(BC113&lt;$D$3,$D$3,INDEX($D$3:$D$100,MATCH(BC113,$D$3:$D$100)+1)))</f>
        <v>2040</v>
      </c>
      <c r="BF113">
        <f t="shared" si="67"/>
        <v>0.61919999999999997</v>
      </c>
      <c r="BG113" s="38">
        <f t="shared" si="68"/>
        <v>0.61919999999999997</v>
      </c>
      <c r="BH113">
        <f t="shared" si="69"/>
        <v>0.61919999999999997</v>
      </c>
      <c r="BI113">
        <f t="shared" si="70"/>
        <v>7536.9023999999999</v>
      </c>
      <c r="BJ113">
        <f t="shared" si="71"/>
        <v>0</v>
      </c>
      <c r="BL113" s="1" t="str" cm="1">
        <f t="array" ref="BL113">IF(INDEX(Utilities!113:113,$B$9)="","",INDEX(Utilities!113:113,$B$9))</f>
        <v/>
      </c>
      <c r="BM113" s="1" t="str" cm="1">
        <f t="array" ref="BM113">IF(INDEX(Utilities!113:113,$B$9 + 5)="","",INDEX(Utilities!113:113,$B$9 +5))</f>
        <v/>
      </c>
      <c r="BO113">
        <f t="shared" si="83"/>
        <v>2123</v>
      </c>
      <c r="BP113">
        <f t="shared" si="72"/>
        <v>2040</v>
      </c>
      <c r="BQ113" cm="1">
        <f t="array" ref="BQ113">IF(BP113&gt;=MAX($D$3:$D$100),MAX($D$3:$D$100),IF(BO113&lt;$D$3,$D$3,INDEX($D$3:$D$100,MATCH(BO113,$D$3:$D$100)+1)))</f>
        <v>2040</v>
      </c>
      <c r="BR113">
        <f t="shared" si="73"/>
        <v>4.5396000000000001</v>
      </c>
      <c r="BS113" s="38">
        <f t="shared" si="74"/>
        <v>4.5396000000000001</v>
      </c>
      <c r="BT113">
        <f t="shared" si="75"/>
        <v>4.5396000000000001</v>
      </c>
      <c r="BU113">
        <f t="shared" si="76"/>
        <v>55256.011200000001</v>
      </c>
      <c r="BV113">
        <f t="shared" si="77"/>
        <v>0</v>
      </c>
    </row>
    <row r="114" spans="7:74" x14ac:dyDescent="0.25">
      <c r="G114">
        <f t="shared" si="78"/>
        <v>2124</v>
      </c>
      <c r="H114">
        <f t="shared" si="42"/>
        <v>2040</v>
      </c>
      <c r="I114" cm="1">
        <f t="array" ref="I114">IF(H114&gt;=MAX($D$3:$D$100),MAX($D$3:$D$100),IF(G114&lt;$D$3,$D$3,INDEX($D$3:$D$100,MATCH(G114,$D$3:$D$100)+1)))</f>
        <v>2040</v>
      </c>
      <c r="J114">
        <f t="shared" si="43"/>
        <v>6.8040000000000003E-2</v>
      </c>
      <c r="K114">
        <f t="shared" si="44"/>
        <v>6.8040000000000003E-2</v>
      </c>
      <c r="L114">
        <f t="shared" si="45"/>
        <v>6.8040000000000003E-2</v>
      </c>
      <c r="M114">
        <f t="shared" si="46"/>
        <v>828.18288000000007</v>
      </c>
      <c r="N114">
        <f t="shared" si="47"/>
        <v>0</v>
      </c>
      <c r="P114" s="1" t="str" cm="1">
        <f t="array" ref="P114">IF(INDEX(Utilities!114:114,$B$9)="","",INDEX(Utilities!114:114,$B$9))</f>
        <v/>
      </c>
      <c r="Q114" s="1" t="str" cm="1">
        <f t="array" ref="Q114">IF(INDEX(Utilities!114:114,$B$9 + 2)="","",INDEX(Utilities!114:114,$B$9 + 2))</f>
        <v/>
      </c>
      <c r="S114">
        <f t="shared" si="79"/>
        <v>2124</v>
      </c>
      <c r="T114">
        <f t="shared" si="48"/>
        <v>2040</v>
      </c>
      <c r="U114" cm="1">
        <f t="array" ref="U114">IF(T114&gt;=MAX($D$3:$D$100),MAX($D$3:$D$100),IF(S114&lt;$D$3,$D$3,INDEX($D$3:$D$100,MATCH(S114,$D$3:$D$100)+1)))</f>
        <v>2040</v>
      </c>
      <c r="V114">
        <f t="shared" si="49"/>
        <v>4.5720000000000003E-5</v>
      </c>
      <c r="W114" s="38">
        <f t="shared" si="50"/>
        <v>4.5720000000000003E-5</v>
      </c>
      <c r="X114">
        <f t="shared" si="51"/>
        <v>4.5720000000000003E-5</v>
      </c>
      <c r="Y114">
        <f t="shared" si="52"/>
        <v>0.55650384000000008</v>
      </c>
      <c r="Z114">
        <f t="shared" si="53"/>
        <v>0</v>
      </c>
      <c r="AB114" s="1" t="str" cm="1">
        <f t="array" ref="AB114">IF(INDEX(Utilities!114:114,$B$9)="","",INDEX(Utilities!114:114,$B$9))</f>
        <v/>
      </c>
      <c r="AC114" s="1" t="str" cm="1">
        <f t="array" ref="AC114">IF(INDEX(Utilities!114:114,$B$9 + 3)="","",INDEX(Utilities!114:114,$B$9 +3))</f>
        <v/>
      </c>
      <c r="AE114">
        <f t="shared" si="80"/>
        <v>2124</v>
      </c>
      <c r="AF114">
        <f t="shared" si="54"/>
        <v>2040</v>
      </c>
      <c r="AG114" cm="1">
        <f t="array" ref="AG114">IF(AF114&gt;=MAX($D$3:$D$100),MAX($D$3:$D$100),IF(AE114&lt;$D$3,$D$3,INDEX($D$3:$D$100,MATCH(AE114,$D$3:$D$100)+1)))</f>
        <v>2040</v>
      </c>
      <c r="AH114">
        <f t="shared" si="55"/>
        <v>4.572E-4</v>
      </c>
      <c r="AI114" s="38">
        <f t="shared" si="56"/>
        <v>4.572E-4</v>
      </c>
      <c r="AJ114">
        <f t="shared" si="57"/>
        <v>4.572E-4</v>
      </c>
      <c r="AK114">
        <f t="shared" si="58"/>
        <v>5.5650383999999997</v>
      </c>
      <c r="AL114">
        <f t="shared" si="59"/>
        <v>0</v>
      </c>
      <c r="AN114" s="1" t="str" cm="1">
        <f t="array" ref="AN114">IF(INDEX(Utilities!114:114,$B$9)="","",INDEX(Utilities!114:114,$B$9))</f>
        <v/>
      </c>
      <c r="AO114" s="1" t="str" cm="1">
        <f t="array" ref="AO114">IF(INDEX(Utilities!114:114,$B$9 + 4)="","",INDEX(Utilities!114:114,$B$9 +4))</f>
        <v/>
      </c>
      <c r="AQ114">
        <f t="shared" si="81"/>
        <v>2124</v>
      </c>
      <c r="AR114">
        <f t="shared" si="60"/>
        <v>2040</v>
      </c>
      <c r="AS114" cm="1">
        <f t="array" ref="AS114">IF(AR114&gt;=MAX($D$3:$D$100),MAX($D$3:$D$100),IF(AQ114&lt;$D$3,$D$3,INDEX($D$3:$D$100,MATCH(AQ114,$D$3:$D$100)+1)))</f>
        <v>2040</v>
      </c>
      <c r="AT114">
        <f t="shared" si="61"/>
        <v>9.6840000000000001E-5</v>
      </c>
      <c r="AU114" s="38">
        <f t="shared" si="62"/>
        <v>9.6840000000000001E-5</v>
      </c>
      <c r="AV114">
        <f t="shared" si="63"/>
        <v>9.6840000000000001E-5</v>
      </c>
      <c r="AW114">
        <f t="shared" si="64"/>
        <v>1.17873648</v>
      </c>
      <c r="AX114">
        <f t="shared" si="65"/>
        <v>0</v>
      </c>
      <c r="AZ114" s="1" t="str" cm="1">
        <f t="array" ref="AZ114">IF(INDEX(Utilities!114:114,$B$9)="","",INDEX(Utilities!114:114,$B$9))</f>
        <v/>
      </c>
      <c r="BA114" s="1" t="str" cm="1">
        <f t="array" ref="BA114">IF(INDEX(Utilities!114:114,$B$9 + 5)="","",INDEX(Utilities!114:114,$B$9 +5))</f>
        <v/>
      </c>
      <c r="BC114">
        <f t="shared" si="82"/>
        <v>2124</v>
      </c>
      <c r="BD114">
        <f t="shared" si="66"/>
        <v>2040</v>
      </c>
      <c r="BE114" cm="1">
        <f t="array" ref="BE114">IF(BD114&gt;=MAX($D$3:$D$100),MAX($D$3:$D$100),IF(BC114&lt;$D$3,$D$3,INDEX($D$3:$D$100,MATCH(BC114,$D$3:$D$100)+1)))</f>
        <v>2040</v>
      </c>
      <c r="BF114">
        <f t="shared" si="67"/>
        <v>0.61919999999999997</v>
      </c>
      <c r="BG114" s="38">
        <f t="shared" si="68"/>
        <v>0.61919999999999997</v>
      </c>
      <c r="BH114">
        <f t="shared" si="69"/>
        <v>0.61919999999999997</v>
      </c>
      <c r="BI114">
        <f t="shared" si="70"/>
        <v>7536.9023999999999</v>
      </c>
      <c r="BJ114">
        <f t="shared" si="71"/>
        <v>0</v>
      </c>
      <c r="BL114" s="1" t="str" cm="1">
        <f t="array" ref="BL114">IF(INDEX(Utilities!114:114,$B$9)="","",INDEX(Utilities!114:114,$B$9))</f>
        <v/>
      </c>
      <c r="BM114" s="1" t="str" cm="1">
        <f t="array" ref="BM114">IF(INDEX(Utilities!114:114,$B$9 + 5)="","",INDEX(Utilities!114:114,$B$9 +5))</f>
        <v/>
      </c>
      <c r="BO114">
        <f t="shared" si="83"/>
        <v>2124</v>
      </c>
      <c r="BP114">
        <f t="shared" si="72"/>
        <v>2040</v>
      </c>
      <c r="BQ114" cm="1">
        <f t="array" ref="BQ114">IF(BP114&gt;=MAX($D$3:$D$100),MAX($D$3:$D$100),IF(BO114&lt;$D$3,$D$3,INDEX($D$3:$D$100,MATCH(BO114,$D$3:$D$100)+1)))</f>
        <v>2040</v>
      </c>
      <c r="BR114">
        <f t="shared" si="73"/>
        <v>4.5396000000000001</v>
      </c>
      <c r="BS114" s="38">
        <f t="shared" si="74"/>
        <v>4.5396000000000001</v>
      </c>
      <c r="BT114">
        <f t="shared" si="75"/>
        <v>4.5396000000000001</v>
      </c>
      <c r="BU114">
        <f t="shared" si="76"/>
        <v>55256.011200000001</v>
      </c>
      <c r="BV114">
        <f t="shared" si="77"/>
        <v>0</v>
      </c>
    </row>
    <row r="115" spans="7:74" x14ac:dyDescent="0.25">
      <c r="G115">
        <f t="shared" si="78"/>
        <v>2125</v>
      </c>
      <c r="H115">
        <f t="shared" si="42"/>
        <v>2040</v>
      </c>
      <c r="I115" cm="1">
        <f t="array" ref="I115">IF(H115&gt;=MAX($D$3:$D$100),MAX($D$3:$D$100),IF(G115&lt;$D$3,$D$3,INDEX($D$3:$D$100,MATCH(G115,$D$3:$D$100)+1)))</f>
        <v>2040</v>
      </c>
      <c r="J115">
        <f t="shared" si="43"/>
        <v>6.8040000000000003E-2</v>
      </c>
      <c r="K115">
        <f t="shared" si="44"/>
        <v>6.8040000000000003E-2</v>
      </c>
      <c r="L115">
        <f t="shared" si="45"/>
        <v>6.8040000000000003E-2</v>
      </c>
      <c r="M115">
        <f t="shared" si="46"/>
        <v>828.18288000000007</v>
      </c>
      <c r="N115">
        <f t="shared" si="47"/>
        <v>0</v>
      </c>
      <c r="P115" s="1" t="str" cm="1">
        <f t="array" ref="P115">IF(INDEX(Utilities!115:115,$B$9)="","",INDEX(Utilities!115:115,$B$9))</f>
        <v/>
      </c>
      <c r="Q115" s="1" t="str" cm="1">
        <f t="array" ref="Q115">IF(INDEX(Utilities!115:115,$B$9 + 2)="","",INDEX(Utilities!115:115,$B$9 + 2))</f>
        <v/>
      </c>
      <c r="S115">
        <f t="shared" si="79"/>
        <v>2125</v>
      </c>
      <c r="T115">
        <f t="shared" si="48"/>
        <v>2040</v>
      </c>
      <c r="U115" cm="1">
        <f t="array" ref="U115">IF(T115&gt;=MAX($D$3:$D$100),MAX($D$3:$D$100),IF(S115&lt;$D$3,$D$3,INDEX($D$3:$D$100,MATCH(S115,$D$3:$D$100)+1)))</f>
        <v>2040</v>
      </c>
      <c r="V115">
        <f t="shared" si="49"/>
        <v>4.5720000000000003E-5</v>
      </c>
      <c r="W115" s="38">
        <f t="shared" si="50"/>
        <v>4.5720000000000003E-5</v>
      </c>
      <c r="X115">
        <f t="shared" si="51"/>
        <v>4.5720000000000003E-5</v>
      </c>
      <c r="Y115">
        <f t="shared" si="52"/>
        <v>0.55650384000000008</v>
      </c>
      <c r="Z115">
        <f t="shared" si="53"/>
        <v>0</v>
      </c>
      <c r="AB115" s="1" t="str" cm="1">
        <f t="array" ref="AB115">IF(INDEX(Utilities!115:115,$B$9)="","",INDEX(Utilities!115:115,$B$9))</f>
        <v/>
      </c>
      <c r="AC115" s="1" t="str" cm="1">
        <f t="array" ref="AC115">IF(INDEX(Utilities!115:115,$B$9 + 3)="","",INDEX(Utilities!115:115,$B$9 +3))</f>
        <v/>
      </c>
      <c r="AE115">
        <f t="shared" si="80"/>
        <v>2125</v>
      </c>
      <c r="AF115">
        <f t="shared" si="54"/>
        <v>2040</v>
      </c>
      <c r="AG115" cm="1">
        <f t="array" ref="AG115">IF(AF115&gt;=MAX($D$3:$D$100),MAX($D$3:$D$100),IF(AE115&lt;$D$3,$D$3,INDEX($D$3:$D$100,MATCH(AE115,$D$3:$D$100)+1)))</f>
        <v>2040</v>
      </c>
      <c r="AH115">
        <f t="shared" si="55"/>
        <v>4.572E-4</v>
      </c>
      <c r="AI115" s="38">
        <f t="shared" si="56"/>
        <v>4.572E-4</v>
      </c>
      <c r="AJ115">
        <f t="shared" si="57"/>
        <v>4.572E-4</v>
      </c>
      <c r="AK115">
        <f t="shared" si="58"/>
        <v>5.5650383999999997</v>
      </c>
      <c r="AL115">
        <f t="shared" si="59"/>
        <v>0</v>
      </c>
      <c r="AN115" s="1" t="str" cm="1">
        <f t="array" ref="AN115">IF(INDEX(Utilities!115:115,$B$9)="","",INDEX(Utilities!115:115,$B$9))</f>
        <v/>
      </c>
      <c r="AO115" s="1" t="str" cm="1">
        <f t="array" ref="AO115">IF(INDEX(Utilities!115:115,$B$9 + 4)="","",INDEX(Utilities!115:115,$B$9 +4))</f>
        <v/>
      </c>
      <c r="AQ115">
        <f t="shared" si="81"/>
        <v>2125</v>
      </c>
      <c r="AR115">
        <f t="shared" si="60"/>
        <v>2040</v>
      </c>
      <c r="AS115" cm="1">
        <f t="array" ref="AS115">IF(AR115&gt;=MAX($D$3:$D$100),MAX($D$3:$D$100),IF(AQ115&lt;$D$3,$D$3,INDEX($D$3:$D$100,MATCH(AQ115,$D$3:$D$100)+1)))</f>
        <v>2040</v>
      </c>
      <c r="AT115">
        <f t="shared" si="61"/>
        <v>9.6840000000000001E-5</v>
      </c>
      <c r="AU115" s="38">
        <f t="shared" si="62"/>
        <v>9.6840000000000001E-5</v>
      </c>
      <c r="AV115">
        <f t="shared" si="63"/>
        <v>9.6840000000000001E-5</v>
      </c>
      <c r="AW115">
        <f t="shared" si="64"/>
        <v>1.17873648</v>
      </c>
      <c r="AX115">
        <f t="shared" si="65"/>
        <v>0</v>
      </c>
      <c r="AZ115" s="1" t="str" cm="1">
        <f t="array" ref="AZ115">IF(INDEX(Utilities!115:115,$B$9)="","",INDEX(Utilities!115:115,$B$9))</f>
        <v/>
      </c>
      <c r="BA115" s="1" t="str" cm="1">
        <f t="array" ref="BA115">IF(INDEX(Utilities!115:115,$B$9 + 5)="","",INDEX(Utilities!115:115,$B$9 +5))</f>
        <v/>
      </c>
      <c r="BC115">
        <f t="shared" si="82"/>
        <v>2125</v>
      </c>
      <c r="BD115">
        <f t="shared" si="66"/>
        <v>2040</v>
      </c>
      <c r="BE115" cm="1">
        <f t="array" ref="BE115">IF(BD115&gt;=MAX($D$3:$D$100),MAX($D$3:$D$100),IF(BC115&lt;$D$3,$D$3,INDEX($D$3:$D$100,MATCH(BC115,$D$3:$D$100)+1)))</f>
        <v>2040</v>
      </c>
      <c r="BF115">
        <f t="shared" si="67"/>
        <v>0.61919999999999997</v>
      </c>
      <c r="BG115" s="38">
        <f t="shared" si="68"/>
        <v>0.61919999999999997</v>
      </c>
      <c r="BH115">
        <f t="shared" si="69"/>
        <v>0.61919999999999997</v>
      </c>
      <c r="BI115">
        <f t="shared" si="70"/>
        <v>7536.9023999999999</v>
      </c>
      <c r="BJ115">
        <f t="shared" si="71"/>
        <v>0</v>
      </c>
      <c r="BL115" s="1" t="str" cm="1">
        <f t="array" ref="BL115">IF(INDEX(Utilities!115:115,$B$9)="","",INDEX(Utilities!115:115,$B$9))</f>
        <v/>
      </c>
      <c r="BM115" s="1" t="str" cm="1">
        <f t="array" ref="BM115">IF(INDEX(Utilities!115:115,$B$9 + 5)="","",INDEX(Utilities!115:115,$B$9 +5))</f>
        <v/>
      </c>
      <c r="BO115">
        <f t="shared" si="83"/>
        <v>2125</v>
      </c>
      <c r="BP115">
        <f t="shared" si="72"/>
        <v>2040</v>
      </c>
      <c r="BQ115" cm="1">
        <f t="array" ref="BQ115">IF(BP115&gt;=MAX($D$3:$D$100),MAX($D$3:$D$100),IF(BO115&lt;$D$3,$D$3,INDEX($D$3:$D$100,MATCH(BO115,$D$3:$D$100)+1)))</f>
        <v>2040</v>
      </c>
      <c r="BR115">
        <f t="shared" si="73"/>
        <v>4.5396000000000001</v>
      </c>
      <c r="BS115" s="38">
        <f t="shared" si="74"/>
        <v>4.5396000000000001</v>
      </c>
      <c r="BT115">
        <f t="shared" si="75"/>
        <v>4.5396000000000001</v>
      </c>
      <c r="BU115">
        <f t="shared" si="76"/>
        <v>55256.011200000001</v>
      </c>
      <c r="BV115">
        <f t="shared" si="77"/>
        <v>0</v>
      </c>
    </row>
    <row r="116" spans="7:74" x14ac:dyDescent="0.25">
      <c r="G116">
        <f t="shared" si="78"/>
        <v>2126</v>
      </c>
      <c r="H116">
        <f t="shared" si="42"/>
        <v>2040</v>
      </c>
      <c r="I116" cm="1">
        <f t="array" ref="I116">IF(H116&gt;=MAX($D$3:$D$100),MAX($D$3:$D$100),IF(G116&lt;$D$3,$D$3,INDEX($D$3:$D$100,MATCH(G116,$D$3:$D$100)+1)))</f>
        <v>2040</v>
      </c>
      <c r="J116">
        <f t="shared" si="43"/>
        <v>6.8040000000000003E-2</v>
      </c>
      <c r="K116">
        <f t="shared" si="44"/>
        <v>6.8040000000000003E-2</v>
      </c>
      <c r="L116">
        <f t="shared" si="45"/>
        <v>6.8040000000000003E-2</v>
      </c>
      <c r="M116">
        <f t="shared" si="46"/>
        <v>828.18288000000007</v>
      </c>
      <c r="N116">
        <f t="shared" si="47"/>
        <v>0</v>
      </c>
      <c r="P116" s="1" t="str" cm="1">
        <f t="array" ref="P116">IF(INDEX(Utilities!116:116,$B$9)="","",INDEX(Utilities!116:116,$B$9))</f>
        <v/>
      </c>
      <c r="Q116" s="1" t="str" cm="1">
        <f t="array" ref="Q116">IF(INDEX(Utilities!116:116,$B$9 + 2)="","",INDEX(Utilities!116:116,$B$9 + 2))</f>
        <v/>
      </c>
      <c r="S116">
        <f t="shared" si="79"/>
        <v>2126</v>
      </c>
      <c r="T116">
        <f t="shared" si="48"/>
        <v>2040</v>
      </c>
      <c r="U116" cm="1">
        <f t="array" ref="U116">IF(T116&gt;=MAX($D$3:$D$100),MAX($D$3:$D$100),IF(S116&lt;$D$3,$D$3,INDEX($D$3:$D$100,MATCH(S116,$D$3:$D$100)+1)))</f>
        <v>2040</v>
      </c>
      <c r="V116">
        <f t="shared" si="49"/>
        <v>4.5720000000000003E-5</v>
      </c>
      <c r="W116" s="38">
        <f t="shared" si="50"/>
        <v>4.5720000000000003E-5</v>
      </c>
      <c r="X116">
        <f t="shared" si="51"/>
        <v>4.5720000000000003E-5</v>
      </c>
      <c r="Y116">
        <f t="shared" si="52"/>
        <v>0.55650384000000008</v>
      </c>
      <c r="Z116">
        <f t="shared" si="53"/>
        <v>0</v>
      </c>
      <c r="AB116" s="1" t="str" cm="1">
        <f t="array" ref="AB116">IF(INDEX(Utilities!116:116,$B$9)="","",INDEX(Utilities!116:116,$B$9))</f>
        <v/>
      </c>
      <c r="AC116" s="1" t="str" cm="1">
        <f t="array" ref="AC116">IF(INDEX(Utilities!116:116,$B$9 + 3)="","",INDEX(Utilities!116:116,$B$9 +3))</f>
        <v/>
      </c>
      <c r="AE116">
        <f t="shared" si="80"/>
        <v>2126</v>
      </c>
      <c r="AF116">
        <f t="shared" si="54"/>
        <v>2040</v>
      </c>
      <c r="AG116" cm="1">
        <f t="array" ref="AG116">IF(AF116&gt;=MAX($D$3:$D$100),MAX($D$3:$D$100),IF(AE116&lt;$D$3,$D$3,INDEX($D$3:$D$100,MATCH(AE116,$D$3:$D$100)+1)))</f>
        <v>2040</v>
      </c>
      <c r="AH116">
        <f t="shared" si="55"/>
        <v>4.572E-4</v>
      </c>
      <c r="AI116" s="38">
        <f t="shared" si="56"/>
        <v>4.572E-4</v>
      </c>
      <c r="AJ116">
        <f t="shared" si="57"/>
        <v>4.572E-4</v>
      </c>
      <c r="AK116">
        <f t="shared" si="58"/>
        <v>5.5650383999999997</v>
      </c>
      <c r="AL116">
        <f t="shared" si="59"/>
        <v>0</v>
      </c>
      <c r="AN116" s="1" t="str" cm="1">
        <f t="array" ref="AN116">IF(INDEX(Utilities!116:116,$B$9)="","",INDEX(Utilities!116:116,$B$9))</f>
        <v/>
      </c>
      <c r="AO116" s="1" t="str" cm="1">
        <f t="array" ref="AO116">IF(INDEX(Utilities!116:116,$B$9 + 4)="","",INDEX(Utilities!116:116,$B$9 +4))</f>
        <v/>
      </c>
      <c r="AQ116">
        <f t="shared" si="81"/>
        <v>2126</v>
      </c>
      <c r="AR116">
        <f t="shared" si="60"/>
        <v>2040</v>
      </c>
      <c r="AS116" cm="1">
        <f t="array" ref="AS116">IF(AR116&gt;=MAX($D$3:$D$100),MAX($D$3:$D$100),IF(AQ116&lt;$D$3,$D$3,INDEX($D$3:$D$100,MATCH(AQ116,$D$3:$D$100)+1)))</f>
        <v>2040</v>
      </c>
      <c r="AT116">
        <f t="shared" si="61"/>
        <v>9.6840000000000001E-5</v>
      </c>
      <c r="AU116" s="38">
        <f t="shared" si="62"/>
        <v>9.6840000000000001E-5</v>
      </c>
      <c r="AV116">
        <f t="shared" si="63"/>
        <v>9.6840000000000001E-5</v>
      </c>
      <c r="AW116">
        <f t="shared" si="64"/>
        <v>1.17873648</v>
      </c>
      <c r="AX116">
        <f t="shared" si="65"/>
        <v>0</v>
      </c>
      <c r="AZ116" s="1" t="str" cm="1">
        <f t="array" ref="AZ116">IF(INDEX(Utilities!116:116,$B$9)="","",INDEX(Utilities!116:116,$B$9))</f>
        <v/>
      </c>
      <c r="BA116" s="1" t="str" cm="1">
        <f t="array" ref="BA116">IF(INDEX(Utilities!116:116,$B$9 + 5)="","",INDEX(Utilities!116:116,$B$9 +5))</f>
        <v/>
      </c>
      <c r="BC116">
        <f t="shared" si="82"/>
        <v>2126</v>
      </c>
      <c r="BD116">
        <f t="shared" si="66"/>
        <v>2040</v>
      </c>
      <c r="BE116" cm="1">
        <f t="array" ref="BE116">IF(BD116&gt;=MAX($D$3:$D$100),MAX($D$3:$D$100),IF(BC116&lt;$D$3,$D$3,INDEX($D$3:$D$100,MATCH(BC116,$D$3:$D$100)+1)))</f>
        <v>2040</v>
      </c>
      <c r="BF116">
        <f t="shared" si="67"/>
        <v>0.61919999999999997</v>
      </c>
      <c r="BG116" s="38">
        <f t="shared" si="68"/>
        <v>0.61919999999999997</v>
      </c>
      <c r="BH116">
        <f t="shared" si="69"/>
        <v>0.61919999999999997</v>
      </c>
      <c r="BI116">
        <f t="shared" si="70"/>
        <v>7536.9023999999999</v>
      </c>
      <c r="BJ116">
        <f t="shared" si="71"/>
        <v>0</v>
      </c>
      <c r="BL116" s="1" t="str" cm="1">
        <f t="array" ref="BL116">IF(INDEX(Utilities!116:116,$B$9)="","",INDEX(Utilities!116:116,$B$9))</f>
        <v/>
      </c>
      <c r="BM116" s="1" t="str" cm="1">
        <f t="array" ref="BM116">IF(INDEX(Utilities!116:116,$B$9 + 5)="","",INDEX(Utilities!116:116,$B$9 +5))</f>
        <v/>
      </c>
      <c r="BO116">
        <f t="shared" si="83"/>
        <v>2126</v>
      </c>
      <c r="BP116">
        <f t="shared" si="72"/>
        <v>2040</v>
      </c>
      <c r="BQ116" cm="1">
        <f t="array" ref="BQ116">IF(BP116&gt;=MAX($D$3:$D$100),MAX($D$3:$D$100),IF(BO116&lt;$D$3,$D$3,INDEX($D$3:$D$100,MATCH(BO116,$D$3:$D$100)+1)))</f>
        <v>2040</v>
      </c>
      <c r="BR116">
        <f t="shared" si="73"/>
        <v>4.5396000000000001</v>
      </c>
      <c r="BS116" s="38">
        <f t="shared" si="74"/>
        <v>4.5396000000000001</v>
      </c>
      <c r="BT116">
        <f t="shared" si="75"/>
        <v>4.5396000000000001</v>
      </c>
      <c r="BU116">
        <f t="shared" si="76"/>
        <v>55256.011200000001</v>
      </c>
      <c r="BV116">
        <f t="shared" si="77"/>
        <v>0</v>
      </c>
    </row>
    <row r="117" spans="7:74" x14ac:dyDescent="0.25">
      <c r="G117">
        <f t="shared" si="78"/>
        <v>2127</v>
      </c>
      <c r="H117">
        <f t="shared" si="42"/>
        <v>2040</v>
      </c>
      <c r="I117" cm="1">
        <f t="array" ref="I117">IF(H117&gt;=MAX($D$3:$D$100),MAX($D$3:$D$100),IF(G117&lt;$D$3,$D$3,INDEX($D$3:$D$100,MATCH(G117,$D$3:$D$100)+1)))</f>
        <v>2040</v>
      </c>
      <c r="J117">
        <f t="shared" si="43"/>
        <v>6.8040000000000003E-2</v>
      </c>
      <c r="K117">
        <f t="shared" si="44"/>
        <v>6.8040000000000003E-2</v>
      </c>
      <c r="L117">
        <f t="shared" si="45"/>
        <v>6.8040000000000003E-2</v>
      </c>
      <c r="M117">
        <f t="shared" si="46"/>
        <v>828.18288000000007</v>
      </c>
      <c r="N117">
        <f t="shared" si="47"/>
        <v>0</v>
      </c>
      <c r="P117" s="1" t="str" cm="1">
        <f t="array" ref="P117">IF(INDEX(Utilities!117:117,$B$9)="","",INDEX(Utilities!117:117,$B$9))</f>
        <v/>
      </c>
      <c r="Q117" s="1" t="str" cm="1">
        <f t="array" ref="Q117">IF(INDEX(Utilities!117:117,$B$9 + 2)="","",INDEX(Utilities!117:117,$B$9 + 2))</f>
        <v/>
      </c>
      <c r="S117">
        <f t="shared" si="79"/>
        <v>2127</v>
      </c>
      <c r="T117">
        <f t="shared" si="48"/>
        <v>2040</v>
      </c>
      <c r="U117" cm="1">
        <f t="array" ref="U117">IF(T117&gt;=MAX($D$3:$D$100),MAX($D$3:$D$100),IF(S117&lt;$D$3,$D$3,INDEX($D$3:$D$100,MATCH(S117,$D$3:$D$100)+1)))</f>
        <v>2040</v>
      </c>
      <c r="V117">
        <f t="shared" si="49"/>
        <v>4.5720000000000003E-5</v>
      </c>
      <c r="W117" s="38">
        <f t="shared" si="50"/>
        <v>4.5720000000000003E-5</v>
      </c>
      <c r="X117">
        <f t="shared" si="51"/>
        <v>4.5720000000000003E-5</v>
      </c>
      <c r="Y117">
        <f t="shared" si="52"/>
        <v>0.55650384000000008</v>
      </c>
      <c r="Z117">
        <f t="shared" si="53"/>
        <v>0</v>
      </c>
      <c r="AB117" s="1" t="str" cm="1">
        <f t="array" ref="AB117">IF(INDEX(Utilities!117:117,$B$9)="","",INDEX(Utilities!117:117,$B$9))</f>
        <v/>
      </c>
      <c r="AC117" s="1" t="str" cm="1">
        <f t="array" ref="AC117">IF(INDEX(Utilities!117:117,$B$9 + 3)="","",INDEX(Utilities!117:117,$B$9 +3))</f>
        <v/>
      </c>
      <c r="AE117">
        <f t="shared" si="80"/>
        <v>2127</v>
      </c>
      <c r="AF117">
        <f t="shared" si="54"/>
        <v>2040</v>
      </c>
      <c r="AG117" cm="1">
        <f t="array" ref="AG117">IF(AF117&gt;=MAX($D$3:$D$100),MAX($D$3:$D$100),IF(AE117&lt;$D$3,$D$3,INDEX($D$3:$D$100,MATCH(AE117,$D$3:$D$100)+1)))</f>
        <v>2040</v>
      </c>
      <c r="AH117">
        <f t="shared" si="55"/>
        <v>4.572E-4</v>
      </c>
      <c r="AI117" s="38">
        <f t="shared" si="56"/>
        <v>4.572E-4</v>
      </c>
      <c r="AJ117">
        <f t="shared" si="57"/>
        <v>4.572E-4</v>
      </c>
      <c r="AK117">
        <f t="shared" si="58"/>
        <v>5.5650383999999997</v>
      </c>
      <c r="AL117">
        <f t="shared" si="59"/>
        <v>0</v>
      </c>
      <c r="AN117" s="1" t="str" cm="1">
        <f t="array" ref="AN117">IF(INDEX(Utilities!117:117,$B$9)="","",INDEX(Utilities!117:117,$B$9))</f>
        <v/>
      </c>
      <c r="AO117" s="1" t="str" cm="1">
        <f t="array" ref="AO117">IF(INDEX(Utilities!117:117,$B$9 + 4)="","",INDEX(Utilities!117:117,$B$9 +4))</f>
        <v/>
      </c>
      <c r="AQ117">
        <f t="shared" si="81"/>
        <v>2127</v>
      </c>
      <c r="AR117">
        <f t="shared" si="60"/>
        <v>2040</v>
      </c>
      <c r="AS117" cm="1">
        <f t="array" ref="AS117">IF(AR117&gt;=MAX($D$3:$D$100),MAX($D$3:$D$100),IF(AQ117&lt;$D$3,$D$3,INDEX($D$3:$D$100,MATCH(AQ117,$D$3:$D$100)+1)))</f>
        <v>2040</v>
      </c>
      <c r="AT117">
        <f t="shared" si="61"/>
        <v>9.6840000000000001E-5</v>
      </c>
      <c r="AU117" s="38">
        <f t="shared" si="62"/>
        <v>9.6840000000000001E-5</v>
      </c>
      <c r="AV117">
        <f t="shared" si="63"/>
        <v>9.6840000000000001E-5</v>
      </c>
      <c r="AW117">
        <f t="shared" si="64"/>
        <v>1.17873648</v>
      </c>
      <c r="AX117">
        <f t="shared" si="65"/>
        <v>0</v>
      </c>
      <c r="AZ117" s="1" t="str" cm="1">
        <f t="array" ref="AZ117">IF(INDEX(Utilities!117:117,$B$9)="","",INDEX(Utilities!117:117,$B$9))</f>
        <v/>
      </c>
      <c r="BA117" s="1" t="str" cm="1">
        <f t="array" ref="BA117">IF(INDEX(Utilities!117:117,$B$9 + 5)="","",INDEX(Utilities!117:117,$B$9 +5))</f>
        <v/>
      </c>
      <c r="BC117">
        <f t="shared" si="82"/>
        <v>2127</v>
      </c>
      <c r="BD117">
        <f t="shared" si="66"/>
        <v>2040</v>
      </c>
      <c r="BE117" cm="1">
        <f t="array" ref="BE117">IF(BD117&gt;=MAX($D$3:$D$100),MAX($D$3:$D$100),IF(BC117&lt;$D$3,$D$3,INDEX($D$3:$D$100,MATCH(BC117,$D$3:$D$100)+1)))</f>
        <v>2040</v>
      </c>
      <c r="BF117">
        <f t="shared" si="67"/>
        <v>0.61919999999999997</v>
      </c>
      <c r="BG117" s="38">
        <f t="shared" si="68"/>
        <v>0.61919999999999997</v>
      </c>
      <c r="BH117">
        <f t="shared" si="69"/>
        <v>0.61919999999999997</v>
      </c>
      <c r="BI117">
        <f t="shared" si="70"/>
        <v>7536.9023999999999</v>
      </c>
      <c r="BJ117">
        <f t="shared" si="71"/>
        <v>0</v>
      </c>
      <c r="BL117" s="1" t="str" cm="1">
        <f t="array" ref="BL117">IF(INDEX(Utilities!117:117,$B$9)="","",INDEX(Utilities!117:117,$B$9))</f>
        <v/>
      </c>
      <c r="BM117" s="1" t="str" cm="1">
        <f t="array" ref="BM117">IF(INDEX(Utilities!117:117,$B$9 + 5)="","",INDEX(Utilities!117:117,$B$9 +5))</f>
        <v/>
      </c>
      <c r="BO117">
        <f t="shared" si="83"/>
        <v>2127</v>
      </c>
      <c r="BP117">
        <f t="shared" si="72"/>
        <v>2040</v>
      </c>
      <c r="BQ117" cm="1">
        <f t="array" ref="BQ117">IF(BP117&gt;=MAX($D$3:$D$100),MAX($D$3:$D$100),IF(BO117&lt;$D$3,$D$3,INDEX($D$3:$D$100,MATCH(BO117,$D$3:$D$100)+1)))</f>
        <v>2040</v>
      </c>
      <c r="BR117">
        <f t="shared" si="73"/>
        <v>4.5396000000000001</v>
      </c>
      <c r="BS117" s="38">
        <f t="shared" si="74"/>
        <v>4.5396000000000001</v>
      </c>
      <c r="BT117">
        <f t="shared" si="75"/>
        <v>4.5396000000000001</v>
      </c>
      <c r="BU117">
        <f t="shared" si="76"/>
        <v>55256.011200000001</v>
      </c>
      <c r="BV117">
        <f t="shared" si="77"/>
        <v>0</v>
      </c>
    </row>
    <row r="118" spans="7:74" x14ac:dyDescent="0.25">
      <c r="G118">
        <f t="shared" si="78"/>
        <v>2128</v>
      </c>
      <c r="H118">
        <f t="shared" si="42"/>
        <v>2040</v>
      </c>
      <c r="I118" cm="1">
        <f t="array" ref="I118">IF(H118&gt;=MAX($D$3:$D$100),MAX($D$3:$D$100),IF(G118&lt;$D$3,$D$3,INDEX($D$3:$D$100,MATCH(G118,$D$3:$D$100)+1)))</f>
        <v>2040</v>
      </c>
      <c r="J118">
        <f t="shared" si="43"/>
        <v>6.8040000000000003E-2</v>
      </c>
      <c r="K118">
        <f t="shared" si="44"/>
        <v>6.8040000000000003E-2</v>
      </c>
      <c r="L118">
        <f t="shared" si="45"/>
        <v>6.8040000000000003E-2</v>
      </c>
      <c r="M118">
        <f t="shared" si="46"/>
        <v>828.18288000000007</v>
      </c>
      <c r="N118">
        <f t="shared" si="47"/>
        <v>0</v>
      </c>
      <c r="P118" s="1" t="str" cm="1">
        <f t="array" ref="P118">IF(INDEX(Utilities!118:118,$B$9)="","",INDEX(Utilities!118:118,$B$9))</f>
        <v/>
      </c>
      <c r="Q118" s="1" t="str" cm="1">
        <f t="array" ref="Q118">IF(INDEX(Utilities!118:118,$B$9 + 2)="","",INDEX(Utilities!118:118,$B$9 + 2))</f>
        <v/>
      </c>
      <c r="S118">
        <f t="shared" si="79"/>
        <v>2128</v>
      </c>
      <c r="T118">
        <f t="shared" si="48"/>
        <v>2040</v>
      </c>
      <c r="U118" cm="1">
        <f t="array" ref="U118">IF(T118&gt;=MAX($D$3:$D$100),MAX($D$3:$D$100),IF(S118&lt;$D$3,$D$3,INDEX($D$3:$D$100,MATCH(S118,$D$3:$D$100)+1)))</f>
        <v>2040</v>
      </c>
      <c r="V118">
        <f t="shared" si="49"/>
        <v>4.5720000000000003E-5</v>
      </c>
      <c r="W118" s="38">
        <f t="shared" si="50"/>
        <v>4.5720000000000003E-5</v>
      </c>
      <c r="X118">
        <f t="shared" si="51"/>
        <v>4.5720000000000003E-5</v>
      </c>
      <c r="Y118">
        <f t="shared" si="52"/>
        <v>0.55650384000000008</v>
      </c>
      <c r="Z118">
        <f t="shared" si="53"/>
        <v>0</v>
      </c>
      <c r="AB118" s="1" t="str" cm="1">
        <f t="array" ref="AB118">IF(INDEX(Utilities!118:118,$B$9)="","",INDEX(Utilities!118:118,$B$9))</f>
        <v/>
      </c>
      <c r="AC118" s="1" t="str" cm="1">
        <f t="array" ref="AC118">IF(INDEX(Utilities!118:118,$B$9 + 3)="","",INDEX(Utilities!118:118,$B$9 +3))</f>
        <v/>
      </c>
      <c r="AE118">
        <f t="shared" si="80"/>
        <v>2128</v>
      </c>
      <c r="AF118">
        <f t="shared" si="54"/>
        <v>2040</v>
      </c>
      <c r="AG118" cm="1">
        <f t="array" ref="AG118">IF(AF118&gt;=MAX($D$3:$D$100),MAX($D$3:$D$100),IF(AE118&lt;$D$3,$D$3,INDEX($D$3:$D$100,MATCH(AE118,$D$3:$D$100)+1)))</f>
        <v>2040</v>
      </c>
      <c r="AH118">
        <f t="shared" si="55"/>
        <v>4.572E-4</v>
      </c>
      <c r="AI118" s="38">
        <f t="shared" si="56"/>
        <v>4.572E-4</v>
      </c>
      <c r="AJ118">
        <f t="shared" si="57"/>
        <v>4.572E-4</v>
      </c>
      <c r="AK118">
        <f t="shared" si="58"/>
        <v>5.5650383999999997</v>
      </c>
      <c r="AL118">
        <f t="shared" si="59"/>
        <v>0</v>
      </c>
      <c r="AN118" s="1" t="str" cm="1">
        <f t="array" ref="AN118">IF(INDEX(Utilities!118:118,$B$9)="","",INDEX(Utilities!118:118,$B$9))</f>
        <v/>
      </c>
      <c r="AO118" s="1" t="str" cm="1">
        <f t="array" ref="AO118">IF(INDEX(Utilities!118:118,$B$9 + 4)="","",INDEX(Utilities!118:118,$B$9 +4))</f>
        <v/>
      </c>
      <c r="AQ118">
        <f t="shared" si="81"/>
        <v>2128</v>
      </c>
      <c r="AR118">
        <f t="shared" si="60"/>
        <v>2040</v>
      </c>
      <c r="AS118" cm="1">
        <f t="array" ref="AS118">IF(AR118&gt;=MAX($D$3:$D$100),MAX($D$3:$D$100),IF(AQ118&lt;$D$3,$D$3,INDEX($D$3:$D$100,MATCH(AQ118,$D$3:$D$100)+1)))</f>
        <v>2040</v>
      </c>
      <c r="AT118">
        <f t="shared" si="61"/>
        <v>9.6840000000000001E-5</v>
      </c>
      <c r="AU118" s="38">
        <f t="shared" si="62"/>
        <v>9.6840000000000001E-5</v>
      </c>
      <c r="AV118">
        <f t="shared" si="63"/>
        <v>9.6840000000000001E-5</v>
      </c>
      <c r="AW118">
        <f t="shared" si="64"/>
        <v>1.17873648</v>
      </c>
      <c r="AX118">
        <f t="shared" si="65"/>
        <v>0</v>
      </c>
      <c r="AZ118" s="1" t="str" cm="1">
        <f t="array" ref="AZ118">IF(INDEX(Utilities!118:118,$B$9)="","",INDEX(Utilities!118:118,$B$9))</f>
        <v/>
      </c>
      <c r="BA118" s="1" t="str" cm="1">
        <f t="array" ref="BA118">IF(INDEX(Utilities!118:118,$B$9 + 5)="","",INDEX(Utilities!118:118,$B$9 +5))</f>
        <v/>
      </c>
      <c r="BC118">
        <f t="shared" si="82"/>
        <v>2128</v>
      </c>
      <c r="BD118">
        <f t="shared" si="66"/>
        <v>2040</v>
      </c>
      <c r="BE118" cm="1">
        <f t="array" ref="BE118">IF(BD118&gt;=MAX($D$3:$D$100),MAX($D$3:$D$100),IF(BC118&lt;$D$3,$D$3,INDEX($D$3:$D$100,MATCH(BC118,$D$3:$D$100)+1)))</f>
        <v>2040</v>
      </c>
      <c r="BF118">
        <f t="shared" si="67"/>
        <v>0.61919999999999997</v>
      </c>
      <c r="BG118" s="38">
        <f t="shared" si="68"/>
        <v>0.61919999999999997</v>
      </c>
      <c r="BH118">
        <f t="shared" si="69"/>
        <v>0.61919999999999997</v>
      </c>
      <c r="BI118">
        <f t="shared" si="70"/>
        <v>7536.9023999999999</v>
      </c>
      <c r="BJ118">
        <f t="shared" si="71"/>
        <v>0</v>
      </c>
      <c r="BL118" s="1" t="str" cm="1">
        <f t="array" ref="BL118">IF(INDEX(Utilities!118:118,$B$9)="","",INDEX(Utilities!118:118,$B$9))</f>
        <v/>
      </c>
      <c r="BM118" s="1" t="str" cm="1">
        <f t="array" ref="BM118">IF(INDEX(Utilities!118:118,$B$9 + 5)="","",INDEX(Utilities!118:118,$B$9 +5))</f>
        <v/>
      </c>
      <c r="BO118">
        <f t="shared" si="83"/>
        <v>2128</v>
      </c>
      <c r="BP118">
        <f t="shared" si="72"/>
        <v>2040</v>
      </c>
      <c r="BQ118" cm="1">
        <f t="array" ref="BQ118">IF(BP118&gt;=MAX($D$3:$D$100),MAX($D$3:$D$100),IF(BO118&lt;$D$3,$D$3,INDEX($D$3:$D$100,MATCH(BO118,$D$3:$D$100)+1)))</f>
        <v>2040</v>
      </c>
      <c r="BR118">
        <f t="shared" si="73"/>
        <v>4.5396000000000001</v>
      </c>
      <c r="BS118" s="38">
        <f t="shared" si="74"/>
        <v>4.5396000000000001</v>
      </c>
      <c r="BT118">
        <f t="shared" si="75"/>
        <v>4.5396000000000001</v>
      </c>
      <c r="BU118">
        <f t="shared" si="76"/>
        <v>55256.011200000001</v>
      </c>
      <c r="BV118">
        <f t="shared" si="77"/>
        <v>0</v>
      </c>
    </row>
    <row r="119" spans="7:74" x14ac:dyDescent="0.25">
      <c r="G119">
        <f t="shared" si="78"/>
        <v>2129</v>
      </c>
      <c r="H119">
        <f t="shared" si="42"/>
        <v>2040</v>
      </c>
      <c r="I119" cm="1">
        <f t="array" ref="I119">IF(H119&gt;=MAX($D$3:$D$100),MAX($D$3:$D$100),IF(G119&lt;$D$3,$D$3,INDEX($D$3:$D$100,MATCH(G119,$D$3:$D$100)+1)))</f>
        <v>2040</v>
      </c>
      <c r="J119">
        <f t="shared" si="43"/>
        <v>6.8040000000000003E-2</v>
      </c>
      <c r="K119">
        <f t="shared" si="44"/>
        <v>6.8040000000000003E-2</v>
      </c>
      <c r="L119">
        <f t="shared" si="45"/>
        <v>6.8040000000000003E-2</v>
      </c>
      <c r="M119">
        <f t="shared" si="46"/>
        <v>828.18288000000007</v>
      </c>
      <c r="N119">
        <f t="shared" si="47"/>
        <v>0</v>
      </c>
      <c r="P119" s="1" t="str" cm="1">
        <f t="array" ref="P119">IF(INDEX(Utilities!119:119,$B$9)="","",INDEX(Utilities!119:119,$B$9))</f>
        <v/>
      </c>
      <c r="Q119" s="1" t="str" cm="1">
        <f t="array" ref="Q119">IF(INDEX(Utilities!119:119,$B$9 + 2)="","",INDEX(Utilities!119:119,$B$9 + 2))</f>
        <v/>
      </c>
      <c r="S119">
        <f t="shared" si="79"/>
        <v>2129</v>
      </c>
      <c r="T119">
        <f t="shared" si="48"/>
        <v>2040</v>
      </c>
      <c r="U119" cm="1">
        <f t="array" ref="U119">IF(T119&gt;=MAX($D$3:$D$100),MAX($D$3:$D$100),IF(S119&lt;$D$3,$D$3,INDEX($D$3:$D$100,MATCH(S119,$D$3:$D$100)+1)))</f>
        <v>2040</v>
      </c>
      <c r="V119">
        <f t="shared" si="49"/>
        <v>4.5720000000000003E-5</v>
      </c>
      <c r="W119" s="38">
        <f t="shared" si="50"/>
        <v>4.5720000000000003E-5</v>
      </c>
      <c r="X119">
        <f t="shared" si="51"/>
        <v>4.5720000000000003E-5</v>
      </c>
      <c r="Y119">
        <f t="shared" si="52"/>
        <v>0.55650384000000008</v>
      </c>
      <c r="Z119">
        <f t="shared" si="53"/>
        <v>0</v>
      </c>
      <c r="AB119" s="1" t="str" cm="1">
        <f t="array" ref="AB119">IF(INDEX(Utilities!119:119,$B$9)="","",INDEX(Utilities!119:119,$B$9))</f>
        <v/>
      </c>
      <c r="AC119" s="1" t="str" cm="1">
        <f t="array" ref="AC119">IF(INDEX(Utilities!119:119,$B$9 + 3)="","",INDEX(Utilities!119:119,$B$9 +3))</f>
        <v/>
      </c>
      <c r="AE119">
        <f t="shared" si="80"/>
        <v>2129</v>
      </c>
      <c r="AF119">
        <f t="shared" si="54"/>
        <v>2040</v>
      </c>
      <c r="AG119" cm="1">
        <f t="array" ref="AG119">IF(AF119&gt;=MAX($D$3:$D$100),MAX($D$3:$D$100),IF(AE119&lt;$D$3,$D$3,INDEX($D$3:$D$100,MATCH(AE119,$D$3:$D$100)+1)))</f>
        <v>2040</v>
      </c>
      <c r="AH119">
        <f t="shared" si="55"/>
        <v>4.572E-4</v>
      </c>
      <c r="AI119" s="38">
        <f t="shared" si="56"/>
        <v>4.572E-4</v>
      </c>
      <c r="AJ119">
        <f t="shared" si="57"/>
        <v>4.572E-4</v>
      </c>
      <c r="AK119">
        <f t="shared" si="58"/>
        <v>5.5650383999999997</v>
      </c>
      <c r="AL119">
        <f t="shared" si="59"/>
        <v>0</v>
      </c>
      <c r="AN119" s="1" t="str" cm="1">
        <f t="array" ref="AN119">IF(INDEX(Utilities!119:119,$B$9)="","",INDEX(Utilities!119:119,$B$9))</f>
        <v/>
      </c>
      <c r="AO119" s="1" t="str" cm="1">
        <f t="array" ref="AO119">IF(INDEX(Utilities!119:119,$B$9 + 4)="","",INDEX(Utilities!119:119,$B$9 +4))</f>
        <v/>
      </c>
      <c r="AQ119">
        <f t="shared" si="81"/>
        <v>2129</v>
      </c>
      <c r="AR119">
        <f t="shared" si="60"/>
        <v>2040</v>
      </c>
      <c r="AS119" cm="1">
        <f t="array" ref="AS119">IF(AR119&gt;=MAX($D$3:$D$100),MAX($D$3:$D$100),IF(AQ119&lt;$D$3,$D$3,INDEX($D$3:$D$100,MATCH(AQ119,$D$3:$D$100)+1)))</f>
        <v>2040</v>
      </c>
      <c r="AT119">
        <f t="shared" si="61"/>
        <v>9.6840000000000001E-5</v>
      </c>
      <c r="AU119" s="38">
        <f t="shared" si="62"/>
        <v>9.6840000000000001E-5</v>
      </c>
      <c r="AV119">
        <f t="shared" si="63"/>
        <v>9.6840000000000001E-5</v>
      </c>
      <c r="AW119">
        <f t="shared" si="64"/>
        <v>1.17873648</v>
      </c>
      <c r="AX119">
        <f t="shared" si="65"/>
        <v>0</v>
      </c>
      <c r="AZ119" s="1" t="str" cm="1">
        <f t="array" ref="AZ119">IF(INDEX(Utilities!119:119,$B$9)="","",INDEX(Utilities!119:119,$B$9))</f>
        <v/>
      </c>
      <c r="BA119" s="1" t="str" cm="1">
        <f t="array" ref="BA119">IF(INDEX(Utilities!119:119,$B$9 + 5)="","",INDEX(Utilities!119:119,$B$9 +5))</f>
        <v/>
      </c>
      <c r="BC119">
        <f t="shared" si="82"/>
        <v>2129</v>
      </c>
      <c r="BD119">
        <f t="shared" si="66"/>
        <v>2040</v>
      </c>
      <c r="BE119" cm="1">
        <f t="array" ref="BE119">IF(BD119&gt;=MAX($D$3:$D$100),MAX($D$3:$D$100),IF(BC119&lt;$D$3,$D$3,INDEX($D$3:$D$100,MATCH(BC119,$D$3:$D$100)+1)))</f>
        <v>2040</v>
      </c>
      <c r="BF119">
        <f t="shared" si="67"/>
        <v>0.61919999999999997</v>
      </c>
      <c r="BG119" s="38">
        <f t="shared" si="68"/>
        <v>0.61919999999999997</v>
      </c>
      <c r="BH119">
        <f t="shared" si="69"/>
        <v>0.61919999999999997</v>
      </c>
      <c r="BI119">
        <f t="shared" si="70"/>
        <v>7536.9023999999999</v>
      </c>
      <c r="BJ119">
        <f t="shared" si="71"/>
        <v>0</v>
      </c>
      <c r="BL119" s="1" t="str" cm="1">
        <f t="array" ref="BL119">IF(INDEX(Utilities!119:119,$B$9)="","",INDEX(Utilities!119:119,$B$9))</f>
        <v/>
      </c>
      <c r="BM119" s="1" t="str" cm="1">
        <f t="array" ref="BM119">IF(INDEX(Utilities!119:119,$B$9 + 5)="","",INDEX(Utilities!119:119,$B$9 +5))</f>
        <v/>
      </c>
      <c r="BO119">
        <f t="shared" si="83"/>
        <v>2129</v>
      </c>
      <c r="BP119">
        <f t="shared" si="72"/>
        <v>2040</v>
      </c>
      <c r="BQ119" cm="1">
        <f t="array" ref="BQ119">IF(BP119&gt;=MAX($D$3:$D$100),MAX($D$3:$D$100),IF(BO119&lt;$D$3,$D$3,INDEX($D$3:$D$100,MATCH(BO119,$D$3:$D$100)+1)))</f>
        <v>2040</v>
      </c>
      <c r="BR119">
        <f t="shared" si="73"/>
        <v>4.5396000000000001</v>
      </c>
      <c r="BS119" s="38">
        <f t="shared" si="74"/>
        <v>4.5396000000000001</v>
      </c>
      <c r="BT119">
        <f t="shared" si="75"/>
        <v>4.5396000000000001</v>
      </c>
      <c r="BU119">
        <f t="shared" si="76"/>
        <v>55256.011200000001</v>
      </c>
      <c r="BV119">
        <f t="shared" si="77"/>
        <v>0</v>
      </c>
    </row>
    <row r="120" spans="7:74" x14ac:dyDescent="0.25">
      <c r="G120">
        <f t="shared" si="78"/>
        <v>2130</v>
      </c>
      <c r="H120">
        <f t="shared" si="42"/>
        <v>2040</v>
      </c>
      <c r="I120" cm="1">
        <f t="array" ref="I120">IF(H120&gt;=MAX($D$3:$D$100),MAX($D$3:$D$100),IF(G120&lt;$D$3,$D$3,INDEX($D$3:$D$100,MATCH(G120,$D$3:$D$100)+1)))</f>
        <v>2040</v>
      </c>
      <c r="J120">
        <f t="shared" si="43"/>
        <v>6.8040000000000003E-2</v>
      </c>
      <c r="K120">
        <f t="shared" si="44"/>
        <v>6.8040000000000003E-2</v>
      </c>
      <c r="L120">
        <f t="shared" si="45"/>
        <v>6.8040000000000003E-2</v>
      </c>
      <c r="M120">
        <f t="shared" si="46"/>
        <v>828.18288000000007</v>
      </c>
      <c r="N120">
        <f t="shared" si="47"/>
        <v>0</v>
      </c>
      <c r="P120" s="1" t="str" cm="1">
        <f t="array" ref="P120">IF(INDEX(Utilities!120:120,$B$9)="","",INDEX(Utilities!120:120,$B$9))</f>
        <v/>
      </c>
      <c r="Q120" s="1" t="str" cm="1">
        <f t="array" ref="Q120">IF(INDEX(Utilities!120:120,$B$9 + 2)="","",INDEX(Utilities!120:120,$B$9 + 2))</f>
        <v/>
      </c>
      <c r="S120">
        <f t="shared" si="79"/>
        <v>2130</v>
      </c>
      <c r="T120">
        <f t="shared" si="48"/>
        <v>2040</v>
      </c>
      <c r="U120" cm="1">
        <f t="array" ref="U120">IF(T120&gt;=MAX($D$3:$D$100),MAX($D$3:$D$100),IF(S120&lt;$D$3,$D$3,INDEX($D$3:$D$100,MATCH(S120,$D$3:$D$100)+1)))</f>
        <v>2040</v>
      </c>
      <c r="V120">
        <f t="shared" si="49"/>
        <v>4.5720000000000003E-5</v>
      </c>
      <c r="W120" s="38">
        <f t="shared" si="50"/>
        <v>4.5720000000000003E-5</v>
      </c>
      <c r="X120">
        <f t="shared" si="51"/>
        <v>4.5720000000000003E-5</v>
      </c>
      <c r="Y120">
        <f t="shared" si="52"/>
        <v>0.55650384000000008</v>
      </c>
      <c r="Z120">
        <f t="shared" si="53"/>
        <v>0</v>
      </c>
      <c r="AB120" s="1" t="str" cm="1">
        <f t="array" ref="AB120">IF(INDEX(Utilities!120:120,$B$9)="","",INDEX(Utilities!120:120,$B$9))</f>
        <v/>
      </c>
      <c r="AC120" s="1" t="str" cm="1">
        <f t="array" ref="AC120">IF(INDEX(Utilities!120:120,$B$9 + 3)="","",INDEX(Utilities!120:120,$B$9 +3))</f>
        <v/>
      </c>
      <c r="AE120">
        <f t="shared" si="80"/>
        <v>2130</v>
      </c>
      <c r="AF120">
        <f t="shared" si="54"/>
        <v>2040</v>
      </c>
      <c r="AG120" cm="1">
        <f t="array" ref="AG120">IF(AF120&gt;=MAX($D$3:$D$100),MAX($D$3:$D$100),IF(AE120&lt;$D$3,$D$3,INDEX($D$3:$D$100,MATCH(AE120,$D$3:$D$100)+1)))</f>
        <v>2040</v>
      </c>
      <c r="AH120">
        <f t="shared" si="55"/>
        <v>4.572E-4</v>
      </c>
      <c r="AI120" s="38">
        <f t="shared" si="56"/>
        <v>4.572E-4</v>
      </c>
      <c r="AJ120">
        <f t="shared" si="57"/>
        <v>4.572E-4</v>
      </c>
      <c r="AK120">
        <f t="shared" si="58"/>
        <v>5.5650383999999997</v>
      </c>
      <c r="AL120">
        <f t="shared" si="59"/>
        <v>0</v>
      </c>
      <c r="AN120" s="1" t="str" cm="1">
        <f t="array" ref="AN120">IF(INDEX(Utilities!120:120,$B$9)="","",INDEX(Utilities!120:120,$B$9))</f>
        <v/>
      </c>
      <c r="AO120" s="1" t="str" cm="1">
        <f t="array" ref="AO120">IF(INDEX(Utilities!120:120,$B$9 + 4)="","",INDEX(Utilities!120:120,$B$9 +4))</f>
        <v/>
      </c>
      <c r="AQ120">
        <f t="shared" si="81"/>
        <v>2130</v>
      </c>
      <c r="AR120">
        <f t="shared" si="60"/>
        <v>2040</v>
      </c>
      <c r="AS120" cm="1">
        <f t="array" ref="AS120">IF(AR120&gt;=MAX($D$3:$D$100),MAX($D$3:$D$100),IF(AQ120&lt;$D$3,$D$3,INDEX($D$3:$D$100,MATCH(AQ120,$D$3:$D$100)+1)))</f>
        <v>2040</v>
      </c>
      <c r="AT120">
        <f t="shared" si="61"/>
        <v>9.6840000000000001E-5</v>
      </c>
      <c r="AU120" s="38">
        <f t="shared" si="62"/>
        <v>9.6840000000000001E-5</v>
      </c>
      <c r="AV120">
        <f t="shared" si="63"/>
        <v>9.6840000000000001E-5</v>
      </c>
      <c r="AW120">
        <f t="shared" si="64"/>
        <v>1.17873648</v>
      </c>
      <c r="AX120">
        <f t="shared" si="65"/>
        <v>0</v>
      </c>
      <c r="AZ120" s="1" t="str" cm="1">
        <f t="array" ref="AZ120">IF(INDEX(Utilities!120:120,$B$9)="","",INDEX(Utilities!120:120,$B$9))</f>
        <v/>
      </c>
      <c r="BA120" s="1" t="str" cm="1">
        <f t="array" ref="BA120">IF(INDEX(Utilities!120:120,$B$9 + 5)="","",INDEX(Utilities!120:120,$B$9 +5))</f>
        <v/>
      </c>
      <c r="BC120">
        <f t="shared" si="82"/>
        <v>2130</v>
      </c>
      <c r="BD120">
        <f t="shared" si="66"/>
        <v>2040</v>
      </c>
      <c r="BE120" cm="1">
        <f t="array" ref="BE120">IF(BD120&gt;=MAX($D$3:$D$100),MAX($D$3:$D$100),IF(BC120&lt;$D$3,$D$3,INDEX($D$3:$D$100,MATCH(BC120,$D$3:$D$100)+1)))</f>
        <v>2040</v>
      </c>
      <c r="BF120">
        <f t="shared" si="67"/>
        <v>0.61919999999999997</v>
      </c>
      <c r="BG120" s="38">
        <f t="shared" si="68"/>
        <v>0.61919999999999997</v>
      </c>
      <c r="BH120">
        <f t="shared" si="69"/>
        <v>0.61919999999999997</v>
      </c>
      <c r="BI120">
        <f t="shared" si="70"/>
        <v>7536.9023999999999</v>
      </c>
      <c r="BJ120">
        <f t="shared" si="71"/>
        <v>0</v>
      </c>
      <c r="BL120" s="1" t="str" cm="1">
        <f t="array" ref="BL120">IF(INDEX(Utilities!120:120,$B$9)="","",INDEX(Utilities!120:120,$B$9))</f>
        <v/>
      </c>
      <c r="BM120" s="1" t="str" cm="1">
        <f t="array" ref="BM120">IF(INDEX(Utilities!120:120,$B$9 + 5)="","",INDEX(Utilities!120:120,$B$9 +5))</f>
        <v/>
      </c>
      <c r="BO120">
        <f t="shared" si="83"/>
        <v>2130</v>
      </c>
      <c r="BP120">
        <f t="shared" si="72"/>
        <v>2040</v>
      </c>
      <c r="BQ120" cm="1">
        <f t="array" ref="BQ120">IF(BP120&gt;=MAX($D$3:$D$100),MAX($D$3:$D$100),IF(BO120&lt;$D$3,$D$3,INDEX($D$3:$D$100,MATCH(BO120,$D$3:$D$100)+1)))</f>
        <v>2040</v>
      </c>
      <c r="BR120">
        <f t="shared" si="73"/>
        <v>4.5396000000000001</v>
      </c>
      <c r="BS120" s="38">
        <f t="shared" si="74"/>
        <v>4.5396000000000001</v>
      </c>
      <c r="BT120">
        <f t="shared" si="75"/>
        <v>4.5396000000000001</v>
      </c>
      <c r="BU120">
        <f t="shared" si="76"/>
        <v>55256.011200000001</v>
      </c>
      <c r="BV120">
        <f t="shared" si="77"/>
        <v>0</v>
      </c>
    </row>
    <row r="121" spans="7:74" x14ac:dyDescent="0.25">
      <c r="G121">
        <f t="shared" si="78"/>
        <v>2131</v>
      </c>
      <c r="H121">
        <f t="shared" si="42"/>
        <v>2040</v>
      </c>
      <c r="I121" cm="1">
        <f t="array" ref="I121">IF(H121&gt;=MAX($D$3:$D$100),MAX($D$3:$D$100),IF(G121&lt;$D$3,$D$3,INDEX($D$3:$D$100,MATCH(G121,$D$3:$D$100)+1)))</f>
        <v>2040</v>
      </c>
      <c r="J121">
        <f t="shared" si="43"/>
        <v>6.8040000000000003E-2</v>
      </c>
      <c r="K121">
        <f t="shared" si="44"/>
        <v>6.8040000000000003E-2</v>
      </c>
      <c r="L121">
        <f t="shared" si="45"/>
        <v>6.8040000000000003E-2</v>
      </c>
      <c r="M121">
        <f t="shared" si="46"/>
        <v>828.18288000000007</v>
      </c>
      <c r="N121">
        <f t="shared" si="47"/>
        <v>0</v>
      </c>
      <c r="P121" s="1" t="str" cm="1">
        <f t="array" ref="P121">IF(INDEX(Utilities!121:121,$B$9)="","",INDEX(Utilities!121:121,$B$9))</f>
        <v/>
      </c>
      <c r="Q121" s="1" t="str" cm="1">
        <f t="array" ref="Q121">IF(INDEX(Utilities!121:121,$B$9 + 2)="","",INDEX(Utilities!121:121,$B$9 + 2))</f>
        <v/>
      </c>
      <c r="S121">
        <f t="shared" si="79"/>
        <v>2131</v>
      </c>
      <c r="T121">
        <f t="shared" si="48"/>
        <v>2040</v>
      </c>
      <c r="U121" cm="1">
        <f t="array" ref="U121">IF(T121&gt;=MAX($D$3:$D$100),MAX($D$3:$D$100),IF(S121&lt;$D$3,$D$3,INDEX($D$3:$D$100,MATCH(S121,$D$3:$D$100)+1)))</f>
        <v>2040</v>
      </c>
      <c r="V121">
        <f t="shared" si="49"/>
        <v>4.5720000000000003E-5</v>
      </c>
      <c r="W121" s="38">
        <f t="shared" si="50"/>
        <v>4.5720000000000003E-5</v>
      </c>
      <c r="X121">
        <f t="shared" si="51"/>
        <v>4.5720000000000003E-5</v>
      </c>
      <c r="Y121">
        <f t="shared" si="52"/>
        <v>0.55650384000000008</v>
      </c>
      <c r="Z121">
        <f t="shared" si="53"/>
        <v>0</v>
      </c>
      <c r="AB121" s="1" t="str" cm="1">
        <f t="array" ref="AB121">IF(INDEX(Utilities!121:121,$B$9)="","",INDEX(Utilities!121:121,$B$9))</f>
        <v/>
      </c>
      <c r="AC121" s="1" t="str" cm="1">
        <f t="array" ref="AC121">IF(INDEX(Utilities!121:121,$B$9 + 3)="","",INDEX(Utilities!121:121,$B$9 +3))</f>
        <v/>
      </c>
      <c r="AE121">
        <f t="shared" si="80"/>
        <v>2131</v>
      </c>
      <c r="AF121">
        <f t="shared" si="54"/>
        <v>2040</v>
      </c>
      <c r="AG121" cm="1">
        <f t="array" ref="AG121">IF(AF121&gt;=MAX($D$3:$D$100),MAX($D$3:$D$100),IF(AE121&lt;$D$3,$D$3,INDEX($D$3:$D$100,MATCH(AE121,$D$3:$D$100)+1)))</f>
        <v>2040</v>
      </c>
      <c r="AH121">
        <f t="shared" si="55"/>
        <v>4.572E-4</v>
      </c>
      <c r="AI121" s="38">
        <f t="shared" si="56"/>
        <v>4.572E-4</v>
      </c>
      <c r="AJ121">
        <f t="shared" si="57"/>
        <v>4.572E-4</v>
      </c>
      <c r="AK121">
        <f t="shared" si="58"/>
        <v>5.5650383999999997</v>
      </c>
      <c r="AL121">
        <f t="shared" si="59"/>
        <v>0</v>
      </c>
      <c r="AN121" s="1" t="str" cm="1">
        <f t="array" ref="AN121">IF(INDEX(Utilities!121:121,$B$9)="","",INDEX(Utilities!121:121,$B$9))</f>
        <v/>
      </c>
      <c r="AO121" s="1" t="str" cm="1">
        <f t="array" ref="AO121">IF(INDEX(Utilities!121:121,$B$9 + 4)="","",INDEX(Utilities!121:121,$B$9 +4))</f>
        <v/>
      </c>
      <c r="AQ121">
        <f t="shared" si="81"/>
        <v>2131</v>
      </c>
      <c r="AR121">
        <f t="shared" si="60"/>
        <v>2040</v>
      </c>
      <c r="AS121" cm="1">
        <f t="array" ref="AS121">IF(AR121&gt;=MAX($D$3:$D$100),MAX($D$3:$D$100),IF(AQ121&lt;$D$3,$D$3,INDEX($D$3:$D$100,MATCH(AQ121,$D$3:$D$100)+1)))</f>
        <v>2040</v>
      </c>
      <c r="AT121">
        <f t="shared" si="61"/>
        <v>9.6840000000000001E-5</v>
      </c>
      <c r="AU121" s="38">
        <f t="shared" si="62"/>
        <v>9.6840000000000001E-5</v>
      </c>
      <c r="AV121">
        <f t="shared" si="63"/>
        <v>9.6840000000000001E-5</v>
      </c>
      <c r="AW121">
        <f t="shared" si="64"/>
        <v>1.17873648</v>
      </c>
      <c r="AX121">
        <f t="shared" si="65"/>
        <v>0</v>
      </c>
      <c r="AZ121" s="1" t="str" cm="1">
        <f t="array" ref="AZ121">IF(INDEX(Utilities!121:121,$B$9)="","",INDEX(Utilities!121:121,$B$9))</f>
        <v/>
      </c>
      <c r="BA121" s="1" t="str" cm="1">
        <f t="array" ref="BA121">IF(INDEX(Utilities!121:121,$B$9 + 5)="","",INDEX(Utilities!121:121,$B$9 +5))</f>
        <v/>
      </c>
      <c r="BC121">
        <f t="shared" si="82"/>
        <v>2131</v>
      </c>
      <c r="BD121">
        <f t="shared" si="66"/>
        <v>2040</v>
      </c>
      <c r="BE121" cm="1">
        <f t="array" ref="BE121">IF(BD121&gt;=MAX($D$3:$D$100),MAX($D$3:$D$100),IF(BC121&lt;$D$3,$D$3,INDEX($D$3:$D$100,MATCH(BC121,$D$3:$D$100)+1)))</f>
        <v>2040</v>
      </c>
      <c r="BF121">
        <f t="shared" si="67"/>
        <v>0.61919999999999997</v>
      </c>
      <c r="BG121" s="38">
        <f t="shared" si="68"/>
        <v>0.61919999999999997</v>
      </c>
      <c r="BH121">
        <f t="shared" si="69"/>
        <v>0.61919999999999997</v>
      </c>
      <c r="BI121">
        <f t="shared" si="70"/>
        <v>7536.9023999999999</v>
      </c>
      <c r="BJ121">
        <f t="shared" si="71"/>
        <v>0</v>
      </c>
      <c r="BL121" s="1" t="str" cm="1">
        <f t="array" ref="BL121">IF(INDEX(Utilities!121:121,$B$9)="","",INDEX(Utilities!121:121,$B$9))</f>
        <v/>
      </c>
      <c r="BM121" s="1" t="str" cm="1">
        <f t="array" ref="BM121">IF(INDEX(Utilities!121:121,$B$9 + 5)="","",INDEX(Utilities!121:121,$B$9 +5))</f>
        <v/>
      </c>
      <c r="BO121">
        <f t="shared" si="83"/>
        <v>2131</v>
      </c>
      <c r="BP121">
        <f t="shared" si="72"/>
        <v>2040</v>
      </c>
      <c r="BQ121" cm="1">
        <f t="array" ref="BQ121">IF(BP121&gt;=MAX($D$3:$D$100),MAX($D$3:$D$100),IF(BO121&lt;$D$3,$D$3,INDEX($D$3:$D$100,MATCH(BO121,$D$3:$D$100)+1)))</f>
        <v>2040</v>
      </c>
      <c r="BR121">
        <f t="shared" si="73"/>
        <v>4.5396000000000001</v>
      </c>
      <c r="BS121" s="38">
        <f t="shared" si="74"/>
        <v>4.5396000000000001</v>
      </c>
      <c r="BT121">
        <f t="shared" si="75"/>
        <v>4.5396000000000001</v>
      </c>
      <c r="BU121">
        <f t="shared" si="76"/>
        <v>55256.011200000001</v>
      </c>
      <c r="BV121">
        <f t="shared" si="77"/>
        <v>0</v>
      </c>
    </row>
    <row r="122" spans="7:74" x14ac:dyDescent="0.25">
      <c r="G122">
        <f t="shared" si="78"/>
        <v>2132</v>
      </c>
      <c r="H122">
        <f t="shared" si="42"/>
        <v>2040</v>
      </c>
      <c r="I122" cm="1">
        <f t="array" ref="I122">IF(H122&gt;=MAX($D$3:$D$100),MAX($D$3:$D$100),IF(G122&lt;$D$3,$D$3,INDEX($D$3:$D$100,MATCH(G122,$D$3:$D$100)+1)))</f>
        <v>2040</v>
      </c>
      <c r="J122">
        <f t="shared" si="43"/>
        <v>6.8040000000000003E-2</v>
      </c>
      <c r="K122">
        <f t="shared" si="44"/>
        <v>6.8040000000000003E-2</v>
      </c>
      <c r="L122">
        <f t="shared" si="45"/>
        <v>6.8040000000000003E-2</v>
      </c>
      <c r="M122">
        <f t="shared" si="46"/>
        <v>828.18288000000007</v>
      </c>
      <c r="N122">
        <f t="shared" si="47"/>
        <v>0</v>
      </c>
      <c r="P122" s="1" t="str" cm="1">
        <f t="array" ref="P122">IF(INDEX(Utilities!122:122,$B$9)="","",INDEX(Utilities!122:122,$B$9))</f>
        <v/>
      </c>
      <c r="Q122" s="1" t="str" cm="1">
        <f t="array" ref="Q122">IF(INDEX(Utilities!122:122,$B$9 + 2)="","",INDEX(Utilities!122:122,$B$9 + 2))</f>
        <v/>
      </c>
      <c r="S122">
        <f t="shared" si="79"/>
        <v>2132</v>
      </c>
      <c r="T122">
        <f t="shared" si="48"/>
        <v>2040</v>
      </c>
      <c r="U122" cm="1">
        <f t="array" ref="U122">IF(T122&gt;=MAX($D$3:$D$100),MAX($D$3:$D$100),IF(S122&lt;$D$3,$D$3,INDEX($D$3:$D$100,MATCH(S122,$D$3:$D$100)+1)))</f>
        <v>2040</v>
      </c>
      <c r="V122">
        <f t="shared" si="49"/>
        <v>4.5720000000000003E-5</v>
      </c>
      <c r="W122" s="38">
        <f t="shared" si="50"/>
        <v>4.5720000000000003E-5</v>
      </c>
      <c r="X122">
        <f t="shared" si="51"/>
        <v>4.5720000000000003E-5</v>
      </c>
      <c r="Y122">
        <f t="shared" si="52"/>
        <v>0.55650384000000008</v>
      </c>
      <c r="Z122">
        <f t="shared" si="53"/>
        <v>0</v>
      </c>
      <c r="AB122" s="1" t="str" cm="1">
        <f t="array" ref="AB122">IF(INDEX(Utilities!122:122,$B$9)="","",INDEX(Utilities!122:122,$B$9))</f>
        <v/>
      </c>
      <c r="AC122" s="1" t="str" cm="1">
        <f t="array" ref="AC122">IF(INDEX(Utilities!122:122,$B$9 + 3)="","",INDEX(Utilities!122:122,$B$9 +3))</f>
        <v/>
      </c>
      <c r="AE122">
        <f t="shared" si="80"/>
        <v>2132</v>
      </c>
      <c r="AF122">
        <f t="shared" si="54"/>
        <v>2040</v>
      </c>
      <c r="AG122" cm="1">
        <f t="array" ref="AG122">IF(AF122&gt;=MAX($D$3:$D$100),MAX($D$3:$D$100),IF(AE122&lt;$D$3,$D$3,INDEX($D$3:$D$100,MATCH(AE122,$D$3:$D$100)+1)))</f>
        <v>2040</v>
      </c>
      <c r="AH122">
        <f t="shared" si="55"/>
        <v>4.572E-4</v>
      </c>
      <c r="AI122" s="38">
        <f t="shared" si="56"/>
        <v>4.572E-4</v>
      </c>
      <c r="AJ122">
        <f t="shared" si="57"/>
        <v>4.572E-4</v>
      </c>
      <c r="AK122">
        <f t="shared" si="58"/>
        <v>5.5650383999999997</v>
      </c>
      <c r="AL122">
        <f t="shared" si="59"/>
        <v>0</v>
      </c>
      <c r="AN122" s="1" t="str" cm="1">
        <f t="array" ref="AN122">IF(INDEX(Utilities!122:122,$B$9)="","",INDEX(Utilities!122:122,$B$9))</f>
        <v/>
      </c>
      <c r="AO122" s="1" t="str" cm="1">
        <f t="array" ref="AO122">IF(INDEX(Utilities!122:122,$B$9 + 4)="","",INDEX(Utilities!122:122,$B$9 +4))</f>
        <v/>
      </c>
      <c r="AQ122">
        <f t="shared" si="81"/>
        <v>2132</v>
      </c>
      <c r="AR122">
        <f t="shared" si="60"/>
        <v>2040</v>
      </c>
      <c r="AS122" cm="1">
        <f t="array" ref="AS122">IF(AR122&gt;=MAX($D$3:$D$100),MAX($D$3:$D$100),IF(AQ122&lt;$D$3,$D$3,INDEX($D$3:$D$100,MATCH(AQ122,$D$3:$D$100)+1)))</f>
        <v>2040</v>
      </c>
      <c r="AT122">
        <f t="shared" si="61"/>
        <v>9.6840000000000001E-5</v>
      </c>
      <c r="AU122" s="38">
        <f t="shared" si="62"/>
        <v>9.6840000000000001E-5</v>
      </c>
      <c r="AV122">
        <f t="shared" si="63"/>
        <v>9.6840000000000001E-5</v>
      </c>
      <c r="AW122">
        <f t="shared" si="64"/>
        <v>1.17873648</v>
      </c>
      <c r="AX122">
        <f t="shared" si="65"/>
        <v>0</v>
      </c>
      <c r="AZ122" s="1" t="str" cm="1">
        <f t="array" ref="AZ122">IF(INDEX(Utilities!122:122,$B$9)="","",INDEX(Utilities!122:122,$B$9))</f>
        <v/>
      </c>
      <c r="BA122" s="1" t="str" cm="1">
        <f t="array" ref="BA122">IF(INDEX(Utilities!122:122,$B$9 + 5)="","",INDEX(Utilities!122:122,$B$9 +5))</f>
        <v/>
      </c>
      <c r="BC122">
        <f t="shared" si="82"/>
        <v>2132</v>
      </c>
      <c r="BD122">
        <f t="shared" si="66"/>
        <v>2040</v>
      </c>
      <c r="BE122" cm="1">
        <f t="array" ref="BE122">IF(BD122&gt;=MAX($D$3:$D$100),MAX($D$3:$D$100),IF(BC122&lt;$D$3,$D$3,INDEX($D$3:$D$100,MATCH(BC122,$D$3:$D$100)+1)))</f>
        <v>2040</v>
      </c>
      <c r="BF122">
        <f t="shared" si="67"/>
        <v>0.61919999999999997</v>
      </c>
      <c r="BG122" s="38">
        <f t="shared" si="68"/>
        <v>0.61919999999999997</v>
      </c>
      <c r="BH122">
        <f t="shared" si="69"/>
        <v>0.61919999999999997</v>
      </c>
      <c r="BI122">
        <f t="shared" si="70"/>
        <v>7536.9023999999999</v>
      </c>
      <c r="BJ122">
        <f t="shared" si="71"/>
        <v>0</v>
      </c>
      <c r="BL122" s="1" t="str" cm="1">
        <f t="array" ref="BL122">IF(INDEX(Utilities!122:122,$B$9)="","",INDEX(Utilities!122:122,$B$9))</f>
        <v/>
      </c>
      <c r="BM122" s="1" t="str" cm="1">
        <f t="array" ref="BM122">IF(INDEX(Utilities!122:122,$B$9 + 5)="","",INDEX(Utilities!122:122,$B$9 +5))</f>
        <v/>
      </c>
      <c r="BO122">
        <f t="shared" si="83"/>
        <v>2132</v>
      </c>
      <c r="BP122">
        <f t="shared" si="72"/>
        <v>2040</v>
      </c>
      <c r="BQ122" cm="1">
        <f t="array" ref="BQ122">IF(BP122&gt;=MAX($D$3:$D$100),MAX($D$3:$D$100),IF(BO122&lt;$D$3,$D$3,INDEX($D$3:$D$100,MATCH(BO122,$D$3:$D$100)+1)))</f>
        <v>2040</v>
      </c>
      <c r="BR122">
        <f t="shared" si="73"/>
        <v>4.5396000000000001</v>
      </c>
      <c r="BS122" s="38">
        <f t="shared" si="74"/>
        <v>4.5396000000000001</v>
      </c>
      <c r="BT122">
        <f t="shared" si="75"/>
        <v>4.5396000000000001</v>
      </c>
      <c r="BU122">
        <f t="shared" si="76"/>
        <v>55256.011200000001</v>
      </c>
      <c r="BV122">
        <f t="shared" si="77"/>
        <v>0</v>
      </c>
    </row>
    <row r="123" spans="7:74" x14ac:dyDescent="0.25">
      <c r="G123">
        <f t="shared" si="78"/>
        <v>2133</v>
      </c>
      <c r="H123">
        <f t="shared" si="42"/>
        <v>2040</v>
      </c>
      <c r="I123" cm="1">
        <f t="array" ref="I123">IF(H123&gt;=MAX($D$3:$D$100),MAX($D$3:$D$100),IF(G123&lt;$D$3,$D$3,INDEX($D$3:$D$100,MATCH(G123,$D$3:$D$100)+1)))</f>
        <v>2040</v>
      </c>
      <c r="J123">
        <f t="shared" si="43"/>
        <v>6.8040000000000003E-2</v>
      </c>
      <c r="K123">
        <f t="shared" si="44"/>
        <v>6.8040000000000003E-2</v>
      </c>
      <c r="L123">
        <f t="shared" si="45"/>
        <v>6.8040000000000003E-2</v>
      </c>
      <c r="M123">
        <f t="shared" si="46"/>
        <v>828.18288000000007</v>
      </c>
      <c r="N123">
        <f t="shared" si="47"/>
        <v>0</v>
      </c>
      <c r="P123" s="1" t="str" cm="1">
        <f t="array" ref="P123">IF(INDEX(Utilities!123:123,$B$9)="","",INDEX(Utilities!123:123,$B$9))</f>
        <v/>
      </c>
      <c r="Q123" s="1" t="str" cm="1">
        <f t="array" ref="Q123">IF(INDEX(Utilities!123:123,$B$9 + 2)="","",INDEX(Utilities!123:123,$B$9 + 2))</f>
        <v/>
      </c>
      <c r="S123">
        <f t="shared" si="79"/>
        <v>2133</v>
      </c>
      <c r="T123">
        <f t="shared" si="48"/>
        <v>2040</v>
      </c>
      <c r="U123" cm="1">
        <f t="array" ref="U123">IF(T123&gt;=MAX($D$3:$D$100),MAX($D$3:$D$100),IF(S123&lt;$D$3,$D$3,INDEX($D$3:$D$100,MATCH(S123,$D$3:$D$100)+1)))</f>
        <v>2040</v>
      </c>
      <c r="V123">
        <f t="shared" si="49"/>
        <v>4.5720000000000003E-5</v>
      </c>
      <c r="W123" s="38">
        <f t="shared" si="50"/>
        <v>4.5720000000000003E-5</v>
      </c>
      <c r="X123">
        <f t="shared" si="51"/>
        <v>4.5720000000000003E-5</v>
      </c>
      <c r="Y123">
        <f t="shared" si="52"/>
        <v>0.55650384000000008</v>
      </c>
      <c r="Z123">
        <f t="shared" si="53"/>
        <v>0</v>
      </c>
      <c r="AB123" s="1" t="str" cm="1">
        <f t="array" ref="AB123">IF(INDEX(Utilities!123:123,$B$9)="","",INDEX(Utilities!123:123,$B$9))</f>
        <v/>
      </c>
      <c r="AC123" s="1" t="str" cm="1">
        <f t="array" ref="AC123">IF(INDEX(Utilities!123:123,$B$9 + 3)="","",INDEX(Utilities!123:123,$B$9 +3))</f>
        <v/>
      </c>
      <c r="AE123">
        <f t="shared" si="80"/>
        <v>2133</v>
      </c>
      <c r="AF123">
        <f t="shared" si="54"/>
        <v>2040</v>
      </c>
      <c r="AG123" cm="1">
        <f t="array" ref="AG123">IF(AF123&gt;=MAX($D$3:$D$100),MAX($D$3:$D$100),IF(AE123&lt;$D$3,$D$3,INDEX($D$3:$D$100,MATCH(AE123,$D$3:$D$100)+1)))</f>
        <v>2040</v>
      </c>
      <c r="AH123">
        <f t="shared" si="55"/>
        <v>4.572E-4</v>
      </c>
      <c r="AI123" s="38">
        <f t="shared" si="56"/>
        <v>4.572E-4</v>
      </c>
      <c r="AJ123">
        <f t="shared" si="57"/>
        <v>4.572E-4</v>
      </c>
      <c r="AK123">
        <f t="shared" si="58"/>
        <v>5.5650383999999997</v>
      </c>
      <c r="AL123">
        <f t="shared" si="59"/>
        <v>0</v>
      </c>
      <c r="AN123" s="1" t="str" cm="1">
        <f t="array" ref="AN123">IF(INDEX(Utilities!123:123,$B$9)="","",INDEX(Utilities!123:123,$B$9))</f>
        <v/>
      </c>
      <c r="AO123" s="1" t="str" cm="1">
        <f t="array" ref="AO123">IF(INDEX(Utilities!123:123,$B$9 + 4)="","",INDEX(Utilities!123:123,$B$9 +4))</f>
        <v/>
      </c>
      <c r="AQ123">
        <f t="shared" si="81"/>
        <v>2133</v>
      </c>
      <c r="AR123">
        <f t="shared" si="60"/>
        <v>2040</v>
      </c>
      <c r="AS123" cm="1">
        <f t="array" ref="AS123">IF(AR123&gt;=MAX($D$3:$D$100),MAX($D$3:$D$100),IF(AQ123&lt;$D$3,$D$3,INDEX($D$3:$D$100,MATCH(AQ123,$D$3:$D$100)+1)))</f>
        <v>2040</v>
      </c>
      <c r="AT123">
        <f t="shared" si="61"/>
        <v>9.6840000000000001E-5</v>
      </c>
      <c r="AU123" s="38">
        <f t="shared" si="62"/>
        <v>9.6840000000000001E-5</v>
      </c>
      <c r="AV123">
        <f t="shared" si="63"/>
        <v>9.6840000000000001E-5</v>
      </c>
      <c r="AW123">
        <f t="shared" si="64"/>
        <v>1.17873648</v>
      </c>
      <c r="AX123">
        <f t="shared" si="65"/>
        <v>0</v>
      </c>
      <c r="AZ123" s="1" t="str" cm="1">
        <f t="array" ref="AZ123">IF(INDEX(Utilities!123:123,$B$9)="","",INDEX(Utilities!123:123,$B$9))</f>
        <v/>
      </c>
      <c r="BA123" s="1" t="str" cm="1">
        <f t="array" ref="BA123">IF(INDEX(Utilities!123:123,$B$9 + 5)="","",INDEX(Utilities!123:123,$B$9 +5))</f>
        <v/>
      </c>
      <c r="BC123">
        <f t="shared" si="82"/>
        <v>2133</v>
      </c>
      <c r="BD123">
        <f t="shared" si="66"/>
        <v>2040</v>
      </c>
      <c r="BE123" cm="1">
        <f t="array" ref="BE123">IF(BD123&gt;=MAX($D$3:$D$100),MAX($D$3:$D$100),IF(BC123&lt;$D$3,$D$3,INDEX($D$3:$D$100,MATCH(BC123,$D$3:$D$100)+1)))</f>
        <v>2040</v>
      </c>
      <c r="BF123">
        <f t="shared" si="67"/>
        <v>0.61919999999999997</v>
      </c>
      <c r="BG123" s="38">
        <f t="shared" si="68"/>
        <v>0.61919999999999997</v>
      </c>
      <c r="BH123">
        <f t="shared" si="69"/>
        <v>0.61919999999999997</v>
      </c>
      <c r="BI123">
        <f t="shared" si="70"/>
        <v>7536.9023999999999</v>
      </c>
      <c r="BJ123">
        <f t="shared" si="71"/>
        <v>0</v>
      </c>
      <c r="BL123" s="1" t="str" cm="1">
        <f t="array" ref="BL123">IF(INDEX(Utilities!123:123,$B$9)="","",INDEX(Utilities!123:123,$B$9))</f>
        <v/>
      </c>
      <c r="BM123" s="1" t="str" cm="1">
        <f t="array" ref="BM123">IF(INDEX(Utilities!123:123,$B$9 + 5)="","",INDEX(Utilities!123:123,$B$9 +5))</f>
        <v/>
      </c>
      <c r="BO123">
        <f t="shared" si="83"/>
        <v>2133</v>
      </c>
      <c r="BP123">
        <f t="shared" si="72"/>
        <v>2040</v>
      </c>
      <c r="BQ123" cm="1">
        <f t="array" ref="BQ123">IF(BP123&gt;=MAX($D$3:$D$100),MAX($D$3:$D$100),IF(BO123&lt;$D$3,$D$3,INDEX($D$3:$D$100,MATCH(BO123,$D$3:$D$100)+1)))</f>
        <v>2040</v>
      </c>
      <c r="BR123">
        <f t="shared" si="73"/>
        <v>4.5396000000000001</v>
      </c>
      <c r="BS123" s="38">
        <f t="shared" si="74"/>
        <v>4.5396000000000001</v>
      </c>
      <c r="BT123">
        <f t="shared" si="75"/>
        <v>4.5396000000000001</v>
      </c>
      <c r="BU123">
        <f t="shared" si="76"/>
        <v>55256.011200000001</v>
      </c>
      <c r="BV123">
        <f t="shared" si="77"/>
        <v>0</v>
      </c>
    </row>
    <row r="124" spans="7:74" x14ac:dyDescent="0.25">
      <c r="G124">
        <f t="shared" si="78"/>
        <v>2134</v>
      </c>
      <c r="H124">
        <f t="shared" si="42"/>
        <v>2040</v>
      </c>
      <c r="I124" cm="1">
        <f t="array" ref="I124">IF(H124&gt;=MAX($D$3:$D$100),MAX($D$3:$D$100),IF(G124&lt;$D$3,$D$3,INDEX($D$3:$D$100,MATCH(G124,$D$3:$D$100)+1)))</f>
        <v>2040</v>
      </c>
      <c r="J124">
        <f t="shared" si="43"/>
        <v>6.8040000000000003E-2</v>
      </c>
      <c r="K124">
        <f t="shared" si="44"/>
        <v>6.8040000000000003E-2</v>
      </c>
      <c r="L124">
        <f t="shared" si="45"/>
        <v>6.8040000000000003E-2</v>
      </c>
      <c r="M124">
        <f t="shared" si="46"/>
        <v>828.18288000000007</v>
      </c>
      <c r="N124">
        <f t="shared" si="47"/>
        <v>0</v>
      </c>
      <c r="P124" s="1" t="str" cm="1">
        <f t="array" ref="P124">IF(INDEX(Utilities!124:124,$B$9)="","",INDEX(Utilities!124:124,$B$9))</f>
        <v/>
      </c>
      <c r="Q124" s="1" t="str" cm="1">
        <f t="array" ref="Q124">IF(INDEX(Utilities!124:124,$B$9 + 2)="","",INDEX(Utilities!124:124,$B$9 + 2))</f>
        <v/>
      </c>
      <c r="S124">
        <f t="shared" si="79"/>
        <v>2134</v>
      </c>
      <c r="T124">
        <f t="shared" si="48"/>
        <v>2040</v>
      </c>
      <c r="U124" cm="1">
        <f t="array" ref="U124">IF(T124&gt;=MAX($D$3:$D$100),MAX($D$3:$D$100),IF(S124&lt;$D$3,$D$3,INDEX($D$3:$D$100,MATCH(S124,$D$3:$D$100)+1)))</f>
        <v>2040</v>
      </c>
      <c r="V124">
        <f t="shared" si="49"/>
        <v>4.5720000000000003E-5</v>
      </c>
      <c r="W124" s="38">
        <f t="shared" si="50"/>
        <v>4.5720000000000003E-5</v>
      </c>
      <c r="X124">
        <f t="shared" si="51"/>
        <v>4.5720000000000003E-5</v>
      </c>
      <c r="Y124">
        <f t="shared" si="52"/>
        <v>0.55650384000000008</v>
      </c>
      <c r="Z124">
        <f t="shared" si="53"/>
        <v>0</v>
      </c>
      <c r="AB124" s="1" t="str" cm="1">
        <f t="array" ref="AB124">IF(INDEX(Utilities!124:124,$B$9)="","",INDEX(Utilities!124:124,$B$9))</f>
        <v/>
      </c>
      <c r="AC124" s="1" t="str" cm="1">
        <f t="array" ref="AC124">IF(INDEX(Utilities!124:124,$B$9 + 3)="","",INDEX(Utilities!124:124,$B$9 +3))</f>
        <v/>
      </c>
      <c r="AE124">
        <f t="shared" si="80"/>
        <v>2134</v>
      </c>
      <c r="AF124">
        <f t="shared" si="54"/>
        <v>2040</v>
      </c>
      <c r="AG124" cm="1">
        <f t="array" ref="AG124">IF(AF124&gt;=MAX($D$3:$D$100),MAX($D$3:$D$100),IF(AE124&lt;$D$3,$D$3,INDEX($D$3:$D$100,MATCH(AE124,$D$3:$D$100)+1)))</f>
        <v>2040</v>
      </c>
      <c r="AH124">
        <f t="shared" si="55"/>
        <v>4.572E-4</v>
      </c>
      <c r="AI124" s="38">
        <f t="shared" si="56"/>
        <v>4.572E-4</v>
      </c>
      <c r="AJ124">
        <f t="shared" si="57"/>
        <v>4.572E-4</v>
      </c>
      <c r="AK124">
        <f t="shared" si="58"/>
        <v>5.5650383999999997</v>
      </c>
      <c r="AL124">
        <f t="shared" si="59"/>
        <v>0</v>
      </c>
      <c r="AN124" s="1" t="str" cm="1">
        <f t="array" ref="AN124">IF(INDEX(Utilities!124:124,$B$9)="","",INDEX(Utilities!124:124,$B$9))</f>
        <v/>
      </c>
      <c r="AO124" s="1" t="str" cm="1">
        <f t="array" ref="AO124">IF(INDEX(Utilities!124:124,$B$9 + 4)="","",INDEX(Utilities!124:124,$B$9 +4))</f>
        <v/>
      </c>
      <c r="AQ124">
        <f t="shared" si="81"/>
        <v>2134</v>
      </c>
      <c r="AR124">
        <f t="shared" si="60"/>
        <v>2040</v>
      </c>
      <c r="AS124" cm="1">
        <f t="array" ref="AS124">IF(AR124&gt;=MAX($D$3:$D$100),MAX($D$3:$D$100),IF(AQ124&lt;$D$3,$D$3,INDEX($D$3:$D$100,MATCH(AQ124,$D$3:$D$100)+1)))</f>
        <v>2040</v>
      </c>
      <c r="AT124">
        <f t="shared" si="61"/>
        <v>9.6840000000000001E-5</v>
      </c>
      <c r="AU124" s="38">
        <f t="shared" si="62"/>
        <v>9.6840000000000001E-5</v>
      </c>
      <c r="AV124">
        <f t="shared" si="63"/>
        <v>9.6840000000000001E-5</v>
      </c>
      <c r="AW124">
        <f t="shared" si="64"/>
        <v>1.17873648</v>
      </c>
      <c r="AX124">
        <f t="shared" si="65"/>
        <v>0</v>
      </c>
      <c r="AZ124" s="1" t="str" cm="1">
        <f t="array" ref="AZ124">IF(INDEX(Utilities!124:124,$B$9)="","",INDEX(Utilities!124:124,$B$9))</f>
        <v/>
      </c>
      <c r="BA124" s="1" t="str" cm="1">
        <f t="array" ref="BA124">IF(INDEX(Utilities!124:124,$B$9 + 5)="","",INDEX(Utilities!124:124,$B$9 +5))</f>
        <v/>
      </c>
      <c r="BC124">
        <f t="shared" si="82"/>
        <v>2134</v>
      </c>
      <c r="BD124">
        <f t="shared" si="66"/>
        <v>2040</v>
      </c>
      <c r="BE124" cm="1">
        <f t="array" ref="BE124">IF(BD124&gt;=MAX($D$3:$D$100),MAX($D$3:$D$100),IF(BC124&lt;$D$3,$D$3,INDEX($D$3:$D$100,MATCH(BC124,$D$3:$D$100)+1)))</f>
        <v>2040</v>
      </c>
      <c r="BF124">
        <f t="shared" si="67"/>
        <v>0.61919999999999997</v>
      </c>
      <c r="BG124" s="38">
        <f t="shared" si="68"/>
        <v>0.61919999999999997</v>
      </c>
      <c r="BH124">
        <f t="shared" si="69"/>
        <v>0.61919999999999997</v>
      </c>
      <c r="BI124">
        <f t="shared" si="70"/>
        <v>7536.9023999999999</v>
      </c>
      <c r="BJ124">
        <f t="shared" si="71"/>
        <v>0</v>
      </c>
      <c r="BL124" s="1" t="str" cm="1">
        <f t="array" ref="BL124">IF(INDEX(Utilities!124:124,$B$9)="","",INDEX(Utilities!124:124,$B$9))</f>
        <v/>
      </c>
      <c r="BM124" s="1" t="str" cm="1">
        <f t="array" ref="BM124">IF(INDEX(Utilities!124:124,$B$9 + 5)="","",INDEX(Utilities!124:124,$B$9 +5))</f>
        <v/>
      </c>
      <c r="BO124">
        <f t="shared" si="83"/>
        <v>2134</v>
      </c>
      <c r="BP124">
        <f t="shared" si="72"/>
        <v>2040</v>
      </c>
      <c r="BQ124" cm="1">
        <f t="array" ref="BQ124">IF(BP124&gt;=MAX($D$3:$D$100),MAX($D$3:$D$100),IF(BO124&lt;$D$3,$D$3,INDEX($D$3:$D$100,MATCH(BO124,$D$3:$D$100)+1)))</f>
        <v>2040</v>
      </c>
      <c r="BR124">
        <f t="shared" si="73"/>
        <v>4.5396000000000001</v>
      </c>
      <c r="BS124" s="38">
        <f t="shared" si="74"/>
        <v>4.5396000000000001</v>
      </c>
      <c r="BT124">
        <f t="shared" si="75"/>
        <v>4.5396000000000001</v>
      </c>
      <c r="BU124">
        <f t="shared" si="76"/>
        <v>55256.011200000001</v>
      </c>
      <c r="BV124">
        <f t="shared" si="77"/>
        <v>0</v>
      </c>
    </row>
    <row r="125" spans="7:74" x14ac:dyDescent="0.25">
      <c r="G125">
        <f t="shared" si="78"/>
        <v>2135</v>
      </c>
      <c r="H125">
        <f t="shared" si="42"/>
        <v>2040</v>
      </c>
      <c r="I125" cm="1">
        <f t="array" ref="I125">IF(H125&gt;=MAX($D$3:$D$100),MAX($D$3:$D$100),IF(G125&lt;$D$3,$D$3,INDEX($D$3:$D$100,MATCH(G125,$D$3:$D$100)+1)))</f>
        <v>2040</v>
      </c>
      <c r="J125">
        <f t="shared" si="43"/>
        <v>6.8040000000000003E-2</v>
      </c>
      <c r="K125">
        <f t="shared" si="44"/>
        <v>6.8040000000000003E-2</v>
      </c>
      <c r="L125">
        <f t="shared" si="45"/>
        <v>6.8040000000000003E-2</v>
      </c>
      <c r="M125">
        <f t="shared" si="46"/>
        <v>828.18288000000007</v>
      </c>
      <c r="N125">
        <f t="shared" si="47"/>
        <v>0</v>
      </c>
      <c r="P125" s="1" t="str" cm="1">
        <f t="array" ref="P125">IF(INDEX(Utilities!125:125,$B$9)="","",INDEX(Utilities!125:125,$B$9))</f>
        <v/>
      </c>
      <c r="Q125" s="1" t="str" cm="1">
        <f t="array" ref="Q125">IF(INDEX(Utilities!125:125,$B$9 + 2)="","",INDEX(Utilities!125:125,$B$9 + 2))</f>
        <v/>
      </c>
      <c r="S125">
        <f t="shared" si="79"/>
        <v>2135</v>
      </c>
      <c r="T125">
        <f t="shared" si="48"/>
        <v>2040</v>
      </c>
      <c r="U125" cm="1">
        <f t="array" ref="U125">IF(T125&gt;=MAX($D$3:$D$100),MAX($D$3:$D$100),IF(S125&lt;$D$3,$D$3,INDEX($D$3:$D$100,MATCH(S125,$D$3:$D$100)+1)))</f>
        <v>2040</v>
      </c>
      <c r="V125">
        <f t="shared" si="49"/>
        <v>4.5720000000000003E-5</v>
      </c>
      <c r="W125" s="38">
        <f t="shared" si="50"/>
        <v>4.5720000000000003E-5</v>
      </c>
      <c r="X125">
        <f t="shared" si="51"/>
        <v>4.5720000000000003E-5</v>
      </c>
      <c r="Y125">
        <f t="shared" si="52"/>
        <v>0.55650384000000008</v>
      </c>
      <c r="Z125">
        <f t="shared" si="53"/>
        <v>0</v>
      </c>
      <c r="AB125" s="1" t="str" cm="1">
        <f t="array" ref="AB125">IF(INDEX(Utilities!125:125,$B$9)="","",INDEX(Utilities!125:125,$B$9))</f>
        <v/>
      </c>
      <c r="AC125" s="1" t="str" cm="1">
        <f t="array" ref="AC125">IF(INDEX(Utilities!125:125,$B$9 + 3)="","",INDEX(Utilities!125:125,$B$9 +3))</f>
        <v/>
      </c>
      <c r="AE125">
        <f t="shared" si="80"/>
        <v>2135</v>
      </c>
      <c r="AF125">
        <f t="shared" si="54"/>
        <v>2040</v>
      </c>
      <c r="AG125" cm="1">
        <f t="array" ref="AG125">IF(AF125&gt;=MAX($D$3:$D$100),MAX($D$3:$D$100),IF(AE125&lt;$D$3,$D$3,INDEX($D$3:$D$100,MATCH(AE125,$D$3:$D$100)+1)))</f>
        <v>2040</v>
      </c>
      <c r="AH125">
        <f t="shared" si="55"/>
        <v>4.572E-4</v>
      </c>
      <c r="AI125" s="38">
        <f t="shared" si="56"/>
        <v>4.572E-4</v>
      </c>
      <c r="AJ125">
        <f t="shared" si="57"/>
        <v>4.572E-4</v>
      </c>
      <c r="AK125">
        <f t="shared" si="58"/>
        <v>5.5650383999999997</v>
      </c>
      <c r="AL125">
        <f t="shared" si="59"/>
        <v>0</v>
      </c>
      <c r="AN125" s="1" t="str" cm="1">
        <f t="array" ref="AN125">IF(INDEX(Utilities!125:125,$B$9)="","",INDEX(Utilities!125:125,$B$9))</f>
        <v/>
      </c>
      <c r="AO125" s="1" t="str" cm="1">
        <f t="array" ref="AO125">IF(INDEX(Utilities!125:125,$B$9 + 4)="","",INDEX(Utilities!125:125,$B$9 +4))</f>
        <v/>
      </c>
      <c r="AQ125">
        <f t="shared" si="81"/>
        <v>2135</v>
      </c>
      <c r="AR125">
        <f t="shared" si="60"/>
        <v>2040</v>
      </c>
      <c r="AS125" cm="1">
        <f t="array" ref="AS125">IF(AR125&gt;=MAX($D$3:$D$100),MAX($D$3:$D$100),IF(AQ125&lt;$D$3,$D$3,INDEX($D$3:$D$100,MATCH(AQ125,$D$3:$D$100)+1)))</f>
        <v>2040</v>
      </c>
      <c r="AT125">
        <f t="shared" si="61"/>
        <v>9.6840000000000001E-5</v>
      </c>
      <c r="AU125" s="38">
        <f t="shared" si="62"/>
        <v>9.6840000000000001E-5</v>
      </c>
      <c r="AV125">
        <f t="shared" si="63"/>
        <v>9.6840000000000001E-5</v>
      </c>
      <c r="AW125">
        <f t="shared" si="64"/>
        <v>1.17873648</v>
      </c>
      <c r="AX125">
        <f t="shared" si="65"/>
        <v>0</v>
      </c>
      <c r="AZ125" s="1" t="str" cm="1">
        <f t="array" ref="AZ125">IF(INDEX(Utilities!125:125,$B$9)="","",INDEX(Utilities!125:125,$B$9))</f>
        <v/>
      </c>
      <c r="BA125" s="1" t="str" cm="1">
        <f t="array" ref="BA125">IF(INDEX(Utilities!125:125,$B$9 + 5)="","",INDEX(Utilities!125:125,$B$9 +5))</f>
        <v/>
      </c>
      <c r="BC125">
        <f t="shared" si="82"/>
        <v>2135</v>
      </c>
      <c r="BD125">
        <f t="shared" si="66"/>
        <v>2040</v>
      </c>
      <c r="BE125" cm="1">
        <f t="array" ref="BE125">IF(BD125&gt;=MAX($D$3:$D$100),MAX($D$3:$D$100),IF(BC125&lt;$D$3,$D$3,INDEX($D$3:$D$100,MATCH(BC125,$D$3:$D$100)+1)))</f>
        <v>2040</v>
      </c>
      <c r="BF125">
        <f t="shared" si="67"/>
        <v>0.61919999999999997</v>
      </c>
      <c r="BG125" s="38">
        <f t="shared" si="68"/>
        <v>0.61919999999999997</v>
      </c>
      <c r="BH125">
        <f t="shared" si="69"/>
        <v>0.61919999999999997</v>
      </c>
      <c r="BI125">
        <f t="shared" si="70"/>
        <v>7536.9023999999999</v>
      </c>
      <c r="BJ125">
        <f t="shared" si="71"/>
        <v>0</v>
      </c>
      <c r="BL125" s="1" t="str" cm="1">
        <f t="array" ref="BL125">IF(INDEX(Utilities!125:125,$B$9)="","",INDEX(Utilities!125:125,$B$9))</f>
        <v/>
      </c>
      <c r="BM125" s="1" t="str" cm="1">
        <f t="array" ref="BM125">IF(INDEX(Utilities!125:125,$B$9 + 5)="","",INDEX(Utilities!125:125,$B$9 +5))</f>
        <v/>
      </c>
      <c r="BO125">
        <f t="shared" si="83"/>
        <v>2135</v>
      </c>
      <c r="BP125">
        <f t="shared" si="72"/>
        <v>2040</v>
      </c>
      <c r="BQ125" cm="1">
        <f t="array" ref="BQ125">IF(BP125&gt;=MAX($D$3:$D$100),MAX($D$3:$D$100),IF(BO125&lt;$D$3,$D$3,INDEX($D$3:$D$100,MATCH(BO125,$D$3:$D$100)+1)))</f>
        <v>2040</v>
      </c>
      <c r="BR125">
        <f t="shared" si="73"/>
        <v>4.5396000000000001</v>
      </c>
      <c r="BS125" s="38">
        <f t="shared" si="74"/>
        <v>4.5396000000000001</v>
      </c>
      <c r="BT125">
        <f t="shared" si="75"/>
        <v>4.5396000000000001</v>
      </c>
      <c r="BU125">
        <f t="shared" si="76"/>
        <v>55256.011200000001</v>
      </c>
      <c r="BV125">
        <f t="shared" si="77"/>
        <v>0</v>
      </c>
    </row>
    <row r="126" spans="7:74" x14ac:dyDescent="0.25">
      <c r="G126">
        <f t="shared" si="78"/>
        <v>2136</v>
      </c>
      <c r="H126">
        <f t="shared" si="42"/>
        <v>2040</v>
      </c>
      <c r="I126" cm="1">
        <f t="array" ref="I126">IF(H126&gt;=MAX($D$3:$D$100),MAX($D$3:$D$100),IF(G126&lt;$D$3,$D$3,INDEX($D$3:$D$100,MATCH(G126,$D$3:$D$100)+1)))</f>
        <v>2040</v>
      </c>
      <c r="J126">
        <f t="shared" si="43"/>
        <v>6.8040000000000003E-2</v>
      </c>
      <c r="K126">
        <f t="shared" si="44"/>
        <v>6.8040000000000003E-2</v>
      </c>
      <c r="L126">
        <f t="shared" si="45"/>
        <v>6.8040000000000003E-2</v>
      </c>
      <c r="M126">
        <f t="shared" si="46"/>
        <v>828.18288000000007</v>
      </c>
      <c r="N126">
        <f t="shared" si="47"/>
        <v>0</v>
      </c>
      <c r="P126" s="1" t="str" cm="1">
        <f t="array" ref="P126">IF(INDEX(Utilities!126:126,$B$9)="","",INDEX(Utilities!126:126,$B$9))</f>
        <v/>
      </c>
      <c r="Q126" s="1" t="str" cm="1">
        <f t="array" ref="Q126">IF(INDEX(Utilities!126:126,$B$9 + 2)="","",INDEX(Utilities!126:126,$B$9 + 2))</f>
        <v/>
      </c>
      <c r="S126">
        <f t="shared" si="79"/>
        <v>2136</v>
      </c>
      <c r="T126">
        <f t="shared" si="48"/>
        <v>2040</v>
      </c>
      <c r="U126" cm="1">
        <f t="array" ref="U126">IF(T126&gt;=MAX($D$3:$D$100),MAX($D$3:$D$100),IF(S126&lt;$D$3,$D$3,INDEX($D$3:$D$100,MATCH(S126,$D$3:$D$100)+1)))</f>
        <v>2040</v>
      </c>
      <c r="V126">
        <f t="shared" si="49"/>
        <v>4.5720000000000003E-5</v>
      </c>
      <c r="W126" s="38">
        <f t="shared" si="50"/>
        <v>4.5720000000000003E-5</v>
      </c>
      <c r="X126">
        <f t="shared" si="51"/>
        <v>4.5720000000000003E-5</v>
      </c>
      <c r="Y126">
        <f t="shared" si="52"/>
        <v>0.55650384000000008</v>
      </c>
      <c r="Z126">
        <f t="shared" si="53"/>
        <v>0</v>
      </c>
      <c r="AB126" s="1" t="str" cm="1">
        <f t="array" ref="AB126">IF(INDEX(Utilities!126:126,$B$9)="","",INDEX(Utilities!126:126,$B$9))</f>
        <v/>
      </c>
      <c r="AC126" s="1" t="str" cm="1">
        <f t="array" ref="AC126">IF(INDEX(Utilities!126:126,$B$9 + 3)="","",INDEX(Utilities!126:126,$B$9 +3))</f>
        <v/>
      </c>
      <c r="AE126">
        <f t="shared" si="80"/>
        <v>2136</v>
      </c>
      <c r="AF126">
        <f t="shared" si="54"/>
        <v>2040</v>
      </c>
      <c r="AG126" cm="1">
        <f t="array" ref="AG126">IF(AF126&gt;=MAX($D$3:$D$100),MAX($D$3:$D$100),IF(AE126&lt;$D$3,$D$3,INDEX($D$3:$D$100,MATCH(AE126,$D$3:$D$100)+1)))</f>
        <v>2040</v>
      </c>
      <c r="AH126">
        <f t="shared" si="55"/>
        <v>4.572E-4</v>
      </c>
      <c r="AI126" s="38">
        <f t="shared" si="56"/>
        <v>4.572E-4</v>
      </c>
      <c r="AJ126">
        <f t="shared" si="57"/>
        <v>4.572E-4</v>
      </c>
      <c r="AK126">
        <f t="shared" si="58"/>
        <v>5.5650383999999997</v>
      </c>
      <c r="AL126">
        <f t="shared" si="59"/>
        <v>0</v>
      </c>
      <c r="AN126" s="1" t="str" cm="1">
        <f t="array" ref="AN126">IF(INDEX(Utilities!126:126,$B$9)="","",INDEX(Utilities!126:126,$B$9))</f>
        <v/>
      </c>
      <c r="AO126" s="1" t="str" cm="1">
        <f t="array" ref="AO126">IF(INDEX(Utilities!126:126,$B$9 + 4)="","",INDEX(Utilities!126:126,$B$9 +4))</f>
        <v/>
      </c>
      <c r="AQ126">
        <f t="shared" si="81"/>
        <v>2136</v>
      </c>
      <c r="AR126">
        <f t="shared" si="60"/>
        <v>2040</v>
      </c>
      <c r="AS126" cm="1">
        <f t="array" ref="AS126">IF(AR126&gt;=MAX($D$3:$D$100),MAX($D$3:$D$100),IF(AQ126&lt;$D$3,$D$3,INDEX($D$3:$D$100,MATCH(AQ126,$D$3:$D$100)+1)))</f>
        <v>2040</v>
      </c>
      <c r="AT126">
        <f t="shared" si="61"/>
        <v>9.6840000000000001E-5</v>
      </c>
      <c r="AU126" s="38">
        <f t="shared" si="62"/>
        <v>9.6840000000000001E-5</v>
      </c>
      <c r="AV126">
        <f t="shared" si="63"/>
        <v>9.6840000000000001E-5</v>
      </c>
      <c r="AW126">
        <f t="shared" si="64"/>
        <v>1.17873648</v>
      </c>
      <c r="AX126">
        <f t="shared" si="65"/>
        <v>0</v>
      </c>
      <c r="AZ126" s="1" t="str" cm="1">
        <f t="array" ref="AZ126">IF(INDEX(Utilities!126:126,$B$9)="","",INDEX(Utilities!126:126,$B$9))</f>
        <v/>
      </c>
      <c r="BA126" s="1" t="str" cm="1">
        <f t="array" ref="BA126">IF(INDEX(Utilities!126:126,$B$9 + 5)="","",INDEX(Utilities!126:126,$B$9 +5))</f>
        <v/>
      </c>
      <c r="BC126">
        <f t="shared" si="82"/>
        <v>2136</v>
      </c>
      <c r="BD126">
        <f t="shared" si="66"/>
        <v>2040</v>
      </c>
      <c r="BE126" cm="1">
        <f t="array" ref="BE126">IF(BD126&gt;=MAX($D$3:$D$100),MAX($D$3:$D$100),IF(BC126&lt;$D$3,$D$3,INDEX($D$3:$D$100,MATCH(BC126,$D$3:$D$100)+1)))</f>
        <v>2040</v>
      </c>
      <c r="BF126">
        <f t="shared" si="67"/>
        <v>0.61919999999999997</v>
      </c>
      <c r="BG126" s="38">
        <f t="shared" si="68"/>
        <v>0.61919999999999997</v>
      </c>
      <c r="BH126">
        <f t="shared" si="69"/>
        <v>0.61919999999999997</v>
      </c>
      <c r="BI126">
        <f t="shared" si="70"/>
        <v>7536.9023999999999</v>
      </c>
      <c r="BJ126">
        <f t="shared" si="71"/>
        <v>0</v>
      </c>
      <c r="BL126" s="1" t="str" cm="1">
        <f t="array" ref="BL126">IF(INDEX(Utilities!126:126,$B$9)="","",INDEX(Utilities!126:126,$B$9))</f>
        <v/>
      </c>
      <c r="BM126" s="1" t="str" cm="1">
        <f t="array" ref="BM126">IF(INDEX(Utilities!126:126,$B$9 + 5)="","",INDEX(Utilities!126:126,$B$9 +5))</f>
        <v/>
      </c>
      <c r="BO126">
        <f t="shared" si="83"/>
        <v>2136</v>
      </c>
      <c r="BP126">
        <f t="shared" si="72"/>
        <v>2040</v>
      </c>
      <c r="BQ126" cm="1">
        <f t="array" ref="BQ126">IF(BP126&gt;=MAX($D$3:$D$100),MAX($D$3:$D$100),IF(BO126&lt;$D$3,$D$3,INDEX($D$3:$D$100,MATCH(BO126,$D$3:$D$100)+1)))</f>
        <v>2040</v>
      </c>
      <c r="BR126">
        <f t="shared" si="73"/>
        <v>4.5396000000000001</v>
      </c>
      <c r="BS126" s="38">
        <f t="shared" si="74"/>
        <v>4.5396000000000001</v>
      </c>
      <c r="BT126">
        <f t="shared" si="75"/>
        <v>4.5396000000000001</v>
      </c>
      <c r="BU126">
        <f t="shared" si="76"/>
        <v>55256.011200000001</v>
      </c>
      <c r="BV126">
        <f t="shared" si="77"/>
        <v>0</v>
      </c>
    </row>
    <row r="127" spans="7:74" x14ac:dyDescent="0.25">
      <c r="G127">
        <f t="shared" si="78"/>
        <v>2137</v>
      </c>
      <c r="H127">
        <f t="shared" si="42"/>
        <v>2040</v>
      </c>
      <c r="I127" cm="1">
        <f t="array" ref="I127">IF(H127&gt;=MAX($D$3:$D$100),MAX($D$3:$D$100),IF(G127&lt;$D$3,$D$3,INDEX($D$3:$D$100,MATCH(G127,$D$3:$D$100)+1)))</f>
        <v>2040</v>
      </c>
      <c r="J127">
        <f t="shared" si="43"/>
        <v>6.8040000000000003E-2</v>
      </c>
      <c r="K127">
        <f t="shared" si="44"/>
        <v>6.8040000000000003E-2</v>
      </c>
      <c r="L127">
        <f t="shared" si="45"/>
        <v>6.8040000000000003E-2</v>
      </c>
      <c r="M127">
        <f t="shared" si="46"/>
        <v>828.18288000000007</v>
      </c>
      <c r="N127">
        <f t="shared" si="47"/>
        <v>0</v>
      </c>
      <c r="P127" s="1" t="str" cm="1">
        <f t="array" ref="P127">IF(INDEX(Utilities!127:127,$B$9)="","",INDEX(Utilities!127:127,$B$9))</f>
        <v/>
      </c>
      <c r="Q127" s="1" t="str" cm="1">
        <f t="array" ref="Q127">IF(INDEX(Utilities!127:127,$B$9 + 2)="","",INDEX(Utilities!127:127,$B$9 + 2))</f>
        <v/>
      </c>
      <c r="S127">
        <f t="shared" si="79"/>
        <v>2137</v>
      </c>
      <c r="T127">
        <f t="shared" si="48"/>
        <v>2040</v>
      </c>
      <c r="U127" cm="1">
        <f t="array" ref="U127">IF(T127&gt;=MAX($D$3:$D$100),MAX($D$3:$D$100),IF(S127&lt;$D$3,$D$3,INDEX($D$3:$D$100,MATCH(S127,$D$3:$D$100)+1)))</f>
        <v>2040</v>
      </c>
      <c r="V127">
        <f t="shared" si="49"/>
        <v>4.5720000000000003E-5</v>
      </c>
      <c r="W127" s="38">
        <f t="shared" si="50"/>
        <v>4.5720000000000003E-5</v>
      </c>
      <c r="X127">
        <f t="shared" si="51"/>
        <v>4.5720000000000003E-5</v>
      </c>
      <c r="Y127">
        <f t="shared" si="52"/>
        <v>0.55650384000000008</v>
      </c>
      <c r="Z127">
        <f t="shared" si="53"/>
        <v>0</v>
      </c>
      <c r="AB127" s="1" t="str" cm="1">
        <f t="array" ref="AB127">IF(INDEX(Utilities!127:127,$B$9)="","",INDEX(Utilities!127:127,$B$9))</f>
        <v/>
      </c>
      <c r="AC127" s="1" t="str" cm="1">
        <f t="array" ref="AC127">IF(INDEX(Utilities!127:127,$B$9 + 3)="","",INDEX(Utilities!127:127,$B$9 +3))</f>
        <v/>
      </c>
      <c r="AE127">
        <f t="shared" si="80"/>
        <v>2137</v>
      </c>
      <c r="AF127">
        <f t="shared" si="54"/>
        <v>2040</v>
      </c>
      <c r="AG127" cm="1">
        <f t="array" ref="AG127">IF(AF127&gt;=MAX($D$3:$D$100),MAX($D$3:$D$100),IF(AE127&lt;$D$3,$D$3,INDEX($D$3:$D$100,MATCH(AE127,$D$3:$D$100)+1)))</f>
        <v>2040</v>
      </c>
      <c r="AH127">
        <f t="shared" si="55"/>
        <v>4.572E-4</v>
      </c>
      <c r="AI127" s="38">
        <f t="shared" si="56"/>
        <v>4.572E-4</v>
      </c>
      <c r="AJ127">
        <f t="shared" si="57"/>
        <v>4.572E-4</v>
      </c>
      <c r="AK127">
        <f t="shared" si="58"/>
        <v>5.5650383999999997</v>
      </c>
      <c r="AL127">
        <f t="shared" si="59"/>
        <v>0</v>
      </c>
      <c r="AN127" s="1" t="str" cm="1">
        <f t="array" ref="AN127">IF(INDEX(Utilities!127:127,$B$9)="","",INDEX(Utilities!127:127,$B$9))</f>
        <v/>
      </c>
      <c r="AO127" s="1" t="str" cm="1">
        <f t="array" ref="AO127">IF(INDEX(Utilities!127:127,$B$9 + 4)="","",INDEX(Utilities!127:127,$B$9 +4))</f>
        <v/>
      </c>
      <c r="AQ127">
        <f t="shared" si="81"/>
        <v>2137</v>
      </c>
      <c r="AR127">
        <f t="shared" si="60"/>
        <v>2040</v>
      </c>
      <c r="AS127" cm="1">
        <f t="array" ref="AS127">IF(AR127&gt;=MAX($D$3:$D$100),MAX($D$3:$D$100),IF(AQ127&lt;$D$3,$D$3,INDEX($D$3:$D$100,MATCH(AQ127,$D$3:$D$100)+1)))</f>
        <v>2040</v>
      </c>
      <c r="AT127">
        <f t="shared" si="61"/>
        <v>9.6840000000000001E-5</v>
      </c>
      <c r="AU127" s="38">
        <f t="shared" si="62"/>
        <v>9.6840000000000001E-5</v>
      </c>
      <c r="AV127">
        <f t="shared" si="63"/>
        <v>9.6840000000000001E-5</v>
      </c>
      <c r="AW127">
        <f t="shared" si="64"/>
        <v>1.17873648</v>
      </c>
      <c r="AX127">
        <f t="shared" si="65"/>
        <v>0</v>
      </c>
      <c r="AZ127" s="1" t="str" cm="1">
        <f t="array" ref="AZ127">IF(INDEX(Utilities!127:127,$B$9)="","",INDEX(Utilities!127:127,$B$9))</f>
        <v/>
      </c>
      <c r="BA127" s="1" t="str" cm="1">
        <f t="array" ref="BA127">IF(INDEX(Utilities!127:127,$B$9 + 5)="","",INDEX(Utilities!127:127,$B$9 +5))</f>
        <v/>
      </c>
      <c r="BC127">
        <f t="shared" si="82"/>
        <v>2137</v>
      </c>
      <c r="BD127">
        <f t="shared" si="66"/>
        <v>2040</v>
      </c>
      <c r="BE127" cm="1">
        <f t="array" ref="BE127">IF(BD127&gt;=MAX($D$3:$D$100),MAX($D$3:$D$100),IF(BC127&lt;$D$3,$D$3,INDEX($D$3:$D$100,MATCH(BC127,$D$3:$D$100)+1)))</f>
        <v>2040</v>
      </c>
      <c r="BF127">
        <f t="shared" si="67"/>
        <v>0.61919999999999997</v>
      </c>
      <c r="BG127" s="38">
        <f t="shared" si="68"/>
        <v>0.61919999999999997</v>
      </c>
      <c r="BH127">
        <f t="shared" si="69"/>
        <v>0.61919999999999997</v>
      </c>
      <c r="BI127">
        <f t="shared" si="70"/>
        <v>7536.9023999999999</v>
      </c>
      <c r="BJ127">
        <f t="shared" si="71"/>
        <v>0</v>
      </c>
      <c r="BL127" s="1" t="str" cm="1">
        <f t="array" ref="BL127">IF(INDEX(Utilities!127:127,$B$9)="","",INDEX(Utilities!127:127,$B$9))</f>
        <v/>
      </c>
      <c r="BM127" s="1" t="str" cm="1">
        <f t="array" ref="BM127">IF(INDEX(Utilities!127:127,$B$9 + 5)="","",INDEX(Utilities!127:127,$B$9 +5))</f>
        <v/>
      </c>
      <c r="BO127">
        <f t="shared" si="83"/>
        <v>2137</v>
      </c>
      <c r="BP127">
        <f t="shared" si="72"/>
        <v>2040</v>
      </c>
      <c r="BQ127" cm="1">
        <f t="array" ref="BQ127">IF(BP127&gt;=MAX($D$3:$D$100),MAX($D$3:$D$100),IF(BO127&lt;$D$3,$D$3,INDEX($D$3:$D$100,MATCH(BO127,$D$3:$D$100)+1)))</f>
        <v>2040</v>
      </c>
      <c r="BR127">
        <f t="shared" si="73"/>
        <v>4.5396000000000001</v>
      </c>
      <c r="BS127" s="38">
        <f t="shared" si="74"/>
        <v>4.5396000000000001</v>
      </c>
      <c r="BT127">
        <f t="shared" si="75"/>
        <v>4.5396000000000001</v>
      </c>
      <c r="BU127">
        <f t="shared" si="76"/>
        <v>55256.011200000001</v>
      </c>
      <c r="BV127">
        <f t="shared" si="77"/>
        <v>0</v>
      </c>
    </row>
    <row r="128" spans="7:74" x14ac:dyDescent="0.25">
      <c r="G128">
        <f t="shared" si="78"/>
        <v>2138</v>
      </c>
      <c r="H128">
        <f t="shared" si="42"/>
        <v>2040</v>
      </c>
      <c r="I128" cm="1">
        <f t="array" ref="I128">IF(H128&gt;=MAX($D$3:$D$100),MAX($D$3:$D$100),IF(G128&lt;$D$3,$D$3,INDEX($D$3:$D$100,MATCH(G128,$D$3:$D$100)+1)))</f>
        <v>2040</v>
      </c>
      <c r="J128">
        <f t="shared" si="43"/>
        <v>6.8040000000000003E-2</v>
      </c>
      <c r="K128">
        <f t="shared" si="44"/>
        <v>6.8040000000000003E-2</v>
      </c>
      <c r="L128">
        <f t="shared" si="45"/>
        <v>6.8040000000000003E-2</v>
      </c>
      <c r="M128">
        <f t="shared" si="46"/>
        <v>828.18288000000007</v>
      </c>
      <c r="N128">
        <f t="shared" si="47"/>
        <v>0</v>
      </c>
      <c r="P128" s="1" t="str" cm="1">
        <f t="array" ref="P128">IF(INDEX(Utilities!128:128,$B$9)="","",INDEX(Utilities!128:128,$B$9))</f>
        <v/>
      </c>
      <c r="Q128" s="1" t="str" cm="1">
        <f t="array" ref="Q128">IF(INDEX(Utilities!128:128,$B$9 + 2)="","",INDEX(Utilities!128:128,$B$9 + 2))</f>
        <v/>
      </c>
      <c r="S128">
        <f t="shared" si="79"/>
        <v>2138</v>
      </c>
      <c r="T128">
        <f t="shared" si="48"/>
        <v>2040</v>
      </c>
      <c r="U128" cm="1">
        <f t="array" ref="U128">IF(T128&gt;=MAX($D$3:$D$100),MAX($D$3:$D$100),IF(S128&lt;$D$3,$D$3,INDEX($D$3:$D$100,MATCH(S128,$D$3:$D$100)+1)))</f>
        <v>2040</v>
      </c>
      <c r="V128">
        <f t="shared" si="49"/>
        <v>4.5720000000000003E-5</v>
      </c>
      <c r="W128" s="38">
        <f t="shared" si="50"/>
        <v>4.5720000000000003E-5</v>
      </c>
      <c r="X128">
        <f t="shared" si="51"/>
        <v>4.5720000000000003E-5</v>
      </c>
      <c r="Y128">
        <f t="shared" si="52"/>
        <v>0.55650384000000008</v>
      </c>
      <c r="Z128">
        <f t="shared" si="53"/>
        <v>0</v>
      </c>
      <c r="AB128" s="1" t="str" cm="1">
        <f t="array" ref="AB128">IF(INDEX(Utilities!128:128,$B$9)="","",INDEX(Utilities!128:128,$B$9))</f>
        <v/>
      </c>
      <c r="AC128" s="1" t="str" cm="1">
        <f t="array" ref="AC128">IF(INDEX(Utilities!128:128,$B$9 + 3)="","",INDEX(Utilities!128:128,$B$9 +3))</f>
        <v/>
      </c>
      <c r="AE128">
        <f t="shared" si="80"/>
        <v>2138</v>
      </c>
      <c r="AF128">
        <f t="shared" si="54"/>
        <v>2040</v>
      </c>
      <c r="AG128" cm="1">
        <f t="array" ref="AG128">IF(AF128&gt;=MAX($D$3:$D$100),MAX($D$3:$D$100),IF(AE128&lt;$D$3,$D$3,INDEX($D$3:$D$100,MATCH(AE128,$D$3:$D$100)+1)))</f>
        <v>2040</v>
      </c>
      <c r="AH128">
        <f t="shared" si="55"/>
        <v>4.572E-4</v>
      </c>
      <c r="AI128" s="38">
        <f t="shared" si="56"/>
        <v>4.572E-4</v>
      </c>
      <c r="AJ128">
        <f t="shared" si="57"/>
        <v>4.572E-4</v>
      </c>
      <c r="AK128">
        <f t="shared" si="58"/>
        <v>5.5650383999999997</v>
      </c>
      <c r="AL128">
        <f t="shared" si="59"/>
        <v>0</v>
      </c>
      <c r="AN128" s="1" t="str" cm="1">
        <f t="array" ref="AN128">IF(INDEX(Utilities!128:128,$B$9)="","",INDEX(Utilities!128:128,$B$9))</f>
        <v/>
      </c>
      <c r="AO128" s="1" t="str" cm="1">
        <f t="array" ref="AO128">IF(INDEX(Utilities!128:128,$B$9 + 4)="","",INDEX(Utilities!128:128,$B$9 +4))</f>
        <v/>
      </c>
      <c r="AQ128">
        <f t="shared" si="81"/>
        <v>2138</v>
      </c>
      <c r="AR128">
        <f t="shared" si="60"/>
        <v>2040</v>
      </c>
      <c r="AS128" cm="1">
        <f t="array" ref="AS128">IF(AR128&gt;=MAX($D$3:$D$100),MAX($D$3:$D$100),IF(AQ128&lt;$D$3,$D$3,INDEX($D$3:$D$100,MATCH(AQ128,$D$3:$D$100)+1)))</f>
        <v>2040</v>
      </c>
      <c r="AT128">
        <f t="shared" si="61"/>
        <v>9.6840000000000001E-5</v>
      </c>
      <c r="AU128" s="38">
        <f t="shared" si="62"/>
        <v>9.6840000000000001E-5</v>
      </c>
      <c r="AV128">
        <f t="shared" si="63"/>
        <v>9.6840000000000001E-5</v>
      </c>
      <c r="AW128">
        <f t="shared" si="64"/>
        <v>1.17873648</v>
      </c>
      <c r="AX128">
        <f t="shared" si="65"/>
        <v>0</v>
      </c>
      <c r="AZ128" s="1" t="str" cm="1">
        <f t="array" ref="AZ128">IF(INDEX(Utilities!128:128,$B$9)="","",INDEX(Utilities!128:128,$B$9))</f>
        <v/>
      </c>
      <c r="BA128" s="1" t="str" cm="1">
        <f t="array" ref="BA128">IF(INDEX(Utilities!128:128,$B$9 + 5)="","",INDEX(Utilities!128:128,$B$9 +5))</f>
        <v/>
      </c>
      <c r="BC128">
        <f t="shared" si="82"/>
        <v>2138</v>
      </c>
      <c r="BD128">
        <f t="shared" si="66"/>
        <v>2040</v>
      </c>
      <c r="BE128" cm="1">
        <f t="array" ref="BE128">IF(BD128&gt;=MAX($D$3:$D$100),MAX($D$3:$D$100),IF(BC128&lt;$D$3,$D$3,INDEX($D$3:$D$100,MATCH(BC128,$D$3:$D$100)+1)))</f>
        <v>2040</v>
      </c>
      <c r="BF128">
        <f t="shared" si="67"/>
        <v>0.61919999999999997</v>
      </c>
      <c r="BG128" s="38">
        <f t="shared" si="68"/>
        <v>0.61919999999999997</v>
      </c>
      <c r="BH128">
        <f t="shared" si="69"/>
        <v>0.61919999999999997</v>
      </c>
      <c r="BI128">
        <f t="shared" si="70"/>
        <v>7536.9023999999999</v>
      </c>
      <c r="BJ128">
        <f t="shared" si="71"/>
        <v>0</v>
      </c>
      <c r="BL128" s="1" t="str" cm="1">
        <f t="array" ref="BL128">IF(INDEX(Utilities!128:128,$B$9)="","",INDEX(Utilities!128:128,$B$9))</f>
        <v/>
      </c>
      <c r="BM128" s="1" t="str" cm="1">
        <f t="array" ref="BM128">IF(INDEX(Utilities!128:128,$B$9 + 5)="","",INDEX(Utilities!128:128,$B$9 +5))</f>
        <v/>
      </c>
      <c r="BO128">
        <f t="shared" si="83"/>
        <v>2138</v>
      </c>
      <c r="BP128">
        <f t="shared" si="72"/>
        <v>2040</v>
      </c>
      <c r="BQ128" cm="1">
        <f t="array" ref="BQ128">IF(BP128&gt;=MAX($D$3:$D$100),MAX($D$3:$D$100),IF(BO128&lt;$D$3,$D$3,INDEX($D$3:$D$100,MATCH(BO128,$D$3:$D$100)+1)))</f>
        <v>2040</v>
      </c>
      <c r="BR128">
        <f t="shared" si="73"/>
        <v>4.5396000000000001</v>
      </c>
      <c r="BS128" s="38">
        <f t="shared" si="74"/>
        <v>4.5396000000000001</v>
      </c>
      <c r="BT128">
        <f t="shared" si="75"/>
        <v>4.5396000000000001</v>
      </c>
      <c r="BU128">
        <f t="shared" si="76"/>
        <v>55256.011200000001</v>
      </c>
      <c r="BV128">
        <f t="shared" si="77"/>
        <v>0</v>
      </c>
    </row>
    <row r="129" spans="7:74" x14ac:dyDescent="0.25">
      <c r="G129">
        <f t="shared" si="78"/>
        <v>2139</v>
      </c>
      <c r="H129">
        <f t="shared" si="42"/>
        <v>2040</v>
      </c>
      <c r="I129" cm="1">
        <f t="array" ref="I129">IF(H129&gt;=MAX($D$3:$D$100),MAX($D$3:$D$100),IF(G129&lt;$D$3,$D$3,INDEX($D$3:$D$100,MATCH(G129,$D$3:$D$100)+1)))</f>
        <v>2040</v>
      </c>
      <c r="J129">
        <f t="shared" si="43"/>
        <v>6.8040000000000003E-2</v>
      </c>
      <c r="K129">
        <f t="shared" si="44"/>
        <v>6.8040000000000003E-2</v>
      </c>
      <c r="L129">
        <f t="shared" si="45"/>
        <v>6.8040000000000003E-2</v>
      </c>
      <c r="M129">
        <f t="shared" si="46"/>
        <v>828.18288000000007</v>
      </c>
      <c r="N129">
        <f t="shared" si="47"/>
        <v>0</v>
      </c>
      <c r="P129" s="1" t="str" cm="1">
        <f t="array" ref="P129">IF(INDEX(Utilities!129:129,$B$9)="","",INDEX(Utilities!129:129,$B$9))</f>
        <v/>
      </c>
      <c r="Q129" s="1" t="str" cm="1">
        <f t="array" ref="Q129">IF(INDEX(Utilities!129:129,$B$9 + 2)="","",INDEX(Utilities!129:129,$B$9 + 2))</f>
        <v/>
      </c>
      <c r="S129">
        <f t="shared" si="79"/>
        <v>2139</v>
      </c>
      <c r="T129">
        <f t="shared" si="48"/>
        <v>2040</v>
      </c>
      <c r="U129" cm="1">
        <f t="array" ref="U129">IF(T129&gt;=MAX($D$3:$D$100),MAX($D$3:$D$100),IF(S129&lt;$D$3,$D$3,INDEX($D$3:$D$100,MATCH(S129,$D$3:$D$100)+1)))</f>
        <v>2040</v>
      </c>
      <c r="V129">
        <f t="shared" si="49"/>
        <v>4.5720000000000003E-5</v>
      </c>
      <c r="W129" s="38">
        <f t="shared" si="50"/>
        <v>4.5720000000000003E-5</v>
      </c>
      <c r="X129">
        <f t="shared" si="51"/>
        <v>4.5720000000000003E-5</v>
      </c>
      <c r="Y129">
        <f t="shared" si="52"/>
        <v>0.55650384000000008</v>
      </c>
      <c r="Z129">
        <f t="shared" si="53"/>
        <v>0</v>
      </c>
      <c r="AB129" s="1" t="str" cm="1">
        <f t="array" ref="AB129">IF(INDEX(Utilities!129:129,$B$9)="","",INDEX(Utilities!129:129,$B$9))</f>
        <v/>
      </c>
      <c r="AC129" s="1" t="str" cm="1">
        <f t="array" ref="AC129">IF(INDEX(Utilities!129:129,$B$9 + 3)="","",INDEX(Utilities!129:129,$B$9 +3))</f>
        <v/>
      </c>
      <c r="AE129">
        <f t="shared" si="80"/>
        <v>2139</v>
      </c>
      <c r="AF129">
        <f t="shared" si="54"/>
        <v>2040</v>
      </c>
      <c r="AG129" cm="1">
        <f t="array" ref="AG129">IF(AF129&gt;=MAX($D$3:$D$100),MAX($D$3:$D$100),IF(AE129&lt;$D$3,$D$3,INDEX($D$3:$D$100,MATCH(AE129,$D$3:$D$100)+1)))</f>
        <v>2040</v>
      </c>
      <c r="AH129">
        <f t="shared" si="55"/>
        <v>4.572E-4</v>
      </c>
      <c r="AI129" s="38">
        <f t="shared" si="56"/>
        <v>4.572E-4</v>
      </c>
      <c r="AJ129">
        <f t="shared" si="57"/>
        <v>4.572E-4</v>
      </c>
      <c r="AK129">
        <f t="shared" si="58"/>
        <v>5.5650383999999997</v>
      </c>
      <c r="AL129">
        <f t="shared" si="59"/>
        <v>0</v>
      </c>
      <c r="AN129" s="1" t="str" cm="1">
        <f t="array" ref="AN129">IF(INDEX(Utilities!129:129,$B$9)="","",INDEX(Utilities!129:129,$B$9))</f>
        <v/>
      </c>
      <c r="AO129" s="1" t="str" cm="1">
        <f t="array" ref="AO129">IF(INDEX(Utilities!129:129,$B$9 + 4)="","",INDEX(Utilities!129:129,$B$9 +4))</f>
        <v/>
      </c>
      <c r="AQ129">
        <f t="shared" si="81"/>
        <v>2139</v>
      </c>
      <c r="AR129">
        <f t="shared" si="60"/>
        <v>2040</v>
      </c>
      <c r="AS129" cm="1">
        <f t="array" ref="AS129">IF(AR129&gt;=MAX($D$3:$D$100),MAX($D$3:$D$100),IF(AQ129&lt;$D$3,$D$3,INDEX($D$3:$D$100,MATCH(AQ129,$D$3:$D$100)+1)))</f>
        <v>2040</v>
      </c>
      <c r="AT129">
        <f t="shared" si="61"/>
        <v>9.6840000000000001E-5</v>
      </c>
      <c r="AU129" s="38">
        <f t="shared" si="62"/>
        <v>9.6840000000000001E-5</v>
      </c>
      <c r="AV129">
        <f t="shared" si="63"/>
        <v>9.6840000000000001E-5</v>
      </c>
      <c r="AW129">
        <f t="shared" si="64"/>
        <v>1.17873648</v>
      </c>
      <c r="AX129">
        <f t="shared" si="65"/>
        <v>0</v>
      </c>
      <c r="AZ129" s="1" t="str" cm="1">
        <f t="array" ref="AZ129">IF(INDEX(Utilities!129:129,$B$9)="","",INDEX(Utilities!129:129,$B$9))</f>
        <v/>
      </c>
      <c r="BA129" s="1" t="str" cm="1">
        <f t="array" ref="BA129">IF(INDEX(Utilities!129:129,$B$9 + 5)="","",INDEX(Utilities!129:129,$B$9 +5))</f>
        <v/>
      </c>
      <c r="BC129">
        <f t="shared" si="82"/>
        <v>2139</v>
      </c>
      <c r="BD129">
        <f t="shared" si="66"/>
        <v>2040</v>
      </c>
      <c r="BE129" cm="1">
        <f t="array" ref="BE129">IF(BD129&gt;=MAX($D$3:$D$100),MAX($D$3:$D$100),IF(BC129&lt;$D$3,$D$3,INDEX($D$3:$D$100,MATCH(BC129,$D$3:$D$100)+1)))</f>
        <v>2040</v>
      </c>
      <c r="BF129">
        <f t="shared" si="67"/>
        <v>0.61919999999999997</v>
      </c>
      <c r="BG129" s="38">
        <f t="shared" si="68"/>
        <v>0.61919999999999997</v>
      </c>
      <c r="BH129">
        <f t="shared" si="69"/>
        <v>0.61919999999999997</v>
      </c>
      <c r="BI129">
        <f t="shared" si="70"/>
        <v>7536.9023999999999</v>
      </c>
      <c r="BJ129">
        <f t="shared" si="71"/>
        <v>0</v>
      </c>
      <c r="BL129" s="1" t="str" cm="1">
        <f t="array" ref="BL129">IF(INDEX(Utilities!129:129,$B$9)="","",INDEX(Utilities!129:129,$B$9))</f>
        <v/>
      </c>
      <c r="BM129" s="1" t="str" cm="1">
        <f t="array" ref="BM129">IF(INDEX(Utilities!129:129,$B$9 + 5)="","",INDEX(Utilities!129:129,$B$9 +5))</f>
        <v/>
      </c>
      <c r="BO129">
        <f t="shared" si="83"/>
        <v>2139</v>
      </c>
      <c r="BP129">
        <f t="shared" si="72"/>
        <v>2040</v>
      </c>
      <c r="BQ129" cm="1">
        <f t="array" ref="BQ129">IF(BP129&gt;=MAX($D$3:$D$100),MAX($D$3:$D$100),IF(BO129&lt;$D$3,$D$3,INDEX($D$3:$D$100,MATCH(BO129,$D$3:$D$100)+1)))</f>
        <v>2040</v>
      </c>
      <c r="BR129">
        <f t="shared" si="73"/>
        <v>4.5396000000000001</v>
      </c>
      <c r="BS129" s="38">
        <f t="shared" si="74"/>
        <v>4.5396000000000001</v>
      </c>
      <c r="BT129">
        <f t="shared" si="75"/>
        <v>4.5396000000000001</v>
      </c>
      <c r="BU129">
        <f t="shared" si="76"/>
        <v>55256.011200000001</v>
      </c>
      <c r="BV129">
        <f t="shared" si="77"/>
        <v>0</v>
      </c>
    </row>
    <row r="130" spans="7:74" x14ac:dyDescent="0.25">
      <c r="G130">
        <f t="shared" si="78"/>
        <v>2140</v>
      </c>
      <c r="H130">
        <f t="shared" si="42"/>
        <v>2040</v>
      </c>
      <c r="I130" cm="1">
        <f t="array" ref="I130">IF(H130&gt;=MAX($D$3:$D$100),MAX($D$3:$D$100),IF(G130&lt;$D$3,$D$3,INDEX($D$3:$D$100,MATCH(G130,$D$3:$D$100)+1)))</f>
        <v>2040</v>
      </c>
      <c r="J130">
        <f t="shared" si="43"/>
        <v>6.8040000000000003E-2</v>
      </c>
      <c r="K130">
        <f t="shared" si="44"/>
        <v>6.8040000000000003E-2</v>
      </c>
      <c r="L130">
        <f t="shared" si="45"/>
        <v>6.8040000000000003E-2</v>
      </c>
      <c r="M130">
        <f t="shared" si="46"/>
        <v>828.18288000000007</v>
      </c>
      <c r="N130">
        <f t="shared" si="47"/>
        <v>0</v>
      </c>
      <c r="P130" s="1" t="str" cm="1">
        <f t="array" ref="P130">IF(INDEX(Utilities!130:130,$B$9)="","",INDEX(Utilities!130:130,$B$9))</f>
        <v/>
      </c>
      <c r="Q130" s="1" t="str" cm="1">
        <f t="array" ref="Q130">IF(INDEX(Utilities!130:130,$B$9 + 2)="","",INDEX(Utilities!130:130,$B$9 + 2))</f>
        <v/>
      </c>
      <c r="S130">
        <f t="shared" si="79"/>
        <v>2140</v>
      </c>
      <c r="T130">
        <f t="shared" si="48"/>
        <v>2040</v>
      </c>
      <c r="U130" cm="1">
        <f t="array" ref="U130">IF(T130&gt;=MAX($D$3:$D$100),MAX($D$3:$D$100),IF(S130&lt;$D$3,$D$3,INDEX($D$3:$D$100,MATCH(S130,$D$3:$D$100)+1)))</f>
        <v>2040</v>
      </c>
      <c r="V130">
        <f t="shared" si="49"/>
        <v>4.5720000000000003E-5</v>
      </c>
      <c r="W130" s="38">
        <f t="shared" si="50"/>
        <v>4.5720000000000003E-5</v>
      </c>
      <c r="X130">
        <f t="shared" si="51"/>
        <v>4.5720000000000003E-5</v>
      </c>
      <c r="Y130">
        <f t="shared" si="52"/>
        <v>0.55650384000000008</v>
      </c>
      <c r="Z130">
        <f t="shared" si="53"/>
        <v>0</v>
      </c>
      <c r="AB130" s="1" t="str" cm="1">
        <f t="array" ref="AB130">IF(INDEX(Utilities!130:130,$B$9)="","",INDEX(Utilities!130:130,$B$9))</f>
        <v/>
      </c>
      <c r="AC130" s="1" t="str" cm="1">
        <f t="array" ref="AC130">IF(INDEX(Utilities!130:130,$B$9 + 3)="","",INDEX(Utilities!130:130,$B$9 +3))</f>
        <v/>
      </c>
      <c r="AE130">
        <f t="shared" si="80"/>
        <v>2140</v>
      </c>
      <c r="AF130">
        <f t="shared" si="54"/>
        <v>2040</v>
      </c>
      <c r="AG130" cm="1">
        <f t="array" ref="AG130">IF(AF130&gt;=MAX($D$3:$D$100),MAX($D$3:$D$100),IF(AE130&lt;$D$3,$D$3,INDEX($D$3:$D$100,MATCH(AE130,$D$3:$D$100)+1)))</f>
        <v>2040</v>
      </c>
      <c r="AH130">
        <f t="shared" si="55"/>
        <v>4.572E-4</v>
      </c>
      <c r="AI130" s="38">
        <f t="shared" si="56"/>
        <v>4.572E-4</v>
      </c>
      <c r="AJ130">
        <f t="shared" si="57"/>
        <v>4.572E-4</v>
      </c>
      <c r="AK130">
        <f t="shared" si="58"/>
        <v>5.5650383999999997</v>
      </c>
      <c r="AL130">
        <f t="shared" si="59"/>
        <v>0</v>
      </c>
      <c r="AN130" s="1" t="str" cm="1">
        <f t="array" ref="AN130">IF(INDEX(Utilities!130:130,$B$9)="","",INDEX(Utilities!130:130,$B$9))</f>
        <v/>
      </c>
      <c r="AO130" s="1" t="str" cm="1">
        <f t="array" ref="AO130">IF(INDEX(Utilities!130:130,$B$9 + 4)="","",INDEX(Utilities!130:130,$B$9 +4))</f>
        <v/>
      </c>
      <c r="AQ130">
        <f t="shared" si="81"/>
        <v>2140</v>
      </c>
      <c r="AR130">
        <f t="shared" si="60"/>
        <v>2040</v>
      </c>
      <c r="AS130" cm="1">
        <f t="array" ref="AS130">IF(AR130&gt;=MAX($D$3:$D$100),MAX($D$3:$D$100),IF(AQ130&lt;$D$3,$D$3,INDEX($D$3:$D$100,MATCH(AQ130,$D$3:$D$100)+1)))</f>
        <v>2040</v>
      </c>
      <c r="AT130">
        <f t="shared" si="61"/>
        <v>9.6840000000000001E-5</v>
      </c>
      <c r="AU130" s="38">
        <f t="shared" si="62"/>
        <v>9.6840000000000001E-5</v>
      </c>
      <c r="AV130">
        <f t="shared" si="63"/>
        <v>9.6840000000000001E-5</v>
      </c>
      <c r="AW130">
        <f t="shared" si="64"/>
        <v>1.17873648</v>
      </c>
      <c r="AX130">
        <f t="shared" si="65"/>
        <v>0</v>
      </c>
      <c r="AZ130" s="1" t="str" cm="1">
        <f t="array" ref="AZ130">IF(INDEX(Utilities!130:130,$B$9)="","",INDEX(Utilities!130:130,$B$9))</f>
        <v/>
      </c>
      <c r="BA130" s="1" t="str" cm="1">
        <f t="array" ref="BA130">IF(INDEX(Utilities!130:130,$B$9 + 5)="","",INDEX(Utilities!130:130,$B$9 +5))</f>
        <v/>
      </c>
      <c r="BC130">
        <f t="shared" si="82"/>
        <v>2140</v>
      </c>
      <c r="BD130">
        <f t="shared" si="66"/>
        <v>2040</v>
      </c>
      <c r="BE130" cm="1">
        <f t="array" ref="BE130">IF(BD130&gt;=MAX($D$3:$D$100),MAX($D$3:$D$100),IF(BC130&lt;$D$3,$D$3,INDEX($D$3:$D$100,MATCH(BC130,$D$3:$D$100)+1)))</f>
        <v>2040</v>
      </c>
      <c r="BF130">
        <f t="shared" si="67"/>
        <v>0.61919999999999997</v>
      </c>
      <c r="BG130" s="38">
        <f t="shared" si="68"/>
        <v>0.61919999999999997</v>
      </c>
      <c r="BH130">
        <f t="shared" si="69"/>
        <v>0.61919999999999997</v>
      </c>
      <c r="BI130">
        <f t="shared" si="70"/>
        <v>7536.9023999999999</v>
      </c>
      <c r="BJ130">
        <f t="shared" si="71"/>
        <v>0</v>
      </c>
      <c r="BL130" s="1" t="str" cm="1">
        <f t="array" ref="BL130">IF(INDEX(Utilities!130:130,$B$9)="","",INDEX(Utilities!130:130,$B$9))</f>
        <v/>
      </c>
      <c r="BM130" s="1" t="str" cm="1">
        <f t="array" ref="BM130">IF(INDEX(Utilities!130:130,$B$9 + 5)="","",INDEX(Utilities!130:130,$B$9 +5))</f>
        <v/>
      </c>
      <c r="BO130">
        <f t="shared" si="83"/>
        <v>2140</v>
      </c>
      <c r="BP130">
        <f t="shared" si="72"/>
        <v>2040</v>
      </c>
      <c r="BQ130" cm="1">
        <f t="array" ref="BQ130">IF(BP130&gt;=MAX($D$3:$D$100),MAX($D$3:$D$100),IF(BO130&lt;$D$3,$D$3,INDEX($D$3:$D$100,MATCH(BO130,$D$3:$D$100)+1)))</f>
        <v>2040</v>
      </c>
      <c r="BR130">
        <f t="shared" si="73"/>
        <v>4.5396000000000001</v>
      </c>
      <c r="BS130" s="38">
        <f t="shared" si="74"/>
        <v>4.5396000000000001</v>
      </c>
      <c r="BT130">
        <f t="shared" si="75"/>
        <v>4.5396000000000001</v>
      </c>
      <c r="BU130">
        <f t="shared" si="76"/>
        <v>55256.011200000001</v>
      </c>
      <c r="BV130">
        <f t="shared" si="77"/>
        <v>0</v>
      </c>
    </row>
    <row r="131" spans="7:74" x14ac:dyDescent="0.25">
      <c r="G131">
        <f t="shared" si="78"/>
        <v>2141</v>
      </c>
      <c r="H131">
        <f t="shared" si="42"/>
        <v>2040</v>
      </c>
      <c r="I131" cm="1">
        <f t="array" ref="I131">IF(H131&gt;=MAX($D$3:$D$100),MAX($D$3:$D$100),IF(G131&lt;$D$3,$D$3,INDEX($D$3:$D$100,MATCH(G131,$D$3:$D$100)+1)))</f>
        <v>2040</v>
      </c>
      <c r="J131">
        <f t="shared" si="43"/>
        <v>6.8040000000000003E-2</v>
      </c>
      <c r="K131">
        <f t="shared" si="44"/>
        <v>6.8040000000000003E-2</v>
      </c>
      <c r="L131">
        <f t="shared" si="45"/>
        <v>6.8040000000000003E-2</v>
      </c>
      <c r="M131">
        <f t="shared" si="46"/>
        <v>828.18288000000007</v>
      </c>
      <c r="N131">
        <f t="shared" si="47"/>
        <v>0</v>
      </c>
      <c r="P131" s="1" t="str" cm="1">
        <f t="array" ref="P131">IF(INDEX(Utilities!131:131,$B$9)="","",INDEX(Utilities!131:131,$B$9))</f>
        <v/>
      </c>
      <c r="Q131" s="1" t="str" cm="1">
        <f t="array" ref="Q131">IF(INDEX(Utilities!131:131,$B$9 + 2)="","",INDEX(Utilities!131:131,$B$9 + 2))</f>
        <v/>
      </c>
      <c r="S131">
        <f t="shared" si="79"/>
        <v>2141</v>
      </c>
      <c r="T131">
        <f t="shared" si="48"/>
        <v>2040</v>
      </c>
      <c r="U131" cm="1">
        <f t="array" ref="U131">IF(T131&gt;=MAX($D$3:$D$100),MAX($D$3:$D$100),IF(S131&lt;$D$3,$D$3,INDEX($D$3:$D$100,MATCH(S131,$D$3:$D$100)+1)))</f>
        <v>2040</v>
      </c>
      <c r="V131">
        <f t="shared" si="49"/>
        <v>4.5720000000000003E-5</v>
      </c>
      <c r="W131" s="38">
        <f t="shared" si="50"/>
        <v>4.5720000000000003E-5</v>
      </c>
      <c r="X131">
        <f t="shared" si="51"/>
        <v>4.5720000000000003E-5</v>
      </c>
      <c r="Y131">
        <f t="shared" si="52"/>
        <v>0.55650384000000008</v>
      </c>
      <c r="Z131">
        <f t="shared" si="53"/>
        <v>0</v>
      </c>
      <c r="AB131" s="1" t="str" cm="1">
        <f t="array" ref="AB131">IF(INDEX(Utilities!131:131,$B$9)="","",INDEX(Utilities!131:131,$B$9))</f>
        <v/>
      </c>
      <c r="AC131" s="1" t="str" cm="1">
        <f t="array" ref="AC131">IF(INDEX(Utilities!131:131,$B$9 + 3)="","",INDEX(Utilities!131:131,$B$9 +3))</f>
        <v/>
      </c>
      <c r="AE131">
        <f t="shared" si="80"/>
        <v>2141</v>
      </c>
      <c r="AF131">
        <f t="shared" si="54"/>
        <v>2040</v>
      </c>
      <c r="AG131" cm="1">
        <f t="array" ref="AG131">IF(AF131&gt;=MAX($D$3:$D$100),MAX($D$3:$D$100),IF(AE131&lt;$D$3,$D$3,INDEX($D$3:$D$100,MATCH(AE131,$D$3:$D$100)+1)))</f>
        <v>2040</v>
      </c>
      <c r="AH131">
        <f t="shared" si="55"/>
        <v>4.572E-4</v>
      </c>
      <c r="AI131" s="38">
        <f t="shared" si="56"/>
        <v>4.572E-4</v>
      </c>
      <c r="AJ131">
        <f t="shared" si="57"/>
        <v>4.572E-4</v>
      </c>
      <c r="AK131">
        <f t="shared" si="58"/>
        <v>5.5650383999999997</v>
      </c>
      <c r="AL131">
        <f t="shared" si="59"/>
        <v>0</v>
      </c>
      <c r="AN131" s="1" t="str" cm="1">
        <f t="array" ref="AN131">IF(INDEX(Utilities!131:131,$B$9)="","",INDEX(Utilities!131:131,$B$9))</f>
        <v/>
      </c>
      <c r="AO131" s="1" t="str" cm="1">
        <f t="array" ref="AO131">IF(INDEX(Utilities!131:131,$B$9 + 4)="","",INDEX(Utilities!131:131,$B$9 +4))</f>
        <v/>
      </c>
      <c r="AQ131">
        <f t="shared" si="81"/>
        <v>2141</v>
      </c>
      <c r="AR131">
        <f t="shared" si="60"/>
        <v>2040</v>
      </c>
      <c r="AS131" cm="1">
        <f t="array" ref="AS131">IF(AR131&gt;=MAX($D$3:$D$100),MAX($D$3:$D$100),IF(AQ131&lt;$D$3,$D$3,INDEX($D$3:$D$100,MATCH(AQ131,$D$3:$D$100)+1)))</f>
        <v>2040</v>
      </c>
      <c r="AT131">
        <f t="shared" si="61"/>
        <v>9.6840000000000001E-5</v>
      </c>
      <c r="AU131" s="38">
        <f t="shared" si="62"/>
        <v>9.6840000000000001E-5</v>
      </c>
      <c r="AV131">
        <f t="shared" si="63"/>
        <v>9.6840000000000001E-5</v>
      </c>
      <c r="AW131">
        <f t="shared" si="64"/>
        <v>1.17873648</v>
      </c>
      <c r="AX131">
        <f t="shared" si="65"/>
        <v>0</v>
      </c>
      <c r="AZ131" s="1" t="str" cm="1">
        <f t="array" ref="AZ131">IF(INDEX(Utilities!131:131,$B$9)="","",INDEX(Utilities!131:131,$B$9))</f>
        <v/>
      </c>
      <c r="BA131" s="1" t="str" cm="1">
        <f t="array" ref="BA131">IF(INDEX(Utilities!131:131,$B$9 + 5)="","",INDEX(Utilities!131:131,$B$9 +5))</f>
        <v/>
      </c>
      <c r="BC131">
        <f t="shared" si="82"/>
        <v>2141</v>
      </c>
      <c r="BD131">
        <f t="shared" si="66"/>
        <v>2040</v>
      </c>
      <c r="BE131" cm="1">
        <f t="array" ref="BE131">IF(BD131&gt;=MAX($D$3:$D$100),MAX($D$3:$D$100),IF(BC131&lt;$D$3,$D$3,INDEX($D$3:$D$100,MATCH(BC131,$D$3:$D$100)+1)))</f>
        <v>2040</v>
      </c>
      <c r="BF131">
        <f t="shared" si="67"/>
        <v>0.61919999999999997</v>
      </c>
      <c r="BG131" s="38">
        <f t="shared" si="68"/>
        <v>0.61919999999999997</v>
      </c>
      <c r="BH131">
        <f t="shared" si="69"/>
        <v>0.61919999999999997</v>
      </c>
      <c r="BI131">
        <f t="shared" si="70"/>
        <v>7536.9023999999999</v>
      </c>
      <c r="BJ131">
        <f t="shared" si="71"/>
        <v>0</v>
      </c>
      <c r="BL131" s="1" t="str" cm="1">
        <f t="array" ref="BL131">IF(INDEX(Utilities!131:131,$B$9)="","",INDEX(Utilities!131:131,$B$9))</f>
        <v/>
      </c>
      <c r="BM131" s="1" t="str" cm="1">
        <f t="array" ref="BM131">IF(INDEX(Utilities!131:131,$B$9 + 5)="","",INDEX(Utilities!131:131,$B$9 +5))</f>
        <v/>
      </c>
      <c r="BO131">
        <f t="shared" si="83"/>
        <v>2141</v>
      </c>
      <c r="BP131">
        <f t="shared" si="72"/>
        <v>2040</v>
      </c>
      <c r="BQ131" cm="1">
        <f t="array" ref="BQ131">IF(BP131&gt;=MAX($D$3:$D$100),MAX($D$3:$D$100),IF(BO131&lt;$D$3,$D$3,INDEX($D$3:$D$100,MATCH(BO131,$D$3:$D$100)+1)))</f>
        <v>2040</v>
      </c>
      <c r="BR131">
        <f t="shared" si="73"/>
        <v>4.5396000000000001</v>
      </c>
      <c r="BS131" s="38">
        <f t="shared" si="74"/>
        <v>4.5396000000000001</v>
      </c>
      <c r="BT131">
        <f t="shared" si="75"/>
        <v>4.5396000000000001</v>
      </c>
      <c r="BU131">
        <f t="shared" si="76"/>
        <v>55256.011200000001</v>
      </c>
      <c r="BV131">
        <f t="shared" si="77"/>
        <v>0</v>
      </c>
    </row>
    <row r="132" spans="7:74" x14ac:dyDescent="0.25">
      <c r="G132">
        <f t="shared" si="78"/>
        <v>2142</v>
      </c>
      <c r="H132">
        <f t="shared" ref="H132:H195" si="84">INDEX(D$3:D$100,IFERROR(MATCH(G132, D$3:D$100),1))</f>
        <v>2040</v>
      </c>
      <c r="I132" cm="1">
        <f t="array" ref="I132">IF(H132&gt;=MAX($D$3:$D$100),MAX($D$3:$D$100),IF(G132&lt;$D$3,$D$3,INDEX($D$3:$D$100,MATCH(G132,$D$3:$D$100)+1)))</f>
        <v>2040</v>
      </c>
      <c r="J132">
        <f t="shared" ref="J132:J195" si="85">INDEX(E$3:E$100,MATCH(H132,D$3:D$100))</f>
        <v>6.8040000000000003E-2</v>
      </c>
      <c r="K132">
        <f t="shared" ref="K132:K195" si="86">INDEX(E$3:E$100,MATCH(I132,D$3:D$100))</f>
        <v>6.8040000000000003E-2</v>
      </c>
      <c r="L132">
        <f t="shared" ref="L132:L195" si="87">IF(H132=I132,J132,J132+(K132-J132)*((G132-H132)/(I132-H132)))</f>
        <v>6.8040000000000003E-2</v>
      </c>
      <c r="M132">
        <f t="shared" ref="M132:M195" si="88">L132*$B$6</f>
        <v>828.18288000000007</v>
      </c>
      <c r="N132">
        <f t="shared" ref="N132:N195" si="89">L132*$B$7</f>
        <v>0</v>
      </c>
      <c r="P132" s="1" t="str" cm="1">
        <f t="array" ref="P132">IF(INDEX(Utilities!132:132,$B$9)="","",INDEX(Utilities!132:132,$B$9))</f>
        <v/>
      </c>
      <c r="Q132" s="1" t="str" cm="1">
        <f t="array" ref="Q132">IF(INDEX(Utilities!132:132,$B$9 + 2)="","",INDEX(Utilities!132:132,$B$9 + 2))</f>
        <v/>
      </c>
      <c r="S132">
        <f t="shared" si="79"/>
        <v>2142</v>
      </c>
      <c r="T132">
        <f t="shared" ref="T132:T195" si="90">INDEX(P$3:P$100,IFERROR(MATCH(S132, P$3:P$100),1))</f>
        <v>2040</v>
      </c>
      <c r="U132" cm="1">
        <f t="array" ref="U132">IF(T132&gt;=MAX($D$3:$D$100),MAX($D$3:$D$100),IF(S132&lt;$D$3,$D$3,INDEX($D$3:$D$100,MATCH(S132,$D$3:$D$100)+1)))</f>
        <v>2040</v>
      </c>
      <c r="V132">
        <f t="shared" ref="V132:V195" si="91">INDEX(Q$3:Q$100,MATCH(T132,P$3:P$100))</f>
        <v>4.5720000000000003E-5</v>
      </c>
      <c r="W132" s="38">
        <f t="shared" ref="W132:W195" si="92">INDEX(Q$3:Q$100,MATCH(U132,P$3:P$100))</f>
        <v>4.5720000000000003E-5</v>
      </c>
      <c r="X132">
        <f t="shared" ref="X132:X195" si="93">IF(T132=U132,V132,V132+(W132-V132)*((S132-T132)/(U132-T132)))</f>
        <v>4.5720000000000003E-5</v>
      </c>
      <c r="Y132">
        <f t="shared" ref="Y132:Y195" si="94">X132*$B$6</f>
        <v>0.55650384000000008</v>
      </c>
      <c r="Z132">
        <f t="shared" ref="Z132:Z195" si="95">X132*$B$7</f>
        <v>0</v>
      </c>
      <c r="AB132" s="1" t="str" cm="1">
        <f t="array" ref="AB132">IF(INDEX(Utilities!132:132,$B$9)="","",INDEX(Utilities!132:132,$B$9))</f>
        <v/>
      </c>
      <c r="AC132" s="1" t="str" cm="1">
        <f t="array" ref="AC132">IF(INDEX(Utilities!132:132,$B$9 + 3)="","",INDEX(Utilities!132:132,$B$9 +3))</f>
        <v/>
      </c>
      <c r="AE132">
        <f t="shared" si="80"/>
        <v>2142</v>
      </c>
      <c r="AF132">
        <f t="shared" ref="AF132:AF195" si="96">INDEX(AB$3:AB$100,IFERROR(MATCH(AE132, AB$3:AB$100),1))</f>
        <v>2040</v>
      </c>
      <c r="AG132" cm="1">
        <f t="array" ref="AG132">IF(AF132&gt;=MAX($D$3:$D$100),MAX($D$3:$D$100),IF(AE132&lt;$D$3,$D$3,INDEX($D$3:$D$100,MATCH(AE132,$D$3:$D$100)+1)))</f>
        <v>2040</v>
      </c>
      <c r="AH132">
        <f t="shared" ref="AH132:AH195" si="97">INDEX(AC$3:AC$100,MATCH(AF132,AB$3:AB$100))</f>
        <v>4.572E-4</v>
      </c>
      <c r="AI132" s="38">
        <f t="shared" ref="AI132:AI195" si="98">INDEX(AC$3:AC$100,MATCH(AG132,AB$3:AB$100))</f>
        <v>4.572E-4</v>
      </c>
      <c r="AJ132">
        <f t="shared" ref="AJ132:AJ195" si="99">IF(AF132=AG132,AH132,AH132+(AI132-AH132)*((AE132-AF132)/(AG132-AF132)))</f>
        <v>4.572E-4</v>
      </c>
      <c r="AK132">
        <f t="shared" ref="AK132:AK195" si="100">AJ132*$B$6</f>
        <v>5.5650383999999997</v>
      </c>
      <c r="AL132">
        <f t="shared" ref="AL132:AL195" si="101">AJ132*$B$7</f>
        <v>0</v>
      </c>
      <c r="AN132" s="1" t="str" cm="1">
        <f t="array" ref="AN132">IF(INDEX(Utilities!132:132,$B$9)="","",INDEX(Utilities!132:132,$B$9))</f>
        <v/>
      </c>
      <c r="AO132" s="1" t="str" cm="1">
        <f t="array" ref="AO132">IF(INDEX(Utilities!132:132,$B$9 + 4)="","",INDEX(Utilities!132:132,$B$9 +4))</f>
        <v/>
      </c>
      <c r="AQ132">
        <f t="shared" si="81"/>
        <v>2142</v>
      </c>
      <c r="AR132">
        <f t="shared" ref="AR132:AR195" si="102">INDEX(AN$3:AN$100,IFERROR(MATCH(AQ132, AN$3:AN$100),1))</f>
        <v>2040</v>
      </c>
      <c r="AS132" cm="1">
        <f t="array" ref="AS132">IF(AR132&gt;=MAX($D$3:$D$100),MAX($D$3:$D$100),IF(AQ132&lt;$D$3,$D$3,INDEX($D$3:$D$100,MATCH(AQ132,$D$3:$D$100)+1)))</f>
        <v>2040</v>
      </c>
      <c r="AT132">
        <f t="shared" ref="AT132:AT195" si="103">INDEX(AO$3:AO$100,MATCH(AR132,AN$3:AN$100))</f>
        <v>9.6840000000000001E-5</v>
      </c>
      <c r="AU132" s="38">
        <f t="shared" ref="AU132:AU195" si="104">INDEX(AO$3:AO$100,MATCH(AS132,AN$3:AN$100))</f>
        <v>9.6840000000000001E-5</v>
      </c>
      <c r="AV132">
        <f t="shared" ref="AV132:AV195" si="105">IF(AR132=AS132,AT132,AT132+(AU132-AT132)*((AQ132-AR132)/(AS132-AR132)))</f>
        <v>9.6840000000000001E-5</v>
      </c>
      <c r="AW132">
        <f t="shared" ref="AW132:AW195" si="106">AV132*$B$6</f>
        <v>1.17873648</v>
      </c>
      <c r="AX132">
        <f t="shared" ref="AX132:AX195" si="107">AV132*$B$7</f>
        <v>0</v>
      </c>
      <c r="AZ132" s="1" t="str" cm="1">
        <f t="array" ref="AZ132">IF(INDEX(Utilities!132:132,$B$9)="","",INDEX(Utilities!132:132,$B$9))</f>
        <v/>
      </c>
      <c r="BA132" s="1" t="str" cm="1">
        <f t="array" ref="BA132">IF(INDEX(Utilities!132:132,$B$9 + 5)="","",INDEX(Utilities!132:132,$B$9 +5))</f>
        <v/>
      </c>
      <c r="BC132">
        <f t="shared" si="82"/>
        <v>2142</v>
      </c>
      <c r="BD132">
        <f t="shared" ref="BD132:BD195" si="108">INDEX(AZ$3:AZ$100,IFERROR(MATCH(BC132, AZ$3:AZ$100),1))</f>
        <v>2040</v>
      </c>
      <c r="BE132" cm="1">
        <f t="array" ref="BE132">IF(BD132&gt;=MAX($D$3:$D$100),MAX($D$3:$D$100),IF(BC132&lt;$D$3,$D$3,INDEX($D$3:$D$100,MATCH(BC132,$D$3:$D$100)+1)))</f>
        <v>2040</v>
      </c>
      <c r="BF132">
        <f t="shared" ref="BF132:BF195" si="109">INDEX(BA$3:BA$100,MATCH(BD132,AZ$3:AZ$100))</f>
        <v>0.61919999999999997</v>
      </c>
      <c r="BG132" s="38">
        <f t="shared" ref="BG132:BG195" si="110">INDEX(BA$3:BA$100,MATCH(BE132,AZ$3:AZ$100))</f>
        <v>0.61919999999999997</v>
      </c>
      <c r="BH132">
        <f t="shared" ref="BH132:BH195" si="111">IF(BD132=BE132,BF132,BF132+(BG132-BF132)*((BC132-BD132)/(BE132-BD132)))</f>
        <v>0.61919999999999997</v>
      </c>
      <c r="BI132">
        <f t="shared" ref="BI132:BI195" si="112">BH132*$B$6</f>
        <v>7536.9023999999999</v>
      </c>
      <c r="BJ132">
        <f t="shared" ref="BJ132:BJ195" si="113">BH132*$B$7</f>
        <v>0</v>
      </c>
      <c r="BL132" s="1" t="str" cm="1">
        <f t="array" ref="BL132">IF(INDEX(Utilities!132:132,$B$9)="","",INDEX(Utilities!132:132,$B$9))</f>
        <v/>
      </c>
      <c r="BM132" s="1" t="str" cm="1">
        <f t="array" ref="BM132">IF(INDEX(Utilities!132:132,$B$9 + 5)="","",INDEX(Utilities!132:132,$B$9 +5))</f>
        <v/>
      </c>
      <c r="BO132">
        <f t="shared" si="83"/>
        <v>2142</v>
      </c>
      <c r="BP132">
        <f t="shared" ref="BP132:BP195" si="114">INDEX(BL$3:BL$100,IFERROR(MATCH(BO132, BL$3:BL$100),1))</f>
        <v>2040</v>
      </c>
      <c r="BQ132" cm="1">
        <f t="array" ref="BQ132">IF(BP132&gt;=MAX($D$3:$D$100),MAX($D$3:$D$100),IF(BO132&lt;$D$3,$D$3,INDEX($D$3:$D$100,MATCH(BO132,$D$3:$D$100)+1)))</f>
        <v>2040</v>
      </c>
      <c r="BR132">
        <f t="shared" ref="BR132:BR195" si="115">INDEX(BM$3:BM$100,MATCH(BP132,BL$3:BL$100))</f>
        <v>4.5396000000000001</v>
      </c>
      <c r="BS132" s="38">
        <f t="shared" ref="BS132:BS195" si="116">INDEX(BM$3:BM$100,MATCH(BQ132,BL$3:BL$100))</f>
        <v>4.5396000000000001</v>
      </c>
      <c r="BT132">
        <f t="shared" ref="BT132:BT195" si="117">IF(BP132=BQ132,BR132,BR132+(BS132-BR132)*((BO132-BP132)/(BQ132-BP132)))</f>
        <v>4.5396000000000001</v>
      </c>
      <c r="BU132">
        <f t="shared" ref="BU132:BU195" si="118">BT132*$B$6</f>
        <v>55256.011200000001</v>
      </c>
      <c r="BV132">
        <f t="shared" ref="BV132:BV195" si="119">BT132*$B$7</f>
        <v>0</v>
      </c>
    </row>
    <row r="133" spans="7:74" x14ac:dyDescent="0.25">
      <c r="G133">
        <f t="shared" ref="G133:G196" si="120">G132+1</f>
        <v>2143</v>
      </c>
      <c r="H133">
        <f t="shared" si="84"/>
        <v>2040</v>
      </c>
      <c r="I133" cm="1">
        <f t="array" ref="I133">IF(H133&gt;=MAX($D$3:$D$100),MAX($D$3:$D$100),IF(G133&lt;$D$3,$D$3,INDEX($D$3:$D$100,MATCH(G133,$D$3:$D$100)+1)))</f>
        <v>2040</v>
      </c>
      <c r="J133">
        <f t="shared" si="85"/>
        <v>6.8040000000000003E-2</v>
      </c>
      <c r="K133">
        <f t="shared" si="86"/>
        <v>6.8040000000000003E-2</v>
      </c>
      <c r="L133">
        <f t="shared" si="87"/>
        <v>6.8040000000000003E-2</v>
      </c>
      <c r="M133">
        <f t="shared" si="88"/>
        <v>828.18288000000007</v>
      </c>
      <c r="N133">
        <f t="shared" si="89"/>
        <v>0</v>
      </c>
      <c r="P133" s="1" t="str" cm="1">
        <f t="array" ref="P133">IF(INDEX(Utilities!133:133,$B$9)="","",INDEX(Utilities!133:133,$B$9))</f>
        <v/>
      </c>
      <c r="Q133" s="1" t="str" cm="1">
        <f t="array" ref="Q133">IF(INDEX(Utilities!133:133,$B$9 + 2)="","",INDEX(Utilities!133:133,$B$9 + 2))</f>
        <v/>
      </c>
      <c r="S133">
        <f t="shared" ref="S133:S196" si="121">S132+1</f>
        <v>2143</v>
      </c>
      <c r="T133">
        <f t="shared" si="90"/>
        <v>2040</v>
      </c>
      <c r="U133" cm="1">
        <f t="array" ref="U133">IF(T133&gt;=MAX($D$3:$D$100),MAX($D$3:$D$100),IF(S133&lt;$D$3,$D$3,INDEX($D$3:$D$100,MATCH(S133,$D$3:$D$100)+1)))</f>
        <v>2040</v>
      </c>
      <c r="V133">
        <f t="shared" si="91"/>
        <v>4.5720000000000003E-5</v>
      </c>
      <c r="W133" s="38">
        <f t="shared" si="92"/>
        <v>4.5720000000000003E-5</v>
      </c>
      <c r="X133">
        <f t="shared" si="93"/>
        <v>4.5720000000000003E-5</v>
      </c>
      <c r="Y133">
        <f t="shared" si="94"/>
        <v>0.55650384000000008</v>
      </c>
      <c r="Z133">
        <f t="shared" si="95"/>
        <v>0</v>
      </c>
      <c r="AB133" s="1" t="str" cm="1">
        <f t="array" ref="AB133">IF(INDEX(Utilities!133:133,$B$9)="","",INDEX(Utilities!133:133,$B$9))</f>
        <v/>
      </c>
      <c r="AC133" s="1" t="str" cm="1">
        <f t="array" ref="AC133">IF(INDEX(Utilities!133:133,$B$9 + 3)="","",INDEX(Utilities!133:133,$B$9 +3))</f>
        <v/>
      </c>
      <c r="AE133">
        <f t="shared" ref="AE133:AE196" si="122">AE132+1</f>
        <v>2143</v>
      </c>
      <c r="AF133">
        <f t="shared" si="96"/>
        <v>2040</v>
      </c>
      <c r="AG133" cm="1">
        <f t="array" ref="AG133">IF(AF133&gt;=MAX($D$3:$D$100),MAX($D$3:$D$100),IF(AE133&lt;$D$3,$D$3,INDEX($D$3:$D$100,MATCH(AE133,$D$3:$D$100)+1)))</f>
        <v>2040</v>
      </c>
      <c r="AH133">
        <f t="shared" si="97"/>
        <v>4.572E-4</v>
      </c>
      <c r="AI133" s="38">
        <f t="shared" si="98"/>
        <v>4.572E-4</v>
      </c>
      <c r="AJ133">
        <f t="shared" si="99"/>
        <v>4.572E-4</v>
      </c>
      <c r="AK133">
        <f t="shared" si="100"/>
        <v>5.5650383999999997</v>
      </c>
      <c r="AL133">
        <f t="shared" si="101"/>
        <v>0</v>
      </c>
      <c r="AN133" s="1" t="str" cm="1">
        <f t="array" ref="AN133">IF(INDEX(Utilities!133:133,$B$9)="","",INDEX(Utilities!133:133,$B$9))</f>
        <v/>
      </c>
      <c r="AO133" s="1" t="str" cm="1">
        <f t="array" ref="AO133">IF(INDEX(Utilities!133:133,$B$9 + 4)="","",INDEX(Utilities!133:133,$B$9 +4))</f>
        <v/>
      </c>
      <c r="AQ133">
        <f t="shared" ref="AQ133:AQ196" si="123">AQ132+1</f>
        <v>2143</v>
      </c>
      <c r="AR133">
        <f t="shared" si="102"/>
        <v>2040</v>
      </c>
      <c r="AS133" cm="1">
        <f t="array" ref="AS133">IF(AR133&gt;=MAX($D$3:$D$100),MAX($D$3:$D$100),IF(AQ133&lt;$D$3,$D$3,INDEX($D$3:$D$100,MATCH(AQ133,$D$3:$D$100)+1)))</f>
        <v>2040</v>
      </c>
      <c r="AT133">
        <f t="shared" si="103"/>
        <v>9.6840000000000001E-5</v>
      </c>
      <c r="AU133" s="38">
        <f t="shared" si="104"/>
        <v>9.6840000000000001E-5</v>
      </c>
      <c r="AV133">
        <f t="shared" si="105"/>
        <v>9.6840000000000001E-5</v>
      </c>
      <c r="AW133">
        <f t="shared" si="106"/>
        <v>1.17873648</v>
      </c>
      <c r="AX133">
        <f t="shared" si="107"/>
        <v>0</v>
      </c>
      <c r="AZ133" s="1" t="str" cm="1">
        <f t="array" ref="AZ133">IF(INDEX(Utilities!133:133,$B$9)="","",INDEX(Utilities!133:133,$B$9))</f>
        <v/>
      </c>
      <c r="BA133" s="1" t="str" cm="1">
        <f t="array" ref="BA133">IF(INDEX(Utilities!133:133,$B$9 + 5)="","",INDEX(Utilities!133:133,$B$9 +5))</f>
        <v/>
      </c>
      <c r="BC133">
        <f t="shared" ref="BC133:BC196" si="124">BC132+1</f>
        <v>2143</v>
      </c>
      <c r="BD133">
        <f t="shared" si="108"/>
        <v>2040</v>
      </c>
      <c r="BE133" cm="1">
        <f t="array" ref="BE133">IF(BD133&gt;=MAX($D$3:$D$100),MAX($D$3:$D$100),IF(BC133&lt;$D$3,$D$3,INDEX($D$3:$D$100,MATCH(BC133,$D$3:$D$100)+1)))</f>
        <v>2040</v>
      </c>
      <c r="BF133">
        <f t="shared" si="109"/>
        <v>0.61919999999999997</v>
      </c>
      <c r="BG133" s="38">
        <f t="shared" si="110"/>
        <v>0.61919999999999997</v>
      </c>
      <c r="BH133">
        <f t="shared" si="111"/>
        <v>0.61919999999999997</v>
      </c>
      <c r="BI133">
        <f t="shared" si="112"/>
        <v>7536.9023999999999</v>
      </c>
      <c r="BJ133">
        <f t="shared" si="113"/>
        <v>0</v>
      </c>
      <c r="BL133" s="1" t="str" cm="1">
        <f t="array" ref="BL133">IF(INDEX(Utilities!133:133,$B$9)="","",INDEX(Utilities!133:133,$B$9))</f>
        <v/>
      </c>
      <c r="BM133" s="1" t="str" cm="1">
        <f t="array" ref="BM133">IF(INDEX(Utilities!133:133,$B$9 + 5)="","",INDEX(Utilities!133:133,$B$9 +5))</f>
        <v/>
      </c>
      <c r="BO133">
        <f t="shared" ref="BO133:BO196" si="125">BO132+1</f>
        <v>2143</v>
      </c>
      <c r="BP133">
        <f t="shared" si="114"/>
        <v>2040</v>
      </c>
      <c r="BQ133" cm="1">
        <f t="array" ref="BQ133">IF(BP133&gt;=MAX($D$3:$D$100),MAX($D$3:$D$100),IF(BO133&lt;$D$3,$D$3,INDEX($D$3:$D$100,MATCH(BO133,$D$3:$D$100)+1)))</f>
        <v>2040</v>
      </c>
      <c r="BR133">
        <f t="shared" si="115"/>
        <v>4.5396000000000001</v>
      </c>
      <c r="BS133" s="38">
        <f t="shared" si="116"/>
        <v>4.5396000000000001</v>
      </c>
      <c r="BT133">
        <f t="shared" si="117"/>
        <v>4.5396000000000001</v>
      </c>
      <c r="BU133">
        <f t="shared" si="118"/>
        <v>55256.011200000001</v>
      </c>
      <c r="BV133">
        <f t="shared" si="119"/>
        <v>0</v>
      </c>
    </row>
    <row r="134" spans="7:74" x14ac:dyDescent="0.25">
      <c r="G134">
        <f t="shared" si="120"/>
        <v>2144</v>
      </c>
      <c r="H134">
        <f t="shared" si="84"/>
        <v>2040</v>
      </c>
      <c r="I134" cm="1">
        <f t="array" ref="I134">IF(H134&gt;=MAX($D$3:$D$100),MAX($D$3:$D$100),IF(G134&lt;$D$3,$D$3,INDEX($D$3:$D$100,MATCH(G134,$D$3:$D$100)+1)))</f>
        <v>2040</v>
      </c>
      <c r="J134">
        <f t="shared" si="85"/>
        <v>6.8040000000000003E-2</v>
      </c>
      <c r="K134">
        <f t="shared" si="86"/>
        <v>6.8040000000000003E-2</v>
      </c>
      <c r="L134">
        <f t="shared" si="87"/>
        <v>6.8040000000000003E-2</v>
      </c>
      <c r="M134">
        <f t="shared" si="88"/>
        <v>828.18288000000007</v>
      </c>
      <c r="N134">
        <f t="shared" si="89"/>
        <v>0</v>
      </c>
      <c r="P134" s="1" t="str" cm="1">
        <f t="array" ref="P134">IF(INDEX(Utilities!134:134,$B$9)="","",INDEX(Utilities!134:134,$B$9))</f>
        <v/>
      </c>
      <c r="Q134" s="1" t="str" cm="1">
        <f t="array" ref="Q134">IF(INDEX(Utilities!134:134,$B$9 + 2)="","",INDEX(Utilities!134:134,$B$9 + 2))</f>
        <v/>
      </c>
      <c r="S134">
        <f t="shared" si="121"/>
        <v>2144</v>
      </c>
      <c r="T134">
        <f t="shared" si="90"/>
        <v>2040</v>
      </c>
      <c r="U134" cm="1">
        <f t="array" ref="U134">IF(T134&gt;=MAX($D$3:$D$100),MAX($D$3:$D$100),IF(S134&lt;$D$3,$D$3,INDEX($D$3:$D$100,MATCH(S134,$D$3:$D$100)+1)))</f>
        <v>2040</v>
      </c>
      <c r="V134">
        <f t="shared" si="91"/>
        <v>4.5720000000000003E-5</v>
      </c>
      <c r="W134" s="38">
        <f t="shared" si="92"/>
        <v>4.5720000000000003E-5</v>
      </c>
      <c r="X134">
        <f t="shared" si="93"/>
        <v>4.5720000000000003E-5</v>
      </c>
      <c r="Y134">
        <f t="shared" si="94"/>
        <v>0.55650384000000008</v>
      </c>
      <c r="Z134">
        <f t="shared" si="95"/>
        <v>0</v>
      </c>
      <c r="AB134" s="1" t="str" cm="1">
        <f t="array" ref="AB134">IF(INDEX(Utilities!134:134,$B$9)="","",INDEX(Utilities!134:134,$B$9))</f>
        <v/>
      </c>
      <c r="AC134" s="1" t="str" cm="1">
        <f t="array" ref="AC134">IF(INDEX(Utilities!134:134,$B$9 + 3)="","",INDEX(Utilities!134:134,$B$9 +3))</f>
        <v/>
      </c>
      <c r="AE134">
        <f t="shared" si="122"/>
        <v>2144</v>
      </c>
      <c r="AF134">
        <f t="shared" si="96"/>
        <v>2040</v>
      </c>
      <c r="AG134" cm="1">
        <f t="array" ref="AG134">IF(AF134&gt;=MAX($D$3:$D$100),MAX($D$3:$D$100),IF(AE134&lt;$D$3,$D$3,INDEX($D$3:$D$100,MATCH(AE134,$D$3:$D$100)+1)))</f>
        <v>2040</v>
      </c>
      <c r="AH134">
        <f t="shared" si="97"/>
        <v>4.572E-4</v>
      </c>
      <c r="AI134" s="38">
        <f t="shared" si="98"/>
        <v>4.572E-4</v>
      </c>
      <c r="AJ134">
        <f t="shared" si="99"/>
        <v>4.572E-4</v>
      </c>
      <c r="AK134">
        <f t="shared" si="100"/>
        <v>5.5650383999999997</v>
      </c>
      <c r="AL134">
        <f t="shared" si="101"/>
        <v>0</v>
      </c>
      <c r="AN134" s="1" t="str" cm="1">
        <f t="array" ref="AN134">IF(INDEX(Utilities!134:134,$B$9)="","",INDEX(Utilities!134:134,$B$9))</f>
        <v/>
      </c>
      <c r="AO134" s="1" t="str" cm="1">
        <f t="array" ref="AO134">IF(INDEX(Utilities!134:134,$B$9 + 4)="","",INDEX(Utilities!134:134,$B$9 +4))</f>
        <v/>
      </c>
      <c r="AQ134">
        <f t="shared" si="123"/>
        <v>2144</v>
      </c>
      <c r="AR134">
        <f t="shared" si="102"/>
        <v>2040</v>
      </c>
      <c r="AS134" cm="1">
        <f t="array" ref="AS134">IF(AR134&gt;=MAX($D$3:$D$100),MAX($D$3:$D$100),IF(AQ134&lt;$D$3,$D$3,INDEX($D$3:$D$100,MATCH(AQ134,$D$3:$D$100)+1)))</f>
        <v>2040</v>
      </c>
      <c r="AT134">
        <f t="shared" si="103"/>
        <v>9.6840000000000001E-5</v>
      </c>
      <c r="AU134" s="38">
        <f t="shared" si="104"/>
        <v>9.6840000000000001E-5</v>
      </c>
      <c r="AV134">
        <f t="shared" si="105"/>
        <v>9.6840000000000001E-5</v>
      </c>
      <c r="AW134">
        <f t="shared" si="106"/>
        <v>1.17873648</v>
      </c>
      <c r="AX134">
        <f t="shared" si="107"/>
        <v>0</v>
      </c>
      <c r="AZ134" s="1" t="str" cm="1">
        <f t="array" ref="AZ134">IF(INDEX(Utilities!134:134,$B$9)="","",INDEX(Utilities!134:134,$B$9))</f>
        <v/>
      </c>
      <c r="BA134" s="1" t="str" cm="1">
        <f t="array" ref="BA134">IF(INDEX(Utilities!134:134,$B$9 + 5)="","",INDEX(Utilities!134:134,$B$9 +5))</f>
        <v/>
      </c>
      <c r="BC134">
        <f t="shared" si="124"/>
        <v>2144</v>
      </c>
      <c r="BD134">
        <f t="shared" si="108"/>
        <v>2040</v>
      </c>
      <c r="BE134" cm="1">
        <f t="array" ref="BE134">IF(BD134&gt;=MAX($D$3:$D$100),MAX($D$3:$D$100),IF(BC134&lt;$D$3,$D$3,INDEX($D$3:$D$100,MATCH(BC134,$D$3:$D$100)+1)))</f>
        <v>2040</v>
      </c>
      <c r="BF134">
        <f t="shared" si="109"/>
        <v>0.61919999999999997</v>
      </c>
      <c r="BG134" s="38">
        <f t="shared" si="110"/>
        <v>0.61919999999999997</v>
      </c>
      <c r="BH134">
        <f t="shared" si="111"/>
        <v>0.61919999999999997</v>
      </c>
      <c r="BI134">
        <f t="shared" si="112"/>
        <v>7536.9023999999999</v>
      </c>
      <c r="BJ134">
        <f t="shared" si="113"/>
        <v>0</v>
      </c>
      <c r="BL134" s="1" t="str" cm="1">
        <f t="array" ref="BL134">IF(INDEX(Utilities!134:134,$B$9)="","",INDEX(Utilities!134:134,$B$9))</f>
        <v/>
      </c>
      <c r="BM134" s="1" t="str" cm="1">
        <f t="array" ref="BM134">IF(INDEX(Utilities!134:134,$B$9 + 5)="","",INDEX(Utilities!134:134,$B$9 +5))</f>
        <v/>
      </c>
      <c r="BO134">
        <f t="shared" si="125"/>
        <v>2144</v>
      </c>
      <c r="BP134">
        <f t="shared" si="114"/>
        <v>2040</v>
      </c>
      <c r="BQ134" cm="1">
        <f t="array" ref="BQ134">IF(BP134&gt;=MAX($D$3:$D$100),MAX($D$3:$D$100),IF(BO134&lt;$D$3,$D$3,INDEX($D$3:$D$100,MATCH(BO134,$D$3:$D$100)+1)))</f>
        <v>2040</v>
      </c>
      <c r="BR134">
        <f t="shared" si="115"/>
        <v>4.5396000000000001</v>
      </c>
      <c r="BS134" s="38">
        <f t="shared" si="116"/>
        <v>4.5396000000000001</v>
      </c>
      <c r="BT134">
        <f t="shared" si="117"/>
        <v>4.5396000000000001</v>
      </c>
      <c r="BU134">
        <f t="shared" si="118"/>
        <v>55256.011200000001</v>
      </c>
      <c r="BV134">
        <f t="shared" si="119"/>
        <v>0</v>
      </c>
    </row>
    <row r="135" spans="7:74" x14ac:dyDescent="0.25">
      <c r="G135">
        <f t="shared" si="120"/>
        <v>2145</v>
      </c>
      <c r="H135">
        <f t="shared" si="84"/>
        <v>2040</v>
      </c>
      <c r="I135" cm="1">
        <f t="array" ref="I135">IF(H135&gt;=MAX($D$3:$D$100),MAX($D$3:$D$100),IF(G135&lt;$D$3,$D$3,INDEX($D$3:$D$100,MATCH(G135,$D$3:$D$100)+1)))</f>
        <v>2040</v>
      </c>
      <c r="J135">
        <f t="shared" si="85"/>
        <v>6.8040000000000003E-2</v>
      </c>
      <c r="K135">
        <f t="shared" si="86"/>
        <v>6.8040000000000003E-2</v>
      </c>
      <c r="L135">
        <f t="shared" si="87"/>
        <v>6.8040000000000003E-2</v>
      </c>
      <c r="M135">
        <f t="shared" si="88"/>
        <v>828.18288000000007</v>
      </c>
      <c r="N135">
        <f t="shared" si="89"/>
        <v>0</v>
      </c>
      <c r="P135" s="1" t="str" cm="1">
        <f t="array" ref="P135">IF(INDEX(Utilities!135:135,$B$9)="","",INDEX(Utilities!135:135,$B$9))</f>
        <v/>
      </c>
      <c r="Q135" s="1" t="str" cm="1">
        <f t="array" ref="Q135">IF(INDEX(Utilities!135:135,$B$9 + 2)="","",INDEX(Utilities!135:135,$B$9 + 2))</f>
        <v/>
      </c>
      <c r="S135">
        <f t="shared" si="121"/>
        <v>2145</v>
      </c>
      <c r="T135">
        <f t="shared" si="90"/>
        <v>2040</v>
      </c>
      <c r="U135" cm="1">
        <f t="array" ref="U135">IF(T135&gt;=MAX($D$3:$D$100),MAX($D$3:$D$100),IF(S135&lt;$D$3,$D$3,INDEX($D$3:$D$100,MATCH(S135,$D$3:$D$100)+1)))</f>
        <v>2040</v>
      </c>
      <c r="V135">
        <f t="shared" si="91"/>
        <v>4.5720000000000003E-5</v>
      </c>
      <c r="W135" s="38">
        <f t="shared" si="92"/>
        <v>4.5720000000000003E-5</v>
      </c>
      <c r="X135">
        <f t="shared" si="93"/>
        <v>4.5720000000000003E-5</v>
      </c>
      <c r="Y135">
        <f t="shared" si="94"/>
        <v>0.55650384000000008</v>
      </c>
      <c r="Z135">
        <f t="shared" si="95"/>
        <v>0</v>
      </c>
      <c r="AB135" s="1" t="str" cm="1">
        <f t="array" ref="AB135">IF(INDEX(Utilities!135:135,$B$9)="","",INDEX(Utilities!135:135,$B$9))</f>
        <v/>
      </c>
      <c r="AC135" s="1" t="str" cm="1">
        <f t="array" ref="AC135">IF(INDEX(Utilities!135:135,$B$9 + 3)="","",INDEX(Utilities!135:135,$B$9 +3))</f>
        <v/>
      </c>
      <c r="AE135">
        <f t="shared" si="122"/>
        <v>2145</v>
      </c>
      <c r="AF135">
        <f t="shared" si="96"/>
        <v>2040</v>
      </c>
      <c r="AG135" cm="1">
        <f t="array" ref="AG135">IF(AF135&gt;=MAX($D$3:$D$100),MAX($D$3:$D$100),IF(AE135&lt;$D$3,$D$3,INDEX($D$3:$D$100,MATCH(AE135,$D$3:$D$100)+1)))</f>
        <v>2040</v>
      </c>
      <c r="AH135">
        <f t="shared" si="97"/>
        <v>4.572E-4</v>
      </c>
      <c r="AI135" s="38">
        <f t="shared" si="98"/>
        <v>4.572E-4</v>
      </c>
      <c r="AJ135">
        <f t="shared" si="99"/>
        <v>4.572E-4</v>
      </c>
      <c r="AK135">
        <f t="shared" si="100"/>
        <v>5.5650383999999997</v>
      </c>
      <c r="AL135">
        <f t="shared" si="101"/>
        <v>0</v>
      </c>
      <c r="AN135" s="1" t="str" cm="1">
        <f t="array" ref="AN135">IF(INDEX(Utilities!135:135,$B$9)="","",INDEX(Utilities!135:135,$B$9))</f>
        <v/>
      </c>
      <c r="AO135" s="1" t="str" cm="1">
        <f t="array" ref="AO135">IF(INDEX(Utilities!135:135,$B$9 + 4)="","",INDEX(Utilities!135:135,$B$9 +4))</f>
        <v/>
      </c>
      <c r="AQ135">
        <f t="shared" si="123"/>
        <v>2145</v>
      </c>
      <c r="AR135">
        <f t="shared" si="102"/>
        <v>2040</v>
      </c>
      <c r="AS135" cm="1">
        <f t="array" ref="AS135">IF(AR135&gt;=MAX($D$3:$D$100),MAX($D$3:$D$100),IF(AQ135&lt;$D$3,$D$3,INDEX($D$3:$D$100,MATCH(AQ135,$D$3:$D$100)+1)))</f>
        <v>2040</v>
      </c>
      <c r="AT135">
        <f t="shared" si="103"/>
        <v>9.6840000000000001E-5</v>
      </c>
      <c r="AU135" s="38">
        <f t="shared" si="104"/>
        <v>9.6840000000000001E-5</v>
      </c>
      <c r="AV135">
        <f t="shared" si="105"/>
        <v>9.6840000000000001E-5</v>
      </c>
      <c r="AW135">
        <f t="shared" si="106"/>
        <v>1.17873648</v>
      </c>
      <c r="AX135">
        <f t="shared" si="107"/>
        <v>0</v>
      </c>
      <c r="AZ135" s="1" t="str" cm="1">
        <f t="array" ref="AZ135">IF(INDEX(Utilities!135:135,$B$9)="","",INDEX(Utilities!135:135,$B$9))</f>
        <v/>
      </c>
      <c r="BA135" s="1" t="str" cm="1">
        <f t="array" ref="BA135">IF(INDEX(Utilities!135:135,$B$9 + 5)="","",INDEX(Utilities!135:135,$B$9 +5))</f>
        <v/>
      </c>
      <c r="BC135">
        <f t="shared" si="124"/>
        <v>2145</v>
      </c>
      <c r="BD135">
        <f t="shared" si="108"/>
        <v>2040</v>
      </c>
      <c r="BE135" cm="1">
        <f t="array" ref="BE135">IF(BD135&gt;=MAX($D$3:$D$100),MAX($D$3:$D$100),IF(BC135&lt;$D$3,$D$3,INDEX($D$3:$D$100,MATCH(BC135,$D$3:$D$100)+1)))</f>
        <v>2040</v>
      </c>
      <c r="BF135">
        <f t="shared" si="109"/>
        <v>0.61919999999999997</v>
      </c>
      <c r="BG135" s="38">
        <f t="shared" si="110"/>
        <v>0.61919999999999997</v>
      </c>
      <c r="BH135">
        <f t="shared" si="111"/>
        <v>0.61919999999999997</v>
      </c>
      <c r="BI135">
        <f t="shared" si="112"/>
        <v>7536.9023999999999</v>
      </c>
      <c r="BJ135">
        <f t="shared" si="113"/>
        <v>0</v>
      </c>
      <c r="BL135" s="1" t="str" cm="1">
        <f t="array" ref="BL135">IF(INDEX(Utilities!135:135,$B$9)="","",INDEX(Utilities!135:135,$B$9))</f>
        <v/>
      </c>
      <c r="BM135" s="1" t="str" cm="1">
        <f t="array" ref="BM135">IF(INDEX(Utilities!135:135,$B$9 + 5)="","",INDEX(Utilities!135:135,$B$9 +5))</f>
        <v/>
      </c>
      <c r="BO135">
        <f t="shared" si="125"/>
        <v>2145</v>
      </c>
      <c r="BP135">
        <f t="shared" si="114"/>
        <v>2040</v>
      </c>
      <c r="BQ135" cm="1">
        <f t="array" ref="BQ135">IF(BP135&gt;=MAX($D$3:$D$100),MAX($D$3:$D$100),IF(BO135&lt;$D$3,$D$3,INDEX($D$3:$D$100,MATCH(BO135,$D$3:$D$100)+1)))</f>
        <v>2040</v>
      </c>
      <c r="BR135">
        <f t="shared" si="115"/>
        <v>4.5396000000000001</v>
      </c>
      <c r="BS135" s="38">
        <f t="shared" si="116"/>
        <v>4.5396000000000001</v>
      </c>
      <c r="BT135">
        <f t="shared" si="117"/>
        <v>4.5396000000000001</v>
      </c>
      <c r="BU135">
        <f t="shared" si="118"/>
        <v>55256.011200000001</v>
      </c>
      <c r="BV135">
        <f t="shared" si="119"/>
        <v>0</v>
      </c>
    </row>
    <row r="136" spans="7:74" x14ac:dyDescent="0.25">
      <c r="G136">
        <f t="shared" si="120"/>
        <v>2146</v>
      </c>
      <c r="H136">
        <f t="shared" si="84"/>
        <v>2040</v>
      </c>
      <c r="I136" cm="1">
        <f t="array" ref="I136">IF(H136&gt;=MAX($D$3:$D$100),MAX($D$3:$D$100),IF(G136&lt;$D$3,$D$3,INDEX($D$3:$D$100,MATCH(G136,$D$3:$D$100)+1)))</f>
        <v>2040</v>
      </c>
      <c r="J136">
        <f t="shared" si="85"/>
        <v>6.8040000000000003E-2</v>
      </c>
      <c r="K136">
        <f t="shared" si="86"/>
        <v>6.8040000000000003E-2</v>
      </c>
      <c r="L136">
        <f t="shared" si="87"/>
        <v>6.8040000000000003E-2</v>
      </c>
      <c r="M136">
        <f t="shared" si="88"/>
        <v>828.18288000000007</v>
      </c>
      <c r="N136">
        <f t="shared" si="89"/>
        <v>0</v>
      </c>
      <c r="P136" s="1" t="str" cm="1">
        <f t="array" ref="P136">IF(INDEX(Utilities!136:136,$B$9)="","",INDEX(Utilities!136:136,$B$9))</f>
        <v/>
      </c>
      <c r="Q136" s="1" t="str" cm="1">
        <f t="array" ref="Q136">IF(INDEX(Utilities!136:136,$B$9 + 2)="","",INDEX(Utilities!136:136,$B$9 + 2))</f>
        <v/>
      </c>
      <c r="S136">
        <f t="shared" si="121"/>
        <v>2146</v>
      </c>
      <c r="T136">
        <f t="shared" si="90"/>
        <v>2040</v>
      </c>
      <c r="U136" cm="1">
        <f t="array" ref="U136">IF(T136&gt;=MAX($D$3:$D$100),MAX($D$3:$D$100),IF(S136&lt;$D$3,$D$3,INDEX($D$3:$D$100,MATCH(S136,$D$3:$D$100)+1)))</f>
        <v>2040</v>
      </c>
      <c r="V136">
        <f t="shared" si="91"/>
        <v>4.5720000000000003E-5</v>
      </c>
      <c r="W136" s="38">
        <f t="shared" si="92"/>
        <v>4.5720000000000003E-5</v>
      </c>
      <c r="X136">
        <f t="shared" si="93"/>
        <v>4.5720000000000003E-5</v>
      </c>
      <c r="Y136">
        <f t="shared" si="94"/>
        <v>0.55650384000000008</v>
      </c>
      <c r="Z136">
        <f t="shared" si="95"/>
        <v>0</v>
      </c>
      <c r="AB136" s="1" t="str" cm="1">
        <f t="array" ref="AB136">IF(INDEX(Utilities!136:136,$B$9)="","",INDEX(Utilities!136:136,$B$9))</f>
        <v/>
      </c>
      <c r="AC136" s="1" t="str" cm="1">
        <f t="array" ref="AC136">IF(INDEX(Utilities!136:136,$B$9 + 3)="","",INDEX(Utilities!136:136,$B$9 +3))</f>
        <v/>
      </c>
      <c r="AE136">
        <f t="shared" si="122"/>
        <v>2146</v>
      </c>
      <c r="AF136">
        <f t="shared" si="96"/>
        <v>2040</v>
      </c>
      <c r="AG136" cm="1">
        <f t="array" ref="AG136">IF(AF136&gt;=MAX($D$3:$D$100),MAX($D$3:$D$100),IF(AE136&lt;$D$3,$D$3,INDEX($D$3:$D$100,MATCH(AE136,$D$3:$D$100)+1)))</f>
        <v>2040</v>
      </c>
      <c r="AH136">
        <f t="shared" si="97"/>
        <v>4.572E-4</v>
      </c>
      <c r="AI136" s="38">
        <f t="shared" si="98"/>
        <v>4.572E-4</v>
      </c>
      <c r="AJ136">
        <f t="shared" si="99"/>
        <v>4.572E-4</v>
      </c>
      <c r="AK136">
        <f t="shared" si="100"/>
        <v>5.5650383999999997</v>
      </c>
      <c r="AL136">
        <f t="shared" si="101"/>
        <v>0</v>
      </c>
      <c r="AN136" s="1" t="str" cm="1">
        <f t="array" ref="AN136">IF(INDEX(Utilities!136:136,$B$9)="","",INDEX(Utilities!136:136,$B$9))</f>
        <v/>
      </c>
      <c r="AO136" s="1" t="str" cm="1">
        <f t="array" ref="AO136">IF(INDEX(Utilities!136:136,$B$9 + 4)="","",INDEX(Utilities!136:136,$B$9 +4))</f>
        <v/>
      </c>
      <c r="AQ136">
        <f t="shared" si="123"/>
        <v>2146</v>
      </c>
      <c r="AR136">
        <f t="shared" si="102"/>
        <v>2040</v>
      </c>
      <c r="AS136" cm="1">
        <f t="array" ref="AS136">IF(AR136&gt;=MAX($D$3:$D$100),MAX($D$3:$D$100),IF(AQ136&lt;$D$3,$D$3,INDEX($D$3:$D$100,MATCH(AQ136,$D$3:$D$100)+1)))</f>
        <v>2040</v>
      </c>
      <c r="AT136">
        <f t="shared" si="103"/>
        <v>9.6840000000000001E-5</v>
      </c>
      <c r="AU136" s="38">
        <f t="shared" si="104"/>
        <v>9.6840000000000001E-5</v>
      </c>
      <c r="AV136">
        <f t="shared" si="105"/>
        <v>9.6840000000000001E-5</v>
      </c>
      <c r="AW136">
        <f t="shared" si="106"/>
        <v>1.17873648</v>
      </c>
      <c r="AX136">
        <f t="shared" si="107"/>
        <v>0</v>
      </c>
      <c r="AZ136" s="1" t="str" cm="1">
        <f t="array" ref="AZ136">IF(INDEX(Utilities!136:136,$B$9)="","",INDEX(Utilities!136:136,$B$9))</f>
        <v/>
      </c>
      <c r="BA136" s="1" t="str" cm="1">
        <f t="array" ref="BA136">IF(INDEX(Utilities!136:136,$B$9 + 5)="","",INDEX(Utilities!136:136,$B$9 +5))</f>
        <v/>
      </c>
      <c r="BC136">
        <f t="shared" si="124"/>
        <v>2146</v>
      </c>
      <c r="BD136">
        <f t="shared" si="108"/>
        <v>2040</v>
      </c>
      <c r="BE136" cm="1">
        <f t="array" ref="BE136">IF(BD136&gt;=MAX($D$3:$D$100),MAX($D$3:$D$100),IF(BC136&lt;$D$3,$D$3,INDEX($D$3:$D$100,MATCH(BC136,$D$3:$D$100)+1)))</f>
        <v>2040</v>
      </c>
      <c r="BF136">
        <f t="shared" si="109"/>
        <v>0.61919999999999997</v>
      </c>
      <c r="BG136" s="38">
        <f t="shared" si="110"/>
        <v>0.61919999999999997</v>
      </c>
      <c r="BH136">
        <f t="shared" si="111"/>
        <v>0.61919999999999997</v>
      </c>
      <c r="BI136">
        <f t="shared" si="112"/>
        <v>7536.9023999999999</v>
      </c>
      <c r="BJ136">
        <f t="shared" si="113"/>
        <v>0</v>
      </c>
      <c r="BL136" s="1" t="str" cm="1">
        <f t="array" ref="BL136">IF(INDEX(Utilities!136:136,$B$9)="","",INDEX(Utilities!136:136,$B$9))</f>
        <v/>
      </c>
      <c r="BM136" s="1" t="str" cm="1">
        <f t="array" ref="BM136">IF(INDEX(Utilities!136:136,$B$9 + 5)="","",INDEX(Utilities!136:136,$B$9 +5))</f>
        <v/>
      </c>
      <c r="BO136">
        <f t="shared" si="125"/>
        <v>2146</v>
      </c>
      <c r="BP136">
        <f t="shared" si="114"/>
        <v>2040</v>
      </c>
      <c r="BQ136" cm="1">
        <f t="array" ref="BQ136">IF(BP136&gt;=MAX($D$3:$D$100),MAX($D$3:$D$100),IF(BO136&lt;$D$3,$D$3,INDEX($D$3:$D$100,MATCH(BO136,$D$3:$D$100)+1)))</f>
        <v>2040</v>
      </c>
      <c r="BR136">
        <f t="shared" si="115"/>
        <v>4.5396000000000001</v>
      </c>
      <c r="BS136" s="38">
        <f t="shared" si="116"/>
        <v>4.5396000000000001</v>
      </c>
      <c r="BT136">
        <f t="shared" si="117"/>
        <v>4.5396000000000001</v>
      </c>
      <c r="BU136">
        <f t="shared" si="118"/>
        <v>55256.011200000001</v>
      </c>
      <c r="BV136">
        <f t="shared" si="119"/>
        <v>0</v>
      </c>
    </row>
    <row r="137" spans="7:74" x14ac:dyDescent="0.25">
      <c r="G137">
        <f t="shared" si="120"/>
        <v>2147</v>
      </c>
      <c r="H137">
        <f t="shared" si="84"/>
        <v>2040</v>
      </c>
      <c r="I137" cm="1">
        <f t="array" ref="I137">IF(H137&gt;=MAX($D$3:$D$100),MAX($D$3:$D$100),IF(G137&lt;$D$3,$D$3,INDEX($D$3:$D$100,MATCH(G137,$D$3:$D$100)+1)))</f>
        <v>2040</v>
      </c>
      <c r="J137">
        <f t="shared" si="85"/>
        <v>6.8040000000000003E-2</v>
      </c>
      <c r="K137">
        <f t="shared" si="86"/>
        <v>6.8040000000000003E-2</v>
      </c>
      <c r="L137">
        <f t="shared" si="87"/>
        <v>6.8040000000000003E-2</v>
      </c>
      <c r="M137">
        <f t="shared" si="88"/>
        <v>828.18288000000007</v>
      </c>
      <c r="N137">
        <f t="shared" si="89"/>
        <v>0</v>
      </c>
      <c r="P137" s="1" t="str" cm="1">
        <f t="array" ref="P137">IF(INDEX(Utilities!137:137,$B$9)="","",INDEX(Utilities!137:137,$B$9))</f>
        <v/>
      </c>
      <c r="Q137" s="1" t="str" cm="1">
        <f t="array" ref="Q137">IF(INDEX(Utilities!137:137,$B$9 + 2)="","",INDEX(Utilities!137:137,$B$9 + 2))</f>
        <v/>
      </c>
      <c r="S137">
        <f t="shared" si="121"/>
        <v>2147</v>
      </c>
      <c r="T137">
        <f t="shared" si="90"/>
        <v>2040</v>
      </c>
      <c r="U137" cm="1">
        <f t="array" ref="U137">IF(T137&gt;=MAX($D$3:$D$100),MAX($D$3:$D$100),IF(S137&lt;$D$3,$D$3,INDEX($D$3:$D$100,MATCH(S137,$D$3:$D$100)+1)))</f>
        <v>2040</v>
      </c>
      <c r="V137">
        <f t="shared" si="91"/>
        <v>4.5720000000000003E-5</v>
      </c>
      <c r="W137" s="38">
        <f t="shared" si="92"/>
        <v>4.5720000000000003E-5</v>
      </c>
      <c r="X137">
        <f t="shared" si="93"/>
        <v>4.5720000000000003E-5</v>
      </c>
      <c r="Y137">
        <f t="shared" si="94"/>
        <v>0.55650384000000008</v>
      </c>
      <c r="Z137">
        <f t="shared" si="95"/>
        <v>0</v>
      </c>
      <c r="AB137" s="1" t="str" cm="1">
        <f t="array" ref="AB137">IF(INDEX(Utilities!137:137,$B$9)="","",INDEX(Utilities!137:137,$B$9))</f>
        <v/>
      </c>
      <c r="AC137" s="1" t="str" cm="1">
        <f t="array" ref="AC137">IF(INDEX(Utilities!137:137,$B$9 + 3)="","",INDEX(Utilities!137:137,$B$9 +3))</f>
        <v/>
      </c>
      <c r="AE137">
        <f t="shared" si="122"/>
        <v>2147</v>
      </c>
      <c r="AF137">
        <f t="shared" si="96"/>
        <v>2040</v>
      </c>
      <c r="AG137" cm="1">
        <f t="array" ref="AG137">IF(AF137&gt;=MAX($D$3:$D$100),MAX($D$3:$D$100),IF(AE137&lt;$D$3,$D$3,INDEX($D$3:$D$100,MATCH(AE137,$D$3:$D$100)+1)))</f>
        <v>2040</v>
      </c>
      <c r="AH137">
        <f t="shared" si="97"/>
        <v>4.572E-4</v>
      </c>
      <c r="AI137" s="38">
        <f t="shared" si="98"/>
        <v>4.572E-4</v>
      </c>
      <c r="AJ137">
        <f t="shared" si="99"/>
        <v>4.572E-4</v>
      </c>
      <c r="AK137">
        <f t="shared" si="100"/>
        <v>5.5650383999999997</v>
      </c>
      <c r="AL137">
        <f t="shared" si="101"/>
        <v>0</v>
      </c>
      <c r="AN137" s="1" t="str" cm="1">
        <f t="array" ref="AN137">IF(INDEX(Utilities!137:137,$B$9)="","",INDEX(Utilities!137:137,$B$9))</f>
        <v/>
      </c>
      <c r="AO137" s="1" t="str" cm="1">
        <f t="array" ref="AO137">IF(INDEX(Utilities!137:137,$B$9 + 4)="","",INDEX(Utilities!137:137,$B$9 +4))</f>
        <v/>
      </c>
      <c r="AQ137">
        <f t="shared" si="123"/>
        <v>2147</v>
      </c>
      <c r="AR137">
        <f t="shared" si="102"/>
        <v>2040</v>
      </c>
      <c r="AS137" cm="1">
        <f t="array" ref="AS137">IF(AR137&gt;=MAX($D$3:$D$100),MAX($D$3:$D$100),IF(AQ137&lt;$D$3,$D$3,INDEX($D$3:$D$100,MATCH(AQ137,$D$3:$D$100)+1)))</f>
        <v>2040</v>
      </c>
      <c r="AT137">
        <f t="shared" si="103"/>
        <v>9.6840000000000001E-5</v>
      </c>
      <c r="AU137" s="38">
        <f t="shared" si="104"/>
        <v>9.6840000000000001E-5</v>
      </c>
      <c r="AV137">
        <f t="shared" si="105"/>
        <v>9.6840000000000001E-5</v>
      </c>
      <c r="AW137">
        <f t="shared" si="106"/>
        <v>1.17873648</v>
      </c>
      <c r="AX137">
        <f t="shared" si="107"/>
        <v>0</v>
      </c>
      <c r="AZ137" s="1" t="str" cm="1">
        <f t="array" ref="AZ137">IF(INDEX(Utilities!137:137,$B$9)="","",INDEX(Utilities!137:137,$B$9))</f>
        <v/>
      </c>
      <c r="BA137" s="1" t="str" cm="1">
        <f t="array" ref="BA137">IF(INDEX(Utilities!137:137,$B$9 + 5)="","",INDEX(Utilities!137:137,$B$9 +5))</f>
        <v/>
      </c>
      <c r="BC137">
        <f t="shared" si="124"/>
        <v>2147</v>
      </c>
      <c r="BD137">
        <f t="shared" si="108"/>
        <v>2040</v>
      </c>
      <c r="BE137" cm="1">
        <f t="array" ref="BE137">IF(BD137&gt;=MAX($D$3:$D$100),MAX($D$3:$D$100),IF(BC137&lt;$D$3,$D$3,INDEX($D$3:$D$100,MATCH(BC137,$D$3:$D$100)+1)))</f>
        <v>2040</v>
      </c>
      <c r="BF137">
        <f t="shared" si="109"/>
        <v>0.61919999999999997</v>
      </c>
      <c r="BG137" s="38">
        <f t="shared" si="110"/>
        <v>0.61919999999999997</v>
      </c>
      <c r="BH137">
        <f t="shared" si="111"/>
        <v>0.61919999999999997</v>
      </c>
      <c r="BI137">
        <f t="shared" si="112"/>
        <v>7536.9023999999999</v>
      </c>
      <c r="BJ137">
        <f t="shared" si="113"/>
        <v>0</v>
      </c>
      <c r="BL137" s="1" t="str" cm="1">
        <f t="array" ref="BL137">IF(INDEX(Utilities!137:137,$B$9)="","",INDEX(Utilities!137:137,$B$9))</f>
        <v/>
      </c>
      <c r="BM137" s="1" t="str" cm="1">
        <f t="array" ref="BM137">IF(INDEX(Utilities!137:137,$B$9 + 5)="","",INDEX(Utilities!137:137,$B$9 +5))</f>
        <v/>
      </c>
      <c r="BO137">
        <f t="shared" si="125"/>
        <v>2147</v>
      </c>
      <c r="BP137">
        <f t="shared" si="114"/>
        <v>2040</v>
      </c>
      <c r="BQ137" cm="1">
        <f t="array" ref="BQ137">IF(BP137&gt;=MAX($D$3:$D$100),MAX($D$3:$D$100),IF(BO137&lt;$D$3,$D$3,INDEX($D$3:$D$100,MATCH(BO137,$D$3:$D$100)+1)))</f>
        <v>2040</v>
      </c>
      <c r="BR137">
        <f t="shared" si="115"/>
        <v>4.5396000000000001</v>
      </c>
      <c r="BS137" s="38">
        <f t="shared" si="116"/>
        <v>4.5396000000000001</v>
      </c>
      <c r="BT137">
        <f t="shared" si="117"/>
        <v>4.5396000000000001</v>
      </c>
      <c r="BU137">
        <f t="shared" si="118"/>
        <v>55256.011200000001</v>
      </c>
      <c r="BV137">
        <f t="shared" si="119"/>
        <v>0</v>
      </c>
    </row>
    <row r="138" spans="7:74" x14ac:dyDescent="0.25">
      <c r="G138">
        <f t="shared" si="120"/>
        <v>2148</v>
      </c>
      <c r="H138">
        <f t="shared" si="84"/>
        <v>2040</v>
      </c>
      <c r="I138" cm="1">
        <f t="array" ref="I138">IF(H138&gt;=MAX($D$3:$D$100),MAX($D$3:$D$100),IF(G138&lt;$D$3,$D$3,INDEX($D$3:$D$100,MATCH(G138,$D$3:$D$100)+1)))</f>
        <v>2040</v>
      </c>
      <c r="J138">
        <f t="shared" si="85"/>
        <v>6.8040000000000003E-2</v>
      </c>
      <c r="K138">
        <f t="shared" si="86"/>
        <v>6.8040000000000003E-2</v>
      </c>
      <c r="L138">
        <f t="shared" si="87"/>
        <v>6.8040000000000003E-2</v>
      </c>
      <c r="M138">
        <f t="shared" si="88"/>
        <v>828.18288000000007</v>
      </c>
      <c r="N138">
        <f t="shared" si="89"/>
        <v>0</v>
      </c>
      <c r="P138" s="1" t="str" cm="1">
        <f t="array" ref="P138">IF(INDEX(Utilities!138:138,$B$9)="","",INDEX(Utilities!138:138,$B$9))</f>
        <v/>
      </c>
      <c r="Q138" s="1" t="str" cm="1">
        <f t="array" ref="Q138">IF(INDEX(Utilities!138:138,$B$9 + 2)="","",INDEX(Utilities!138:138,$B$9 + 2))</f>
        <v/>
      </c>
      <c r="S138">
        <f t="shared" si="121"/>
        <v>2148</v>
      </c>
      <c r="T138">
        <f t="shared" si="90"/>
        <v>2040</v>
      </c>
      <c r="U138" cm="1">
        <f t="array" ref="U138">IF(T138&gt;=MAX($D$3:$D$100),MAX($D$3:$D$100),IF(S138&lt;$D$3,$D$3,INDEX($D$3:$D$100,MATCH(S138,$D$3:$D$100)+1)))</f>
        <v>2040</v>
      </c>
      <c r="V138">
        <f t="shared" si="91"/>
        <v>4.5720000000000003E-5</v>
      </c>
      <c r="W138" s="38">
        <f t="shared" si="92"/>
        <v>4.5720000000000003E-5</v>
      </c>
      <c r="X138">
        <f t="shared" si="93"/>
        <v>4.5720000000000003E-5</v>
      </c>
      <c r="Y138">
        <f t="shared" si="94"/>
        <v>0.55650384000000008</v>
      </c>
      <c r="Z138">
        <f t="shared" si="95"/>
        <v>0</v>
      </c>
      <c r="AB138" s="1" t="str" cm="1">
        <f t="array" ref="AB138">IF(INDEX(Utilities!138:138,$B$9)="","",INDEX(Utilities!138:138,$B$9))</f>
        <v/>
      </c>
      <c r="AC138" s="1" t="str" cm="1">
        <f t="array" ref="AC138">IF(INDEX(Utilities!138:138,$B$9 + 3)="","",INDEX(Utilities!138:138,$B$9 +3))</f>
        <v/>
      </c>
      <c r="AE138">
        <f t="shared" si="122"/>
        <v>2148</v>
      </c>
      <c r="AF138">
        <f t="shared" si="96"/>
        <v>2040</v>
      </c>
      <c r="AG138" cm="1">
        <f t="array" ref="AG138">IF(AF138&gt;=MAX($D$3:$D$100),MAX($D$3:$D$100),IF(AE138&lt;$D$3,$D$3,INDEX($D$3:$D$100,MATCH(AE138,$D$3:$D$100)+1)))</f>
        <v>2040</v>
      </c>
      <c r="AH138">
        <f t="shared" si="97"/>
        <v>4.572E-4</v>
      </c>
      <c r="AI138" s="38">
        <f t="shared" si="98"/>
        <v>4.572E-4</v>
      </c>
      <c r="AJ138">
        <f t="shared" si="99"/>
        <v>4.572E-4</v>
      </c>
      <c r="AK138">
        <f t="shared" si="100"/>
        <v>5.5650383999999997</v>
      </c>
      <c r="AL138">
        <f t="shared" si="101"/>
        <v>0</v>
      </c>
      <c r="AN138" s="1" t="str" cm="1">
        <f t="array" ref="AN138">IF(INDEX(Utilities!138:138,$B$9)="","",INDEX(Utilities!138:138,$B$9))</f>
        <v/>
      </c>
      <c r="AO138" s="1" t="str" cm="1">
        <f t="array" ref="AO138">IF(INDEX(Utilities!138:138,$B$9 + 4)="","",INDEX(Utilities!138:138,$B$9 +4))</f>
        <v/>
      </c>
      <c r="AQ138">
        <f t="shared" si="123"/>
        <v>2148</v>
      </c>
      <c r="AR138">
        <f t="shared" si="102"/>
        <v>2040</v>
      </c>
      <c r="AS138" cm="1">
        <f t="array" ref="AS138">IF(AR138&gt;=MAX($D$3:$D$100),MAX($D$3:$D$100),IF(AQ138&lt;$D$3,$D$3,INDEX($D$3:$D$100,MATCH(AQ138,$D$3:$D$100)+1)))</f>
        <v>2040</v>
      </c>
      <c r="AT138">
        <f t="shared" si="103"/>
        <v>9.6840000000000001E-5</v>
      </c>
      <c r="AU138" s="38">
        <f t="shared" si="104"/>
        <v>9.6840000000000001E-5</v>
      </c>
      <c r="AV138">
        <f t="shared" si="105"/>
        <v>9.6840000000000001E-5</v>
      </c>
      <c r="AW138">
        <f t="shared" si="106"/>
        <v>1.17873648</v>
      </c>
      <c r="AX138">
        <f t="shared" si="107"/>
        <v>0</v>
      </c>
      <c r="AZ138" s="1" t="str" cm="1">
        <f t="array" ref="AZ138">IF(INDEX(Utilities!138:138,$B$9)="","",INDEX(Utilities!138:138,$B$9))</f>
        <v/>
      </c>
      <c r="BA138" s="1" t="str" cm="1">
        <f t="array" ref="BA138">IF(INDEX(Utilities!138:138,$B$9 + 5)="","",INDEX(Utilities!138:138,$B$9 +5))</f>
        <v/>
      </c>
      <c r="BC138">
        <f t="shared" si="124"/>
        <v>2148</v>
      </c>
      <c r="BD138">
        <f t="shared" si="108"/>
        <v>2040</v>
      </c>
      <c r="BE138" cm="1">
        <f t="array" ref="BE138">IF(BD138&gt;=MAX($D$3:$D$100),MAX($D$3:$D$100),IF(BC138&lt;$D$3,$D$3,INDEX($D$3:$D$100,MATCH(BC138,$D$3:$D$100)+1)))</f>
        <v>2040</v>
      </c>
      <c r="BF138">
        <f t="shared" si="109"/>
        <v>0.61919999999999997</v>
      </c>
      <c r="BG138" s="38">
        <f t="shared" si="110"/>
        <v>0.61919999999999997</v>
      </c>
      <c r="BH138">
        <f t="shared" si="111"/>
        <v>0.61919999999999997</v>
      </c>
      <c r="BI138">
        <f t="shared" si="112"/>
        <v>7536.9023999999999</v>
      </c>
      <c r="BJ138">
        <f t="shared" si="113"/>
        <v>0</v>
      </c>
      <c r="BL138" s="1" t="str" cm="1">
        <f t="array" ref="BL138">IF(INDEX(Utilities!138:138,$B$9)="","",INDEX(Utilities!138:138,$B$9))</f>
        <v/>
      </c>
      <c r="BM138" s="1" t="str" cm="1">
        <f t="array" ref="BM138">IF(INDEX(Utilities!138:138,$B$9 + 5)="","",INDEX(Utilities!138:138,$B$9 +5))</f>
        <v/>
      </c>
      <c r="BO138">
        <f t="shared" si="125"/>
        <v>2148</v>
      </c>
      <c r="BP138">
        <f t="shared" si="114"/>
        <v>2040</v>
      </c>
      <c r="BQ138" cm="1">
        <f t="array" ref="BQ138">IF(BP138&gt;=MAX($D$3:$D$100),MAX($D$3:$D$100),IF(BO138&lt;$D$3,$D$3,INDEX($D$3:$D$100,MATCH(BO138,$D$3:$D$100)+1)))</f>
        <v>2040</v>
      </c>
      <c r="BR138">
        <f t="shared" si="115"/>
        <v>4.5396000000000001</v>
      </c>
      <c r="BS138" s="38">
        <f t="shared" si="116"/>
        <v>4.5396000000000001</v>
      </c>
      <c r="BT138">
        <f t="shared" si="117"/>
        <v>4.5396000000000001</v>
      </c>
      <c r="BU138">
        <f t="shared" si="118"/>
        <v>55256.011200000001</v>
      </c>
      <c r="BV138">
        <f t="shared" si="119"/>
        <v>0</v>
      </c>
    </row>
    <row r="139" spans="7:74" x14ac:dyDescent="0.25">
      <c r="G139">
        <f t="shared" si="120"/>
        <v>2149</v>
      </c>
      <c r="H139">
        <f t="shared" si="84"/>
        <v>2040</v>
      </c>
      <c r="I139" cm="1">
        <f t="array" ref="I139">IF(H139&gt;=MAX($D$3:$D$100),MAX($D$3:$D$100),IF(G139&lt;$D$3,$D$3,INDEX($D$3:$D$100,MATCH(G139,$D$3:$D$100)+1)))</f>
        <v>2040</v>
      </c>
      <c r="J139">
        <f t="shared" si="85"/>
        <v>6.8040000000000003E-2</v>
      </c>
      <c r="K139">
        <f t="shared" si="86"/>
        <v>6.8040000000000003E-2</v>
      </c>
      <c r="L139">
        <f t="shared" si="87"/>
        <v>6.8040000000000003E-2</v>
      </c>
      <c r="M139">
        <f t="shared" si="88"/>
        <v>828.18288000000007</v>
      </c>
      <c r="N139">
        <f t="shared" si="89"/>
        <v>0</v>
      </c>
      <c r="P139" s="1" t="str" cm="1">
        <f t="array" ref="P139">IF(INDEX(Utilities!139:139,$B$9)="","",INDEX(Utilities!139:139,$B$9))</f>
        <v/>
      </c>
      <c r="Q139" s="1" t="str" cm="1">
        <f t="array" ref="Q139">IF(INDEX(Utilities!139:139,$B$9 + 2)="","",INDEX(Utilities!139:139,$B$9 + 2))</f>
        <v/>
      </c>
      <c r="S139">
        <f t="shared" si="121"/>
        <v>2149</v>
      </c>
      <c r="T139">
        <f t="shared" si="90"/>
        <v>2040</v>
      </c>
      <c r="U139" cm="1">
        <f t="array" ref="U139">IF(T139&gt;=MAX($D$3:$D$100),MAX($D$3:$D$100),IF(S139&lt;$D$3,$D$3,INDEX($D$3:$D$100,MATCH(S139,$D$3:$D$100)+1)))</f>
        <v>2040</v>
      </c>
      <c r="V139">
        <f t="shared" si="91"/>
        <v>4.5720000000000003E-5</v>
      </c>
      <c r="W139" s="38">
        <f t="shared" si="92"/>
        <v>4.5720000000000003E-5</v>
      </c>
      <c r="X139">
        <f t="shared" si="93"/>
        <v>4.5720000000000003E-5</v>
      </c>
      <c r="Y139">
        <f t="shared" si="94"/>
        <v>0.55650384000000008</v>
      </c>
      <c r="Z139">
        <f t="shared" si="95"/>
        <v>0</v>
      </c>
      <c r="AB139" s="1" t="str" cm="1">
        <f t="array" ref="AB139">IF(INDEX(Utilities!139:139,$B$9)="","",INDEX(Utilities!139:139,$B$9))</f>
        <v/>
      </c>
      <c r="AC139" s="1" t="str" cm="1">
        <f t="array" ref="AC139">IF(INDEX(Utilities!139:139,$B$9 + 3)="","",INDEX(Utilities!139:139,$B$9 +3))</f>
        <v/>
      </c>
      <c r="AE139">
        <f t="shared" si="122"/>
        <v>2149</v>
      </c>
      <c r="AF139">
        <f t="shared" si="96"/>
        <v>2040</v>
      </c>
      <c r="AG139" cm="1">
        <f t="array" ref="AG139">IF(AF139&gt;=MAX($D$3:$D$100),MAX($D$3:$D$100),IF(AE139&lt;$D$3,$D$3,INDEX($D$3:$D$100,MATCH(AE139,$D$3:$D$100)+1)))</f>
        <v>2040</v>
      </c>
      <c r="AH139">
        <f t="shared" si="97"/>
        <v>4.572E-4</v>
      </c>
      <c r="AI139" s="38">
        <f t="shared" si="98"/>
        <v>4.572E-4</v>
      </c>
      <c r="AJ139">
        <f t="shared" si="99"/>
        <v>4.572E-4</v>
      </c>
      <c r="AK139">
        <f t="shared" si="100"/>
        <v>5.5650383999999997</v>
      </c>
      <c r="AL139">
        <f t="shared" si="101"/>
        <v>0</v>
      </c>
      <c r="AN139" s="1" t="str" cm="1">
        <f t="array" ref="AN139">IF(INDEX(Utilities!139:139,$B$9)="","",INDEX(Utilities!139:139,$B$9))</f>
        <v/>
      </c>
      <c r="AO139" s="1" t="str" cm="1">
        <f t="array" ref="AO139">IF(INDEX(Utilities!139:139,$B$9 + 4)="","",INDEX(Utilities!139:139,$B$9 +4))</f>
        <v/>
      </c>
      <c r="AQ139">
        <f t="shared" si="123"/>
        <v>2149</v>
      </c>
      <c r="AR139">
        <f t="shared" si="102"/>
        <v>2040</v>
      </c>
      <c r="AS139" cm="1">
        <f t="array" ref="AS139">IF(AR139&gt;=MAX($D$3:$D$100),MAX($D$3:$D$100),IF(AQ139&lt;$D$3,$D$3,INDEX($D$3:$D$100,MATCH(AQ139,$D$3:$D$100)+1)))</f>
        <v>2040</v>
      </c>
      <c r="AT139">
        <f t="shared" si="103"/>
        <v>9.6840000000000001E-5</v>
      </c>
      <c r="AU139" s="38">
        <f t="shared" si="104"/>
        <v>9.6840000000000001E-5</v>
      </c>
      <c r="AV139">
        <f t="shared" si="105"/>
        <v>9.6840000000000001E-5</v>
      </c>
      <c r="AW139">
        <f t="shared" si="106"/>
        <v>1.17873648</v>
      </c>
      <c r="AX139">
        <f t="shared" si="107"/>
        <v>0</v>
      </c>
      <c r="AZ139" s="1" t="str" cm="1">
        <f t="array" ref="AZ139">IF(INDEX(Utilities!139:139,$B$9)="","",INDEX(Utilities!139:139,$B$9))</f>
        <v/>
      </c>
      <c r="BA139" s="1" t="str" cm="1">
        <f t="array" ref="BA139">IF(INDEX(Utilities!139:139,$B$9 + 5)="","",INDEX(Utilities!139:139,$B$9 +5))</f>
        <v/>
      </c>
      <c r="BC139">
        <f t="shared" si="124"/>
        <v>2149</v>
      </c>
      <c r="BD139">
        <f t="shared" si="108"/>
        <v>2040</v>
      </c>
      <c r="BE139" cm="1">
        <f t="array" ref="BE139">IF(BD139&gt;=MAX($D$3:$D$100),MAX($D$3:$D$100),IF(BC139&lt;$D$3,$D$3,INDEX($D$3:$D$100,MATCH(BC139,$D$3:$D$100)+1)))</f>
        <v>2040</v>
      </c>
      <c r="BF139">
        <f t="shared" si="109"/>
        <v>0.61919999999999997</v>
      </c>
      <c r="BG139" s="38">
        <f t="shared" si="110"/>
        <v>0.61919999999999997</v>
      </c>
      <c r="BH139">
        <f t="shared" si="111"/>
        <v>0.61919999999999997</v>
      </c>
      <c r="BI139">
        <f t="shared" si="112"/>
        <v>7536.9023999999999</v>
      </c>
      <c r="BJ139">
        <f t="shared" si="113"/>
        <v>0</v>
      </c>
      <c r="BL139" s="1" t="str" cm="1">
        <f t="array" ref="BL139">IF(INDEX(Utilities!139:139,$B$9)="","",INDEX(Utilities!139:139,$B$9))</f>
        <v/>
      </c>
      <c r="BM139" s="1" t="str" cm="1">
        <f t="array" ref="BM139">IF(INDEX(Utilities!139:139,$B$9 + 5)="","",INDEX(Utilities!139:139,$B$9 +5))</f>
        <v/>
      </c>
      <c r="BO139">
        <f t="shared" si="125"/>
        <v>2149</v>
      </c>
      <c r="BP139">
        <f t="shared" si="114"/>
        <v>2040</v>
      </c>
      <c r="BQ139" cm="1">
        <f t="array" ref="BQ139">IF(BP139&gt;=MAX($D$3:$D$100),MAX($D$3:$D$100),IF(BO139&lt;$D$3,$D$3,INDEX($D$3:$D$100,MATCH(BO139,$D$3:$D$100)+1)))</f>
        <v>2040</v>
      </c>
      <c r="BR139">
        <f t="shared" si="115"/>
        <v>4.5396000000000001</v>
      </c>
      <c r="BS139" s="38">
        <f t="shared" si="116"/>
        <v>4.5396000000000001</v>
      </c>
      <c r="BT139">
        <f t="shared" si="117"/>
        <v>4.5396000000000001</v>
      </c>
      <c r="BU139">
        <f t="shared" si="118"/>
        <v>55256.011200000001</v>
      </c>
      <c r="BV139">
        <f t="shared" si="119"/>
        <v>0</v>
      </c>
    </row>
    <row r="140" spans="7:74" x14ac:dyDescent="0.25">
      <c r="G140">
        <f t="shared" si="120"/>
        <v>2150</v>
      </c>
      <c r="H140">
        <f t="shared" si="84"/>
        <v>2040</v>
      </c>
      <c r="I140" cm="1">
        <f t="array" ref="I140">IF(H140&gt;=MAX($D$3:$D$100),MAX($D$3:$D$100),IF(G140&lt;$D$3,$D$3,INDEX($D$3:$D$100,MATCH(G140,$D$3:$D$100)+1)))</f>
        <v>2040</v>
      </c>
      <c r="J140">
        <f t="shared" si="85"/>
        <v>6.8040000000000003E-2</v>
      </c>
      <c r="K140">
        <f t="shared" si="86"/>
        <v>6.8040000000000003E-2</v>
      </c>
      <c r="L140">
        <f t="shared" si="87"/>
        <v>6.8040000000000003E-2</v>
      </c>
      <c r="M140">
        <f t="shared" si="88"/>
        <v>828.18288000000007</v>
      </c>
      <c r="N140">
        <f t="shared" si="89"/>
        <v>0</v>
      </c>
      <c r="P140" s="1" t="str" cm="1">
        <f t="array" ref="P140">IF(INDEX(Utilities!140:140,$B$9)="","",INDEX(Utilities!140:140,$B$9))</f>
        <v/>
      </c>
      <c r="Q140" s="1" t="str" cm="1">
        <f t="array" ref="Q140">IF(INDEX(Utilities!140:140,$B$9 + 2)="","",INDEX(Utilities!140:140,$B$9 + 2))</f>
        <v/>
      </c>
      <c r="S140">
        <f t="shared" si="121"/>
        <v>2150</v>
      </c>
      <c r="T140">
        <f t="shared" si="90"/>
        <v>2040</v>
      </c>
      <c r="U140" cm="1">
        <f t="array" ref="U140">IF(T140&gt;=MAX($D$3:$D$100),MAX($D$3:$D$100),IF(S140&lt;$D$3,$D$3,INDEX($D$3:$D$100,MATCH(S140,$D$3:$D$100)+1)))</f>
        <v>2040</v>
      </c>
      <c r="V140">
        <f t="shared" si="91"/>
        <v>4.5720000000000003E-5</v>
      </c>
      <c r="W140" s="38">
        <f t="shared" si="92"/>
        <v>4.5720000000000003E-5</v>
      </c>
      <c r="X140">
        <f t="shared" si="93"/>
        <v>4.5720000000000003E-5</v>
      </c>
      <c r="Y140">
        <f t="shared" si="94"/>
        <v>0.55650384000000008</v>
      </c>
      <c r="Z140">
        <f t="shared" si="95"/>
        <v>0</v>
      </c>
      <c r="AB140" s="1" t="str" cm="1">
        <f t="array" ref="AB140">IF(INDEX(Utilities!140:140,$B$9)="","",INDEX(Utilities!140:140,$B$9))</f>
        <v/>
      </c>
      <c r="AC140" s="1" t="str" cm="1">
        <f t="array" ref="AC140">IF(INDEX(Utilities!140:140,$B$9 + 3)="","",INDEX(Utilities!140:140,$B$9 +3))</f>
        <v/>
      </c>
      <c r="AE140">
        <f t="shared" si="122"/>
        <v>2150</v>
      </c>
      <c r="AF140">
        <f t="shared" si="96"/>
        <v>2040</v>
      </c>
      <c r="AG140" cm="1">
        <f t="array" ref="AG140">IF(AF140&gt;=MAX($D$3:$D$100),MAX($D$3:$D$100),IF(AE140&lt;$D$3,$D$3,INDEX($D$3:$D$100,MATCH(AE140,$D$3:$D$100)+1)))</f>
        <v>2040</v>
      </c>
      <c r="AH140">
        <f t="shared" si="97"/>
        <v>4.572E-4</v>
      </c>
      <c r="AI140" s="38">
        <f t="shared" si="98"/>
        <v>4.572E-4</v>
      </c>
      <c r="AJ140">
        <f t="shared" si="99"/>
        <v>4.572E-4</v>
      </c>
      <c r="AK140">
        <f t="shared" si="100"/>
        <v>5.5650383999999997</v>
      </c>
      <c r="AL140">
        <f t="shared" si="101"/>
        <v>0</v>
      </c>
      <c r="AN140" s="1" t="str" cm="1">
        <f t="array" ref="AN140">IF(INDEX(Utilities!140:140,$B$9)="","",INDEX(Utilities!140:140,$B$9))</f>
        <v/>
      </c>
      <c r="AO140" s="1" t="str" cm="1">
        <f t="array" ref="AO140">IF(INDEX(Utilities!140:140,$B$9 + 4)="","",INDEX(Utilities!140:140,$B$9 +4))</f>
        <v/>
      </c>
      <c r="AQ140">
        <f t="shared" si="123"/>
        <v>2150</v>
      </c>
      <c r="AR140">
        <f t="shared" si="102"/>
        <v>2040</v>
      </c>
      <c r="AS140" cm="1">
        <f t="array" ref="AS140">IF(AR140&gt;=MAX($D$3:$D$100),MAX($D$3:$D$100),IF(AQ140&lt;$D$3,$D$3,INDEX($D$3:$D$100,MATCH(AQ140,$D$3:$D$100)+1)))</f>
        <v>2040</v>
      </c>
      <c r="AT140">
        <f t="shared" si="103"/>
        <v>9.6840000000000001E-5</v>
      </c>
      <c r="AU140" s="38">
        <f t="shared" si="104"/>
        <v>9.6840000000000001E-5</v>
      </c>
      <c r="AV140">
        <f t="shared" si="105"/>
        <v>9.6840000000000001E-5</v>
      </c>
      <c r="AW140">
        <f t="shared" si="106"/>
        <v>1.17873648</v>
      </c>
      <c r="AX140">
        <f t="shared" si="107"/>
        <v>0</v>
      </c>
      <c r="AZ140" s="1" t="str" cm="1">
        <f t="array" ref="AZ140">IF(INDEX(Utilities!140:140,$B$9)="","",INDEX(Utilities!140:140,$B$9))</f>
        <v/>
      </c>
      <c r="BA140" s="1" t="str" cm="1">
        <f t="array" ref="BA140">IF(INDEX(Utilities!140:140,$B$9 + 5)="","",INDEX(Utilities!140:140,$B$9 +5))</f>
        <v/>
      </c>
      <c r="BC140">
        <f t="shared" si="124"/>
        <v>2150</v>
      </c>
      <c r="BD140">
        <f t="shared" si="108"/>
        <v>2040</v>
      </c>
      <c r="BE140" cm="1">
        <f t="array" ref="BE140">IF(BD140&gt;=MAX($D$3:$D$100),MAX($D$3:$D$100),IF(BC140&lt;$D$3,$D$3,INDEX($D$3:$D$100,MATCH(BC140,$D$3:$D$100)+1)))</f>
        <v>2040</v>
      </c>
      <c r="BF140">
        <f t="shared" si="109"/>
        <v>0.61919999999999997</v>
      </c>
      <c r="BG140" s="38">
        <f t="shared" si="110"/>
        <v>0.61919999999999997</v>
      </c>
      <c r="BH140">
        <f t="shared" si="111"/>
        <v>0.61919999999999997</v>
      </c>
      <c r="BI140">
        <f t="shared" si="112"/>
        <v>7536.9023999999999</v>
      </c>
      <c r="BJ140">
        <f t="shared" si="113"/>
        <v>0</v>
      </c>
      <c r="BL140" s="1" t="str" cm="1">
        <f t="array" ref="BL140">IF(INDEX(Utilities!140:140,$B$9)="","",INDEX(Utilities!140:140,$B$9))</f>
        <v/>
      </c>
      <c r="BM140" s="1" t="str" cm="1">
        <f t="array" ref="BM140">IF(INDEX(Utilities!140:140,$B$9 + 5)="","",INDEX(Utilities!140:140,$B$9 +5))</f>
        <v/>
      </c>
      <c r="BO140">
        <f t="shared" si="125"/>
        <v>2150</v>
      </c>
      <c r="BP140">
        <f t="shared" si="114"/>
        <v>2040</v>
      </c>
      <c r="BQ140" cm="1">
        <f t="array" ref="BQ140">IF(BP140&gt;=MAX($D$3:$D$100),MAX($D$3:$D$100),IF(BO140&lt;$D$3,$D$3,INDEX($D$3:$D$100,MATCH(BO140,$D$3:$D$100)+1)))</f>
        <v>2040</v>
      </c>
      <c r="BR140">
        <f t="shared" si="115"/>
        <v>4.5396000000000001</v>
      </c>
      <c r="BS140" s="38">
        <f t="shared" si="116"/>
        <v>4.5396000000000001</v>
      </c>
      <c r="BT140">
        <f t="shared" si="117"/>
        <v>4.5396000000000001</v>
      </c>
      <c r="BU140">
        <f t="shared" si="118"/>
        <v>55256.011200000001</v>
      </c>
      <c r="BV140">
        <f t="shared" si="119"/>
        <v>0</v>
      </c>
    </row>
    <row r="141" spans="7:74" x14ac:dyDescent="0.25">
      <c r="G141">
        <f t="shared" si="120"/>
        <v>2151</v>
      </c>
      <c r="H141">
        <f t="shared" si="84"/>
        <v>2040</v>
      </c>
      <c r="I141" cm="1">
        <f t="array" ref="I141">IF(H141&gt;=MAX($D$3:$D$100),MAX($D$3:$D$100),IF(G141&lt;$D$3,$D$3,INDEX($D$3:$D$100,MATCH(G141,$D$3:$D$100)+1)))</f>
        <v>2040</v>
      </c>
      <c r="J141">
        <f t="shared" si="85"/>
        <v>6.8040000000000003E-2</v>
      </c>
      <c r="K141">
        <f t="shared" si="86"/>
        <v>6.8040000000000003E-2</v>
      </c>
      <c r="L141">
        <f t="shared" si="87"/>
        <v>6.8040000000000003E-2</v>
      </c>
      <c r="M141">
        <f t="shared" si="88"/>
        <v>828.18288000000007</v>
      </c>
      <c r="N141">
        <f t="shared" si="89"/>
        <v>0</v>
      </c>
      <c r="P141" s="1" t="str" cm="1">
        <f t="array" ref="P141">IF(INDEX(Utilities!141:141,$B$9)="","",INDEX(Utilities!141:141,$B$9))</f>
        <v/>
      </c>
      <c r="Q141" s="1" t="str" cm="1">
        <f t="array" ref="Q141">IF(INDEX(Utilities!141:141,$B$9 + 2)="","",INDEX(Utilities!141:141,$B$9 + 2))</f>
        <v/>
      </c>
      <c r="S141">
        <f t="shared" si="121"/>
        <v>2151</v>
      </c>
      <c r="T141">
        <f t="shared" si="90"/>
        <v>2040</v>
      </c>
      <c r="U141" cm="1">
        <f t="array" ref="U141">IF(T141&gt;=MAX($D$3:$D$100),MAX($D$3:$D$100),IF(S141&lt;$D$3,$D$3,INDEX($D$3:$D$100,MATCH(S141,$D$3:$D$100)+1)))</f>
        <v>2040</v>
      </c>
      <c r="V141">
        <f t="shared" si="91"/>
        <v>4.5720000000000003E-5</v>
      </c>
      <c r="W141" s="38">
        <f t="shared" si="92"/>
        <v>4.5720000000000003E-5</v>
      </c>
      <c r="X141">
        <f t="shared" si="93"/>
        <v>4.5720000000000003E-5</v>
      </c>
      <c r="Y141">
        <f t="shared" si="94"/>
        <v>0.55650384000000008</v>
      </c>
      <c r="Z141">
        <f t="shared" si="95"/>
        <v>0</v>
      </c>
      <c r="AB141" s="1" t="str" cm="1">
        <f t="array" ref="AB141">IF(INDEX(Utilities!141:141,$B$9)="","",INDEX(Utilities!141:141,$B$9))</f>
        <v/>
      </c>
      <c r="AC141" s="1" t="str" cm="1">
        <f t="array" ref="AC141">IF(INDEX(Utilities!141:141,$B$9 + 3)="","",INDEX(Utilities!141:141,$B$9 +3))</f>
        <v/>
      </c>
      <c r="AE141">
        <f t="shared" si="122"/>
        <v>2151</v>
      </c>
      <c r="AF141">
        <f t="shared" si="96"/>
        <v>2040</v>
      </c>
      <c r="AG141" cm="1">
        <f t="array" ref="AG141">IF(AF141&gt;=MAX($D$3:$D$100),MAX($D$3:$D$100),IF(AE141&lt;$D$3,$D$3,INDEX($D$3:$D$100,MATCH(AE141,$D$3:$D$100)+1)))</f>
        <v>2040</v>
      </c>
      <c r="AH141">
        <f t="shared" si="97"/>
        <v>4.572E-4</v>
      </c>
      <c r="AI141" s="38">
        <f t="shared" si="98"/>
        <v>4.572E-4</v>
      </c>
      <c r="AJ141">
        <f t="shared" si="99"/>
        <v>4.572E-4</v>
      </c>
      <c r="AK141">
        <f t="shared" si="100"/>
        <v>5.5650383999999997</v>
      </c>
      <c r="AL141">
        <f t="shared" si="101"/>
        <v>0</v>
      </c>
      <c r="AN141" s="1" t="str" cm="1">
        <f t="array" ref="AN141">IF(INDEX(Utilities!141:141,$B$9)="","",INDEX(Utilities!141:141,$B$9))</f>
        <v/>
      </c>
      <c r="AO141" s="1" t="str" cm="1">
        <f t="array" ref="AO141">IF(INDEX(Utilities!141:141,$B$9 + 4)="","",INDEX(Utilities!141:141,$B$9 +4))</f>
        <v/>
      </c>
      <c r="AQ141">
        <f t="shared" si="123"/>
        <v>2151</v>
      </c>
      <c r="AR141">
        <f t="shared" si="102"/>
        <v>2040</v>
      </c>
      <c r="AS141" cm="1">
        <f t="array" ref="AS141">IF(AR141&gt;=MAX($D$3:$D$100),MAX($D$3:$D$100),IF(AQ141&lt;$D$3,$D$3,INDEX($D$3:$D$100,MATCH(AQ141,$D$3:$D$100)+1)))</f>
        <v>2040</v>
      </c>
      <c r="AT141">
        <f t="shared" si="103"/>
        <v>9.6840000000000001E-5</v>
      </c>
      <c r="AU141" s="38">
        <f t="shared" si="104"/>
        <v>9.6840000000000001E-5</v>
      </c>
      <c r="AV141">
        <f t="shared" si="105"/>
        <v>9.6840000000000001E-5</v>
      </c>
      <c r="AW141">
        <f t="shared" si="106"/>
        <v>1.17873648</v>
      </c>
      <c r="AX141">
        <f t="shared" si="107"/>
        <v>0</v>
      </c>
      <c r="AZ141" s="1" t="str" cm="1">
        <f t="array" ref="AZ141">IF(INDEX(Utilities!141:141,$B$9)="","",INDEX(Utilities!141:141,$B$9))</f>
        <v/>
      </c>
      <c r="BA141" s="1" t="str" cm="1">
        <f t="array" ref="BA141">IF(INDEX(Utilities!141:141,$B$9 + 5)="","",INDEX(Utilities!141:141,$B$9 +5))</f>
        <v/>
      </c>
      <c r="BC141">
        <f t="shared" si="124"/>
        <v>2151</v>
      </c>
      <c r="BD141">
        <f t="shared" si="108"/>
        <v>2040</v>
      </c>
      <c r="BE141" cm="1">
        <f t="array" ref="BE141">IF(BD141&gt;=MAX($D$3:$D$100),MAX($D$3:$D$100),IF(BC141&lt;$D$3,$D$3,INDEX($D$3:$D$100,MATCH(BC141,$D$3:$D$100)+1)))</f>
        <v>2040</v>
      </c>
      <c r="BF141">
        <f t="shared" si="109"/>
        <v>0.61919999999999997</v>
      </c>
      <c r="BG141" s="38">
        <f t="shared" si="110"/>
        <v>0.61919999999999997</v>
      </c>
      <c r="BH141">
        <f t="shared" si="111"/>
        <v>0.61919999999999997</v>
      </c>
      <c r="BI141">
        <f t="shared" si="112"/>
        <v>7536.9023999999999</v>
      </c>
      <c r="BJ141">
        <f t="shared" si="113"/>
        <v>0</v>
      </c>
      <c r="BL141" s="1" t="str" cm="1">
        <f t="array" ref="BL141">IF(INDEX(Utilities!141:141,$B$9)="","",INDEX(Utilities!141:141,$B$9))</f>
        <v/>
      </c>
      <c r="BM141" s="1" t="str" cm="1">
        <f t="array" ref="BM141">IF(INDEX(Utilities!141:141,$B$9 + 5)="","",INDEX(Utilities!141:141,$B$9 +5))</f>
        <v/>
      </c>
      <c r="BO141">
        <f t="shared" si="125"/>
        <v>2151</v>
      </c>
      <c r="BP141">
        <f t="shared" si="114"/>
        <v>2040</v>
      </c>
      <c r="BQ141" cm="1">
        <f t="array" ref="BQ141">IF(BP141&gt;=MAX($D$3:$D$100),MAX($D$3:$D$100),IF(BO141&lt;$D$3,$D$3,INDEX($D$3:$D$100,MATCH(BO141,$D$3:$D$100)+1)))</f>
        <v>2040</v>
      </c>
      <c r="BR141">
        <f t="shared" si="115"/>
        <v>4.5396000000000001</v>
      </c>
      <c r="BS141" s="38">
        <f t="shared" si="116"/>
        <v>4.5396000000000001</v>
      </c>
      <c r="BT141">
        <f t="shared" si="117"/>
        <v>4.5396000000000001</v>
      </c>
      <c r="BU141">
        <f t="shared" si="118"/>
        <v>55256.011200000001</v>
      </c>
      <c r="BV141">
        <f t="shared" si="119"/>
        <v>0</v>
      </c>
    </row>
    <row r="142" spans="7:74" x14ac:dyDescent="0.25">
      <c r="G142">
        <f t="shared" si="120"/>
        <v>2152</v>
      </c>
      <c r="H142">
        <f t="shared" si="84"/>
        <v>2040</v>
      </c>
      <c r="I142" cm="1">
        <f t="array" ref="I142">IF(H142&gt;=MAX($D$3:$D$100),MAX($D$3:$D$100),IF(G142&lt;$D$3,$D$3,INDEX($D$3:$D$100,MATCH(G142,$D$3:$D$100)+1)))</f>
        <v>2040</v>
      </c>
      <c r="J142">
        <f t="shared" si="85"/>
        <v>6.8040000000000003E-2</v>
      </c>
      <c r="K142">
        <f t="shared" si="86"/>
        <v>6.8040000000000003E-2</v>
      </c>
      <c r="L142">
        <f t="shared" si="87"/>
        <v>6.8040000000000003E-2</v>
      </c>
      <c r="M142">
        <f t="shared" si="88"/>
        <v>828.18288000000007</v>
      </c>
      <c r="N142">
        <f t="shared" si="89"/>
        <v>0</v>
      </c>
      <c r="P142" s="1" t="str" cm="1">
        <f t="array" ref="P142">IF(INDEX(Utilities!142:142,$B$9)="","",INDEX(Utilities!142:142,$B$9))</f>
        <v/>
      </c>
      <c r="Q142" s="1" t="str" cm="1">
        <f t="array" ref="Q142">IF(INDEX(Utilities!142:142,$B$9 + 2)="","",INDEX(Utilities!142:142,$B$9 + 2))</f>
        <v/>
      </c>
      <c r="S142">
        <f t="shared" si="121"/>
        <v>2152</v>
      </c>
      <c r="T142">
        <f t="shared" si="90"/>
        <v>2040</v>
      </c>
      <c r="U142" cm="1">
        <f t="array" ref="U142">IF(T142&gt;=MAX($D$3:$D$100),MAX($D$3:$D$100),IF(S142&lt;$D$3,$D$3,INDEX($D$3:$D$100,MATCH(S142,$D$3:$D$100)+1)))</f>
        <v>2040</v>
      </c>
      <c r="V142">
        <f t="shared" si="91"/>
        <v>4.5720000000000003E-5</v>
      </c>
      <c r="W142" s="38">
        <f t="shared" si="92"/>
        <v>4.5720000000000003E-5</v>
      </c>
      <c r="X142">
        <f t="shared" si="93"/>
        <v>4.5720000000000003E-5</v>
      </c>
      <c r="Y142">
        <f t="shared" si="94"/>
        <v>0.55650384000000008</v>
      </c>
      <c r="Z142">
        <f t="shared" si="95"/>
        <v>0</v>
      </c>
      <c r="AB142" s="1" t="str" cm="1">
        <f t="array" ref="AB142">IF(INDEX(Utilities!142:142,$B$9)="","",INDEX(Utilities!142:142,$B$9))</f>
        <v/>
      </c>
      <c r="AC142" s="1" t="str" cm="1">
        <f t="array" ref="AC142">IF(INDEX(Utilities!142:142,$B$9 + 3)="","",INDEX(Utilities!142:142,$B$9 +3))</f>
        <v/>
      </c>
      <c r="AE142">
        <f t="shared" si="122"/>
        <v>2152</v>
      </c>
      <c r="AF142">
        <f t="shared" si="96"/>
        <v>2040</v>
      </c>
      <c r="AG142" cm="1">
        <f t="array" ref="AG142">IF(AF142&gt;=MAX($D$3:$D$100),MAX($D$3:$D$100),IF(AE142&lt;$D$3,$D$3,INDEX($D$3:$D$100,MATCH(AE142,$D$3:$D$100)+1)))</f>
        <v>2040</v>
      </c>
      <c r="AH142">
        <f t="shared" si="97"/>
        <v>4.572E-4</v>
      </c>
      <c r="AI142" s="38">
        <f t="shared" si="98"/>
        <v>4.572E-4</v>
      </c>
      <c r="AJ142">
        <f t="shared" si="99"/>
        <v>4.572E-4</v>
      </c>
      <c r="AK142">
        <f t="shared" si="100"/>
        <v>5.5650383999999997</v>
      </c>
      <c r="AL142">
        <f t="shared" si="101"/>
        <v>0</v>
      </c>
      <c r="AN142" s="1" t="str" cm="1">
        <f t="array" ref="AN142">IF(INDEX(Utilities!142:142,$B$9)="","",INDEX(Utilities!142:142,$B$9))</f>
        <v/>
      </c>
      <c r="AO142" s="1" t="str" cm="1">
        <f t="array" ref="AO142">IF(INDEX(Utilities!142:142,$B$9 + 4)="","",INDEX(Utilities!142:142,$B$9 +4))</f>
        <v/>
      </c>
      <c r="AQ142">
        <f t="shared" si="123"/>
        <v>2152</v>
      </c>
      <c r="AR142">
        <f t="shared" si="102"/>
        <v>2040</v>
      </c>
      <c r="AS142" cm="1">
        <f t="array" ref="AS142">IF(AR142&gt;=MAX($D$3:$D$100),MAX($D$3:$D$100),IF(AQ142&lt;$D$3,$D$3,INDEX($D$3:$D$100,MATCH(AQ142,$D$3:$D$100)+1)))</f>
        <v>2040</v>
      </c>
      <c r="AT142">
        <f t="shared" si="103"/>
        <v>9.6840000000000001E-5</v>
      </c>
      <c r="AU142" s="38">
        <f t="shared" si="104"/>
        <v>9.6840000000000001E-5</v>
      </c>
      <c r="AV142">
        <f t="shared" si="105"/>
        <v>9.6840000000000001E-5</v>
      </c>
      <c r="AW142">
        <f t="shared" si="106"/>
        <v>1.17873648</v>
      </c>
      <c r="AX142">
        <f t="shared" si="107"/>
        <v>0</v>
      </c>
      <c r="AZ142" s="1" t="str" cm="1">
        <f t="array" ref="AZ142">IF(INDEX(Utilities!142:142,$B$9)="","",INDEX(Utilities!142:142,$B$9))</f>
        <v/>
      </c>
      <c r="BA142" s="1" t="str" cm="1">
        <f t="array" ref="BA142">IF(INDEX(Utilities!142:142,$B$9 + 5)="","",INDEX(Utilities!142:142,$B$9 +5))</f>
        <v/>
      </c>
      <c r="BC142">
        <f t="shared" si="124"/>
        <v>2152</v>
      </c>
      <c r="BD142">
        <f t="shared" si="108"/>
        <v>2040</v>
      </c>
      <c r="BE142" cm="1">
        <f t="array" ref="BE142">IF(BD142&gt;=MAX($D$3:$D$100),MAX($D$3:$D$100),IF(BC142&lt;$D$3,$D$3,INDEX($D$3:$D$100,MATCH(BC142,$D$3:$D$100)+1)))</f>
        <v>2040</v>
      </c>
      <c r="BF142">
        <f t="shared" si="109"/>
        <v>0.61919999999999997</v>
      </c>
      <c r="BG142" s="38">
        <f t="shared" si="110"/>
        <v>0.61919999999999997</v>
      </c>
      <c r="BH142">
        <f t="shared" si="111"/>
        <v>0.61919999999999997</v>
      </c>
      <c r="BI142">
        <f t="shared" si="112"/>
        <v>7536.9023999999999</v>
      </c>
      <c r="BJ142">
        <f t="shared" si="113"/>
        <v>0</v>
      </c>
      <c r="BL142" s="1" t="str" cm="1">
        <f t="array" ref="BL142">IF(INDEX(Utilities!142:142,$B$9)="","",INDEX(Utilities!142:142,$B$9))</f>
        <v/>
      </c>
      <c r="BM142" s="1" t="str" cm="1">
        <f t="array" ref="BM142">IF(INDEX(Utilities!142:142,$B$9 + 5)="","",INDEX(Utilities!142:142,$B$9 +5))</f>
        <v/>
      </c>
      <c r="BO142">
        <f t="shared" si="125"/>
        <v>2152</v>
      </c>
      <c r="BP142">
        <f t="shared" si="114"/>
        <v>2040</v>
      </c>
      <c r="BQ142" cm="1">
        <f t="array" ref="BQ142">IF(BP142&gt;=MAX($D$3:$D$100),MAX($D$3:$D$100),IF(BO142&lt;$D$3,$D$3,INDEX($D$3:$D$100,MATCH(BO142,$D$3:$D$100)+1)))</f>
        <v>2040</v>
      </c>
      <c r="BR142">
        <f t="shared" si="115"/>
        <v>4.5396000000000001</v>
      </c>
      <c r="BS142" s="38">
        <f t="shared" si="116"/>
        <v>4.5396000000000001</v>
      </c>
      <c r="BT142">
        <f t="shared" si="117"/>
        <v>4.5396000000000001</v>
      </c>
      <c r="BU142">
        <f t="shared" si="118"/>
        <v>55256.011200000001</v>
      </c>
      <c r="BV142">
        <f t="shared" si="119"/>
        <v>0</v>
      </c>
    </row>
    <row r="143" spans="7:74" x14ac:dyDescent="0.25">
      <c r="G143">
        <f t="shared" si="120"/>
        <v>2153</v>
      </c>
      <c r="H143">
        <f t="shared" si="84"/>
        <v>2040</v>
      </c>
      <c r="I143" cm="1">
        <f t="array" ref="I143">IF(H143&gt;=MAX($D$3:$D$100),MAX($D$3:$D$100),IF(G143&lt;$D$3,$D$3,INDEX($D$3:$D$100,MATCH(G143,$D$3:$D$100)+1)))</f>
        <v>2040</v>
      </c>
      <c r="J143">
        <f t="shared" si="85"/>
        <v>6.8040000000000003E-2</v>
      </c>
      <c r="K143">
        <f t="shared" si="86"/>
        <v>6.8040000000000003E-2</v>
      </c>
      <c r="L143">
        <f t="shared" si="87"/>
        <v>6.8040000000000003E-2</v>
      </c>
      <c r="M143">
        <f t="shared" si="88"/>
        <v>828.18288000000007</v>
      </c>
      <c r="N143">
        <f t="shared" si="89"/>
        <v>0</v>
      </c>
      <c r="P143" s="1" t="str" cm="1">
        <f t="array" ref="P143">IF(INDEX(Utilities!143:143,$B$9)="","",INDEX(Utilities!143:143,$B$9))</f>
        <v/>
      </c>
      <c r="Q143" s="1" t="str" cm="1">
        <f t="array" ref="Q143">IF(INDEX(Utilities!143:143,$B$9 + 2)="","",INDEX(Utilities!143:143,$B$9 + 2))</f>
        <v/>
      </c>
      <c r="S143">
        <f t="shared" si="121"/>
        <v>2153</v>
      </c>
      <c r="T143">
        <f t="shared" si="90"/>
        <v>2040</v>
      </c>
      <c r="U143" cm="1">
        <f t="array" ref="U143">IF(T143&gt;=MAX($D$3:$D$100),MAX($D$3:$D$100),IF(S143&lt;$D$3,$D$3,INDEX($D$3:$D$100,MATCH(S143,$D$3:$D$100)+1)))</f>
        <v>2040</v>
      </c>
      <c r="V143">
        <f t="shared" si="91"/>
        <v>4.5720000000000003E-5</v>
      </c>
      <c r="W143" s="38">
        <f t="shared" si="92"/>
        <v>4.5720000000000003E-5</v>
      </c>
      <c r="X143">
        <f t="shared" si="93"/>
        <v>4.5720000000000003E-5</v>
      </c>
      <c r="Y143">
        <f t="shared" si="94"/>
        <v>0.55650384000000008</v>
      </c>
      <c r="Z143">
        <f t="shared" si="95"/>
        <v>0</v>
      </c>
      <c r="AB143" s="1" t="str" cm="1">
        <f t="array" ref="AB143">IF(INDEX(Utilities!143:143,$B$9)="","",INDEX(Utilities!143:143,$B$9))</f>
        <v/>
      </c>
      <c r="AC143" s="1" t="str" cm="1">
        <f t="array" ref="AC143">IF(INDEX(Utilities!143:143,$B$9 + 3)="","",INDEX(Utilities!143:143,$B$9 +3))</f>
        <v/>
      </c>
      <c r="AE143">
        <f t="shared" si="122"/>
        <v>2153</v>
      </c>
      <c r="AF143">
        <f t="shared" si="96"/>
        <v>2040</v>
      </c>
      <c r="AG143" cm="1">
        <f t="array" ref="AG143">IF(AF143&gt;=MAX($D$3:$D$100),MAX($D$3:$D$100),IF(AE143&lt;$D$3,$D$3,INDEX($D$3:$D$100,MATCH(AE143,$D$3:$D$100)+1)))</f>
        <v>2040</v>
      </c>
      <c r="AH143">
        <f t="shared" si="97"/>
        <v>4.572E-4</v>
      </c>
      <c r="AI143" s="38">
        <f t="shared" si="98"/>
        <v>4.572E-4</v>
      </c>
      <c r="AJ143">
        <f t="shared" si="99"/>
        <v>4.572E-4</v>
      </c>
      <c r="AK143">
        <f t="shared" si="100"/>
        <v>5.5650383999999997</v>
      </c>
      <c r="AL143">
        <f t="shared" si="101"/>
        <v>0</v>
      </c>
      <c r="AN143" s="1" t="str" cm="1">
        <f t="array" ref="AN143">IF(INDEX(Utilities!143:143,$B$9)="","",INDEX(Utilities!143:143,$B$9))</f>
        <v/>
      </c>
      <c r="AO143" s="1" t="str" cm="1">
        <f t="array" ref="AO143">IF(INDEX(Utilities!143:143,$B$9 + 4)="","",INDEX(Utilities!143:143,$B$9 +4))</f>
        <v/>
      </c>
      <c r="AQ143">
        <f t="shared" si="123"/>
        <v>2153</v>
      </c>
      <c r="AR143">
        <f t="shared" si="102"/>
        <v>2040</v>
      </c>
      <c r="AS143" cm="1">
        <f t="array" ref="AS143">IF(AR143&gt;=MAX($D$3:$D$100),MAX($D$3:$D$100),IF(AQ143&lt;$D$3,$D$3,INDEX($D$3:$D$100,MATCH(AQ143,$D$3:$D$100)+1)))</f>
        <v>2040</v>
      </c>
      <c r="AT143">
        <f t="shared" si="103"/>
        <v>9.6840000000000001E-5</v>
      </c>
      <c r="AU143" s="38">
        <f t="shared" si="104"/>
        <v>9.6840000000000001E-5</v>
      </c>
      <c r="AV143">
        <f t="shared" si="105"/>
        <v>9.6840000000000001E-5</v>
      </c>
      <c r="AW143">
        <f t="shared" si="106"/>
        <v>1.17873648</v>
      </c>
      <c r="AX143">
        <f t="shared" si="107"/>
        <v>0</v>
      </c>
      <c r="AZ143" s="1" t="str" cm="1">
        <f t="array" ref="AZ143">IF(INDEX(Utilities!143:143,$B$9)="","",INDEX(Utilities!143:143,$B$9))</f>
        <v/>
      </c>
      <c r="BA143" s="1" t="str" cm="1">
        <f t="array" ref="BA143">IF(INDEX(Utilities!143:143,$B$9 + 5)="","",INDEX(Utilities!143:143,$B$9 +5))</f>
        <v/>
      </c>
      <c r="BC143">
        <f t="shared" si="124"/>
        <v>2153</v>
      </c>
      <c r="BD143">
        <f t="shared" si="108"/>
        <v>2040</v>
      </c>
      <c r="BE143" cm="1">
        <f t="array" ref="BE143">IF(BD143&gt;=MAX($D$3:$D$100),MAX($D$3:$D$100),IF(BC143&lt;$D$3,$D$3,INDEX($D$3:$D$100,MATCH(BC143,$D$3:$D$100)+1)))</f>
        <v>2040</v>
      </c>
      <c r="BF143">
        <f t="shared" si="109"/>
        <v>0.61919999999999997</v>
      </c>
      <c r="BG143" s="38">
        <f t="shared" si="110"/>
        <v>0.61919999999999997</v>
      </c>
      <c r="BH143">
        <f t="shared" si="111"/>
        <v>0.61919999999999997</v>
      </c>
      <c r="BI143">
        <f t="shared" si="112"/>
        <v>7536.9023999999999</v>
      </c>
      <c r="BJ143">
        <f t="shared" si="113"/>
        <v>0</v>
      </c>
      <c r="BL143" s="1" t="str" cm="1">
        <f t="array" ref="BL143">IF(INDEX(Utilities!143:143,$B$9)="","",INDEX(Utilities!143:143,$B$9))</f>
        <v/>
      </c>
      <c r="BM143" s="1" t="str" cm="1">
        <f t="array" ref="BM143">IF(INDEX(Utilities!143:143,$B$9 + 5)="","",INDEX(Utilities!143:143,$B$9 +5))</f>
        <v/>
      </c>
      <c r="BO143">
        <f t="shared" si="125"/>
        <v>2153</v>
      </c>
      <c r="BP143">
        <f t="shared" si="114"/>
        <v>2040</v>
      </c>
      <c r="BQ143" cm="1">
        <f t="array" ref="BQ143">IF(BP143&gt;=MAX($D$3:$D$100),MAX($D$3:$D$100),IF(BO143&lt;$D$3,$D$3,INDEX($D$3:$D$100,MATCH(BO143,$D$3:$D$100)+1)))</f>
        <v>2040</v>
      </c>
      <c r="BR143">
        <f t="shared" si="115"/>
        <v>4.5396000000000001</v>
      </c>
      <c r="BS143" s="38">
        <f t="shared" si="116"/>
        <v>4.5396000000000001</v>
      </c>
      <c r="BT143">
        <f t="shared" si="117"/>
        <v>4.5396000000000001</v>
      </c>
      <c r="BU143">
        <f t="shared" si="118"/>
        <v>55256.011200000001</v>
      </c>
      <c r="BV143">
        <f t="shared" si="119"/>
        <v>0</v>
      </c>
    </row>
    <row r="144" spans="7:74" x14ac:dyDescent="0.25">
      <c r="G144">
        <f t="shared" si="120"/>
        <v>2154</v>
      </c>
      <c r="H144">
        <f t="shared" si="84"/>
        <v>2040</v>
      </c>
      <c r="I144" cm="1">
        <f t="array" ref="I144">IF(H144&gt;=MAX($D$3:$D$100),MAX($D$3:$D$100),IF(G144&lt;$D$3,$D$3,INDEX($D$3:$D$100,MATCH(G144,$D$3:$D$100)+1)))</f>
        <v>2040</v>
      </c>
      <c r="J144">
        <f t="shared" si="85"/>
        <v>6.8040000000000003E-2</v>
      </c>
      <c r="K144">
        <f t="shared" si="86"/>
        <v>6.8040000000000003E-2</v>
      </c>
      <c r="L144">
        <f t="shared" si="87"/>
        <v>6.8040000000000003E-2</v>
      </c>
      <c r="M144">
        <f t="shared" si="88"/>
        <v>828.18288000000007</v>
      </c>
      <c r="N144">
        <f t="shared" si="89"/>
        <v>0</v>
      </c>
      <c r="P144" s="1" t="str" cm="1">
        <f t="array" ref="P144">IF(INDEX(Utilities!144:144,$B$9)="","",INDEX(Utilities!144:144,$B$9))</f>
        <v/>
      </c>
      <c r="Q144" s="1" t="str" cm="1">
        <f t="array" ref="Q144">IF(INDEX(Utilities!144:144,$B$9 + 2)="","",INDEX(Utilities!144:144,$B$9 + 2))</f>
        <v/>
      </c>
      <c r="S144">
        <f t="shared" si="121"/>
        <v>2154</v>
      </c>
      <c r="T144">
        <f t="shared" si="90"/>
        <v>2040</v>
      </c>
      <c r="U144" cm="1">
        <f t="array" ref="U144">IF(T144&gt;=MAX($D$3:$D$100),MAX($D$3:$D$100),IF(S144&lt;$D$3,$D$3,INDEX($D$3:$D$100,MATCH(S144,$D$3:$D$100)+1)))</f>
        <v>2040</v>
      </c>
      <c r="V144">
        <f t="shared" si="91"/>
        <v>4.5720000000000003E-5</v>
      </c>
      <c r="W144" s="38">
        <f t="shared" si="92"/>
        <v>4.5720000000000003E-5</v>
      </c>
      <c r="X144">
        <f t="shared" si="93"/>
        <v>4.5720000000000003E-5</v>
      </c>
      <c r="Y144">
        <f t="shared" si="94"/>
        <v>0.55650384000000008</v>
      </c>
      <c r="Z144">
        <f t="shared" si="95"/>
        <v>0</v>
      </c>
      <c r="AB144" s="1" t="str" cm="1">
        <f t="array" ref="AB144">IF(INDEX(Utilities!144:144,$B$9)="","",INDEX(Utilities!144:144,$B$9))</f>
        <v/>
      </c>
      <c r="AC144" s="1" t="str" cm="1">
        <f t="array" ref="AC144">IF(INDEX(Utilities!144:144,$B$9 + 3)="","",INDEX(Utilities!144:144,$B$9 +3))</f>
        <v/>
      </c>
      <c r="AE144">
        <f t="shared" si="122"/>
        <v>2154</v>
      </c>
      <c r="AF144">
        <f t="shared" si="96"/>
        <v>2040</v>
      </c>
      <c r="AG144" cm="1">
        <f t="array" ref="AG144">IF(AF144&gt;=MAX($D$3:$D$100),MAX($D$3:$D$100),IF(AE144&lt;$D$3,$D$3,INDEX($D$3:$D$100,MATCH(AE144,$D$3:$D$100)+1)))</f>
        <v>2040</v>
      </c>
      <c r="AH144">
        <f t="shared" si="97"/>
        <v>4.572E-4</v>
      </c>
      <c r="AI144" s="38">
        <f t="shared" si="98"/>
        <v>4.572E-4</v>
      </c>
      <c r="AJ144">
        <f t="shared" si="99"/>
        <v>4.572E-4</v>
      </c>
      <c r="AK144">
        <f t="shared" si="100"/>
        <v>5.5650383999999997</v>
      </c>
      <c r="AL144">
        <f t="shared" si="101"/>
        <v>0</v>
      </c>
      <c r="AN144" s="1" t="str" cm="1">
        <f t="array" ref="AN144">IF(INDEX(Utilities!144:144,$B$9)="","",INDEX(Utilities!144:144,$B$9))</f>
        <v/>
      </c>
      <c r="AO144" s="1" t="str" cm="1">
        <f t="array" ref="AO144">IF(INDEX(Utilities!144:144,$B$9 + 4)="","",INDEX(Utilities!144:144,$B$9 +4))</f>
        <v/>
      </c>
      <c r="AQ144">
        <f t="shared" si="123"/>
        <v>2154</v>
      </c>
      <c r="AR144">
        <f t="shared" si="102"/>
        <v>2040</v>
      </c>
      <c r="AS144" cm="1">
        <f t="array" ref="AS144">IF(AR144&gt;=MAX($D$3:$D$100),MAX($D$3:$D$100),IF(AQ144&lt;$D$3,$D$3,INDEX($D$3:$D$100,MATCH(AQ144,$D$3:$D$100)+1)))</f>
        <v>2040</v>
      </c>
      <c r="AT144">
        <f t="shared" si="103"/>
        <v>9.6840000000000001E-5</v>
      </c>
      <c r="AU144" s="38">
        <f t="shared" si="104"/>
        <v>9.6840000000000001E-5</v>
      </c>
      <c r="AV144">
        <f t="shared" si="105"/>
        <v>9.6840000000000001E-5</v>
      </c>
      <c r="AW144">
        <f t="shared" si="106"/>
        <v>1.17873648</v>
      </c>
      <c r="AX144">
        <f t="shared" si="107"/>
        <v>0</v>
      </c>
      <c r="AZ144" s="1" t="str" cm="1">
        <f t="array" ref="AZ144">IF(INDEX(Utilities!144:144,$B$9)="","",INDEX(Utilities!144:144,$B$9))</f>
        <v/>
      </c>
      <c r="BA144" s="1" t="str" cm="1">
        <f t="array" ref="BA144">IF(INDEX(Utilities!144:144,$B$9 + 5)="","",INDEX(Utilities!144:144,$B$9 +5))</f>
        <v/>
      </c>
      <c r="BC144">
        <f t="shared" si="124"/>
        <v>2154</v>
      </c>
      <c r="BD144">
        <f t="shared" si="108"/>
        <v>2040</v>
      </c>
      <c r="BE144" cm="1">
        <f t="array" ref="BE144">IF(BD144&gt;=MAX($D$3:$D$100),MAX($D$3:$D$100),IF(BC144&lt;$D$3,$D$3,INDEX($D$3:$D$100,MATCH(BC144,$D$3:$D$100)+1)))</f>
        <v>2040</v>
      </c>
      <c r="BF144">
        <f t="shared" si="109"/>
        <v>0.61919999999999997</v>
      </c>
      <c r="BG144" s="38">
        <f t="shared" si="110"/>
        <v>0.61919999999999997</v>
      </c>
      <c r="BH144">
        <f t="shared" si="111"/>
        <v>0.61919999999999997</v>
      </c>
      <c r="BI144">
        <f t="shared" si="112"/>
        <v>7536.9023999999999</v>
      </c>
      <c r="BJ144">
        <f t="shared" si="113"/>
        <v>0</v>
      </c>
      <c r="BL144" s="1" t="str" cm="1">
        <f t="array" ref="BL144">IF(INDEX(Utilities!144:144,$B$9)="","",INDEX(Utilities!144:144,$B$9))</f>
        <v/>
      </c>
      <c r="BM144" s="1" t="str" cm="1">
        <f t="array" ref="BM144">IF(INDEX(Utilities!144:144,$B$9 + 5)="","",INDEX(Utilities!144:144,$B$9 +5))</f>
        <v/>
      </c>
      <c r="BO144">
        <f t="shared" si="125"/>
        <v>2154</v>
      </c>
      <c r="BP144">
        <f t="shared" si="114"/>
        <v>2040</v>
      </c>
      <c r="BQ144" cm="1">
        <f t="array" ref="BQ144">IF(BP144&gt;=MAX($D$3:$D$100),MAX($D$3:$D$100),IF(BO144&lt;$D$3,$D$3,INDEX($D$3:$D$100,MATCH(BO144,$D$3:$D$100)+1)))</f>
        <v>2040</v>
      </c>
      <c r="BR144">
        <f t="shared" si="115"/>
        <v>4.5396000000000001</v>
      </c>
      <c r="BS144" s="38">
        <f t="shared" si="116"/>
        <v>4.5396000000000001</v>
      </c>
      <c r="BT144">
        <f t="shared" si="117"/>
        <v>4.5396000000000001</v>
      </c>
      <c r="BU144">
        <f t="shared" si="118"/>
        <v>55256.011200000001</v>
      </c>
      <c r="BV144">
        <f t="shared" si="119"/>
        <v>0</v>
      </c>
    </row>
    <row r="145" spans="7:74" x14ac:dyDescent="0.25">
      <c r="G145">
        <f t="shared" si="120"/>
        <v>2155</v>
      </c>
      <c r="H145">
        <f t="shared" si="84"/>
        <v>2040</v>
      </c>
      <c r="I145" cm="1">
        <f t="array" ref="I145">IF(H145&gt;=MAX($D$3:$D$100),MAX($D$3:$D$100),IF(G145&lt;$D$3,$D$3,INDEX($D$3:$D$100,MATCH(G145,$D$3:$D$100)+1)))</f>
        <v>2040</v>
      </c>
      <c r="J145">
        <f t="shared" si="85"/>
        <v>6.8040000000000003E-2</v>
      </c>
      <c r="K145">
        <f t="shared" si="86"/>
        <v>6.8040000000000003E-2</v>
      </c>
      <c r="L145">
        <f t="shared" si="87"/>
        <v>6.8040000000000003E-2</v>
      </c>
      <c r="M145">
        <f t="shared" si="88"/>
        <v>828.18288000000007</v>
      </c>
      <c r="N145">
        <f t="shared" si="89"/>
        <v>0</v>
      </c>
      <c r="P145" s="1" t="str" cm="1">
        <f t="array" ref="P145">IF(INDEX(Utilities!145:145,$B$9)="","",INDEX(Utilities!145:145,$B$9))</f>
        <v/>
      </c>
      <c r="Q145" s="1" t="str" cm="1">
        <f t="array" ref="Q145">IF(INDEX(Utilities!145:145,$B$9 + 2)="","",INDEX(Utilities!145:145,$B$9 + 2))</f>
        <v/>
      </c>
      <c r="S145">
        <f t="shared" si="121"/>
        <v>2155</v>
      </c>
      <c r="T145">
        <f t="shared" si="90"/>
        <v>2040</v>
      </c>
      <c r="U145" cm="1">
        <f t="array" ref="U145">IF(T145&gt;=MAX($D$3:$D$100),MAX($D$3:$D$100),IF(S145&lt;$D$3,$D$3,INDEX($D$3:$D$100,MATCH(S145,$D$3:$D$100)+1)))</f>
        <v>2040</v>
      </c>
      <c r="V145">
        <f t="shared" si="91"/>
        <v>4.5720000000000003E-5</v>
      </c>
      <c r="W145" s="38">
        <f t="shared" si="92"/>
        <v>4.5720000000000003E-5</v>
      </c>
      <c r="X145">
        <f t="shared" si="93"/>
        <v>4.5720000000000003E-5</v>
      </c>
      <c r="Y145">
        <f t="shared" si="94"/>
        <v>0.55650384000000008</v>
      </c>
      <c r="Z145">
        <f t="shared" si="95"/>
        <v>0</v>
      </c>
      <c r="AB145" s="1" t="str" cm="1">
        <f t="array" ref="AB145">IF(INDEX(Utilities!145:145,$B$9)="","",INDEX(Utilities!145:145,$B$9))</f>
        <v/>
      </c>
      <c r="AC145" s="1" t="str" cm="1">
        <f t="array" ref="AC145">IF(INDEX(Utilities!145:145,$B$9 + 3)="","",INDEX(Utilities!145:145,$B$9 +3))</f>
        <v/>
      </c>
      <c r="AE145">
        <f t="shared" si="122"/>
        <v>2155</v>
      </c>
      <c r="AF145">
        <f t="shared" si="96"/>
        <v>2040</v>
      </c>
      <c r="AG145" cm="1">
        <f t="array" ref="AG145">IF(AF145&gt;=MAX($D$3:$D$100),MAX($D$3:$D$100),IF(AE145&lt;$D$3,$D$3,INDEX($D$3:$D$100,MATCH(AE145,$D$3:$D$100)+1)))</f>
        <v>2040</v>
      </c>
      <c r="AH145">
        <f t="shared" si="97"/>
        <v>4.572E-4</v>
      </c>
      <c r="AI145" s="38">
        <f t="shared" si="98"/>
        <v>4.572E-4</v>
      </c>
      <c r="AJ145">
        <f t="shared" si="99"/>
        <v>4.572E-4</v>
      </c>
      <c r="AK145">
        <f t="shared" si="100"/>
        <v>5.5650383999999997</v>
      </c>
      <c r="AL145">
        <f t="shared" si="101"/>
        <v>0</v>
      </c>
      <c r="AN145" s="1" t="str" cm="1">
        <f t="array" ref="AN145">IF(INDEX(Utilities!145:145,$B$9)="","",INDEX(Utilities!145:145,$B$9))</f>
        <v/>
      </c>
      <c r="AO145" s="1" t="str" cm="1">
        <f t="array" ref="AO145">IF(INDEX(Utilities!145:145,$B$9 + 4)="","",INDEX(Utilities!145:145,$B$9 +4))</f>
        <v/>
      </c>
      <c r="AQ145">
        <f t="shared" si="123"/>
        <v>2155</v>
      </c>
      <c r="AR145">
        <f t="shared" si="102"/>
        <v>2040</v>
      </c>
      <c r="AS145" cm="1">
        <f t="array" ref="AS145">IF(AR145&gt;=MAX($D$3:$D$100),MAX($D$3:$D$100),IF(AQ145&lt;$D$3,$D$3,INDEX($D$3:$D$100,MATCH(AQ145,$D$3:$D$100)+1)))</f>
        <v>2040</v>
      </c>
      <c r="AT145">
        <f t="shared" si="103"/>
        <v>9.6840000000000001E-5</v>
      </c>
      <c r="AU145" s="38">
        <f t="shared" si="104"/>
        <v>9.6840000000000001E-5</v>
      </c>
      <c r="AV145">
        <f t="shared" si="105"/>
        <v>9.6840000000000001E-5</v>
      </c>
      <c r="AW145">
        <f t="shared" si="106"/>
        <v>1.17873648</v>
      </c>
      <c r="AX145">
        <f t="shared" si="107"/>
        <v>0</v>
      </c>
      <c r="AZ145" s="1" t="str" cm="1">
        <f t="array" ref="AZ145">IF(INDEX(Utilities!145:145,$B$9)="","",INDEX(Utilities!145:145,$B$9))</f>
        <v/>
      </c>
      <c r="BA145" s="1" t="str" cm="1">
        <f t="array" ref="BA145">IF(INDEX(Utilities!145:145,$B$9 + 5)="","",INDEX(Utilities!145:145,$B$9 +5))</f>
        <v/>
      </c>
      <c r="BC145">
        <f t="shared" si="124"/>
        <v>2155</v>
      </c>
      <c r="BD145">
        <f t="shared" si="108"/>
        <v>2040</v>
      </c>
      <c r="BE145" cm="1">
        <f t="array" ref="BE145">IF(BD145&gt;=MAX($D$3:$D$100),MAX($D$3:$D$100),IF(BC145&lt;$D$3,$D$3,INDEX($D$3:$D$100,MATCH(BC145,$D$3:$D$100)+1)))</f>
        <v>2040</v>
      </c>
      <c r="BF145">
        <f t="shared" si="109"/>
        <v>0.61919999999999997</v>
      </c>
      <c r="BG145" s="38">
        <f t="shared" si="110"/>
        <v>0.61919999999999997</v>
      </c>
      <c r="BH145">
        <f t="shared" si="111"/>
        <v>0.61919999999999997</v>
      </c>
      <c r="BI145">
        <f t="shared" si="112"/>
        <v>7536.9023999999999</v>
      </c>
      <c r="BJ145">
        <f t="shared" si="113"/>
        <v>0</v>
      </c>
      <c r="BL145" s="1" t="str" cm="1">
        <f t="array" ref="BL145">IF(INDEX(Utilities!145:145,$B$9)="","",INDEX(Utilities!145:145,$B$9))</f>
        <v/>
      </c>
      <c r="BM145" s="1" t="str" cm="1">
        <f t="array" ref="BM145">IF(INDEX(Utilities!145:145,$B$9 + 5)="","",INDEX(Utilities!145:145,$B$9 +5))</f>
        <v/>
      </c>
      <c r="BO145">
        <f t="shared" si="125"/>
        <v>2155</v>
      </c>
      <c r="BP145">
        <f t="shared" si="114"/>
        <v>2040</v>
      </c>
      <c r="BQ145" cm="1">
        <f t="array" ref="BQ145">IF(BP145&gt;=MAX($D$3:$D$100),MAX($D$3:$D$100),IF(BO145&lt;$D$3,$D$3,INDEX($D$3:$D$100,MATCH(BO145,$D$3:$D$100)+1)))</f>
        <v>2040</v>
      </c>
      <c r="BR145">
        <f t="shared" si="115"/>
        <v>4.5396000000000001</v>
      </c>
      <c r="BS145" s="38">
        <f t="shared" si="116"/>
        <v>4.5396000000000001</v>
      </c>
      <c r="BT145">
        <f t="shared" si="117"/>
        <v>4.5396000000000001</v>
      </c>
      <c r="BU145">
        <f t="shared" si="118"/>
        <v>55256.011200000001</v>
      </c>
      <c r="BV145">
        <f t="shared" si="119"/>
        <v>0</v>
      </c>
    </row>
    <row r="146" spans="7:74" x14ac:dyDescent="0.25">
      <c r="G146">
        <f t="shared" si="120"/>
        <v>2156</v>
      </c>
      <c r="H146">
        <f t="shared" si="84"/>
        <v>2040</v>
      </c>
      <c r="I146" cm="1">
        <f t="array" ref="I146">IF(H146&gt;=MAX($D$3:$D$100),MAX($D$3:$D$100),IF(G146&lt;$D$3,$D$3,INDEX($D$3:$D$100,MATCH(G146,$D$3:$D$100)+1)))</f>
        <v>2040</v>
      </c>
      <c r="J146">
        <f t="shared" si="85"/>
        <v>6.8040000000000003E-2</v>
      </c>
      <c r="K146">
        <f t="shared" si="86"/>
        <v>6.8040000000000003E-2</v>
      </c>
      <c r="L146">
        <f t="shared" si="87"/>
        <v>6.8040000000000003E-2</v>
      </c>
      <c r="M146">
        <f t="shared" si="88"/>
        <v>828.18288000000007</v>
      </c>
      <c r="N146">
        <f t="shared" si="89"/>
        <v>0</v>
      </c>
      <c r="P146" s="1" t="str" cm="1">
        <f t="array" ref="P146">IF(INDEX(Utilities!146:146,$B$9)="","",INDEX(Utilities!146:146,$B$9))</f>
        <v/>
      </c>
      <c r="Q146" s="1" t="str" cm="1">
        <f t="array" ref="Q146">IF(INDEX(Utilities!146:146,$B$9 + 2)="","",INDEX(Utilities!146:146,$B$9 + 2))</f>
        <v/>
      </c>
      <c r="S146">
        <f t="shared" si="121"/>
        <v>2156</v>
      </c>
      <c r="T146">
        <f t="shared" si="90"/>
        <v>2040</v>
      </c>
      <c r="U146" cm="1">
        <f t="array" ref="U146">IF(T146&gt;=MAX($D$3:$D$100),MAX($D$3:$D$100),IF(S146&lt;$D$3,$D$3,INDEX($D$3:$D$100,MATCH(S146,$D$3:$D$100)+1)))</f>
        <v>2040</v>
      </c>
      <c r="V146">
        <f t="shared" si="91"/>
        <v>4.5720000000000003E-5</v>
      </c>
      <c r="W146" s="38">
        <f t="shared" si="92"/>
        <v>4.5720000000000003E-5</v>
      </c>
      <c r="X146">
        <f t="shared" si="93"/>
        <v>4.5720000000000003E-5</v>
      </c>
      <c r="Y146">
        <f t="shared" si="94"/>
        <v>0.55650384000000008</v>
      </c>
      <c r="Z146">
        <f t="shared" si="95"/>
        <v>0</v>
      </c>
      <c r="AB146" s="1" t="str" cm="1">
        <f t="array" ref="AB146">IF(INDEX(Utilities!146:146,$B$9)="","",INDEX(Utilities!146:146,$B$9))</f>
        <v/>
      </c>
      <c r="AC146" s="1" t="str" cm="1">
        <f t="array" ref="AC146">IF(INDEX(Utilities!146:146,$B$9 + 3)="","",INDEX(Utilities!146:146,$B$9 +3))</f>
        <v/>
      </c>
      <c r="AE146">
        <f t="shared" si="122"/>
        <v>2156</v>
      </c>
      <c r="AF146">
        <f t="shared" si="96"/>
        <v>2040</v>
      </c>
      <c r="AG146" cm="1">
        <f t="array" ref="AG146">IF(AF146&gt;=MAX($D$3:$D$100),MAX($D$3:$D$100),IF(AE146&lt;$D$3,$D$3,INDEX($D$3:$D$100,MATCH(AE146,$D$3:$D$100)+1)))</f>
        <v>2040</v>
      </c>
      <c r="AH146">
        <f t="shared" si="97"/>
        <v>4.572E-4</v>
      </c>
      <c r="AI146" s="38">
        <f t="shared" si="98"/>
        <v>4.572E-4</v>
      </c>
      <c r="AJ146">
        <f t="shared" si="99"/>
        <v>4.572E-4</v>
      </c>
      <c r="AK146">
        <f t="shared" si="100"/>
        <v>5.5650383999999997</v>
      </c>
      <c r="AL146">
        <f t="shared" si="101"/>
        <v>0</v>
      </c>
      <c r="AN146" s="1" t="str" cm="1">
        <f t="array" ref="AN146">IF(INDEX(Utilities!146:146,$B$9)="","",INDEX(Utilities!146:146,$B$9))</f>
        <v/>
      </c>
      <c r="AO146" s="1" t="str" cm="1">
        <f t="array" ref="AO146">IF(INDEX(Utilities!146:146,$B$9 + 4)="","",INDEX(Utilities!146:146,$B$9 +4))</f>
        <v/>
      </c>
      <c r="AQ146">
        <f t="shared" si="123"/>
        <v>2156</v>
      </c>
      <c r="AR146">
        <f t="shared" si="102"/>
        <v>2040</v>
      </c>
      <c r="AS146" cm="1">
        <f t="array" ref="AS146">IF(AR146&gt;=MAX($D$3:$D$100),MAX($D$3:$D$100),IF(AQ146&lt;$D$3,$D$3,INDEX($D$3:$D$100,MATCH(AQ146,$D$3:$D$100)+1)))</f>
        <v>2040</v>
      </c>
      <c r="AT146">
        <f t="shared" si="103"/>
        <v>9.6840000000000001E-5</v>
      </c>
      <c r="AU146" s="38">
        <f t="shared" si="104"/>
        <v>9.6840000000000001E-5</v>
      </c>
      <c r="AV146">
        <f t="shared" si="105"/>
        <v>9.6840000000000001E-5</v>
      </c>
      <c r="AW146">
        <f t="shared" si="106"/>
        <v>1.17873648</v>
      </c>
      <c r="AX146">
        <f t="shared" si="107"/>
        <v>0</v>
      </c>
      <c r="AZ146" s="1" t="str" cm="1">
        <f t="array" ref="AZ146">IF(INDEX(Utilities!146:146,$B$9)="","",INDEX(Utilities!146:146,$B$9))</f>
        <v/>
      </c>
      <c r="BA146" s="1" t="str" cm="1">
        <f t="array" ref="BA146">IF(INDEX(Utilities!146:146,$B$9 + 5)="","",INDEX(Utilities!146:146,$B$9 +5))</f>
        <v/>
      </c>
      <c r="BC146">
        <f t="shared" si="124"/>
        <v>2156</v>
      </c>
      <c r="BD146">
        <f t="shared" si="108"/>
        <v>2040</v>
      </c>
      <c r="BE146" cm="1">
        <f t="array" ref="BE146">IF(BD146&gt;=MAX($D$3:$D$100),MAX($D$3:$D$100),IF(BC146&lt;$D$3,$D$3,INDEX($D$3:$D$100,MATCH(BC146,$D$3:$D$100)+1)))</f>
        <v>2040</v>
      </c>
      <c r="BF146">
        <f t="shared" si="109"/>
        <v>0.61919999999999997</v>
      </c>
      <c r="BG146" s="38">
        <f t="shared" si="110"/>
        <v>0.61919999999999997</v>
      </c>
      <c r="BH146">
        <f t="shared" si="111"/>
        <v>0.61919999999999997</v>
      </c>
      <c r="BI146">
        <f t="shared" si="112"/>
        <v>7536.9023999999999</v>
      </c>
      <c r="BJ146">
        <f t="shared" si="113"/>
        <v>0</v>
      </c>
      <c r="BL146" s="1" t="str" cm="1">
        <f t="array" ref="BL146">IF(INDEX(Utilities!146:146,$B$9)="","",INDEX(Utilities!146:146,$B$9))</f>
        <v/>
      </c>
      <c r="BM146" s="1" t="str" cm="1">
        <f t="array" ref="BM146">IF(INDEX(Utilities!146:146,$B$9 + 5)="","",INDEX(Utilities!146:146,$B$9 +5))</f>
        <v/>
      </c>
      <c r="BO146">
        <f t="shared" si="125"/>
        <v>2156</v>
      </c>
      <c r="BP146">
        <f t="shared" si="114"/>
        <v>2040</v>
      </c>
      <c r="BQ146" cm="1">
        <f t="array" ref="BQ146">IF(BP146&gt;=MAX($D$3:$D$100),MAX($D$3:$D$100),IF(BO146&lt;$D$3,$D$3,INDEX($D$3:$D$100,MATCH(BO146,$D$3:$D$100)+1)))</f>
        <v>2040</v>
      </c>
      <c r="BR146">
        <f t="shared" si="115"/>
        <v>4.5396000000000001</v>
      </c>
      <c r="BS146" s="38">
        <f t="shared" si="116"/>
        <v>4.5396000000000001</v>
      </c>
      <c r="BT146">
        <f t="shared" si="117"/>
        <v>4.5396000000000001</v>
      </c>
      <c r="BU146">
        <f t="shared" si="118"/>
        <v>55256.011200000001</v>
      </c>
      <c r="BV146">
        <f t="shared" si="119"/>
        <v>0</v>
      </c>
    </row>
    <row r="147" spans="7:74" x14ac:dyDescent="0.25">
      <c r="G147">
        <f t="shared" si="120"/>
        <v>2157</v>
      </c>
      <c r="H147">
        <f t="shared" si="84"/>
        <v>2040</v>
      </c>
      <c r="I147" cm="1">
        <f t="array" ref="I147">IF(H147&gt;=MAX($D$3:$D$100),MAX($D$3:$D$100),IF(G147&lt;$D$3,$D$3,INDEX($D$3:$D$100,MATCH(G147,$D$3:$D$100)+1)))</f>
        <v>2040</v>
      </c>
      <c r="J147">
        <f t="shared" si="85"/>
        <v>6.8040000000000003E-2</v>
      </c>
      <c r="K147">
        <f t="shared" si="86"/>
        <v>6.8040000000000003E-2</v>
      </c>
      <c r="L147">
        <f t="shared" si="87"/>
        <v>6.8040000000000003E-2</v>
      </c>
      <c r="M147">
        <f t="shared" si="88"/>
        <v>828.18288000000007</v>
      </c>
      <c r="N147">
        <f t="shared" si="89"/>
        <v>0</v>
      </c>
      <c r="P147" s="1" t="str" cm="1">
        <f t="array" ref="P147">IF(INDEX(Utilities!147:147,$B$9)="","",INDEX(Utilities!147:147,$B$9))</f>
        <v/>
      </c>
      <c r="Q147" s="1" t="str" cm="1">
        <f t="array" ref="Q147">IF(INDEX(Utilities!147:147,$B$9 + 2)="","",INDEX(Utilities!147:147,$B$9 + 2))</f>
        <v/>
      </c>
      <c r="S147">
        <f t="shared" si="121"/>
        <v>2157</v>
      </c>
      <c r="T147">
        <f t="shared" si="90"/>
        <v>2040</v>
      </c>
      <c r="U147" cm="1">
        <f t="array" ref="U147">IF(T147&gt;=MAX($D$3:$D$100),MAX($D$3:$D$100),IF(S147&lt;$D$3,$D$3,INDEX($D$3:$D$100,MATCH(S147,$D$3:$D$100)+1)))</f>
        <v>2040</v>
      </c>
      <c r="V147">
        <f t="shared" si="91"/>
        <v>4.5720000000000003E-5</v>
      </c>
      <c r="W147" s="38">
        <f t="shared" si="92"/>
        <v>4.5720000000000003E-5</v>
      </c>
      <c r="X147">
        <f t="shared" si="93"/>
        <v>4.5720000000000003E-5</v>
      </c>
      <c r="Y147">
        <f t="shared" si="94"/>
        <v>0.55650384000000008</v>
      </c>
      <c r="Z147">
        <f t="shared" si="95"/>
        <v>0</v>
      </c>
      <c r="AB147" s="1" t="str" cm="1">
        <f t="array" ref="AB147">IF(INDEX(Utilities!147:147,$B$9)="","",INDEX(Utilities!147:147,$B$9))</f>
        <v/>
      </c>
      <c r="AC147" s="1" t="str" cm="1">
        <f t="array" ref="AC147">IF(INDEX(Utilities!147:147,$B$9 + 3)="","",INDEX(Utilities!147:147,$B$9 +3))</f>
        <v/>
      </c>
      <c r="AE147">
        <f t="shared" si="122"/>
        <v>2157</v>
      </c>
      <c r="AF147">
        <f t="shared" si="96"/>
        <v>2040</v>
      </c>
      <c r="AG147" cm="1">
        <f t="array" ref="AG147">IF(AF147&gt;=MAX($D$3:$D$100),MAX($D$3:$D$100),IF(AE147&lt;$D$3,$D$3,INDEX($D$3:$D$100,MATCH(AE147,$D$3:$D$100)+1)))</f>
        <v>2040</v>
      </c>
      <c r="AH147">
        <f t="shared" si="97"/>
        <v>4.572E-4</v>
      </c>
      <c r="AI147" s="38">
        <f t="shared" si="98"/>
        <v>4.572E-4</v>
      </c>
      <c r="AJ147">
        <f t="shared" si="99"/>
        <v>4.572E-4</v>
      </c>
      <c r="AK147">
        <f t="shared" si="100"/>
        <v>5.5650383999999997</v>
      </c>
      <c r="AL147">
        <f t="shared" si="101"/>
        <v>0</v>
      </c>
      <c r="AN147" s="1" t="str" cm="1">
        <f t="array" ref="AN147">IF(INDEX(Utilities!147:147,$B$9)="","",INDEX(Utilities!147:147,$B$9))</f>
        <v/>
      </c>
      <c r="AO147" s="1" t="str" cm="1">
        <f t="array" ref="AO147">IF(INDEX(Utilities!147:147,$B$9 + 4)="","",INDEX(Utilities!147:147,$B$9 +4))</f>
        <v/>
      </c>
      <c r="AQ147">
        <f t="shared" si="123"/>
        <v>2157</v>
      </c>
      <c r="AR147">
        <f t="shared" si="102"/>
        <v>2040</v>
      </c>
      <c r="AS147" cm="1">
        <f t="array" ref="AS147">IF(AR147&gt;=MAX($D$3:$D$100),MAX($D$3:$D$100),IF(AQ147&lt;$D$3,$D$3,INDEX($D$3:$D$100,MATCH(AQ147,$D$3:$D$100)+1)))</f>
        <v>2040</v>
      </c>
      <c r="AT147">
        <f t="shared" si="103"/>
        <v>9.6840000000000001E-5</v>
      </c>
      <c r="AU147" s="38">
        <f t="shared" si="104"/>
        <v>9.6840000000000001E-5</v>
      </c>
      <c r="AV147">
        <f t="shared" si="105"/>
        <v>9.6840000000000001E-5</v>
      </c>
      <c r="AW147">
        <f t="shared" si="106"/>
        <v>1.17873648</v>
      </c>
      <c r="AX147">
        <f t="shared" si="107"/>
        <v>0</v>
      </c>
      <c r="AZ147" s="1" t="str" cm="1">
        <f t="array" ref="AZ147">IF(INDEX(Utilities!147:147,$B$9)="","",INDEX(Utilities!147:147,$B$9))</f>
        <v/>
      </c>
      <c r="BA147" s="1" t="str" cm="1">
        <f t="array" ref="BA147">IF(INDEX(Utilities!147:147,$B$9 + 5)="","",INDEX(Utilities!147:147,$B$9 +5))</f>
        <v/>
      </c>
      <c r="BC147">
        <f t="shared" si="124"/>
        <v>2157</v>
      </c>
      <c r="BD147">
        <f t="shared" si="108"/>
        <v>2040</v>
      </c>
      <c r="BE147" cm="1">
        <f t="array" ref="BE147">IF(BD147&gt;=MAX($D$3:$D$100),MAX($D$3:$D$100),IF(BC147&lt;$D$3,$D$3,INDEX($D$3:$D$100,MATCH(BC147,$D$3:$D$100)+1)))</f>
        <v>2040</v>
      </c>
      <c r="BF147">
        <f t="shared" si="109"/>
        <v>0.61919999999999997</v>
      </c>
      <c r="BG147" s="38">
        <f t="shared" si="110"/>
        <v>0.61919999999999997</v>
      </c>
      <c r="BH147">
        <f t="shared" si="111"/>
        <v>0.61919999999999997</v>
      </c>
      <c r="BI147">
        <f t="shared" si="112"/>
        <v>7536.9023999999999</v>
      </c>
      <c r="BJ147">
        <f t="shared" si="113"/>
        <v>0</v>
      </c>
      <c r="BL147" s="1" t="str" cm="1">
        <f t="array" ref="BL147">IF(INDEX(Utilities!147:147,$B$9)="","",INDEX(Utilities!147:147,$B$9))</f>
        <v/>
      </c>
      <c r="BM147" s="1" t="str" cm="1">
        <f t="array" ref="BM147">IF(INDEX(Utilities!147:147,$B$9 + 5)="","",INDEX(Utilities!147:147,$B$9 +5))</f>
        <v/>
      </c>
      <c r="BO147">
        <f t="shared" si="125"/>
        <v>2157</v>
      </c>
      <c r="BP147">
        <f t="shared" si="114"/>
        <v>2040</v>
      </c>
      <c r="BQ147" cm="1">
        <f t="array" ref="BQ147">IF(BP147&gt;=MAX($D$3:$D$100),MAX($D$3:$D$100),IF(BO147&lt;$D$3,$D$3,INDEX($D$3:$D$100,MATCH(BO147,$D$3:$D$100)+1)))</f>
        <v>2040</v>
      </c>
      <c r="BR147">
        <f t="shared" si="115"/>
        <v>4.5396000000000001</v>
      </c>
      <c r="BS147" s="38">
        <f t="shared" si="116"/>
        <v>4.5396000000000001</v>
      </c>
      <c r="BT147">
        <f t="shared" si="117"/>
        <v>4.5396000000000001</v>
      </c>
      <c r="BU147">
        <f t="shared" si="118"/>
        <v>55256.011200000001</v>
      </c>
      <c r="BV147">
        <f t="shared" si="119"/>
        <v>0</v>
      </c>
    </row>
    <row r="148" spans="7:74" x14ac:dyDescent="0.25">
      <c r="G148">
        <f t="shared" si="120"/>
        <v>2158</v>
      </c>
      <c r="H148">
        <f t="shared" si="84"/>
        <v>2040</v>
      </c>
      <c r="I148" cm="1">
        <f t="array" ref="I148">IF(H148&gt;=MAX($D$3:$D$100),MAX($D$3:$D$100),IF(G148&lt;$D$3,$D$3,INDEX($D$3:$D$100,MATCH(G148,$D$3:$D$100)+1)))</f>
        <v>2040</v>
      </c>
      <c r="J148">
        <f t="shared" si="85"/>
        <v>6.8040000000000003E-2</v>
      </c>
      <c r="K148">
        <f t="shared" si="86"/>
        <v>6.8040000000000003E-2</v>
      </c>
      <c r="L148">
        <f t="shared" si="87"/>
        <v>6.8040000000000003E-2</v>
      </c>
      <c r="M148">
        <f t="shared" si="88"/>
        <v>828.18288000000007</v>
      </c>
      <c r="N148">
        <f t="shared" si="89"/>
        <v>0</v>
      </c>
      <c r="P148" s="1" t="str" cm="1">
        <f t="array" ref="P148">IF(INDEX(Utilities!148:148,$B$9)="","",INDEX(Utilities!148:148,$B$9))</f>
        <v/>
      </c>
      <c r="Q148" s="1" t="str" cm="1">
        <f t="array" ref="Q148">IF(INDEX(Utilities!148:148,$B$9 + 2)="","",INDEX(Utilities!148:148,$B$9 + 2))</f>
        <v/>
      </c>
      <c r="S148">
        <f t="shared" si="121"/>
        <v>2158</v>
      </c>
      <c r="T148">
        <f t="shared" si="90"/>
        <v>2040</v>
      </c>
      <c r="U148" cm="1">
        <f t="array" ref="U148">IF(T148&gt;=MAX($D$3:$D$100),MAX($D$3:$D$100),IF(S148&lt;$D$3,$D$3,INDEX($D$3:$D$100,MATCH(S148,$D$3:$D$100)+1)))</f>
        <v>2040</v>
      </c>
      <c r="V148">
        <f t="shared" si="91"/>
        <v>4.5720000000000003E-5</v>
      </c>
      <c r="W148" s="38">
        <f t="shared" si="92"/>
        <v>4.5720000000000003E-5</v>
      </c>
      <c r="X148">
        <f t="shared" si="93"/>
        <v>4.5720000000000003E-5</v>
      </c>
      <c r="Y148">
        <f t="shared" si="94"/>
        <v>0.55650384000000008</v>
      </c>
      <c r="Z148">
        <f t="shared" si="95"/>
        <v>0</v>
      </c>
      <c r="AB148" s="1" t="str" cm="1">
        <f t="array" ref="AB148">IF(INDEX(Utilities!148:148,$B$9)="","",INDEX(Utilities!148:148,$B$9))</f>
        <v/>
      </c>
      <c r="AC148" s="1" t="str" cm="1">
        <f t="array" ref="AC148">IF(INDEX(Utilities!148:148,$B$9 + 3)="","",INDEX(Utilities!148:148,$B$9 +3))</f>
        <v/>
      </c>
      <c r="AE148">
        <f t="shared" si="122"/>
        <v>2158</v>
      </c>
      <c r="AF148">
        <f t="shared" si="96"/>
        <v>2040</v>
      </c>
      <c r="AG148" cm="1">
        <f t="array" ref="AG148">IF(AF148&gt;=MAX($D$3:$D$100),MAX($D$3:$D$100),IF(AE148&lt;$D$3,$D$3,INDEX($D$3:$D$100,MATCH(AE148,$D$3:$D$100)+1)))</f>
        <v>2040</v>
      </c>
      <c r="AH148">
        <f t="shared" si="97"/>
        <v>4.572E-4</v>
      </c>
      <c r="AI148" s="38">
        <f t="shared" si="98"/>
        <v>4.572E-4</v>
      </c>
      <c r="AJ148">
        <f t="shared" si="99"/>
        <v>4.572E-4</v>
      </c>
      <c r="AK148">
        <f t="shared" si="100"/>
        <v>5.5650383999999997</v>
      </c>
      <c r="AL148">
        <f t="shared" si="101"/>
        <v>0</v>
      </c>
      <c r="AN148" s="1" t="str" cm="1">
        <f t="array" ref="AN148">IF(INDEX(Utilities!148:148,$B$9)="","",INDEX(Utilities!148:148,$B$9))</f>
        <v/>
      </c>
      <c r="AO148" s="1" t="str" cm="1">
        <f t="array" ref="AO148">IF(INDEX(Utilities!148:148,$B$9 + 4)="","",INDEX(Utilities!148:148,$B$9 +4))</f>
        <v/>
      </c>
      <c r="AQ148">
        <f t="shared" si="123"/>
        <v>2158</v>
      </c>
      <c r="AR148">
        <f t="shared" si="102"/>
        <v>2040</v>
      </c>
      <c r="AS148" cm="1">
        <f t="array" ref="AS148">IF(AR148&gt;=MAX($D$3:$D$100),MAX($D$3:$D$100),IF(AQ148&lt;$D$3,$D$3,INDEX($D$3:$D$100,MATCH(AQ148,$D$3:$D$100)+1)))</f>
        <v>2040</v>
      </c>
      <c r="AT148">
        <f t="shared" si="103"/>
        <v>9.6840000000000001E-5</v>
      </c>
      <c r="AU148" s="38">
        <f t="shared" si="104"/>
        <v>9.6840000000000001E-5</v>
      </c>
      <c r="AV148">
        <f t="shared" si="105"/>
        <v>9.6840000000000001E-5</v>
      </c>
      <c r="AW148">
        <f t="shared" si="106"/>
        <v>1.17873648</v>
      </c>
      <c r="AX148">
        <f t="shared" si="107"/>
        <v>0</v>
      </c>
      <c r="AZ148" s="1" t="str" cm="1">
        <f t="array" ref="AZ148">IF(INDEX(Utilities!148:148,$B$9)="","",INDEX(Utilities!148:148,$B$9))</f>
        <v/>
      </c>
      <c r="BA148" s="1" t="str" cm="1">
        <f t="array" ref="BA148">IF(INDEX(Utilities!148:148,$B$9 + 5)="","",INDEX(Utilities!148:148,$B$9 +5))</f>
        <v/>
      </c>
      <c r="BC148">
        <f t="shared" si="124"/>
        <v>2158</v>
      </c>
      <c r="BD148">
        <f t="shared" si="108"/>
        <v>2040</v>
      </c>
      <c r="BE148" cm="1">
        <f t="array" ref="BE148">IF(BD148&gt;=MAX($D$3:$D$100),MAX($D$3:$D$100),IF(BC148&lt;$D$3,$D$3,INDEX($D$3:$D$100,MATCH(BC148,$D$3:$D$100)+1)))</f>
        <v>2040</v>
      </c>
      <c r="BF148">
        <f t="shared" si="109"/>
        <v>0.61919999999999997</v>
      </c>
      <c r="BG148" s="38">
        <f t="shared" si="110"/>
        <v>0.61919999999999997</v>
      </c>
      <c r="BH148">
        <f t="shared" si="111"/>
        <v>0.61919999999999997</v>
      </c>
      <c r="BI148">
        <f t="shared" si="112"/>
        <v>7536.9023999999999</v>
      </c>
      <c r="BJ148">
        <f t="shared" si="113"/>
        <v>0</v>
      </c>
      <c r="BL148" s="1" t="str" cm="1">
        <f t="array" ref="BL148">IF(INDEX(Utilities!148:148,$B$9)="","",INDEX(Utilities!148:148,$B$9))</f>
        <v/>
      </c>
      <c r="BM148" s="1" t="str" cm="1">
        <f t="array" ref="BM148">IF(INDEX(Utilities!148:148,$B$9 + 5)="","",INDEX(Utilities!148:148,$B$9 +5))</f>
        <v/>
      </c>
      <c r="BO148">
        <f t="shared" si="125"/>
        <v>2158</v>
      </c>
      <c r="BP148">
        <f t="shared" si="114"/>
        <v>2040</v>
      </c>
      <c r="BQ148" cm="1">
        <f t="array" ref="BQ148">IF(BP148&gt;=MAX($D$3:$D$100),MAX($D$3:$D$100),IF(BO148&lt;$D$3,$D$3,INDEX($D$3:$D$100,MATCH(BO148,$D$3:$D$100)+1)))</f>
        <v>2040</v>
      </c>
      <c r="BR148">
        <f t="shared" si="115"/>
        <v>4.5396000000000001</v>
      </c>
      <c r="BS148" s="38">
        <f t="shared" si="116"/>
        <v>4.5396000000000001</v>
      </c>
      <c r="BT148">
        <f t="shared" si="117"/>
        <v>4.5396000000000001</v>
      </c>
      <c r="BU148">
        <f t="shared" si="118"/>
        <v>55256.011200000001</v>
      </c>
      <c r="BV148">
        <f t="shared" si="119"/>
        <v>0</v>
      </c>
    </row>
    <row r="149" spans="7:74" x14ac:dyDescent="0.25">
      <c r="G149">
        <f t="shared" si="120"/>
        <v>2159</v>
      </c>
      <c r="H149">
        <f t="shared" si="84"/>
        <v>2040</v>
      </c>
      <c r="I149" cm="1">
        <f t="array" ref="I149">IF(H149&gt;=MAX($D$3:$D$100),MAX($D$3:$D$100),IF(G149&lt;$D$3,$D$3,INDEX($D$3:$D$100,MATCH(G149,$D$3:$D$100)+1)))</f>
        <v>2040</v>
      </c>
      <c r="J149">
        <f t="shared" si="85"/>
        <v>6.8040000000000003E-2</v>
      </c>
      <c r="K149">
        <f t="shared" si="86"/>
        <v>6.8040000000000003E-2</v>
      </c>
      <c r="L149">
        <f t="shared" si="87"/>
        <v>6.8040000000000003E-2</v>
      </c>
      <c r="M149">
        <f t="shared" si="88"/>
        <v>828.18288000000007</v>
      </c>
      <c r="N149">
        <f t="shared" si="89"/>
        <v>0</v>
      </c>
      <c r="P149" s="1" t="str" cm="1">
        <f t="array" ref="P149">IF(INDEX(Utilities!149:149,$B$9)="","",INDEX(Utilities!149:149,$B$9))</f>
        <v/>
      </c>
      <c r="Q149" s="1" t="str" cm="1">
        <f t="array" ref="Q149">IF(INDEX(Utilities!149:149,$B$9 + 2)="","",INDEX(Utilities!149:149,$B$9 + 2))</f>
        <v/>
      </c>
      <c r="S149">
        <f t="shared" si="121"/>
        <v>2159</v>
      </c>
      <c r="T149">
        <f t="shared" si="90"/>
        <v>2040</v>
      </c>
      <c r="U149" cm="1">
        <f t="array" ref="U149">IF(T149&gt;=MAX($D$3:$D$100),MAX($D$3:$D$100),IF(S149&lt;$D$3,$D$3,INDEX($D$3:$D$100,MATCH(S149,$D$3:$D$100)+1)))</f>
        <v>2040</v>
      </c>
      <c r="V149">
        <f t="shared" si="91"/>
        <v>4.5720000000000003E-5</v>
      </c>
      <c r="W149" s="38">
        <f t="shared" si="92"/>
        <v>4.5720000000000003E-5</v>
      </c>
      <c r="X149">
        <f t="shared" si="93"/>
        <v>4.5720000000000003E-5</v>
      </c>
      <c r="Y149">
        <f t="shared" si="94"/>
        <v>0.55650384000000008</v>
      </c>
      <c r="Z149">
        <f t="shared" si="95"/>
        <v>0</v>
      </c>
      <c r="AB149" s="1" t="str" cm="1">
        <f t="array" ref="AB149">IF(INDEX(Utilities!149:149,$B$9)="","",INDEX(Utilities!149:149,$B$9))</f>
        <v/>
      </c>
      <c r="AC149" s="1" t="str" cm="1">
        <f t="array" ref="AC149">IF(INDEX(Utilities!149:149,$B$9 + 3)="","",INDEX(Utilities!149:149,$B$9 +3))</f>
        <v/>
      </c>
      <c r="AE149">
        <f t="shared" si="122"/>
        <v>2159</v>
      </c>
      <c r="AF149">
        <f t="shared" si="96"/>
        <v>2040</v>
      </c>
      <c r="AG149" cm="1">
        <f t="array" ref="AG149">IF(AF149&gt;=MAX($D$3:$D$100),MAX($D$3:$D$100),IF(AE149&lt;$D$3,$D$3,INDEX($D$3:$D$100,MATCH(AE149,$D$3:$D$100)+1)))</f>
        <v>2040</v>
      </c>
      <c r="AH149">
        <f t="shared" si="97"/>
        <v>4.572E-4</v>
      </c>
      <c r="AI149" s="38">
        <f t="shared" si="98"/>
        <v>4.572E-4</v>
      </c>
      <c r="AJ149">
        <f t="shared" si="99"/>
        <v>4.572E-4</v>
      </c>
      <c r="AK149">
        <f t="shared" si="100"/>
        <v>5.5650383999999997</v>
      </c>
      <c r="AL149">
        <f t="shared" si="101"/>
        <v>0</v>
      </c>
      <c r="AN149" s="1" t="str" cm="1">
        <f t="array" ref="AN149">IF(INDEX(Utilities!149:149,$B$9)="","",INDEX(Utilities!149:149,$B$9))</f>
        <v/>
      </c>
      <c r="AO149" s="1" t="str" cm="1">
        <f t="array" ref="AO149">IF(INDEX(Utilities!149:149,$B$9 + 4)="","",INDEX(Utilities!149:149,$B$9 +4))</f>
        <v/>
      </c>
      <c r="AQ149">
        <f t="shared" si="123"/>
        <v>2159</v>
      </c>
      <c r="AR149">
        <f t="shared" si="102"/>
        <v>2040</v>
      </c>
      <c r="AS149" cm="1">
        <f t="array" ref="AS149">IF(AR149&gt;=MAX($D$3:$D$100),MAX($D$3:$D$100),IF(AQ149&lt;$D$3,$D$3,INDEX($D$3:$D$100,MATCH(AQ149,$D$3:$D$100)+1)))</f>
        <v>2040</v>
      </c>
      <c r="AT149">
        <f t="shared" si="103"/>
        <v>9.6840000000000001E-5</v>
      </c>
      <c r="AU149" s="38">
        <f t="shared" si="104"/>
        <v>9.6840000000000001E-5</v>
      </c>
      <c r="AV149">
        <f t="shared" si="105"/>
        <v>9.6840000000000001E-5</v>
      </c>
      <c r="AW149">
        <f t="shared" si="106"/>
        <v>1.17873648</v>
      </c>
      <c r="AX149">
        <f t="shared" si="107"/>
        <v>0</v>
      </c>
      <c r="AZ149" s="1" t="str" cm="1">
        <f t="array" ref="AZ149">IF(INDEX(Utilities!149:149,$B$9)="","",INDEX(Utilities!149:149,$B$9))</f>
        <v/>
      </c>
      <c r="BA149" s="1" t="str" cm="1">
        <f t="array" ref="BA149">IF(INDEX(Utilities!149:149,$B$9 + 5)="","",INDEX(Utilities!149:149,$B$9 +5))</f>
        <v/>
      </c>
      <c r="BC149">
        <f t="shared" si="124"/>
        <v>2159</v>
      </c>
      <c r="BD149">
        <f t="shared" si="108"/>
        <v>2040</v>
      </c>
      <c r="BE149" cm="1">
        <f t="array" ref="BE149">IF(BD149&gt;=MAX($D$3:$D$100),MAX($D$3:$D$100),IF(BC149&lt;$D$3,$D$3,INDEX($D$3:$D$100,MATCH(BC149,$D$3:$D$100)+1)))</f>
        <v>2040</v>
      </c>
      <c r="BF149">
        <f t="shared" si="109"/>
        <v>0.61919999999999997</v>
      </c>
      <c r="BG149" s="38">
        <f t="shared" si="110"/>
        <v>0.61919999999999997</v>
      </c>
      <c r="BH149">
        <f t="shared" si="111"/>
        <v>0.61919999999999997</v>
      </c>
      <c r="BI149">
        <f t="shared" si="112"/>
        <v>7536.9023999999999</v>
      </c>
      <c r="BJ149">
        <f t="shared" si="113"/>
        <v>0</v>
      </c>
      <c r="BL149" s="1" t="str" cm="1">
        <f t="array" ref="BL149">IF(INDEX(Utilities!149:149,$B$9)="","",INDEX(Utilities!149:149,$B$9))</f>
        <v/>
      </c>
      <c r="BM149" s="1" t="str" cm="1">
        <f t="array" ref="BM149">IF(INDEX(Utilities!149:149,$B$9 + 5)="","",INDEX(Utilities!149:149,$B$9 +5))</f>
        <v/>
      </c>
      <c r="BO149">
        <f t="shared" si="125"/>
        <v>2159</v>
      </c>
      <c r="BP149">
        <f t="shared" si="114"/>
        <v>2040</v>
      </c>
      <c r="BQ149" cm="1">
        <f t="array" ref="BQ149">IF(BP149&gt;=MAX($D$3:$D$100),MAX($D$3:$D$100),IF(BO149&lt;$D$3,$D$3,INDEX($D$3:$D$100,MATCH(BO149,$D$3:$D$100)+1)))</f>
        <v>2040</v>
      </c>
      <c r="BR149">
        <f t="shared" si="115"/>
        <v>4.5396000000000001</v>
      </c>
      <c r="BS149" s="38">
        <f t="shared" si="116"/>
        <v>4.5396000000000001</v>
      </c>
      <c r="BT149">
        <f t="shared" si="117"/>
        <v>4.5396000000000001</v>
      </c>
      <c r="BU149">
        <f t="shared" si="118"/>
        <v>55256.011200000001</v>
      </c>
      <c r="BV149">
        <f t="shared" si="119"/>
        <v>0</v>
      </c>
    </row>
    <row r="150" spans="7:74" x14ac:dyDescent="0.25">
      <c r="G150">
        <f t="shared" si="120"/>
        <v>2160</v>
      </c>
      <c r="H150">
        <f t="shared" si="84"/>
        <v>2040</v>
      </c>
      <c r="I150" cm="1">
        <f t="array" ref="I150">IF(H150&gt;=MAX($D$3:$D$100),MAX($D$3:$D$100),IF(G150&lt;$D$3,$D$3,INDEX($D$3:$D$100,MATCH(G150,$D$3:$D$100)+1)))</f>
        <v>2040</v>
      </c>
      <c r="J150">
        <f t="shared" si="85"/>
        <v>6.8040000000000003E-2</v>
      </c>
      <c r="K150">
        <f t="shared" si="86"/>
        <v>6.8040000000000003E-2</v>
      </c>
      <c r="L150">
        <f t="shared" si="87"/>
        <v>6.8040000000000003E-2</v>
      </c>
      <c r="M150">
        <f t="shared" si="88"/>
        <v>828.18288000000007</v>
      </c>
      <c r="N150">
        <f t="shared" si="89"/>
        <v>0</v>
      </c>
      <c r="P150" s="1" t="str" cm="1">
        <f t="array" ref="P150">IF(INDEX(Utilities!150:150,$B$9)="","",INDEX(Utilities!150:150,$B$9))</f>
        <v/>
      </c>
      <c r="Q150" s="1" t="str" cm="1">
        <f t="array" ref="Q150">IF(INDEX(Utilities!150:150,$B$9 + 2)="","",INDEX(Utilities!150:150,$B$9 + 2))</f>
        <v/>
      </c>
      <c r="S150">
        <f t="shared" si="121"/>
        <v>2160</v>
      </c>
      <c r="T150">
        <f t="shared" si="90"/>
        <v>2040</v>
      </c>
      <c r="U150" cm="1">
        <f t="array" ref="U150">IF(T150&gt;=MAX($D$3:$D$100),MAX($D$3:$D$100),IF(S150&lt;$D$3,$D$3,INDEX($D$3:$D$100,MATCH(S150,$D$3:$D$100)+1)))</f>
        <v>2040</v>
      </c>
      <c r="V150">
        <f t="shared" si="91"/>
        <v>4.5720000000000003E-5</v>
      </c>
      <c r="W150" s="38">
        <f t="shared" si="92"/>
        <v>4.5720000000000003E-5</v>
      </c>
      <c r="X150">
        <f t="shared" si="93"/>
        <v>4.5720000000000003E-5</v>
      </c>
      <c r="Y150">
        <f t="shared" si="94"/>
        <v>0.55650384000000008</v>
      </c>
      <c r="Z150">
        <f t="shared" si="95"/>
        <v>0</v>
      </c>
      <c r="AB150" s="1" t="str" cm="1">
        <f t="array" ref="AB150">IF(INDEX(Utilities!150:150,$B$9)="","",INDEX(Utilities!150:150,$B$9))</f>
        <v/>
      </c>
      <c r="AC150" s="1" t="str" cm="1">
        <f t="array" ref="AC150">IF(INDEX(Utilities!150:150,$B$9 + 3)="","",INDEX(Utilities!150:150,$B$9 +3))</f>
        <v/>
      </c>
      <c r="AE150">
        <f t="shared" si="122"/>
        <v>2160</v>
      </c>
      <c r="AF150">
        <f t="shared" si="96"/>
        <v>2040</v>
      </c>
      <c r="AG150" cm="1">
        <f t="array" ref="AG150">IF(AF150&gt;=MAX($D$3:$D$100),MAX($D$3:$D$100),IF(AE150&lt;$D$3,$D$3,INDEX($D$3:$D$100,MATCH(AE150,$D$3:$D$100)+1)))</f>
        <v>2040</v>
      </c>
      <c r="AH150">
        <f t="shared" si="97"/>
        <v>4.572E-4</v>
      </c>
      <c r="AI150" s="38">
        <f t="shared" si="98"/>
        <v>4.572E-4</v>
      </c>
      <c r="AJ150">
        <f t="shared" si="99"/>
        <v>4.572E-4</v>
      </c>
      <c r="AK150">
        <f t="shared" si="100"/>
        <v>5.5650383999999997</v>
      </c>
      <c r="AL150">
        <f t="shared" si="101"/>
        <v>0</v>
      </c>
      <c r="AN150" s="1" t="str" cm="1">
        <f t="array" ref="AN150">IF(INDEX(Utilities!150:150,$B$9)="","",INDEX(Utilities!150:150,$B$9))</f>
        <v/>
      </c>
      <c r="AO150" s="1" t="str" cm="1">
        <f t="array" ref="AO150">IF(INDEX(Utilities!150:150,$B$9 + 4)="","",INDEX(Utilities!150:150,$B$9 +4))</f>
        <v/>
      </c>
      <c r="AQ150">
        <f t="shared" si="123"/>
        <v>2160</v>
      </c>
      <c r="AR150">
        <f t="shared" si="102"/>
        <v>2040</v>
      </c>
      <c r="AS150" cm="1">
        <f t="array" ref="AS150">IF(AR150&gt;=MAX($D$3:$D$100),MAX($D$3:$D$100),IF(AQ150&lt;$D$3,$D$3,INDEX($D$3:$D$100,MATCH(AQ150,$D$3:$D$100)+1)))</f>
        <v>2040</v>
      </c>
      <c r="AT150">
        <f t="shared" si="103"/>
        <v>9.6840000000000001E-5</v>
      </c>
      <c r="AU150" s="38">
        <f t="shared" si="104"/>
        <v>9.6840000000000001E-5</v>
      </c>
      <c r="AV150">
        <f t="shared" si="105"/>
        <v>9.6840000000000001E-5</v>
      </c>
      <c r="AW150">
        <f t="shared" si="106"/>
        <v>1.17873648</v>
      </c>
      <c r="AX150">
        <f t="shared" si="107"/>
        <v>0</v>
      </c>
      <c r="AZ150" s="1" t="str" cm="1">
        <f t="array" ref="AZ150">IF(INDEX(Utilities!150:150,$B$9)="","",INDEX(Utilities!150:150,$B$9))</f>
        <v/>
      </c>
      <c r="BA150" s="1" t="str" cm="1">
        <f t="array" ref="BA150">IF(INDEX(Utilities!150:150,$B$9 + 5)="","",INDEX(Utilities!150:150,$B$9 +5))</f>
        <v/>
      </c>
      <c r="BC150">
        <f t="shared" si="124"/>
        <v>2160</v>
      </c>
      <c r="BD150">
        <f t="shared" si="108"/>
        <v>2040</v>
      </c>
      <c r="BE150" cm="1">
        <f t="array" ref="BE150">IF(BD150&gt;=MAX($D$3:$D$100),MAX($D$3:$D$100),IF(BC150&lt;$D$3,$D$3,INDEX($D$3:$D$100,MATCH(BC150,$D$3:$D$100)+1)))</f>
        <v>2040</v>
      </c>
      <c r="BF150">
        <f t="shared" si="109"/>
        <v>0.61919999999999997</v>
      </c>
      <c r="BG150" s="38">
        <f t="shared" si="110"/>
        <v>0.61919999999999997</v>
      </c>
      <c r="BH150">
        <f t="shared" si="111"/>
        <v>0.61919999999999997</v>
      </c>
      <c r="BI150">
        <f t="shared" si="112"/>
        <v>7536.9023999999999</v>
      </c>
      <c r="BJ150">
        <f t="shared" si="113"/>
        <v>0</v>
      </c>
      <c r="BL150" s="1" t="str" cm="1">
        <f t="array" ref="BL150">IF(INDEX(Utilities!150:150,$B$9)="","",INDEX(Utilities!150:150,$B$9))</f>
        <v/>
      </c>
      <c r="BM150" s="1" t="str" cm="1">
        <f t="array" ref="BM150">IF(INDEX(Utilities!150:150,$B$9 + 5)="","",INDEX(Utilities!150:150,$B$9 +5))</f>
        <v/>
      </c>
      <c r="BO150">
        <f t="shared" si="125"/>
        <v>2160</v>
      </c>
      <c r="BP150">
        <f t="shared" si="114"/>
        <v>2040</v>
      </c>
      <c r="BQ150" cm="1">
        <f t="array" ref="BQ150">IF(BP150&gt;=MAX($D$3:$D$100),MAX($D$3:$D$100),IF(BO150&lt;$D$3,$D$3,INDEX($D$3:$D$100,MATCH(BO150,$D$3:$D$100)+1)))</f>
        <v>2040</v>
      </c>
      <c r="BR150">
        <f t="shared" si="115"/>
        <v>4.5396000000000001</v>
      </c>
      <c r="BS150" s="38">
        <f t="shared" si="116"/>
        <v>4.5396000000000001</v>
      </c>
      <c r="BT150">
        <f t="shared" si="117"/>
        <v>4.5396000000000001</v>
      </c>
      <c r="BU150">
        <f t="shared" si="118"/>
        <v>55256.011200000001</v>
      </c>
      <c r="BV150">
        <f t="shared" si="119"/>
        <v>0</v>
      </c>
    </row>
    <row r="151" spans="7:74" x14ac:dyDescent="0.25">
      <c r="G151">
        <f t="shared" si="120"/>
        <v>2161</v>
      </c>
      <c r="H151">
        <f t="shared" si="84"/>
        <v>2040</v>
      </c>
      <c r="I151" cm="1">
        <f t="array" ref="I151">IF(H151&gt;=MAX($D$3:$D$100),MAX($D$3:$D$100),IF(G151&lt;$D$3,$D$3,INDEX($D$3:$D$100,MATCH(G151,$D$3:$D$100)+1)))</f>
        <v>2040</v>
      </c>
      <c r="J151">
        <f t="shared" si="85"/>
        <v>6.8040000000000003E-2</v>
      </c>
      <c r="K151">
        <f t="shared" si="86"/>
        <v>6.8040000000000003E-2</v>
      </c>
      <c r="L151">
        <f t="shared" si="87"/>
        <v>6.8040000000000003E-2</v>
      </c>
      <c r="M151">
        <f t="shared" si="88"/>
        <v>828.18288000000007</v>
      </c>
      <c r="N151">
        <f t="shared" si="89"/>
        <v>0</v>
      </c>
      <c r="P151" s="1" t="str" cm="1">
        <f t="array" ref="P151">IF(INDEX(Utilities!151:151,$B$9)="","",INDEX(Utilities!151:151,$B$9))</f>
        <v/>
      </c>
      <c r="Q151" s="1" t="str" cm="1">
        <f t="array" ref="Q151">IF(INDEX(Utilities!151:151,$B$9 + 2)="","",INDEX(Utilities!151:151,$B$9 + 2))</f>
        <v/>
      </c>
      <c r="S151">
        <f t="shared" si="121"/>
        <v>2161</v>
      </c>
      <c r="T151">
        <f t="shared" si="90"/>
        <v>2040</v>
      </c>
      <c r="U151" cm="1">
        <f t="array" ref="U151">IF(T151&gt;=MAX($D$3:$D$100),MAX($D$3:$D$100),IF(S151&lt;$D$3,$D$3,INDEX($D$3:$D$100,MATCH(S151,$D$3:$D$100)+1)))</f>
        <v>2040</v>
      </c>
      <c r="V151">
        <f t="shared" si="91"/>
        <v>4.5720000000000003E-5</v>
      </c>
      <c r="W151" s="38">
        <f t="shared" si="92"/>
        <v>4.5720000000000003E-5</v>
      </c>
      <c r="X151">
        <f t="shared" si="93"/>
        <v>4.5720000000000003E-5</v>
      </c>
      <c r="Y151">
        <f t="shared" si="94"/>
        <v>0.55650384000000008</v>
      </c>
      <c r="Z151">
        <f t="shared" si="95"/>
        <v>0</v>
      </c>
      <c r="AB151" s="1" t="str" cm="1">
        <f t="array" ref="AB151">IF(INDEX(Utilities!151:151,$B$9)="","",INDEX(Utilities!151:151,$B$9))</f>
        <v/>
      </c>
      <c r="AC151" s="1" t="str" cm="1">
        <f t="array" ref="AC151">IF(INDEX(Utilities!151:151,$B$9 + 3)="","",INDEX(Utilities!151:151,$B$9 +3))</f>
        <v/>
      </c>
      <c r="AE151">
        <f t="shared" si="122"/>
        <v>2161</v>
      </c>
      <c r="AF151">
        <f t="shared" si="96"/>
        <v>2040</v>
      </c>
      <c r="AG151" cm="1">
        <f t="array" ref="AG151">IF(AF151&gt;=MAX($D$3:$D$100),MAX($D$3:$D$100),IF(AE151&lt;$D$3,$D$3,INDEX($D$3:$D$100,MATCH(AE151,$D$3:$D$100)+1)))</f>
        <v>2040</v>
      </c>
      <c r="AH151">
        <f t="shared" si="97"/>
        <v>4.572E-4</v>
      </c>
      <c r="AI151" s="38">
        <f t="shared" si="98"/>
        <v>4.572E-4</v>
      </c>
      <c r="AJ151">
        <f t="shared" si="99"/>
        <v>4.572E-4</v>
      </c>
      <c r="AK151">
        <f t="shared" si="100"/>
        <v>5.5650383999999997</v>
      </c>
      <c r="AL151">
        <f t="shared" si="101"/>
        <v>0</v>
      </c>
      <c r="AN151" s="1" t="str" cm="1">
        <f t="array" ref="AN151">IF(INDEX(Utilities!151:151,$B$9)="","",INDEX(Utilities!151:151,$B$9))</f>
        <v/>
      </c>
      <c r="AO151" s="1" t="str" cm="1">
        <f t="array" ref="AO151">IF(INDEX(Utilities!151:151,$B$9 + 4)="","",INDEX(Utilities!151:151,$B$9 +4))</f>
        <v/>
      </c>
      <c r="AQ151">
        <f t="shared" si="123"/>
        <v>2161</v>
      </c>
      <c r="AR151">
        <f t="shared" si="102"/>
        <v>2040</v>
      </c>
      <c r="AS151" cm="1">
        <f t="array" ref="AS151">IF(AR151&gt;=MAX($D$3:$D$100),MAX($D$3:$D$100),IF(AQ151&lt;$D$3,$D$3,INDEX($D$3:$D$100,MATCH(AQ151,$D$3:$D$100)+1)))</f>
        <v>2040</v>
      </c>
      <c r="AT151">
        <f t="shared" si="103"/>
        <v>9.6840000000000001E-5</v>
      </c>
      <c r="AU151" s="38">
        <f t="shared" si="104"/>
        <v>9.6840000000000001E-5</v>
      </c>
      <c r="AV151">
        <f t="shared" si="105"/>
        <v>9.6840000000000001E-5</v>
      </c>
      <c r="AW151">
        <f t="shared" si="106"/>
        <v>1.17873648</v>
      </c>
      <c r="AX151">
        <f t="shared" si="107"/>
        <v>0</v>
      </c>
      <c r="AZ151" s="1" t="str" cm="1">
        <f t="array" ref="AZ151">IF(INDEX(Utilities!151:151,$B$9)="","",INDEX(Utilities!151:151,$B$9))</f>
        <v/>
      </c>
      <c r="BA151" s="1" t="str" cm="1">
        <f t="array" ref="BA151">IF(INDEX(Utilities!151:151,$B$9 + 5)="","",INDEX(Utilities!151:151,$B$9 +5))</f>
        <v/>
      </c>
      <c r="BC151">
        <f t="shared" si="124"/>
        <v>2161</v>
      </c>
      <c r="BD151">
        <f t="shared" si="108"/>
        <v>2040</v>
      </c>
      <c r="BE151" cm="1">
        <f t="array" ref="BE151">IF(BD151&gt;=MAX($D$3:$D$100),MAX($D$3:$D$100),IF(BC151&lt;$D$3,$D$3,INDEX($D$3:$D$100,MATCH(BC151,$D$3:$D$100)+1)))</f>
        <v>2040</v>
      </c>
      <c r="BF151">
        <f t="shared" si="109"/>
        <v>0.61919999999999997</v>
      </c>
      <c r="BG151" s="38">
        <f t="shared" si="110"/>
        <v>0.61919999999999997</v>
      </c>
      <c r="BH151">
        <f t="shared" si="111"/>
        <v>0.61919999999999997</v>
      </c>
      <c r="BI151">
        <f t="shared" si="112"/>
        <v>7536.9023999999999</v>
      </c>
      <c r="BJ151">
        <f t="shared" si="113"/>
        <v>0</v>
      </c>
      <c r="BL151" s="1" t="str" cm="1">
        <f t="array" ref="BL151">IF(INDEX(Utilities!151:151,$B$9)="","",INDEX(Utilities!151:151,$B$9))</f>
        <v/>
      </c>
      <c r="BM151" s="1" t="str" cm="1">
        <f t="array" ref="BM151">IF(INDEX(Utilities!151:151,$B$9 + 5)="","",INDEX(Utilities!151:151,$B$9 +5))</f>
        <v/>
      </c>
      <c r="BO151">
        <f t="shared" si="125"/>
        <v>2161</v>
      </c>
      <c r="BP151">
        <f t="shared" si="114"/>
        <v>2040</v>
      </c>
      <c r="BQ151" cm="1">
        <f t="array" ref="BQ151">IF(BP151&gt;=MAX($D$3:$D$100),MAX($D$3:$D$100),IF(BO151&lt;$D$3,$D$3,INDEX($D$3:$D$100,MATCH(BO151,$D$3:$D$100)+1)))</f>
        <v>2040</v>
      </c>
      <c r="BR151">
        <f t="shared" si="115"/>
        <v>4.5396000000000001</v>
      </c>
      <c r="BS151" s="38">
        <f t="shared" si="116"/>
        <v>4.5396000000000001</v>
      </c>
      <c r="BT151">
        <f t="shared" si="117"/>
        <v>4.5396000000000001</v>
      </c>
      <c r="BU151">
        <f t="shared" si="118"/>
        <v>55256.011200000001</v>
      </c>
      <c r="BV151">
        <f t="shared" si="119"/>
        <v>0</v>
      </c>
    </row>
    <row r="152" spans="7:74" x14ac:dyDescent="0.25">
      <c r="G152">
        <f t="shared" si="120"/>
        <v>2162</v>
      </c>
      <c r="H152">
        <f t="shared" si="84"/>
        <v>2040</v>
      </c>
      <c r="I152" cm="1">
        <f t="array" ref="I152">IF(H152&gt;=MAX($D$3:$D$100),MAX($D$3:$D$100),IF(G152&lt;$D$3,$D$3,INDEX($D$3:$D$100,MATCH(G152,$D$3:$D$100)+1)))</f>
        <v>2040</v>
      </c>
      <c r="J152">
        <f t="shared" si="85"/>
        <v>6.8040000000000003E-2</v>
      </c>
      <c r="K152">
        <f t="shared" si="86"/>
        <v>6.8040000000000003E-2</v>
      </c>
      <c r="L152">
        <f t="shared" si="87"/>
        <v>6.8040000000000003E-2</v>
      </c>
      <c r="M152">
        <f t="shared" si="88"/>
        <v>828.18288000000007</v>
      </c>
      <c r="N152">
        <f t="shared" si="89"/>
        <v>0</v>
      </c>
      <c r="P152" s="1" t="str" cm="1">
        <f t="array" ref="P152">IF(INDEX(Utilities!152:152,$B$9)="","",INDEX(Utilities!152:152,$B$9))</f>
        <v/>
      </c>
      <c r="Q152" s="1" t="str" cm="1">
        <f t="array" ref="Q152">IF(INDEX(Utilities!152:152,$B$9 + 2)="","",INDEX(Utilities!152:152,$B$9 + 2))</f>
        <v/>
      </c>
      <c r="S152">
        <f t="shared" si="121"/>
        <v>2162</v>
      </c>
      <c r="T152">
        <f t="shared" si="90"/>
        <v>2040</v>
      </c>
      <c r="U152" cm="1">
        <f t="array" ref="U152">IF(T152&gt;=MAX($D$3:$D$100),MAX($D$3:$D$100),IF(S152&lt;$D$3,$D$3,INDEX($D$3:$D$100,MATCH(S152,$D$3:$D$100)+1)))</f>
        <v>2040</v>
      </c>
      <c r="V152">
        <f t="shared" si="91"/>
        <v>4.5720000000000003E-5</v>
      </c>
      <c r="W152" s="38">
        <f t="shared" si="92"/>
        <v>4.5720000000000003E-5</v>
      </c>
      <c r="X152">
        <f t="shared" si="93"/>
        <v>4.5720000000000003E-5</v>
      </c>
      <c r="Y152">
        <f t="shared" si="94"/>
        <v>0.55650384000000008</v>
      </c>
      <c r="Z152">
        <f t="shared" si="95"/>
        <v>0</v>
      </c>
      <c r="AB152" s="1" t="str" cm="1">
        <f t="array" ref="AB152">IF(INDEX(Utilities!152:152,$B$9)="","",INDEX(Utilities!152:152,$B$9))</f>
        <v/>
      </c>
      <c r="AC152" s="1" t="str" cm="1">
        <f t="array" ref="AC152">IF(INDEX(Utilities!152:152,$B$9 + 3)="","",INDEX(Utilities!152:152,$B$9 +3))</f>
        <v/>
      </c>
      <c r="AE152">
        <f t="shared" si="122"/>
        <v>2162</v>
      </c>
      <c r="AF152">
        <f t="shared" si="96"/>
        <v>2040</v>
      </c>
      <c r="AG152" cm="1">
        <f t="array" ref="AG152">IF(AF152&gt;=MAX($D$3:$D$100),MAX($D$3:$D$100),IF(AE152&lt;$D$3,$D$3,INDEX($D$3:$D$100,MATCH(AE152,$D$3:$D$100)+1)))</f>
        <v>2040</v>
      </c>
      <c r="AH152">
        <f t="shared" si="97"/>
        <v>4.572E-4</v>
      </c>
      <c r="AI152" s="38">
        <f t="shared" si="98"/>
        <v>4.572E-4</v>
      </c>
      <c r="AJ152">
        <f t="shared" si="99"/>
        <v>4.572E-4</v>
      </c>
      <c r="AK152">
        <f t="shared" si="100"/>
        <v>5.5650383999999997</v>
      </c>
      <c r="AL152">
        <f t="shared" si="101"/>
        <v>0</v>
      </c>
      <c r="AN152" s="1" t="str" cm="1">
        <f t="array" ref="AN152">IF(INDEX(Utilities!152:152,$B$9)="","",INDEX(Utilities!152:152,$B$9))</f>
        <v/>
      </c>
      <c r="AO152" s="1" t="str" cm="1">
        <f t="array" ref="AO152">IF(INDEX(Utilities!152:152,$B$9 + 4)="","",INDEX(Utilities!152:152,$B$9 +4))</f>
        <v/>
      </c>
      <c r="AQ152">
        <f t="shared" si="123"/>
        <v>2162</v>
      </c>
      <c r="AR152">
        <f t="shared" si="102"/>
        <v>2040</v>
      </c>
      <c r="AS152" cm="1">
        <f t="array" ref="AS152">IF(AR152&gt;=MAX($D$3:$D$100),MAX($D$3:$D$100),IF(AQ152&lt;$D$3,$D$3,INDEX($D$3:$D$100,MATCH(AQ152,$D$3:$D$100)+1)))</f>
        <v>2040</v>
      </c>
      <c r="AT152">
        <f t="shared" si="103"/>
        <v>9.6840000000000001E-5</v>
      </c>
      <c r="AU152" s="38">
        <f t="shared" si="104"/>
        <v>9.6840000000000001E-5</v>
      </c>
      <c r="AV152">
        <f t="shared" si="105"/>
        <v>9.6840000000000001E-5</v>
      </c>
      <c r="AW152">
        <f t="shared" si="106"/>
        <v>1.17873648</v>
      </c>
      <c r="AX152">
        <f t="shared" si="107"/>
        <v>0</v>
      </c>
      <c r="AZ152" s="1" t="str" cm="1">
        <f t="array" ref="AZ152">IF(INDEX(Utilities!152:152,$B$9)="","",INDEX(Utilities!152:152,$B$9))</f>
        <v/>
      </c>
      <c r="BA152" s="1" t="str" cm="1">
        <f t="array" ref="BA152">IF(INDEX(Utilities!152:152,$B$9 + 5)="","",INDEX(Utilities!152:152,$B$9 +5))</f>
        <v/>
      </c>
      <c r="BC152">
        <f t="shared" si="124"/>
        <v>2162</v>
      </c>
      <c r="BD152">
        <f t="shared" si="108"/>
        <v>2040</v>
      </c>
      <c r="BE152" cm="1">
        <f t="array" ref="BE152">IF(BD152&gt;=MAX($D$3:$D$100),MAX($D$3:$D$100),IF(BC152&lt;$D$3,$D$3,INDEX($D$3:$D$100,MATCH(BC152,$D$3:$D$100)+1)))</f>
        <v>2040</v>
      </c>
      <c r="BF152">
        <f t="shared" si="109"/>
        <v>0.61919999999999997</v>
      </c>
      <c r="BG152" s="38">
        <f t="shared" si="110"/>
        <v>0.61919999999999997</v>
      </c>
      <c r="BH152">
        <f t="shared" si="111"/>
        <v>0.61919999999999997</v>
      </c>
      <c r="BI152">
        <f t="shared" si="112"/>
        <v>7536.9023999999999</v>
      </c>
      <c r="BJ152">
        <f t="shared" si="113"/>
        <v>0</v>
      </c>
      <c r="BL152" s="1" t="str" cm="1">
        <f t="array" ref="BL152">IF(INDEX(Utilities!152:152,$B$9)="","",INDEX(Utilities!152:152,$B$9))</f>
        <v/>
      </c>
      <c r="BM152" s="1" t="str" cm="1">
        <f t="array" ref="BM152">IF(INDEX(Utilities!152:152,$B$9 + 5)="","",INDEX(Utilities!152:152,$B$9 +5))</f>
        <v/>
      </c>
      <c r="BO152">
        <f t="shared" si="125"/>
        <v>2162</v>
      </c>
      <c r="BP152">
        <f t="shared" si="114"/>
        <v>2040</v>
      </c>
      <c r="BQ152" cm="1">
        <f t="array" ref="BQ152">IF(BP152&gt;=MAX($D$3:$D$100),MAX($D$3:$D$100),IF(BO152&lt;$D$3,$D$3,INDEX($D$3:$D$100,MATCH(BO152,$D$3:$D$100)+1)))</f>
        <v>2040</v>
      </c>
      <c r="BR152">
        <f t="shared" si="115"/>
        <v>4.5396000000000001</v>
      </c>
      <c r="BS152" s="38">
        <f t="shared" si="116"/>
        <v>4.5396000000000001</v>
      </c>
      <c r="BT152">
        <f t="shared" si="117"/>
        <v>4.5396000000000001</v>
      </c>
      <c r="BU152">
        <f t="shared" si="118"/>
        <v>55256.011200000001</v>
      </c>
      <c r="BV152">
        <f t="shared" si="119"/>
        <v>0</v>
      </c>
    </row>
    <row r="153" spans="7:74" x14ac:dyDescent="0.25">
      <c r="G153">
        <f t="shared" si="120"/>
        <v>2163</v>
      </c>
      <c r="H153">
        <f t="shared" si="84"/>
        <v>2040</v>
      </c>
      <c r="I153" cm="1">
        <f t="array" ref="I153">IF(H153&gt;=MAX($D$3:$D$100),MAX($D$3:$D$100),IF(G153&lt;$D$3,$D$3,INDEX($D$3:$D$100,MATCH(G153,$D$3:$D$100)+1)))</f>
        <v>2040</v>
      </c>
      <c r="J153">
        <f t="shared" si="85"/>
        <v>6.8040000000000003E-2</v>
      </c>
      <c r="K153">
        <f t="shared" si="86"/>
        <v>6.8040000000000003E-2</v>
      </c>
      <c r="L153">
        <f t="shared" si="87"/>
        <v>6.8040000000000003E-2</v>
      </c>
      <c r="M153">
        <f t="shared" si="88"/>
        <v>828.18288000000007</v>
      </c>
      <c r="N153">
        <f t="shared" si="89"/>
        <v>0</v>
      </c>
      <c r="P153" s="1" t="str" cm="1">
        <f t="array" ref="P153">IF(INDEX(Utilities!153:153,$B$9)="","",INDEX(Utilities!153:153,$B$9))</f>
        <v/>
      </c>
      <c r="Q153" s="1" t="str" cm="1">
        <f t="array" ref="Q153">IF(INDEX(Utilities!153:153,$B$9 + 2)="","",INDEX(Utilities!153:153,$B$9 + 2))</f>
        <v/>
      </c>
      <c r="S153">
        <f t="shared" si="121"/>
        <v>2163</v>
      </c>
      <c r="T153">
        <f t="shared" si="90"/>
        <v>2040</v>
      </c>
      <c r="U153" cm="1">
        <f t="array" ref="U153">IF(T153&gt;=MAX($D$3:$D$100),MAX($D$3:$D$100),IF(S153&lt;$D$3,$D$3,INDEX($D$3:$D$100,MATCH(S153,$D$3:$D$100)+1)))</f>
        <v>2040</v>
      </c>
      <c r="V153">
        <f t="shared" si="91"/>
        <v>4.5720000000000003E-5</v>
      </c>
      <c r="W153" s="38">
        <f t="shared" si="92"/>
        <v>4.5720000000000003E-5</v>
      </c>
      <c r="X153">
        <f t="shared" si="93"/>
        <v>4.5720000000000003E-5</v>
      </c>
      <c r="Y153">
        <f t="shared" si="94"/>
        <v>0.55650384000000008</v>
      </c>
      <c r="Z153">
        <f t="shared" si="95"/>
        <v>0</v>
      </c>
      <c r="AB153" s="1" t="str" cm="1">
        <f t="array" ref="AB153">IF(INDEX(Utilities!153:153,$B$9)="","",INDEX(Utilities!153:153,$B$9))</f>
        <v/>
      </c>
      <c r="AC153" s="1" t="str" cm="1">
        <f t="array" ref="AC153">IF(INDEX(Utilities!153:153,$B$9 + 3)="","",INDEX(Utilities!153:153,$B$9 +3))</f>
        <v/>
      </c>
      <c r="AE153">
        <f t="shared" si="122"/>
        <v>2163</v>
      </c>
      <c r="AF153">
        <f t="shared" si="96"/>
        <v>2040</v>
      </c>
      <c r="AG153" cm="1">
        <f t="array" ref="AG153">IF(AF153&gt;=MAX($D$3:$D$100),MAX($D$3:$D$100),IF(AE153&lt;$D$3,$D$3,INDEX($D$3:$D$100,MATCH(AE153,$D$3:$D$100)+1)))</f>
        <v>2040</v>
      </c>
      <c r="AH153">
        <f t="shared" si="97"/>
        <v>4.572E-4</v>
      </c>
      <c r="AI153" s="38">
        <f t="shared" si="98"/>
        <v>4.572E-4</v>
      </c>
      <c r="AJ153">
        <f t="shared" si="99"/>
        <v>4.572E-4</v>
      </c>
      <c r="AK153">
        <f t="shared" si="100"/>
        <v>5.5650383999999997</v>
      </c>
      <c r="AL153">
        <f t="shared" si="101"/>
        <v>0</v>
      </c>
      <c r="AN153" s="1" t="str" cm="1">
        <f t="array" ref="AN153">IF(INDEX(Utilities!153:153,$B$9)="","",INDEX(Utilities!153:153,$B$9))</f>
        <v/>
      </c>
      <c r="AO153" s="1" t="str" cm="1">
        <f t="array" ref="AO153">IF(INDEX(Utilities!153:153,$B$9 + 4)="","",INDEX(Utilities!153:153,$B$9 +4))</f>
        <v/>
      </c>
      <c r="AQ153">
        <f t="shared" si="123"/>
        <v>2163</v>
      </c>
      <c r="AR153">
        <f t="shared" si="102"/>
        <v>2040</v>
      </c>
      <c r="AS153" cm="1">
        <f t="array" ref="AS153">IF(AR153&gt;=MAX($D$3:$D$100),MAX($D$3:$D$100),IF(AQ153&lt;$D$3,$D$3,INDEX($D$3:$D$100,MATCH(AQ153,$D$3:$D$100)+1)))</f>
        <v>2040</v>
      </c>
      <c r="AT153">
        <f t="shared" si="103"/>
        <v>9.6840000000000001E-5</v>
      </c>
      <c r="AU153" s="38">
        <f t="shared" si="104"/>
        <v>9.6840000000000001E-5</v>
      </c>
      <c r="AV153">
        <f t="shared" si="105"/>
        <v>9.6840000000000001E-5</v>
      </c>
      <c r="AW153">
        <f t="shared" si="106"/>
        <v>1.17873648</v>
      </c>
      <c r="AX153">
        <f t="shared" si="107"/>
        <v>0</v>
      </c>
      <c r="AZ153" s="1" t="str" cm="1">
        <f t="array" ref="AZ153">IF(INDEX(Utilities!153:153,$B$9)="","",INDEX(Utilities!153:153,$B$9))</f>
        <v/>
      </c>
      <c r="BA153" s="1" t="str" cm="1">
        <f t="array" ref="BA153">IF(INDEX(Utilities!153:153,$B$9 + 5)="","",INDEX(Utilities!153:153,$B$9 +5))</f>
        <v/>
      </c>
      <c r="BC153">
        <f t="shared" si="124"/>
        <v>2163</v>
      </c>
      <c r="BD153">
        <f t="shared" si="108"/>
        <v>2040</v>
      </c>
      <c r="BE153" cm="1">
        <f t="array" ref="BE153">IF(BD153&gt;=MAX($D$3:$D$100),MAX($D$3:$D$100),IF(BC153&lt;$D$3,$D$3,INDEX($D$3:$D$100,MATCH(BC153,$D$3:$D$100)+1)))</f>
        <v>2040</v>
      </c>
      <c r="BF153">
        <f t="shared" si="109"/>
        <v>0.61919999999999997</v>
      </c>
      <c r="BG153" s="38">
        <f t="shared" si="110"/>
        <v>0.61919999999999997</v>
      </c>
      <c r="BH153">
        <f t="shared" si="111"/>
        <v>0.61919999999999997</v>
      </c>
      <c r="BI153">
        <f t="shared" si="112"/>
        <v>7536.9023999999999</v>
      </c>
      <c r="BJ153">
        <f t="shared" si="113"/>
        <v>0</v>
      </c>
      <c r="BL153" s="1" t="str" cm="1">
        <f t="array" ref="BL153">IF(INDEX(Utilities!153:153,$B$9)="","",INDEX(Utilities!153:153,$B$9))</f>
        <v/>
      </c>
      <c r="BM153" s="1" t="str" cm="1">
        <f t="array" ref="BM153">IF(INDEX(Utilities!153:153,$B$9 + 5)="","",INDEX(Utilities!153:153,$B$9 +5))</f>
        <v/>
      </c>
      <c r="BO153">
        <f t="shared" si="125"/>
        <v>2163</v>
      </c>
      <c r="BP153">
        <f t="shared" si="114"/>
        <v>2040</v>
      </c>
      <c r="BQ153" cm="1">
        <f t="array" ref="BQ153">IF(BP153&gt;=MAX($D$3:$D$100),MAX($D$3:$D$100),IF(BO153&lt;$D$3,$D$3,INDEX($D$3:$D$100,MATCH(BO153,$D$3:$D$100)+1)))</f>
        <v>2040</v>
      </c>
      <c r="BR153">
        <f t="shared" si="115"/>
        <v>4.5396000000000001</v>
      </c>
      <c r="BS153" s="38">
        <f t="shared" si="116"/>
        <v>4.5396000000000001</v>
      </c>
      <c r="BT153">
        <f t="shared" si="117"/>
        <v>4.5396000000000001</v>
      </c>
      <c r="BU153">
        <f t="shared" si="118"/>
        <v>55256.011200000001</v>
      </c>
      <c r="BV153">
        <f t="shared" si="119"/>
        <v>0</v>
      </c>
    </row>
    <row r="154" spans="7:74" x14ac:dyDescent="0.25">
      <c r="G154">
        <f t="shared" si="120"/>
        <v>2164</v>
      </c>
      <c r="H154">
        <f t="shared" si="84"/>
        <v>2040</v>
      </c>
      <c r="I154" cm="1">
        <f t="array" ref="I154">IF(H154&gt;=MAX($D$3:$D$100),MAX($D$3:$D$100),IF(G154&lt;$D$3,$D$3,INDEX($D$3:$D$100,MATCH(G154,$D$3:$D$100)+1)))</f>
        <v>2040</v>
      </c>
      <c r="J154">
        <f t="shared" si="85"/>
        <v>6.8040000000000003E-2</v>
      </c>
      <c r="K154">
        <f t="shared" si="86"/>
        <v>6.8040000000000003E-2</v>
      </c>
      <c r="L154">
        <f t="shared" si="87"/>
        <v>6.8040000000000003E-2</v>
      </c>
      <c r="M154">
        <f t="shared" si="88"/>
        <v>828.18288000000007</v>
      </c>
      <c r="N154">
        <f t="shared" si="89"/>
        <v>0</v>
      </c>
      <c r="P154" s="1" t="str" cm="1">
        <f t="array" ref="P154">IF(INDEX(Utilities!154:154,$B$9)="","",INDEX(Utilities!154:154,$B$9))</f>
        <v/>
      </c>
      <c r="Q154" s="1" t="str" cm="1">
        <f t="array" ref="Q154">IF(INDEX(Utilities!154:154,$B$9 + 2)="","",INDEX(Utilities!154:154,$B$9 + 2))</f>
        <v/>
      </c>
      <c r="S154">
        <f t="shared" si="121"/>
        <v>2164</v>
      </c>
      <c r="T154">
        <f t="shared" si="90"/>
        <v>2040</v>
      </c>
      <c r="U154" cm="1">
        <f t="array" ref="U154">IF(T154&gt;=MAX($D$3:$D$100),MAX($D$3:$D$100),IF(S154&lt;$D$3,$D$3,INDEX($D$3:$D$100,MATCH(S154,$D$3:$D$100)+1)))</f>
        <v>2040</v>
      </c>
      <c r="V154">
        <f t="shared" si="91"/>
        <v>4.5720000000000003E-5</v>
      </c>
      <c r="W154" s="38">
        <f t="shared" si="92"/>
        <v>4.5720000000000003E-5</v>
      </c>
      <c r="X154">
        <f t="shared" si="93"/>
        <v>4.5720000000000003E-5</v>
      </c>
      <c r="Y154">
        <f t="shared" si="94"/>
        <v>0.55650384000000008</v>
      </c>
      <c r="Z154">
        <f t="shared" si="95"/>
        <v>0</v>
      </c>
      <c r="AB154" s="1" t="str" cm="1">
        <f t="array" ref="AB154">IF(INDEX(Utilities!154:154,$B$9)="","",INDEX(Utilities!154:154,$B$9))</f>
        <v/>
      </c>
      <c r="AC154" s="1" t="str" cm="1">
        <f t="array" ref="AC154">IF(INDEX(Utilities!154:154,$B$9 + 3)="","",INDEX(Utilities!154:154,$B$9 +3))</f>
        <v/>
      </c>
      <c r="AE154">
        <f t="shared" si="122"/>
        <v>2164</v>
      </c>
      <c r="AF154">
        <f t="shared" si="96"/>
        <v>2040</v>
      </c>
      <c r="AG154" cm="1">
        <f t="array" ref="AG154">IF(AF154&gt;=MAX($D$3:$D$100),MAX($D$3:$D$100),IF(AE154&lt;$D$3,$D$3,INDEX($D$3:$D$100,MATCH(AE154,$D$3:$D$100)+1)))</f>
        <v>2040</v>
      </c>
      <c r="AH154">
        <f t="shared" si="97"/>
        <v>4.572E-4</v>
      </c>
      <c r="AI154" s="38">
        <f t="shared" si="98"/>
        <v>4.572E-4</v>
      </c>
      <c r="AJ154">
        <f t="shared" si="99"/>
        <v>4.572E-4</v>
      </c>
      <c r="AK154">
        <f t="shared" si="100"/>
        <v>5.5650383999999997</v>
      </c>
      <c r="AL154">
        <f t="shared" si="101"/>
        <v>0</v>
      </c>
      <c r="AN154" s="1" t="str" cm="1">
        <f t="array" ref="AN154">IF(INDEX(Utilities!154:154,$B$9)="","",INDEX(Utilities!154:154,$B$9))</f>
        <v/>
      </c>
      <c r="AO154" s="1" t="str" cm="1">
        <f t="array" ref="AO154">IF(INDEX(Utilities!154:154,$B$9 + 4)="","",INDEX(Utilities!154:154,$B$9 +4))</f>
        <v/>
      </c>
      <c r="AQ154">
        <f t="shared" si="123"/>
        <v>2164</v>
      </c>
      <c r="AR154">
        <f t="shared" si="102"/>
        <v>2040</v>
      </c>
      <c r="AS154" cm="1">
        <f t="array" ref="AS154">IF(AR154&gt;=MAX($D$3:$D$100),MAX($D$3:$D$100),IF(AQ154&lt;$D$3,$D$3,INDEX($D$3:$D$100,MATCH(AQ154,$D$3:$D$100)+1)))</f>
        <v>2040</v>
      </c>
      <c r="AT154">
        <f t="shared" si="103"/>
        <v>9.6840000000000001E-5</v>
      </c>
      <c r="AU154" s="38">
        <f t="shared" si="104"/>
        <v>9.6840000000000001E-5</v>
      </c>
      <c r="AV154">
        <f t="shared" si="105"/>
        <v>9.6840000000000001E-5</v>
      </c>
      <c r="AW154">
        <f t="shared" si="106"/>
        <v>1.17873648</v>
      </c>
      <c r="AX154">
        <f t="shared" si="107"/>
        <v>0</v>
      </c>
      <c r="AZ154" s="1" t="str" cm="1">
        <f t="array" ref="AZ154">IF(INDEX(Utilities!154:154,$B$9)="","",INDEX(Utilities!154:154,$B$9))</f>
        <v/>
      </c>
      <c r="BA154" s="1" t="str" cm="1">
        <f t="array" ref="BA154">IF(INDEX(Utilities!154:154,$B$9 + 5)="","",INDEX(Utilities!154:154,$B$9 +5))</f>
        <v/>
      </c>
      <c r="BC154">
        <f t="shared" si="124"/>
        <v>2164</v>
      </c>
      <c r="BD154">
        <f t="shared" si="108"/>
        <v>2040</v>
      </c>
      <c r="BE154" cm="1">
        <f t="array" ref="BE154">IF(BD154&gt;=MAX($D$3:$D$100),MAX($D$3:$D$100),IF(BC154&lt;$D$3,$D$3,INDEX($D$3:$D$100,MATCH(BC154,$D$3:$D$100)+1)))</f>
        <v>2040</v>
      </c>
      <c r="BF154">
        <f t="shared" si="109"/>
        <v>0.61919999999999997</v>
      </c>
      <c r="BG154" s="38">
        <f t="shared" si="110"/>
        <v>0.61919999999999997</v>
      </c>
      <c r="BH154">
        <f t="shared" si="111"/>
        <v>0.61919999999999997</v>
      </c>
      <c r="BI154">
        <f t="shared" si="112"/>
        <v>7536.9023999999999</v>
      </c>
      <c r="BJ154">
        <f t="shared" si="113"/>
        <v>0</v>
      </c>
      <c r="BL154" s="1" t="str" cm="1">
        <f t="array" ref="BL154">IF(INDEX(Utilities!154:154,$B$9)="","",INDEX(Utilities!154:154,$B$9))</f>
        <v/>
      </c>
      <c r="BM154" s="1" t="str" cm="1">
        <f t="array" ref="BM154">IF(INDEX(Utilities!154:154,$B$9 + 5)="","",INDEX(Utilities!154:154,$B$9 +5))</f>
        <v/>
      </c>
      <c r="BO154">
        <f t="shared" si="125"/>
        <v>2164</v>
      </c>
      <c r="BP154">
        <f t="shared" si="114"/>
        <v>2040</v>
      </c>
      <c r="BQ154" cm="1">
        <f t="array" ref="BQ154">IF(BP154&gt;=MAX($D$3:$D$100),MAX($D$3:$D$100),IF(BO154&lt;$D$3,$D$3,INDEX($D$3:$D$100,MATCH(BO154,$D$3:$D$100)+1)))</f>
        <v>2040</v>
      </c>
      <c r="BR154">
        <f t="shared" si="115"/>
        <v>4.5396000000000001</v>
      </c>
      <c r="BS154" s="38">
        <f t="shared" si="116"/>
        <v>4.5396000000000001</v>
      </c>
      <c r="BT154">
        <f t="shared" si="117"/>
        <v>4.5396000000000001</v>
      </c>
      <c r="BU154">
        <f t="shared" si="118"/>
        <v>55256.011200000001</v>
      </c>
      <c r="BV154">
        <f t="shared" si="119"/>
        <v>0</v>
      </c>
    </row>
    <row r="155" spans="7:74" x14ac:dyDescent="0.25">
      <c r="G155">
        <f t="shared" si="120"/>
        <v>2165</v>
      </c>
      <c r="H155">
        <f t="shared" si="84"/>
        <v>2040</v>
      </c>
      <c r="I155" cm="1">
        <f t="array" ref="I155">IF(H155&gt;=MAX($D$3:$D$100),MAX($D$3:$D$100),IF(G155&lt;$D$3,$D$3,INDEX($D$3:$D$100,MATCH(G155,$D$3:$D$100)+1)))</f>
        <v>2040</v>
      </c>
      <c r="J155">
        <f t="shared" si="85"/>
        <v>6.8040000000000003E-2</v>
      </c>
      <c r="K155">
        <f t="shared" si="86"/>
        <v>6.8040000000000003E-2</v>
      </c>
      <c r="L155">
        <f t="shared" si="87"/>
        <v>6.8040000000000003E-2</v>
      </c>
      <c r="M155">
        <f t="shared" si="88"/>
        <v>828.18288000000007</v>
      </c>
      <c r="N155">
        <f t="shared" si="89"/>
        <v>0</v>
      </c>
      <c r="P155" s="1" t="str" cm="1">
        <f t="array" ref="P155">IF(INDEX(Utilities!155:155,$B$9)="","",INDEX(Utilities!155:155,$B$9))</f>
        <v/>
      </c>
      <c r="Q155" s="1" t="str" cm="1">
        <f t="array" ref="Q155">IF(INDEX(Utilities!155:155,$B$9 + 2)="","",INDEX(Utilities!155:155,$B$9 + 2))</f>
        <v/>
      </c>
      <c r="S155">
        <f t="shared" si="121"/>
        <v>2165</v>
      </c>
      <c r="T155">
        <f t="shared" si="90"/>
        <v>2040</v>
      </c>
      <c r="U155" cm="1">
        <f t="array" ref="U155">IF(T155&gt;=MAX($D$3:$D$100),MAX($D$3:$D$100),IF(S155&lt;$D$3,$D$3,INDEX($D$3:$D$100,MATCH(S155,$D$3:$D$100)+1)))</f>
        <v>2040</v>
      </c>
      <c r="V155">
        <f t="shared" si="91"/>
        <v>4.5720000000000003E-5</v>
      </c>
      <c r="W155" s="38">
        <f t="shared" si="92"/>
        <v>4.5720000000000003E-5</v>
      </c>
      <c r="X155">
        <f t="shared" si="93"/>
        <v>4.5720000000000003E-5</v>
      </c>
      <c r="Y155">
        <f t="shared" si="94"/>
        <v>0.55650384000000008</v>
      </c>
      <c r="Z155">
        <f t="shared" si="95"/>
        <v>0</v>
      </c>
      <c r="AB155" s="1" t="str" cm="1">
        <f t="array" ref="AB155">IF(INDEX(Utilities!155:155,$B$9)="","",INDEX(Utilities!155:155,$B$9))</f>
        <v/>
      </c>
      <c r="AC155" s="1" t="str" cm="1">
        <f t="array" ref="AC155">IF(INDEX(Utilities!155:155,$B$9 + 3)="","",INDEX(Utilities!155:155,$B$9 +3))</f>
        <v/>
      </c>
      <c r="AE155">
        <f t="shared" si="122"/>
        <v>2165</v>
      </c>
      <c r="AF155">
        <f t="shared" si="96"/>
        <v>2040</v>
      </c>
      <c r="AG155" cm="1">
        <f t="array" ref="AG155">IF(AF155&gt;=MAX($D$3:$D$100),MAX($D$3:$D$100),IF(AE155&lt;$D$3,$D$3,INDEX($D$3:$D$100,MATCH(AE155,$D$3:$D$100)+1)))</f>
        <v>2040</v>
      </c>
      <c r="AH155">
        <f t="shared" si="97"/>
        <v>4.572E-4</v>
      </c>
      <c r="AI155" s="38">
        <f t="shared" si="98"/>
        <v>4.572E-4</v>
      </c>
      <c r="AJ155">
        <f t="shared" si="99"/>
        <v>4.572E-4</v>
      </c>
      <c r="AK155">
        <f t="shared" si="100"/>
        <v>5.5650383999999997</v>
      </c>
      <c r="AL155">
        <f t="shared" si="101"/>
        <v>0</v>
      </c>
      <c r="AN155" s="1" t="str" cm="1">
        <f t="array" ref="AN155">IF(INDEX(Utilities!155:155,$B$9)="","",INDEX(Utilities!155:155,$B$9))</f>
        <v/>
      </c>
      <c r="AO155" s="1" t="str" cm="1">
        <f t="array" ref="AO155">IF(INDEX(Utilities!155:155,$B$9 + 4)="","",INDEX(Utilities!155:155,$B$9 +4))</f>
        <v/>
      </c>
      <c r="AQ155">
        <f t="shared" si="123"/>
        <v>2165</v>
      </c>
      <c r="AR155">
        <f t="shared" si="102"/>
        <v>2040</v>
      </c>
      <c r="AS155" cm="1">
        <f t="array" ref="AS155">IF(AR155&gt;=MAX($D$3:$D$100),MAX($D$3:$D$100),IF(AQ155&lt;$D$3,$D$3,INDEX($D$3:$D$100,MATCH(AQ155,$D$3:$D$100)+1)))</f>
        <v>2040</v>
      </c>
      <c r="AT155">
        <f t="shared" si="103"/>
        <v>9.6840000000000001E-5</v>
      </c>
      <c r="AU155" s="38">
        <f t="shared" si="104"/>
        <v>9.6840000000000001E-5</v>
      </c>
      <c r="AV155">
        <f t="shared" si="105"/>
        <v>9.6840000000000001E-5</v>
      </c>
      <c r="AW155">
        <f t="shared" si="106"/>
        <v>1.17873648</v>
      </c>
      <c r="AX155">
        <f t="shared" si="107"/>
        <v>0</v>
      </c>
      <c r="AZ155" s="1" t="str" cm="1">
        <f t="array" ref="AZ155">IF(INDEX(Utilities!155:155,$B$9)="","",INDEX(Utilities!155:155,$B$9))</f>
        <v/>
      </c>
      <c r="BA155" s="1" t="str" cm="1">
        <f t="array" ref="BA155">IF(INDEX(Utilities!155:155,$B$9 + 5)="","",INDEX(Utilities!155:155,$B$9 +5))</f>
        <v/>
      </c>
      <c r="BC155">
        <f t="shared" si="124"/>
        <v>2165</v>
      </c>
      <c r="BD155">
        <f t="shared" si="108"/>
        <v>2040</v>
      </c>
      <c r="BE155" cm="1">
        <f t="array" ref="BE155">IF(BD155&gt;=MAX($D$3:$D$100),MAX($D$3:$D$100),IF(BC155&lt;$D$3,$D$3,INDEX($D$3:$D$100,MATCH(BC155,$D$3:$D$100)+1)))</f>
        <v>2040</v>
      </c>
      <c r="BF155">
        <f t="shared" si="109"/>
        <v>0.61919999999999997</v>
      </c>
      <c r="BG155" s="38">
        <f t="shared" si="110"/>
        <v>0.61919999999999997</v>
      </c>
      <c r="BH155">
        <f t="shared" si="111"/>
        <v>0.61919999999999997</v>
      </c>
      <c r="BI155">
        <f t="shared" si="112"/>
        <v>7536.9023999999999</v>
      </c>
      <c r="BJ155">
        <f t="shared" si="113"/>
        <v>0</v>
      </c>
      <c r="BL155" s="1" t="str" cm="1">
        <f t="array" ref="BL155">IF(INDEX(Utilities!155:155,$B$9)="","",INDEX(Utilities!155:155,$B$9))</f>
        <v/>
      </c>
      <c r="BM155" s="1" t="str" cm="1">
        <f t="array" ref="BM155">IF(INDEX(Utilities!155:155,$B$9 + 5)="","",INDEX(Utilities!155:155,$B$9 +5))</f>
        <v/>
      </c>
      <c r="BO155">
        <f t="shared" si="125"/>
        <v>2165</v>
      </c>
      <c r="BP155">
        <f t="shared" si="114"/>
        <v>2040</v>
      </c>
      <c r="BQ155" cm="1">
        <f t="array" ref="BQ155">IF(BP155&gt;=MAX($D$3:$D$100),MAX($D$3:$D$100),IF(BO155&lt;$D$3,$D$3,INDEX($D$3:$D$100,MATCH(BO155,$D$3:$D$100)+1)))</f>
        <v>2040</v>
      </c>
      <c r="BR155">
        <f t="shared" si="115"/>
        <v>4.5396000000000001</v>
      </c>
      <c r="BS155" s="38">
        <f t="shared" si="116"/>
        <v>4.5396000000000001</v>
      </c>
      <c r="BT155">
        <f t="shared" si="117"/>
        <v>4.5396000000000001</v>
      </c>
      <c r="BU155">
        <f t="shared" si="118"/>
        <v>55256.011200000001</v>
      </c>
      <c r="BV155">
        <f t="shared" si="119"/>
        <v>0</v>
      </c>
    </row>
    <row r="156" spans="7:74" x14ac:dyDescent="0.25">
      <c r="G156">
        <f t="shared" si="120"/>
        <v>2166</v>
      </c>
      <c r="H156">
        <f t="shared" si="84"/>
        <v>2040</v>
      </c>
      <c r="I156" cm="1">
        <f t="array" ref="I156">IF(H156&gt;=MAX($D$3:$D$100),MAX($D$3:$D$100),IF(G156&lt;$D$3,$D$3,INDEX($D$3:$D$100,MATCH(G156,$D$3:$D$100)+1)))</f>
        <v>2040</v>
      </c>
      <c r="J156">
        <f t="shared" si="85"/>
        <v>6.8040000000000003E-2</v>
      </c>
      <c r="K156">
        <f t="shared" si="86"/>
        <v>6.8040000000000003E-2</v>
      </c>
      <c r="L156">
        <f t="shared" si="87"/>
        <v>6.8040000000000003E-2</v>
      </c>
      <c r="M156">
        <f t="shared" si="88"/>
        <v>828.18288000000007</v>
      </c>
      <c r="N156">
        <f t="shared" si="89"/>
        <v>0</v>
      </c>
      <c r="P156" s="1" t="str" cm="1">
        <f t="array" ref="P156">IF(INDEX(Utilities!156:156,$B$9)="","",INDEX(Utilities!156:156,$B$9))</f>
        <v/>
      </c>
      <c r="Q156" s="1" t="str" cm="1">
        <f t="array" ref="Q156">IF(INDEX(Utilities!156:156,$B$9 + 2)="","",INDEX(Utilities!156:156,$B$9 + 2))</f>
        <v/>
      </c>
      <c r="S156">
        <f t="shared" si="121"/>
        <v>2166</v>
      </c>
      <c r="T156">
        <f t="shared" si="90"/>
        <v>2040</v>
      </c>
      <c r="U156" cm="1">
        <f t="array" ref="U156">IF(T156&gt;=MAX($D$3:$D$100),MAX($D$3:$D$100),IF(S156&lt;$D$3,$D$3,INDEX($D$3:$D$100,MATCH(S156,$D$3:$D$100)+1)))</f>
        <v>2040</v>
      </c>
      <c r="V156">
        <f t="shared" si="91"/>
        <v>4.5720000000000003E-5</v>
      </c>
      <c r="W156" s="38">
        <f t="shared" si="92"/>
        <v>4.5720000000000003E-5</v>
      </c>
      <c r="X156">
        <f t="shared" si="93"/>
        <v>4.5720000000000003E-5</v>
      </c>
      <c r="Y156">
        <f t="shared" si="94"/>
        <v>0.55650384000000008</v>
      </c>
      <c r="Z156">
        <f t="shared" si="95"/>
        <v>0</v>
      </c>
      <c r="AB156" s="1" t="str" cm="1">
        <f t="array" ref="AB156">IF(INDEX(Utilities!156:156,$B$9)="","",INDEX(Utilities!156:156,$B$9))</f>
        <v/>
      </c>
      <c r="AC156" s="1" t="str" cm="1">
        <f t="array" ref="AC156">IF(INDEX(Utilities!156:156,$B$9 + 3)="","",INDEX(Utilities!156:156,$B$9 +3))</f>
        <v/>
      </c>
      <c r="AE156">
        <f t="shared" si="122"/>
        <v>2166</v>
      </c>
      <c r="AF156">
        <f t="shared" si="96"/>
        <v>2040</v>
      </c>
      <c r="AG156" cm="1">
        <f t="array" ref="AG156">IF(AF156&gt;=MAX($D$3:$D$100),MAX($D$3:$D$100),IF(AE156&lt;$D$3,$D$3,INDEX($D$3:$D$100,MATCH(AE156,$D$3:$D$100)+1)))</f>
        <v>2040</v>
      </c>
      <c r="AH156">
        <f t="shared" si="97"/>
        <v>4.572E-4</v>
      </c>
      <c r="AI156" s="38">
        <f t="shared" si="98"/>
        <v>4.572E-4</v>
      </c>
      <c r="AJ156">
        <f t="shared" si="99"/>
        <v>4.572E-4</v>
      </c>
      <c r="AK156">
        <f t="shared" si="100"/>
        <v>5.5650383999999997</v>
      </c>
      <c r="AL156">
        <f t="shared" si="101"/>
        <v>0</v>
      </c>
      <c r="AN156" s="1" t="str" cm="1">
        <f t="array" ref="AN156">IF(INDEX(Utilities!156:156,$B$9)="","",INDEX(Utilities!156:156,$B$9))</f>
        <v/>
      </c>
      <c r="AO156" s="1" t="str" cm="1">
        <f t="array" ref="AO156">IF(INDEX(Utilities!156:156,$B$9 + 4)="","",INDEX(Utilities!156:156,$B$9 +4))</f>
        <v/>
      </c>
      <c r="AQ156">
        <f t="shared" si="123"/>
        <v>2166</v>
      </c>
      <c r="AR156">
        <f t="shared" si="102"/>
        <v>2040</v>
      </c>
      <c r="AS156" cm="1">
        <f t="array" ref="AS156">IF(AR156&gt;=MAX($D$3:$D$100),MAX($D$3:$D$100),IF(AQ156&lt;$D$3,$D$3,INDEX($D$3:$D$100,MATCH(AQ156,$D$3:$D$100)+1)))</f>
        <v>2040</v>
      </c>
      <c r="AT156">
        <f t="shared" si="103"/>
        <v>9.6840000000000001E-5</v>
      </c>
      <c r="AU156" s="38">
        <f t="shared" si="104"/>
        <v>9.6840000000000001E-5</v>
      </c>
      <c r="AV156">
        <f t="shared" si="105"/>
        <v>9.6840000000000001E-5</v>
      </c>
      <c r="AW156">
        <f t="shared" si="106"/>
        <v>1.17873648</v>
      </c>
      <c r="AX156">
        <f t="shared" si="107"/>
        <v>0</v>
      </c>
      <c r="AZ156" s="1" t="str" cm="1">
        <f t="array" ref="AZ156">IF(INDEX(Utilities!156:156,$B$9)="","",INDEX(Utilities!156:156,$B$9))</f>
        <v/>
      </c>
      <c r="BA156" s="1" t="str" cm="1">
        <f t="array" ref="BA156">IF(INDEX(Utilities!156:156,$B$9 + 5)="","",INDEX(Utilities!156:156,$B$9 +5))</f>
        <v/>
      </c>
      <c r="BC156">
        <f t="shared" si="124"/>
        <v>2166</v>
      </c>
      <c r="BD156">
        <f t="shared" si="108"/>
        <v>2040</v>
      </c>
      <c r="BE156" cm="1">
        <f t="array" ref="BE156">IF(BD156&gt;=MAX($D$3:$D$100),MAX($D$3:$D$100),IF(BC156&lt;$D$3,$D$3,INDEX($D$3:$D$100,MATCH(BC156,$D$3:$D$100)+1)))</f>
        <v>2040</v>
      </c>
      <c r="BF156">
        <f t="shared" si="109"/>
        <v>0.61919999999999997</v>
      </c>
      <c r="BG156" s="38">
        <f t="shared" si="110"/>
        <v>0.61919999999999997</v>
      </c>
      <c r="BH156">
        <f t="shared" si="111"/>
        <v>0.61919999999999997</v>
      </c>
      <c r="BI156">
        <f t="shared" si="112"/>
        <v>7536.9023999999999</v>
      </c>
      <c r="BJ156">
        <f t="shared" si="113"/>
        <v>0</v>
      </c>
      <c r="BL156" s="1" t="str" cm="1">
        <f t="array" ref="BL156">IF(INDEX(Utilities!156:156,$B$9)="","",INDEX(Utilities!156:156,$B$9))</f>
        <v/>
      </c>
      <c r="BM156" s="1" t="str" cm="1">
        <f t="array" ref="BM156">IF(INDEX(Utilities!156:156,$B$9 + 5)="","",INDEX(Utilities!156:156,$B$9 +5))</f>
        <v/>
      </c>
      <c r="BO156">
        <f t="shared" si="125"/>
        <v>2166</v>
      </c>
      <c r="BP156">
        <f t="shared" si="114"/>
        <v>2040</v>
      </c>
      <c r="BQ156" cm="1">
        <f t="array" ref="BQ156">IF(BP156&gt;=MAX($D$3:$D$100),MAX($D$3:$D$100),IF(BO156&lt;$D$3,$D$3,INDEX($D$3:$D$100,MATCH(BO156,$D$3:$D$100)+1)))</f>
        <v>2040</v>
      </c>
      <c r="BR156">
        <f t="shared" si="115"/>
        <v>4.5396000000000001</v>
      </c>
      <c r="BS156" s="38">
        <f t="shared" si="116"/>
        <v>4.5396000000000001</v>
      </c>
      <c r="BT156">
        <f t="shared" si="117"/>
        <v>4.5396000000000001</v>
      </c>
      <c r="BU156">
        <f t="shared" si="118"/>
        <v>55256.011200000001</v>
      </c>
      <c r="BV156">
        <f t="shared" si="119"/>
        <v>0</v>
      </c>
    </row>
    <row r="157" spans="7:74" x14ac:dyDescent="0.25">
      <c r="G157">
        <f t="shared" si="120"/>
        <v>2167</v>
      </c>
      <c r="H157">
        <f t="shared" si="84"/>
        <v>2040</v>
      </c>
      <c r="I157" cm="1">
        <f t="array" ref="I157">IF(H157&gt;=MAX($D$3:$D$100),MAX($D$3:$D$100),IF(G157&lt;$D$3,$D$3,INDEX($D$3:$D$100,MATCH(G157,$D$3:$D$100)+1)))</f>
        <v>2040</v>
      </c>
      <c r="J157">
        <f t="shared" si="85"/>
        <v>6.8040000000000003E-2</v>
      </c>
      <c r="K157">
        <f t="shared" si="86"/>
        <v>6.8040000000000003E-2</v>
      </c>
      <c r="L157">
        <f t="shared" si="87"/>
        <v>6.8040000000000003E-2</v>
      </c>
      <c r="M157">
        <f t="shared" si="88"/>
        <v>828.18288000000007</v>
      </c>
      <c r="N157">
        <f t="shared" si="89"/>
        <v>0</v>
      </c>
      <c r="P157" s="1" t="str" cm="1">
        <f t="array" ref="P157">IF(INDEX(Utilities!157:157,$B$9)="","",INDEX(Utilities!157:157,$B$9))</f>
        <v/>
      </c>
      <c r="Q157" s="1" t="str" cm="1">
        <f t="array" ref="Q157">IF(INDEX(Utilities!157:157,$B$9 + 2)="","",INDEX(Utilities!157:157,$B$9 + 2))</f>
        <v/>
      </c>
      <c r="S157">
        <f t="shared" si="121"/>
        <v>2167</v>
      </c>
      <c r="T157">
        <f t="shared" si="90"/>
        <v>2040</v>
      </c>
      <c r="U157" cm="1">
        <f t="array" ref="U157">IF(T157&gt;=MAX($D$3:$D$100),MAX($D$3:$D$100),IF(S157&lt;$D$3,$D$3,INDEX($D$3:$D$100,MATCH(S157,$D$3:$D$100)+1)))</f>
        <v>2040</v>
      </c>
      <c r="V157">
        <f t="shared" si="91"/>
        <v>4.5720000000000003E-5</v>
      </c>
      <c r="W157" s="38">
        <f t="shared" si="92"/>
        <v>4.5720000000000003E-5</v>
      </c>
      <c r="X157">
        <f t="shared" si="93"/>
        <v>4.5720000000000003E-5</v>
      </c>
      <c r="Y157">
        <f t="shared" si="94"/>
        <v>0.55650384000000008</v>
      </c>
      <c r="Z157">
        <f t="shared" si="95"/>
        <v>0</v>
      </c>
      <c r="AB157" s="1" t="str" cm="1">
        <f t="array" ref="AB157">IF(INDEX(Utilities!157:157,$B$9)="","",INDEX(Utilities!157:157,$B$9))</f>
        <v/>
      </c>
      <c r="AC157" s="1" t="str" cm="1">
        <f t="array" ref="AC157">IF(INDEX(Utilities!157:157,$B$9 + 3)="","",INDEX(Utilities!157:157,$B$9 +3))</f>
        <v/>
      </c>
      <c r="AE157">
        <f t="shared" si="122"/>
        <v>2167</v>
      </c>
      <c r="AF157">
        <f t="shared" si="96"/>
        <v>2040</v>
      </c>
      <c r="AG157" cm="1">
        <f t="array" ref="AG157">IF(AF157&gt;=MAX($D$3:$D$100),MAX($D$3:$D$100),IF(AE157&lt;$D$3,$D$3,INDEX($D$3:$D$100,MATCH(AE157,$D$3:$D$100)+1)))</f>
        <v>2040</v>
      </c>
      <c r="AH157">
        <f t="shared" si="97"/>
        <v>4.572E-4</v>
      </c>
      <c r="AI157" s="38">
        <f t="shared" si="98"/>
        <v>4.572E-4</v>
      </c>
      <c r="AJ157">
        <f t="shared" si="99"/>
        <v>4.572E-4</v>
      </c>
      <c r="AK157">
        <f t="shared" si="100"/>
        <v>5.5650383999999997</v>
      </c>
      <c r="AL157">
        <f t="shared" si="101"/>
        <v>0</v>
      </c>
      <c r="AN157" s="1" t="str" cm="1">
        <f t="array" ref="AN157">IF(INDEX(Utilities!157:157,$B$9)="","",INDEX(Utilities!157:157,$B$9))</f>
        <v/>
      </c>
      <c r="AO157" s="1" t="str" cm="1">
        <f t="array" ref="AO157">IF(INDEX(Utilities!157:157,$B$9 + 4)="","",INDEX(Utilities!157:157,$B$9 +4))</f>
        <v/>
      </c>
      <c r="AQ157">
        <f t="shared" si="123"/>
        <v>2167</v>
      </c>
      <c r="AR157">
        <f t="shared" si="102"/>
        <v>2040</v>
      </c>
      <c r="AS157" cm="1">
        <f t="array" ref="AS157">IF(AR157&gt;=MAX($D$3:$D$100),MAX($D$3:$D$100),IF(AQ157&lt;$D$3,$D$3,INDEX($D$3:$D$100,MATCH(AQ157,$D$3:$D$100)+1)))</f>
        <v>2040</v>
      </c>
      <c r="AT157">
        <f t="shared" si="103"/>
        <v>9.6840000000000001E-5</v>
      </c>
      <c r="AU157" s="38">
        <f t="shared" si="104"/>
        <v>9.6840000000000001E-5</v>
      </c>
      <c r="AV157">
        <f t="shared" si="105"/>
        <v>9.6840000000000001E-5</v>
      </c>
      <c r="AW157">
        <f t="shared" si="106"/>
        <v>1.17873648</v>
      </c>
      <c r="AX157">
        <f t="shared" si="107"/>
        <v>0</v>
      </c>
      <c r="AZ157" s="1" t="str" cm="1">
        <f t="array" ref="AZ157">IF(INDEX(Utilities!157:157,$B$9)="","",INDEX(Utilities!157:157,$B$9))</f>
        <v/>
      </c>
      <c r="BA157" s="1" t="str" cm="1">
        <f t="array" ref="BA157">IF(INDEX(Utilities!157:157,$B$9 + 5)="","",INDEX(Utilities!157:157,$B$9 +5))</f>
        <v/>
      </c>
      <c r="BC157">
        <f t="shared" si="124"/>
        <v>2167</v>
      </c>
      <c r="BD157">
        <f t="shared" si="108"/>
        <v>2040</v>
      </c>
      <c r="BE157" cm="1">
        <f t="array" ref="BE157">IF(BD157&gt;=MAX($D$3:$D$100),MAX($D$3:$D$100),IF(BC157&lt;$D$3,$D$3,INDEX($D$3:$D$100,MATCH(BC157,$D$3:$D$100)+1)))</f>
        <v>2040</v>
      </c>
      <c r="BF157">
        <f t="shared" si="109"/>
        <v>0.61919999999999997</v>
      </c>
      <c r="BG157" s="38">
        <f t="shared" si="110"/>
        <v>0.61919999999999997</v>
      </c>
      <c r="BH157">
        <f t="shared" si="111"/>
        <v>0.61919999999999997</v>
      </c>
      <c r="BI157">
        <f t="shared" si="112"/>
        <v>7536.9023999999999</v>
      </c>
      <c r="BJ157">
        <f t="shared" si="113"/>
        <v>0</v>
      </c>
      <c r="BL157" s="1" t="str" cm="1">
        <f t="array" ref="BL157">IF(INDEX(Utilities!157:157,$B$9)="","",INDEX(Utilities!157:157,$B$9))</f>
        <v/>
      </c>
      <c r="BM157" s="1" t="str" cm="1">
        <f t="array" ref="BM157">IF(INDEX(Utilities!157:157,$B$9 + 5)="","",INDEX(Utilities!157:157,$B$9 +5))</f>
        <v/>
      </c>
      <c r="BO157">
        <f t="shared" si="125"/>
        <v>2167</v>
      </c>
      <c r="BP157">
        <f t="shared" si="114"/>
        <v>2040</v>
      </c>
      <c r="BQ157" cm="1">
        <f t="array" ref="BQ157">IF(BP157&gt;=MAX($D$3:$D$100),MAX($D$3:$D$100),IF(BO157&lt;$D$3,$D$3,INDEX($D$3:$D$100,MATCH(BO157,$D$3:$D$100)+1)))</f>
        <v>2040</v>
      </c>
      <c r="BR157">
        <f t="shared" si="115"/>
        <v>4.5396000000000001</v>
      </c>
      <c r="BS157" s="38">
        <f t="shared" si="116"/>
        <v>4.5396000000000001</v>
      </c>
      <c r="BT157">
        <f t="shared" si="117"/>
        <v>4.5396000000000001</v>
      </c>
      <c r="BU157">
        <f t="shared" si="118"/>
        <v>55256.011200000001</v>
      </c>
      <c r="BV157">
        <f t="shared" si="119"/>
        <v>0</v>
      </c>
    </row>
    <row r="158" spans="7:74" x14ac:dyDescent="0.25">
      <c r="G158">
        <f t="shared" si="120"/>
        <v>2168</v>
      </c>
      <c r="H158">
        <f t="shared" si="84"/>
        <v>2040</v>
      </c>
      <c r="I158" cm="1">
        <f t="array" ref="I158">IF(H158&gt;=MAX($D$3:$D$100),MAX($D$3:$D$100),IF(G158&lt;$D$3,$D$3,INDEX($D$3:$D$100,MATCH(G158,$D$3:$D$100)+1)))</f>
        <v>2040</v>
      </c>
      <c r="J158">
        <f t="shared" si="85"/>
        <v>6.8040000000000003E-2</v>
      </c>
      <c r="K158">
        <f t="shared" si="86"/>
        <v>6.8040000000000003E-2</v>
      </c>
      <c r="L158">
        <f t="shared" si="87"/>
        <v>6.8040000000000003E-2</v>
      </c>
      <c r="M158">
        <f t="shared" si="88"/>
        <v>828.18288000000007</v>
      </c>
      <c r="N158">
        <f t="shared" si="89"/>
        <v>0</v>
      </c>
      <c r="P158" s="1" t="str" cm="1">
        <f t="array" ref="P158">IF(INDEX(Utilities!158:158,$B$9)="","",INDEX(Utilities!158:158,$B$9))</f>
        <v/>
      </c>
      <c r="Q158" s="1" t="str" cm="1">
        <f t="array" ref="Q158">IF(INDEX(Utilities!158:158,$B$9 + 2)="","",INDEX(Utilities!158:158,$B$9 + 2))</f>
        <v/>
      </c>
      <c r="S158">
        <f t="shared" si="121"/>
        <v>2168</v>
      </c>
      <c r="T158">
        <f t="shared" si="90"/>
        <v>2040</v>
      </c>
      <c r="U158" cm="1">
        <f t="array" ref="U158">IF(T158&gt;=MAX($D$3:$D$100),MAX($D$3:$D$100),IF(S158&lt;$D$3,$D$3,INDEX($D$3:$D$100,MATCH(S158,$D$3:$D$100)+1)))</f>
        <v>2040</v>
      </c>
      <c r="V158">
        <f t="shared" si="91"/>
        <v>4.5720000000000003E-5</v>
      </c>
      <c r="W158" s="38">
        <f t="shared" si="92"/>
        <v>4.5720000000000003E-5</v>
      </c>
      <c r="X158">
        <f t="shared" si="93"/>
        <v>4.5720000000000003E-5</v>
      </c>
      <c r="Y158">
        <f t="shared" si="94"/>
        <v>0.55650384000000008</v>
      </c>
      <c r="Z158">
        <f t="shared" si="95"/>
        <v>0</v>
      </c>
      <c r="AB158" s="1" t="str" cm="1">
        <f t="array" ref="AB158">IF(INDEX(Utilities!158:158,$B$9)="","",INDEX(Utilities!158:158,$B$9))</f>
        <v/>
      </c>
      <c r="AC158" s="1" t="str" cm="1">
        <f t="array" ref="AC158">IF(INDEX(Utilities!158:158,$B$9 + 3)="","",INDEX(Utilities!158:158,$B$9 +3))</f>
        <v/>
      </c>
      <c r="AE158">
        <f t="shared" si="122"/>
        <v>2168</v>
      </c>
      <c r="AF158">
        <f t="shared" si="96"/>
        <v>2040</v>
      </c>
      <c r="AG158" cm="1">
        <f t="array" ref="AG158">IF(AF158&gt;=MAX($D$3:$D$100),MAX($D$3:$D$100),IF(AE158&lt;$D$3,$D$3,INDEX($D$3:$D$100,MATCH(AE158,$D$3:$D$100)+1)))</f>
        <v>2040</v>
      </c>
      <c r="AH158">
        <f t="shared" si="97"/>
        <v>4.572E-4</v>
      </c>
      <c r="AI158" s="38">
        <f t="shared" si="98"/>
        <v>4.572E-4</v>
      </c>
      <c r="AJ158">
        <f t="shared" si="99"/>
        <v>4.572E-4</v>
      </c>
      <c r="AK158">
        <f t="shared" si="100"/>
        <v>5.5650383999999997</v>
      </c>
      <c r="AL158">
        <f t="shared" si="101"/>
        <v>0</v>
      </c>
      <c r="AN158" s="1" t="str" cm="1">
        <f t="array" ref="AN158">IF(INDEX(Utilities!158:158,$B$9)="","",INDEX(Utilities!158:158,$B$9))</f>
        <v/>
      </c>
      <c r="AO158" s="1" t="str" cm="1">
        <f t="array" ref="AO158">IF(INDEX(Utilities!158:158,$B$9 + 4)="","",INDEX(Utilities!158:158,$B$9 +4))</f>
        <v/>
      </c>
      <c r="AQ158">
        <f t="shared" si="123"/>
        <v>2168</v>
      </c>
      <c r="AR158">
        <f t="shared" si="102"/>
        <v>2040</v>
      </c>
      <c r="AS158" cm="1">
        <f t="array" ref="AS158">IF(AR158&gt;=MAX($D$3:$D$100),MAX($D$3:$D$100),IF(AQ158&lt;$D$3,$D$3,INDEX($D$3:$D$100,MATCH(AQ158,$D$3:$D$100)+1)))</f>
        <v>2040</v>
      </c>
      <c r="AT158">
        <f t="shared" si="103"/>
        <v>9.6840000000000001E-5</v>
      </c>
      <c r="AU158" s="38">
        <f t="shared" si="104"/>
        <v>9.6840000000000001E-5</v>
      </c>
      <c r="AV158">
        <f t="shared" si="105"/>
        <v>9.6840000000000001E-5</v>
      </c>
      <c r="AW158">
        <f t="shared" si="106"/>
        <v>1.17873648</v>
      </c>
      <c r="AX158">
        <f t="shared" si="107"/>
        <v>0</v>
      </c>
      <c r="AZ158" s="1" t="str" cm="1">
        <f t="array" ref="AZ158">IF(INDEX(Utilities!158:158,$B$9)="","",INDEX(Utilities!158:158,$B$9))</f>
        <v/>
      </c>
      <c r="BA158" s="1" t="str" cm="1">
        <f t="array" ref="BA158">IF(INDEX(Utilities!158:158,$B$9 + 5)="","",INDEX(Utilities!158:158,$B$9 +5))</f>
        <v/>
      </c>
      <c r="BC158">
        <f t="shared" si="124"/>
        <v>2168</v>
      </c>
      <c r="BD158">
        <f t="shared" si="108"/>
        <v>2040</v>
      </c>
      <c r="BE158" cm="1">
        <f t="array" ref="BE158">IF(BD158&gt;=MAX($D$3:$D$100),MAX($D$3:$D$100),IF(BC158&lt;$D$3,$D$3,INDEX($D$3:$D$100,MATCH(BC158,$D$3:$D$100)+1)))</f>
        <v>2040</v>
      </c>
      <c r="BF158">
        <f t="shared" si="109"/>
        <v>0.61919999999999997</v>
      </c>
      <c r="BG158" s="38">
        <f t="shared" si="110"/>
        <v>0.61919999999999997</v>
      </c>
      <c r="BH158">
        <f t="shared" si="111"/>
        <v>0.61919999999999997</v>
      </c>
      <c r="BI158">
        <f t="shared" si="112"/>
        <v>7536.9023999999999</v>
      </c>
      <c r="BJ158">
        <f t="shared" si="113"/>
        <v>0</v>
      </c>
      <c r="BL158" s="1" t="str" cm="1">
        <f t="array" ref="BL158">IF(INDEX(Utilities!158:158,$B$9)="","",INDEX(Utilities!158:158,$B$9))</f>
        <v/>
      </c>
      <c r="BM158" s="1" t="str" cm="1">
        <f t="array" ref="BM158">IF(INDEX(Utilities!158:158,$B$9 + 5)="","",INDEX(Utilities!158:158,$B$9 +5))</f>
        <v/>
      </c>
      <c r="BO158">
        <f t="shared" si="125"/>
        <v>2168</v>
      </c>
      <c r="BP158">
        <f t="shared" si="114"/>
        <v>2040</v>
      </c>
      <c r="BQ158" cm="1">
        <f t="array" ref="BQ158">IF(BP158&gt;=MAX($D$3:$D$100),MAX($D$3:$D$100),IF(BO158&lt;$D$3,$D$3,INDEX($D$3:$D$100,MATCH(BO158,$D$3:$D$100)+1)))</f>
        <v>2040</v>
      </c>
      <c r="BR158">
        <f t="shared" si="115"/>
        <v>4.5396000000000001</v>
      </c>
      <c r="BS158" s="38">
        <f t="shared" si="116"/>
        <v>4.5396000000000001</v>
      </c>
      <c r="BT158">
        <f t="shared" si="117"/>
        <v>4.5396000000000001</v>
      </c>
      <c r="BU158">
        <f t="shared" si="118"/>
        <v>55256.011200000001</v>
      </c>
      <c r="BV158">
        <f t="shared" si="119"/>
        <v>0</v>
      </c>
    </row>
    <row r="159" spans="7:74" x14ac:dyDescent="0.25">
      <c r="G159">
        <f t="shared" si="120"/>
        <v>2169</v>
      </c>
      <c r="H159">
        <f t="shared" si="84"/>
        <v>2040</v>
      </c>
      <c r="I159" cm="1">
        <f t="array" ref="I159">IF(H159&gt;=MAX($D$3:$D$100),MAX($D$3:$D$100),IF(G159&lt;$D$3,$D$3,INDEX($D$3:$D$100,MATCH(G159,$D$3:$D$100)+1)))</f>
        <v>2040</v>
      </c>
      <c r="J159">
        <f t="shared" si="85"/>
        <v>6.8040000000000003E-2</v>
      </c>
      <c r="K159">
        <f t="shared" si="86"/>
        <v>6.8040000000000003E-2</v>
      </c>
      <c r="L159">
        <f t="shared" si="87"/>
        <v>6.8040000000000003E-2</v>
      </c>
      <c r="M159">
        <f t="shared" si="88"/>
        <v>828.18288000000007</v>
      </c>
      <c r="N159">
        <f t="shared" si="89"/>
        <v>0</v>
      </c>
      <c r="P159" s="1" t="str" cm="1">
        <f t="array" ref="P159">IF(INDEX(Utilities!159:159,$B$9)="","",INDEX(Utilities!159:159,$B$9))</f>
        <v/>
      </c>
      <c r="Q159" s="1" t="str" cm="1">
        <f t="array" ref="Q159">IF(INDEX(Utilities!159:159,$B$9 + 2)="","",INDEX(Utilities!159:159,$B$9 + 2))</f>
        <v/>
      </c>
      <c r="S159">
        <f t="shared" si="121"/>
        <v>2169</v>
      </c>
      <c r="T159">
        <f t="shared" si="90"/>
        <v>2040</v>
      </c>
      <c r="U159" cm="1">
        <f t="array" ref="U159">IF(T159&gt;=MAX($D$3:$D$100),MAX($D$3:$D$100),IF(S159&lt;$D$3,$D$3,INDEX($D$3:$D$100,MATCH(S159,$D$3:$D$100)+1)))</f>
        <v>2040</v>
      </c>
      <c r="V159">
        <f t="shared" si="91"/>
        <v>4.5720000000000003E-5</v>
      </c>
      <c r="W159" s="38">
        <f t="shared" si="92"/>
        <v>4.5720000000000003E-5</v>
      </c>
      <c r="X159">
        <f t="shared" si="93"/>
        <v>4.5720000000000003E-5</v>
      </c>
      <c r="Y159">
        <f t="shared" si="94"/>
        <v>0.55650384000000008</v>
      </c>
      <c r="Z159">
        <f t="shared" si="95"/>
        <v>0</v>
      </c>
      <c r="AB159" s="1" t="str" cm="1">
        <f t="array" ref="AB159">IF(INDEX(Utilities!159:159,$B$9)="","",INDEX(Utilities!159:159,$B$9))</f>
        <v/>
      </c>
      <c r="AC159" s="1" t="str" cm="1">
        <f t="array" ref="AC159">IF(INDEX(Utilities!159:159,$B$9 + 3)="","",INDEX(Utilities!159:159,$B$9 +3))</f>
        <v/>
      </c>
      <c r="AE159">
        <f t="shared" si="122"/>
        <v>2169</v>
      </c>
      <c r="AF159">
        <f t="shared" si="96"/>
        <v>2040</v>
      </c>
      <c r="AG159" cm="1">
        <f t="array" ref="AG159">IF(AF159&gt;=MAX($D$3:$D$100),MAX($D$3:$D$100),IF(AE159&lt;$D$3,$D$3,INDEX($D$3:$D$100,MATCH(AE159,$D$3:$D$100)+1)))</f>
        <v>2040</v>
      </c>
      <c r="AH159">
        <f t="shared" si="97"/>
        <v>4.572E-4</v>
      </c>
      <c r="AI159" s="38">
        <f t="shared" si="98"/>
        <v>4.572E-4</v>
      </c>
      <c r="AJ159">
        <f t="shared" si="99"/>
        <v>4.572E-4</v>
      </c>
      <c r="AK159">
        <f t="shared" si="100"/>
        <v>5.5650383999999997</v>
      </c>
      <c r="AL159">
        <f t="shared" si="101"/>
        <v>0</v>
      </c>
      <c r="AN159" s="1" t="str" cm="1">
        <f t="array" ref="AN159">IF(INDEX(Utilities!159:159,$B$9)="","",INDEX(Utilities!159:159,$B$9))</f>
        <v/>
      </c>
      <c r="AO159" s="1" t="str" cm="1">
        <f t="array" ref="AO159">IF(INDEX(Utilities!159:159,$B$9 + 4)="","",INDEX(Utilities!159:159,$B$9 +4))</f>
        <v/>
      </c>
      <c r="AQ159">
        <f t="shared" si="123"/>
        <v>2169</v>
      </c>
      <c r="AR159">
        <f t="shared" si="102"/>
        <v>2040</v>
      </c>
      <c r="AS159" cm="1">
        <f t="array" ref="AS159">IF(AR159&gt;=MAX($D$3:$D$100),MAX($D$3:$D$100),IF(AQ159&lt;$D$3,$D$3,INDEX($D$3:$D$100,MATCH(AQ159,$D$3:$D$100)+1)))</f>
        <v>2040</v>
      </c>
      <c r="AT159">
        <f t="shared" si="103"/>
        <v>9.6840000000000001E-5</v>
      </c>
      <c r="AU159" s="38">
        <f t="shared" si="104"/>
        <v>9.6840000000000001E-5</v>
      </c>
      <c r="AV159">
        <f t="shared" si="105"/>
        <v>9.6840000000000001E-5</v>
      </c>
      <c r="AW159">
        <f t="shared" si="106"/>
        <v>1.17873648</v>
      </c>
      <c r="AX159">
        <f t="shared" si="107"/>
        <v>0</v>
      </c>
      <c r="AZ159" s="1" t="str" cm="1">
        <f t="array" ref="AZ159">IF(INDEX(Utilities!159:159,$B$9)="","",INDEX(Utilities!159:159,$B$9))</f>
        <v/>
      </c>
      <c r="BA159" s="1" t="str" cm="1">
        <f t="array" ref="BA159">IF(INDEX(Utilities!159:159,$B$9 + 5)="","",INDEX(Utilities!159:159,$B$9 +5))</f>
        <v/>
      </c>
      <c r="BC159">
        <f t="shared" si="124"/>
        <v>2169</v>
      </c>
      <c r="BD159">
        <f t="shared" si="108"/>
        <v>2040</v>
      </c>
      <c r="BE159" cm="1">
        <f t="array" ref="BE159">IF(BD159&gt;=MAX($D$3:$D$100),MAX($D$3:$D$100),IF(BC159&lt;$D$3,$D$3,INDEX($D$3:$D$100,MATCH(BC159,$D$3:$D$100)+1)))</f>
        <v>2040</v>
      </c>
      <c r="BF159">
        <f t="shared" si="109"/>
        <v>0.61919999999999997</v>
      </c>
      <c r="BG159" s="38">
        <f t="shared" si="110"/>
        <v>0.61919999999999997</v>
      </c>
      <c r="BH159">
        <f t="shared" si="111"/>
        <v>0.61919999999999997</v>
      </c>
      <c r="BI159">
        <f t="shared" si="112"/>
        <v>7536.9023999999999</v>
      </c>
      <c r="BJ159">
        <f t="shared" si="113"/>
        <v>0</v>
      </c>
      <c r="BL159" s="1" t="str" cm="1">
        <f t="array" ref="BL159">IF(INDEX(Utilities!159:159,$B$9)="","",INDEX(Utilities!159:159,$B$9))</f>
        <v/>
      </c>
      <c r="BM159" s="1" t="str" cm="1">
        <f t="array" ref="BM159">IF(INDEX(Utilities!159:159,$B$9 + 5)="","",INDEX(Utilities!159:159,$B$9 +5))</f>
        <v/>
      </c>
      <c r="BO159">
        <f t="shared" si="125"/>
        <v>2169</v>
      </c>
      <c r="BP159">
        <f t="shared" si="114"/>
        <v>2040</v>
      </c>
      <c r="BQ159" cm="1">
        <f t="array" ref="BQ159">IF(BP159&gt;=MAX($D$3:$D$100),MAX($D$3:$D$100),IF(BO159&lt;$D$3,$D$3,INDEX($D$3:$D$100,MATCH(BO159,$D$3:$D$100)+1)))</f>
        <v>2040</v>
      </c>
      <c r="BR159">
        <f t="shared" si="115"/>
        <v>4.5396000000000001</v>
      </c>
      <c r="BS159" s="38">
        <f t="shared" si="116"/>
        <v>4.5396000000000001</v>
      </c>
      <c r="BT159">
        <f t="shared" si="117"/>
        <v>4.5396000000000001</v>
      </c>
      <c r="BU159">
        <f t="shared" si="118"/>
        <v>55256.011200000001</v>
      </c>
      <c r="BV159">
        <f t="shared" si="119"/>
        <v>0</v>
      </c>
    </row>
    <row r="160" spans="7:74" x14ac:dyDescent="0.25">
      <c r="G160">
        <f t="shared" si="120"/>
        <v>2170</v>
      </c>
      <c r="H160">
        <f t="shared" si="84"/>
        <v>2040</v>
      </c>
      <c r="I160" cm="1">
        <f t="array" ref="I160">IF(H160&gt;=MAX($D$3:$D$100),MAX($D$3:$D$100),IF(G160&lt;$D$3,$D$3,INDEX($D$3:$D$100,MATCH(G160,$D$3:$D$100)+1)))</f>
        <v>2040</v>
      </c>
      <c r="J160">
        <f t="shared" si="85"/>
        <v>6.8040000000000003E-2</v>
      </c>
      <c r="K160">
        <f t="shared" si="86"/>
        <v>6.8040000000000003E-2</v>
      </c>
      <c r="L160">
        <f t="shared" si="87"/>
        <v>6.8040000000000003E-2</v>
      </c>
      <c r="M160">
        <f t="shared" si="88"/>
        <v>828.18288000000007</v>
      </c>
      <c r="N160">
        <f t="shared" si="89"/>
        <v>0</v>
      </c>
      <c r="P160" s="1" t="str" cm="1">
        <f t="array" ref="P160">IF(INDEX(Utilities!160:160,$B$9)="","",INDEX(Utilities!160:160,$B$9))</f>
        <v/>
      </c>
      <c r="Q160" s="1" t="str" cm="1">
        <f t="array" ref="Q160">IF(INDEX(Utilities!160:160,$B$9 + 2)="","",INDEX(Utilities!160:160,$B$9 + 2))</f>
        <v/>
      </c>
      <c r="S160">
        <f t="shared" si="121"/>
        <v>2170</v>
      </c>
      <c r="T160">
        <f t="shared" si="90"/>
        <v>2040</v>
      </c>
      <c r="U160" cm="1">
        <f t="array" ref="U160">IF(T160&gt;=MAX($D$3:$D$100),MAX($D$3:$D$100),IF(S160&lt;$D$3,$D$3,INDEX($D$3:$D$100,MATCH(S160,$D$3:$D$100)+1)))</f>
        <v>2040</v>
      </c>
      <c r="V160">
        <f t="shared" si="91"/>
        <v>4.5720000000000003E-5</v>
      </c>
      <c r="W160" s="38">
        <f t="shared" si="92"/>
        <v>4.5720000000000003E-5</v>
      </c>
      <c r="X160">
        <f t="shared" si="93"/>
        <v>4.5720000000000003E-5</v>
      </c>
      <c r="Y160">
        <f t="shared" si="94"/>
        <v>0.55650384000000008</v>
      </c>
      <c r="Z160">
        <f t="shared" si="95"/>
        <v>0</v>
      </c>
      <c r="AB160" s="1" t="str" cm="1">
        <f t="array" ref="AB160">IF(INDEX(Utilities!160:160,$B$9)="","",INDEX(Utilities!160:160,$B$9))</f>
        <v/>
      </c>
      <c r="AC160" s="1" t="str" cm="1">
        <f t="array" ref="AC160">IF(INDEX(Utilities!160:160,$B$9 + 3)="","",INDEX(Utilities!160:160,$B$9 +3))</f>
        <v/>
      </c>
      <c r="AE160">
        <f t="shared" si="122"/>
        <v>2170</v>
      </c>
      <c r="AF160">
        <f t="shared" si="96"/>
        <v>2040</v>
      </c>
      <c r="AG160" cm="1">
        <f t="array" ref="AG160">IF(AF160&gt;=MAX($D$3:$D$100),MAX($D$3:$D$100),IF(AE160&lt;$D$3,$D$3,INDEX($D$3:$D$100,MATCH(AE160,$D$3:$D$100)+1)))</f>
        <v>2040</v>
      </c>
      <c r="AH160">
        <f t="shared" si="97"/>
        <v>4.572E-4</v>
      </c>
      <c r="AI160" s="38">
        <f t="shared" si="98"/>
        <v>4.572E-4</v>
      </c>
      <c r="AJ160">
        <f t="shared" si="99"/>
        <v>4.572E-4</v>
      </c>
      <c r="AK160">
        <f t="shared" si="100"/>
        <v>5.5650383999999997</v>
      </c>
      <c r="AL160">
        <f t="shared" si="101"/>
        <v>0</v>
      </c>
      <c r="AN160" s="1" t="str" cm="1">
        <f t="array" ref="AN160">IF(INDEX(Utilities!160:160,$B$9)="","",INDEX(Utilities!160:160,$B$9))</f>
        <v/>
      </c>
      <c r="AO160" s="1" t="str" cm="1">
        <f t="array" ref="AO160">IF(INDEX(Utilities!160:160,$B$9 + 4)="","",INDEX(Utilities!160:160,$B$9 +4))</f>
        <v/>
      </c>
      <c r="AQ160">
        <f t="shared" si="123"/>
        <v>2170</v>
      </c>
      <c r="AR160">
        <f t="shared" si="102"/>
        <v>2040</v>
      </c>
      <c r="AS160" cm="1">
        <f t="array" ref="AS160">IF(AR160&gt;=MAX($D$3:$D$100),MAX($D$3:$D$100),IF(AQ160&lt;$D$3,$D$3,INDEX($D$3:$D$100,MATCH(AQ160,$D$3:$D$100)+1)))</f>
        <v>2040</v>
      </c>
      <c r="AT160">
        <f t="shared" si="103"/>
        <v>9.6840000000000001E-5</v>
      </c>
      <c r="AU160" s="38">
        <f t="shared" si="104"/>
        <v>9.6840000000000001E-5</v>
      </c>
      <c r="AV160">
        <f t="shared" si="105"/>
        <v>9.6840000000000001E-5</v>
      </c>
      <c r="AW160">
        <f t="shared" si="106"/>
        <v>1.17873648</v>
      </c>
      <c r="AX160">
        <f t="shared" si="107"/>
        <v>0</v>
      </c>
      <c r="AZ160" s="1" t="str" cm="1">
        <f t="array" ref="AZ160">IF(INDEX(Utilities!160:160,$B$9)="","",INDEX(Utilities!160:160,$B$9))</f>
        <v/>
      </c>
      <c r="BA160" s="1" t="str" cm="1">
        <f t="array" ref="BA160">IF(INDEX(Utilities!160:160,$B$9 + 5)="","",INDEX(Utilities!160:160,$B$9 +5))</f>
        <v/>
      </c>
      <c r="BC160">
        <f t="shared" si="124"/>
        <v>2170</v>
      </c>
      <c r="BD160">
        <f t="shared" si="108"/>
        <v>2040</v>
      </c>
      <c r="BE160" cm="1">
        <f t="array" ref="BE160">IF(BD160&gt;=MAX($D$3:$D$100),MAX($D$3:$D$100),IF(BC160&lt;$D$3,$D$3,INDEX($D$3:$D$100,MATCH(BC160,$D$3:$D$100)+1)))</f>
        <v>2040</v>
      </c>
      <c r="BF160">
        <f t="shared" si="109"/>
        <v>0.61919999999999997</v>
      </c>
      <c r="BG160" s="38">
        <f t="shared" si="110"/>
        <v>0.61919999999999997</v>
      </c>
      <c r="BH160">
        <f t="shared" si="111"/>
        <v>0.61919999999999997</v>
      </c>
      <c r="BI160">
        <f t="shared" si="112"/>
        <v>7536.9023999999999</v>
      </c>
      <c r="BJ160">
        <f t="shared" si="113"/>
        <v>0</v>
      </c>
      <c r="BL160" s="1" t="str" cm="1">
        <f t="array" ref="BL160">IF(INDEX(Utilities!160:160,$B$9)="","",INDEX(Utilities!160:160,$B$9))</f>
        <v/>
      </c>
      <c r="BM160" s="1" t="str" cm="1">
        <f t="array" ref="BM160">IF(INDEX(Utilities!160:160,$B$9 + 5)="","",INDEX(Utilities!160:160,$B$9 +5))</f>
        <v/>
      </c>
      <c r="BO160">
        <f t="shared" si="125"/>
        <v>2170</v>
      </c>
      <c r="BP160">
        <f t="shared" si="114"/>
        <v>2040</v>
      </c>
      <c r="BQ160" cm="1">
        <f t="array" ref="BQ160">IF(BP160&gt;=MAX($D$3:$D$100),MAX($D$3:$D$100),IF(BO160&lt;$D$3,$D$3,INDEX($D$3:$D$100,MATCH(BO160,$D$3:$D$100)+1)))</f>
        <v>2040</v>
      </c>
      <c r="BR160">
        <f t="shared" si="115"/>
        <v>4.5396000000000001</v>
      </c>
      <c r="BS160" s="38">
        <f t="shared" si="116"/>
        <v>4.5396000000000001</v>
      </c>
      <c r="BT160">
        <f t="shared" si="117"/>
        <v>4.5396000000000001</v>
      </c>
      <c r="BU160">
        <f t="shared" si="118"/>
        <v>55256.011200000001</v>
      </c>
      <c r="BV160">
        <f t="shared" si="119"/>
        <v>0</v>
      </c>
    </row>
    <row r="161" spans="7:74" x14ac:dyDescent="0.25">
      <c r="G161">
        <f t="shared" si="120"/>
        <v>2171</v>
      </c>
      <c r="H161">
        <f t="shared" si="84"/>
        <v>2040</v>
      </c>
      <c r="I161" cm="1">
        <f t="array" ref="I161">IF(H161&gt;=MAX($D$3:$D$100),MAX($D$3:$D$100),IF(G161&lt;$D$3,$D$3,INDEX($D$3:$D$100,MATCH(G161,$D$3:$D$100)+1)))</f>
        <v>2040</v>
      </c>
      <c r="J161">
        <f t="shared" si="85"/>
        <v>6.8040000000000003E-2</v>
      </c>
      <c r="K161">
        <f t="shared" si="86"/>
        <v>6.8040000000000003E-2</v>
      </c>
      <c r="L161">
        <f t="shared" si="87"/>
        <v>6.8040000000000003E-2</v>
      </c>
      <c r="M161">
        <f t="shared" si="88"/>
        <v>828.18288000000007</v>
      </c>
      <c r="N161">
        <f t="shared" si="89"/>
        <v>0</v>
      </c>
      <c r="P161" s="1" t="str" cm="1">
        <f t="array" ref="P161">IF(INDEX(Utilities!161:161,$B$9)="","",INDEX(Utilities!161:161,$B$9))</f>
        <v/>
      </c>
      <c r="Q161" s="1" t="str" cm="1">
        <f t="array" ref="Q161">IF(INDEX(Utilities!161:161,$B$9 + 2)="","",INDEX(Utilities!161:161,$B$9 + 2))</f>
        <v/>
      </c>
      <c r="S161">
        <f t="shared" si="121"/>
        <v>2171</v>
      </c>
      <c r="T161">
        <f t="shared" si="90"/>
        <v>2040</v>
      </c>
      <c r="U161" cm="1">
        <f t="array" ref="U161">IF(T161&gt;=MAX($D$3:$D$100),MAX($D$3:$D$100),IF(S161&lt;$D$3,$D$3,INDEX($D$3:$D$100,MATCH(S161,$D$3:$D$100)+1)))</f>
        <v>2040</v>
      </c>
      <c r="V161">
        <f t="shared" si="91"/>
        <v>4.5720000000000003E-5</v>
      </c>
      <c r="W161" s="38">
        <f t="shared" si="92"/>
        <v>4.5720000000000003E-5</v>
      </c>
      <c r="X161">
        <f t="shared" si="93"/>
        <v>4.5720000000000003E-5</v>
      </c>
      <c r="Y161">
        <f t="shared" si="94"/>
        <v>0.55650384000000008</v>
      </c>
      <c r="Z161">
        <f t="shared" si="95"/>
        <v>0</v>
      </c>
      <c r="AB161" s="1" t="str" cm="1">
        <f t="array" ref="AB161">IF(INDEX(Utilities!161:161,$B$9)="","",INDEX(Utilities!161:161,$B$9))</f>
        <v/>
      </c>
      <c r="AC161" s="1" t="str" cm="1">
        <f t="array" ref="AC161">IF(INDEX(Utilities!161:161,$B$9 + 3)="","",INDEX(Utilities!161:161,$B$9 +3))</f>
        <v/>
      </c>
      <c r="AE161">
        <f t="shared" si="122"/>
        <v>2171</v>
      </c>
      <c r="AF161">
        <f t="shared" si="96"/>
        <v>2040</v>
      </c>
      <c r="AG161" cm="1">
        <f t="array" ref="AG161">IF(AF161&gt;=MAX($D$3:$D$100),MAX($D$3:$D$100),IF(AE161&lt;$D$3,$D$3,INDEX($D$3:$D$100,MATCH(AE161,$D$3:$D$100)+1)))</f>
        <v>2040</v>
      </c>
      <c r="AH161">
        <f t="shared" si="97"/>
        <v>4.572E-4</v>
      </c>
      <c r="AI161" s="38">
        <f t="shared" si="98"/>
        <v>4.572E-4</v>
      </c>
      <c r="AJ161">
        <f t="shared" si="99"/>
        <v>4.572E-4</v>
      </c>
      <c r="AK161">
        <f t="shared" si="100"/>
        <v>5.5650383999999997</v>
      </c>
      <c r="AL161">
        <f t="shared" si="101"/>
        <v>0</v>
      </c>
      <c r="AN161" s="1" t="str" cm="1">
        <f t="array" ref="AN161">IF(INDEX(Utilities!161:161,$B$9)="","",INDEX(Utilities!161:161,$B$9))</f>
        <v/>
      </c>
      <c r="AO161" s="1" t="str" cm="1">
        <f t="array" ref="AO161">IF(INDEX(Utilities!161:161,$B$9 + 4)="","",INDEX(Utilities!161:161,$B$9 +4))</f>
        <v/>
      </c>
      <c r="AQ161">
        <f t="shared" si="123"/>
        <v>2171</v>
      </c>
      <c r="AR161">
        <f t="shared" si="102"/>
        <v>2040</v>
      </c>
      <c r="AS161" cm="1">
        <f t="array" ref="AS161">IF(AR161&gt;=MAX($D$3:$D$100),MAX($D$3:$D$100),IF(AQ161&lt;$D$3,$D$3,INDEX($D$3:$D$100,MATCH(AQ161,$D$3:$D$100)+1)))</f>
        <v>2040</v>
      </c>
      <c r="AT161">
        <f t="shared" si="103"/>
        <v>9.6840000000000001E-5</v>
      </c>
      <c r="AU161" s="38">
        <f t="shared" si="104"/>
        <v>9.6840000000000001E-5</v>
      </c>
      <c r="AV161">
        <f t="shared" si="105"/>
        <v>9.6840000000000001E-5</v>
      </c>
      <c r="AW161">
        <f t="shared" si="106"/>
        <v>1.17873648</v>
      </c>
      <c r="AX161">
        <f t="shared" si="107"/>
        <v>0</v>
      </c>
      <c r="AZ161" s="1" t="str" cm="1">
        <f t="array" ref="AZ161">IF(INDEX(Utilities!161:161,$B$9)="","",INDEX(Utilities!161:161,$B$9))</f>
        <v/>
      </c>
      <c r="BA161" s="1" t="str" cm="1">
        <f t="array" ref="BA161">IF(INDEX(Utilities!161:161,$B$9 + 5)="","",INDEX(Utilities!161:161,$B$9 +5))</f>
        <v/>
      </c>
      <c r="BC161">
        <f t="shared" si="124"/>
        <v>2171</v>
      </c>
      <c r="BD161">
        <f t="shared" si="108"/>
        <v>2040</v>
      </c>
      <c r="BE161" cm="1">
        <f t="array" ref="BE161">IF(BD161&gt;=MAX($D$3:$D$100),MAX($D$3:$D$100),IF(BC161&lt;$D$3,$D$3,INDEX($D$3:$D$100,MATCH(BC161,$D$3:$D$100)+1)))</f>
        <v>2040</v>
      </c>
      <c r="BF161">
        <f t="shared" si="109"/>
        <v>0.61919999999999997</v>
      </c>
      <c r="BG161" s="38">
        <f t="shared" si="110"/>
        <v>0.61919999999999997</v>
      </c>
      <c r="BH161">
        <f t="shared" si="111"/>
        <v>0.61919999999999997</v>
      </c>
      <c r="BI161">
        <f t="shared" si="112"/>
        <v>7536.9023999999999</v>
      </c>
      <c r="BJ161">
        <f t="shared" si="113"/>
        <v>0</v>
      </c>
      <c r="BL161" s="1" t="str" cm="1">
        <f t="array" ref="BL161">IF(INDEX(Utilities!161:161,$B$9)="","",INDEX(Utilities!161:161,$B$9))</f>
        <v/>
      </c>
      <c r="BM161" s="1" t="str" cm="1">
        <f t="array" ref="BM161">IF(INDEX(Utilities!161:161,$B$9 + 5)="","",INDEX(Utilities!161:161,$B$9 +5))</f>
        <v/>
      </c>
      <c r="BO161">
        <f t="shared" si="125"/>
        <v>2171</v>
      </c>
      <c r="BP161">
        <f t="shared" si="114"/>
        <v>2040</v>
      </c>
      <c r="BQ161" cm="1">
        <f t="array" ref="BQ161">IF(BP161&gt;=MAX($D$3:$D$100),MAX($D$3:$D$100),IF(BO161&lt;$D$3,$D$3,INDEX($D$3:$D$100,MATCH(BO161,$D$3:$D$100)+1)))</f>
        <v>2040</v>
      </c>
      <c r="BR161">
        <f t="shared" si="115"/>
        <v>4.5396000000000001</v>
      </c>
      <c r="BS161" s="38">
        <f t="shared" si="116"/>
        <v>4.5396000000000001</v>
      </c>
      <c r="BT161">
        <f t="shared" si="117"/>
        <v>4.5396000000000001</v>
      </c>
      <c r="BU161">
        <f t="shared" si="118"/>
        <v>55256.011200000001</v>
      </c>
      <c r="BV161">
        <f t="shared" si="119"/>
        <v>0</v>
      </c>
    </row>
    <row r="162" spans="7:74" x14ac:dyDescent="0.25">
      <c r="G162">
        <f t="shared" si="120"/>
        <v>2172</v>
      </c>
      <c r="H162">
        <f t="shared" si="84"/>
        <v>2040</v>
      </c>
      <c r="I162" cm="1">
        <f t="array" ref="I162">IF(H162&gt;=MAX($D$3:$D$100),MAX($D$3:$D$100),IF(G162&lt;$D$3,$D$3,INDEX($D$3:$D$100,MATCH(G162,$D$3:$D$100)+1)))</f>
        <v>2040</v>
      </c>
      <c r="J162">
        <f t="shared" si="85"/>
        <v>6.8040000000000003E-2</v>
      </c>
      <c r="K162">
        <f t="shared" si="86"/>
        <v>6.8040000000000003E-2</v>
      </c>
      <c r="L162">
        <f t="shared" si="87"/>
        <v>6.8040000000000003E-2</v>
      </c>
      <c r="M162">
        <f t="shared" si="88"/>
        <v>828.18288000000007</v>
      </c>
      <c r="N162">
        <f t="shared" si="89"/>
        <v>0</v>
      </c>
      <c r="P162" s="1" t="str" cm="1">
        <f t="array" ref="P162">IF(INDEX(Utilities!162:162,$B$9)="","",INDEX(Utilities!162:162,$B$9))</f>
        <v/>
      </c>
      <c r="Q162" s="1" t="str" cm="1">
        <f t="array" ref="Q162">IF(INDEX(Utilities!162:162,$B$9 + 2)="","",INDEX(Utilities!162:162,$B$9 + 2))</f>
        <v/>
      </c>
      <c r="S162">
        <f t="shared" si="121"/>
        <v>2172</v>
      </c>
      <c r="T162">
        <f t="shared" si="90"/>
        <v>2040</v>
      </c>
      <c r="U162" cm="1">
        <f t="array" ref="U162">IF(T162&gt;=MAX($D$3:$D$100),MAX($D$3:$D$100),IF(S162&lt;$D$3,$D$3,INDEX($D$3:$D$100,MATCH(S162,$D$3:$D$100)+1)))</f>
        <v>2040</v>
      </c>
      <c r="V162">
        <f t="shared" si="91"/>
        <v>4.5720000000000003E-5</v>
      </c>
      <c r="W162" s="38">
        <f t="shared" si="92"/>
        <v>4.5720000000000003E-5</v>
      </c>
      <c r="X162">
        <f t="shared" si="93"/>
        <v>4.5720000000000003E-5</v>
      </c>
      <c r="Y162">
        <f t="shared" si="94"/>
        <v>0.55650384000000008</v>
      </c>
      <c r="Z162">
        <f t="shared" si="95"/>
        <v>0</v>
      </c>
      <c r="AB162" s="1" t="str" cm="1">
        <f t="array" ref="AB162">IF(INDEX(Utilities!162:162,$B$9)="","",INDEX(Utilities!162:162,$B$9))</f>
        <v/>
      </c>
      <c r="AC162" s="1" t="str" cm="1">
        <f t="array" ref="AC162">IF(INDEX(Utilities!162:162,$B$9 + 3)="","",INDEX(Utilities!162:162,$B$9 +3))</f>
        <v/>
      </c>
      <c r="AE162">
        <f t="shared" si="122"/>
        <v>2172</v>
      </c>
      <c r="AF162">
        <f t="shared" si="96"/>
        <v>2040</v>
      </c>
      <c r="AG162" cm="1">
        <f t="array" ref="AG162">IF(AF162&gt;=MAX($D$3:$D$100),MAX($D$3:$D$100),IF(AE162&lt;$D$3,$D$3,INDEX($D$3:$D$100,MATCH(AE162,$D$3:$D$100)+1)))</f>
        <v>2040</v>
      </c>
      <c r="AH162">
        <f t="shared" si="97"/>
        <v>4.572E-4</v>
      </c>
      <c r="AI162" s="38">
        <f t="shared" si="98"/>
        <v>4.572E-4</v>
      </c>
      <c r="AJ162">
        <f t="shared" si="99"/>
        <v>4.572E-4</v>
      </c>
      <c r="AK162">
        <f t="shared" si="100"/>
        <v>5.5650383999999997</v>
      </c>
      <c r="AL162">
        <f t="shared" si="101"/>
        <v>0</v>
      </c>
      <c r="AN162" s="1" t="str" cm="1">
        <f t="array" ref="AN162">IF(INDEX(Utilities!162:162,$B$9)="","",INDEX(Utilities!162:162,$B$9))</f>
        <v/>
      </c>
      <c r="AO162" s="1" t="str" cm="1">
        <f t="array" ref="AO162">IF(INDEX(Utilities!162:162,$B$9 + 4)="","",INDEX(Utilities!162:162,$B$9 +4))</f>
        <v/>
      </c>
      <c r="AQ162">
        <f t="shared" si="123"/>
        <v>2172</v>
      </c>
      <c r="AR162">
        <f t="shared" si="102"/>
        <v>2040</v>
      </c>
      <c r="AS162" cm="1">
        <f t="array" ref="AS162">IF(AR162&gt;=MAX($D$3:$D$100),MAX($D$3:$D$100),IF(AQ162&lt;$D$3,$D$3,INDEX($D$3:$D$100,MATCH(AQ162,$D$3:$D$100)+1)))</f>
        <v>2040</v>
      </c>
      <c r="AT162">
        <f t="shared" si="103"/>
        <v>9.6840000000000001E-5</v>
      </c>
      <c r="AU162" s="38">
        <f t="shared" si="104"/>
        <v>9.6840000000000001E-5</v>
      </c>
      <c r="AV162">
        <f t="shared" si="105"/>
        <v>9.6840000000000001E-5</v>
      </c>
      <c r="AW162">
        <f t="shared" si="106"/>
        <v>1.17873648</v>
      </c>
      <c r="AX162">
        <f t="shared" si="107"/>
        <v>0</v>
      </c>
      <c r="AZ162" s="1" t="str" cm="1">
        <f t="array" ref="AZ162">IF(INDEX(Utilities!162:162,$B$9)="","",INDEX(Utilities!162:162,$B$9))</f>
        <v/>
      </c>
      <c r="BA162" s="1" t="str" cm="1">
        <f t="array" ref="BA162">IF(INDEX(Utilities!162:162,$B$9 + 5)="","",INDEX(Utilities!162:162,$B$9 +5))</f>
        <v/>
      </c>
      <c r="BC162">
        <f t="shared" si="124"/>
        <v>2172</v>
      </c>
      <c r="BD162">
        <f t="shared" si="108"/>
        <v>2040</v>
      </c>
      <c r="BE162" cm="1">
        <f t="array" ref="BE162">IF(BD162&gt;=MAX($D$3:$D$100),MAX($D$3:$D$100),IF(BC162&lt;$D$3,$D$3,INDEX($D$3:$D$100,MATCH(BC162,$D$3:$D$100)+1)))</f>
        <v>2040</v>
      </c>
      <c r="BF162">
        <f t="shared" si="109"/>
        <v>0.61919999999999997</v>
      </c>
      <c r="BG162" s="38">
        <f t="shared" si="110"/>
        <v>0.61919999999999997</v>
      </c>
      <c r="BH162">
        <f t="shared" si="111"/>
        <v>0.61919999999999997</v>
      </c>
      <c r="BI162">
        <f t="shared" si="112"/>
        <v>7536.9023999999999</v>
      </c>
      <c r="BJ162">
        <f t="shared" si="113"/>
        <v>0</v>
      </c>
      <c r="BL162" s="1" t="str" cm="1">
        <f t="array" ref="BL162">IF(INDEX(Utilities!162:162,$B$9)="","",INDEX(Utilities!162:162,$B$9))</f>
        <v/>
      </c>
      <c r="BM162" s="1" t="str" cm="1">
        <f t="array" ref="BM162">IF(INDEX(Utilities!162:162,$B$9 + 5)="","",INDEX(Utilities!162:162,$B$9 +5))</f>
        <v/>
      </c>
      <c r="BO162">
        <f t="shared" si="125"/>
        <v>2172</v>
      </c>
      <c r="BP162">
        <f t="shared" si="114"/>
        <v>2040</v>
      </c>
      <c r="BQ162" cm="1">
        <f t="array" ref="BQ162">IF(BP162&gt;=MAX($D$3:$D$100),MAX($D$3:$D$100),IF(BO162&lt;$D$3,$D$3,INDEX($D$3:$D$100,MATCH(BO162,$D$3:$D$100)+1)))</f>
        <v>2040</v>
      </c>
      <c r="BR162">
        <f t="shared" si="115"/>
        <v>4.5396000000000001</v>
      </c>
      <c r="BS162" s="38">
        <f t="shared" si="116"/>
        <v>4.5396000000000001</v>
      </c>
      <c r="BT162">
        <f t="shared" si="117"/>
        <v>4.5396000000000001</v>
      </c>
      <c r="BU162">
        <f t="shared" si="118"/>
        <v>55256.011200000001</v>
      </c>
      <c r="BV162">
        <f t="shared" si="119"/>
        <v>0</v>
      </c>
    </row>
    <row r="163" spans="7:74" x14ac:dyDescent="0.25">
      <c r="G163">
        <f t="shared" si="120"/>
        <v>2173</v>
      </c>
      <c r="H163">
        <f t="shared" si="84"/>
        <v>2040</v>
      </c>
      <c r="I163" cm="1">
        <f t="array" ref="I163">IF(H163&gt;=MAX($D$3:$D$100),MAX($D$3:$D$100),IF(G163&lt;$D$3,$D$3,INDEX($D$3:$D$100,MATCH(G163,$D$3:$D$100)+1)))</f>
        <v>2040</v>
      </c>
      <c r="J163">
        <f t="shared" si="85"/>
        <v>6.8040000000000003E-2</v>
      </c>
      <c r="K163">
        <f t="shared" si="86"/>
        <v>6.8040000000000003E-2</v>
      </c>
      <c r="L163">
        <f t="shared" si="87"/>
        <v>6.8040000000000003E-2</v>
      </c>
      <c r="M163">
        <f t="shared" si="88"/>
        <v>828.18288000000007</v>
      </c>
      <c r="N163">
        <f t="shared" si="89"/>
        <v>0</v>
      </c>
      <c r="P163" s="1" t="str" cm="1">
        <f t="array" ref="P163">IF(INDEX(Utilities!163:163,$B$9)="","",INDEX(Utilities!163:163,$B$9))</f>
        <v/>
      </c>
      <c r="Q163" s="1" t="str" cm="1">
        <f t="array" ref="Q163">IF(INDEX(Utilities!163:163,$B$9 + 2)="","",INDEX(Utilities!163:163,$B$9 + 2))</f>
        <v/>
      </c>
      <c r="S163">
        <f t="shared" si="121"/>
        <v>2173</v>
      </c>
      <c r="T163">
        <f t="shared" si="90"/>
        <v>2040</v>
      </c>
      <c r="U163" cm="1">
        <f t="array" ref="U163">IF(T163&gt;=MAX($D$3:$D$100),MAX($D$3:$D$100),IF(S163&lt;$D$3,$D$3,INDEX($D$3:$D$100,MATCH(S163,$D$3:$D$100)+1)))</f>
        <v>2040</v>
      </c>
      <c r="V163">
        <f t="shared" si="91"/>
        <v>4.5720000000000003E-5</v>
      </c>
      <c r="W163" s="38">
        <f t="shared" si="92"/>
        <v>4.5720000000000003E-5</v>
      </c>
      <c r="X163">
        <f t="shared" si="93"/>
        <v>4.5720000000000003E-5</v>
      </c>
      <c r="Y163">
        <f t="shared" si="94"/>
        <v>0.55650384000000008</v>
      </c>
      <c r="Z163">
        <f t="shared" si="95"/>
        <v>0</v>
      </c>
      <c r="AB163" s="1" t="str" cm="1">
        <f t="array" ref="AB163">IF(INDEX(Utilities!163:163,$B$9)="","",INDEX(Utilities!163:163,$B$9))</f>
        <v/>
      </c>
      <c r="AC163" s="1" t="str" cm="1">
        <f t="array" ref="AC163">IF(INDEX(Utilities!163:163,$B$9 + 3)="","",INDEX(Utilities!163:163,$B$9 +3))</f>
        <v/>
      </c>
      <c r="AE163">
        <f t="shared" si="122"/>
        <v>2173</v>
      </c>
      <c r="AF163">
        <f t="shared" si="96"/>
        <v>2040</v>
      </c>
      <c r="AG163" cm="1">
        <f t="array" ref="AG163">IF(AF163&gt;=MAX($D$3:$D$100),MAX($D$3:$D$100),IF(AE163&lt;$D$3,$D$3,INDEX($D$3:$D$100,MATCH(AE163,$D$3:$D$100)+1)))</f>
        <v>2040</v>
      </c>
      <c r="AH163">
        <f t="shared" si="97"/>
        <v>4.572E-4</v>
      </c>
      <c r="AI163" s="38">
        <f t="shared" si="98"/>
        <v>4.572E-4</v>
      </c>
      <c r="AJ163">
        <f t="shared" si="99"/>
        <v>4.572E-4</v>
      </c>
      <c r="AK163">
        <f t="shared" si="100"/>
        <v>5.5650383999999997</v>
      </c>
      <c r="AL163">
        <f t="shared" si="101"/>
        <v>0</v>
      </c>
      <c r="AN163" s="1" t="str" cm="1">
        <f t="array" ref="AN163">IF(INDEX(Utilities!163:163,$B$9)="","",INDEX(Utilities!163:163,$B$9))</f>
        <v/>
      </c>
      <c r="AO163" s="1" t="str" cm="1">
        <f t="array" ref="AO163">IF(INDEX(Utilities!163:163,$B$9 + 4)="","",INDEX(Utilities!163:163,$B$9 +4))</f>
        <v/>
      </c>
      <c r="AQ163">
        <f t="shared" si="123"/>
        <v>2173</v>
      </c>
      <c r="AR163">
        <f t="shared" si="102"/>
        <v>2040</v>
      </c>
      <c r="AS163" cm="1">
        <f t="array" ref="AS163">IF(AR163&gt;=MAX($D$3:$D$100),MAX($D$3:$D$100),IF(AQ163&lt;$D$3,$D$3,INDEX($D$3:$D$100,MATCH(AQ163,$D$3:$D$100)+1)))</f>
        <v>2040</v>
      </c>
      <c r="AT163">
        <f t="shared" si="103"/>
        <v>9.6840000000000001E-5</v>
      </c>
      <c r="AU163" s="38">
        <f t="shared" si="104"/>
        <v>9.6840000000000001E-5</v>
      </c>
      <c r="AV163">
        <f t="shared" si="105"/>
        <v>9.6840000000000001E-5</v>
      </c>
      <c r="AW163">
        <f t="shared" si="106"/>
        <v>1.17873648</v>
      </c>
      <c r="AX163">
        <f t="shared" si="107"/>
        <v>0</v>
      </c>
      <c r="AZ163" s="1" t="str" cm="1">
        <f t="array" ref="AZ163">IF(INDEX(Utilities!163:163,$B$9)="","",INDEX(Utilities!163:163,$B$9))</f>
        <v/>
      </c>
      <c r="BA163" s="1" t="str" cm="1">
        <f t="array" ref="BA163">IF(INDEX(Utilities!163:163,$B$9 + 5)="","",INDEX(Utilities!163:163,$B$9 +5))</f>
        <v/>
      </c>
      <c r="BC163">
        <f t="shared" si="124"/>
        <v>2173</v>
      </c>
      <c r="BD163">
        <f t="shared" si="108"/>
        <v>2040</v>
      </c>
      <c r="BE163" cm="1">
        <f t="array" ref="BE163">IF(BD163&gt;=MAX($D$3:$D$100),MAX($D$3:$D$100),IF(BC163&lt;$D$3,$D$3,INDEX($D$3:$D$100,MATCH(BC163,$D$3:$D$100)+1)))</f>
        <v>2040</v>
      </c>
      <c r="BF163">
        <f t="shared" si="109"/>
        <v>0.61919999999999997</v>
      </c>
      <c r="BG163" s="38">
        <f t="shared" si="110"/>
        <v>0.61919999999999997</v>
      </c>
      <c r="BH163">
        <f t="shared" si="111"/>
        <v>0.61919999999999997</v>
      </c>
      <c r="BI163">
        <f t="shared" si="112"/>
        <v>7536.9023999999999</v>
      </c>
      <c r="BJ163">
        <f t="shared" si="113"/>
        <v>0</v>
      </c>
      <c r="BL163" s="1" t="str" cm="1">
        <f t="array" ref="BL163">IF(INDEX(Utilities!163:163,$B$9)="","",INDEX(Utilities!163:163,$B$9))</f>
        <v/>
      </c>
      <c r="BM163" s="1" t="str" cm="1">
        <f t="array" ref="BM163">IF(INDEX(Utilities!163:163,$B$9 + 5)="","",INDEX(Utilities!163:163,$B$9 +5))</f>
        <v/>
      </c>
      <c r="BO163">
        <f t="shared" si="125"/>
        <v>2173</v>
      </c>
      <c r="BP163">
        <f t="shared" si="114"/>
        <v>2040</v>
      </c>
      <c r="BQ163" cm="1">
        <f t="array" ref="BQ163">IF(BP163&gt;=MAX($D$3:$D$100),MAX($D$3:$D$100),IF(BO163&lt;$D$3,$D$3,INDEX($D$3:$D$100,MATCH(BO163,$D$3:$D$100)+1)))</f>
        <v>2040</v>
      </c>
      <c r="BR163">
        <f t="shared" si="115"/>
        <v>4.5396000000000001</v>
      </c>
      <c r="BS163" s="38">
        <f t="shared" si="116"/>
        <v>4.5396000000000001</v>
      </c>
      <c r="BT163">
        <f t="shared" si="117"/>
        <v>4.5396000000000001</v>
      </c>
      <c r="BU163">
        <f t="shared" si="118"/>
        <v>55256.011200000001</v>
      </c>
      <c r="BV163">
        <f t="shared" si="119"/>
        <v>0</v>
      </c>
    </row>
    <row r="164" spans="7:74" x14ac:dyDescent="0.25">
      <c r="G164">
        <f t="shared" si="120"/>
        <v>2174</v>
      </c>
      <c r="H164">
        <f t="shared" si="84"/>
        <v>2040</v>
      </c>
      <c r="I164" cm="1">
        <f t="array" ref="I164">IF(H164&gt;=MAX($D$3:$D$100),MAX($D$3:$D$100),IF(G164&lt;$D$3,$D$3,INDEX($D$3:$D$100,MATCH(G164,$D$3:$D$100)+1)))</f>
        <v>2040</v>
      </c>
      <c r="J164">
        <f t="shared" si="85"/>
        <v>6.8040000000000003E-2</v>
      </c>
      <c r="K164">
        <f t="shared" si="86"/>
        <v>6.8040000000000003E-2</v>
      </c>
      <c r="L164">
        <f t="shared" si="87"/>
        <v>6.8040000000000003E-2</v>
      </c>
      <c r="M164">
        <f t="shared" si="88"/>
        <v>828.18288000000007</v>
      </c>
      <c r="N164">
        <f t="shared" si="89"/>
        <v>0</v>
      </c>
      <c r="P164" s="1" t="str" cm="1">
        <f t="array" ref="P164">IF(INDEX(Utilities!164:164,$B$9)="","",INDEX(Utilities!164:164,$B$9))</f>
        <v/>
      </c>
      <c r="Q164" s="1" t="str" cm="1">
        <f t="array" ref="Q164">IF(INDEX(Utilities!164:164,$B$9 + 2)="","",INDEX(Utilities!164:164,$B$9 + 2))</f>
        <v/>
      </c>
      <c r="S164">
        <f t="shared" si="121"/>
        <v>2174</v>
      </c>
      <c r="T164">
        <f t="shared" si="90"/>
        <v>2040</v>
      </c>
      <c r="U164" cm="1">
        <f t="array" ref="U164">IF(T164&gt;=MAX($D$3:$D$100),MAX($D$3:$D$100),IF(S164&lt;$D$3,$D$3,INDEX($D$3:$D$100,MATCH(S164,$D$3:$D$100)+1)))</f>
        <v>2040</v>
      </c>
      <c r="V164">
        <f t="shared" si="91"/>
        <v>4.5720000000000003E-5</v>
      </c>
      <c r="W164" s="38">
        <f t="shared" si="92"/>
        <v>4.5720000000000003E-5</v>
      </c>
      <c r="X164">
        <f t="shared" si="93"/>
        <v>4.5720000000000003E-5</v>
      </c>
      <c r="Y164">
        <f t="shared" si="94"/>
        <v>0.55650384000000008</v>
      </c>
      <c r="Z164">
        <f t="shared" si="95"/>
        <v>0</v>
      </c>
      <c r="AB164" s="1" t="str" cm="1">
        <f t="array" ref="AB164">IF(INDEX(Utilities!164:164,$B$9)="","",INDEX(Utilities!164:164,$B$9))</f>
        <v/>
      </c>
      <c r="AC164" s="1" t="str" cm="1">
        <f t="array" ref="AC164">IF(INDEX(Utilities!164:164,$B$9 + 3)="","",INDEX(Utilities!164:164,$B$9 +3))</f>
        <v/>
      </c>
      <c r="AE164">
        <f t="shared" si="122"/>
        <v>2174</v>
      </c>
      <c r="AF164">
        <f t="shared" si="96"/>
        <v>2040</v>
      </c>
      <c r="AG164" cm="1">
        <f t="array" ref="AG164">IF(AF164&gt;=MAX($D$3:$D$100),MAX($D$3:$D$100),IF(AE164&lt;$D$3,$D$3,INDEX($D$3:$D$100,MATCH(AE164,$D$3:$D$100)+1)))</f>
        <v>2040</v>
      </c>
      <c r="AH164">
        <f t="shared" si="97"/>
        <v>4.572E-4</v>
      </c>
      <c r="AI164" s="38">
        <f t="shared" si="98"/>
        <v>4.572E-4</v>
      </c>
      <c r="AJ164">
        <f t="shared" si="99"/>
        <v>4.572E-4</v>
      </c>
      <c r="AK164">
        <f t="shared" si="100"/>
        <v>5.5650383999999997</v>
      </c>
      <c r="AL164">
        <f t="shared" si="101"/>
        <v>0</v>
      </c>
      <c r="AN164" s="1" t="str" cm="1">
        <f t="array" ref="AN164">IF(INDEX(Utilities!164:164,$B$9)="","",INDEX(Utilities!164:164,$B$9))</f>
        <v/>
      </c>
      <c r="AO164" s="1" t="str" cm="1">
        <f t="array" ref="AO164">IF(INDEX(Utilities!164:164,$B$9 + 4)="","",INDEX(Utilities!164:164,$B$9 +4))</f>
        <v/>
      </c>
      <c r="AQ164">
        <f t="shared" si="123"/>
        <v>2174</v>
      </c>
      <c r="AR164">
        <f t="shared" si="102"/>
        <v>2040</v>
      </c>
      <c r="AS164" cm="1">
        <f t="array" ref="AS164">IF(AR164&gt;=MAX($D$3:$D$100),MAX($D$3:$D$100),IF(AQ164&lt;$D$3,$D$3,INDEX($D$3:$D$100,MATCH(AQ164,$D$3:$D$100)+1)))</f>
        <v>2040</v>
      </c>
      <c r="AT164">
        <f t="shared" si="103"/>
        <v>9.6840000000000001E-5</v>
      </c>
      <c r="AU164" s="38">
        <f t="shared" si="104"/>
        <v>9.6840000000000001E-5</v>
      </c>
      <c r="AV164">
        <f t="shared" si="105"/>
        <v>9.6840000000000001E-5</v>
      </c>
      <c r="AW164">
        <f t="shared" si="106"/>
        <v>1.17873648</v>
      </c>
      <c r="AX164">
        <f t="shared" si="107"/>
        <v>0</v>
      </c>
      <c r="AZ164" s="1" t="str" cm="1">
        <f t="array" ref="AZ164">IF(INDEX(Utilities!164:164,$B$9)="","",INDEX(Utilities!164:164,$B$9))</f>
        <v/>
      </c>
      <c r="BA164" s="1" t="str" cm="1">
        <f t="array" ref="BA164">IF(INDEX(Utilities!164:164,$B$9 + 5)="","",INDEX(Utilities!164:164,$B$9 +5))</f>
        <v/>
      </c>
      <c r="BC164">
        <f t="shared" si="124"/>
        <v>2174</v>
      </c>
      <c r="BD164">
        <f t="shared" si="108"/>
        <v>2040</v>
      </c>
      <c r="BE164" cm="1">
        <f t="array" ref="BE164">IF(BD164&gt;=MAX($D$3:$D$100),MAX($D$3:$D$100),IF(BC164&lt;$D$3,$D$3,INDEX($D$3:$D$100,MATCH(BC164,$D$3:$D$100)+1)))</f>
        <v>2040</v>
      </c>
      <c r="BF164">
        <f t="shared" si="109"/>
        <v>0.61919999999999997</v>
      </c>
      <c r="BG164" s="38">
        <f t="shared" si="110"/>
        <v>0.61919999999999997</v>
      </c>
      <c r="BH164">
        <f t="shared" si="111"/>
        <v>0.61919999999999997</v>
      </c>
      <c r="BI164">
        <f t="shared" si="112"/>
        <v>7536.9023999999999</v>
      </c>
      <c r="BJ164">
        <f t="shared" si="113"/>
        <v>0</v>
      </c>
      <c r="BL164" s="1" t="str" cm="1">
        <f t="array" ref="BL164">IF(INDEX(Utilities!164:164,$B$9)="","",INDEX(Utilities!164:164,$B$9))</f>
        <v/>
      </c>
      <c r="BM164" s="1" t="str" cm="1">
        <f t="array" ref="BM164">IF(INDEX(Utilities!164:164,$B$9 + 5)="","",INDEX(Utilities!164:164,$B$9 +5))</f>
        <v/>
      </c>
      <c r="BO164">
        <f t="shared" si="125"/>
        <v>2174</v>
      </c>
      <c r="BP164">
        <f t="shared" si="114"/>
        <v>2040</v>
      </c>
      <c r="BQ164" cm="1">
        <f t="array" ref="BQ164">IF(BP164&gt;=MAX($D$3:$D$100),MAX($D$3:$D$100),IF(BO164&lt;$D$3,$D$3,INDEX($D$3:$D$100,MATCH(BO164,$D$3:$D$100)+1)))</f>
        <v>2040</v>
      </c>
      <c r="BR164">
        <f t="shared" si="115"/>
        <v>4.5396000000000001</v>
      </c>
      <c r="BS164" s="38">
        <f t="shared" si="116"/>
        <v>4.5396000000000001</v>
      </c>
      <c r="BT164">
        <f t="shared" si="117"/>
        <v>4.5396000000000001</v>
      </c>
      <c r="BU164">
        <f t="shared" si="118"/>
        <v>55256.011200000001</v>
      </c>
      <c r="BV164">
        <f t="shared" si="119"/>
        <v>0</v>
      </c>
    </row>
    <row r="165" spans="7:74" x14ac:dyDescent="0.25">
      <c r="G165">
        <f t="shared" si="120"/>
        <v>2175</v>
      </c>
      <c r="H165">
        <f t="shared" si="84"/>
        <v>2040</v>
      </c>
      <c r="I165" cm="1">
        <f t="array" ref="I165">IF(H165&gt;=MAX($D$3:$D$100),MAX($D$3:$D$100),IF(G165&lt;$D$3,$D$3,INDEX($D$3:$D$100,MATCH(G165,$D$3:$D$100)+1)))</f>
        <v>2040</v>
      </c>
      <c r="J165">
        <f t="shared" si="85"/>
        <v>6.8040000000000003E-2</v>
      </c>
      <c r="K165">
        <f t="shared" si="86"/>
        <v>6.8040000000000003E-2</v>
      </c>
      <c r="L165">
        <f t="shared" si="87"/>
        <v>6.8040000000000003E-2</v>
      </c>
      <c r="M165">
        <f t="shared" si="88"/>
        <v>828.18288000000007</v>
      </c>
      <c r="N165">
        <f t="shared" si="89"/>
        <v>0</v>
      </c>
      <c r="P165" s="1" t="str" cm="1">
        <f t="array" ref="P165">IF(INDEX(Utilities!165:165,$B$9)="","",INDEX(Utilities!165:165,$B$9))</f>
        <v/>
      </c>
      <c r="Q165" s="1" t="str" cm="1">
        <f t="array" ref="Q165">IF(INDEX(Utilities!165:165,$B$9 + 2)="","",INDEX(Utilities!165:165,$B$9 + 2))</f>
        <v/>
      </c>
      <c r="S165">
        <f t="shared" si="121"/>
        <v>2175</v>
      </c>
      <c r="T165">
        <f t="shared" si="90"/>
        <v>2040</v>
      </c>
      <c r="U165" cm="1">
        <f t="array" ref="U165">IF(T165&gt;=MAX($D$3:$D$100),MAX($D$3:$D$100),IF(S165&lt;$D$3,$D$3,INDEX($D$3:$D$100,MATCH(S165,$D$3:$D$100)+1)))</f>
        <v>2040</v>
      </c>
      <c r="V165">
        <f t="shared" si="91"/>
        <v>4.5720000000000003E-5</v>
      </c>
      <c r="W165" s="38">
        <f t="shared" si="92"/>
        <v>4.5720000000000003E-5</v>
      </c>
      <c r="X165">
        <f t="shared" si="93"/>
        <v>4.5720000000000003E-5</v>
      </c>
      <c r="Y165">
        <f t="shared" si="94"/>
        <v>0.55650384000000008</v>
      </c>
      <c r="Z165">
        <f t="shared" si="95"/>
        <v>0</v>
      </c>
      <c r="AB165" s="1" t="str" cm="1">
        <f t="array" ref="AB165">IF(INDEX(Utilities!165:165,$B$9)="","",INDEX(Utilities!165:165,$B$9))</f>
        <v/>
      </c>
      <c r="AC165" s="1" t="str" cm="1">
        <f t="array" ref="AC165">IF(INDEX(Utilities!165:165,$B$9 + 3)="","",INDEX(Utilities!165:165,$B$9 +3))</f>
        <v/>
      </c>
      <c r="AE165">
        <f t="shared" si="122"/>
        <v>2175</v>
      </c>
      <c r="AF165">
        <f t="shared" si="96"/>
        <v>2040</v>
      </c>
      <c r="AG165" cm="1">
        <f t="array" ref="AG165">IF(AF165&gt;=MAX($D$3:$D$100),MAX($D$3:$D$100),IF(AE165&lt;$D$3,$D$3,INDEX($D$3:$D$100,MATCH(AE165,$D$3:$D$100)+1)))</f>
        <v>2040</v>
      </c>
      <c r="AH165">
        <f t="shared" si="97"/>
        <v>4.572E-4</v>
      </c>
      <c r="AI165" s="38">
        <f t="shared" si="98"/>
        <v>4.572E-4</v>
      </c>
      <c r="AJ165">
        <f t="shared" si="99"/>
        <v>4.572E-4</v>
      </c>
      <c r="AK165">
        <f t="shared" si="100"/>
        <v>5.5650383999999997</v>
      </c>
      <c r="AL165">
        <f t="shared" si="101"/>
        <v>0</v>
      </c>
      <c r="AN165" s="1" t="str" cm="1">
        <f t="array" ref="AN165">IF(INDEX(Utilities!165:165,$B$9)="","",INDEX(Utilities!165:165,$B$9))</f>
        <v/>
      </c>
      <c r="AO165" s="1" t="str" cm="1">
        <f t="array" ref="AO165">IF(INDEX(Utilities!165:165,$B$9 + 4)="","",INDEX(Utilities!165:165,$B$9 +4))</f>
        <v/>
      </c>
      <c r="AQ165">
        <f t="shared" si="123"/>
        <v>2175</v>
      </c>
      <c r="AR165">
        <f t="shared" si="102"/>
        <v>2040</v>
      </c>
      <c r="AS165" cm="1">
        <f t="array" ref="AS165">IF(AR165&gt;=MAX($D$3:$D$100),MAX($D$3:$D$100),IF(AQ165&lt;$D$3,$D$3,INDEX($D$3:$D$100,MATCH(AQ165,$D$3:$D$100)+1)))</f>
        <v>2040</v>
      </c>
      <c r="AT165">
        <f t="shared" si="103"/>
        <v>9.6840000000000001E-5</v>
      </c>
      <c r="AU165" s="38">
        <f t="shared" si="104"/>
        <v>9.6840000000000001E-5</v>
      </c>
      <c r="AV165">
        <f t="shared" si="105"/>
        <v>9.6840000000000001E-5</v>
      </c>
      <c r="AW165">
        <f t="shared" si="106"/>
        <v>1.17873648</v>
      </c>
      <c r="AX165">
        <f t="shared" si="107"/>
        <v>0</v>
      </c>
      <c r="AZ165" s="1" t="str" cm="1">
        <f t="array" ref="AZ165">IF(INDEX(Utilities!165:165,$B$9)="","",INDEX(Utilities!165:165,$B$9))</f>
        <v/>
      </c>
      <c r="BA165" s="1" t="str" cm="1">
        <f t="array" ref="BA165">IF(INDEX(Utilities!165:165,$B$9 + 5)="","",INDEX(Utilities!165:165,$B$9 +5))</f>
        <v/>
      </c>
      <c r="BC165">
        <f t="shared" si="124"/>
        <v>2175</v>
      </c>
      <c r="BD165">
        <f t="shared" si="108"/>
        <v>2040</v>
      </c>
      <c r="BE165" cm="1">
        <f t="array" ref="BE165">IF(BD165&gt;=MAX($D$3:$D$100),MAX($D$3:$D$100),IF(BC165&lt;$D$3,$D$3,INDEX($D$3:$D$100,MATCH(BC165,$D$3:$D$100)+1)))</f>
        <v>2040</v>
      </c>
      <c r="BF165">
        <f t="shared" si="109"/>
        <v>0.61919999999999997</v>
      </c>
      <c r="BG165" s="38">
        <f t="shared" si="110"/>
        <v>0.61919999999999997</v>
      </c>
      <c r="BH165">
        <f t="shared" si="111"/>
        <v>0.61919999999999997</v>
      </c>
      <c r="BI165">
        <f t="shared" si="112"/>
        <v>7536.9023999999999</v>
      </c>
      <c r="BJ165">
        <f t="shared" si="113"/>
        <v>0</v>
      </c>
      <c r="BL165" s="1" t="str" cm="1">
        <f t="array" ref="BL165">IF(INDEX(Utilities!165:165,$B$9)="","",INDEX(Utilities!165:165,$B$9))</f>
        <v/>
      </c>
      <c r="BM165" s="1" t="str" cm="1">
        <f t="array" ref="BM165">IF(INDEX(Utilities!165:165,$B$9 + 5)="","",INDEX(Utilities!165:165,$B$9 +5))</f>
        <v/>
      </c>
      <c r="BO165">
        <f t="shared" si="125"/>
        <v>2175</v>
      </c>
      <c r="BP165">
        <f t="shared" si="114"/>
        <v>2040</v>
      </c>
      <c r="BQ165" cm="1">
        <f t="array" ref="BQ165">IF(BP165&gt;=MAX($D$3:$D$100),MAX($D$3:$D$100),IF(BO165&lt;$D$3,$D$3,INDEX($D$3:$D$100,MATCH(BO165,$D$3:$D$100)+1)))</f>
        <v>2040</v>
      </c>
      <c r="BR165">
        <f t="shared" si="115"/>
        <v>4.5396000000000001</v>
      </c>
      <c r="BS165" s="38">
        <f t="shared" si="116"/>
        <v>4.5396000000000001</v>
      </c>
      <c r="BT165">
        <f t="shared" si="117"/>
        <v>4.5396000000000001</v>
      </c>
      <c r="BU165">
        <f t="shared" si="118"/>
        <v>55256.011200000001</v>
      </c>
      <c r="BV165">
        <f t="shared" si="119"/>
        <v>0</v>
      </c>
    </row>
    <row r="166" spans="7:74" x14ac:dyDescent="0.25">
      <c r="G166">
        <f t="shared" si="120"/>
        <v>2176</v>
      </c>
      <c r="H166">
        <f t="shared" si="84"/>
        <v>2040</v>
      </c>
      <c r="I166" cm="1">
        <f t="array" ref="I166">IF(H166&gt;=MAX($D$3:$D$100),MAX($D$3:$D$100),IF(G166&lt;$D$3,$D$3,INDEX($D$3:$D$100,MATCH(G166,$D$3:$D$100)+1)))</f>
        <v>2040</v>
      </c>
      <c r="J166">
        <f t="shared" si="85"/>
        <v>6.8040000000000003E-2</v>
      </c>
      <c r="K166">
        <f t="shared" si="86"/>
        <v>6.8040000000000003E-2</v>
      </c>
      <c r="L166">
        <f t="shared" si="87"/>
        <v>6.8040000000000003E-2</v>
      </c>
      <c r="M166">
        <f t="shared" si="88"/>
        <v>828.18288000000007</v>
      </c>
      <c r="N166">
        <f t="shared" si="89"/>
        <v>0</v>
      </c>
      <c r="P166" s="1" t="str" cm="1">
        <f t="array" ref="P166">IF(INDEX(Utilities!166:166,$B$9)="","",INDEX(Utilities!166:166,$B$9))</f>
        <v/>
      </c>
      <c r="Q166" s="1" t="str" cm="1">
        <f t="array" ref="Q166">IF(INDEX(Utilities!166:166,$B$9 + 2)="","",INDEX(Utilities!166:166,$B$9 + 2))</f>
        <v/>
      </c>
      <c r="S166">
        <f t="shared" si="121"/>
        <v>2176</v>
      </c>
      <c r="T166">
        <f t="shared" si="90"/>
        <v>2040</v>
      </c>
      <c r="U166" cm="1">
        <f t="array" ref="U166">IF(T166&gt;=MAX($D$3:$D$100),MAX($D$3:$D$100),IF(S166&lt;$D$3,$D$3,INDEX($D$3:$D$100,MATCH(S166,$D$3:$D$100)+1)))</f>
        <v>2040</v>
      </c>
      <c r="V166">
        <f t="shared" si="91"/>
        <v>4.5720000000000003E-5</v>
      </c>
      <c r="W166" s="38">
        <f t="shared" si="92"/>
        <v>4.5720000000000003E-5</v>
      </c>
      <c r="X166">
        <f t="shared" si="93"/>
        <v>4.5720000000000003E-5</v>
      </c>
      <c r="Y166">
        <f t="shared" si="94"/>
        <v>0.55650384000000008</v>
      </c>
      <c r="Z166">
        <f t="shared" si="95"/>
        <v>0</v>
      </c>
      <c r="AB166" s="1" t="str" cm="1">
        <f t="array" ref="AB166">IF(INDEX(Utilities!166:166,$B$9)="","",INDEX(Utilities!166:166,$B$9))</f>
        <v/>
      </c>
      <c r="AC166" s="1" t="str" cm="1">
        <f t="array" ref="AC166">IF(INDEX(Utilities!166:166,$B$9 + 3)="","",INDEX(Utilities!166:166,$B$9 +3))</f>
        <v/>
      </c>
      <c r="AE166">
        <f t="shared" si="122"/>
        <v>2176</v>
      </c>
      <c r="AF166">
        <f t="shared" si="96"/>
        <v>2040</v>
      </c>
      <c r="AG166" cm="1">
        <f t="array" ref="AG166">IF(AF166&gt;=MAX($D$3:$D$100),MAX($D$3:$D$100),IF(AE166&lt;$D$3,$D$3,INDEX($D$3:$D$100,MATCH(AE166,$D$3:$D$100)+1)))</f>
        <v>2040</v>
      </c>
      <c r="AH166">
        <f t="shared" si="97"/>
        <v>4.572E-4</v>
      </c>
      <c r="AI166" s="38">
        <f t="shared" si="98"/>
        <v>4.572E-4</v>
      </c>
      <c r="AJ166">
        <f t="shared" si="99"/>
        <v>4.572E-4</v>
      </c>
      <c r="AK166">
        <f t="shared" si="100"/>
        <v>5.5650383999999997</v>
      </c>
      <c r="AL166">
        <f t="shared" si="101"/>
        <v>0</v>
      </c>
      <c r="AN166" s="1" t="str" cm="1">
        <f t="array" ref="AN166">IF(INDEX(Utilities!166:166,$B$9)="","",INDEX(Utilities!166:166,$B$9))</f>
        <v/>
      </c>
      <c r="AO166" s="1" t="str" cm="1">
        <f t="array" ref="AO166">IF(INDEX(Utilities!166:166,$B$9 + 4)="","",INDEX(Utilities!166:166,$B$9 +4))</f>
        <v/>
      </c>
      <c r="AQ166">
        <f t="shared" si="123"/>
        <v>2176</v>
      </c>
      <c r="AR166">
        <f t="shared" si="102"/>
        <v>2040</v>
      </c>
      <c r="AS166" cm="1">
        <f t="array" ref="AS166">IF(AR166&gt;=MAX($D$3:$D$100),MAX($D$3:$D$100),IF(AQ166&lt;$D$3,$D$3,INDEX($D$3:$D$100,MATCH(AQ166,$D$3:$D$100)+1)))</f>
        <v>2040</v>
      </c>
      <c r="AT166">
        <f t="shared" si="103"/>
        <v>9.6840000000000001E-5</v>
      </c>
      <c r="AU166" s="38">
        <f t="shared" si="104"/>
        <v>9.6840000000000001E-5</v>
      </c>
      <c r="AV166">
        <f t="shared" si="105"/>
        <v>9.6840000000000001E-5</v>
      </c>
      <c r="AW166">
        <f t="shared" si="106"/>
        <v>1.17873648</v>
      </c>
      <c r="AX166">
        <f t="shared" si="107"/>
        <v>0</v>
      </c>
      <c r="AZ166" s="1" t="str" cm="1">
        <f t="array" ref="AZ166">IF(INDEX(Utilities!166:166,$B$9)="","",INDEX(Utilities!166:166,$B$9))</f>
        <v/>
      </c>
      <c r="BA166" s="1" t="str" cm="1">
        <f t="array" ref="BA166">IF(INDEX(Utilities!166:166,$B$9 + 5)="","",INDEX(Utilities!166:166,$B$9 +5))</f>
        <v/>
      </c>
      <c r="BC166">
        <f t="shared" si="124"/>
        <v>2176</v>
      </c>
      <c r="BD166">
        <f t="shared" si="108"/>
        <v>2040</v>
      </c>
      <c r="BE166" cm="1">
        <f t="array" ref="BE166">IF(BD166&gt;=MAX($D$3:$D$100),MAX($D$3:$D$100),IF(BC166&lt;$D$3,$D$3,INDEX($D$3:$D$100,MATCH(BC166,$D$3:$D$100)+1)))</f>
        <v>2040</v>
      </c>
      <c r="BF166">
        <f t="shared" si="109"/>
        <v>0.61919999999999997</v>
      </c>
      <c r="BG166" s="38">
        <f t="shared" si="110"/>
        <v>0.61919999999999997</v>
      </c>
      <c r="BH166">
        <f t="shared" si="111"/>
        <v>0.61919999999999997</v>
      </c>
      <c r="BI166">
        <f t="shared" si="112"/>
        <v>7536.9023999999999</v>
      </c>
      <c r="BJ166">
        <f t="shared" si="113"/>
        <v>0</v>
      </c>
      <c r="BL166" s="1" t="str" cm="1">
        <f t="array" ref="BL166">IF(INDEX(Utilities!166:166,$B$9)="","",INDEX(Utilities!166:166,$B$9))</f>
        <v/>
      </c>
      <c r="BM166" s="1" t="str" cm="1">
        <f t="array" ref="BM166">IF(INDEX(Utilities!166:166,$B$9 + 5)="","",INDEX(Utilities!166:166,$B$9 +5))</f>
        <v/>
      </c>
      <c r="BO166">
        <f t="shared" si="125"/>
        <v>2176</v>
      </c>
      <c r="BP166">
        <f t="shared" si="114"/>
        <v>2040</v>
      </c>
      <c r="BQ166" cm="1">
        <f t="array" ref="BQ166">IF(BP166&gt;=MAX($D$3:$D$100),MAX($D$3:$D$100),IF(BO166&lt;$D$3,$D$3,INDEX($D$3:$D$100,MATCH(BO166,$D$3:$D$100)+1)))</f>
        <v>2040</v>
      </c>
      <c r="BR166">
        <f t="shared" si="115"/>
        <v>4.5396000000000001</v>
      </c>
      <c r="BS166" s="38">
        <f t="shared" si="116"/>
        <v>4.5396000000000001</v>
      </c>
      <c r="BT166">
        <f t="shared" si="117"/>
        <v>4.5396000000000001</v>
      </c>
      <c r="BU166">
        <f t="shared" si="118"/>
        <v>55256.011200000001</v>
      </c>
      <c r="BV166">
        <f t="shared" si="119"/>
        <v>0</v>
      </c>
    </row>
    <row r="167" spans="7:74" x14ac:dyDescent="0.25">
      <c r="G167">
        <f t="shared" si="120"/>
        <v>2177</v>
      </c>
      <c r="H167">
        <f t="shared" si="84"/>
        <v>2040</v>
      </c>
      <c r="I167" cm="1">
        <f t="array" ref="I167">IF(H167&gt;=MAX($D$3:$D$100),MAX($D$3:$D$100),IF(G167&lt;$D$3,$D$3,INDEX($D$3:$D$100,MATCH(G167,$D$3:$D$100)+1)))</f>
        <v>2040</v>
      </c>
      <c r="J167">
        <f t="shared" si="85"/>
        <v>6.8040000000000003E-2</v>
      </c>
      <c r="K167">
        <f t="shared" si="86"/>
        <v>6.8040000000000003E-2</v>
      </c>
      <c r="L167">
        <f t="shared" si="87"/>
        <v>6.8040000000000003E-2</v>
      </c>
      <c r="M167">
        <f t="shared" si="88"/>
        <v>828.18288000000007</v>
      </c>
      <c r="N167">
        <f t="shared" si="89"/>
        <v>0</v>
      </c>
      <c r="P167" s="1" t="str" cm="1">
        <f t="array" ref="P167">IF(INDEX(Utilities!167:167,$B$9)="","",INDEX(Utilities!167:167,$B$9))</f>
        <v/>
      </c>
      <c r="Q167" s="1" t="str" cm="1">
        <f t="array" ref="Q167">IF(INDEX(Utilities!167:167,$B$9 + 2)="","",INDEX(Utilities!167:167,$B$9 + 2))</f>
        <v/>
      </c>
      <c r="S167">
        <f t="shared" si="121"/>
        <v>2177</v>
      </c>
      <c r="T167">
        <f t="shared" si="90"/>
        <v>2040</v>
      </c>
      <c r="U167" cm="1">
        <f t="array" ref="U167">IF(T167&gt;=MAX($D$3:$D$100),MAX($D$3:$D$100),IF(S167&lt;$D$3,$D$3,INDEX($D$3:$D$100,MATCH(S167,$D$3:$D$100)+1)))</f>
        <v>2040</v>
      </c>
      <c r="V167">
        <f t="shared" si="91"/>
        <v>4.5720000000000003E-5</v>
      </c>
      <c r="W167" s="38">
        <f t="shared" si="92"/>
        <v>4.5720000000000003E-5</v>
      </c>
      <c r="X167">
        <f t="shared" si="93"/>
        <v>4.5720000000000003E-5</v>
      </c>
      <c r="Y167">
        <f t="shared" si="94"/>
        <v>0.55650384000000008</v>
      </c>
      <c r="Z167">
        <f t="shared" si="95"/>
        <v>0</v>
      </c>
      <c r="AB167" s="1" t="str" cm="1">
        <f t="array" ref="AB167">IF(INDEX(Utilities!167:167,$B$9)="","",INDEX(Utilities!167:167,$B$9))</f>
        <v/>
      </c>
      <c r="AC167" s="1" t="str" cm="1">
        <f t="array" ref="AC167">IF(INDEX(Utilities!167:167,$B$9 + 3)="","",INDEX(Utilities!167:167,$B$9 +3))</f>
        <v/>
      </c>
      <c r="AE167">
        <f t="shared" si="122"/>
        <v>2177</v>
      </c>
      <c r="AF167">
        <f t="shared" si="96"/>
        <v>2040</v>
      </c>
      <c r="AG167" cm="1">
        <f t="array" ref="AG167">IF(AF167&gt;=MAX($D$3:$D$100),MAX($D$3:$D$100),IF(AE167&lt;$D$3,$D$3,INDEX($D$3:$D$100,MATCH(AE167,$D$3:$D$100)+1)))</f>
        <v>2040</v>
      </c>
      <c r="AH167">
        <f t="shared" si="97"/>
        <v>4.572E-4</v>
      </c>
      <c r="AI167" s="38">
        <f t="shared" si="98"/>
        <v>4.572E-4</v>
      </c>
      <c r="AJ167">
        <f t="shared" si="99"/>
        <v>4.572E-4</v>
      </c>
      <c r="AK167">
        <f t="shared" si="100"/>
        <v>5.5650383999999997</v>
      </c>
      <c r="AL167">
        <f t="shared" si="101"/>
        <v>0</v>
      </c>
      <c r="AN167" s="1" t="str" cm="1">
        <f t="array" ref="AN167">IF(INDEX(Utilities!167:167,$B$9)="","",INDEX(Utilities!167:167,$B$9))</f>
        <v/>
      </c>
      <c r="AO167" s="1" t="str" cm="1">
        <f t="array" ref="AO167">IF(INDEX(Utilities!167:167,$B$9 + 4)="","",INDEX(Utilities!167:167,$B$9 +4))</f>
        <v/>
      </c>
      <c r="AQ167">
        <f t="shared" si="123"/>
        <v>2177</v>
      </c>
      <c r="AR167">
        <f t="shared" si="102"/>
        <v>2040</v>
      </c>
      <c r="AS167" cm="1">
        <f t="array" ref="AS167">IF(AR167&gt;=MAX($D$3:$D$100),MAX($D$3:$D$100),IF(AQ167&lt;$D$3,$D$3,INDEX($D$3:$D$100,MATCH(AQ167,$D$3:$D$100)+1)))</f>
        <v>2040</v>
      </c>
      <c r="AT167">
        <f t="shared" si="103"/>
        <v>9.6840000000000001E-5</v>
      </c>
      <c r="AU167" s="38">
        <f t="shared" si="104"/>
        <v>9.6840000000000001E-5</v>
      </c>
      <c r="AV167">
        <f t="shared" si="105"/>
        <v>9.6840000000000001E-5</v>
      </c>
      <c r="AW167">
        <f t="shared" si="106"/>
        <v>1.17873648</v>
      </c>
      <c r="AX167">
        <f t="shared" si="107"/>
        <v>0</v>
      </c>
      <c r="AZ167" s="1" t="str" cm="1">
        <f t="array" ref="AZ167">IF(INDEX(Utilities!167:167,$B$9)="","",INDEX(Utilities!167:167,$B$9))</f>
        <v/>
      </c>
      <c r="BA167" s="1" t="str" cm="1">
        <f t="array" ref="BA167">IF(INDEX(Utilities!167:167,$B$9 + 5)="","",INDEX(Utilities!167:167,$B$9 +5))</f>
        <v/>
      </c>
      <c r="BC167">
        <f t="shared" si="124"/>
        <v>2177</v>
      </c>
      <c r="BD167">
        <f t="shared" si="108"/>
        <v>2040</v>
      </c>
      <c r="BE167" cm="1">
        <f t="array" ref="BE167">IF(BD167&gt;=MAX($D$3:$D$100),MAX($D$3:$D$100),IF(BC167&lt;$D$3,$D$3,INDEX($D$3:$D$100,MATCH(BC167,$D$3:$D$100)+1)))</f>
        <v>2040</v>
      </c>
      <c r="BF167">
        <f t="shared" si="109"/>
        <v>0.61919999999999997</v>
      </c>
      <c r="BG167" s="38">
        <f t="shared" si="110"/>
        <v>0.61919999999999997</v>
      </c>
      <c r="BH167">
        <f t="shared" si="111"/>
        <v>0.61919999999999997</v>
      </c>
      <c r="BI167">
        <f t="shared" si="112"/>
        <v>7536.9023999999999</v>
      </c>
      <c r="BJ167">
        <f t="shared" si="113"/>
        <v>0</v>
      </c>
      <c r="BL167" s="1" t="str" cm="1">
        <f t="array" ref="BL167">IF(INDEX(Utilities!167:167,$B$9)="","",INDEX(Utilities!167:167,$B$9))</f>
        <v/>
      </c>
      <c r="BM167" s="1" t="str" cm="1">
        <f t="array" ref="BM167">IF(INDEX(Utilities!167:167,$B$9 + 5)="","",INDEX(Utilities!167:167,$B$9 +5))</f>
        <v/>
      </c>
      <c r="BO167">
        <f t="shared" si="125"/>
        <v>2177</v>
      </c>
      <c r="BP167">
        <f t="shared" si="114"/>
        <v>2040</v>
      </c>
      <c r="BQ167" cm="1">
        <f t="array" ref="BQ167">IF(BP167&gt;=MAX($D$3:$D$100),MAX($D$3:$D$100),IF(BO167&lt;$D$3,$D$3,INDEX($D$3:$D$100,MATCH(BO167,$D$3:$D$100)+1)))</f>
        <v>2040</v>
      </c>
      <c r="BR167">
        <f t="shared" si="115"/>
        <v>4.5396000000000001</v>
      </c>
      <c r="BS167" s="38">
        <f t="shared" si="116"/>
        <v>4.5396000000000001</v>
      </c>
      <c r="BT167">
        <f t="shared" si="117"/>
        <v>4.5396000000000001</v>
      </c>
      <c r="BU167">
        <f t="shared" si="118"/>
        <v>55256.011200000001</v>
      </c>
      <c r="BV167">
        <f t="shared" si="119"/>
        <v>0</v>
      </c>
    </row>
    <row r="168" spans="7:74" x14ac:dyDescent="0.25">
      <c r="G168">
        <f t="shared" si="120"/>
        <v>2178</v>
      </c>
      <c r="H168">
        <f t="shared" si="84"/>
        <v>2040</v>
      </c>
      <c r="I168" cm="1">
        <f t="array" ref="I168">IF(H168&gt;=MAX($D$3:$D$100),MAX($D$3:$D$100),IF(G168&lt;$D$3,$D$3,INDEX($D$3:$D$100,MATCH(G168,$D$3:$D$100)+1)))</f>
        <v>2040</v>
      </c>
      <c r="J168">
        <f t="shared" si="85"/>
        <v>6.8040000000000003E-2</v>
      </c>
      <c r="K168">
        <f t="shared" si="86"/>
        <v>6.8040000000000003E-2</v>
      </c>
      <c r="L168">
        <f t="shared" si="87"/>
        <v>6.8040000000000003E-2</v>
      </c>
      <c r="M168">
        <f t="shared" si="88"/>
        <v>828.18288000000007</v>
      </c>
      <c r="N168">
        <f t="shared" si="89"/>
        <v>0</v>
      </c>
      <c r="P168" s="1" t="str" cm="1">
        <f t="array" ref="P168">IF(INDEX(Utilities!168:168,$B$9)="","",INDEX(Utilities!168:168,$B$9))</f>
        <v/>
      </c>
      <c r="Q168" s="1" t="str" cm="1">
        <f t="array" ref="Q168">IF(INDEX(Utilities!168:168,$B$9 + 2)="","",INDEX(Utilities!168:168,$B$9 + 2))</f>
        <v/>
      </c>
      <c r="S168">
        <f t="shared" si="121"/>
        <v>2178</v>
      </c>
      <c r="T168">
        <f t="shared" si="90"/>
        <v>2040</v>
      </c>
      <c r="U168" cm="1">
        <f t="array" ref="U168">IF(T168&gt;=MAX($D$3:$D$100),MAX($D$3:$D$100),IF(S168&lt;$D$3,$D$3,INDEX($D$3:$D$100,MATCH(S168,$D$3:$D$100)+1)))</f>
        <v>2040</v>
      </c>
      <c r="V168">
        <f t="shared" si="91"/>
        <v>4.5720000000000003E-5</v>
      </c>
      <c r="W168" s="38">
        <f t="shared" si="92"/>
        <v>4.5720000000000003E-5</v>
      </c>
      <c r="X168">
        <f t="shared" si="93"/>
        <v>4.5720000000000003E-5</v>
      </c>
      <c r="Y168">
        <f t="shared" si="94"/>
        <v>0.55650384000000008</v>
      </c>
      <c r="Z168">
        <f t="shared" si="95"/>
        <v>0</v>
      </c>
      <c r="AB168" s="1" t="str" cm="1">
        <f t="array" ref="AB168">IF(INDEX(Utilities!168:168,$B$9)="","",INDEX(Utilities!168:168,$B$9))</f>
        <v/>
      </c>
      <c r="AC168" s="1" t="str" cm="1">
        <f t="array" ref="AC168">IF(INDEX(Utilities!168:168,$B$9 + 3)="","",INDEX(Utilities!168:168,$B$9 +3))</f>
        <v/>
      </c>
      <c r="AE168">
        <f t="shared" si="122"/>
        <v>2178</v>
      </c>
      <c r="AF168">
        <f t="shared" si="96"/>
        <v>2040</v>
      </c>
      <c r="AG168" cm="1">
        <f t="array" ref="AG168">IF(AF168&gt;=MAX($D$3:$D$100),MAX($D$3:$D$100),IF(AE168&lt;$D$3,$D$3,INDEX($D$3:$D$100,MATCH(AE168,$D$3:$D$100)+1)))</f>
        <v>2040</v>
      </c>
      <c r="AH168">
        <f t="shared" si="97"/>
        <v>4.572E-4</v>
      </c>
      <c r="AI168" s="38">
        <f t="shared" si="98"/>
        <v>4.572E-4</v>
      </c>
      <c r="AJ168">
        <f t="shared" si="99"/>
        <v>4.572E-4</v>
      </c>
      <c r="AK168">
        <f t="shared" si="100"/>
        <v>5.5650383999999997</v>
      </c>
      <c r="AL168">
        <f t="shared" si="101"/>
        <v>0</v>
      </c>
      <c r="AN168" s="1" t="str" cm="1">
        <f t="array" ref="AN168">IF(INDEX(Utilities!168:168,$B$9)="","",INDEX(Utilities!168:168,$B$9))</f>
        <v/>
      </c>
      <c r="AO168" s="1" t="str" cm="1">
        <f t="array" ref="AO168">IF(INDEX(Utilities!168:168,$B$9 + 4)="","",INDEX(Utilities!168:168,$B$9 +4))</f>
        <v/>
      </c>
      <c r="AQ168">
        <f t="shared" si="123"/>
        <v>2178</v>
      </c>
      <c r="AR168">
        <f t="shared" si="102"/>
        <v>2040</v>
      </c>
      <c r="AS168" cm="1">
        <f t="array" ref="AS168">IF(AR168&gt;=MAX($D$3:$D$100),MAX($D$3:$D$100),IF(AQ168&lt;$D$3,$D$3,INDEX($D$3:$D$100,MATCH(AQ168,$D$3:$D$100)+1)))</f>
        <v>2040</v>
      </c>
      <c r="AT168">
        <f t="shared" si="103"/>
        <v>9.6840000000000001E-5</v>
      </c>
      <c r="AU168" s="38">
        <f t="shared" si="104"/>
        <v>9.6840000000000001E-5</v>
      </c>
      <c r="AV168">
        <f t="shared" si="105"/>
        <v>9.6840000000000001E-5</v>
      </c>
      <c r="AW168">
        <f t="shared" si="106"/>
        <v>1.17873648</v>
      </c>
      <c r="AX168">
        <f t="shared" si="107"/>
        <v>0</v>
      </c>
      <c r="AZ168" s="1" t="str" cm="1">
        <f t="array" ref="AZ168">IF(INDEX(Utilities!168:168,$B$9)="","",INDEX(Utilities!168:168,$B$9))</f>
        <v/>
      </c>
      <c r="BA168" s="1" t="str" cm="1">
        <f t="array" ref="BA168">IF(INDEX(Utilities!168:168,$B$9 + 5)="","",INDEX(Utilities!168:168,$B$9 +5))</f>
        <v/>
      </c>
      <c r="BC168">
        <f t="shared" si="124"/>
        <v>2178</v>
      </c>
      <c r="BD168">
        <f t="shared" si="108"/>
        <v>2040</v>
      </c>
      <c r="BE168" cm="1">
        <f t="array" ref="BE168">IF(BD168&gt;=MAX($D$3:$D$100),MAX($D$3:$D$100),IF(BC168&lt;$D$3,$D$3,INDEX($D$3:$D$100,MATCH(BC168,$D$3:$D$100)+1)))</f>
        <v>2040</v>
      </c>
      <c r="BF168">
        <f t="shared" si="109"/>
        <v>0.61919999999999997</v>
      </c>
      <c r="BG168" s="38">
        <f t="shared" si="110"/>
        <v>0.61919999999999997</v>
      </c>
      <c r="BH168">
        <f t="shared" si="111"/>
        <v>0.61919999999999997</v>
      </c>
      <c r="BI168">
        <f t="shared" si="112"/>
        <v>7536.9023999999999</v>
      </c>
      <c r="BJ168">
        <f t="shared" si="113"/>
        <v>0</v>
      </c>
      <c r="BL168" s="1" t="str" cm="1">
        <f t="array" ref="BL168">IF(INDEX(Utilities!168:168,$B$9)="","",INDEX(Utilities!168:168,$B$9))</f>
        <v/>
      </c>
      <c r="BM168" s="1" t="str" cm="1">
        <f t="array" ref="BM168">IF(INDEX(Utilities!168:168,$B$9 + 5)="","",INDEX(Utilities!168:168,$B$9 +5))</f>
        <v/>
      </c>
      <c r="BO168">
        <f t="shared" si="125"/>
        <v>2178</v>
      </c>
      <c r="BP168">
        <f t="shared" si="114"/>
        <v>2040</v>
      </c>
      <c r="BQ168" cm="1">
        <f t="array" ref="BQ168">IF(BP168&gt;=MAX($D$3:$D$100),MAX($D$3:$D$100),IF(BO168&lt;$D$3,$D$3,INDEX($D$3:$D$100,MATCH(BO168,$D$3:$D$100)+1)))</f>
        <v>2040</v>
      </c>
      <c r="BR168">
        <f t="shared" si="115"/>
        <v>4.5396000000000001</v>
      </c>
      <c r="BS168" s="38">
        <f t="shared" si="116"/>
        <v>4.5396000000000001</v>
      </c>
      <c r="BT168">
        <f t="shared" si="117"/>
        <v>4.5396000000000001</v>
      </c>
      <c r="BU168">
        <f t="shared" si="118"/>
        <v>55256.011200000001</v>
      </c>
      <c r="BV168">
        <f t="shared" si="119"/>
        <v>0</v>
      </c>
    </row>
    <row r="169" spans="7:74" x14ac:dyDescent="0.25">
      <c r="G169">
        <f t="shared" si="120"/>
        <v>2179</v>
      </c>
      <c r="H169">
        <f t="shared" si="84"/>
        <v>2040</v>
      </c>
      <c r="I169" cm="1">
        <f t="array" ref="I169">IF(H169&gt;=MAX($D$3:$D$100),MAX($D$3:$D$100),IF(G169&lt;$D$3,$D$3,INDEX($D$3:$D$100,MATCH(G169,$D$3:$D$100)+1)))</f>
        <v>2040</v>
      </c>
      <c r="J169">
        <f t="shared" si="85"/>
        <v>6.8040000000000003E-2</v>
      </c>
      <c r="K169">
        <f t="shared" si="86"/>
        <v>6.8040000000000003E-2</v>
      </c>
      <c r="L169">
        <f t="shared" si="87"/>
        <v>6.8040000000000003E-2</v>
      </c>
      <c r="M169">
        <f t="shared" si="88"/>
        <v>828.18288000000007</v>
      </c>
      <c r="N169">
        <f t="shared" si="89"/>
        <v>0</v>
      </c>
      <c r="P169" s="1" t="str" cm="1">
        <f t="array" ref="P169">IF(INDEX(Utilities!169:169,$B$9)="","",INDEX(Utilities!169:169,$B$9))</f>
        <v/>
      </c>
      <c r="Q169" s="1" t="str" cm="1">
        <f t="array" ref="Q169">IF(INDEX(Utilities!169:169,$B$9 + 2)="","",INDEX(Utilities!169:169,$B$9 + 2))</f>
        <v/>
      </c>
      <c r="S169">
        <f t="shared" si="121"/>
        <v>2179</v>
      </c>
      <c r="T169">
        <f t="shared" si="90"/>
        <v>2040</v>
      </c>
      <c r="U169" cm="1">
        <f t="array" ref="U169">IF(T169&gt;=MAX($D$3:$D$100),MAX($D$3:$D$100),IF(S169&lt;$D$3,$D$3,INDEX($D$3:$D$100,MATCH(S169,$D$3:$D$100)+1)))</f>
        <v>2040</v>
      </c>
      <c r="V169">
        <f t="shared" si="91"/>
        <v>4.5720000000000003E-5</v>
      </c>
      <c r="W169" s="38">
        <f t="shared" si="92"/>
        <v>4.5720000000000003E-5</v>
      </c>
      <c r="X169">
        <f t="shared" si="93"/>
        <v>4.5720000000000003E-5</v>
      </c>
      <c r="Y169">
        <f t="shared" si="94"/>
        <v>0.55650384000000008</v>
      </c>
      <c r="Z169">
        <f t="shared" si="95"/>
        <v>0</v>
      </c>
      <c r="AB169" s="1" t="str" cm="1">
        <f t="array" ref="AB169">IF(INDEX(Utilities!169:169,$B$9)="","",INDEX(Utilities!169:169,$B$9))</f>
        <v/>
      </c>
      <c r="AC169" s="1" t="str" cm="1">
        <f t="array" ref="AC169">IF(INDEX(Utilities!169:169,$B$9 + 3)="","",INDEX(Utilities!169:169,$B$9 +3))</f>
        <v/>
      </c>
      <c r="AE169">
        <f t="shared" si="122"/>
        <v>2179</v>
      </c>
      <c r="AF169">
        <f t="shared" si="96"/>
        <v>2040</v>
      </c>
      <c r="AG169" cm="1">
        <f t="array" ref="AG169">IF(AF169&gt;=MAX($D$3:$D$100),MAX($D$3:$D$100),IF(AE169&lt;$D$3,$D$3,INDEX($D$3:$D$100,MATCH(AE169,$D$3:$D$100)+1)))</f>
        <v>2040</v>
      </c>
      <c r="AH169">
        <f t="shared" si="97"/>
        <v>4.572E-4</v>
      </c>
      <c r="AI169" s="38">
        <f t="shared" si="98"/>
        <v>4.572E-4</v>
      </c>
      <c r="AJ169">
        <f t="shared" si="99"/>
        <v>4.572E-4</v>
      </c>
      <c r="AK169">
        <f t="shared" si="100"/>
        <v>5.5650383999999997</v>
      </c>
      <c r="AL169">
        <f t="shared" si="101"/>
        <v>0</v>
      </c>
      <c r="AN169" s="1" t="str" cm="1">
        <f t="array" ref="AN169">IF(INDEX(Utilities!169:169,$B$9)="","",INDEX(Utilities!169:169,$B$9))</f>
        <v/>
      </c>
      <c r="AO169" s="1" t="str" cm="1">
        <f t="array" ref="AO169">IF(INDEX(Utilities!169:169,$B$9 + 4)="","",INDEX(Utilities!169:169,$B$9 +4))</f>
        <v/>
      </c>
      <c r="AQ169">
        <f t="shared" si="123"/>
        <v>2179</v>
      </c>
      <c r="AR169">
        <f t="shared" si="102"/>
        <v>2040</v>
      </c>
      <c r="AS169" cm="1">
        <f t="array" ref="AS169">IF(AR169&gt;=MAX($D$3:$D$100),MAX($D$3:$D$100),IF(AQ169&lt;$D$3,$D$3,INDEX($D$3:$D$100,MATCH(AQ169,$D$3:$D$100)+1)))</f>
        <v>2040</v>
      </c>
      <c r="AT169">
        <f t="shared" si="103"/>
        <v>9.6840000000000001E-5</v>
      </c>
      <c r="AU169" s="38">
        <f t="shared" si="104"/>
        <v>9.6840000000000001E-5</v>
      </c>
      <c r="AV169">
        <f t="shared" si="105"/>
        <v>9.6840000000000001E-5</v>
      </c>
      <c r="AW169">
        <f t="shared" si="106"/>
        <v>1.17873648</v>
      </c>
      <c r="AX169">
        <f t="shared" si="107"/>
        <v>0</v>
      </c>
      <c r="AZ169" s="1" t="str" cm="1">
        <f t="array" ref="AZ169">IF(INDEX(Utilities!169:169,$B$9)="","",INDEX(Utilities!169:169,$B$9))</f>
        <v/>
      </c>
      <c r="BA169" s="1" t="str" cm="1">
        <f t="array" ref="BA169">IF(INDEX(Utilities!169:169,$B$9 + 5)="","",INDEX(Utilities!169:169,$B$9 +5))</f>
        <v/>
      </c>
      <c r="BC169">
        <f t="shared" si="124"/>
        <v>2179</v>
      </c>
      <c r="BD169">
        <f t="shared" si="108"/>
        <v>2040</v>
      </c>
      <c r="BE169" cm="1">
        <f t="array" ref="BE169">IF(BD169&gt;=MAX($D$3:$D$100),MAX($D$3:$D$100),IF(BC169&lt;$D$3,$D$3,INDEX($D$3:$D$100,MATCH(BC169,$D$3:$D$100)+1)))</f>
        <v>2040</v>
      </c>
      <c r="BF169">
        <f t="shared" si="109"/>
        <v>0.61919999999999997</v>
      </c>
      <c r="BG169" s="38">
        <f t="shared" si="110"/>
        <v>0.61919999999999997</v>
      </c>
      <c r="BH169">
        <f t="shared" si="111"/>
        <v>0.61919999999999997</v>
      </c>
      <c r="BI169">
        <f t="shared" si="112"/>
        <v>7536.9023999999999</v>
      </c>
      <c r="BJ169">
        <f t="shared" si="113"/>
        <v>0</v>
      </c>
      <c r="BL169" s="1" t="str" cm="1">
        <f t="array" ref="BL169">IF(INDEX(Utilities!169:169,$B$9)="","",INDEX(Utilities!169:169,$B$9))</f>
        <v/>
      </c>
      <c r="BM169" s="1" t="str" cm="1">
        <f t="array" ref="BM169">IF(INDEX(Utilities!169:169,$B$9 + 5)="","",INDEX(Utilities!169:169,$B$9 +5))</f>
        <v/>
      </c>
      <c r="BO169">
        <f t="shared" si="125"/>
        <v>2179</v>
      </c>
      <c r="BP169">
        <f t="shared" si="114"/>
        <v>2040</v>
      </c>
      <c r="BQ169" cm="1">
        <f t="array" ref="BQ169">IF(BP169&gt;=MAX($D$3:$D$100),MAX($D$3:$D$100),IF(BO169&lt;$D$3,$D$3,INDEX($D$3:$D$100,MATCH(BO169,$D$3:$D$100)+1)))</f>
        <v>2040</v>
      </c>
      <c r="BR169">
        <f t="shared" si="115"/>
        <v>4.5396000000000001</v>
      </c>
      <c r="BS169" s="38">
        <f t="shared" si="116"/>
        <v>4.5396000000000001</v>
      </c>
      <c r="BT169">
        <f t="shared" si="117"/>
        <v>4.5396000000000001</v>
      </c>
      <c r="BU169">
        <f t="shared" si="118"/>
        <v>55256.011200000001</v>
      </c>
      <c r="BV169">
        <f t="shared" si="119"/>
        <v>0</v>
      </c>
    </row>
    <row r="170" spans="7:74" x14ac:dyDescent="0.25">
      <c r="G170">
        <f t="shared" si="120"/>
        <v>2180</v>
      </c>
      <c r="H170">
        <f t="shared" si="84"/>
        <v>2040</v>
      </c>
      <c r="I170" cm="1">
        <f t="array" ref="I170">IF(H170&gt;=MAX($D$3:$D$100),MAX($D$3:$D$100),IF(G170&lt;$D$3,$D$3,INDEX($D$3:$D$100,MATCH(G170,$D$3:$D$100)+1)))</f>
        <v>2040</v>
      </c>
      <c r="J170">
        <f t="shared" si="85"/>
        <v>6.8040000000000003E-2</v>
      </c>
      <c r="K170">
        <f t="shared" si="86"/>
        <v>6.8040000000000003E-2</v>
      </c>
      <c r="L170">
        <f t="shared" si="87"/>
        <v>6.8040000000000003E-2</v>
      </c>
      <c r="M170">
        <f t="shared" si="88"/>
        <v>828.18288000000007</v>
      </c>
      <c r="N170">
        <f t="shared" si="89"/>
        <v>0</v>
      </c>
      <c r="P170" s="1" t="str" cm="1">
        <f t="array" ref="P170">IF(INDEX(Utilities!170:170,$B$9)="","",INDEX(Utilities!170:170,$B$9))</f>
        <v/>
      </c>
      <c r="Q170" s="1" t="str" cm="1">
        <f t="array" ref="Q170">IF(INDEX(Utilities!170:170,$B$9 + 2)="","",INDEX(Utilities!170:170,$B$9 + 2))</f>
        <v/>
      </c>
      <c r="S170">
        <f t="shared" si="121"/>
        <v>2180</v>
      </c>
      <c r="T170">
        <f t="shared" si="90"/>
        <v>2040</v>
      </c>
      <c r="U170" cm="1">
        <f t="array" ref="U170">IF(T170&gt;=MAX($D$3:$D$100),MAX($D$3:$D$100),IF(S170&lt;$D$3,$D$3,INDEX($D$3:$D$100,MATCH(S170,$D$3:$D$100)+1)))</f>
        <v>2040</v>
      </c>
      <c r="V170">
        <f t="shared" si="91"/>
        <v>4.5720000000000003E-5</v>
      </c>
      <c r="W170" s="38">
        <f t="shared" si="92"/>
        <v>4.5720000000000003E-5</v>
      </c>
      <c r="X170">
        <f t="shared" si="93"/>
        <v>4.5720000000000003E-5</v>
      </c>
      <c r="Y170">
        <f t="shared" si="94"/>
        <v>0.55650384000000008</v>
      </c>
      <c r="Z170">
        <f t="shared" si="95"/>
        <v>0</v>
      </c>
      <c r="AB170" s="1" t="str" cm="1">
        <f t="array" ref="AB170">IF(INDEX(Utilities!170:170,$B$9)="","",INDEX(Utilities!170:170,$B$9))</f>
        <v/>
      </c>
      <c r="AC170" s="1" t="str" cm="1">
        <f t="array" ref="AC170">IF(INDEX(Utilities!170:170,$B$9 + 3)="","",INDEX(Utilities!170:170,$B$9 +3))</f>
        <v/>
      </c>
      <c r="AE170">
        <f t="shared" si="122"/>
        <v>2180</v>
      </c>
      <c r="AF170">
        <f t="shared" si="96"/>
        <v>2040</v>
      </c>
      <c r="AG170" cm="1">
        <f t="array" ref="AG170">IF(AF170&gt;=MAX($D$3:$D$100),MAX($D$3:$D$100),IF(AE170&lt;$D$3,$D$3,INDEX($D$3:$D$100,MATCH(AE170,$D$3:$D$100)+1)))</f>
        <v>2040</v>
      </c>
      <c r="AH170">
        <f t="shared" si="97"/>
        <v>4.572E-4</v>
      </c>
      <c r="AI170" s="38">
        <f t="shared" si="98"/>
        <v>4.572E-4</v>
      </c>
      <c r="AJ170">
        <f t="shared" si="99"/>
        <v>4.572E-4</v>
      </c>
      <c r="AK170">
        <f t="shared" si="100"/>
        <v>5.5650383999999997</v>
      </c>
      <c r="AL170">
        <f t="shared" si="101"/>
        <v>0</v>
      </c>
      <c r="AN170" s="1" t="str" cm="1">
        <f t="array" ref="AN170">IF(INDEX(Utilities!170:170,$B$9)="","",INDEX(Utilities!170:170,$B$9))</f>
        <v/>
      </c>
      <c r="AO170" s="1" t="str" cm="1">
        <f t="array" ref="AO170">IF(INDEX(Utilities!170:170,$B$9 + 4)="","",INDEX(Utilities!170:170,$B$9 +4))</f>
        <v/>
      </c>
      <c r="AQ170">
        <f t="shared" si="123"/>
        <v>2180</v>
      </c>
      <c r="AR170">
        <f t="shared" si="102"/>
        <v>2040</v>
      </c>
      <c r="AS170" cm="1">
        <f t="array" ref="AS170">IF(AR170&gt;=MAX($D$3:$D$100),MAX($D$3:$D$100),IF(AQ170&lt;$D$3,$D$3,INDEX($D$3:$D$100,MATCH(AQ170,$D$3:$D$100)+1)))</f>
        <v>2040</v>
      </c>
      <c r="AT170">
        <f t="shared" si="103"/>
        <v>9.6840000000000001E-5</v>
      </c>
      <c r="AU170" s="38">
        <f t="shared" si="104"/>
        <v>9.6840000000000001E-5</v>
      </c>
      <c r="AV170">
        <f t="shared" si="105"/>
        <v>9.6840000000000001E-5</v>
      </c>
      <c r="AW170">
        <f t="shared" si="106"/>
        <v>1.17873648</v>
      </c>
      <c r="AX170">
        <f t="shared" si="107"/>
        <v>0</v>
      </c>
      <c r="AZ170" s="1" t="str" cm="1">
        <f t="array" ref="AZ170">IF(INDEX(Utilities!170:170,$B$9)="","",INDEX(Utilities!170:170,$B$9))</f>
        <v/>
      </c>
      <c r="BA170" s="1" t="str" cm="1">
        <f t="array" ref="BA170">IF(INDEX(Utilities!170:170,$B$9 + 5)="","",INDEX(Utilities!170:170,$B$9 +5))</f>
        <v/>
      </c>
      <c r="BC170">
        <f t="shared" si="124"/>
        <v>2180</v>
      </c>
      <c r="BD170">
        <f t="shared" si="108"/>
        <v>2040</v>
      </c>
      <c r="BE170" cm="1">
        <f t="array" ref="BE170">IF(BD170&gt;=MAX($D$3:$D$100),MAX($D$3:$D$100),IF(BC170&lt;$D$3,$D$3,INDEX($D$3:$D$100,MATCH(BC170,$D$3:$D$100)+1)))</f>
        <v>2040</v>
      </c>
      <c r="BF170">
        <f t="shared" si="109"/>
        <v>0.61919999999999997</v>
      </c>
      <c r="BG170" s="38">
        <f t="shared" si="110"/>
        <v>0.61919999999999997</v>
      </c>
      <c r="BH170">
        <f t="shared" si="111"/>
        <v>0.61919999999999997</v>
      </c>
      <c r="BI170">
        <f t="shared" si="112"/>
        <v>7536.9023999999999</v>
      </c>
      <c r="BJ170">
        <f t="shared" si="113"/>
        <v>0</v>
      </c>
      <c r="BL170" s="1" t="str" cm="1">
        <f t="array" ref="BL170">IF(INDEX(Utilities!170:170,$B$9)="","",INDEX(Utilities!170:170,$B$9))</f>
        <v/>
      </c>
      <c r="BM170" s="1" t="str" cm="1">
        <f t="array" ref="BM170">IF(INDEX(Utilities!170:170,$B$9 + 5)="","",INDEX(Utilities!170:170,$B$9 +5))</f>
        <v/>
      </c>
      <c r="BO170">
        <f t="shared" si="125"/>
        <v>2180</v>
      </c>
      <c r="BP170">
        <f t="shared" si="114"/>
        <v>2040</v>
      </c>
      <c r="BQ170" cm="1">
        <f t="array" ref="BQ170">IF(BP170&gt;=MAX($D$3:$D$100),MAX($D$3:$D$100),IF(BO170&lt;$D$3,$D$3,INDEX($D$3:$D$100,MATCH(BO170,$D$3:$D$100)+1)))</f>
        <v>2040</v>
      </c>
      <c r="BR170">
        <f t="shared" si="115"/>
        <v>4.5396000000000001</v>
      </c>
      <c r="BS170" s="38">
        <f t="shared" si="116"/>
        <v>4.5396000000000001</v>
      </c>
      <c r="BT170">
        <f t="shared" si="117"/>
        <v>4.5396000000000001</v>
      </c>
      <c r="BU170">
        <f t="shared" si="118"/>
        <v>55256.011200000001</v>
      </c>
      <c r="BV170">
        <f t="shared" si="119"/>
        <v>0</v>
      </c>
    </row>
    <row r="171" spans="7:74" x14ac:dyDescent="0.25">
      <c r="G171">
        <f t="shared" si="120"/>
        <v>2181</v>
      </c>
      <c r="H171">
        <f t="shared" si="84"/>
        <v>2040</v>
      </c>
      <c r="I171" cm="1">
        <f t="array" ref="I171">IF(H171&gt;=MAX($D$3:$D$100),MAX($D$3:$D$100),IF(G171&lt;$D$3,$D$3,INDEX($D$3:$D$100,MATCH(G171,$D$3:$D$100)+1)))</f>
        <v>2040</v>
      </c>
      <c r="J171">
        <f t="shared" si="85"/>
        <v>6.8040000000000003E-2</v>
      </c>
      <c r="K171">
        <f t="shared" si="86"/>
        <v>6.8040000000000003E-2</v>
      </c>
      <c r="L171">
        <f t="shared" si="87"/>
        <v>6.8040000000000003E-2</v>
      </c>
      <c r="M171">
        <f t="shared" si="88"/>
        <v>828.18288000000007</v>
      </c>
      <c r="N171">
        <f t="shared" si="89"/>
        <v>0</v>
      </c>
      <c r="P171" s="1" t="str" cm="1">
        <f t="array" ref="P171">IF(INDEX(Utilities!171:171,$B$9)="","",INDEX(Utilities!171:171,$B$9))</f>
        <v/>
      </c>
      <c r="Q171" s="1" t="str" cm="1">
        <f t="array" ref="Q171">IF(INDEX(Utilities!171:171,$B$9 + 2)="","",INDEX(Utilities!171:171,$B$9 + 2))</f>
        <v/>
      </c>
      <c r="S171">
        <f t="shared" si="121"/>
        <v>2181</v>
      </c>
      <c r="T171">
        <f t="shared" si="90"/>
        <v>2040</v>
      </c>
      <c r="U171" cm="1">
        <f t="array" ref="U171">IF(T171&gt;=MAX($D$3:$D$100),MAX($D$3:$D$100),IF(S171&lt;$D$3,$D$3,INDEX($D$3:$D$100,MATCH(S171,$D$3:$D$100)+1)))</f>
        <v>2040</v>
      </c>
      <c r="V171">
        <f t="shared" si="91"/>
        <v>4.5720000000000003E-5</v>
      </c>
      <c r="W171" s="38">
        <f t="shared" si="92"/>
        <v>4.5720000000000003E-5</v>
      </c>
      <c r="X171">
        <f t="shared" si="93"/>
        <v>4.5720000000000003E-5</v>
      </c>
      <c r="Y171">
        <f t="shared" si="94"/>
        <v>0.55650384000000008</v>
      </c>
      <c r="Z171">
        <f t="shared" si="95"/>
        <v>0</v>
      </c>
      <c r="AB171" s="1" t="str" cm="1">
        <f t="array" ref="AB171">IF(INDEX(Utilities!171:171,$B$9)="","",INDEX(Utilities!171:171,$B$9))</f>
        <v/>
      </c>
      <c r="AC171" s="1" t="str" cm="1">
        <f t="array" ref="AC171">IF(INDEX(Utilities!171:171,$B$9 + 3)="","",INDEX(Utilities!171:171,$B$9 +3))</f>
        <v/>
      </c>
      <c r="AE171">
        <f t="shared" si="122"/>
        <v>2181</v>
      </c>
      <c r="AF171">
        <f t="shared" si="96"/>
        <v>2040</v>
      </c>
      <c r="AG171" cm="1">
        <f t="array" ref="AG171">IF(AF171&gt;=MAX($D$3:$D$100),MAX($D$3:$D$100),IF(AE171&lt;$D$3,$D$3,INDEX($D$3:$D$100,MATCH(AE171,$D$3:$D$100)+1)))</f>
        <v>2040</v>
      </c>
      <c r="AH171">
        <f t="shared" si="97"/>
        <v>4.572E-4</v>
      </c>
      <c r="AI171" s="38">
        <f t="shared" si="98"/>
        <v>4.572E-4</v>
      </c>
      <c r="AJ171">
        <f t="shared" si="99"/>
        <v>4.572E-4</v>
      </c>
      <c r="AK171">
        <f t="shared" si="100"/>
        <v>5.5650383999999997</v>
      </c>
      <c r="AL171">
        <f t="shared" si="101"/>
        <v>0</v>
      </c>
      <c r="AN171" s="1" t="str" cm="1">
        <f t="array" ref="AN171">IF(INDEX(Utilities!171:171,$B$9)="","",INDEX(Utilities!171:171,$B$9))</f>
        <v/>
      </c>
      <c r="AO171" s="1" t="str" cm="1">
        <f t="array" ref="AO171">IF(INDEX(Utilities!171:171,$B$9 + 4)="","",INDEX(Utilities!171:171,$B$9 +4))</f>
        <v/>
      </c>
      <c r="AQ171">
        <f t="shared" si="123"/>
        <v>2181</v>
      </c>
      <c r="AR171">
        <f t="shared" si="102"/>
        <v>2040</v>
      </c>
      <c r="AS171" cm="1">
        <f t="array" ref="AS171">IF(AR171&gt;=MAX($D$3:$D$100),MAX($D$3:$D$100),IF(AQ171&lt;$D$3,$D$3,INDEX($D$3:$D$100,MATCH(AQ171,$D$3:$D$100)+1)))</f>
        <v>2040</v>
      </c>
      <c r="AT171">
        <f t="shared" si="103"/>
        <v>9.6840000000000001E-5</v>
      </c>
      <c r="AU171" s="38">
        <f t="shared" si="104"/>
        <v>9.6840000000000001E-5</v>
      </c>
      <c r="AV171">
        <f t="shared" si="105"/>
        <v>9.6840000000000001E-5</v>
      </c>
      <c r="AW171">
        <f t="shared" si="106"/>
        <v>1.17873648</v>
      </c>
      <c r="AX171">
        <f t="shared" si="107"/>
        <v>0</v>
      </c>
      <c r="AZ171" s="1" t="str" cm="1">
        <f t="array" ref="AZ171">IF(INDEX(Utilities!171:171,$B$9)="","",INDEX(Utilities!171:171,$B$9))</f>
        <v/>
      </c>
      <c r="BA171" s="1" t="str" cm="1">
        <f t="array" ref="BA171">IF(INDEX(Utilities!171:171,$B$9 + 5)="","",INDEX(Utilities!171:171,$B$9 +5))</f>
        <v/>
      </c>
      <c r="BC171">
        <f t="shared" si="124"/>
        <v>2181</v>
      </c>
      <c r="BD171">
        <f t="shared" si="108"/>
        <v>2040</v>
      </c>
      <c r="BE171" cm="1">
        <f t="array" ref="BE171">IF(BD171&gt;=MAX($D$3:$D$100),MAX($D$3:$D$100),IF(BC171&lt;$D$3,$D$3,INDEX($D$3:$D$100,MATCH(BC171,$D$3:$D$100)+1)))</f>
        <v>2040</v>
      </c>
      <c r="BF171">
        <f t="shared" si="109"/>
        <v>0.61919999999999997</v>
      </c>
      <c r="BG171" s="38">
        <f t="shared" si="110"/>
        <v>0.61919999999999997</v>
      </c>
      <c r="BH171">
        <f t="shared" si="111"/>
        <v>0.61919999999999997</v>
      </c>
      <c r="BI171">
        <f t="shared" si="112"/>
        <v>7536.9023999999999</v>
      </c>
      <c r="BJ171">
        <f t="shared" si="113"/>
        <v>0</v>
      </c>
      <c r="BL171" s="1" t="str" cm="1">
        <f t="array" ref="BL171">IF(INDEX(Utilities!171:171,$B$9)="","",INDEX(Utilities!171:171,$B$9))</f>
        <v/>
      </c>
      <c r="BM171" s="1" t="str" cm="1">
        <f t="array" ref="BM171">IF(INDEX(Utilities!171:171,$B$9 + 5)="","",INDEX(Utilities!171:171,$B$9 +5))</f>
        <v/>
      </c>
      <c r="BO171">
        <f t="shared" si="125"/>
        <v>2181</v>
      </c>
      <c r="BP171">
        <f t="shared" si="114"/>
        <v>2040</v>
      </c>
      <c r="BQ171" cm="1">
        <f t="array" ref="BQ171">IF(BP171&gt;=MAX($D$3:$D$100),MAX($D$3:$D$100),IF(BO171&lt;$D$3,$D$3,INDEX($D$3:$D$100,MATCH(BO171,$D$3:$D$100)+1)))</f>
        <v>2040</v>
      </c>
      <c r="BR171">
        <f t="shared" si="115"/>
        <v>4.5396000000000001</v>
      </c>
      <c r="BS171" s="38">
        <f t="shared" si="116"/>
        <v>4.5396000000000001</v>
      </c>
      <c r="BT171">
        <f t="shared" si="117"/>
        <v>4.5396000000000001</v>
      </c>
      <c r="BU171">
        <f t="shared" si="118"/>
        <v>55256.011200000001</v>
      </c>
      <c r="BV171">
        <f t="shared" si="119"/>
        <v>0</v>
      </c>
    </row>
    <row r="172" spans="7:74" x14ac:dyDescent="0.25">
      <c r="G172">
        <f t="shared" si="120"/>
        <v>2182</v>
      </c>
      <c r="H172">
        <f t="shared" si="84"/>
        <v>2040</v>
      </c>
      <c r="I172" cm="1">
        <f t="array" ref="I172">IF(H172&gt;=MAX($D$3:$D$100),MAX($D$3:$D$100),IF(G172&lt;$D$3,$D$3,INDEX($D$3:$D$100,MATCH(G172,$D$3:$D$100)+1)))</f>
        <v>2040</v>
      </c>
      <c r="J172">
        <f t="shared" si="85"/>
        <v>6.8040000000000003E-2</v>
      </c>
      <c r="K172">
        <f t="shared" si="86"/>
        <v>6.8040000000000003E-2</v>
      </c>
      <c r="L172">
        <f t="shared" si="87"/>
        <v>6.8040000000000003E-2</v>
      </c>
      <c r="M172">
        <f t="shared" si="88"/>
        <v>828.18288000000007</v>
      </c>
      <c r="N172">
        <f t="shared" si="89"/>
        <v>0</v>
      </c>
      <c r="P172" s="1" t="str" cm="1">
        <f t="array" ref="P172">IF(INDEX(Utilities!172:172,$B$9)="","",INDEX(Utilities!172:172,$B$9))</f>
        <v/>
      </c>
      <c r="Q172" s="1" t="str" cm="1">
        <f t="array" ref="Q172">IF(INDEX(Utilities!172:172,$B$9 + 2)="","",INDEX(Utilities!172:172,$B$9 + 2))</f>
        <v/>
      </c>
      <c r="S172">
        <f t="shared" si="121"/>
        <v>2182</v>
      </c>
      <c r="T172">
        <f t="shared" si="90"/>
        <v>2040</v>
      </c>
      <c r="U172" cm="1">
        <f t="array" ref="U172">IF(T172&gt;=MAX($D$3:$D$100),MAX($D$3:$D$100),IF(S172&lt;$D$3,$D$3,INDEX($D$3:$D$100,MATCH(S172,$D$3:$D$100)+1)))</f>
        <v>2040</v>
      </c>
      <c r="V172">
        <f t="shared" si="91"/>
        <v>4.5720000000000003E-5</v>
      </c>
      <c r="W172" s="38">
        <f t="shared" si="92"/>
        <v>4.5720000000000003E-5</v>
      </c>
      <c r="X172">
        <f t="shared" si="93"/>
        <v>4.5720000000000003E-5</v>
      </c>
      <c r="Y172">
        <f t="shared" si="94"/>
        <v>0.55650384000000008</v>
      </c>
      <c r="Z172">
        <f t="shared" si="95"/>
        <v>0</v>
      </c>
      <c r="AB172" s="1" t="str" cm="1">
        <f t="array" ref="AB172">IF(INDEX(Utilities!172:172,$B$9)="","",INDEX(Utilities!172:172,$B$9))</f>
        <v/>
      </c>
      <c r="AC172" s="1" t="str" cm="1">
        <f t="array" ref="AC172">IF(INDEX(Utilities!172:172,$B$9 + 3)="","",INDEX(Utilities!172:172,$B$9 +3))</f>
        <v/>
      </c>
      <c r="AE172">
        <f t="shared" si="122"/>
        <v>2182</v>
      </c>
      <c r="AF172">
        <f t="shared" si="96"/>
        <v>2040</v>
      </c>
      <c r="AG172" cm="1">
        <f t="array" ref="AG172">IF(AF172&gt;=MAX($D$3:$D$100),MAX($D$3:$D$100),IF(AE172&lt;$D$3,$D$3,INDEX($D$3:$D$100,MATCH(AE172,$D$3:$D$100)+1)))</f>
        <v>2040</v>
      </c>
      <c r="AH172">
        <f t="shared" si="97"/>
        <v>4.572E-4</v>
      </c>
      <c r="AI172" s="38">
        <f t="shared" si="98"/>
        <v>4.572E-4</v>
      </c>
      <c r="AJ172">
        <f t="shared" si="99"/>
        <v>4.572E-4</v>
      </c>
      <c r="AK172">
        <f t="shared" si="100"/>
        <v>5.5650383999999997</v>
      </c>
      <c r="AL172">
        <f t="shared" si="101"/>
        <v>0</v>
      </c>
      <c r="AN172" s="1" t="str" cm="1">
        <f t="array" ref="AN172">IF(INDEX(Utilities!172:172,$B$9)="","",INDEX(Utilities!172:172,$B$9))</f>
        <v/>
      </c>
      <c r="AO172" s="1" t="str" cm="1">
        <f t="array" ref="AO172">IF(INDEX(Utilities!172:172,$B$9 + 4)="","",INDEX(Utilities!172:172,$B$9 +4))</f>
        <v/>
      </c>
      <c r="AQ172">
        <f t="shared" si="123"/>
        <v>2182</v>
      </c>
      <c r="AR172">
        <f t="shared" si="102"/>
        <v>2040</v>
      </c>
      <c r="AS172" cm="1">
        <f t="array" ref="AS172">IF(AR172&gt;=MAX($D$3:$D$100),MAX($D$3:$D$100),IF(AQ172&lt;$D$3,$D$3,INDEX($D$3:$D$100,MATCH(AQ172,$D$3:$D$100)+1)))</f>
        <v>2040</v>
      </c>
      <c r="AT172">
        <f t="shared" si="103"/>
        <v>9.6840000000000001E-5</v>
      </c>
      <c r="AU172" s="38">
        <f t="shared" si="104"/>
        <v>9.6840000000000001E-5</v>
      </c>
      <c r="AV172">
        <f t="shared" si="105"/>
        <v>9.6840000000000001E-5</v>
      </c>
      <c r="AW172">
        <f t="shared" si="106"/>
        <v>1.17873648</v>
      </c>
      <c r="AX172">
        <f t="shared" si="107"/>
        <v>0</v>
      </c>
      <c r="AZ172" s="1" t="str" cm="1">
        <f t="array" ref="AZ172">IF(INDEX(Utilities!172:172,$B$9)="","",INDEX(Utilities!172:172,$B$9))</f>
        <v/>
      </c>
      <c r="BA172" s="1" t="str" cm="1">
        <f t="array" ref="BA172">IF(INDEX(Utilities!172:172,$B$9 + 5)="","",INDEX(Utilities!172:172,$B$9 +5))</f>
        <v/>
      </c>
      <c r="BC172">
        <f t="shared" si="124"/>
        <v>2182</v>
      </c>
      <c r="BD172">
        <f t="shared" si="108"/>
        <v>2040</v>
      </c>
      <c r="BE172" cm="1">
        <f t="array" ref="BE172">IF(BD172&gt;=MAX($D$3:$D$100),MAX($D$3:$D$100),IF(BC172&lt;$D$3,$D$3,INDEX($D$3:$D$100,MATCH(BC172,$D$3:$D$100)+1)))</f>
        <v>2040</v>
      </c>
      <c r="BF172">
        <f t="shared" si="109"/>
        <v>0.61919999999999997</v>
      </c>
      <c r="BG172" s="38">
        <f t="shared" si="110"/>
        <v>0.61919999999999997</v>
      </c>
      <c r="BH172">
        <f t="shared" si="111"/>
        <v>0.61919999999999997</v>
      </c>
      <c r="BI172">
        <f t="shared" si="112"/>
        <v>7536.9023999999999</v>
      </c>
      <c r="BJ172">
        <f t="shared" si="113"/>
        <v>0</v>
      </c>
      <c r="BL172" s="1" t="str" cm="1">
        <f t="array" ref="BL172">IF(INDEX(Utilities!172:172,$B$9)="","",INDEX(Utilities!172:172,$B$9))</f>
        <v/>
      </c>
      <c r="BM172" s="1" t="str" cm="1">
        <f t="array" ref="BM172">IF(INDEX(Utilities!172:172,$B$9 + 5)="","",INDEX(Utilities!172:172,$B$9 +5))</f>
        <v/>
      </c>
      <c r="BO172">
        <f t="shared" si="125"/>
        <v>2182</v>
      </c>
      <c r="BP172">
        <f t="shared" si="114"/>
        <v>2040</v>
      </c>
      <c r="BQ172" cm="1">
        <f t="array" ref="BQ172">IF(BP172&gt;=MAX($D$3:$D$100),MAX($D$3:$D$100),IF(BO172&lt;$D$3,$D$3,INDEX($D$3:$D$100,MATCH(BO172,$D$3:$D$100)+1)))</f>
        <v>2040</v>
      </c>
      <c r="BR172">
        <f t="shared" si="115"/>
        <v>4.5396000000000001</v>
      </c>
      <c r="BS172" s="38">
        <f t="shared" si="116"/>
        <v>4.5396000000000001</v>
      </c>
      <c r="BT172">
        <f t="shared" si="117"/>
        <v>4.5396000000000001</v>
      </c>
      <c r="BU172">
        <f t="shared" si="118"/>
        <v>55256.011200000001</v>
      </c>
      <c r="BV172">
        <f t="shared" si="119"/>
        <v>0</v>
      </c>
    </row>
    <row r="173" spans="7:74" x14ac:dyDescent="0.25">
      <c r="G173">
        <f t="shared" si="120"/>
        <v>2183</v>
      </c>
      <c r="H173">
        <f t="shared" si="84"/>
        <v>2040</v>
      </c>
      <c r="I173" cm="1">
        <f t="array" ref="I173">IF(H173&gt;=MAX($D$3:$D$100),MAX($D$3:$D$100),IF(G173&lt;$D$3,$D$3,INDEX($D$3:$D$100,MATCH(G173,$D$3:$D$100)+1)))</f>
        <v>2040</v>
      </c>
      <c r="J173">
        <f t="shared" si="85"/>
        <v>6.8040000000000003E-2</v>
      </c>
      <c r="K173">
        <f t="shared" si="86"/>
        <v>6.8040000000000003E-2</v>
      </c>
      <c r="L173">
        <f t="shared" si="87"/>
        <v>6.8040000000000003E-2</v>
      </c>
      <c r="M173">
        <f t="shared" si="88"/>
        <v>828.18288000000007</v>
      </c>
      <c r="N173">
        <f t="shared" si="89"/>
        <v>0</v>
      </c>
      <c r="P173" s="1" t="str" cm="1">
        <f t="array" ref="P173">IF(INDEX(Utilities!173:173,$B$9)="","",INDEX(Utilities!173:173,$B$9))</f>
        <v/>
      </c>
      <c r="Q173" s="1" t="str" cm="1">
        <f t="array" ref="Q173">IF(INDEX(Utilities!173:173,$B$9 + 2)="","",INDEX(Utilities!173:173,$B$9 + 2))</f>
        <v/>
      </c>
      <c r="S173">
        <f t="shared" si="121"/>
        <v>2183</v>
      </c>
      <c r="T173">
        <f t="shared" si="90"/>
        <v>2040</v>
      </c>
      <c r="U173" cm="1">
        <f t="array" ref="U173">IF(T173&gt;=MAX($D$3:$D$100),MAX($D$3:$D$100),IF(S173&lt;$D$3,$D$3,INDEX($D$3:$D$100,MATCH(S173,$D$3:$D$100)+1)))</f>
        <v>2040</v>
      </c>
      <c r="V173">
        <f t="shared" si="91"/>
        <v>4.5720000000000003E-5</v>
      </c>
      <c r="W173" s="38">
        <f t="shared" si="92"/>
        <v>4.5720000000000003E-5</v>
      </c>
      <c r="X173">
        <f t="shared" si="93"/>
        <v>4.5720000000000003E-5</v>
      </c>
      <c r="Y173">
        <f t="shared" si="94"/>
        <v>0.55650384000000008</v>
      </c>
      <c r="Z173">
        <f t="shared" si="95"/>
        <v>0</v>
      </c>
      <c r="AB173" s="1" t="str" cm="1">
        <f t="array" ref="AB173">IF(INDEX(Utilities!173:173,$B$9)="","",INDEX(Utilities!173:173,$B$9))</f>
        <v/>
      </c>
      <c r="AC173" s="1" t="str" cm="1">
        <f t="array" ref="AC173">IF(INDEX(Utilities!173:173,$B$9 + 3)="","",INDEX(Utilities!173:173,$B$9 +3))</f>
        <v/>
      </c>
      <c r="AE173">
        <f t="shared" si="122"/>
        <v>2183</v>
      </c>
      <c r="AF173">
        <f t="shared" si="96"/>
        <v>2040</v>
      </c>
      <c r="AG173" cm="1">
        <f t="array" ref="AG173">IF(AF173&gt;=MAX($D$3:$D$100),MAX($D$3:$D$100),IF(AE173&lt;$D$3,$D$3,INDEX($D$3:$D$100,MATCH(AE173,$D$3:$D$100)+1)))</f>
        <v>2040</v>
      </c>
      <c r="AH173">
        <f t="shared" si="97"/>
        <v>4.572E-4</v>
      </c>
      <c r="AI173" s="38">
        <f t="shared" si="98"/>
        <v>4.572E-4</v>
      </c>
      <c r="AJ173">
        <f t="shared" si="99"/>
        <v>4.572E-4</v>
      </c>
      <c r="AK173">
        <f t="shared" si="100"/>
        <v>5.5650383999999997</v>
      </c>
      <c r="AL173">
        <f t="shared" si="101"/>
        <v>0</v>
      </c>
      <c r="AN173" s="1" t="str" cm="1">
        <f t="array" ref="AN173">IF(INDEX(Utilities!173:173,$B$9)="","",INDEX(Utilities!173:173,$B$9))</f>
        <v/>
      </c>
      <c r="AO173" s="1" t="str" cm="1">
        <f t="array" ref="AO173">IF(INDEX(Utilities!173:173,$B$9 + 4)="","",INDEX(Utilities!173:173,$B$9 +4))</f>
        <v/>
      </c>
      <c r="AQ173">
        <f t="shared" si="123"/>
        <v>2183</v>
      </c>
      <c r="AR173">
        <f t="shared" si="102"/>
        <v>2040</v>
      </c>
      <c r="AS173" cm="1">
        <f t="array" ref="AS173">IF(AR173&gt;=MAX($D$3:$D$100),MAX($D$3:$D$100),IF(AQ173&lt;$D$3,$D$3,INDEX($D$3:$D$100,MATCH(AQ173,$D$3:$D$100)+1)))</f>
        <v>2040</v>
      </c>
      <c r="AT173">
        <f t="shared" si="103"/>
        <v>9.6840000000000001E-5</v>
      </c>
      <c r="AU173" s="38">
        <f t="shared" si="104"/>
        <v>9.6840000000000001E-5</v>
      </c>
      <c r="AV173">
        <f t="shared" si="105"/>
        <v>9.6840000000000001E-5</v>
      </c>
      <c r="AW173">
        <f t="shared" si="106"/>
        <v>1.17873648</v>
      </c>
      <c r="AX173">
        <f t="shared" si="107"/>
        <v>0</v>
      </c>
      <c r="AZ173" s="1" t="str" cm="1">
        <f t="array" ref="AZ173">IF(INDEX(Utilities!173:173,$B$9)="","",INDEX(Utilities!173:173,$B$9))</f>
        <v/>
      </c>
      <c r="BA173" s="1" t="str" cm="1">
        <f t="array" ref="BA173">IF(INDEX(Utilities!173:173,$B$9 + 5)="","",INDEX(Utilities!173:173,$B$9 +5))</f>
        <v/>
      </c>
      <c r="BC173">
        <f t="shared" si="124"/>
        <v>2183</v>
      </c>
      <c r="BD173">
        <f t="shared" si="108"/>
        <v>2040</v>
      </c>
      <c r="BE173" cm="1">
        <f t="array" ref="BE173">IF(BD173&gt;=MAX($D$3:$D$100),MAX($D$3:$D$100),IF(BC173&lt;$D$3,$D$3,INDEX($D$3:$D$100,MATCH(BC173,$D$3:$D$100)+1)))</f>
        <v>2040</v>
      </c>
      <c r="BF173">
        <f t="shared" si="109"/>
        <v>0.61919999999999997</v>
      </c>
      <c r="BG173" s="38">
        <f t="shared" si="110"/>
        <v>0.61919999999999997</v>
      </c>
      <c r="BH173">
        <f t="shared" si="111"/>
        <v>0.61919999999999997</v>
      </c>
      <c r="BI173">
        <f t="shared" si="112"/>
        <v>7536.9023999999999</v>
      </c>
      <c r="BJ173">
        <f t="shared" si="113"/>
        <v>0</v>
      </c>
      <c r="BL173" s="1" t="str" cm="1">
        <f t="array" ref="BL173">IF(INDEX(Utilities!173:173,$B$9)="","",INDEX(Utilities!173:173,$B$9))</f>
        <v/>
      </c>
      <c r="BM173" s="1" t="str" cm="1">
        <f t="array" ref="BM173">IF(INDEX(Utilities!173:173,$B$9 + 5)="","",INDEX(Utilities!173:173,$B$9 +5))</f>
        <v/>
      </c>
      <c r="BO173">
        <f t="shared" si="125"/>
        <v>2183</v>
      </c>
      <c r="BP173">
        <f t="shared" si="114"/>
        <v>2040</v>
      </c>
      <c r="BQ173" cm="1">
        <f t="array" ref="BQ173">IF(BP173&gt;=MAX($D$3:$D$100),MAX($D$3:$D$100),IF(BO173&lt;$D$3,$D$3,INDEX($D$3:$D$100,MATCH(BO173,$D$3:$D$100)+1)))</f>
        <v>2040</v>
      </c>
      <c r="BR173">
        <f t="shared" si="115"/>
        <v>4.5396000000000001</v>
      </c>
      <c r="BS173" s="38">
        <f t="shared" si="116"/>
        <v>4.5396000000000001</v>
      </c>
      <c r="BT173">
        <f t="shared" si="117"/>
        <v>4.5396000000000001</v>
      </c>
      <c r="BU173">
        <f t="shared" si="118"/>
        <v>55256.011200000001</v>
      </c>
      <c r="BV173">
        <f t="shared" si="119"/>
        <v>0</v>
      </c>
    </row>
    <row r="174" spans="7:74" x14ac:dyDescent="0.25">
      <c r="G174">
        <f t="shared" si="120"/>
        <v>2184</v>
      </c>
      <c r="H174">
        <f t="shared" si="84"/>
        <v>2040</v>
      </c>
      <c r="I174" cm="1">
        <f t="array" ref="I174">IF(H174&gt;=MAX($D$3:$D$100),MAX($D$3:$D$100),IF(G174&lt;$D$3,$D$3,INDEX($D$3:$D$100,MATCH(G174,$D$3:$D$100)+1)))</f>
        <v>2040</v>
      </c>
      <c r="J174">
        <f t="shared" si="85"/>
        <v>6.8040000000000003E-2</v>
      </c>
      <c r="K174">
        <f t="shared" si="86"/>
        <v>6.8040000000000003E-2</v>
      </c>
      <c r="L174">
        <f t="shared" si="87"/>
        <v>6.8040000000000003E-2</v>
      </c>
      <c r="M174">
        <f t="shared" si="88"/>
        <v>828.18288000000007</v>
      </c>
      <c r="N174">
        <f t="shared" si="89"/>
        <v>0</v>
      </c>
      <c r="P174" s="1" t="str" cm="1">
        <f t="array" ref="P174">IF(INDEX(Utilities!174:174,$B$9)="","",INDEX(Utilities!174:174,$B$9))</f>
        <v/>
      </c>
      <c r="Q174" s="1" t="str" cm="1">
        <f t="array" ref="Q174">IF(INDEX(Utilities!174:174,$B$9 + 2)="","",INDEX(Utilities!174:174,$B$9 + 2))</f>
        <v/>
      </c>
      <c r="S174">
        <f t="shared" si="121"/>
        <v>2184</v>
      </c>
      <c r="T174">
        <f t="shared" si="90"/>
        <v>2040</v>
      </c>
      <c r="U174" cm="1">
        <f t="array" ref="U174">IF(T174&gt;=MAX($D$3:$D$100),MAX($D$3:$D$100),IF(S174&lt;$D$3,$D$3,INDEX($D$3:$D$100,MATCH(S174,$D$3:$D$100)+1)))</f>
        <v>2040</v>
      </c>
      <c r="V174">
        <f t="shared" si="91"/>
        <v>4.5720000000000003E-5</v>
      </c>
      <c r="W174" s="38">
        <f t="shared" si="92"/>
        <v>4.5720000000000003E-5</v>
      </c>
      <c r="X174">
        <f t="shared" si="93"/>
        <v>4.5720000000000003E-5</v>
      </c>
      <c r="Y174">
        <f t="shared" si="94"/>
        <v>0.55650384000000008</v>
      </c>
      <c r="Z174">
        <f t="shared" si="95"/>
        <v>0</v>
      </c>
      <c r="AB174" s="1" t="str" cm="1">
        <f t="array" ref="AB174">IF(INDEX(Utilities!174:174,$B$9)="","",INDEX(Utilities!174:174,$B$9))</f>
        <v/>
      </c>
      <c r="AC174" s="1" t="str" cm="1">
        <f t="array" ref="AC174">IF(INDEX(Utilities!174:174,$B$9 + 3)="","",INDEX(Utilities!174:174,$B$9 +3))</f>
        <v/>
      </c>
      <c r="AE174">
        <f t="shared" si="122"/>
        <v>2184</v>
      </c>
      <c r="AF174">
        <f t="shared" si="96"/>
        <v>2040</v>
      </c>
      <c r="AG174" cm="1">
        <f t="array" ref="AG174">IF(AF174&gt;=MAX($D$3:$D$100),MAX($D$3:$D$100),IF(AE174&lt;$D$3,$D$3,INDEX($D$3:$D$100,MATCH(AE174,$D$3:$D$100)+1)))</f>
        <v>2040</v>
      </c>
      <c r="AH174">
        <f t="shared" si="97"/>
        <v>4.572E-4</v>
      </c>
      <c r="AI174" s="38">
        <f t="shared" si="98"/>
        <v>4.572E-4</v>
      </c>
      <c r="AJ174">
        <f t="shared" si="99"/>
        <v>4.572E-4</v>
      </c>
      <c r="AK174">
        <f t="shared" si="100"/>
        <v>5.5650383999999997</v>
      </c>
      <c r="AL174">
        <f t="shared" si="101"/>
        <v>0</v>
      </c>
      <c r="AN174" s="1" t="str" cm="1">
        <f t="array" ref="AN174">IF(INDEX(Utilities!174:174,$B$9)="","",INDEX(Utilities!174:174,$B$9))</f>
        <v/>
      </c>
      <c r="AO174" s="1" t="str" cm="1">
        <f t="array" ref="AO174">IF(INDEX(Utilities!174:174,$B$9 + 4)="","",INDEX(Utilities!174:174,$B$9 +4))</f>
        <v/>
      </c>
      <c r="AQ174">
        <f t="shared" si="123"/>
        <v>2184</v>
      </c>
      <c r="AR174">
        <f t="shared" si="102"/>
        <v>2040</v>
      </c>
      <c r="AS174" cm="1">
        <f t="array" ref="AS174">IF(AR174&gt;=MAX($D$3:$D$100),MAX($D$3:$D$100),IF(AQ174&lt;$D$3,$D$3,INDEX($D$3:$D$100,MATCH(AQ174,$D$3:$D$100)+1)))</f>
        <v>2040</v>
      </c>
      <c r="AT174">
        <f t="shared" si="103"/>
        <v>9.6840000000000001E-5</v>
      </c>
      <c r="AU174" s="38">
        <f t="shared" si="104"/>
        <v>9.6840000000000001E-5</v>
      </c>
      <c r="AV174">
        <f t="shared" si="105"/>
        <v>9.6840000000000001E-5</v>
      </c>
      <c r="AW174">
        <f t="shared" si="106"/>
        <v>1.17873648</v>
      </c>
      <c r="AX174">
        <f t="shared" si="107"/>
        <v>0</v>
      </c>
      <c r="AZ174" s="1" t="str" cm="1">
        <f t="array" ref="AZ174">IF(INDEX(Utilities!174:174,$B$9)="","",INDEX(Utilities!174:174,$B$9))</f>
        <v/>
      </c>
      <c r="BA174" s="1" t="str" cm="1">
        <f t="array" ref="BA174">IF(INDEX(Utilities!174:174,$B$9 + 5)="","",INDEX(Utilities!174:174,$B$9 +5))</f>
        <v/>
      </c>
      <c r="BC174">
        <f t="shared" si="124"/>
        <v>2184</v>
      </c>
      <c r="BD174">
        <f t="shared" si="108"/>
        <v>2040</v>
      </c>
      <c r="BE174" cm="1">
        <f t="array" ref="BE174">IF(BD174&gt;=MAX($D$3:$D$100),MAX($D$3:$D$100),IF(BC174&lt;$D$3,$D$3,INDEX($D$3:$D$100,MATCH(BC174,$D$3:$D$100)+1)))</f>
        <v>2040</v>
      </c>
      <c r="BF174">
        <f t="shared" si="109"/>
        <v>0.61919999999999997</v>
      </c>
      <c r="BG174" s="38">
        <f t="shared" si="110"/>
        <v>0.61919999999999997</v>
      </c>
      <c r="BH174">
        <f t="shared" si="111"/>
        <v>0.61919999999999997</v>
      </c>
      <c r="BI174">
        <f t="shared" si="112"/>
        <v>7536.9023999999999</v>
      </c>
      <c r="BJ174">
        <f t="shared" si="113"/>
        <v>0</v>
      </c>
      <c r="BL174" s="1" t="str" cm="1">
        <f t="array" ref="BL174">IF(INDEX(Utilities!174:174,$B$9)="","",INDEX(Utilities!174:174,$B$9))</f>
        <v/>
      </c>
      <c r="BM174" s="1" t="str" cm="1">
        <f t="array" ref="BM174">IF(INDEX(Utilities!174:174,$B$9 + 5)="","",INDEX(Utilities!174:174,$B$9 +5))</f>
        <v/>
      </c>
      <c r="BO174">
        <f t="shared" si="125"/>
        <v>2184</v>
      </c>
      <c r="BP174">
        <f t="shared" si="114"/>
        <v>2040</v>
      </c>
      <c r="BQ174" cm="1">
        <f t="array" ref="BQ174">IF(BP174&gt;=MAX($D$3:$D$100),MAX($D$3:$D$100),IF(BO174&lt;$D$3,$D$3,INDEX($D$3:$D$100,MATCH(BO174,$D$3:$D$100)+1)))</f>
        <v>2040</v>
      </c>
      <c r="BR174">
        <f t="shared" si="115"/>
        <v>4.5396000000000001</v>
      </c>
      <c r="BS174" s="38">
        <f t="shared" si="116"/>
        <v>4.5396000000000001</v>
      </c>
      <c r="BT174">
        <f t="shared" si="117"/>
        <v>4.5396000000000001</v>
      </c>
      <c r="BU174">
        <f t="shared" si="118"/>
        <v>55256.011200000001</v>
      </c>
      <c r="BV174">
        <f t="shared" si="119"/>
        <v>0</v>
      </c>
    </row>
    <row r="175" spans="7:74" x14ac:dyDescent="0.25">
      <c r="G175">
        <f t="shared" si="120"/>
        <v>2185</v>
      </c>
      <c r="H175">
        <f t="shared" si="84"/>
        <v>2040</v>
      </c>
      <c r="I175" cm="1">
        <f t="array" ref="I175">IF(H175&gt;=MAX($D$3:$D$100),MAX($D$3:$D$100),IF(G175&lt;$D$3,$D$3,INDEX($D$3:$D$100,MATCH(G175,$D$3:$D$100)+1)))</f>
        <v>2040</v>
      </c>
      <c r="J175">
        <f t="shared" si="85"/>
        <v>6.8040000000000003E-2</v>
      </c>
      <c r="K175">
        <f t="shared" si="86"/>
        <v>6.8040000000000003E-2</v>
      </c>
      <c r="L175">
        <f t="shared" si="87"/>
        <v>6.8040000000000003E-2</v>
      </c>
      <c r="M175">
        <f t="shared" si="88"/>
        <v>828.18288000000007</v>
      </c>
      <c r="N175">
        <f t="shared" si="89"/>
        <v>0</v>
      </c>
      <c r="P175" s="1" t="str" cm="1">
        <f t="array" ref="P175">IF(INDEX(Utilities!175:175,$B$9)="","",INDEX(Utilities!175:175,$B$9))</f>
        <v/>
      </c>
      <c r="Q175" s="1" t="str" cm="1">
        <f t="array" ref="Q175">IF(INDEX(Utilities!175:175,$B$9 + 2)="","",INDEX(Utilities!175:175,$B$9 + 2))</f>
        <v/>
      </c>
      <c r="S175">
        <f t="shared" si="121"/>
        <v>2185</v>
      </c>
      <c r="T175">
        <f t="shared" si="90"/>
        <v>2040</v>
      </c>
      <c r="U175" cm="1">
        <f t="array" ref="U175">IF(T175&gt;=MAX($D$3:$D$100),MAX($D$3:$D$100),IF(S175&lt;$D$3,$D$3,INDEX($D$3:$D$100,MATCH(S175,$D$3:$D$100)+1)))</f>
        <v>2040</v>
      </c>
      <c r="V175">
        <f t="shared" si="91"/>
        <v>4.5720000000000003E-5</v>
      </c>
      <c r="W175" s="38">
        <f t="shared" si="92"/>
        <v>4.5720000000000003E-5</v>
      </c>
      <c r="X175">
        <f t="shared" si="93"/>
        <v>4.5720000000000003E-5</v>
      </c>
      <c r="Y175">
        <f t="shared" si="94"/>
        <v>0.55650384000000008</v>
      </c>
      <c r="Z175">
        <f t="shared" si="95"/>
        <v>0</v>
      </c>
      <c r="AB175" s="1" t="str" cm="1">
        <f t="array" ref="AB175">IF(INDEX(Utilities!175:175,$B$9)="","",INDEX(Utilities!175:175,$B$9))</f>
        <v/>
      </c>
      <c r="AC175" s="1" t="str" cm="1">
        <f t="array" ref="AC175">IF(INDEX(Utilities!175:175,$B$9 + 3)="","",INDEX(Utilities!175:175,$B$9 +3))</f>
        <v/>
      </c>
      <c r="AE175">
        <f t="shared" si="122"/>
        <v>2185</v>
      </c>
      <c r="AF175">
        <f t="shared" si="96"/>
        <v>2040</v>
      </c>
      <c r="AG175" cm="1">
        <f t="array" ref="AG175">IF(AF175&gt;=MAX($D$3:$D$100),MAX($D$3:$D$100),IF(AE175&lt;$D$3,$D$3,INDEX($D$3:$D$100,MATCH(AE175,$D$3:$D$100)+1)))</f>
        <v>2040</v>
      </c>
      <c r="AH175">
        <f t="shared" si="97"/>
        <v>4.572E-4</v>
      </c>
      <c r="AI175" s="38">
        <f t="shared" si="98"/>
        <v>4.572E-4</v>
      </c>
      <c r="AJ175">
        <f t="shared" si="99"/>
        <v>4.572E-4</v>
      </c>
      <c r="AK175">
        <f t="shared" si="100"/>
        <v>5.5650383999999997</v>
      </c>
      <c r="AL175">
        <f t="shared" si="101"/>
        <v>0</v>
      </c>
      <c r="AN175" s="1" t="str" cm="1">
        <f t="array" ref="AN175">IF(INDEX(Utilities!175:175,$B$9)="","",INDEX(Utilities!175:175,$B$9))</f>
        <v/>
      </c>
      <c r="AO175" s="1" t="str" cm="1">
        <f t="array" ref="AO175">IF(INDEX(Utilities!175:175,$B$9 + 4)="","",INDEX(Utilities!175:175,$B$9 +4))</f>
        <v/>
      </c>
      <c r="AQ175">
        <f t="shared" si="123"/>
        <v>2185</v>
      </c>
      <c r="AR175">
        <f t="shared" si="102"/>
        <v>2040</v>
      </c>
      <c r="AS175" cm="1">
        <f t="array" ref="AS175">IF(AR175&gt;=MAX($D$3:$D$100),MAX($D$3:$D$100),IF(AQ175&lt;$D$3,$D$3,INDEX($D$3:$D$100,MATCH(AQ175,$D$3:$D$100)+1)))</f>
        <v>2040</v>
      </c>
      <c r="AT175">
        <f t="shared" si="103"/>
        <v>9.6840000000000001E-5</v>
      </c>
      <c r="AU175" s="38">
        <f t="shared" si="104"/>
        <v>9.6840000000000001E-5</v>
      </c>
      <c r="AV175">
        <f t="shared" si="105"/>
        <v>9.6840000000000001E-5</v>
      </c>
      <c r="AW175">
        <f t="shared" si="106"/>
        <v>1.17873648</v>
      </c>
      <c r="AX175">
        <f t="shared" si="107"/>
        <v>0</v>
      </c>
      <c r="AZ175" s="1" t="str" cm="1">
        <f t="array" ref="AZ175">IF(INDEX(Utilities!175:175,$B$9)="","",INDEX(Utilities!175:175,$B$9))</f>
        <v/>
      </c>
      <c r="BA175" s="1" t="str" cm="1">
        <f t="array" ref="BA175">IF(INDEX(Utilities!175:175,$B$9 + 5)="","",INDEX(Utilities!175:175,$B$9 +5))</f>
        <v/>
      </c>
      <c r="BC175">
        <f t="shared" si="124"/>
        <v>2185</v>
      </c>
      <c r="BD175">
        <f t="shared" si="108"/>
        <v>2040</v>
      </c>
      <c r="BE175" cm="1">
        <f t="array" ref="BE175">IF(BD175&gt;=MAX($D$3:$D$100),MAX($D$3:$D$100),IF(BC175&lt;$D$3,$D$3,INDEX($D$3:$D$100,MATCH(BC175,$D$3:$D$100)+1)))</f>
        <v>2040</v>
      </c>
      <c r="BF175">
        <f t="shared" si="109"/>
        <v>0.61919999999999997</v>
      </c>
      <c r="BG175" s="38">
        <f t="shared" si="110"/>
        <v>0.61919999999999997</v>
      </c>
      <c r="BH175">
        <f t="shared" si="111"/>
        <v>0.61919999999999997</v>
      </c>
      <c r="BI175">
        <f t="shared" si="112"/>
        <v>7536.9023999999999</v>
      </c>
      <c r="BJ175">
        <f t="shared" si="113"/>
        <v>0</v>
      </c>
      <c r="BL175" s="1" t="str" cm="1">
        <f t="array" ref="BL175">IF(INDEX(Utilities!175:175,$B$9)="","",INDEX(Utilities!175:175,$B$9))</f>
        <v/>
      </c>
      <c r="BM175" s="1" t="str" cm="1">
        <f t="array" ref="BM175">IF(INDEX(Utilities!175:175,$B$9 + 5)="","",INDEX(Utilities!175:175,$B$9 +5))</f>
        <v/>
      </c>
      <c r="BO175">
        <f t="shared" si="125"/>
        <v>2185</v>
      </c>
      <c r="BP175">
        <f t="shared" si="114"/>
        <v>2040</v>
      </c>
      <c r="BQ175" cm="1">
        <f t="array" ref="BQ175">IF(BP175&gt;=MAX($D$3:$D$100),MAX($D$3:$D$100),IF(BO175&lt;$D$3,$D$3,INDEX($D$3:$D$100,MATCH(BO175,$D$3:$D$100)+1)))</f>
        <v>2040</v>
      </c>
      <c r="BR175">
        <f t="shared" si="115"/>
        <v>4.5396000000000001</v>
      </c>
      <c r="BS175" s="38">
        <f t="shared" si="116"/>
        <v>4.5396000000000001</v>
      </c>
      <c r="BT175">
        <f t="shared" si="117"/>
        <v>4.5396000000000001</v>
      </c>
      <c r="BU175">
        <f t="shared" si="118"/>
        <v>55256.011200000001</v>
      </c>
      <c r="BV175">
        <f t="shared" si="119"/>
        <v>0</v>
      </c>
    </row>
    <row r="176" spans="7:74" x14ac:dyDescent="0.25">
      <c r="G176">
        <f t="shared" si="120"/>
        <v>2186</v>
      </c>
      <c r="H176">
        <f t="shared" si="84"/>
        <v>2040</v>
      </c>
      <c r="I176" cm="1">
        <f t="array" ref="I176">IF(H176&gt;=MAX($D$3:$D$100),MAX($D$3:$D$100),IF(G176&lt;$D$3,$D$3,INDEX($D$3:$D$100,MATCH(G176,$D$3:$D$100)+1)))</f>
        <v>2040</v>
      </c>
      <c r="J176">
        <f t="shared" si="85"/>
        <v>6.8040000000000003E-2</v>
      </c>
      <c r="K176">
        <f t="shared" si="86"/>
        <v>6.8040000000000003E-2</v>
      </c>
      <c r="L176">
        <f t="shared" si="87"/>
        <v>6.8040000000000003E-2</v>
      </c>
      <c r="M176">
        <f t="shared" si="88"/>
        <v>828.18288000000007</v>
      </c>
      <c r="N176">
        <f t="shared" si="89"/>
        <v>0</v>
      </c>
      <c r="P176" s="1" t="str" cm="1">
        <f t="array" ref="P176">IF(INDEX(Utilities!176:176,$B$9)="","",INDEX(Utilities!176:176,$B$9))</f>
        <v/>
      </c>
      <c r="Q176" s="1" t="str" cm="1">
        <f t="array" ref="Q176">IF(INDEX(Utilities!176:176,$B$9 + 2)="","",INDEX(Utilities!176:176,$B$9 + 2))</f>
        <v/>
      </c>
      <c r="S176">
        <f t="shared" si="121"/>
        <v>2186</v>
      </c>
      <c r="T176">
        <f t="shared" si="90"/>
        <v>2040</v>
      </c>
      <c r="U176" cm="1">
        <f t="array" ref="U176">IF(T176&gt;=MAX($D$3:$D$100),MAX($D$3:$D$100),IF(S176&lt;$D$3,$D$3,INDEX($D$3:$D$100,MATCH(S176,$D$3:$D$100)+1)))</f>
        <v>2040</v>
      </c>
      <c r="V176">
        <f t="shared" si="91"/>
        <v>4.5720000000000003E-5</v>
      </c>
      <c r="W176" s="38">
        <f t="shared" si="92"/>
        <v>4.5720000000000003E-5</v>
      </c>
      <c r="X176">
        <f t="shared" si="93"/>
        <v>4.5720000000000003E-5</v>
      </c>
      <c r="Y176">
        <f t="shared" si="94"/>
        <v>0.55650384000000008</v>
      </c>
      <c r="Z176">
        <f t="shared" si="95"/>
        <v>0</v>
      </c>
      <c r="AB176" s="1" t="str" cm="1">
        <f t="array" ref="AB176">IF(INDEX(Utilities!176:176,$B$9)="","",INDEX(Utilities!176:176,$B$9))</f>
        <v/>
      </c>
      <c r="AC176" s="1" t="str" cm="1">
        <f t="array" ref="AC176">IF(INDEX(Utilities!176:176,$B$9 + 3)="","",INDEX(Utilities!176:176,$B$9 +3))</f>
        <v/>
      </c>
      <c r="AE176">
        <f t="shared" si="122"/>
        <v>2186</v>
      </c>
      <c r="AF176">
        <f t="shared" si="96"/>
        <v>2040</v>
      </c>
      <c r="AG176" cm="1">
        <f t="array" ref="AG176">IF(AF176&gt;=MAX($D$3:$D$100),MAX($D$3:$D$100),IF(AE176&lt;$D$3,$D$3,INDEX($D$3:$D$100,MATCH(AE176,$D$3:$D$100)+1)))</f>
        <v>2040</v>
      </c>
      <c r="AH176">
        <f t="shared" si="97"/>
        <v>4.572E-4</v>
      </c>
      <c r="AI176" s="38">
        <f t="shared" si="98"/>
        <v>4.572E-4</v>
      </c>
      <c r="AJ176">
        <f t="shared" si="99"/>
        <v>4.572E-4</v>
      </c>
      <c r="AK176">
        <f t="shared" si="100"/>
        <v>5.5650383999999997</v>
      </c>
      <c r="AL176">
        <f t="shared" si="101"/>
        <v>0</v>
      </c>
      <c r="AN176" s="1" t="str" cm="1">
        <f t="array" ref="AN176">IF(INDEX(Utilities!176:176,$B$9)="","",INDEX(Utilities!176:176,$B$9))</f>
        <v/>
      </c>
      <c r="AO176" s="1" t="str" cm="1">
        <f t="array" ref="AO176">IF(INDEX(Utilities!176:176,$B$9 + 4)="","",INDEX(Utilities!176:176,$B$9 +4))</f>
        <v/>
      </c>
      <c r="AQ176">
        <f t="shared" si="123"/>
        <v>2186</v>
      </c>
      <c r="AR176">
        <f t="shared" si="102"/>
        <v>2040</v>
      </c>
      <c r="AS176" cm="1">
        <f t="array" ref="AS176">IF(AR176&gt;=MAX($D$3:$D$100),MAX($D$3:$D$100),IF(AQ176&lt;$D$3,$D$3,INDEX($D$3:$D$100,MATCH(AQ176,$D$3:$D$100)+1)))</f>
        <v>2040</v>
      </c>
      <c r="AT176">
        <f t="shared" si="103"/>
        <v>9.6840000000000001E-5</v>
      </c>
      <c r="AU176" s="38">
        <f t="shared" si="104"/>
        <v>9.6840000000000001E-5</v>
      </c>
      <c r="AV176">
        <f t="shared" si="105"/>
        <v>9.6840000000000001E-5</v>
      </c>
      <c r="AW176">
        <f t="shared" si="106"/>
        <v>1.17873648</v>
      </c>
      <c r="AX176">
        <f t="shared" si="107"/>
        <v>0</v>
      </c>
      <c r="AZ176" s="1" t="str" cm="1">
        <f t="array" ref="AZ176">IF(INDEX(Utilities!176:176,$B$9)="","",INDEX(Utilities!176:176,$B$9))</f>
        <v/>
      </c>
      <c r="BA176" s="1" t="str" cm="1">
        <f t="array" ref="BA176">IF(INDEX(Utilities!176:176,$B$9 + 5)="","",INDEX(Utilities!176:176,$B$9 +5))</f>
        <v/>
      </c>
      <c r="BC176">
        <f t="shared" si="124"/>
        <v>2186</v>
      </c>
      <c r="BD176">
        <f t="shared" si="108"/>
        <v>2040</v>
      </c>
      <c r="BE176" cm="1">
        <f t="array" ref="BE176">IF(BD176&gt;=MAX($D$3:$D$100),MAX($D$3:$D$100),IF(BC176&lt;$D$3,$D$3,INDEX($D$3:$D$100,MATCH(BC176,$D$3:$D$100)+1)))</f>
        <v>2040</v>
      </c>
      <c r="BF176">
        <f t="shared" si="109"/>
        <v>0.61919999999999997</v>
      </c>
      <c r="BG176" s="38">
        <f t="shared" si="110"/>
        <v>0.61919999999999997</v>
      </c>
      <c r="BH176">
        <f t="shared" si="111"/>
        <v>0.61919999999999997</v>
      </c>
      <c r="BI176">
        <f t="shared" si="112"/>
        <v>7536.9023999999999</v>
      </c>
      <c r="BJ176">
        <f t="shared" si="113"/>
        <v>0</v>
      </c>
      <c r="BL176" s="1" t="str" cm="1">
        <f t="array" ref="BL176">IF(INDEX(Utilities!176:176,$B$9)="","",INDEX(Utilities!176:176,$B$9))</f>
        <v/>
      </c>
      <c r="BM176" s="1" t="str" cm="1">
        <f t="array" ref="BM176">IF(INDEX(Utilities!176:176,$B$9 + 5)="","",INDEX(Utilities!176:176,$B$9 +5))</f>
        <v/>
      </c>
      <c r="BO176">
        <f t="shared" si="125"/>
        <v>2186</v>
      </c>
      <c r="BP176">
        <f t="shared" si="114"/>
        <v>2040</v>
      </c>
      <c r="BQ176" cm="1">
        <f t="array" ref="BQ176">IF(BP176&gt;=MAX($D$3:$D$100),MAX($D$3:$D$100),IF(BO176&lt;$D$3,$D$3,INDEX($D$3:$D$100,MATCH(BO176,$D$3:$D$100)+1)))</f>
        <v>2040</v>
      </c>
      <c r="BR176">
        <f t="shared" si="115"/>
        <v>4.5396000000000001</v>
      </c>
      <c r="BS176" s="38">
        <f t="shared" si="116"/>
        <v>4.5396000000000001</v>
      </c>
      <c r="BT176">
        <f t="shared" si="117"/>
        <v>4.5396000000000001</v>
      </c>
      <c r="BU176">
        <f t="shared" si="118"/>
        <v>55256.011200000001</v>
      </c>
      <c r="BV176">
        <f t="shared" si="119"/>
        <v>0</v>
      </c>
    </row>
    <row r="177" spans="7:74" x14ac:dyDescent="0.25">
      <c r="G177">
        <f t="shared" si="120"/>
        <v>2187</v>
      </c>
      <c r="H177">
        <f t="shared" si="84"/>
        <v>2040</v>
      </c>
      <c r="I177" cm="1">
        <f t="array" ref="I177">IF(H177&gt;=MAX($D$3:$D$100),MAX($D$3:$D$100),IF(G177&lt;$D$3,$D$3,INDEX($D$3:$D$100,MATCH(G177,$D$3:$D$100)+1)))</f>
        <v>2040</v>
      </c>
      <c r="J177">
        <f t="shared" si="85"/>
        <v>6.8040000000000003E-2</v>
      </c>
      <c r="K177">
        <f t="shared" si="86"/>
        <v>6.8040000000000003E-2</v>
      </c>
      <c r="L177">
        <f t="shared" si="87"/>
        <v>6.8040000000000003E-2</v>
      </c>
      <c r="M177">
        <f t="shared" si="88"/>
        <v>828.18288000000007</v>
      </c>
      <c r="N177">
        <f t="shared" si="89"/>
        <v>0</v>
      </c>
      <c r="P177" s="1" t="str" cm="1">
        <f t="array" ref="P177">IF(INDEX(Utilities!177:177,$B$9)="","",INDEX(Utilities!177:177,$B$9))</f>
        <v/>
      </c>
      <c r="Q177" s="1" t="str" cm="1">
        <f t="array" ref="Q177">IF(INDEX(Utilities!177:177,$B$9 + 2)="","",INDEX(Utilities!177:177,$B$9 + 2))</f>
        <v/>
      </c>
      <c r="S177">
        <f t="shared" si="121"/>
        <v>2187</v>
      </c>
      <c r="T177">
        <f t="shared" si="90"/>
        <v>2040</v>
      </c>
      <c r="U177" cm="1">
        <f t="array" ref="U177">IF(T177&gt;=MAX($D$3:$D$100),MAX($D$3:$D$100),IF(S177&lt;$D$3,$D$3,INDEX($D$3:$D$100,MATCH(S177,$D$3:$D$100)+1)))</f>
        <v>2040</v>
      </c>
      <c r="V177">
        <f t="shared" si="91"/>
        <v>4.5720000000000003E-5</v>
      </c>
      <c r="W177" s="38">
        <f t="shared" si="92"/>
        <v>4.5720000000000003E-5</v>
      </c>
      <c r="X177">
        <f t="shared" si="93"/>
        <v>4.5720000000000003E-5</v>
      </c>
      <c r="Y177">
        <f t="shared" si="94"/>
        <v>0.55650384000000008</v>
      </c>
      <c r="Z177">
        <f t="shared" si="95"/>
        <v>0</v>
      </c>
      <c r="AB177" s="1" t="str" cm="1">
        <f t="array" ref="AB177">IF(INDEX(Utilities!177:177,$B$9)="","",INDEX(Utilities!177:177,$B$9))</f>
        <v/>
      </c>
      <c r="AC177" s="1" t="str" cm="1">
        <f t="array" ref="AC177">IF(INDEX(Utilities!177:177,$B$9 + 3)="","",INDEX(Utilities!177:177,$B$9 +3))</f>
        <v/>
      </c>
      <c r="AE177">
        <f t="shared" si="122"/>
        <v>2187</v>
      </c>
      <c r="AF177">
        <f t="shared" si="96"/>
        <v>2040</v>
      </c>
      <c r="AG177" cm="1">
        <f t="array" ref="AG177">IF(AF177&gt;=MAX($D$3:$D$100),MAX($D$3:$D$100),IF(AE177&lt;$D$3,$D$3,INDEX($D$3:$D$100,MATCH(AE177,$D$3:$D$100)+1)))</f>
        <v>2040</v>
      </c>
      <c r="AH177">
        <f t="shared" si="97"/>
        <v>4.572E-4</v>
      </c>
      <c r="AI177" s="38">
        <f t="shared" si="98"/>
        <v>4.572E-4</v>
      </c>
      <c r="AJ177">
        <f t="shared" si="99"/>
        <v>4.572E-4</v>
      </c>
      <c r="AK177">
        <f t="shared" si="100"/>
        <v>5.5650383999999997</v>
      </c>
      <c r="AL177">
        <f t="shared" si="101"/>
        <v>0</v>
      </c>
      <c r="AN177" s="1" t="str" cm="1">
        <f t="array" ref="AN177">IF(INDEX(Utilities!177:177,$B$9)="","",INDEX(Utilities!177:177,$B$9))</f>
        <v/>
      </c>
      <c r="AO177" s="1" t="str" cm="1">
        <f t="array" ref="AO177">IF(INDEX(Utilities!177:177,$B$9 + 4)="","",INDEX(Utilities!177:177,$B$9 +4))</f>
        <v/>
      </c>
      <c r="AQ177">
        <f t="shared" si="123"/>
        <v>2187</v>
      </c>
      <c r="AR177">
        <f t="shared" si="102"/>
        <v>2040</v>
      </c>
      <c r="AS177" cm="1">
        <f t="array" ref="AS177">IF(AR177&gt;=MAX($D$3:$D$100),MAX($D$3:$D$100),IF(AQ177&lt;$D$3,$D$3,INDEX($D$3:$D$100,MATCH(AQ177,$D$3:$D$100)+1)))</f>
        <v>2040</v>
      </c>
      <c r="AT177">
        <f t="shared" si="103"/>
        <v>9.6840000000000001E-5</v>
      </c>
      <c r="AU177" s="38">
        <f t="shared" si="104"/>
        <v>9.6840000000000001E-5</v>
      </c>
      <c r="AV177">
        <f t="shared" si="105"/>
        <v>9.6840000000000001E-5</v>
      </c>
      <c r="AW177">
        <f t="shared" si="106"/>
        <v>1.17873648</v>
      </c>
      <c r="AX177">
        <f t="shared" si="107"/>
        <v>0</v>
      </c>
      <c r="AZ177" s="1" t="str" cm="1">
        <f t="array" ref="AZ177">IF(INDEX(Utilities!177:177,$B$9)="","",INDEX(Utilities!177:177,$B$9))</f>
        <v/>
      </c>
      <c r="BA177" s="1" t="str" cm="1">
        <f t="array" ref="BA177">IF(INDEX(Utilities!177:177,$B$9 + 5)="","",INDEX(Utilities!177:177,$B$9 +5))</f>
        <v/>
      </c>
      <c r="BC177">
        <f t="shared" si="124"/>
        <v>2187</v>
      </c>
      <c r="BD177">
        <f t="shared" si="108"/>
        <v>2040</v>
      </c>
      <c r="BE177" cm="1">
        <f t="array" ref="BE177">IF(BD177&gt;=MAX($D$3:$D$100),MAX($D$3:$D$100),IF(BC177&lt;$D$3,$D$3,INDEX($D$3:$D$100,MATCH(BC177,$D$3:$D$100)+1)))</f>
        <v>2040</v>
      </c>
      <c r="BF177">
        <f t="shared" si="109"/>
        <v>0.61919999999999997</v>
      </c>
      <c r="BG177" s="38">
        <f t="shared" si="110"/>
        <v>0.61919999999999997</v>
      </c>
      <c r="BH177">
        <f t="shared" si="111"/>
        <v>0.61919999999999997</v>
      </c>
      <c r="BI177">
        <f t="shared" si="112"/>
        <v>7536.9023999999999</v>
      </c>
      <c r="BJ177">
        <f t="shared" si="113"/>
        <v>0</v>
      </c>
      <c r="BL177" s="1" t="str" cm="1">
        <f t="array" ref="BL177">IF(INDEX(Utilities!177:177,$B$9)="","",INDEX(Utilities!177:177,$B$9))</f>
        <v/>
      </c>
      <c r="BM177" s="1" t="str" cm="1">
        <f t="array" ref="BM177">IF(INDEX(Utilities!177:177,$B$9 + 5)="","",INDEX(Utilities!177:177,$B$9 +5))</f>
        <v/>
      </c>
      <c r="BO177">
        <f t="shared" si="125"/>
        <v>2187</v>
      </c>
      <c r="BP177">
        <f t="shared" si="114"/>
        <v>2040</v>
      </c>
      <c r="BQ177" cm="1">
        <f t="array" ref="BQ177">IF(BP177&gt;=MAX($D$3:$D$100),MAX($D$3:$D$100),IF(BO177&lt;$D$3,$D$3,INDEX($D$3:$D$100,MATCH(BO177,$D$3:$D$100)+1)))</f>
        <v>2040</v>
      </c>
      <c r="BR177">
        <f t="shared" si="115"/>
        <v>4.5396000000000001</v>
      </c>
      <c r="BS177" s="38">
        <f t="shared" si="116"/>
        <v>4.5396000000000001</v>
      </c>
      <c r="BT177">
        <f t="shared" si="117"/>
        <v>4.5396000000000001</v>
      </c>
      <c r="BU177">
        <f t="shared" si="118"/>
        <v>55256.011200000001</v>
      </c>
      <c r="BV177">
        <f t="shared" si="119"/>
        <v>0</v>
      </c>
    </row>
    <row r="178" spans="7:74" x14ac:dyDescent="0.25">
      <c r="G178">
        <f t="shared" si="120"/>
        <v>2188</v>
      </c>
      <c r="H178">
        <f t="shared" si="84"/>
        <v>2040</v>
      </c>
      <c r="I178" cm="1">
        <f t="array" ref="I178">IF(H178&gt;=MAX($D$3:$D$100),MAX($D$3:$D$100),IF(G178&lt;$D$3,$D$3,INDEX($D$3:$D$100,MATCH(G178,$D$3:$D$100)+1)))</f>
        <v>2040</v>
      </c>
      <c r="J178">
        <f t="shared" si="85"/>
        <v>6.8040000000000003E-2</v>
      </c>
      <c r="K178">
        <f t="shared" si="86"/>
        <v>6.8040000000000003E-2</v>
      </c>
      <c r="L178">
        <f t="shared" si="87"/>
        <v>6.8040000000000003E-2</v>
      </c>
      <c r="M178">
        <f t="shared" si="88"/>
        <v>828.18288000000007</v>
      </c>
      <c r="N178">
        <f t="shared" si="89"/>
        <v>0</v>
      </c>
      <c r="P178" s="1" t="str" cm="1">
        <f t="array" ref="P178">IF(INDEX(Utilities!178:178,$B$9)="","",INDEX(Utilities!178:178,$B$9))</f>
        <v/>
      </c>
      <c r="Q178" s="1" t="str" cm="1">
        <f t="array" ref="Q178">IF(INDEX(Utilities!178:178,$B$9 + 2)="","",INDEX(Utilities!178:178,$B$9 + 2))</f>
        <v/>
      </c>
      <c r="S178">
        <f t="shared" si="121"/>
        <v>2188</v>
      </c>
      <c r="T178">
        <f t="shared" si="90"/>
        <v>2040</v>
      </c>
      <c r="U178" cm="1">
        <f t="array" ref="U178">IF(T178&gt;=MAX($D$3:$D$100),MAX($D$3:$D$100),IF(S178&lt;$D$3,$D$3,INDEX($D$3:$D$100,MATCH(S178,$D$3:$D$100)+1)))</f>
        <v>2040</v>
      </c>
      <c r="V178">
        <f t="shared" si="91"/>
        <v>4.5720000000000003E-5</v>
      </c>
      <c r="W178" s="38">
        <f t="shared" si="92"/>
        <v>4.5720000000000003E-5</v>
      </c>
      <c r="X178">
        <f t="shared" si="93"/>
        <v>4.5720000000000003E-5</v>
      </c>
      <c r="Y178">
        <f t="shared" si="94"/>
        <v>0.55650384000000008</v>
      </c>
      <c r="Z178">
        <f t="shared" si="95"/>
        <v>0</v>
      </c>
      <c r="AB178" s="1" t="str" cm="1">
        <f t="array" ref="AB178">IF(INDEX(Utilities!178:178,$B$9)="","",INDEX(Utilities!178:178,$B$9))</f>
        <v/>
      </c>
      <c r="AC178" s="1" t="str" cm="1">
        <f t="array" ref="AC178">IF(INDEX(Utilities!178:178,$B$9 + 3)="","",INDEX(Utilities!178:178,$B$9 +3))</f>
        <v/>
      </c>
      <c r="AE178">
        <f t="shared" si="122"/>
        <v>2188</v>
      </c>
      <c r="AF178">
        <f t="shared" si="96"/>
        <v>2040</v>
      </c>
      <c r="AG178" cm="1">
        <f t="array" ref="AG178">IF(AF178&gt;=MAX($D$3:$D$100),MAX($D$3:$D$100),IF(AE178&lt;$D$3,$D$3,INDEX($D$3:$D$100,MATCH(AE178,$D$3:$D$100)+1)))</f>
        <v>2040</v>
      </c>
      <c r="AH178">
        <f t="shared" si="97"/>
        <v>4.572E-4</v>
      </c>
      <c r="AI178" s="38">
        <f t="shared" si="98"/>
        <v>4.572E-4</v>
      </c>
      <c r="AJ178">
        <f t="shared" si="99"/>
        <v>4.572E-4</v>
      </c>
      <c r="AK178">
        <f t="shared" si="100"/>
        <v>5.5650383999999997</v>
      </c>
      <c r="AL178">
        <f t="shared" si="101"/>
        <v>0</v>
      </c>
      <c r="AN178" s="1" t="str" cm="1">
        <f t="array" ref="AN178">IF(INDEX(Utilities!178:178,$B$9)="","",INDEX(Utilities!178:178,$B$9))</f>
        <v/>
      </c>
      <c r="AO178" s="1" t="str" cm="1">
        <f t="array" ref="AO178">IF(INDEX(Utilities!178:178,$B$9 + 4)="","",INDEX(Utilities!178:178,$B$9 +4))</f>
        <v/>
      </c>
      <c r="AQ178">
        <f t="shared" si="123"/>
        <v>2188</v>
      </c>
      <c r="AR178">
        <f t="shared" si="102"/>
        <v>2040</v>
      </c>
      <c r="AS178" cm="1">
        <f t="array" ref="AS178">IF(AR178&gt;=MAX($D$3:$D$100),MAX($D$3:$D$100),IF(AQ178&lt;$D$3,$D$3,INDEX($D$3:$D$100,MATCH(AQ178,$D$3:$D$100)+1)))</f>
        <v>2040</v>
      </c>
      <c r="AT178">
        <f t="shared" si="103"/>
        <v>9.6840000000000001E-5</v>
      </c>
      <c r="AU178" s="38">
        <f t="shared" si="104"/>
        <v>9.6840000000000001E-5</v>
      </c>
      <c r="AV178">
        <f t="shared" si="105"/>
        <v>9.6840000000000001E-5</v>
      </c>
      <c r="AW178">
        <f t="shared" si="106"/>
        <v>1.17873648</v>
      </c>
      <c r="AX178">
        <f t="shared" si="107"/>
        <v>0</v>
      </c>
      <c r="AZ178" s="1" t="str" cm="1">
        <f t="array" ref="AZ178">IF(INDEX(Utilities!178:178,$B$9)="","",INDEX(Utilities!178:178,$B$9))</f>
        <v/>
      </c>
      <c r="BA178" s="1" t="str" cm="1">
        <f t="array" ref="BA178">IF(INDEX(Utilities!178:178,$B$9 + 5)="","",INDEX(Utilities!178:178,$B$9 +5))</f>
        <v/>
      </c>
      <c r="BC178">
        <f t="shared" si="124"/>
        <v>2188</v>
      </c>
      <c r="BD178">
        <f t="shared" si="108"/>
        <v>2040</v>
      </c>
      <c r="BE178" cm="1">
        <f t="array" ref="BE178">IF(BD178&gt;=MAX($D$3:$D$100),MAX($D$3:$D$100),IF(BC178&lt;$D$3,$D$3,INDEX($D$3:$D$100,MATCH(BC178,$D$3:$D$100)+1)))</f>
        <v>2040</v>
      </c>
      <c r="BF178">
        <f t="shared" si="109"/>
        <v>0.61919999999999997</v>
      </c>
      <c r="BG178" s="38">
        <f t="shared" si="110"/>
        <v>0.61919999999999997</v>
      </c>
      <c r="BH178">
        <f t="shared" si="111"/>
        <v>0.61919999999999997</v>
      </c>
      <c r="BI178">
        <f t="shared" si="112"/>
        <v>7536.9023999999999</v>
      </c>
      <c r="BJ178">
        <f t="shared" si="113"/>
        <v>0</v>
      </c>
      <c r="BL178" s="1" t="str" cm="1">
        <f t="array" ref="BL178">IF(INDEX(Utilities!178:178,$B$9)="","",INDEX(Utilities!178:178,$B$9))</f>
        <v/>
      </c>
      <c r="BM178" s="1" t="str" cm="1">
        <f t="array" ref="BM178">IF(INDEX(Utilities!178:178,$B$9 + 5)="","",INDEX(Utilities!178:178,$B$9 +5))</f>
        <v/>
      </c>
      <c r="BO178">
        <f t="shared" si="125"/>
        <v>2188</v>
      </c>
      <c r="BP178">
        <f t="shared" si="114"/>
        <v>2040</v>
      </c>
      <c r="BQ178" cm="1">
        <f t="array" ref="BQ178">IF(BP178&gt;=MAX($D$3:$D$100),MAX($D$3:$D$100),IF(BO178&lt;$D$3,$D$3,INDEX($D$3:$D$100,MATCH(BO178,$D$3:$D$100)+1)))</f>
        <v>2040</v>
      </c>
      <c r="BR178">
        <f t="shared" si="115"/>
        <v>4.5396000000000001</v>
      </c>
      <c r="BS178" s="38">
        <f t="shared" si="116"/>
        <v>4.5396000000000001</v>
      </c>
      <c r="BT178">
        <f t="shared" si="117"/>
        <v>4.5396000000000001</v>
      </c>
      <c r="BU178">
        <f t="shared" si="118"/>
        <v>55256.011200000001</v>
      </c>
      <c r="BV178">
        <f t="shared" si="119"/>
        <v>0</v>
      </c>
    </row>
    <row r="179" spans="7:74" x14ac:dyDescent="0.25">
      <c r="G179">
        <f t="shared" si="120"/>
        <v>2189</v>
      </c>
      <c r="H179">
        <f t="shared" si="84"/>
        <v>2040</v>
      </c>
      <c r="I179" cm="1">
        <f t="array" ref="I179">IF(H179&gt;=MAX($D$3:$D$100),MAX($D$3:$D$100),IF(G179&lt;$D$3,$D$3,INDEX($D$3:$D$100,MATCH(G179,$D$3:$D$100)+1)))</f>
        <v>2040</v>
      </c>
      <c r="J179">
        <f t="shared" si="85"/>
        <v>6.8040000000000003E-2</v>
      </c>
      <c r="K179">
        <f t="shared" si="86"/>
        <v>6.8040000000000003E-2</v>
      </c>
      <c r="L179">
        <f t="shared" si="87"/>
        <v>6.8040000000000003E-2</v>
      </c>
      <c r="M179">
        <f t="shared" si="88"/>
        <v>828.18288000000007</v>
      </c>
      <c r="N179">
        <f t="shared" si="89"/>
        <v>0</v>
      </c>
      <c r="P179" s="1" t="str" cm="1">
        <f t="array" ref="P179">IF(INDEX(Utilities!179:179,$B$9)="","",INDEX(Utilities!179:179,$B$9))</f>
        <v/>
      </c>
      <c r="Q179" s="1" t="str" cm="1">
        <f t="array" ref="Q179">IF(INDEX(Utilities!179:179,$B$9 + 2)="","",INDEX(Utilities!179:179,$B$9 + 2))</f>
        <v/>
      </c>
      <c r="S179">
        <f t="shared" si="121"/>
        <v>2189</v>
      </c>
      <c r="T179">
        <f t="shared" si="90"/>
        <v>2040</v>
      </c>
      <c r="U179" cm="1">
        <f t="array" ref="U179">IF(T179&gt;=MAX($D$3:$D$100),MAX($D$3:$D$100),IF(S179&lt;$D$3,$D$3,INDEX($D$3:$D$100,MATCH(S179,$D$3:$D$100)+1)))</f>
        <v>2040</v>
      </c>
      <c r="V179">
        <f t="shared" si="91"/>
        <v>4.5720000000000003E-5</v>
      </c>
      <c r="W179" s="38">
        <f t="shared" si="92"/>
        <v>4.5720000000000003E-5</v>
      </c>
      <c r="X179">
        <f t="shared" si="93"/>
        <v>4.5720000000000003E-5</v>
      </c>
      <c r="Y179">
        <f t="shared" si="94"/>
        <v>0.55650384000000008</v>
      </c>
      <c r="Z179">
        <f t="shared" si="95"/>
        <v>0</v>
      </c>
      <c r="AB179" s="1" t="str" cm="1">
        <f t="array" ref="AB179">IF(INDEX(Utilities!179:179,$B$9)="","",INDEX(Utilities!179:179,$B$9))</f>
        <v/>
      </c>
      <c r="AC179" s="1" t="str" cm="1">
        <f t="array" ref="AC179">IF(INDEX(Utilities!179:179,$B$9 + 3)="","",INDEX(Utilities!179:179,$B$9 +3))</f>
        <v/>
      </c>
      <c r="AE179">
        <f t="shared" si="122"/>
        <v>2189</v>
      </c>
      <c r="AF179">
        <f t="shared" si="96"/>
        <v>2040</v>
      </c>
      <c r="AG179" cm="1">
        <f t="array" ref="AG179">IF(AF179&gt;=MAX($D$3:$D$100),MAX($D$3:$D$100),IF(AE179&lt;$D$3,$D$3,INDEX($D$3:$D$100,MATCH(AE179,$D$3:$D$100)+1)))</f>
        <v>2040</v>
      </c>
      <c r="AH179">
        <f t="shared" si="97"/>
        <v>4.572E-4</v>
      </c>
      <c r="AI179" s="38">
        <f t="shared" si="98"/>
        <v>4.572E-4</v>
      </c>
      <c r="AJ179">
        <f t="shared" si="99"/>
        <v>4.572E-4</v>
      </c>
      <c r="AK179">
        <f t="shared" si="100"/>
        <v>5.5650383999999997</v>
      </c>
      <c r="AL179">
        <f t="shared" si="101"/>
        <v>0</v>
      </c>
      <c r="AN179" s="1" t="str" cm="1">
        <f t="array" ref="AN179">IF(INDEX(Utilities!179:179,$B$9)="","",INDEX(Utilities!179:179,$B$9))</f>
        <v/>
      </c>
      <c r="AO179" s="1" t="str" cm="1">
        <f t="array" ref="AO179">IF(INDEX(Utilities!179:179,$B$9 + 4)="","",INDEX(Utilities!179:179,$B$9 +4))</f>
        <v/>
      </c>
      <c r="AQ179">
        <f t="shared" si="123"/>
        <v>2189</v>
      </c>
      <c r="AR179">
        <f t="shared" si="102"/>
        <v>2040</v>
      </c>
      <c r="AS179" cm="1">
        <f t="array" ref="AS179">IF(AR179&gt;=MAX($D$3:$D$100),MAX($D$3:$D$100),IF(AQ179&lt;$D$3,$D$3,INDEX($D$3:$D$100,MATCH(AQ179,$D$3:$D$100)+1)))</f>
        <v>2040</v>
      </c>
      <c r="AT179">
        <f t="shared" si="103"/>
        <v>9.6840000000000001E-5</v>
      </c>
      <c r="AU179" s="38">
        <f t="shared" si="104"/>
        <v>9.6840000000000001E-5</v>
      </c>
      <c r="AV179">
        <f t="shared" si="105"/>
        <v>9.6840000000000001E-5</v>
      </c>
      <c r="AW179">
        <f t="shared" si="106"/>
        <v>1.17873648</v>
      </c>
      <c r="AX179">
        <f t="shared" si="107"/>
        <v>0</v>
      </c>
      <c r="AZ179" s="1" t="str" cm="1">
        <f t="array" ref="AZ179">IF(INDEX(Utilities!179:179,$B$9)="","",INDEX(Utilities!179:179,$B$9))</f>
        <v/>
      </c>
      <c r="BA179" s="1" t="str" cm="1">
        <f t="array" ref="BA179">IF(INDEX(Utilities!179:179,$B$9 + 5)="","",INDEX(Utilities!179:179,$B$9 +5))</f>
        <v/>
      </c>
      <c r="BC179">
        <f t="shared" si="124"/>
        <v>2189</v>
      </c>
      <c r="BD179">
        <f t="shared" si="108"/>
        <v>2040</v>
      </c>
      <c r="BE179" cm="1">
        <f t="array" ref="BE179">IF(BD179&gt;=MAX($D$3:$D$100),MAX($D$3:$D$100),IF(BC179&lt;$D$3,$D$3,INDEX($D$3:$D$100,MATCH(BC179,$D$3:$D$100)+1)))</f>
        <v>2040</v>
      </c>
      <c r="BF179">
        <f t="shared" si="109"/>
        <v>0.61919999999999997</v>
      </c>
      <c r="BG179" s="38">
        <f t="shared" si="110"/>
        <v>0.61919999999999997</v>
      </c>
      <c r="BH179">
        <f t="shared" si="111"/>
        <v>0.61919999999999997</v>
      </c>
      <c r="BI179">
        <f t="shared" si="112"/>
        <v>7536.9023999999999</v>
      </c>
      <c r="BJ179">
        <f t="shared" si="113"/>
        <v>0</v>
      </c>
      <c r="BL179" s="1" t="str" cm="1">
        <f t="array" ref="BL179">IF(INDEX(Utilities!179:179,$B$9)="","",INDEX(Utilities!179:179,$B$9))</f>
        <v/>
      </c>
      <c r="BM179" s="1" t="str" cm="1">
        <f t="array" ref="BM179">IF(INDEX(Utilities!179:179,$B$9 + 5)="","",INDEX(Utilities!179:179,$B$9 +5))</f>
        <v/>
      </c>
      <c r="BO179">
        <f t="shared" si="125"/>
        <v>2189</v>
      </c>
      <c r="BP179">
        <f t="shared" si="114"/>
        <v>2040</v>
      </c>
      <c r="BQ179" cm="1">
        <f t="array" ref="BQ179">IF(BP179&gt;=MAX($D$3:$D$100),MAX($D$3:$D$100),IF(BO179&lt;$D$3,$D$3,INDEX($D$3:$D$100,MATCH(BO179,$D$3:$D$100)+1)))</f>
        <v>2040</v>
      </c>
      <c r="BR179">
        <f t="shared" si="115"/>
        <v>4.5396000000000001</v>
      </c>
      <c r="BS179" s="38">
        <f t="shared" si="116"/>
        <v>4.5396000000000001</v>
      </c>
      <c r="BT179">
        <f t="shared" si="117"/>
        <v>4.5396000000000001</v>
      </c>
      <c r="BU179">
        <f t="shared" si="118"/>
        <v>55256.011200000001</v>
      </c>
      <c r="BV179">
        <f t="shared" si="119"/>
        <v>0</v>
      </c>
    </row>
    <row r="180" spans="7:74" x14ac:dyDescent="0.25">
      <c r="G180">
        <f t="shared" si="120"/>
        <v>2190</v>
      </c>
      <c r="H180">
        <f t="shared" si="84"/>
        <v>2040</v>
      </c>
      <c r="I180" cm="1">
        <f t="array" ref="I180">IF(H180&gt;=MAX($D$3:$D$100),MAX($D$3:$D$100),IF(G180&lt;$D$3,$D$3,INDEX($D$3:$D$100,MATCH(G180,$D$3:$D$100)+1)))</f>
        <v>2040</v>
      </c>
      <c r="J180">
        <f t="shared" si="85"/>
        <v>6.8040000000000003E-2</v>
      </c>
      <c r="K180">
        <f t="shared" si="86"/>
        <v>6.8040000000000003E-2</v>
      </c>
      <c r="L180">
        <f t="shared" si="87"/>
        <v>6.8040000000000003E-2</v>
      </c>
      <c r="M180">
        <f t="shared" si="88"/>
        <v>828.18288000000007</v>
      </c>
      <c r="N180">
        <f t="shared" si="89"/>
        <v>0</v>
      </c>
      <c r="P180" s="1" t="str" cm="1">
        <f t="array" ref="P180">IF(INDEX(Utilities!180:180,$B$9)="","",INDEX(Utilities!180:180,$B$9))</f>
        <v/>
      </c>
      <c r="Q180" s="1" t="str" cm="1">
        <f t="array" ref="Q180">IF(INDEX(Utilities!180:180,$B$9 + 2)="","",INDEX(Utilities!180:180,$B$9 + 2))</f>
        <v/>
      </c>
      <c r="S180">
        <f t="shared" si="121"/>
        <v>2190</v>
      </c>
      <c r="T180">
        <f t="shared" si="90"/>
        <v>2040</v>
      </c>
      <c r="U180" cm="1">
        <f t="array" ref="U180">IF(T180&gt;=MAX($D$3:$D$100),MAX($D$3:$D$100),IF(S180&lt;$D$3,$D$3,INDEX($D$3:$D$100,MATCH(S180,$D$3:$D$100)+1)))</f>
        <v>2040</v>
      </c>
      <c r="V180">
        <f t="shared" si="91"/>
        <v>4.5720000000000003E-5</v>
      </c>
      <c r="W180" s="38">
        <f t="shared" si="92"/>
        <v>4.5720000000000003E-5</v>
      </c>
      <c r="X180">
        <f t="shared" si="93"/>
        <v>4.5720000000000003E-5</v>
      </c>
      <c r="Y180">
        <f t="shared" si="94"/>
        <v>0.55650384000000008</v>
      </c>
      <c r="Z180">
        <f t="shared" si="95"/>
        <v>0</v>
      </c>
      <c r="AB180" s="1" t="str" cm="1">
        <f t="array" ref="AB180">IF(INDEX(Utilities!180:180,$B$9)="","",INDEX(Utilities!180:180,$B$9))</f>
        <v/>
      </c>
      <c r="AC180" s="1" t="str" cm="1">
        <f t="array" ref="AC180">IF(INDEX(Utilities!180:180,$B$9 + 3)="","",INDEX(Utilities!180:180,$B$9 +3))</f>
        <v/>
      </c>
      <c r="AE180">
        <f t="shared" si="122"/>
        <v>2190</v>
      </c>
      <c r="AF180">
        <f t="shared" si="96"/>
        <v>2040</v>
      </c>
      <c r="AG180" cm="1">
        <f t="array" ref="AG180">IF(AF180&gt;=MAX($D$3:$D$100),MAX($D$3:$D$100),IF(AE180&lt;$D$3,$D$3,INDEX($D$3:$D$100,MATCH(AE180,$D$3:$D$100)+1)))</f>
        <v>2040</v>
      </c>
      <c r="AH180">
        <f t="shared" si="97"/>
        <v>4.572E-4</v>
      </c>
      <c r="AI180" s="38">
        <f t="shared" si="98"/>
        <v>4.572E-4</v>
      </c>
      <c r="AJ180">
        <f t="shared" si="99"/>
        <v>4.572E-4</v>
      </c>
      <c r="AK180">
        <f t="shared" si="100"/>
        <v>5.5650383999999997</v>
      </c>
      <c r="AL180">
        <f t="shared" si="101"/>
        <v>0</v>
      </c>
      <c r="AN180" s="1" t="str" cm="1">
        <f t="array" ref="AN180">IF(INDEX(Utilities!180:180,$B$9)="","",INDEX(Utilities!180:180,$B$9))</f>
        <v/>
      </c>
      <c r="AO180" s="1" t="str" cm="1">
        <f t="array" ref="AO180">IF(INDEX(Utilities!180:180,$B$9 + 4)="","",INDEX(Utilities!180:180,$B$9 +4))</f>
        <v/>
      </c>
      <c r="AQ180">
        <f t="shared" si="123"/>
        <v>2190</v>
      </c>
      <c r="AR180">
        <f t="shared" si="102"/>
        <v>2040</v>
      </c>
      <c r="AS180" cm="1">
        <f t="array" ref="AS180">IF(AR180&gt;=MAX($D$3:$D$100),MAX($D$3:$D$100),IF(AQ180&lt;$D$3,$D$3,INDEX($D$3:$D$100,MATCH(AQ180,$D$3:$D$100)+1)))</f>
        <v>2040</v>
      </c>
      <c r="AT180">
        <f t="shared" si="103"/>
        <v>9.6840000000000001E-5</v>
      </c>
      <c r="AU180" s="38">
        <f t="shared" si="104"/>
        <v>9.6840000000000001E-5</v>
      </c>
      <c r="AV180">
        <f t="shared" si="105"/>
        <v>9.6840000000000001E-5</v>
      </c>
      <c r="AW180">
        <f t="shared" si="106"/>
        <v>1.17873648</v>
      </c>
      <c r="AX180">
        <f t="shared" si="107"/>
        <v>0</v>
      </c>
      <c r="AZ180" s="1" t="str" cm="1">
        <f t="array" ref="AZ180">IF(INDEX(Utilities!180:180,$B$9)="","",INDEX(Utilities!180:180,$B$9))</f>
        <v/>
      </c>
      <c r="BA180" s="1" t="str" cm="1">
        <f t="array" ref="BA180">IF(INDEX(Utilities!180:180,$B$9 + 5)="","",INDEX(Utilities!180:180,$B$9 +5))</f>
        <v/>
      </c>
      <c r="BC180">
        <f t="shared" si="124"/>
        <v>2190</v>
      </c>
      <c r="BD180">
        <f t="shared" si="108"/>
        <v>2040</v>
      </c>
      <c r="BE180" cm="1">
        <f t="array" ref="BE180">IF(BD180&gt;=MAX($D$3:$D$100),MAX($D$3:$D$100),IF(BC180&lt;$D$3,$D$3,INDEX($D$3:$D$100,MATCH(BC180,$D$3:$D$100)+1)))</f>
        <v>2040</v>
      </c>
      <c r="BF180">
        <f t="shared" si="109"/>
        <v>0.61919999999999997</v>
      </c>
      <c r="BG180" s="38">
        <f t="shared" si="110"/>
        <v>0.61919999999999997</v>
      </c>
      <c r="BH180">
        <f t="shared" si="111"/>
        <v>0.61919999999999997</v>
      </c>
      <c r="BI180">
        <f t="shared" si="112"/>
        <v>7536.9023999999999</v>
      </c>
      <c r="BJ180">
        <f t="shared" si="113"/>
        <v>0</v>
      </c>
      <c r="BL180" s="1" t="str" cm="1">
        <f t="array" ref="BL180">IF(INDEX(Utilities!180:180,$B$9)="","",INDEX(Utilities!180:180,$B$9))</f>
        <v/>
      </c>
      <c r="BM180" s="1" t="str" cm="1">
        <f t="array" ref="BM180">IF(INDEX(Utilities!180:180,$B$9 + 5)="","",INDEX(Utilities!180:180,$B$9 +5))</f>
        <v/>
      </c>
      <c r="BO180">
        <f t="shared" si="125"/>
        <v>2190</v>
      </c>
      <c r="BP180">
        <f t="shared" si="114"/>
        <v>2040</v>
      </c>
      <c r="BQ180" cm="1">
        <f t="array" ref="BQ180">IF(BP180&gt;=MAX($D$3:$D$100),MAX($D$3:$D$100),IF(BO180&lt;$D$3,$D$3,INDEX($D$3:$D$100,MATCH(BO180,$D$3:$D$100)+1)))</f>
        <v>2040</v>
      </c>
      <c r="BR180">
        <f t="shared" si="115"/>
        <v>4.5396000000000001</v>
      </c>
      <c r="BS180" s="38">
        <f t="shared" si="116"/>
        <v>4.5396000000000001</v>
      </c>
      <c r="BT180">
        <f t="shared" si="117"/>
        <v>4.5396000000000001</v>
      </c>
      <c r="BU180">
        <f t="shared" si="118"/>
        <v>55256.011200000001</v>
      </c>
      <c r="BV180">
        <f t="shared" si="119"/>
        <v>0</v>
      </c>
    </row>
    <row r="181" spans="7:74" x14ac:dyDescent="0.25">
      <c r="G181">
        <f t="shared" si="120"/>
        <v>2191</v>
      </c>
      <c r="H181">
        <f t="shared" si="84"/>
        <v>2040</v>
      </c>
      <c r="I181" cm="1">
        <f t="array" ref="I181">IF(H181&gt;=MAX($D$3:$D$100),MAX($D$3:$D$100),IF(G181&lt;$D$3,$D$3,INDEX($D$3:$D$100,MATCH(G181,$D$3:$D$100)+1)))</f>
        <v>2040</v>
      </c>
      <c r="J181">
        <f t="shared" si="85"/>
        <v>6.8040000000000003E-2</v>
      </c>
      <c r="K181">
        <f t="shared" si="86"/>
        <v>6.8040000000000003E-2</v>
      </c>
      <c r="L181">
        <f t="shared" si="87"/>
        <v>6.8040000000000003E-2</v>
      </c>
      <c r="M181">
        <f t="shared" si="88"/>
        <v>828.18288000000007</v>
      </c>
      <c r="N181">
        <f t="shared" si="89"/>
        <v>0</v>
      </c>
      <c r="P181" s="1" t="str" cm="1">
        <f t="array" ref="P181">IF(INDEX(Utilities!181:181,$B$9)="","",INDEX(Utilities!181:181,$B$9))</f>
        <v/>
      </c>
      <c r="Q181" s="1" t="str" cm="1">
        <f t="array" ref="Q181">IF(INDEX(Utilities!181:181,$B$9 + 2)="","",INDEX(Utilities!181:181,$B$9 + 2))</f>
        <v/>
      </c>
      <c r="S181">
        <f t="shared" si="121"/>
        <v>2191</v>
      </c>
      <c r="T181">
        <f t="shared" si="90"/>
        <v>2040</v>
      </c>
      <c r="U181" cm="1">
        <f t="array" ref="U181">IF(T181&gt;=MAX($D$3:$D$100),MAX($D$3:$D$100),IF(S181&lt;$D$3,$D$3,INDEX($D$3:$D$100,MATCH(S181,$D$3:$D$100)+1)))</f>
        <v>2040</v>
      </c>
      <c r="V181">
        <f t="shared" si="91"/>
        <v>4.5720000000000003E-5</v>
      </c>
      <c r="W181" s="38">
        <f t="shared" si="92"/>
        <v>4.5720000000000003E-5</v>
      </c>
      <c r="X181">
        <f t="shared" si="93"/>
        <v>4.5720000000000003E-5</v>
      </c>
      <c r="Y181">
        <f t="shared" si="94"/>
        <v>0.55650384000000008</v>
      </c>
      <c r="Z181">
        <f t="shared" si="95"/>
        <v>0</v>
      </c>
      <c r="AB181" s="1" t="str" cm="1">
        <f t="array" ref="AB181">IF(INDEX(Utilities!181:181,$B$9)="","",INDEX(Utilities!181:181,$B$9))</f>
        <v/>
      </c>
      <c r="AC181" s="1" t="str" cm="1">
        <f t="array" ref="AC181">IF(INDEX(Utilities!181:181,$B$9 + 3)="","",INDEX(Utilities!181:181,$B$9 +3))</f>
        <v/>
      </c>
      <c r="AE181">
        <f t="shared" si="122"/>
        <v>2191</v>
      </c>
      <c r="AF181">
        <f t="shared" si="96"/>
        <v>2040</v>
      </c>
      <c r="AG181" cm="1">
        <f t="array" ref="AG181">IF(AF181&gt;=MAX($D$3:$D$100),MAX($D$3:$D$100),IF(AE181&lt;$D$3,$D$3,INDEX($D$3:$D$100,MATCH(AE181,$D$3:$D$100)+1)))</f>
        <v>2040</v>
      </c>
      <c r="AH181">
        <f t="shared" si="97"/>
        <v>4.572E-4</v>
      </c>
      <c r="AI181" s="38">
        <f t="shared" si="98"/>
        <v>4.572E-4</v>
      </c>
      <c r="AJ181">
        <f t="shared" si="99"/>
        <v>4.572E-4</v>
      </c>
      <c r="AK181">
        <f t="shared" si="100"/>
        <v>5.5650383999999997</v>
      </c>
      <c r="AL181">
        <f t="shared" si="101"/>
        <v>0</v>
      </c>
      <c r="AN181" s="1" t="str" cm="1">
        <f t="array" ref="AN181">IF(INDEX(Utilities!181:181,$B$9)="","",INDEX(Utilities!181:181,$B$9))</f>
        <v/>
      </c>
      <c r="AO181" s="1" t="str" cm="1">
        <f t="array" ref="AO181">IF(INDEX(Utilities!181:181,$B$9 + 4)="","",INDEX(Utilities!181:181,$B$9 +4))</f>
        <v/>
      </c>
      <c r="AQ181">
        <f t="shared" si="123"/>
        <v>2191</v>
      </c>
      <c r="AR181">
        <f t="shared" si="102"/>
        <v>2040</v>
      </c>
      <c r="AS181" cm="1">
        <f t="array" ref="AS181">IF(AR181&gt;=MAX($D$3:$D$100),MAX($D$3:$D$100),IF(AQ181&lt;$D$3,$D$3,INDEX($D$3:$D$100,MATCH(AQ181,$D$3:$D$100)+1)))</f>
        <v>2040</v>
      </c>
      <c r="AT181">
        <f t="shared" si="103"/>
        <v>9.6840000000000001E-5</v>
      </c>
      <c r="AU181" s="38">
        <f t="shared" si="104"/>
        <v>9.6840000000000001E-5</v>
      </c>
      <c r="AV181">
        <f t="shared" si="105"/>
        <v>9.6840000000000001E-5</v>
      </c>
      <c r="AW181">
        <f t="shared" si="106"/>
        <v>1.17873648</v>
      </c>
      <c r="AX181">
        <f t="shared" si="107"/>
        <v>0</v>
      </c>
      <c r="AZ181" s="1" t="str" cm="1">
        <f t="array" ref="AZ181">IF(INDEX(Utilities!181:181,$B$9)="","",INDEX(Utilities!181:181,$B$9))</f>
        <v/>
      </c>
      <c r="BA181" s="1" t="str" cm="1">
        <f t="array" ref="BA181">IF(INDEX(Utilities!181:181,$B$9 + 5)="","",INDEX(Utilities!181:181,$B$9 +5))</f>
        <v/>
      </c>
      <c r="BC181">
        <f t="shared" si="124"/>
        <v>2191</v>
      </c>
      <c r="BD181">
        <f t="shared" si="108"/>
        <v>2040</v>
      </c>
      <c r="BE181" cm="1">
        <f t="array" ref="BE181">IF(BD181&gt;=MAX($D$3:$D$100),MAX($D$3:$D$100),IF(BC181&lt;$D$3,$D$3,INDEX($D$3:$D$100,MATCH(BC181,$D$3:$D$100)+1)))</f>
        <v>2040</v>
      </c>
      <c r="BF181">
        <f t="shared" si="109"/>
        <v>0.61919999999999997</v>
      </c>
      <c r="BG181" s="38">
        <f t="shared" si="110"/>
        <v>0.61919999999999997</v>
      </c>
      <c r="BH181">
        <f t="shared" si="111"/>
        <v>0.61919999999999997</v>
      </c>
      <c r="BI181">
        <f t="shared" si="112"/>
        <v>7536.9023999999999</v>
      </c>
      <c r="BJ181">
        <f t="shared" si="113"/>
        <v>0</v>
      </c>
      <c r="BL181" s="1" t="str" cm="1">
        <f t="array" ref="BL181">IF(INDEX(Utilities!181:181,$B$9)="","",INDEX(Utilities!181:181,$B$9))</f>
        <v/>
      </c>
      <c r="BM181" s="1" t="str" cm="1">
        <f t="array" ref="BM181">IF(INDEX(Utilities!181:181,$B$9 + 5)="","",INDEX(Utilities!181:181,$B$9 +5))</f>
        <v/>
      </c>
      <c r="BO181">
        <f t="shared" si="125"/>
        <v>2191</v>
      </c>
      <c r="BP181">
        <f t="shared" si="114"/>
        <v>2040</v>
      </c>
      <c r="BQ181" cm="1">
        <f t="array" ref="BQ181">IF(BP181&gt;=MAX($D$3:$D$100),MAX($D$3:$D$100),IF(BO181&lt;$D$3,$D$3,INDEX($D$3:$D$100,MATCH(BO181,$D$3:$D$100)+1)))</f>
        <v>2040</v>
      </c>
      <c r="BR181">
        <f t="shared" si="115"/>
        <v>4.5396000000000001</v>
      </c>
      <c r="BS181" s="38">
        <f t="shared" si="116"/>
        <v>4.5396000000000001</v>
      </c>
      <c r="BT181">
        <f t="shared" si="117"/>
        <v>4.5396000000000001</v>
      </c>
      <c r="BU181">
        <f t="shared" si="118"/>
        <v>55256.011200000001</v>
      </c>
      <c r="BV181">
        <f t="shared" si="119"/>
        <v>0</v>
      </c>
    </row>
    <row r="182" spans="7:74" x14ac:dyDescent="0.25">
      <c r="G182">
        <f t="shared" si="120"/>
        <v>2192</v>
      </c>
      <c r="H182">
        <f t="shared" si="84"/>
        <v>2040</v>
      </c>
      <c r="I182" cm="1">
        <f t="array" ref="I182">IF(H182&gt;=MAX($D$3:$D$100),MAX($D$3:$D$100),IF(G182&lt;$D$3,$D$3,INDEX($D$3:$D$100,MATCH(G182,$D$3:$D$100)+1)))</f>
        <v>2040</v>
      </c>
      <c r="J182">
        <f t="shared" si="85"/>
        <v>6.8040000000000003E-2</v>
      </c>
      <c r="K182">
        <f t="shared" si="86"/>
        <v>6.8040000000000003E-2</v>
      </c>
      <c r="L182">
        <f t="shared" si="87"/>
        <v>6.8040000000000003E-2</v>
      </c>
      <c r="M182">
        <f t="shared" si="88"/>
        <v>828.18288000000007</v>
      </c>
      <c r="N182">
        <f t="shared" si="89"/>
        <v>0</v>
      </c>
      <c r="P182" s="1" t="str" cm="1">
        <f t="array" ref="P182">IF(INDEX(Utilities!182:182,$B$9)="","",INDEX(Utilities!182:182,$B$9))</f>
        <v/>
      </c>
      <c r="Q182" s="1" t="str" cm="1">
        <f t="array" ref="Q182">IF(INDEX(Utilities!182:182,$B$9 + 2)="","",INDEX(Utilities!182:182,$B$9 + 2))</f>
        <v/>
      </c>
      <c r="S182">
        <f t="shared" si="121"/>
        <v>2192</v>
      </c>
      <c r="T182">
        <f t="shared" si="90"/>
        <v>2040</v>
      </c>
      <c r="U182" cm="1">
        <f t="array" ref="U182">IF(T182&gt;=MAX($D$3:$D$100),MAX($D$3:$D$100),IF(S182&lt;$D$3,$D$3,INDEX($D$3:$D$100,MATCH(S182,$D$3:$D$100)+1)))</f>
        <v>2040</v>
      </c>
      <c r="V182">
        <f t="shared" si="91"/>
        <v>4.5720000000000003E-5</v>
      </c>
      <c r="W182" s="38">
        <f t="shared" si="92"/>
        <v>4.5720000000000003E-5</v>
      </c>
      <c r="X182">
        <f t="shared" si="93"/>
        <v>4.5720000000000003E-5</v>
      </c>
      <c r="Y182">
        <f t="shared" si="94"/>
        <v>0.55650384000000008</v>
      </c>
      <c r="Z182">
        <f t="shared" si="95"/>
        <v>0</v>
      </c>
      <c r="AB182" s="1" t="str" cm="1">
        <f t="array" ref="AB182">IF(INDEX(Utilities!182:182,$B$9)="","",INDEX(Utilities!182:182,$B$9))</f>
        <v/>
      </c>
      <c r="AC182" s="1" t="str" cm="1">
        <f t="array" ref="AC182">IF(INDEX(Utilities!182:182,$B$9 + 3)="","",INDEX(Utilities!182:182,$B$9 +3))</f>
        <v/>
      </c>
      <c r="AE182">
        <f t="shared" si="122"/>
        <v>2192</v>
      </c>
      <c r="AF182">
        <f t="shared" si="96"/>
        <v>2040</v>
      </c>
      <c r="AG182" cm="1">
        <f t="array" ref="AG182">IF(AF182&gt;=MAX($D$3:$D$100),MAX($D$3:$D$100),IF(AE182&lt;$D$3,$D$3,INDEX($D$3:$D$100,MATCH(AE182,$D$3:$D$100)+1)))</f>
        <v>2040</v>
      </c>
      <c r="AH182">
        <f t="shared" si="97"/>
        <v>4.572E-4</v>
      </c>
      <c r="AI182" s="38">
        <f t="shared" si="98"/>
        <v>4.572E-4</v>
      </c>
      <c r="AJ182">
        <f t="shared" si="99"/>
        <v>4.572E-4</v>
      </c>
      <c r="AK182">
        <f t="shared" si="100"/>
        <v>5.5650383999999997</v>
      </c>
      <c r="AL182">
        <f t="shared" si="101"/>
        <v>0</v>
      </c>
      <c r="AN182" s="1" t="str" cm="1">
        <f t="array" ref="AN182">IF(INDEX(Utilities!182:182,$B$9)="","",INDEX(Utilities!182:182,$B$9))</f>
        <v/>
      </c>
      <c r="AO182" s="1" t="str" cm="1">
        <f t="array" ref="AO182">IF(INDEX(Utilities!182:182,$B$9 + 4)="","",INDEX(Utilities!182:182,$B$9 +4))</f>
        <v/>
      </c>
      <c r="AQ182">
        <f t="shared" si="123"/>
        <v>2192</v>
      </c>
      <c r="AR182">
        <f t="shared" si="102"/>
        <v>2040</v>
      </c>
      <c r="AS182" cm="1">
        <f t="array" ref="AS182">IF(AR182&gt;=MAX($D$3:$D$100),MAX($D$3:$D$100),IF(AQ182&lt;$D$3,$D$3,INDEX($D$3:$D$100,MATCH(AQ182,$D$3:$D$100)+1)))</f>
        <v>2040</v>
      </c>
      <c r="AT182">
        <f t="shared" si="103"/>
        <v>9.6840000000000001E-5</v>
      </c>
      <c r="AU182" s="38">
        <f t="shared" si="104"/>
        <v>9.6840000000000001E-5</v>
      </c>
      <c r="AV182">
        <f t="shared" si="105"/>
        <v>9.6840000000000001E-5</v>
      </c>
      <c r="AW182">
        <f t="shared" si="106"/>
        <v>1.17873648</v>
      </c>
      <c r="AX182">
        <f t="shared" si="107"/>
        <v>0</v>
      </c>
      <c r="AZ182" s="1" t="str" cm="1">
        <f t="array" ref="AZ182">IF(INDEX(Utilities!182:182,$B$9)="","",INDEX(Utilities!182:182,$B$9))</f>
        <v/>
      </c>
      <c r="BA182" s="1" t="str" cm="1">
        <f t="array" ref="BA182">IF(INDEX(Utilities!182:182,$B$9 + 5)="","",INDEX(Utilities!182:182,$B$9 +5))</f>
        <v/>
      </c>
      <c r="BC182">
        <f t="shared" si="124"/>
        <v>2192</v>
      </c>
      <c r="BD182">
        <f t="shared" si="108"/>
        <v>2040</v>
      </c>
      <c r="BE182" cm="1">
        <f t="array" ref="BE182">IF(BD182&gt;=MAX($D$3:$D$100),MAX($D$3:$D$100),IF(BC182&lt;$D$3,$D$3,INDEX($D$3:$D$100,MATCH(BC182,$D$3:$D$100)+1)))</f>
        <v>2040</v>
      </c>
      <c r="BF182">
        <f t="shared" si="109"/>
        <v>0.61919999999999997</v>
      </c>
      <c r="BG182" s="38">
        <f t="shared" si="110"/>
        <v>0.61919999999999997</v>
      </c>
      <c r="BH182">
        <f t="shared" si="111"/>
        <v>0.61919999999999997</v>
      </c>
      <c r="BI182">
        <f t="shared" si="112"/>
        <v>7536.9023999999999</v>
      </c>
      <c r="BJ182">
        <f t="shared" si="113"/>
        <v>0</v>
      </c>
      <c r="BL182" s="1" t="str" cm="1">
        <f t="array" ref="BL182">IF(INDEX(Utilities!182:182,$B$9)="","",INDEX(Utilities!182:182,$B$9))</f>
        <v/>
      </c>
      <c r="BM182" s="1" t="str" cm="1">
        <f t="array" ref="BM182">IF(INDEX(Utilities!182:182,$B$9 + 5)="","",INDEX(Utilities!182:182,$B$9 +5))</f>
        <v/>
      </c>
      <c r="BO182">
        <f t="shared" si="125"/>
        <v>2192</v>
      </c>
      <c r="BP182">
        <f t="shared" si="114"/>
        <v>2040</v>
      </c>
      <c r="BQ182" cm="1">
        <f t="array" ref="BQ182">IF(BP182&gt;=MAX($D$3:$D$100),MAX($D$3:$D$100),IF(BO182&lt;$D$3,$D$3,INDEX($D$3:$D$100,MATCH(BO182,$D$3:$D$100)+1)))</f>
        <v>2040</v>
      </c>
      <c r="BR182">
        <f t="shared" si="115"/>
        <v>4.5396000000000001</v>
      </c>
      <c r="BS182" s="38">
        <f t="shared" si="116"/>
        <v>4.5396000000000001</v>
      </c>
      <c r="BT182">
        <f t="shared" si="117"/>
        <v>4.5396000000000001</v>
      </c>
      <c r="BU182">
        <f t="shared" si="118"/>
        <v>55256.011200000001</v>
      </c>
      <c r="BV182">
        <f t="shared" si="119"/>
        <v>0</v>
      </c>
    </row>
    <row r="183" spans="7:74" x14ac:dyDescent="0.25">
      <c r="G183">
        <f t="shared" si="120"/>
        <v>2193</v>
      </c>
      <c r="H183">
        <f t="shared" si="84"/>
        <v>2040</v>
      </c>
      <c r="I183" cm="1">
        <f t="array" ref="I183">IF(H183&gt;=MAX($D$3:$D$100),MAX($D$3:$D$100),IF(G183&lt;$D$3,$D$3,INDEX($D$3:$D$100,MATCH(G183,$D$3:$D$100)+1)))</f>
        <v>2040</v>
      </c>
      <c r="J183">
        <f t="shared" si="85"/>
        <v>6.8040000000000003E-2</v>
      </c>
      <c r="K183">
        <f t="shared" si="86"/>
        <v>6.8040000000000003E-2</v>
      </c>
      <c r="L183">
        <f t="shared" si="87"/>
        <v>6.8040000000000003E-2</v>
      </c>
      <c r="M183">
        <f t="shared" si="88"/>
        <v>828.18288000000007</v>
      </c>
      <c r="N183">
        <f t="shared" si="89"/>
        <v>0</v>
      </c>
      <c r="P183" s="1" t="str" cm="1">
        <f t="array" ref="P183">IF(INDEX(Utilities!183:183,$B$9)="","",INDEX(Utilities!183:183,$B$9))</f>
        <v/>
      </c>
      <c r="Q183" s="1" t="str" cm="1">
        <f t="array" ref="Q183">IF(INDEX(Utilities!183:183,$B$9 + 2)="","",INDEX(Utilities!183:183,$B$9 + 2))</f>
        <v/>
      </c>
      <c r="S183">
        <f t="shared" si="121"/>
        <v>2193</v>
      </c>
      <c r="T183">
        <f t="shared" si="90"/>
        <v>2040</v>
      </c>
      <c r="U183" cm="1">
        <f t="array" ref="U183">IF(T183&gt;=MAX($D$3:$D$100),MAX($D$3:$D$100),IF(S183&lt;$D$3,$D$3,INDEX($D$3:$D$100,MATCH(S183,$D$3:$D$100)+1)))</f>
        <v>2040</v>
      </c>
      <c r="V183">
        <f t="shared" si="91"/>
        <v>4.5720000000000003E-5</v>
      </c>
      <c r="W183" s="38">
        <f t="shared" si="92"/>
        <v>4.5720000000000003E-5</v>
      </c>
      <c r="X183">
        <f t="shared" si="93"/>
        <v>4.5720000000000003E-5</v>
      </c>
      <c r="Y183">
        <f t="shared" si="94"/>
        <v>0.55650384000000008</v>
      </c>
      <c r="Z183">
        <f t="shared" si="95"/>
        <v>0</v>
      </c>
      <c r="AB183" s="1" t="str" cm="1">
        <f t="array" ref="AB183">IF(INDEX(Utilities!183:183,$B$9)="","",INDEX(Utilities!183:183,$B$9))</f>
        <v/>
      </c>
      <c r="AC183" s="1" t="str" cm="1">
        <f t="array" ref="AC183">IF(INDEX(Utilities!183:183,$B$9 + 3)="","",INDEX(Utilities!183:183,$B$9 +3))</f>
        <v/>
      </c>
      <c r="AE183">
        <f t="shared" si="122"/>
        <v>2193</v>
      </c>
      <c r="AF183">
        <f t="shared" si="96"/>
        <v>2040</v>
      </c>
      <c r="AG183" cm="1">
        <f t="array" ref="AG183">IF(AF183&gt;=MAX($D$3:$D$100),MAX($D$3:$D$100),IF(AE183&lt;$D$3,$D$3,INDEX($D$3:$D$100,MATCH(AE183,$D$3:$D$100)+1)))</f>
        <v>2040</v>
      </c>
      <c r="AH183">
        <f t="shared" si="97"/>
        <v>4.572E-4</v>
      </c>
      <c r="AI183" s="38">
        <f t="shared" si="98"/>
        <v>4.572E-4</v>
      </c>
      <c r="AJ183">
        <f t="shared" si="99"/>
        <v>4.572E-4</v>
      </c>
      <c r="AK183">
        <f t="shared" si="100"/>
        <v>5.5650383999999997</v>
      </c>
      <c r="AL183">
        <f t="shared" si="101"/>
        <v>0</v>
      </c>
      <c r="AN183" s="1" t="str" cm="1">
        <f t="array" ref="AN183">IF(INDEX(Utilities!183:183,$B$9)="","",INDEX(Utilities!183:183,$B$9))</f>
        <v/>
      </c>
      <c r="AO183" s="1" t="str" cm="1">
        <f t="array" ref="AO183">IF(INDEX(Utilities!183:183,$B$9 + 4)="","",INDEX(Utilities!183:183,$B$9 +4))</f>
        <v/>
      </c>
      <c r="AQ183">
        <f t="shared" si="123"/>
        <v>2193</v>
      </c>
      <c r="AR183">
        <f t="shared" si="102"/>
        <v>2040</v>
      </c>
      <c r="AS183" cm="1">
        <f t="array" ref="AS183">IF(AR183&gt;=MAX($D$3:$D$100),MAX($D$3:$D$100),IF(AQ183&lt;$D$3,$D$3,INDEX($D$3:$D$100,MATCH(AQ183,$D$3:$D$100)+1)))</f>
        <v>2040</v>
      </c>
      <c r="AT183">
        <f t="shared" si="103"/>
        <v>9.6840000000000001E-5</v>
      </c>
      <c r="AU183" s="38">
        <f t="shared" si="104"/>
        <v>9.6840000000000001E-5</v>
      </c>
      <c r="AV183">
        <f t="shared" si="105"/>
        <v>9.6840000000000001E-5</v>
      </c>
      <c r="AW183">
        <f t="shared" si="106"/>
        <v>1.17873648</v>
      </c>
      <c r="AX183">
        <f t="shared" si="107"/>
        <v>0</v>
      </c>
      <c r="AZ183" s="1" t="str" cm="1">
        <f t="array" ref="AZ183">IF(INDEX(Utilities!183:183,$B$9)="","",INDEX(Utilities!183:183,$B$9))</f>
        <v/>
      </c>
      <c r="BA183" s="1" t="str" cm="1">
        <f t="array" ref="BA183">IF(INDEX(Utilities!183:183,$B$9 + 5)="","",INDEX(Utilities!183:183,$B$9 +5))</f>
        <v/>
      </c>
      <c r="BC183">
        <f t="shared" si="124"/>
        <v>2193</v>
      </c>
      <c r="BD183">
        <f t="shared" si="108"/>
        <v>2040</v>
      </c>
      <c r="BE183" cm="1">
        <f t="array" ref="BE183">IF(BD183&gt;=MAX($D$3:$D$100),MAX($D$3:$D$100),IF(BC183&lt;$D$3,$D$3,INDEX($D$3:$D$100,MATCH(BC183,$D$3:$D$100)+1)))</f>
        <v>2040</v>
      </c>
      <c r="BF183">
        <f t="shared" si="109"/>
        <v>0.61919999999999997</v>
      </c>
      <c r="BG183" s="38">
        <f t="shared" si="110"/>
        <v>0.61919999999999997</v>
      </c>
      <c r="BH183">
        <f t="shared" si="111"/>
        <v>0.61919999999999997</v>
      </c>
      <c r="BI183">
        <f t="shared" si="112"/>
        <v>7536.9023999999999</v>
      </c>
      <c r="BJ183">
        <f t="shared" si="113"/>
        <v>0</v>
      </c>
      <c r="BL183" s="1" t="str" cm="1">
        <f t="array" ref="BL183">IF(INDEX(Utilities!183:183,$B$9)="","",INDEX(Utilities!183:183,$B$9))</f>
        <v/>
      </c>
      <c r="BM183" s="1" t="str" cm="1">
        <f t="array" ref="BM183">IF(INDEX(Utilities!183:183,$B$9 + 5)="","",INDEX(Utilities!183:183,$B$9 +5))</f>
        <v/>
      </c>
      <c r="BO183">
        <f t="shared" si="125"/>
        <v>2193</v>
      </c>
      <c r="BP183">
        <f t="shared" si="114"/>
        <v>2040</v>
      </c>
      <c r="BQ183" cm="1">
        <f t="array" ref="BQ183">IF(BP183&gt;=MAX($D$3:$D$100),MAX($D$3:$D$100),IF(BO183&lt;$D$3,$D$3,INDEX($D$3:$D$100,MATCH(BO183,$D$3:$D$100)+1)))</f>
        <v>2040</v>
      </c>
      <c r="BR183">
        <f t="shared" si="115"/>
        <v>4.5396000000000001</v>
      </c>
      <c r="BS183" s="38">
        <f t="shared" si="116"/>
        <v>4.5396000000000001</v>
      </c>
      <c r="BT183">
        <f t="shared" si="117"/>
        <v>4.5396000000000001</v>
      </c>
      <c r="BU183">
        <f t="shared" si="118"/>
        <v>55256.011200000001</v>
      </c>
      <c r="BV183">
        <f t="shared" si="119"/>
        <v>0</v>
      </c>
    </row>
    <row r="184" spans="7:74" x14ac:dyDescent="0.25">
      <c r="G184">
        <f t="shared" si="120"/>
        <v>2194</v>
      </c>
      <c r="H184">
        <f t="shared" si="84"/>
        <v>2040</v>
      </c>
      <c r="I184" cm="1">
        <f t="array" ref="I184">IF(H184&gt;=MAX($D$3:$D$100),MAX($D$3:$D$100),IF(G184&lt;$D$3,$D$3,INDEX($D$3:$D$100,MATCH(G184,$D$3:$D$100)+1)))</f>
        <v>2040</v>
      </c>
      <c r="J184">
        <f t="shared" si="85"/>
        <v>6.8040000000000003E-2</v>
      </c>
      <c r="K184">
        <f t="shared" si="86"/>
        <v>6.8040000000000003E-2</v>
      </c>
      <c r="L184">
        <f t="shared" si="87"/>
        <v>6.8040000000000003E-2</v>
      </c>
      <c r="M184">
        <f t="shared" si="88"/>
        <v>828.18288000000007</v>
      </c>
      <c r="N184">
        <f t="shared" si="89"/>
        <v>0</v>
      </c>
      <c r="P184" s="1" t="str" cm="1">
        <f t="array" ref="P184">IF(INDEX(Utilities!184:184,$B$9)="","",INDEX(Utilities!184:184,$B$9))</f>
        <v/>
      </c>
      <c r="Q184" s="1" t="str" cm="1">
        <f t="array" ref="Q184">IF(INDEX(Utilities!184:184,$B$9 + 2)="","",INDEX(Utilities!184:184,$B$9 + 2))</f>
        <v/>
      </c>
      <c r="S184">
        <f t="shared" si="121"/>
        <v>2194</v>
      </c>
      <c r="T184">
        <f t="shared" si="90"/>
        <v>2040</v>
      </c>
      <c r="U184" cm="1">
        <f t="array" ref="U184">IF(T184&gt;=MAX($D$3:$D$100),MAX($D$3:$D$100),IF(S184&lt;$D$3,$D$3,INDEX($D$3:$D$100,MATCH(S184,$D$3:$D$100)+1)))</f>
        <v>2040</v>
      </c>
      <c r="V184">
        <f t="shared" si="91"/>
        <v>4.5720000000000003E-5</v>
      </c>
      <c r="W184" s="38">
        <f t="shared" si="92"/>
        <v>4.5720000000000003E-5</v>
      </c>
      <c r="X184">
        <f t="shared" si="93"/>
        <v>4.5720000000000003E-5</v>
      </c>
      <c r="Y184">
        <f t="shared" si="94"/>
        <v>0.55650384000000008</v>
      </c>
      <c r="Z184">
        <f t="shared" si="95"/>
        <v>0</v>
      </c>
      <c r="AB184" s="1" t="str" cm="1">
        <f t="array" ref="AB184">IF(INDEX(Utilities!184:184,$B$9)="","",INDEX(Utilities!184:184,$B$9))</f>
        <v/>
      </c>
      <c r="AC184" s="1" t="str" cm="1">
        <f t="array" ref="AC184">IF(INDEX(Utilities!184:184,$B$9 + 3)="","",INDEX(Utilities!184:184,$B$9 +3))</f>
        <v/>
      </c>
      <c r="AE184">
        <f t="shared" si="122"/>
        <v>2194</v>
      </c>
      <c r="AF184">
        <f t="shared" si="96"/>
        <v>2040</v>
      </c>
      <c r="AG184" cm="1">
        <f t="array" ref="AG184">IF(AF184&gt;=MAX($D$3:$D$100),MAX($D$3:$D$100),IF(AE184&lt;$D$3,$D$3,INDEX($D$3:$D$100,MATCH(AE184,$D$3:$D$100)+1)))</f>
        <v>2040</v>
      </c>
      <c r="AH184">
        <f t="shared" si="97"/>
        <v>4.572E-4</v>
      </c>
      <c r="AI184" s="38">
        <f t="shared" si="98"/>
        <v>4.572E-4</v>
      </c>
      <c r="AJ184">
        <f t="shared" si="99"/>
        <v>4.572E-4</v>
      </c>
      <c r="AK184">
        <f t="shared" si="100"/>
        <v>5.5650383999999997</v>
      </c>
      <c r="AL184">
        <f t="shared" si="101"/>
        <v>0</v>
      </c>
      <c r="AN184" s="1" t="str" cm="1">
        <f t="array" ref="AN184">IF(INDEX(Utilities!184:184,$B$9)="","",INDEX(Utilities!184:184,$B$9))</f>
        <v/>
      </c>
      <c r="AO184" s="1" t="str" cm="1">
        <f t="array" ref="AO184">IF(INDEX(Utilities!184:184,$B$9 + 4)="","",INDEX(Utilities!184:184,$B$9 +4))</f>
        <v/>
      </c>
      <c r="AQ184">
        <f t="shared" si="123"/>
        <v>2194</v>
      </c>
      <c r="AR184">
        <f t="shared" si="102"/>
        <v>2040</v>
      </c>
      <c r="AS184" cm="1">
        <f t="array" ref="AS184">IF(AR184&gt;=MAX($D$3:$D$100),MAX($D$3:$D$100),IF(AQ184&lt;$D$3,$D$3,INDEX($D$3:$D$100,MATCH(AQ184,$D$3:$D$100)+1)))</f>
        <v>2040</v>
      </c>
      <c r="AT184">
        <f t="shared" si="103"/>
        <v>9.6840000000000001E-5</v>
      </c>
      <c r="AU184" s="38">
        <f t="shared" si="104"/>
        <v>9.6840000000000001E-5</v>
      </c>
      <c r="AV184">
        <f t="shared" si="105"/>
        <v>9.6840000000000001E-5</v>
      </c>
      <c r="AW184">
        <f t="shared" si="106"/>
        <v>1.17873648</v>
      </c>
      <c r="AX184">
        <f t="shared" si="107"/>
        <v>0</v>
      </c>
      <c r="BC184">
        <f t="shared" si="124"/>
        <v>2194</v>
      </c>
      <c r="BD184">
        <f t="shared" si="108"/>
        <v>2040</v>
      </c>
      <c r="BE184" cm="1">
        <f t="array" ref="BE184">IF(BD184&gt;=MAX($D$3:$D$100),MAX($D$3:$D$100),IF(BC184&lt;$D$3,$D$3,INDEX($D$3:$D$100,MATCH(BC184,$D$3:$D$100)+1)))</f>
        <v>2040</v>
      </c>
      <c r="BF184">
        <f t="shared" si="109"/>
        <v>0.61919999999999997</v>
      </c>
      <c r="BG184" s="38">
        <f t="shared" si="110"/>
        <v>0.61919999999999997</v>
      </c>
      <c r="BH184">
        <f t="shared" si="111"/>
        <v>0.61919999999999997</v>
      </c>
      <c r="BI184">
        <f t="shared" si="112"/>
        <v>7536.9023999999999</v>
      </c>
      <c r="BJ184">
        <f t="shared" si="113"/>
        <v>0</v>
      </c>
      <c r="BL184" s="1" t="str" cm="1">
        <f t="array" ref="BL184">IF(INDEX(Utilities!184:184,$B$9)="","",INDEX(Utilities!184:184,$B$9))</f>
        <v/>
      </c>
      <c r="BM184" s="1" t="str" cm="1">
        <f t="array" ref="BM184">IF(INDEX(Utilities!184:184,$B$9 + 5)="","",INDEX(Utilities!184:184,$B$9 +5))</f>
        <v/>
      </c>
      <c r="BO184">
        <f t="shared" si="125"/>
        <v>2194</v>
      </c>
      <c r="BP184">
        <f t="shared" si="114"/>
        <v>2040</v>
      </c>
      <c r="BQ184" cm="1">
        <f t="array" ref="BQ184">IF(BP184&gt;=MAX($D$3:$D$100),MAX($D$3:$D$100),IF(BO184&lt;$D$3,$D$3,INDEX($D$3:$D$100,MATCH(BO184,$D$3:$D$100)+1)))</f>
        <v>2040</v>
      </c>
      <c r="BR184">
        <f t="shared" si="115"/>
        <v>4.5396000000000001</v>
      </c>
      <c r="BS184" s="38">
        <f t="shared" si="116"/>
        <v>4.5396000000000001</v>
      </c>
      <c r="BT184">
        <f t="shared" si="117"/>
        <v>4.5396000000000001</v>
      </c>
      <c r="BU184">
        <f t="shared" si="118"/>
        <v>55256.011200000001</v>
      </c>
      <c r="BV184">
        <f t="shared" si="119"/>
        <v>0</v>
      </c>
    </row>
    <row r="185" spans="7:74" x14ac:dyDescent="0.25">
      <c r="G185">
        <f t="shared" si="120"/>
        <v>2195</v>
      </c>
      <c r="H185">
        <f t="shared" si="84"/>
        <v>2040</v>
      </c>
      <c r="I185" cm="1">
        <f t="array" ref="I185">IF(H185&gt;=MAX($D$3:$D$100),MAX($D$3:$D$100),IF(G185&lt;$D$3,$D$3,INDEX($D$3:$D$100,MATCH(G185,$D$3:$D$100)+1)))</f>
        <v>2040</v>
      </c>
      <c r="J185">
        <f t="shared" si="85"/>
        <v>6.8040000000000003E-2</v>
      </c>
      <c r="K185">
        <f t="shared" si="86"/>
        <v>6.8040000000000003E-2</v>
      </c>
      <c r="L185">
        <f t="shared" si="87"/>
        <v>6.8040000000000003E-2</v>
      </c>
      <c r="M185">
        <f t="shared" si="88"/>
        <v>828.18288000000007</v>
      </c>
      <c r="N185">
        <f t="shared" si="89"/>
        <v>0</v>
      </c>
      <c r="P185" s="1" t="str" cm="1">
        <f t="array" ref="P185">IF(INDEX(Utilities!185:185,$B$9)="","",INDEX(Utilities!185:185,$B$9))</f>
        <v/>
      </c>
      <c r="Q185" s="1" t="str" cm="1">
        <f t="array" ref="Q185">IF(INDEX(Utilities!185:185,$B$9 + 2)="","",INDEX(Utilities!185:185,$B$9 + 2))</f>
        <v/>
      </c>
      <c r="S185">
        <f t="shared" si="121"/>
        <v>2195</v>
      </c>
      <c r="T185">
        <f t="shared" si="90"/>
        <v>2040</v>
      </c>
      <c r="U185" cm="1">
        <f t="array" ref="U185">IF(T185&gt;=MAX($D$3:$D$100),MAX($D$3:$D$100),IF(S185&lt;$D$3,$D$3,INDEX($D$3:$D$100,MATCH(S185,$D$3:$D$100)+1)))</f>
        <v>2040</v>
      </c>
      <c r="V185">
        <f t="shared" si="91"/>
        <v>4.5720000000000003E-5</v>
      </c>
      <c r="W185" s="38">
        <f t="shared" si="92"/>
        <v>4.5720000000000003E-5</v>
      </c>
      <c r="X185">
        <f t="shared" si="93"/>
        <v>4.5720000000000003E-5</v>
      </c>
      <c r="Y185">
        <f t="shared" si="94"/>
        <v>0.55650384000000008</v>
      </c>
      <c r="Z185">
        <f t="shared" si="95"/>
        <v>0</v>
      </c>
      <c r="AB185" s="1" t="str" cm="1">
        <f t="array" ref="AB185">IF(INDEX(Utilities!185:185,$B$9)="","",INDEX(Utilities!185:185,$B$9))</f>
        <v/>
      </c>
      <c r="AC185" s="1" t="str" cm="1">
        <f t="array" ref="AC185">IF(INDEX(Utilities!185:185,$B$9 + 3)="","",INDEX(Utilities!185:185,$B$9 +3))</f>
        <v/>
      </c>
      <c r="AE185">
        <f t="shared" si="122"/>
        <v>2195</v>
      </c>
      <c r="AF185">
        <f t="shared" si="96"/>
        <v>2040</v>
      </c>
      <c r="AG185" cm="1">
        <f t="array" ref="AG185">IF(AF185&gt;=MAX($D$3:$D$100),MAX($D$3:$D$100),IF(AE185&lt;$D$3,$D$3,INDEX($D$3:$D$100,MATCH(AE185,$D$3:$D$100)+1)))</f>
        <v>2040</v>
      </c>
      <c r="AH185">
        <f t="shared" si="97"/>
        <v>4.572E-4</v>
      </c>
      <c r="AI185" s="38">
        <f t="shared" si="98"/>
        <v>4.572E-4</v>
      </c>
      <c r="AJ185">
        <f t="shared" si="99"/>
        <v>4.572E-4</v>
      </c>
      <c r="AK185">
        <f t="shared" si="100"/>
        <v>5.5650383999999997</v>
      </c>
      <c r="AL185">
        <f t="shared" si="101"/>
        <v>0</v>
      </c>
      <c r="AN185" s="1" t="str" cm="1">
        <f t="array" ref="AN185">IF(INDEX(Utilities!185:185,$B$9)="","",INDEX(Utilities!185:185,$B$9))</f>
        <v/>
      </c>
      <c r="AO185" s="1" t="str" cm="1">
        <f t="array" ref="AO185">IF(INDEX(Utilities!185:185,$B$9 + 4)="","",INDEX(Utilities!185:185,$B$9 +4))</f>
        <v/>
      </c>
      <c r="AQ185">
        <f t="shared" si="123"/>
        <v>2195</v>
      </c>
      <c r="AR185">
        <f t="shared" si="102"/>
        <v>2040</v>
      </c>
      <c r="AS185" cm="1">
        <f t="array" ref="AS185">IF(AR185&gt;=MAX($D$3:$D$100),MAX($D$3:$D$100),IF(AQ185&lt;$D$3,$D$3,INDEX($D$3:$D$100,MATCH(AQ185,$D$3:$D$100)+1)))</f>
        <v>2040</v>
      </c>
      <c r="AT185">
        <f t="shared" si="103"/>
        <v>9.6840000000000001E-5</v>
      </c>
      <c r="AU185" s="38">
        <f t="shared" si="104"/>
        <v>9.6840000000000001E-5</v>
      </c>
      <c r="AV185">
        <f t="shared" si="105"/>
        <v>9.6840000000000001E-5</v>
      </c>
      <c r="AW185">
        <f t="shared" si="106"/>
        <v>1.17873648</v>
      </c>
      <c r="AX185">
        <f t="shared" si="107"/>
        <v>0</v>
      </c>
      <c r="BC185">
        <f t="shared" si="124"/>
        <v>2195</v>
      </c>
      <c r="BD185">
        <f t="shared" si="108"/>
        <v>2040</v>
      </c>
      <c r="BE185" cm="1">
        <f t="array" ref="BE185">IF(BD185&gt;=MAX($D$3:$D$100),MAX($D$3:$D$100),IF(BC185&lt;$D$3,$D$3,INDEX($D$3:$D$100,MATCH(BC185,$D$3:$D$100)+1)))</f>
        <v>2040</v>
      </c>
      <c r="BF185">
        <f t="shared" si="109"/>
        <v>0.61919999999999997</v>
      </c>
      <c r="BG185" s="38">
        <f t="shared" si="110"/>
        <v>0.61919999999999997</v>
      </c>
      <c r="BH185">
        <f t="shared" si="111"/>
        <v>0.61919999999999997</v>
      </c>
      <c r="BI185">
        <f t="shared" si="112"/>
        <v>7536.9023999999999</v>
      </c>
      <c r="BJ185">
        <f t="shared" si="113"/>
        <v>0</v>
      </c>
      <c r="BL185" s="1" t="str" cm="1">
        <f t="array" ref="BL185">IF(INDEX(Utilities!185:185,$B$9)="","",INDEX(Utilities!185:185,$B$9))</f>
        <v/>
      </c>
      <c r="BM185" s="1" t="str" cm="1">
        <f t="array" ref="BM185">IF(INDEX(Utilities!185:185,$B$9 + 5)="","",INDEX(Utilities!185:185,$B$9 +5))</f>
        <v/>
      </c>
      <c r="BO185">
        <f t="shared" si="125"/>
        <v>2195</v>
      </c>
      <c r="BP185">
        <f t="shared" si="114"/>
        <v>2040</v>
      </c>
      <c r="BQ185" cm="1">
        <f t="array" ref="BQ185">IF(BP185&gt;=MAX($D$3:$D$100),MAX($D$3:$D$100),IF(BO185&lt;$D$3,$D$3,INDEX($D$3:$D$100,MATCH(BO185,$D$3:$D$100)+1)))</f>
        <v>2040</v>
      </c>
      <c r="BR185">
        <f t="shared" si="115"/>
        <v>4.5396000000000001</v>
      </c>
      <c r="BS185" s="38">
        <f t="shared" si="116"/>
        <v>4.5396000000000001</v>
      </c>
      <c r="BT185">
        <f t="shared" si="117"/>
        <v>4.5396000000000001</v>
      </c>
      <c r="BU185">
        <f t="shared" si="118"/>
        <v>55256.011200000001</v>
      </c>
      <c r="BV185">
        <f t="shared" si="119"/>
        <v>0</v>
      </c>
    </row>
    <row r="186" spans="7:74" x14ac:dyDescent="0.25">
      <c r="G186">
        <f t="shared" si="120"/>
        <v>2196</v>
      </c>
      <c r="H186">
        <f t="shared" si="84"/>
        <v>2040</v>
      </c>
      <c r="I186" cm="1">
        <f t="array" ref="I186">IF(H186&gt;=MAX($D$3:$D$100),MAX($D$3:$D$100),IF(G186&lt;$D$3,$D$3,INDEX($D$3:$D$100,MATCH(G186,$D$3:$D$100)+1)))</f>
        <v>2040</v>
      </c>
      <c r="J186">
        <f t="shared" si="85"/>
        <v>6.8040000000000003E-2</v>
      </c>
      <c r="K186">
        <f t="shared" si="86"/>
        <v>6.8040000000000003E-2</v>
      </c>
      <c r="L186">
        <f t="shared" si="87"/>
        <v>6.8040000000000003E-2</v>
      </c>
      <c r="M186">
        <f t="shared" si="88"/>
        <v>828.18288000000007</v>
      </c>
      <c r="N186">
        <f t="shared" si="89"/>
        <v>0</v>
      </c>
      <c r="P186" s="1" t="str" cm="1">
        <f t="array" ref="P186">IF(INDEX(Utilities!186:186,$B$9)="","",INDEX(Utilities!186:186,$B$9))</f>
        <v/>
      </c>
      <c r="Q186" s="1" t="str" cm="1">
        <f t="array" ref="Q186">IF(INDEX(Utilities!186:186,$B$9 + 2)="","",INDEX(Utilities!186:186,$B$9 + 2))</f>
        <v/>
      </c>
      <c r="S186">
        <f t="shared" si="121"/>
        <v>2196</v>
      </c>
      <c r="T186">
        <f t="shared" si="90"/>
        <v>2040</v>
      </c>
      <c r="U186" cm="1">
        <f t="array" ref="U186">IF(T186&gt;=MAX($D$3:$D$100),MAX($D$3:$D$100),IF(S186&lt;$D$3,$D$3,INDEX($D$3:$D$100,MATCH(S186,$D$3:$D$100)+1)))</f>
        <v>2040</v>
      </c>
      <c r="V186">
        <f t="shared" si="91"/>
        <v>4.5720000000000003E-5</v>
      </c>
      <c r="W186" s="38">
        <f t="shared" si="92"/>
        <v>4.5720000000000003E-5</v>
      </c>
      <c r="X186">
        <f t="shared" si="93"/>
        <v>4.5720000000000003E-5</v>
      </c>
      <c r="Y186">
        <f t="shared" si="94"/>
        <v>0.55650384000000008</v>
      </c>
      <c r="Z186">
        <f t="shared" si="95"/>
        <v>0</v>
      </c>
      <c r="AB186" s="1" t="str" cm="1">
        <f t="array" ref="AB186">IF(INDEX(Utilities!186:186,$B$9)="","",INDEX(Utilities!186:186,$B$9))</f>
        <v/>
      </c>
      <c r="AC186" s="1" t="str" cm="1">
        <f t="array" ref="AC186">IF(INDEX(Utilities!186:186,$B$9 + 3)="","",INDEX(Utilities!186:186,$B$9 +3))</f>
        <v/>
      </c>
      <c r="AE186">
        <f t="shared" si="122"/>
        <v>2196</v>
      </c>
      <c r="AF186">
        <f t="shared" si="96"/>
        <v>2040</v>
      </c>
      <c r="AG186" cm="1">
        <f t="array" ref="AG186">IF(AF186&gt;=MAX($D$3:$D$100),MAX($D$3:$D$100),IF(AE186&lt;$D$3,$D$3,INDEX($D$3:$D$100,MATCH(AE186,$D$3:$D$100)+1)))</f>
        <v>2040</v>
      </c>
      <c r="AH186">
        <f t="shared" si="97"/>
        <v>4.572E-4</v>
      </c>
      <c r="AI186" s="38">
        <f t="shared" si="98"/>
        <v>4.572E-4</v>
      </c>
      <c r="AJ186">
        <f t="shared" si="99"/>
        <v>4.572E-4</v>
      </c>
      <c r="AK186">
        <f t="shared" si="100"/>
        <v>5.5650383999999997</v>
      </c>
      <c r="AL186">
        <f t="shared" si="101"/>
        <v>0</v>
      </c>
      <c r="AN186" s="1" t="str" cm="1">
        <f t="array" ref="AN186">IF(INDEX(Utilities!186:186,$B$9)="","",INDEX(Utilities!186:186,$B$9))</f>
        <v/>
      </c>
      <c r="AO186" s="1" t="str" cm="1">
        <f t="array" ref="AO186">IF(INDEX(Utilities!186:186,$B$9 + 4)="","",INDEX(Utilities!186:186,$B$9 +4))</f>
        <v/>
      </c>
      <c r="AQ186">
        <f t="shared" si="123"/>
        <v>2196</v>
      </c>
      <c r="AR186">
        <f t="shared" si="102"/>
        <v>2040</v>
      </c>
      <c r="AS186" cm="1">
        <f t="array" ref="AS186">IF(AR186&gt;=MAX($D$3:$D$100),MAX($D$3:$D$100),IF(AQ186&lt;$D$3,$D$3,INDEX($D$3:$D$100,MATCH(AQ186,$D$3:$D$100)+1)))</f>
        <v>2040</v>
      </c>
      <c r="AT186">
        <f t="shared" si="103"/>
        <v>9.6840000000000001E-5</v>
      </c>
      <c r="AU186" s="38">
        <f t="shared" si="104"/>
        <v>9.6840000000000001E-5</v>
      </c>
      <c r="AV186">
        <f t="shared" si="105"/>
        <v>9.6840000000000001E-5</v>
      </c>
      <c r="AW186">
        <f t="shared" si="106"/>
        <v>1.17873648</v>
      </c>
      <c r="AX186">
        <f t="shared" si="107"/>
        <v>0</v>
      </c>
      <c r="BC186">
        <f t="shared" si="124"/>
        <v>2196</v>
      </c>
      <c r="BD186">
        <f t="shared" si="108"/>
        <v>2040</v>
      </c>
      <c r="BE186" cm="1">
        <f t="array" ref="BE186">IF(BD186&gt;=MAX($D$3:$D$100),MAX($D$3:$D$100),IF(BC186&lt;$D$3,$D$3,INDEX($D$3:$D$100,MATCH(BC186,$D$3:$D$100)+1)))</f>
        <v>2040</v>
      </c>
      <c r="BF186">
        <f t="shared" si="109"/>
        <v>0.61919999999999997</v>
      </c>
      <c r="BG186" s="38">
        <f t="shared" si="110"/>
        <v>0.61919999999999997</v>
      </c>
      <c r="BH186">
        <f t="shared" si="111"/>
        <v>0.61919999999999997</v>
      </c>
      <c r="BI186">
        <f t="shared" si="112"/>
        <v>7536.9023999999999</v>
      </c>
      <c r="BJ186">
        <f t="shared" si="113"/>
        <v>0</v>
      </c>
      <c r="BL186" s="1" t="str" cm="1">
        <f t="array" ref="BL186">IF(INDEX(Utilities!186:186,$B$9)="","",INDEX(Utilities!186:186,$B$9))</f>
        <v/>
      </c>
      <c r="BM186" s="1" t="str" cm="1">
        <f t="array" ref="BM186">IF(INDEX(Utilities!186:186,$B$9 + 5)="","",INDEX(Utilities!186:186,$B$9 +5))</f>
        <v/>
      </c>
      <c r="BO186">
        <f t="shared" si="125"/>
        <v>2196</v>
      </c>
      <c r="BP186">
        <f t="shared" si="114"/>
        <v>2040</v>
      </c>
      <c r="BQ186" cm="1">
        <f t="array" ref="BQ186">IF(BP186&gt;=MAX($D$3:$D$100),MAX($D$3:$D$100),IF(BO186&lt;$D$3,$D$3,INDEX($D$3:$D$100,MATCH(BO186,$D$3:$D$100)+1)))</f>
        <v>2040</v>
      </c>
      <c r="BR186">
        <f t="shared" si="115"/>
        <v>4.5396000000000001</v>
      </c>
      <c r="BS186" s="38">
        <f t="shared" si="116"/>
        <v>4.5396000000000001</v>
      </c>
      <c r="BT186">
        <f t="shared" si="117"/>
        <v>4.5396000000000001</v>
      </c>
      <c r="BU186">
        <f t="shared" si="118"/>
        <v>55256.011200000001</v>
      </c>
      <c r="BV186">
        <f t="shared" si="119"/>
        <v>0</v>
      </c>
    </row>
    <row r="187" spans="7:74" x14ac:dyDescent="0.25">
      <c r="G187">
        <f t="shared" si="120"/>
        <v>2197</v>
      </c>
      <c r="H187">
        <f t="shared" si="84"/>
        <v>2040</v>
      </c>
      <c r="I187" cm="1">
        <f t="array" ref="I187">IF(H187&gt;=MAX($D$3:$D$100),MAX($D$3:$D$100),IF(G187&lt;$D$3,$D$3,INDEX($D$3:$D$100,MATCH(G187,$D$3:$D$100)+1)))</f>
        <v>2040</v>
      </c>
      <c r="J187">
        <f t="shared" si="85"/>
        <v>6.8040000000000003E-2</v>
      </c>
      <c r="K187">
        <f t="shared" si="86"/>
        <v>6.8040000000000003E-2</v>
      </c>
      <c r="L187">
        <f t="shared" si="87"/>
        <v>6.8040000000000003E-2</v>
      </c>
      <c r="M187">
        <f t="shared" si="88"/>
        <v>828.18288000000007</v>
      </c>
      <c r="N187">
        <f t="shared" si="89"/>
        <v>0</v>
      </c>
      <c r="P187" s="1" t="str" cm="1">
        <f t="array" ref="P187">IF(INDEX(Utilities!187:187,$B$9)="","",INDEX(Utilities!187:187,$B$9))</f>
        <v/>
      </c>
      <c r="Q187" s="1" t="str" cm="1">
        <f t="array" ref="Q187">IF(INDEX(Utilities!187:187,$B$9 + 2)="","",INDEX(Utilities!187:187,$B$9 + 2))</f>
        <v/>
      </c>
      <c r="S187">
        <f t="shared" si="121"/>
        <v>2197</v>
      </c>
      <c r="T187">
        <f t="shared" si="90"/>
        <v>2040</v>
      </c>
      <c r="U187" cm="1">
        <f t="array" ref="U187">IF(T187&gt;=MAX($D$3:$D$100),MAX($D$3:$D$100),IF(S187&lt;$D$3,$D$3,INDEX($D$3:$D$100,MATCH(S187,$D$3:$D$100)+1)))</f>
        <v>2040</v>
      </c>
      <c r="V187">
        <f t="shared" si="91"/>
        <v>4.5720000000000003E-5</v>
      </c>
      <c r="W187" s="38">
        <f t="shared" si="92"/>
        <v>4.5720000000000003E-5</v>
      </c>
      <c r="X187">
        <f t="shared" si="93"/>
        <v>4.5720000000000003E-5</v>
      </c>
      <c r="Y187">
        <f t="shared" si="94"/>
        <v>0.55650384000000008</v>
      </c>
      <c r="Z187">
        <f t="shared" si="95"/>
        <v>0</v>
      </c>
      <c r="AB187" s="1" t="str" cm="1">
        <f t="array" ref="AB187">IF(INDEX(Utilities!187:187,$B$9)="","",INDEX(Utilities!187:187,$B$9))</f>
        <v/>
      </c>
      <c r="AC187" s="1" t="str" cm="1">
        <f t="array" ref="AC187">IF(INDEX(Utilities!187:187,$B$9 + 3)="","",INDEX(Utilities!187:187,$B$9 +3))</f>
        <v/>
      </c>
      <c r="AE187">
        <f t="shared" si="122"/>
        <v>2197</v>
      </c>
      <c r="AF187">
        <f t="shared" si="96"/>
        <v>2040</v>
      </c>
      <c r="AG187" cm="1">
        <f t="array" ref="AG187">IF(AF187&gt;=MAX($D$3:$D$100),MAX($D$3:$D$100),IF(AE187&lt;$D$3,$D$3,INDEX($D$3:$D$100,MATCH(AE187,$D$3:$D$100)+1)))</f>
        <v>2040</v>
      </c>
      <c r="AH187">
        <f t="shared" si="97"/>
        <v>4.572E-4</v>
      </c>
      <c r="AI187" s="38">
        <f t="shared" si="98"/>
        <v>4.572E-4</v>
      </c>
      <c r="AJ187">
        <f t="shared" si="99"/>
        <v>4.572E-4</v>
      </c>
      <c r="AK187">
        <f t="shared" si="100"/>
        <v>5.5650383999999997</v>
      </c>
      <c r="AL187">
        <f t="shared" si="101"/>
        <v>0</v>
      </c>
      <c r="AN187" s="1" t="str" cm="1">
        <f t="array" ref="AN187">IF(INDEX(Utilities!187:187,$B$9)="","",INDEX(Utilities!187:187,$B$9))</f>
        <v/>
      </c>
      <c r="AO187" s="1" t="str" cm="1">
        <f t="array" ref="AO187">IF(INDEX(Utilities!187:187,$B$9 + 4)="","",INDEX(Utilities!187:187,$B$9 +4))</f>
        <v/>
      </c>
      <c r="AQ187">
        <f t="shared" si="123"/>
        <v>2197</v>
      </c>
      <c r="AR187">
        <f t="shared" si="102"/>
        <v>2040</v>
      </c>
      <c r="AS187" cm="1">
        <f t="array" ref="AS187">IF(AR187&gt;=MAX($D$3:$D$100),MAX($D$3:$D$100),IF(AQ187&lt;$D$3,$D$3,INDEX($D$3:$D$100,MATCH(AQ187,$D$3:$D$100)+1)))</f>
        <v>2040</v>
      </c>
      <c r="AT187">
        <f t="shared" si="103"/>
        <v>9.6840000000000001E-5</v>
      </c>
      <c r="AU187" s="38">
        <f t="shared" si="104"/>
        <v>9.6840000000000001E-5</v>
      </c>
      <c r="AV187">
        <f t="shared" si="105"/>
        <v>9.6840000000000001E-5</v>
      </c>
      <c r="AW187">
        <f t="shared" si="106"/>
        <v>1.17873648</v>
      </c>
      <c r="AX187">
        <f t="shared" si="107"/>
        <v>0</v>
      </c>
      <c r="BC187">
        <f t="shared" si="124"/>
        <v>2197</v>
      </c>
      <c r="BD187">
        <f t="shared" si="108"/>
        <v>2040</v>
      </c>
      <c r="BE187" cm="1">
        <f t="array" ref="BE187">IF(BD187&gt;=MAX($D$3:$D$100),MAX($D$3:$D$100),IF(BC187&lt;$D$3,$D$3,INDEX($D$3:$D$100,MATCH(BC187,$D$3:$D$100)+1)))</f>
        <v>2040</v>
      </c>
      <c r="BF187">
        <f t="shared" si="109"/>
        <v>0.61919999999999997</v>
      </c>
      <c r="BG187" s="38">
        <f t="shared" si="110"/>
        <v>0.61919999999999997</v>
      </c>
      <c r="BH187">
        <f t="shared" si="111"/>
        <v>0.61919999999999997</v>
      </c>
      <c r="BI187">
        <f t="shared" si="112"/>
        <v>7536.9023999999999</v>
      </c>
      <c r="BJ187">
        <f t="shared" si="113"/>
        <v>0</v>
      </c>
      <c r="BL187" s="1" t="str" cm="1">
        <f t="array" ref="BL187">IF(INDEX(Utilities!187:187,$B$9)="","",INDEX(Utilities!187:187,$B$9))</f>
        <v/>
      </c>
      <c r="BM187" s="1" t="str" cm="1">
        <f t="array" ref="BM187">IF(INDEX(Utilities!187:187,$B$9 + 5)="","",INDEX(Utilities!187:187,$B$9 +5))</f>
        <v/>
      </c>
      <c r="BO187">
        <f t="shared" si="125"/>
        <v>2197</v>
      </c>
      <c r="BP187">
        <f t="shared" si="114"/>
        <v>2040</v>
      </c>
      <c r="BQ187" cm="1">
        <f t="array" ref="BQ187">IF(BP187&gt;=MAX($D$3:$D$100),MAX($D$3:$D$100),IF(BO187&lt;$D$3,$D$3,INDEX($D$3:$D$100,MATCH(BO187,$D$3:$D$100)+1)))</f>
        <v>2040</v>
      </c>
      <c r="BR187">
        <f t="shared" si="115"/>
        <v>4.5396000000000001</v>
      </c>
      <c r="BS187" s="38">
        <f t="shared" si="116"/>
        <v>4.5396000000000001</v>
      </c>
      <c r="BT187">
        <f t="shared" si="117"/>
        <v>4.5396000000000001</v>
      </c>
      <c r="BU187">
        <f t="shared" si="118"/>
        <v>55256.011200000001</v>
      </c>
      <c r="BV187">
        <f t="shared" si="119"/>
        <v>0</v>
      </c>
    </row>
    <row r="188" spans="7:74" x14ac:dyDescent="0.25">
      <c r="G188">
        <f t="shared" si="120"/>
        <v>2198</v>
      </c>
      <c r="H188">
        <f t="shared" si="84"/>
        <v>2040</v>
      </c>
      <c r="I188" cm="1">
        <f t="array" ref="I188">IF(H188&gt;=MAX($D$3:$D$100),MAX($D$3:$D$100),IF(G188&lt;$D$3,$D$3,INDEX($D$3:$D$100,MATCH(G188,$D$3:$D$100)+1)))</f>
        <v>2040</v>
      </c>
      <c r="J188">
        <f t="shared" si="85"/>
        <v>6.8040000000000003E-2</v>
      </c>
      <c r="K188">
        <f t="shared" si="86"/>
        <v>6.8040000000000003E-2</v>
      </c>
      <c r="L188">
        <f t="shared" si="87"/>
        <v>6.8040000000000003E-2</v>
      </c>
      <c r="M188">
        <f t="shared" si="88"/>
        <v>828.18288000000007</v>
      </c>
      <c r="N188">
        <f t="shared" si="89"/>
        <v>0</v>
      </c>
      <c r="P188" s="1" t="str" cm="1">
        <f t="array" ref="P188">IF(INDEX(Utilities!188:188,$B$9)="","",INDEX(Utilities!188:188,$B$9))</f>
        <v/>
      </c>
      <c r="Q188" s="1" t="str" cm="1">
        <f t="array" ref="Q188">IF(INDEX(Utilities!188:188,$B$9 + 2)="","",INDEX(Utilities!188:188,$B$9 + 2))</f>
        <v/>
      </c>
      <c r="S188">
        <f t="shared" si="121"/>
        <v>2198</v>
      </c>
      <c r="T188">
        <f t="shared" si="90"/>
        <v>2040</v>
      </c>
      <c r="U188" cm="1">
        <f t="array" ref="U188">IF(T188&gt;=MAX($D$3:$D$100),MAX($D$3:$D$100),IF(S188&lt;$D$3,$D$3,INDEX($D$3:$D$100,MATCH(S188,$D$3:$D$100)+1)))</f>
        <v>2040</v>
      </c>
      <c r="V188">
        <f t="shared" si="91"/>
        <v>4.5720000000000003E-5</v>
      </c>
      <c r="W188" s="38">
        <f t="shared" si="92"/>
        <v>4.5720000000000003E-5</v>
      </c>
      <c r="X188">
        <f t="shared" si="93"/>
        <v>4.5720000000000003E-5</v>
      </c>
      <c r="Y188">
        <f t="shared" si="94"/>
        <v>0.55650384000000008</v>
      </c>
      <c r="Z188">
        <f t="shared" si="95"/>
        <v>0</v>
      </c>
      <c r="AB188" s="1" t="str" cm="1">
        <f t="array" ref="AB188">IF(INDEX(Utilities!188:188,$B$9)="","",INDEX(Utilities!188:188,$B$9))</f>
        <v/>
      </c>
      <c r="AC188" s="1" t="str" cm="1">
        <f t="array" ref="AC188">IF(INDEX(Utilities!188:188,$B$9 + 3)="","",INDEX(Utilities!188:188,$B$9 +3))</f>
        <v/>
      </c>
      <c r="AE188">
        <f t="shared" si="122"/>
        <v>2198</v>
      </c>
      <c r="AF188">
        <f t="shared" si="96"/>
        <v>2040</v>
      </c>
      <c r="AG188" cm="1">
        <f t="array" ref="AG188">IF(AF188&gt;=MAX($D$3:$D$100),MAX($D$3:$D$100),IF(AE188&lt;$D$3,$D$3,INDEX($D$3:$D$100,MATCH(AE188,$D$3:$D$100)+1)))</f>
        <v>2040</v>
      </c>
      <c r="AH188">
        <f t="shared" si="97"/>
        <v>4.572E-4</v>
      </c>
      <c r="AI188" s="38">
        <f t="shared" si="98"/>
        <v>4.572E-4</v>
      </c>
      <c r="AJ188">
        <f t="shared" si="99"/>
        <v>4.572E-4</v>
      </c>
      <c r="AK188">
        <f t="shared" si="100"/>
        <v>5.5650383999999997</v>
      </c>
      <c r="AL188">
        <f t="shared" si="101"/>
        <v>0</v>
      </c>
      <c r="AN188" s="1" t="str" cm="1">
        <f t="array" ref="AN188">IF(INDEX(Utilities!188:188,$B$9)="","",INDEX(Utilities!188:188,$B$9))</f>
        <v/>
      </c>
      <c r="AO188" s="1" t="str" cm="1">
        <f t="array" ref="AO188">IF(INDEX(Utilities!188:188,$B$9 + 4)="","",INDEX(Utilities!188:188,$B$9 +4))</f>
        <v/>
      </c>
      <c r="AQ188">
        <f t="shared" si="123"/>
        <v>2198</v>
      </c>
      <c r="AR188">
        <f t="shared" si="102"/>
        <v>2040</v>
      </c>
      <c r="AS188" cm="1">
        <f t="array" ref="AS188">IF(AR188&gt;=MAX($D$3:$D$100),MAX($D$3:$D$100),IF(AQ188&lt;$D$3,$D$3,INDEX($D$3:$D$100,MATCH(AQ188,$D$3:$D$100)+1)))</f>
        <v>2040</v>
      </c>
      <c r="AT188">
        <f t="shared" si="103"/>
        <v>9.6840000000000001E-5</v>
      </c>
      <c r="AU188" s="38">
        <f t="shared" si="104"/>
        <v>9.6840000000000001E-5</v>
      </c>
      <c r="AV188">
        <f t="shared" si="105"/>
        <v>9.6840000000000001E-5</v>
      </c>
      <c r="AW188">
        <f t="shared" si="106"/>
        <v>1.17873648</v>
      </c>
      <c r="AX188">
        <f t="shared" si="107"/>
        <v>0</v>
      </c>
      <c r="BC188">
        <f t="shared" si="124"/>
        <v>2198</v>
      </c>
      <c r="BD188">
        <f t="shared" si="108"/>
        <v>2040</v>
      </c>
      <c r="BE188" cm="1">
        <f t="array" ref="BE188">IF(BD188&gt;=MAX($D$3:$D$100),MAX($D$3:$D$100),IF(BC188&lt;$D$3,$D$3,INDEX($D$3:$D$100,MATCH(BC188,$D$3:$D$100)+1)))</f>
        <v>2040</v>
      </c>
      <c r="BF188">
        <f t="shared" si="109"/>
        <v>0.61919999999999997</v>
      </c>
      <c r="BG188" s="38">
        <f t="shared" si="110"/>
        <v>0.61919999999999997</v>
      </c>
      <c r="BH188">
        <f t="shared" si="111"/>
        <v>0.61919999999999997</v>
      </c>
      <c r="BI188">
        <f t="shared" si="112"/>
        <v>7536.9023999999999</v>
      </c>
      <c r="BJ188">
        <f t="shared" si="113"/>
        <v>0</v>
      </c>
      <c r="BL188" s="1" t="str" cm="1">
        <f t="array" ref="BL188">IF(INDEX(Utilities!188:188,$B$9)="","",INDEX(Utilities!188:188,$B$9))</f>
        <v/>
      </c>
      <c r="BM188" s="1" t="str" cm="1">
        <f t="array" ref="BM188">IF(INDEX(Utilities!188:188,$B$9 + 5)="","",INDEX(Utilities!188:188,$B$9 +5))</f>
        <v/>
      </c>
      <c r="BO188">
        <f t="shared" si="125"/>
        <v>2198</v>
      </c>
      <c r="BP188">
        <f t="shared" si="114"/>
        <v>2040</v>
      </c>
      <c r="BQ188" cm="1">
        <f t="array" ref="BQ188">IF(BP188&gt;=MAX($D$3:$D$100),MAX($D$3:$D$100),IF(BO188&lt;$D$3,$D$3,INDEX($D$3:$D$100,MATCH(BO188,$D$3:$D$100)+1)))</f>
        <v>2040</v>
      </c>
      <c r="BR188">
        <f t="shared" si="115"/>
        <v>4.5396000000000001</v>
      </c>
      <c r="BS188" s="38">
        <f t="shared" si="116"/>
        <v>4.5396000000000001</v>
      </c>
      <c r="BT188">
        <f t="shared" si="117"/>
        <v>4.5396000000000001</v>
      </c>
      <c r="BU188">
        <f t="shared" si="118"/>
        <v>55256.011200000001</v>
      </c>
      <c r="BV188">
        <f t="shared" si="119"/>
        <v>0</v>
      </c>
    </row>
    <row r="189" spans="7:74" x14ac:dyDescent="0.25">
      <c r="G189">
        <f t="shared" si="120"/>
        <v>2199</v>
      </c>
      <c r="H189">
        <f t="shared" si="84"/>
        <v>2040</v>
      </c>
      <c r="I189" cm="1">
        <f t="array" ref="I189">IF(H189&gt;=MAX($D$3:$D$100),MAX($D$3:$D$100),IF(G189&lt;$D$3,$D$3,INDEX($D$3:$D$100,MATCH(G189,$D$3:$D$100)+1)))</f>
        <v>2040</v>
      </c>
      <c r="J189">
        <f t="shared" si="85"/>
        <v>6.8040000000000003E-2</v>
      </c>
      <c r="K189">
        <f t="shared" si="86"/>
        <v>6.8040000000000003E-2</v>
      </c>
      <c r="L189">
        <f t="shared" si="87"/>
        <v>6.8040000000000003E-2</v>
      </c>
      <c r="M189">
        <f t="shared" si="88"/>
        <v>828.18288000000007</v>
      </c>
      <c r="N189">
        <f t="shared" si="89"/>
        <v>0</v>
      </c>
      <c r="P189" s="1" t="str" cm="1">
        <f t="array" ref="P189">IF(INDEX(Utilities!189:189,$B$9)="","",INDEX(Utilities!189:189,$B$9))</f>
        <v/>
      </c>
      <c r="Q189" s="1" t="str" cm="1">
        <f t="array" ref="Q189">IF(INDEX(Utilities!189:189,$B$9 + 2)="","",INDEX(Utilities!189:189,$B$9 + 2))</f>
        <v/>
      </c>
      <c r="S189">
        <f t="shared" si="121"/>
        <v>2199</v>
      </c>
      <c r="T189">
        <f t="shared" si="90"/>
        <v>2040</v>
      </c>
      <c r="U189" cm="1">
        <f t="array" ref="U189">IF(T189&gt;=MAX($D$3:$D$100),MAX($D$3:$D$100),IF(S189&lt;$D$3,$D$3,INDEX($D$3:$D$100,MATCH(S189,$D$3:$D$100)+1)))</f>
        <v>2040</v>
      </c>
      <c r="V189">
        <f t="shared" si="91"/>
        <v>4.5720000000000003E-5</v>
      </c>
      <c r="W189" s="38">
        <f t="shared" si="92"/>
        <v>4.5720000000000003E-5</v>
      </c>
      <c r="X189">
        <f t="shared" si="93"/>
        <v>4.5720000000000003E-5</v>
      </c>
      <c r="Y189">
        <f t="shared" si="94"/>
        <v>0.55650384000000008</v>
      </c>
      <c r="Z189">
        <f t="shared" si="95"/>
        <v>0</v>
      </c>
      <c r="AB189" s="1" t="str" cm="1">
        <f t="array" ref="AB189">IF(INDEX(Utilities!189:189,$B$9)="","",INDEX(Utilities!189:189,$B$9))</f>
        <v/>
      </c>
      <c r="AC189" s="1" t="str" cm="1">
        <f t="array" ref="AC189">IF(INDEX(Utilities!189:189,$B$9 + 3)="","",INDEX(Utilities!189:189,$B$9 +3))</f>
        <v/>
      </c>
      <c r="AE189">
        <f t="shared" si="122"/>
        <v>2199</v>
      </c>
      <c r="AF189">
        <f t="shared" si="96"/>
        <v>2040</v>
      </c>
      <c r="AG189" cm="1">
        <f t="array" ref="AG189">IF(AF189&gt;=MAX($D$3:$D$100),MAX($D$3:$D$100),IF(AE189&lt;$D$3,$D$3,INDEX($D$3:$D$100,MATCH(AE189,$D$3:$D$100)+1)))</f>
        <v>2040</v>
      </c>
      <c r="AH189">
        <f t="shared" si="97"/>
        <v>4.572E-4</v>
      </c>
      <c r="AI189" s="38">
        <f t="shared" si="98"/>
        <v>4.572E-4</v>
      </c>
      <c r="AJ189">
        <f t="shared" si="99"/>
        <v>4.572E-4</v>
      </c>
      <c r="AK189">
        <f t="shared" si="100"/>
        <v>5.5650383999999997</v>
      </c>
      <c r="AL189">
        <f t="shared" si="101"/>
        <v>0</v>
      </c>
      <c r="AN189" s="1" t="str" cm="1">
        <f t="array" ref="AN189">IF(INDEX(Utilities!189:189,$B$9)="","",INDEX(Utilities!189:189,$B$9))</f>
        <v/>
      </c>
      <c r="AO189" s="1" t="str" cm="1">
        <f t="array" ref="AO189">IF(INDEX(Utilities!189:189,$B$9 + 4)="","",INDEX(Utilities!189:189,$B$9 +4))</f>
        <v/>
      </c>
      <c r="AQ189">
        <f t="shared" si="123"/>
        <v>2199</v>
      </c>
      <c r="AR189">
        <f t="shared" si="102"/>
        <v>2040</v>
      </c>
      <c r="AS189" cm="1">
        <f t="array" ref="AS189">IF(AR189&gt;=MAX($D$3:$D$100),MAX($D$3:$D$100),IF(AQ189&lt;$D$3,$D$3,INDEX($D$3:$D$100,MATCH(AQ189,$D$3:$D$100)+1)))</f>
        <v>2040</v>
      </c>
      <c r="AT189">
        <f t="shared" si="103"/>
        <v>9.6840000000000001E-5</v>
      </c>
      <c r="AU189" s="38">
        <f t="shared" si="104"/>
        <v>9.6840000000000001E-5</v>
      </c>
      <c r="AV189">
        <f t="shared" si="105"/>
        <v>9.6840000000000001E-5</v>
      </c>
      <c r="AW189">
        <f t="shared" si="106"/>
        <v>1.17873648</v>
      </c>
      <c r="AX189">
        <f t="shared" si="107"/>
        <v>0</v>
      </c>
      <c r="BC189">
        <f t="shared" si="124"/>
        <v>2199</v>
      </c>
      <c r="BD189">
        <f t="shared" si="108"/>
        <v>2040</v>
      </c>
      <c r="BE189" cm="1">
        <f t="array" ref="BE189">IF(BD189&gt;=MAX($D$3:$D$100),MAX($D$3:$D$100),IF(BC189&lt;$D$3,$D$3,INDEX($D$3:$D$100,MATCH(BC189,$D$3:$D$100)+1)))</f>
        <v>2040</v>
      </c>
      <c r="BF189">
        <f t="shared" si="109"/>
        <v>0.61919999999999997</v>
      </c>
      <c r="BG189" s="38">
        <f t="shared" si="110"/>
        <v>0.61919999999999997</v>
      </c>
      <c r="BH189">
        <f t="shared" si="111"/>
        <v>0.61919999999999997</v>
      </c>
      <c r="BI189">
        <f t="shared" si="112"/>
        <v>7536.9023999999999</v>
      </c>
      <c r="BJ189">
        <f t="shared" si="113"/>
        <v>0</v>
      </c>
      <c r="BL189" s="1" t="str" cm="1">
        <f t="array" ref="BL189">IF(INDEX(Utilities!189:189,$B$9)="","",INDEX(Utilities!189:189,$B$9))</f>
        <v/>
      </c>
      <c r="BM189" s="1" t="str" cm="1">
        <f t="array" ref="BM189">IF(INDEX(Utilities!189:189,$B$9 + 5)="","",INDEX(Utilities!189:189,$B$9 +5))</f>
        <v/>
      </c>
      <c r="BO189">
        <f t="shared" si="125"/>
        <v>2199</v>
      </c>
      <c r="BP189">
        <f t="shared" si="114"/>
        <v>2040</v>
      </c>
      <c r="BQ189" cm="1">
        <f t="array" ref="BQ189">IF(BP189&gt;=MAX($D$3:$D$100),MAX($D$3:$D$100),IF(BO189&lt;$D$3,$D$3,INDEX($D$3:$D$100,MATCH(BO189,$D$3:$D$100)+1)))</f>
        <v>2040</v>
      </c>
      <c r="BR189">
        <f t="shared" si="115"/>
        <v>4.5396000000000001</v>
      </c>
      <c r="BS189" s="38">
        <f t="shared" si="116"/>
        <v>4.5396000000000001</v>
      </c>
      <c r="BT189">
        <f t="shared" si="117"/>
        <v>4.5396000000000001</v>
      </c>
      <c r="BU189">
        <f t="shared" si="118"/>
        <v>55256.011200000001</v>
      </c>
      <c r="BV189">
        <f t="shared" si="119"/>
        <v>0</v>
      </c>
    </row>
    <row r="190" spans="7:74" x14ac:dyDescent="0.25">
      <c r="G190">
        <f t="shared" si="120"/>
        <v>2200</v>
      </c>
      <c r="H190">
        <f t="shared" si="84"/>
        <v>2040</v>
      </c>
      <c r="I190" cm="1">
        <f t="array" ref="I190">IF(H190&gt;=MAX($D$3:$D$100),MAX($D$3:$D$100),IF(G190&lt;$D$3,$D$3,INDEX($D$3:$D$100,MATCH(G190,$D$3:$D$100)+1)))</f>
        <v>2040</v>
      </c>
      <c r="J190">
        <f t="shared" si="85"/>
        <v>6.8040000000000003E-2</v>
      </c>
      <c r="K190">
        <f t="shared" si="86"/>
        <v>6.8040000000000003E-2</v>
      </c>
      <c r="L190">
        <f t="shared" si="87"/>
        <v>6.8040000000000003E-2</v>
      </c>
      <c r="M190">
        <f t="shared" si="88"/>
        <v>828.18288000000007</v>
      </c>
      <c r="N190">
        <f t="shared" si="89"/>
        <v>0</v>
      </c>
      <c r="P190" s="1" t="str" cm="1">
        <f t="array" ref="P190">IF(INDEX(Utilities!190:190,$B$9)="","",INDEX(Utilities!190:190,$B$9))</f>
        <v/>
      </c>
      <c r="Q190" s="1" t="str" cm="1">
        <f t="array" ref="Q190">IF(INDEX(Utilities!190:190,$B$9 + 2)="","",INDEX(Utilities!190:190,$B$9 + 2))</f>
        <v/>
      </c>
      <c r="S190">
        <f t="shared" si="121"/>
        <v>2200</v>
      </c>
      <c r="T190">
        <f t="shared" si="90"/>
        <v>2040</v>
      </c>
      <c r="U190" cm="1">
        <f t="array" ref="U190">IF(T190&gt;=MAX($D$3:$D$100),MAX($D$3:$D$100),IF(S190&lt;$D$3,$D$3,INDEX($D$3:$D$100,MATCH(S190,$D$3:$D$100)+1)))</f>
        <v>2040</v>
      </c>
      <c r="V190">
        <f t="shared" si="91"/>
        <v>4.5720000000000003E-5</v>
      </c>
      <c r="W190" s="38">
        <f t="shared" si="92"/>
        <v>4.5720000000000003E-5</v>
      </c>
      <c r="X190">
        <f t="shared" si="93"/>
        <v>4.5720000000000003E-5</v>
      </c>
      <c r="Y190">
        <f t="shared" si="94"/>
        <v>0.55650384000000008</v>
      </c>
      <c r="Z190">
        <f t="shared" si="95"/>
        <v>0</v>
      </c>
      <c r="AB190" s="1" t="str" cm="1">
        <f t="array" ref="AB190">IF(INDEX(Utilities!190:190,$B$9)="","",INDEX(Utilities!190:190,$B$9))</f>
        <v/>
      </c>
      <c r="AC190" s="1" t="str" cm="1">
        <f t="array" ref="AC190">IF(INDEX(Utilities!190:190,$B$9 + 3)="","",INDEX(Utilities!190:190,$B$9 +3))</f>
        <v/>
      </c>
      <c r="AE190">
        <f t="shared" si="122"/>
        <v>2200</v>
      </c>
      <c r="AF190">
        <f t="shared" si="96"/>
        <v>2040</v>
      </c>
      <c r="AG190" cm="1">
        <f t="array" ref="AG190">IF(AF190&gt;=MAX($D$3:$D$100),MAX($D$3:$D$100),IF(AE190&lt;$D$3,$D$3,INDEX($D$3:$D$100,MATCH(AE190,$D$3:$D$100)+1)))</f>
        <v>2040</v>
      </c>
      <c r="AH190">
        <f t="shared" si="97"/>
        <v>4.572E-4</v>
      </c>
      <c r="AI190" s="38">
        <f t="shared" si="98"/>
        <v>4.572E-4</v>
      </c>
      <c r="AJ190">
        <f t="shared" si="99"/>
        <v>4.572E-4</v>
      </c>
      <c r="AK190">
        <f t="shared" si="100"/>
        <v>5.5650383999999997</v>
      </c>
      <c r="AL190">
        <f t="shared" si="101"/>
        <v>0</v>
      </c>
      <c r="AN190" s="1" t="str" cm="1">
        <f t="array" ref="AN190">IF(INDEX(Utilities!190:190,$B$9)="","",INDEX(Utilities!190:190,$B$9))</f>
        <v/>
      </c>
      <c r="AO190" s="1" t="str" cm="1">
        <f t="array" ref="AO190">IF(INDEX(Utilities!190:190,$B$9 + 4)="","",INDEX(Utilities!190:190,$B$9 +4))</f>
        <v/>
      </c>
      <c r="AQ190">
        <f t="shared" si="123"/>
        <v>2200</v>
      </c>
      <c r="AR190">
        <f t="shared" si="102"/>
        <v>2040</v>
      </c>
      <c r="AS190" cm="1">
        <f t="array" ref="AS190">IF(AR190&gt;=MAX($D$3:$D$100),MAX($D$3:$D$100),IF(AQ190&lt;$D$3,$D$3,INDEX($D$3:$D$100,MATCH(AQ190,$D$3:$D$100)+1)))</f>
        <v>2040</v>
      </c>
      <c r="AT190">
        <f t="shared" si="103"/>
        <v>9.6840000000000001E-5</v>
      </c>
      <c r="AU190" s="38">
        <f t="shared" si="104"/>
        <v>9.6840000000000001E-5</v>
      </c>
      <c r="AV190">
        <f t="shared" si="105"/>
        <v>9.6840000000000001E-5</v>
      </c>
      <c r="AW190">
        <f t="shared" si="106"/>
        <v>1.17873648</v>
      </c>
      <c r="AX190">
        <f t="shared" si="107"/>
        <v>0</v>
      </c>
      <c r="BC190">
        <f t="shared" si="124"/>
        <v>2200</v>
      </c>
      <c r="BD190">
        <f t="shared" si="108"/>
        <v>2040</v>
      </c>
      <c r="BE190" cm="1">
        <f t="array" ref="BE190">IF(BD190&gt;=MAX($D$3:$D$100),MAX($D$3:$D$100),IF(BC190&lt;$D$3,$D$3,INDEX($D$3:$D$100,MATCH(BC190,$D$3:$D$100)+1)))</f>
        <v>2040</v>
      </c>
      <c r="BF190">
        <f t="shared" si="109"/>
        <v>0.61919999999999997</v>
      </c>
      <c r="BG190" s="38">
        <f t="shared" si="110"/>
        <v>0.61919999999999997</v>
      </c>
      <c r="BH190">
        <f t="shared" si="111"/>
        <v>0.61919999999999997</v>
      </c>
      <c r="BI190">
        <f t="shared" si="112"/>
        <v>7536.9023999999999</v>
      </c>
      <c r="BJ190">
        <f t="shared" si="113"/>
        <v>0</v>
      </c>
      <c r="BL190" s="1" t="str" cm="1">
        <f t="array" ref="BL190">IF(INDEX(Utilities!190:190,$B$9)="","",INDEX(Utilities!190:190,$B$9))</f>
        <v/>
      </c>
      <c r="BM190" s="1" t="str" cm="1">
        <f t="array" ref="BM190">IF(INDEX(Utilities!190:190,$B$9 + 5)="","",INDEX(Utilities!190:190,$B$9 +5))</f>
        <v/>
      </c>
      <c r="BO190">
        <f t="shared" si="125"/>
        <v>2200</v>
      </c>
      <c r="BP190">
        <f t="shared" si="114"/>
        <v>2040</v>
      </c>
      <c r="BQ190" cm="1">
        <f t="array" ref="BQ190">IF(BP190&gt;=MAX($D$3:$D$100),MAX($D$3:$D$100),IF(BO190&lt;$D$3,$D$3,INDEX($D$3:$D$100,MATCH(BO190,$D$3:$D$100)+1)))</f>
        <v>2040</v>
      </c>
      <c r="BR190">
        <f t="shared" si="115"/>
        <v>4.5396000000000001</v>
      </c>
      <c r="BS190" s="38">
        <f t="shared" si="116"/>
        <v>4.5396000000000001</v>
      </c>
      <c r="BT190">
        <f t="shared" si="117"/>
        <v>4.5396000000000001</v>
      </c>
      <c r="BU190">
        <f t="shared" si="118"/>
        <v>55256.011200000001</v>
      </c>
      <c r="BV190">
        <f t="shared" si="119"/>
        <v>0</v>
      </c>
    </row>
    <row r="191" spans="7:74" x14ac:dyDescent="0.25">
      <c r="G191">
        <f t="shared" si="120"/>
        <v>2201</v>
      </c>
      <c r="H191">
        <f t="shared" si="84"/>
        <v>2040</v>
      </c>
      <c r="I191" cm="1">
        <f t="array" ref="I191">IF(H191&gt;=MAX($D$3:$D$100),MAX($D$3:$D$100),IF(G191&lt;$D$3,$D$3,INDEX($D$3:$D$100,MATCH(G191,$D$3:$D$100)+1)))</f>
        <v>2040</v>
      </c>
      <c r="J191">
        <f t="shared" si="85"/>
        <v>6.8040000000000003E-2</v>
      </c>
      <c r="K191">
        <f t="shared" si="86"/>
        <v>6.8040000000000003E-2</v>
      </c>
      <c r="L191">
        <f t="shared" si="87"/>
        <v>6.8040000000000003E-2</v>
      </c>
      <c r="M191">
        <f t="shared" si="88"/>
        <v>828.18288000000007</v>
      </c>
      <c r="N191">
        <f t="shared" si="89"/>
        <v>0</v>
      </c>
      <c r="P191" s="1" t="str" cm="1">
        <f t="array" ref="P191">IF(INDEX(Utilities!191:191,$B$9)="","",INDEX(Utilities!191:191,$B$9))</f>
        <v/>
      </c>
      <c r="Q191" s="1" t="str" cm="1">
        <f t="array" ref="Q191">IF(INDEX(Utilities!191:191,$B$9 + 2)="","",INDEX(Utilities!191:191,$B$9 + 2))</f>
        <v/>
      </c>
      <c r="S191">
        <f t="shared" si="121"/>
        <v>2201</v>
      </c>
      <c r="T191">
        <f t="shared" si="90"/>
        <v>2040</v>
      </c>
      <c r="U191" cm="1">
        <f t="array" ref="U191">IF(T191&gt;=MAX($D$3:$D$100),MAX($D$3:$D$100),IF(S191&lt;$D$3,$D$3,INDEX($D$3:$D$100,MATCH(S191,$D$3:$D$100)+1)))</f>
        <v>2040</v>
      </c>
      <c r="V191">
        <f t="shared" si="91"/>
        <v>4.5720000000000003E-5</v>
      </c>
      <c r="W191" s="38">
        <f t="shared" si="92"/>
        <v>4.5720000000000003E-5</v>
      </c>
      <c r="X191">
        <f t="shared" si="93"/>
        <v>4.5720000000000003E-5</v>
      </c>
      <c r="Y191">
        <f t="shared" si="94"/>
        <v>0.55650384000000008</v>
      </c>
      <c r="Z191">
        <f t="shared" si="95"/>
        <v>0</v>
      </c>
      <c r="AB191" s="1" t="str" cm="1">
        <f t="array" ref="AB191">IF(INDEX(Utilities!191:191,$B$9)="","",INDEX(Utilities!191:191,$B$9))</f>
        <v/>
      </c>
      <c r="AC191" s="1" t="str" cm="1">
        <f t="array" ref="AC191">IF(INDEX(Utilities!191:191,$B$9 + 3)="","",INDEX(Utilities!191:191,$B$9 +3))</f>
        <v/>
      </c>
      <c r="AE191">
        <f t="shared" si="122"/>
        <v>2201</v>
      </c>
      <c r="AF191">
        <f t="shared" si="96"/>
        <v>2040</v>
      </c>
      <c r="AG191" cm="1">
        <f t="array" ref="AG191">IF(AF191&gt;=MAX($D$3:$D$100),MAX($D$3:$D$100),IF(AE191&lt;$D$3,$D$3,INDEX($D$3:$D$100,MATCH(AE191,$D$3:$D$100)+1)))</f>
        <v>2040</v>
      </c>
      <c r="AH191">
        <f t="shared" si="97"/>
        <v>4.572E-4</v>
      </c>
      <c r="AI191" s="38">
        <f t="shared" si="98"/>
        <v>4.572E-4</v>
      </c>
      <c r="AJ191">
        <f t="shared" si="99"/>
        <v>4.572E-4</v>
      </c>
      <c r="AK191">
        <f t="shared" si="100"/>
        <v>5.5650383999999997</v>
      </c>
      <c r="AL191">
        <f t="shared" si="101"/>
        <v>0</v>
      </c>
      <c r="AN191" s="1" t="str" cm="1">
        <f t="array" ref="AN191">IF(INDEX(Utilities!191:191,$B$9)="","",INDEX(Utilities!191:191,$B$9))</f>
        <v/>
      </c>
      <c r="AO191" s="1" t="str" cm="1">
        <f t="array" ref="AO191">IF(INDEX(Utilities!191:191,$B$9 + 4)="","",INDEX(Utilities!191:191,$B$9 +4))</f>
        <v/>
      </c>
      <c r="AQ191">
        <f t="shared" si="123"/>
        <v>2201</v>
      </c>
      <c r="AR191">
        <f t="shared" si="102"/>
        <v>2040</v>
      </c>
      <c r="AS191" cm="1">
        <f t="array" ref="AS191">IF(AR191&gt;=MAX($D$3:$D$100),MAX($D$3:$D$100),IF(AQ191&lt;$D$3,$D$3,INDEX($D$3:$D$100,MATCH(AQ191,$D$3:$D$100)+1)))</f>
        <v>2040</v>
      </c>
      <c r="AT191">
        <f t="shared" si="103"/>
        <v>9.6840000000000001E-5</v>
      </c>
      <c r="AU191" s="38">
        <f t="shared" si="104"/>
        <v>9.6840000000000001E-5</v>
      </c>
      <c r="AV191">
        <f t="shared" si="105"/>
        <v>9.6840000000000001E-5</v>
      </c>
      <c r="AW191">
        <f t="shared" si="106"/>
        <v>1.17873648</v>
      </c>
      <c r="AX191">
        <f t="shared" si="107"/>
        <v>0</v>
      </c>
      <c r="BC191">
        <f t="shared" si="124"/>
        <v>2201</v>
      </c>
      <c r="BD191">
        <f t="shared" si="108"/>
        <v>2040</v>
      </c>
      <c r="BE191" cm="1">
        <f t="array" ref="BE191">IF(BD191&gt;=MAX($D$3:$D$100),MAX($D$3:$D$100),IF(BC191&lt;$D$3,$D$3,INDEX($D$3:$D$100,MATCH(BC191,$D$3:$D$100)+1)))</f>
        <v>2040</v>
      </c>
      <c r="BF191">
        <f t="shared" si="109"/>
        <v>0.61919999999999997</v>
      </c>
      <c r="BG191" s="38">
        <f t="shared" si="110"/>
        <v>0.61919999999999997</v>
      </c>
      <c r="BH191">
        <f t="shared" si="111"/>
        <v>0.61919999999999997</v>
      </c>
      <c r="BI191">
        <f t="shared" si="112"/>
        <v>7536.9023999999999</v>
      </c>
      <c r="BJ191">
        <f t="shared" si="113"/>
        <v>0</v>
      </c>
      <c r="BL191" s="1" t="str" cm="1">
        <f t="array" ref="BL191">IF(INDEX(Utilities!191:191,$B$9)="","",INDEX(Utilities!191:191,$B$9))</f>
        <v/>
      </c>
      <c r="BM191" s="1" t="str" cm="1">
        <f t="array" ref="BM191">IF(INDEX(Utilities!191:191,$B$9 + 5)="","",INDEX(Utilities!191:191,$B$9 +5))</f>
        <v/>
      </c>
      <c r="BO191">
        <f t="shared" si="125"/>
        <v>2201</v>
      </c>
      <c r="BP191">
        <f t="shared" si="114"/>
        <v>2040</v>
      </c>
      <c r="BQ191" cm="1">
        <f t="array" ref="BQ191">IF(BP191&gt;=MAX($D$3:$D$100),MAX($D$3:$D$100),IF(BO191&lt;$D$3,$D$3,INDEX($D$3:$D$100,MATCH(BO191,$D$3:$D$100)+1)))</f>
        <v>2040</v>
      </c>
      <c r="BR191">
        <f t="shared" si="115"/>
        <v>4.5396000000000001</v>
      </c>
      <c r="BS191" s="38">
        <f t="shared" si="116"/>
        <v>4.5396000000000001</v>
      </c>
      <c r="BT191">
        <f t="shared" si="117"/>
        <v>4.5396000000000001</v>
      </c>
      <c r="BU191">
        <f t="shared" si="118"/>
        <v>55256.011200000001</v>
      </c>
      <c r="BV191">
        <f t="shared" si="119"/>
        <v>0</v>
      </c>
    </row>
    <row r="192" spans="7:74" x14ac:dyDescent="0.25">
      <c r="G192">
        <f t="shared" si="120"/>
        <v>2202</v>
      </c>
      <c r="H192">
        <f t="shared" si="84"/>
        <v>2040</v>
      </c>
      <c r="I192" cm="1">
        <f t="array" ref="I192">IF(H192&gt;=MAX($D$3:$D$100),MAX($D$3:$D$100),IF(G192&lt;$D$3,$D$3,INDEX($D$3:$D$100,MATCH(G192,$D$3:$D$100)+1)))</f>
        <v>2040</v>
      </c>
      <c r="J192">
        <f t="shared" si="85"/>
        <v>6.8040000000000003E-2</v>
      </c>
      <c r="K192">
        <f t="shared" si="86"/>
        <v>6.8040000000000003E-2</v>
      </c>
      <c r="L192">
        <f t="shared" si="87"/>
        <v>6.8040000000000003E-2</v>
      </c>
      <c r="M192">
        <f t="shared" si="88"/>
        <v>828.18288000000007</v>
      </c>
      <c r="N192">
        <f t="shared" si="89"/>
        <v>0</v>
      </c>
      <c r="P192" s="1" t="str" cm="1">
        <f t="array" ref="P192">IF(INDEX(Utilities!192:192,$B$9)="","",INDEX(Utilities!192:192,$B$9))</f>
        <v/>
      </c>
      <c r="Q192" s="1" t="str" cm="1">
        <f t="array" ref="Q192">IF(INDEX(Utilities!192:192,$B$9 + 2)="","",INDEX(Utilities!192:192,$B$9 + 2))</f>
        <v/>
      </c>
      <c r="S192">
        <f t="shared" si="121"/>
        <v>2202</v>
      </c>
      <c r="T192">
        <f t="shared" si="90"/>
        <v>2040</v>
      </c>
      <c r="U192" cm="1">
        <f t="array" ref="U192">IF(T192&gt;=MAX($D$3:$D$100),MAX($D$3:$D$100),IF(S192&lt;$D$3,$D$3,INDEX($D$3:$D$100,MATCH(S192,$D$3:$D$100)+1)))</f>
        <v>2040</v>
      </c>
      <c r="V192">
        <f t="shared" si="91"/>
        <v>4.5720000000000003E-5</v>
      </c>
      <c r="W192" s="38">
        <f t="shared" si="92"/>
        <v>4.5720000000000003E-5</v>
      </c>
      <c r="X192">
        <f t="shared" si="93"/>
        <v>4.5720000000000003E-5</v>
      </c>
      <c r="Y192">
        <f t="shared" si="94"/>
        <v>0.55650384000000008</v>
      </c>
      <c r="Z192">
        <f t="shared" si="95"/>
        <v>0</v>
      </c>
      <c r="AB192" s="1" t="str" cm="1">
        <f t="array" ref="AB192">IF(INDEX(Utilities!192:192,$B$9)="","",INDEX(Utilities!192:192,$B$9))</f>
        <v/>
      </c>
      <c r="AC192" s="1" t="str" cm="1">
        <f t="array" ref="AC192">IF(INDEX(Utilities!192:192,$B$9 + 3)="","",INDEX(Utilities!192:192,$B$9 +3))</f>
        <v/>
      </c>
      <c r="AE192">
        <f t="shared" si="122"/>
        <v>2202</v>
      </c>
      <c r="AF192">
        <f t="shared" si="96"/>
        <v>2040</v>
      </c>
      <c r="AG192" cm="1">
        <f t="array" ref="AG192">IF(AF192&gt;=MAX($D$3:$D$100),MAX($D$3:$D$100),IF(AE192&lt;$D$3,$D$3,INDEX($D$3:$D$100,MATCH(AE192,$D$3:$D$100)+1)))</f>
        <v>2040</v>
      </c>
      <c r="AH192">
        <f t="shared" si="97"/>
        <v>4.572E-4</v>
      </c>
      <c r="AI192" s="38">
        <f t="shared" si="98"/>
        <v>4.572E-4</v>
      </c>
      <c r="AJ192">
        <f t="shared" si="99"/>
        <v>4.572E-4</v>
      </c>
      <c r="AK192">
        <f t="shared" si="100"/>
        <v>5.5650383999999997</v>
      </c>
      <c r="AL192">
        <f t="shared" si="101"/>
        <v>0</v>
      </c>
      <c r="AN192" s="1" t="str" cm="1">
        <f t="array" ref="AN192">IF(INDEX(Utilities!192:192,$B$9)="","",INDEX(Utilities!192:192,$B$9))</f>
        <v/>
      </c>
      <c r="AO192" s="1" t="str" cm="1">
        <f t="array" ref="AO192">IF(INDEX(Utilities!192:192,$B$9 + 4)="","",INDEX(Utilities!192:192,$B$9 +4))</f>
        <v/>
      </c>
      <c r="AQ192">
        <f t="shared" si="123"/>
        <v>2202</v>
      </c>
      <c r="AR192">
        <f t="shared" si="102"/>
        <v>2040</v>
      </c>
      <c r="AS192" cm="1">
        <f t="array" ref="AS192">IF(AR192&gt;=MAX($D$3:$D$100),MAX($D$3:$D$100),IF(AQ192&lt;$D$3,$D$3,INDEX($D$3:$D$100,MATCH(AQ192,$D$3:$D$100)+1)))</f>
        <v>2040</v>
      </c>
      <c r="AT192">
        <f t="shared" si="103"/>
        <v>9.6840000000000001E-5</v>
      </c>
      <c r="AU192" s="38">
        <f t="shared" si="104"/>
        <v>9.6840000000000001E-5</v>
      </c>
      <c r="AV192">
        <f t="shared" si="105"/>
        <v>9.6840000000000001E-5</v>
      </c>
      <c r="AW192">
        <f t="shared" si="106"/>
        <v>1.17873648</v>
      </c>
      <c r="AX192">
        <f t="shared" si="107"/>
        <v>0</v>
      </c>
      <c r="BC192">
        <f t="shared" si="124"/>
        <v>2202</v>
      </c>
      <c r="BD192">
        <f t="shared" si="108"/>
        <v>2040</v>
      </c>
      <c r="BE192" cm="1">
        <f t="array" ref="BE192">IF(BD192&gt;=MAX($D$3:$D$100),MAX($D$3:$D$100),IF(BC192&lt;$D$3,$D$3,INDEX($D$3:$D$100,MATCH(BC192,$D$3:$D$100)+1)))</f>
        <v>2040</v>
      </c>
      <c r="BF192">
        <f t="shared" si="109"/>
        <v>0.61919999999999997</v>
      </c>
      <c r="BG192" s="38">
        <f t="shared" si="110"/>
        <v>0.61919999999999997</v>
      </c>
      <c r="BH192">
        <f t="shared" si="111"/>
        <v>0.61919999999999997</v>
      </c>
      <c r="BI192">
        <f t="shared" si="112"/>
        <v>7536.9023999999999</v>
      </c>
      <c r="BJ192">
        <f t="shared" si="113"/>
        <v>0</v>
      </c>
      <c r="BL192" s="1" t="str" cm="1">
        <f t="array" ref="BL192">IF(INDEX(Utilities!192:192,$B$9)="","",INDEX(Utilities!192:192,$B$9))</f>
        <v/>
      </c>
      <c r="BM192" s="1" t="str" cm="1">
        <f t="array" ref="BM192">IF(INDEX(Utilities!192:192,$B$9 + 5)="","",INDEX(Utilities!192:192,$B$9 +5))</f>
        <v/>
      </c>
      <c r="BO192">
        <f t="shared" si="125"/>
        <v>2202</v>
      </c>
      <c r="BP192">
        <f t="shared" si="114"/>
        <v>2040</v>
      </c>
      <c r="BQ192" cm="1">
        <f t="array" ref="BQ192">IF(BP192&gt;=MAX($D$3:$D$100),MAX($D$3:$D$100),IF(BO192&lt;$D$3,$D$3,INDEX($D$3:$D$100,MATCH(BO192,$D$3:$D$100)+1)))</f>
        <v>2040</v>
      </c>
      <c r="BR192">
        <f t="shared" si="115"/>
        <v>4.5396000000000001</v>
      </c>
      <c r="BS192" s="38">
        <f t="shared" si="116"/>
        <v>4.5396000000000001</v>
      </c>
      <c r="BT192">
        <f t="shared" si="117"/>
        <v>4.5396000000000001</v>
      </c>
      <c r="BU192">
        <f t="shared" si="118"/>
        <v>55256.011200000001</v>
      </c>
      <c r="BV192">
        <f t="shared" si="119"/>
        <v>0</v>
      </c>
    </row>
    <row r="193" spans="7:74" x14ac:dyDescent="0.25">
      <c r="G193">
        <f t="shared" si="120"/>
        <v>2203</v>
      </c>
      <c r="H193">
        <f t="shared" si="84"/>
        <v>2040</v>
      </c>
      <c r="I193" cm="1">
        <f t="array" ref="I193">IF(H193&gt;=MAX($D$3:$D$100),MAX($D$3:$D$100),IF(G193&lt;$D$3,$D$3,INDEX($D$3:$D$100,MATCH(G193,$D$3:$D$100)+1)))</f>
        <v>2040</v>
      </c>
      <c r="J193">
        <f t="shared" si="85"/>
        <v>6.8040000000000003E-2</v>
      </c>
      <c r="K193">
        <f t="shared" si="86"/>
        <v>6.8040000000000003E-2</v>
      </c>
      <c r="L193">
        <f t="shared" si="87"/>
        <v>6.8040000000000003E-2</v>
      </c>
      <c r="M193">
        <f t="shared" si="88"/>
        <v>828.18288000000007</v>
      </c>
      <c r="N193">
        <f t="shared" si="89"/>
        <v>0</v>
      </c>
      <c r="P193" s="1" t="str" cm="1">
        <f t="array" ref="P193">IF(INDEX(Utilities!193:193,$B$9)="","",INDEX(Utilities!193:193,$B$9))</f>
        <v/>
      </c>
      <c r="Q193" s="1" t="str" cm="1">
        <f t="array" ref="Q193">IF(INDEX(Utilities!193:193,$B$9 + 2)="","",INDEX(Utilities!193:193,$B$9 + 2))</f>
        <v/>
      </c>
      <c r="S193">
        <f t="shared" si="121"/>
        <v>2203</v>
      </c>
      <c r="T193">
        <f t="shared" si="90"/>
        <v>2040</v>
      </c>
      <c r="U193" cm="1">
        <f t="array" ref="U193">IF(T193&gt;=MAX($D$3:$D$100),MAX($D$3:$D$100),IF(S193&lt;$D$3,$D$3,INDEX($D$3:$D$100,MATCH(S193,$D$3:$D$100)+1)))</f>
        <v>2040</v>
      </c>
      <c r="V193">
        <f t="shared" si="91"/>
        <v>4.5720000000000003E-5</v>
      </c>
      <c r="W193" s="38">
        <f t="shared" si="92"/>
        <v>4.5720000000000003E-5</v>
      </c>
      <c r="X193">
        <f t="shared" si="93"/>
        <v>4.5720000000000003E-5</v>
      </c>
      <c r="Y193">
        <f t="shared" si="94"/>
        <v>0.55650384000000008</v>
      </c>
      <c r="Z193">
        <f t="shared" si="95"/>
        <v>0</v>
      </c>
      <c r="AB193" s="1" t="str" cm="1">
        <f t="array" ref="AB193">IF(INDEX(Utilities!193:193,$B$9)="","",INDEX(Utilities!193:193,$B$9))</f>
        <v/>
      </c>
      <c r="AC193" s="1" t="str" cm="1">
        <f t="array" ref="AC193">IF(INDEX(Utilities!193:193,$B$9 + 3)="","",INDEX(Utilities!193:193,$B$9 +3))</f>
        <v/>
      </c>
      <c r="AE193">
        <f t="shared" si="122"/>
        <v>2203</v>
      </c>
      <c r="AF193">
        <f t="shared" si="96"/>
        <v>2040</v>
      </c>
      <c r="AG193" cm="1">
        <f t="array" ref="AG193">IF(AF193&gt;=MAX($D$3:$D$100),MAX($D$3:$D$100),IF(AE193&lt;$D$3,$D$3,INDEX($D$3:$D$100,MATCH(AE193,$D$3:$D$100)+1)))</f>
        <v>2040</v>
      </c>
      <c r="AH193">
        <f t="shared" si="97"/>
        <v>4.572E-4</v>
      </c>
      <c r="AI193" s="38">
        <f t="shared" si="98"/>
        <v>4.572E-4</v>
      </c>
      <c r="AJ193">
        <f t="shared" si="99"/>
        <v>4.572E-4</v>
      </c>
      <c r="AK193">
        <f t="shared" si="100"/>
        <v>5.5650383999999997</v>
      </c>
      <c r="AL193">
        <f t="shared" si="101"/>
        <v>0</v>
      </c>
      <c r="AN193" s="1" t="str" cm="1">
        <f t="array" ref="AN193">IF(INDEX(Utilities!193:193,$B$9)="","",INDEX(Utilities!193:193,$B$9))</f>
        <v/>
      </c>
      <c r="AO193" s="1" t="str" cm="1">
        <f t="array" ref="AO193">IF(INDEX(Utilities!193:193,$B$9 + 4)="","",INDEX(Utilities!193:193,$B$9 +4))</f>
        <v/>
      </c>
      <c r="AQ193">
        <f t="shared" si="123"/>
        <v>2203</v>
      </c>
      <c r="AR193">
        <f t="shared" si="102"/>
        <v>2040</v>
      </c>
      <c r="AS193" cm="1">
        <f t="array" ref="AS193">IF(AR193&gt;=MAX($D$3:$D$100),MAX($D$3:$D$100),IF(AQ193&lt;$D$3,$D$3,INDEX($D$3:$D$100,MATCH(AQ193,$D$3:$D$100)+1)))</f>
        <v>2040</v>
      </c>
      <c r="AT193">
        <f t="shared" si="103"/>
        <v>9.6840000000000001E-5</v>
      </c>
      <c r="AU193" s="38">
        <f t="shared" si="104"/>
        <v>9.6840000000000001E-5</v>
      </c>
      <c r="AV193">
        <f t="shared" si="105"/>
        <v>9.6840000000000001E-5</v>
      </c>
      <c r="AW193">
        <f t="shared" si="106"/>
        <v>1.17873648</v>
      </c>
      <c r="AX193">
        <f t="shared" si="107"/>
        <v>0</v>
      </c>
      <c r="BC193">
        <f t="shared" si="124"/>
        <v>2203</v>
      </c>
      <c r="BD193">
        <f t="shared" si="108"/>
        <v>2040</v>
      </c>
      <c r="BE193" cm="1">
        <f t="array" ref="BE193">IF(BD193&gt;=MAX($D$3:$D$100),MAX($D$3:$D$100),IF(BC193&lt;$D$3,$D$3,INDEX($D$3:$D$100,MATCH(BC193,$D$3:$D$100)+1)))</f>
        <v>2040</v>
      </c>
      <c r="BF193">
        <f t="shared" si="109"/>
        <v>0.61919999999999997</v>
      </c>
      <c r="BG193" s="38">
        <f t="shared" si="110"/>
        <v>0.61919999999999997</v>
      </c>
      <c r="BH193">
        <f t="shared" si="111"/>
        <v>0.61919999999999997</v>
      </c>
      <c r="BI193">
        <f t="shared" si="112"/>
        <v>7536.9023999999999</v>
      </c>
      <c r="BJ193">
        <f t="shared" si="113"/>
        <v>0</v>
      </c>
      <c r="BL193" s="1" t="str" cm="1">
        <f t="array" ref="BL193">IF(INDEX(Utilities!193:193,$B$9)="","",INDEX(Utilities!193:193,$B$9))</f>
        <v/>
      </c>
      <c r="BM193" s="1" t="str" cm="1">
        <f t="array" ref="BM193">IF(INDEX(Utilities!193:193,$B$9 + 5)="","",INDEX(Utilities!193:193,$B$9 +5))</f>
        <v/>
      </c>
      <c r="BO193">
        <f t="shared" si="125"/>
        <v>2203</v>
      </c>
      <c r="BP193">
        <f t="shared" si="114"/>
        <v>2040</v>
      </c>
      <c r="BQ193" cm="1">
        <f t="array" ref="BQ193">IF(BP193&gt;=MAX($D$3:$D$100),MAX($D$3:$D$100),IF(BO193&lt;$D$3,$D$3,INDEX($D$3:$D$100,MATCH(BO193,$D$3:$D$100)+1)))</f>
        <v>2040</v>
      </c>
      <c r="BR193">
        <f t="shared" si="115"/>
        <v>4.5396000000000001</v>
      </c>
      <c r="BS193" s="38">
        <f t="shared" si="116"/>
        <v>4.5396000000000001</v>
      </c>
      <c r="BT193">
        <f t="shared" si="117"/>
        <v>4.5396000000000001</v>
      </c>
      <c r="BU193">
        <f t="shared" si="118"/>
        <v>55256.011200000001</v>
      </c>
      <c r="BV193">
        <f t="shared" si="119"/>
        <v>0</v>
      </c>
    </row>
    <row r="194" spans="7:74" x14ac:dyDescent="0.25">
      <c r="G194">
        <f t="shared" si="120"/>
        <v>2204</v>
      </c>
      <c r="H194">
        <f t="shared" si="84"/>
        <v>2040</v>
      </c>
      <c r="I194" cm="1">
        <f t="array" ref="I194">IF(H194&gt;=MAX($D$3:$D$100),MAX($D$3:$D$100),IF(G194&lt;$D$3,$D$3,INDEX($D$3:$D$100,MATCH(G194,$D$3:$D$100)+1)))</f>
        <v>2040</v>
      </c>
      <c r="J194">
        <f t="shared" si="85"/>
        <v>6.8040000000000003E-2</v>
      </c>
      <c r="K194">
        <f t="shared" si="86"/>
        <v>6.8040000000000003E-2</v>
      </c>
      <c r="L194">
        <f t="shared" si="87"/>
        <v>6.8040000000000003E-2</v>
      </c>
      <c r="M194">
        <f t="shared" si="88"/>
        <v>828.18288000000007</v>
      </c>
      <c r="N194">
        <f t="shared" si="89"/>
        <v>0</v>
      </c>
      <c r="P194" s="1" t="str" cm="1">
        <f t="array" ref="P194">IF(INDEX(Utilities!194:194,$B$9)="","",INDEX(Utilities!194:194,$B$9))</f>
        <v/>
      </c>
      <c r="Q194" s="1" t="str" cm="1">
        <f t="array" ref="Q194">IF(INDEX(Utilities!194:194,$B$9 + 2)="","",INDEX(Utilities!194:194,$B$9 + 2))</f>
        <v/>
      </c>
      <c r="S194">
        <f t="shared" si="121"/>
        <v>2204</v>
      </c>
      <c r="T194">
        <f t="shared" si="90"/>
        <v>2040</v>
      </c>
      <c r="U194" cm="1">
        <f t="array" ref="U194">IF(T194&gt;=MAX($D$3:$D$100),MAX($D$3:$D$100),IF(S194&lt;$D$3,$D$3,INDEX($D$3:$D$100,MATCH(S194,$D$3:$D$100)+1)))</f>
        <v>2040</v>
      </c>
      <c r="V194">
        <f t="shared" si="91"/>
        <v>4.5720000000000003E-5</v>
      </c>
      <c r="W194" s="38">
        <f t="shared" si="92"/>
        <v>4.5720000000000003E-5</v>
      </c>
      <c r="X194">
        <f t="shared" si="93"/>
        <v>4.5720000000000003E-5</v>
      </c>
      <c r="Y194">
        <f t="shared" si="94"/>
        <v>0.55650384000000008</v>
      </c>
      <c r="Z194">
        <f t="shared" si="95"/>
        <v>0</v>
      </c>
      <c r="AB194" s="1" t="str" cm="1">
        <f t="array" ref="AB194">IF(INDEX(Utilities!194:194,$B$9)="","",INDEX(Utilities!194:194,$B$9))</f>
        <v/>
      </c>
      <c r="AC194" s="1" t="str" cm="1">
        <f t="array" ref="AC194">IF(INDEX(Utilities!194:194,$B$9 + 3)="","",INDEX(Utilities!194:194,$B$9 +3))</f>
        <v/>
      </c>
      <c r="AE194">
        <f t="shared" si="122"/>
        <v>2204</v>
      </c>
      <c r="AF194">
        <f t="shared" si="96"/>
        <v>2040</v>
      </c>
      <c r="AG194" cm="1">
        <f t="array" ref="AG194">IF(AF194&gt;=MAX($D$3:$D$100),MAX($D$3:$D$100),IF(AE194&lt;$D$3,$D$3,INDEX($D$3:$D$100,MATCH(AE194,$D$3:$D$100)+1)))</f>
        <v>2040</v>
      </c>
      <c r="AH194">
        <f t="shared" si="97"/>
        <v>4.572E-4</v>
      </c>
      <c r="AI194" s="38">
        <f t="shared" si="98"/>
        <v>4.572E-4</v>
      </c>
      <c r="AJ194">
        <f t="shared" si="99"/>
        <v>4.572E-4</v>
      </c>
      <c r="AK194">
        <f t="shared" si="100"/>
        <v>5.5650383999999997</v>
      </c>
      <c r="AL194">
        <f t="shared" si="101"/>
        <v>0</v>
      </c>
      <c r="AN194" s="1" t="str" cm="1">
        <f t="array" ref="AN194">IF(INDEX(Utilities!194:194,$B$9)="","",INDEX(Utilities!194:194,$B$9))</f>
        <v/>
      </c>
      <c r="AO194" s="1" t="str" cm="1">
        <f t="array" ref="AO194">IF(INDEX(Utilities!194:194,$B$9 + 4)="","",INDEX(Utilities!194:194,$B$9 +4))</f>
        <v/>
      </c>
      <c r="AQ194">
        <f t="shared" si="123"/>
        <v>2204</v>
      </c>
      <c r="AR194">
        <f t="shared" si="102"/>
        <v>2040</v>
      </c>
      <c r="AS194" cm="1">
        <f t="array" ref="AS194">IF(AR194&gt;=MAX($D$3:$D$100),MAX($D$3:$D$100),IF(AQ194&lt;$D$3,$D$3,INDEX($D$3:$D$100,MATCH(AQ194,$D$3:$D$100)+1)))</f>
        <v>2040</v>
      </c>
      <c r="AT194">
        <f t="shared" si="103"/>
        <v>9.6840000000000001E-5</v>
      </c>
      <c r="AU194" s="38">
        <f t="shared" si="104"/>
        <v>9.6840000000000001E-5</v>
      </c>
      <c r="AV194">
        <f t="shared" si="105"/>
        <v>9.6840000000000001E-5</v>
      </c>
      <c r="AW194">
        <f t="shared" si="106"/>
        <v>1.17873648</v>
      </c>
      <c r="AX194">
        <f t="shared" si="107"/>
        <v>0</v>
      </c>
      <c r="BC194">
        <f t="shared" si="124"/>
        <v>2204</v>
      </c>
      <c r="BD194">
        <f t="shared" si="108"/>
        <v>2040</v>
      </c>
      <c r="BE194" cm="1">
        <f t="array" ref="BE194">IF(BD194&gt;=MAX($D$3:$D$100),MAX($D$3:$D$100),IF(BC194&lt;$D$3,$D$3,INDEX($D$3:$D$100,MATCH(BC194,$D$3:$D$100)+1)))</f>
        <v>2040</v>
      </c>
      <c r="BF194">
        <f t="shared" si="109"/>
        <v>0.61919999999999997</v>
      </c>
      <c r="BG194" s="38">
        <f t="shared" si="110"/>
        <v>0.61919999999999997</v>
      </c>
      <c r="BH194">
        <f t="shared" si="111"/>
        <v>0.61919999999999997</v>
      </c>
      <c r="BI194">
        <f t="shared" si="112"/>
        <v>7536.9023999999999</v>
      </c>
      <c r="BJ194">
        <f t="shared" si="113"/>
        <v>0</v>
      </c>
      <c r="BL194" s="1" t="str" cm="1">
        <f t="array" ref="BL194">IF(INDEX(Utilities!194:194,$B$9)="","",INDEX(Utilities!194:194,$B$9))</f>
        <v/>
      </c>
      <c r="BM194" s="1" t="str" cm="1">
        <f t="array" ref="BM194">IF(INDEX(Utilities!194:194,$B$9 + 5)="","",INDEX(Utilities!194:194,$B$9 +5))</f>
        <v/>
      </c>
      <c r="BO194">
        <f t="shared" si="125"/>
        <v>2204</v>
      </c>
      <c r="BP194">
        <f t="shared" si="114"/>
        <v>2040</v>
      </c>
      <c r="BQ194" cm="1">
        <f t="array" ref="BQ194">IF(BP194&gt;=MAX($D$3:$D$100),MAX($D$3:$D$100),IF(BO194&lt;$D$3,$D$3,INDEX($D$3:$D$100,MATCH(BO194,$D$3:$D$100)+1)))</f>
        <v>2040</v>
      </c>
      <c r="BR194">
        <f t="shared" si="115"/>
        <v>4.5396000000000001</v>
      </c>
      <c r="BS194" s="38">
        <f t="shared" si="116"/>
        <v>4.5396000000000001</v>
      </c>
      <c r="BT194">
        <f t="shared" si="117"/>
        <v>4.5396000000000001</v>
      </c>
      <c r="BU194">
        <f t="shared" si="118"/>
        <v>55256.011200000001</v>
      </c>
      <c r="BV194">
        <f t="shared" si="119"/>
        <v>0</v>
      </c>
    </row>
    <row r="195" spans="7:74" x14ac:dyDescent="0.25">
      <c r="G195">
        <f t="shared" si="120"/>
        <v>2205</v>
      </c>
      <c r="H195">
        <f t="shared" si="84"/>
        <v>2040</v>
      </c>
      <c r="I195" cm="1">
        <f t="array" ref="I195">IF(H195&gt;=MAX($D$3:$D$100),MAX($D$3:$D$100),IF(G195&lt;$D$3,$D$3,INDEX($D$3:$D$100,MATCH(G195,$D$3:$D$100)+1)))</f>
        <v>2040</v>
      </c>
      <c r="J195">
        <f t="shared" si="85"/>
        <v>6.8040000000000003E-2</v>
      </c>
      <c r="K195">
        <f t="shared" si="86"/>
        <v>6.8040000000000003E-2</v>
      </c>
      <c r="L195">
        <f t="shared" si="87"/>
        <v>6.8040000000000003E-2</v>
      </c>
      <c r="M195">
        <f t="shared" si="88"/>
        <v>828.18288000000007</v>
      </c>
      <c r="N195">
        <f t="shared" si="89"/>
        <v>0</v>
      </c>
      <c r="P195" s="1" t="str" cm="1">
        <f t="array" ref="P195">IF(INDEX(Utilities!195:195,$B$9)="","",INDEX(Utilities!195:195,$B$9))</f>
        <v/>
      </c>
      <c r="Q195" s="1" t="str" cm="1">
        <f t="array" ref="Q195">IF(INDEX(Utilities!195:195,$B$9 + 2)="","",INDEX(Utilities!195:195,$B$9 + 2))</f>
        <v/>
      </c>
      <c r="S195">
        <f t="shared" si="121"/>
        <v>2205</v>
      </c>
      <c r="T195">
        <f t="shared" si="90"/>
        <v>2040</v>
      </c>
      <c r="U195" cm="1">
        <f t="array" ref="U195">IF(T195&gt;=MAX($D$3:$D$100),MAX($D$3:$D$100),IF(S195&lt;$D$3,$D$3,INDEX($D$3:$D$100,MATCH(S195,$D$3:$D$100)+1)))</f>
        <v>2040</v>
      </c>
      <c r="V195">
        <f t="shared" si="91"/>
        <v>4.5720000000000003E-5</v>
      </c>
      <c r="W195" s="38">
        <f t="shared" si="92"/>
        <v>4.5720000000000003E-5</v>
      </c>
      <c r="X195">
        <f t="shared" si="93"/>
        <v>4.5720000000000003E-5</v>
      </c>
      <c r="Y195">
        <f t="shared" si="94"/>
        <v>0.55650384000000008</v>
      </c>
      <c r="Z195">
        <f t="shared" si="95"/>
        <v>0</v>
      </c>
      <c r="AB195" s="1" t="str" cm="1">
        <f t="array" ref="AB195">IF(INDEX(Utilities!195:195,$B$9)="","",INDEX(Utilities!195:195,$B$9))</f>
        <v/>
      </c>
      <c r="AC195" s="1" t="str" cm="1">
        <f t="array" ref="AC195">IF(INDEX(Utilities!195:195,$B$9 + 3)="","",INDEX(Utilities!195:195,$B$9 +3))</f>
        <v/>
      </c>
      <c r="AE195">
        <f t="shared" si="122"/>
        <v>2205</v>
      </c>
      <c r="AF195">
        <f t="shared" si="96"/>
        <v>2040</v>
      </c>
      <c r="AG195" cm="1">
        <f t="array" ref="AG195">IF(AF195&gt;=MAX($D$3:$D$100),MAX($D$3:$D$100),IF(AE195&lt;$D$3,$D$3,INDEX($D$3:$D$100,MATCH(AE195,$D$3:$D$100)+1)))</f>
        <v>2040</v>
      </c>
      <c r="AH195">
        <f t="shared" si="97"/>
        <v>4.572E-4</v>
      </c>
      <c r="AI195" s="38">
        <f t="shared" si="98"/>
        <v>4.572E-4</v>
      </c>
      <c r="AJ195">
        <f t="shared" si="99"/>
        <v>4.572E-4</v>
      </c>
      <c r="AK195">
        <f t="shared" si="100"/>
        <v>5.5650383999999997</v>
      </c>
      <c r="AL195">
        <f t="shared" si="101"/>
        <v>0</v>
      </c>
      <c r="AN195" s="1" t="str" cm="1">
        <f t="array" ref="AN195">IF(INDEX(Utilities!195:195,$B$9)="","",INDEX(Utilities!195:195,$B$9))</f>
        <v/>
      </c>
      <c r="AO195" s="1" t="str" cm="1">
        <f t="array" ref="AO195">IF(INDEX(Utilities!195:195,$B$9 + 4)="","",INDEX(Utilities!195:195,$B$9 +4))</f>
        <v/>
      </c>
      <c r="AQ195">
        <f t="shared" si="123"/>
        <v>2205</v>
      </c>
      <c r="AR195">
        <f t="shared" si="102"/>
        <v>2040</v>
      </c>
      <c r="AS195" cm="1">
        <f t="array" ref="AS195">IF(AR195&gt;=MAX($D$3:$D$100),MAX($D$3:$D$100),IF(AQ195&lt;$D$3,$D$3,INDEX($D$3:$D$100,MATCH(AQ195,$D$3:$D$100)+1)))</f>
        <v>2040</v>
      </c>
      <c r="AT195">
        <f t="shared" si="103"/>
        <v>9.6840000000000001E-5</v>
      </c>
      <c r="AU195" s="38">
        <f t="shared" si="104"/>
        <v>9.6840000000000001E-5</v>
      </c>
      <c r="AV195">
        <f t="shared" si="105"/>
        <v>9.6840000000000001E-5</v>
      </c>
      <c r="AW195">
        <f t="shared" si="106"/>
        <v>1.17873648</v>
      </c>
      <c r="AX195">
        <f t="shared" si="107"/>
        <v>0</v>
      </c>
      <c r="BC195">
        <f t="shared" si="124"/>
        <v>2205</v>
      </c>
      <c r="BD195">
        <f t="shared" si="108"/>
        <v>2040</v>
      </c>
      <c r="BE195" cm="1">
        <f t="array" ref="BE195">IF(BD195&gt;=MAX($D$3:$D$100),MAX($D$3:$D$100),IF(BC195&lt;$D$3,$D$3,INDEX($D$3:$D$100,MATCH(BC195,$D$3:$D$100)+1)))</f>
        <v>2040</v>
      </c>
      <c r="BF195">
        <f t="shared" si="109"/>
        <v>0.61919999999999997</v>
      </c>
      <c r="BG195" s="38">
        <f t="shared" si="110"/>
        <v>0.61919999999999997</v>
      </c>
      <c r="BH195">
        <f t="shared" si="111"/>
        <v>0.61919999999999997</v>
      </c>
      <c r="BI195">
        <f t="shared" si="112"/>
        <v>7536.9023999999999</v>
      </c>
      <c r="BJ195">
        <f t="shared" si="113"/>
        <v>0</v>
      </c>
      <c r="BL195" s="1" t="str" cm="1">
        <f t="array" ref="BL195">IF(INDEX(Utilities!195:195,$B$9)="","",INDEX(Utilities!195:195,$B$9))</f>
        <v/>
      </c>
      <c r="BM195" s="1" t="str" cm="1">
        <f t="array" ref="BM195">IF(INDEX(Utilities!195:195,$B$9 + 5)="","",INDEX(Utilities!195:195,$B$9 +5))</f>
        <v/>
      </c>
      <c r="BO195">
        <f t="shared" si="125"/>
        <v>2205</v>
      </c>
      <c r="BP195">
        <f t="shared" si="114"/>
        <v>2040</v>
      </c>
      <c r="BQ195" cm="1">
        <f t="array" ref="BQ195">IF(BP195&gt;=MAX($D$3:$D$100),MAX($D$3:$D$100),IF(BO195&lt;$D$3,$D$3,INDEX($D$3:$D$100,MATCH(BO195,$D$3:$D$100)+1)))</f>
        <v>2040</v>
      </c>
      <c r="BR195">
        <f t="shared" si="115"/>
        <v>4.5396000000000001</v>
      </c>
      <c r="BS195" s="38">
        <f t="shared" si="116"/>
        <v>4.5396000000000001</v>
      </c>
      <c r="BT195">
        <f t="shared" si="117"/>
        <v>4.5396000000000001</v>
      </c>
      <c r="BU195">
        <f t="shared" si="118"/>
        <v>55256.011200000001</v>
      </c>
      <c r="BV195">
        <f t="shared" si="119"/>
        <v>0</v>
      </c>
    </row>
    <row r="196" spans="7:74" x14ac:dyDescent="0.25">
      <c r="G196">
        <f t="shared" si="120"/>
        <v>2206</v>
      </c>
      <c r="H196">
        <f t="shared" ref="H196:H259" si="126">INDEX(D$3:D$100,IFERROR(MATCH(G196, D$3:D$100),1))</f>
        <v>2040</v>
      </c>
      <c r="I196" cm="1">
        <f t="array" ref="I196">IF(H196&gt;=MAX($D$3:$D$100),MAX($D$3:$D$100),IF(G196&lt;$D$3,$D$3,INDEX($D$3:$D$100,MATCH(G196,$D$3:$D$100)+1)))</f>
        <v>2040</v>
      </c>
      <c r="J196">
        <f t="shared" ref="J196:J259" si="127">INDEX(E$3:E$100,MATCH(H196,D$3:D$100))</f>
        <v>6.8040000000000003E-2</v>
      </c>
      <c r="K196">
        <f t="shared" ref="K196:K259" si="128">INDEX(E$3:E$100,MATCH(I196,D$3:D$100))</f>
        <v>6.8040000000000003E-2</v>
      </c>
      <c r="L196">
        <f t="shared" ref="L196:L259" si="129">IF(H196=I196,J196,J196+(K196-J196)*((G196-H196)/(I196-H196)))</f>
        <v>6.8040000000000003E-2</v>
      </c>
      <c r="M196">
        <f t="shared" ref="M196:M259" si="130">L196*$B$6</f>
        <v>828.18288000000007</v>
      </c>
      <c r="N196">
        <f t="shared" ref="N196:N259" si="131">L196*$B$7</f>
        <v>0</v>
      </c>
      <c r="P196" s="1" t="str" cm="1">
        <f t="array" ref="P196">IF(INDEX(Utilities!196:196,$B$9)="","",INDEX(Utilities!196:196,$B$9))</f>
        <v/>
      </c>
      <c r="Q196" s="1" t="str" cm="1">
        <f t="array" ref="Q196">IF(INDEX(Utilities!196:196,$B$9 + 2)="","",INDEX(Utilities!196:196,$B$9 + 2))</f>
        <v/>
      </c>
      <c r="S196">
        <f t="shared" si="121"/>
        <v>2206</v>
      </c>
      <c r="T196">
        <f t="shared" ref="T196:T259" si="132">INDEX(P$3:P$100,IFERROR(MATCH(S196, P$3:P$100),1))</f>
        <v>2040</v>
      </c>
      <c r="U196" cm="1">
        <f t="array" ref="U196">IF(T196&gt;=MAX($D$3:$D$100),MAX($D$3:$D$100),IF(S196&lt;$D$3,$D$3,INDEX($D$3:$D$100,MATCH(S196,$D$3:$D$100)+1)))</f>
        <v>2040</v>
      </c>
      <c r="V196">
        <f t="shared" ref="V196:V259" si="133">INDEX(Q$3:Q$100,MATCH(T196,P$3:P$100))</f>
        <v>4.5720000000000003E-5</v>
      </c>
      <c r="W196" s="38">
        <f t="shared" ref="W196:W259" si="134">INDEX(Q$3:Q$100,MATCH(U196,P$3:P$100))</f>
        <v>4.5720000000000003E-5</v>
      </c>
      <c r="X196">
        <f t="shared" ref="X196:X259" si="135">IF(T196=U196,V196,V196+(W196-V196)*((S196-T196)/(U196-T196)))</f>
        <v>4.5720000000000003E-5</v>
      </c>
      <c r="Y196">
        <f t="shared" ref="Y196:Y259" si="136">X196*$B$6</f>
        <v>0.55650384000000008</v>
      </c>
      <c r="Z196">
        <f t="shared" ref="Z196:Z259" si="137">X196*$B$7</f>
        <v>0</v>
      </c>
      <c r="AB196" s="1" t="str" cm="1">
        <f t="array" ref="AB196">IF(INDEX(Utilities!196:196,$B$9)="","",INDEX(Utilities!196:196,$B$9))</f>
        <v/>
      </c>
      <c r="AC196" s="1" t="str" cm="1">
        <f t="array" ref="AC196">IF(INDEX(Utilities!196:196,$B$9 + 3)="","",INDEX(Utilities!196:196,$B$9 +3))</f>
        <v/>
      </c>
      <c r="AE196">
        <f t="shared" si="122"/>
        <v>2206</v>
      </c>
      <c r="AF196">
        <f t="shared" ref="AF196:AF259" si="138">INDEX(AB$3:AB$100,IFERROR(MATCH(AE196, AB$3:AB$100),1))</f>
        <v>2040</v>
      </c>
      <c r="AG196" cm="1">
        <f t="array" ref="AG196">IF(AF196&gt;=MAX($D$3:$D$100),MAX($D$3:$D$100),IF(AE196&lt;$D$3,$D$3,INDEX($D$3:$D$100,MATCH(AE196,$D$3:$D$100)+1)))</f>
        <v>2040</v>
      </c>
      <c r="AH196">
        <f t="shared" ref="AH196:AH259" si="139">INDEX(AC$3:AC$100,MATCH(AF196,AB$3:AB$100))</f>
        <v>4.572E-4</v>
      </c>
      <c r="AI196" s="38">
        <f t="shared" ref="AI196:AI259" si="140">INDEX(AC$3:AC$100,MATCH(AG196,AB$3:AB$100))</f>
        <v>4.572E-4</v>
      </c>
      <c r="AJ196">
        <f t="shared" ref="AJ196:AJ259" si="141">IF(AF196=AG196,AH196,AH196+(AI196-AH196)*((AE196-AF196)/(AG196-AF196)))</f>
        <v>4.572E-4</v>
      </c>
      <c r="AK196">
        <f t="shared" ref="AK196:AK259" si="142">AJ196*$B$6</f>
        <v>5.5650383999999997</v>
      </c>
      <c r="AL196">
        <f t="shared" ref="AL196:AL259" si="143">AJ196*$B$7</f>
        <v>0</v>
      </c>
      <c r="AN196" s="1" t="str" cm="1">
        <f t="array" ref="AN196">IF(INDEX(Utilities!196:196,$B$9)="","",INDEX(Utilities!196:196,$B$9))</f>
        <v/>
      </c>
      <c r="AO196" s="1" t="str" cm="1">
        <f t="array" ref="AO196">IF(INDEX(Utilities!196:196,$B$9 + 4)="","",INDEX(Utilities!196:196,$B$9 +4))</f>
        <v/>
      </c>
      <c r="AQ196">
        <f t="shared" si="123"/>
        <v>2206</v>
      </c>
      <c r="AR196">
        <f t="shared" ref="AR196:AR259" si="144">INDEX(AN$3:AN$100,IFERROR(MATCH(AQ196, AN$3:AN$100),1))</f>
        <v>2040</v>
      </c>
      <c r="AS196" cm="1">
        <f t="array" ref="AS196">IF(AR196&gt;=MAX($D$3:$D$100),MAX($D$3:$D$100),IF(AQ196&lt;$D$3,$D$3,INDEX($D$3:$D$100,MATCH(AQ196,$D$3:$D$100)+1)))</f>
        <v>2040</v>
      </c>
      <c r="AT196">
        <f t="shared" ref="AT196:AT259" si="145">INDEX(AO$3:AO$100,MATCH(AR196,AN$3:AN$100))</f>
        <v>9.6840000000000001E-5</v>
      </c>
      <c r="AU196" s="38">
        <f t="shared" ref="AU196:AU259" si="146">INDEX(AO$3:AO$100,MATCH(AS196,AN$3:AN$100))</f>
        <v>9.6840000000000001E-5</v>
      </c>
      <c r="AV196">
        <f t="shared" ref="AV196:AV259" si="147">IF(AR196=AS196,AT196,AT196+(AU196-AT196)*((AQ196-AR196)/(AS196-AR196)))</f>
        <v>9.6840000000000001E-5</v>
      </c>
      <c r="AW196">
        <f t="shared" ref="AW196:AW259" si="148">AV196*$B$6</f>
        <v>1.17873648</v>
      </c>
      <c r="AX196">
        <f t="shared" ref="AX196:AX259" si="149">AV196*$B$7</f>
        <v>0</v>
      </c>
      <c r="BC196">
        <f t="shared" si="124"/>
        <v>2206</v>
      </c>
      <c r="BD196">
        <f t="shared" ref="BD196:BD259" si="150">INDEX(AZ$3:AZ$100,IFERROR(MATCH(BC196, AZ$3:AZ$100),1))</f>
        <v>2040</v>
      </c>
      <c r="BE196" cm="1">
        <f t="array" ref="BE196">IF(BD196&gt;=MAX($D$3:$D$100),MAX($D$3:$D$100),IF(BC196&lt;$D$3,$D$3,INDEX($D$3:$D$100,MATCH(BC196,$D$3:$D$100)+1)))</f>
        <v>2040</v>
      </c>
      <c r="BF196">
        <f t="shared" ref="BF196:BF259" si="151">INDEX(BA$3:BA$100,MATCH(BD196,AZ$3:AZ$100))</f>
        <v>0.61919999999999997</v>
      </c>
      <c r="BG196" s="38">
        <f t="shared" ref="BG196:BG259" si="152">INDEX(BA$3:BA$100,MATCH(BE196,AZ$3:AZ$100))</f>
        <v>0.61919999999999997</v>
      </c>
      <c r="BH196">
        <f t="shared" ref="BH196:BH259" si="153">IF(BD196=BE196,BF196,BF196+(BG196-BF196)*((BC196-BD196)/(BE196-BD196)))</f>
        <v>0.61919999999999997</v>
      </c>
      <c r="BI196">
        <f t="shared" ref="BI196:BI259" si="154">BH196*$B$6</f>
        <v>7536.9023999999999</v>
      </c>
      <c r="BJ196">
        <f t="shared" ref="BJ196:BJ259" si="155">BH196*$B$7</f>
        <v>0</v>
      </c>
      <c r="BL196" s="1" t="str" cm="1">
        <f t="array" ref="BL196">IF(INDEX(Utilities!196:196,$B$9)="","",INDEX(Utilities!196:196,$B$9))</f>
        <v/>
      </c>
      <c r="BM196" s="1" t="str" cm="1">
        <f t="array" ref="BM196">IF(INDEX(Utilities!196:196,$B$9 + 5)="","",INDEX(Utilities!196:196,$B$9 +5))</f>
        <v/>
      </c>
      <c r="BO196">
        <f t="shared" si="125"/>
        <v>2206</v>
      </c>
      <c r="BP196">
        <f t="shared" ref="BP196:BP259" si="156">INDEX(BL$3:BL$100,IFERROR(MATCH(BO196, BL$3:BL$100),1))</f>
        <v>2040</v>
      </c>
      <c r="BQ196" cm="1">
        <f t="array" ref="BQ196">IF(BP196&gt;=MAX($D$3:$D$100),MAX($D$3:$D$100),IF(BO196&lt;$D$3,$D$3,INDEX($D$3:$D$100,MATCH(BO196,$D$3:$D$100)+1)))</f>
        <v>2040</v>
      </c>
      <c r="BR196">
        <f t="shared" ref="BR196:BR259" si="157">INDEX(BM$3:BM$100,MATCH(BP196,BL$3:BL$100))</f>
        <v>4.5396000000000001</v>
      </c>
      <c r="BS196" s="38">
        <f t="shared" ref="BS196:BS259" si="158">INDEX(BM$3:BM$100,MATCH(BQ196,BL$3:BL$100))</f>
        <v>4.5396000000000001</v>
      </c>
      <c r="BT196">
        <f t="shared" ref="BT196:BT259" si="159">IF(BP196=BQ196,BR196,BR196+(BS196-BR196)*((BO196-BP196)/(BQ196-BP196)))</f>
        <v>4.5396000000000001</v>
      </c>
      <c r="BU196">
        <f t="shared" ref="BU196:BU259" si="160">BT196*$B$6</f>
        <v>55256.011200000001</v>
      </c>
      <c r="BV196">
        <f t="shared" ref="BV196:BV259" si="161">BT196*$B$7</f>
        <v>0</v>
      </c>
    </row>
    <row r="197" spans="7:74" x14ac:dyDescent="0.25">
      <c r="G197">
        <f t="shared" ref="G197:G260" si="162">G196+1</f>
        <v>2207</v>
      </c>
      <c r="H197">
        <f t="shared" si="126"/>
        <v>2040</v>
      </c>
      <c r="I197" cm="1">
        <f t="array" ref="I197">IF(H197&gt;=MAX($D$3:$D$100),MAX($D$3:$D$100),IF(G197&lt;$D$3,$D$3,INDEX($D$3:$D$100,MATCH(G197,$D$3:$D$100)+1)))</f>
        <v>2040</v>
      </c>
      <c r="J197">
        <f t="shared" si="127"/>
        <v>6.8040000000000003E-2</v>
      </c>
      <c r="K197">
        <f t="shared" si="128"/>
        <v>6.8040000000000003E-2</v>
      </c>
      <c r="L197">
        <f t="shared" si="129"/>
        <v>6.8040000000000003E-2</v>
      </c>
      <c r="M197">
        <f t="shared" si="130"/>
        <v>828.18288000000007</v>
      </c>
      <c r="N197">
        <f t="shared" si="131"/>
        <v>0</v>
      </c>
      <c r="P197" s="1" t="str" cm="1">
        <f t="array" ref="P197">IF(INDEX(Utilities!197:197,$B$9)="","",INDEX(Utilities!197:197,$B$9))</f>
        <v/>
      </c>
      <c r="Q197" s="1" t="str" cm="1">
        <f t="array" ref="Q197">IF(INDEX(Utilities!197:197,$B$9 + 2)="","",INDEX(Utilities!197:197,$B$9 + 2))</f>
        <v/>
      </c>
      <c r="S197">
        <f t="shared" ref="S197:S260" si="163">S196+1</f>
        <v>2207</v>
      </c>
      <c r="T197">
        <f t="shared" si="132"/>
        <v>2040</v>
      </c>
      <c r="U197" cm="1">
        <f t="array" ref="U197">IF(T197&gt;=MAX($D$3:$D$100),MAX($D$3:$D$100),IF(S197&lt;$D$3,$D$3,INDEX($D$3:$D$100,MATCH(S197,$D$3:$D$100)+1)))</f>
        <v>2040</v>
      </c>
      <c r="V197">
        <f t="shared" si="133"/>
        <v>4.5720000000000003E-5</v>
      </c>
      <c r="W197" s="38">
        <f t="shared" si="134"/>
        <v>4.5720000000000003E-5</v>
      </c>
      <c r="X197">
        <f t="shared" si="135"/>
        <v>4.5720000000000003E-5</v>
      </c>
      <c r="Y197">
        <f t="shared" si="136"/>
        <v>0.55650384000000008</v>
      </c>
      <c r="Z197">
        <f t="shared" si="137"/>
        <v>0</v>
      </c>
      <c r="AB197" s="1" t="str" cm="1">
        <f t="array" ref="AB197">IF(INDEX(Utilities!197:197,$B$9)="","",INDEX(Utilities!197:197,$B$9))</f>
        <v/>
      </c>
      <c r="AC197" s="1" t="str" cm="1">
        <f t="array" ref="AC197">IF(INDEX(Utilities!197:197,$B$9 + 3)="","",INDEX(Utilities!197:197,$B$9 +3))</f>
        <v/>
      </c>
      <c r="AE197">
        <f t="shared" ref="AE197:AE260" si="164">AE196+1</f>
        <v>2207</v>
      </c>
      <c r="AF197">
        <f t="shared" si="138"/>
        <v>2040</v>
      </c>
      <c r="AG197" cm="1">
        <f t="array" ref="AG197">IF(AF197&gt;=MAX($D$3:$D$100),MAX($D$3:$D$100),IF(AE197&lt;$D$3,$D$3,INDEX($D$3:$D$100,MATCH(AE197,$D$3:$D$100)+1)))</f>
        <v>2040</v>
      </c>
      <c r="AH197">
        <f t="shared" si="139"/>
        <v>4.572E-4</v>
      </c>
      <c r="AI197" s="38">
        <f t="shared" si="140"/>
        <v>4.572E-4</v>
      </c>
      <c r="AJ197">
        <f t="shared" si="141"/>
        <v>4.572E-4</v>
      </c>
      <c r="AK197">
        <f t="shared" si="142"/>
        <v>5.5650383999999997</v>
      </c>
      <c r="AL197">
        <f t="shared" si="143"/>
        <v>0</v>
      </c>
      <c r="AN197" s="1" t="str" cm="1">
        <f t="array" ref="AN197">IF(INDEX(Utilities!197:197,$B$9)="","",INDEX(Utilities!197:197,$B$9))</f>
        <v/>
      </c>
      <c r="AO197" s="1" t="str" cm="1">
        <f t="array" ref="AO197">IF(INDEX(Utilities!197:197,$B$9 + 4)="","",INDEX(Utilities!197:197,$B$9 +4))</f>
        <v/>
      </c>
      <c r="AQ197">
        <f t="shared" ref="AQ197:AQ260" si="165">AQ196+1</f>
        <v>2207</v>
      </c>
      <c r="AR197">
        <f t="shared" si="144"/>
        <v>2040</v>
      </c>
      <c r="AS197" cm="1">
        <f t="array" ref="AS197">IF(AR197&gt;=MAX($D$3:$D$100),MAX($D$3:$D$100),IF(AQ197&lt;$D$3,$D$3,INDEX($D$3:$D$100,MATCH(AQ197,$D$3:$D$100)+1)))</f>
        <v>2040</v>
      </c>
      <c r="AT197">
        <f t="shared" si="145"/>
        <v>9.6840000000000001E-5</v>
      </c>
      <c r="AU197" s="38">
        <f t="shared" si="146"/>
        <v>9.6840000000000001E-5</v>
      </c>
      <c r="AV197">
        <f t="shared" si="147"/>
        <v>9.6840000000000001E-5</v>
      </c>
      <c r="AW197">
        <f t="shared" si="148"/>
        <v>1.17873648</v>
      </c>
      <c r="AX197">
        <f t="shared" si="149"/>
        <v>0</v>
      </c>
      <c r="BC197">
        <f t="shared" ref="BC197:BC260" si="166">BC196+1</f>
        <v>2207</v>
      </c>
      <c r="BD197">
        <f t="shared" si="150"/>
        <v>2040</v>
      </c>
      <c r="BE197" cm="1">
        <f t="array" ref="BE197">IF(BD197&gt;=MAX($D$3:$D$100),MAX($D$3:$D$100),IF(BC197&lt;$D$3,$D$3,INDEX($D$3:$D$100,MATCH(BC197,$D$3:$D$100)+1)))</f>
        <v>2040</v>
      </c>
      <c r="BF197">
        <f t="shared" si="151"/>
        <v>0.61919999999999997</v>
      </c>
      <c r="BG197" s="38">
        <f t="shared" si="152"/>
        <v>0.61919999999999997</v>
      </c>
      <c r="BH197">
        <f t="shared" si="153"/>
        <v>0.61919999999999997</v>
      </c>
      <c r="BI197">
        <f t="shared" si="154"/>
        <v>7536.9023999999999</v>
      </c>
      <c r="BJ197">
        <f t="shared" si="155"/>
        <v>0</v>
      </c>
      <c r="BL197" s="1" t="str" cm="1">
        <f t="array" ref="BL197">IF(INDEX(Utilities!197:197,$B$9)="","",INDEX(Utilities!197:197,$B$9))</f>
        <v/>
      </c>
      <c r="BM197" s="1" t="str" cm="1">
        <f t="array" ref="BM197">IF(INDEX(Utilities!197:197,$B$9 + 5)="","",INDEX(Utilities!197:197,$B$9 +5))</f>
        <v/>
      </c>
      <c r="BO197">
        <f t="shared" ref="BO197:BO260" si="167">BO196+1</f>
        <v>2207</v>
      </c>
      <c r="BP197">
        <f t="shared" si="156"/>
        <v>2040</v>
      </c>
      <c r="BQ197" cm="1">
        <f t="array" ref="BQ197">IF(BP197&gt;=MAX($D$3:$D$100),MAX($D$3:$D$100),IF(BO197&lt;$D$3,$D$3,INDEX($D$3:$D$100,MATCH(BO197,$D$3:$D$100)+1)))</f>
        <v>2040</v>
      </c>
      <c r="BR197">
        <f t="shared" si="157"/>
        <v>4.5396000000000001</v>
      </c>
      <c r="BS197" s="38">
        <f t="shared" si="158"/>
        <v>4.5396000000000001</v>
      </c>
      <c r="BT197">
        <f t="shared" si="159"/>
        <v>4.5396000000000001</v>
      </c>
      <c r="BU197">
        <f t="shared" si="160"/>
        <v>55256.011200000001</v>
      </c>
      <c r="BV197">
        <f t="shared" si="161"/>
        <v>0</v>
      </c>
    </row>
    <row r="198" spans="7:74" x14ac:dyDescent="0.25">
      <c r="G198">
        <f t="shared" si="162"/>
        <v>2208</v>
      </c>
      <c r="H198">
        <f t="shared" si="126"/>
        <v>2040</v>
      </c>
      <c r="I198" cm="1">
        <f t="array" ref="I198">IF(H198&gt;=MAX($D$3:$D$100),MAX($D$3:$D$100),IF(G198&lt;$D$3,$D$3,INDEX($D$3:$D$100,MATCH(G198,$D$3:$D$100)+1)))</f>
        <v>2040</v>
      </c>
      <c r="J198">
        <f t="shared" si="127"/>
        <v>6.8040000000000003E-2</v>
      </c>
      <c r="K198">
        <f t="shared" si="128"/>
        <v>6.8040000000000003E-2</v>
      </c>
      <c r="L198">
        <f t="shared" si="129"/>
        <v>6.8040000000000003E-2</v>
      </c>
      <c r="M198">
        <f t="shared" si="130"/>
        <v>828.18288000000007</v>
      </c>
      <c r="N198">
        <f t="shared" si="131"/>
        <v>0</v>
      </c>
      <c r="P198" s="1" t="str" cm="1">
        <f t="array" ref="P198">IF(INDEX(Utilities!198:198,$B$9)="","",INDEX(Utilities!198:198,$B$9))</f>
        <v/>
      </c>
      <c r="Q198" s="1" t="str" cm="1">
        <f t="array" ref="Q198">IF(INDEX(Utilities!198:198,$B$9 + 2)="","",INDEX(Utilities!198:198,$B$9 + 2))</f>
        <v/>
      </c>
      <c r="S198">
        <f t="shared" si="163"/>
        <v>2208</v>
      </c>
      <c r="T198">
        <f t="shared" si="132"/>
        <v>2040</v>
      </c>
      <c r="U198" cm="1">
        <f t="array" ref="U198">IF(T198&gt;=MAX($D$3:$D$100),MAX($D$3:$D$100),IF(S198&lt;$D$3,$D$3,INDEX($D$3:$D$100,MATCH(S198,$D$3:$D$100)+1)))</f>
        <v>2040</v>
      </c>
      <c r="V198">
        <f t="shared" si="133"/>
        <v>4.5720000000000003E-5</v>
      </c>
      <c r="W198" s="38">
        <f t="shared" si="134"/>
        <v>4.5720000000000003E-5</v>
      </c>
      <c r="X198">
        <f t="shared" si="135"/>
        <v>4.5720000000000003E-5</v>
      </c>
      <c r="Y198">
        <f t="shared" si="136"/>
        <v>0.55650384000000008</v>
      </c>
      <c r="Z198">
        <f t="shared" si="137"/>
        <v>0</v>
      </c>
      <c r="AB198" s="1" t="str" cm="1">
        <f t="array" ref="AB198">IF(INDEX(Utilities!198:198,$B$9)="","",INDEX(Utilities!198:198,$B$9))</f>
        <v/>
      </c>
      <c r="AC198" s="1" t="str" cm="1">
        <f t="array" ref="AC198">IF(INDEX(Utilities!198:198,$B$9 + 3)="","",INDEX(Utilities!198:198,$B$9 +3))</f>
        <v/>
      </c>
      <c r="AE198">
        <f t="shared" si="164"/>
        <v>2208</v>
      </c>
      <c r="AF198">
        <f t="shared" si="138"/>
        <v>2040</v>
      </c>
      <c r="AG198" cm="1">
        <f t="array" ref="AG198">IF(AF198&gt;=MAX($D$3:$D$100),MAX($D$3:$D$100),IF(AE198&lt;$D$3,$D$3,INDEX($D$3:$D$100,MATCH(AE198,$D$3:$D$100)+1)))</f>
        <v>2040</v>
      </c>
      <c r="AH198">
        <f t="shared" si="139"/>
        <v>4.572E-4</v>
      </c>
      <c r="AI198" s="38">
        <f t="shared" si="140"/>
        <v>4.572E-4</v>
      </c>
      <c r="AJ198">
        <f t="shared" si="141"/>
        <v>4.572E-4</v>
      </c>
      <c r="AK198">
        <f t="shared" si="142"/>
        <v>5.5650383999999997</v>
      </c>
      <c r="AL198">
        <f t="shared" si="143"/>
        <v>0</v>
      </c>
      <c r="AN198" s="1" t="str" cm="1">
        <f t="array" ref="AN198">IF(INDEX(Utilities!198:198,$B$9)="","",INDEX(Utilities!198:198,$B$9))</f>
        <v/>
      </c>
      <c r="AO198" s="1" t="str" cm="1">
        <f t="array" ref="AO198">IF(INDEX(Utilities!198:198,$B$9 + 4)="","",INDEX(Utilities!198:198,$B$9 +4))</f>
        <v/>
      </c>
      <c r="AQ198">
        <f t="shared" si="165"/>
        <v>2208</v>
      </c>
      <c r="AR198">
        <f t="shared" si="144"/>
        <v>2040</v>
      </c>
      <c r="AS198" cm="1">
        <f t="array" ref="AS198">IF(AR198&gt;=MAX($D$3:$D$100),MAX($D$3:$D$100),IF(AQ198&lt;$D$3,$D$3,INDEX($D$3:$D$100,MATCH(AQ198,$D$3:$D$100)+1)))</f>
        <v>2040</v>
      </c>
      <c r="AT198">
        <f t="shared" si="145"/>
        <v>9.6840000000000001E-5</v>
      </c>
      <c r="AU198" s="38">
        <f t="shared" si="146"/>
        <v>9.6840000000000001E-5</v>
      </c>
      <c r="AV198">
        <f t="shared" si="147"/>
        <v>9.6840000000000001E-5</v>
      </c>
      <c r="AW198">
        <f t="shared" si="148"/>
        <v>1.17873648</v>
      </c>
      <c r="AX198">
        <f t="shared" si="149"/>
        <v>0</v>
      </c>
      <c r="BC198">
        <f t="shared" si="166"/>
        <v>2208</v>
      </c>
      <c r="BD198">
        <f t="shared" si="150"/>
        <v>2040</v>
      </c>
      <c r="BE198" cm="1">
        <f t="array" ref="BE198">IF(BD198&gt;=MAX($D$3:$D$100),MAX($D$3:$D$100),IF(BC198&lt;$D$3,$D$3,INDEX($D$3:$D$100,MATCH(BC198,$D$3:$D$100)+1)))</f>
        <v>2040</v>
      </c>
      <c r="BF198">
        <f t="shared" si="151"/>
        <v>0.61919999999999997</v>
      </c>
      <c r="BG198" s="38">
        <f t="shared" si="152"/>
        <v>0.61919999999999997</v>
      </c>
      <c r="BH198">
        <f t="shared" si="153"/>
        <v>0.61919999999999997</v>
      </c>
      <c r="BI198">
        <f t="shared" si="154"/>
        <v>7536.9023999999999</v>
      </c>
      <c r="BJ198">
        <f t="shared" si="155"/>
        <v>0</v>
      </c>
      <c r="BL198" s="1" t="str" cm="1">
        <f t="array" ref="BL198">IF(INDEX(Utilities!198:198,$B$9)="","",INDEX(Utilities!198:198,$B$9))</f>
        <v/>
      </c>
      <c r="BM198" s="1" t="str" cm="1">
        <f t="array" ref="BM198">IF(INDEX(Utilities!198:198,$B$9 + 5)="","",INDEX(Utilities!198:198,$B$9 +5))</f>
        <v/>
      </c>
      <c r="BO198">
        <f t="shared" si="167"/>
        <v>2208</v>
      </c>
      <c r="BP198">
        <f t="shared" si="156"/>
        <v>2040</v>
      </c>
      <c r="BQ198" cm="1">
        <f t="array" ref="BQ198">IF(BP198&gt;=MAX($D$3:$D$100),MAX($D$3:$D$100),IF(BO198&lt;$D$3,$D$3,INDEX($D$3:$D$100,MATCH(BO198,$D$3:$D$100)+1)))</f>
        <v>2040</v>
      </c>
      <c r="BR198">
        <f t="shared" si="157"/>
        <v>4.5396000000000001</v>
      </c>
      <c r="BS198" s="38">
        <f t="shared" si="158"/>
        <v>4.5396000000000001</v>
      </c>
      <c r="BT198">
        <f t="shared" si="159"/>
        <v>4.5396000000000001</v>
      </c>
      <c r="BU198">
        <f t="shared" si="160"/>
        <v>55256.011200000001</v>
      </c>
      <c r="BV198">
        <f t="shared" si="161"/>
        <v>0</v>
      </c>
    </row>
    <row r="199" spans="7:74" x14ac:dyDescent="0.25">
      <c r="G199">
        <f t="shared" si="162"/>
        <v>2209</v>
      </c>
      <c r="H199">
        <f t="shared" si="126"/>
        <v>2040</v>
      </c>
      <c r="I199" cm="1">
        <f t="array" ref="I199">IF(H199&gt;=MAX($D$3:$D$100),MAX($D$3:$D$100),IF(G199&lt;$D$3,$D$3,INDEX($D$3:$D$100,MATCH(G199,$D$3:$D$100)+1)))</f>
        <v>2040</v>
      </c>
      <c r="J199">
        <f t="shared" si="127"/>
        <v>6.8040000000000003E-2</v>
      </c>
      <c r="K199">
        <f t="shared" si="128"/>
        <v>6.8040000000000003E-2</v>
      </c>
      <c r="L199">
        <f t="shared" si="129"/>
        <v>6.8040000000000003E-2</v>
      </c>
      <c r="M199">
        <f t="shared" si="130"/>
        <v>828.18288000000007</v>
      </c>
      <c r="N199">
        <f t="shared" si="131"/>
        <v>0</v>
      </c>
      <c r="P199" s="1" t="str" cm="1">
        <f t="array" ref="P199">IF(INDEX(Utilities!199:199,$B$9)="","",INDEX(Utilities!199:199,$B$9))</f>
        <v/>
      </c>
      <c r="Q199" s="1" t="str" cm="1">
        <f t="array" ref="Q199">IF(INDEX(Utilities!199:199,$B$9 + 2)="","",INDEX(Utilities!199:199,$B$9 + 2))</f>
        <v/>
      </c>
      <c r="S199">
        <f t="shared" si="163"/>
        <v>2209</v>
      </c>
      <c r="T199">
        <f t="shared" si="132"/>
        <v>2040</v>
      </c>
      <c r="U199" cm="1">
        <f t="array" ref="U199">IF(T199&gt;=MAX($D$3:$D$100),MAX($D$3:$D$100),IF(S199&lt;$D$3,$D$3,INDEX($D$3:$D$100,MATCH(S199,$D$3:$D$100)+1)))</f>
        <v>2040</v>
      </c>
      <c r="V199">
        <f t="shared" si="133"/>
        <v>4.5720000000000003E-5</v>
      </c>
      <c r="W199" s="38">
        <f t="shared" si="134"/>
        <v>4.5720000000000003E-5</v>
      </c>
      <c r="X199">
        <f t="shared" si="135"/>
        <v>4.5720000000000003E-5</v>
      </c>
      <c r="Y199">
        <f t="shared" si="136"/>
        <v>0.55650384000000008</v>
      </c>
      <c r="Z199">
        <f t="shared" si="137"/>
        <v>0</v>
      </c>
      <c r="AB199" s="1" t="str" cm="1">
        <f t="array" ref="AB199">IF(INDEX(Utilities!199:199,$B$9)="","",INDEX(Utilities!199:199,$B$9))</f>
        <v/>
      </c>
      <c r="AC199" s="1" t="str" cm="1">
        <f t="array" ref="AC199">IF(INDEX(Utilities!199:199,$B$9 + 3)="","",INDEX(Utilities!199:199,$B$9 +3))</f>
        <v/>
      </c>
      <c r="AE199">
        <f t="shared" si="164"/>
        <v>2209</v>
      </c>
      <c r="AF199">
        <f t="shared" si="138"/>
        <v>2040</v>
      </c>
      <c r="AG199" cm="1">
        <f t="array" ref="AG199">IF(AF199&gt;=MAX($D$3:$D$100),MAX($D$3:$D$100),IF(AE199&lt;$D$3,$D$3,INDEX($D$3:$D$100,MATCH(AE199,$D$3:$D$100)+1)))</f>
        <v>2040</v>
      </c>
      <c r="AH199">
        <f t="shared" si="139"/>
        <v>4.572E-4</v>
      </c>
      <c r="AI199" s="38">
        <f t="shared" si="140"/>
        <v>4.572E-4</v>
      </c>
      <c r="AJ199">
        <f t="shared" si="141"/>
        <v>4.572E-4</v>
      </c>
      <c r="AK199">
        <f t="shared" si="142"/>
        <v>5.5650383999999997</v>
      </c>
      <c r="AL199">
        <f t="shared" si="143"/>
        <v>0</v>
      </c>
      <c r="AN199" s="1" t="str" cm="1">
        <f t="array" ref="AN199">IF(INDEX(Utilities!199:199,$B$9)="","",INDEX(Utilities!199:199,$B$9))</f>
        <v/>
      </c>
      <c r="AO199" s="1" t="str" cm="1">
        <f t="array" ref="AO199">IF(INDEX(Utilities!199:199,$B$9 + 4)="","",INDEX(Utilities!199:199,$B$9 +4))</f>
        <v/>
      </c>
      <c r="AQ199">
        <f t="shared" si="165"/>
        <v>2209</v>
      </c>
      <c r="AR199">
        <f t="shared" si="144"/>
        <v>2040</v>
      </c>
      <c r="AS199" cm="1">
        <f t="array" ref="AS199">IF(AR199&gt;=MAX($D$3:$D$100),MAX($D$3:$D$100),IF(AQ199&lt;$D$3,$D$3,INDEX($D$3:$D$100,MATCH(AQ199,$D$3:$D$100)+1)))</f>
        <v>2040</v>
      </c>
      <c r="AT199">
        <f t="shared" si="145"/>
        <v>9.6840000000000001E-5</v>
      </c>
      <c r="AU199" s="38">
        <f t="shared" si="146"/>
        <v>9.6840000000000001E-5</v>
      </c>
      <c r="AV199">
        <f t="shared" si="147"/>
        <v>9.6840000000000001E-5</v>
      </c>
      <c r="AW199">
        <f t="shared" si="148"/>
        <v>1.17873648</v>
      </c>
      <c r="AX199">
        <f t="shared" si="149"/>
        <v>0</v>
      </c>
      <c r="BC199">
        <f t="shared" si="166"/>
        <v>2209</v>
      </c>
      <c r="BD199">
        <f t="shared" si="150"/>
        <v>2040</v>
      </c>
      <c r="BE199" cm="1">
        <f t="array" ref="BE199">IF(BD199&gt;=MAX($D$3:$D$100),MAX($D$3:$D$100),IF(BC199&lt;$D$3,$D$3,INDEX($D$3:$D$100,MATCH(BC199,$D$3:$D$100)+1)))</f>
        <v>2040</v>
      </c>
      <c r="BF199">
        <f t="shared" si="151"/>
        <v>0.61919999999999997</v>
      </c>
      <c r="BG199" s="38">
        <f t="shared" si="152"/>
        <v>0.61919999999999997</v>
      </c>
      <c r="BH199">
        <f t="shared" si="153"/>
        <v>0.61919999999999997</v>
      </c>
      <c r="BI199">
        <f t="shared" si="154"/>
        <v>7536.9023999999999</v>
      </c>
      <c r="BJ199">
        <f t="shared" si="155"/>
        <v>0</v>
      </c>
      <c r="BL199" s="1" t="str" cm="1">
        <f t="array" ref="BL199">IF(INDEX(Utilities!199:199,$B$9)="","",INDEX(Utilities!199:199,$B$9))</f>
        <v/>
      </c>
      <c r="BM199" s="1" t="str" cm="1">
        <f t="array" ref="BM199">IF(INDEX(Utilities!199:199,$B$9 + 5)="","",INDEX(Utilities!199:199,$B$9 +5))</f>
        <v/>
      </c>
      <c r="BO199">
        <f t="shared" si="167"/>
        <v>2209</v>
      </c>
      <c r="BP199">
        <f t="shared" si="156"/>
        <v>2040</v>
      </c>
      <c r="BQ199" cm="1">
        <f t="array" ref="BQ199">IF(BP199&gt;=MAX($D$3:$D$100),MAX($D$3:$D$100),IF(BO199&lt;$D$3,$D$3,INDEX($D$3:$D$100,MATCH(BO199,$D$3:$D$100)+1)))</f>
        <v>2040</v>
      </c>
      <c r="BR199">
        <f t="shared" si="157"/>
        <v>4.5396000000000001</v>
      </c>
      <c r="BS199" s="38">
        <f t="shared" si="158"/>
        <v>4.5396000000000001</v>
      </c>
      <c r="BT199">
        <f t="shared" si="159"/>
        <v>4.5396000000000001</v>
      </c>
      <c r="BU199">
        <f t="shared" si="160"/>
        <v>55256.011200000001</v>
      </c>
      <c r="BV199">
        <f t="shared" si="161"/>
        <v>0</v>
      </c>
    </row>
    <row r="200" spans="7:74" x14ac:dyDescent="0.25">
      <c r="G200">
        <f t="shared" si="162"/>
        <v>2210</v>
      </c>
      <c r="H200">
        <f t="shared" si="126"/>
        <v>2040</v>
      </c>
      <c r="I200" cm="1">
        <f t="array" ref="I200">IF(H200&gt;=MAX($D$3:$D$100),MAX($D$3:$D$100),IF(G200&lt;$D$3,$D$3,INDEX($D$3:$D$100,MATCH(G200,$D$3:$D$100)+1)))</f>
        <v>2040</v>
      </c>
      <c r="J200">
        <f t="shared" si="127"/>
        <v>6.8040000000000003E-2</v>
      </c>
      <c r="K200">
        <f t="shared" si="128"/>
        <v>6.8040000000000003E-2</v>
      </c>
      <c r="L200">
        <f t="shared" si="129"/>
        <v>6.8040000000000003E-2</v>
      </c>
      <c r="M200">
        <f t="shared" si="130"/>
        <v>828.18288000000007</v>
      </c>
      <c r="N200">
        <f t="shared" si="131"/>
        <v>0</v>
      </c>
      <c r="P200" s="1" t="str" cm="1">
        <f t="array" ref="P200">IF(INDEX(Utilities!200:200,$B$9)="","",INDEX(Utilities!200:200,$B$9))</f>
        <v/>
      </c>
      <c r="Q200" s="1" t="str" cm="1">
        <f t="array" ref="Q200">IF(INDEX(Utilities!200:200,$B$9 + 2)="","",INDEX(Utilities!200:200,$B$9 + 2))</f>
        <v/>
      </c>
      <c r="S200">
        <f t="shared" si="163"/>
        <v>2210</v>
      </c>
      <c r="T200">
        <f t="shared" si="132"/>
        <v>2040</v>
      </c>
      <c r="U200" cm="1">
        <f t="array" ref="U200">IF(T200&gt;=MAX($D$3:$D$100),MAX($D$3:$D$100),IF(S200&lt;$D$3,$D$3,INDEX($D$3:$D$100,MATCH(S200,$D$3:$D$100)+1)))</f>
        <v>2040</v>
      </c>
      <c r="V200">
        <f t="shared" si="133"/>
        <v>4.5720000000000003E-5</v>
      </c>
      <c r="W200" s="38">
        <f t="shared" si="134"/>
        <v>4.5720000000000003E-5</v>
      </c>
      <c r="X200">
        <f t="shared" si="135"/>
        <v>4.5720000000000003E-5</v>
      </c>
      <c r="Y200">
        <f t="shared" si="136"/>
        <v>0.55650384000000008</v>
      </c>
      <c r="Z200">
        <f t="shared" si="137"/>
        <v>0</v>
      </c>
      <c r="AB200" s="1" t="str" cm="1">
        <f t="array" ref="AB200">IF(INDEX(Utilities!200:200,$B$9)="","",INDEX(Utilities!200:200,$B$9))</f>
        <v/>
      </c>
      <c r="AC200" s="1" t="str" cm="1">
        <f t="array" ref="AC200">IF(INDEX(Utilities!200:200,$B$9 + 3)="","",INDEX(Utilities!200:200,$B$9 +3))</f>
        <v/>
      </c>
      <c r="AE200">
        <f t="shared" si="164"/>
        <v>2210</v>
      </c>
      <c r="AF200">
        <f t="shared" si="138"/>
        <v>2040</v>
      </c>
      <c r="AG200" cm="1">
        <f t="array" ref="AG200">IF(AF200&gt;=MAX($D$3:$D$100),MAX($D$3:$D$100),IF(AE200&lt;$D$3,$D$3,INDEX($D$3:$D$100,MATCH(AE200,$D$3:$D$100)+1)))</f>
        <v>2040</v>
      </c>
      <c r="AH200">
        <f t="shared" si="139"/>
        <v>4.572E-4</v>
      </c>
      <c r="AI200" s="38">
        <f t="shared" si="140"/>
        <v>4.572E-4</v>
      </c>
      <c r="AJ200">
        <f t="shared" si="141"/>
        <v>4.572E-4</v>
      </c>
      <c r="AK200">
        <f t="shared" si="142"/>
        <v>5.5650383999999997</v>
      </c>
      <c r="AL200">
        <f t="shared" si="143"/>
        <v>0</v>
      </c>
      <c r="AN200" s="1" t="str" cm="1">
        <f t="array" ref="AN200">IF(INDEX(Utilities!200:200,$B$9)="","",INDEX(Utilities!200:200,$B$9))</f>
        <v/>
      </c>
      <c r="AO200" s="1" t="str" cm="1">
        <f t="array" ref="AO200">IF(INDEX(Utilities!200:200,$B$9 + 4)="","",INDEX(Utilities!200:200,$B$9 +4))</f>
        <v/>
      </c>
      <c r="AQ200">
        <f t="shared" si="165"/>
        <v>2210</v>
      </c>
      <c r="AR200">
        <f t="shared" si="144"/>
        <v>2040</v>
      </c>
      <c r="AS200" cm="1">
        <f t="array" ref="AS200">IF(AR200&gt;=MAX($D$3:$D$100),MAX($D$3:$D$100),IF(AQ200&lt;$D$3,$D$3,INDEX($D$3:$D$100,MATCH(AQ200,$D$3:$D$100)+1)))</f>
        <v>2040</v>
      </c>
      <c r="AT200">
        <f t="shared" si="145"/>
        <v>9.6840000000000001E-5</v>
      </c>
      <c r="AU200" s="38">
        <f t="shared" si="146"/>
        <v>9.6840000000000001E-5</v>
      </c>
      <c r="AV200">
        <f t="shared" si="147"/>
        <v>9.6840000000000001E-5</v>
      </c>
      <c r="AW200">
        <f t="shared" si="148"/>
        <v>1.17873648</v>
      </c>
      <c r="AX200">
        <f t="shared" si="149"/>
        <v>0</v>
      </c>
      <c r="BC200">
        <f t="shared" si="166"/>
        <v>2210</v>
      </c>
      <c r="BD200">
        <f t="shared" si="150"/>
        <v>2040</v>
      </c>
      <c r="BE200" cm="1">
        <f t="array" ref="BE200">IF(BD200&gt;=MAX($D$3:$D$100),MAX($D$3:$D$100),IF(BC200&lt;$D$3,$D$3,INDEX($D$3:$D$100,MATCH(BC200,$D$3:$D$100)+1)))</f>
        <v>2040</v>
      </c>
      <c r="BF200">
        <f t="shared" si="151"/>
        <v>0.61919999999999997</v>
      </c>
      <c r="BG200" s="38">
        <f t="shared" si="152"/>
        <v>0.61919999999999997</v>
      </c>
      <c r="BH200">
        <f t="shared" si="153"/>
        <v>0.61919999999999997</v>
      </c>
      <c r="BI200">
        <f t="shared" si="154"/>
        <v>7536.9023999999999</v>
      </c>
      <c r="BJ200">
        <f t="shared" si="155"/>
        <v>0</v>
      </c>
      <c r="BL200" s="1" t="str" cm="1">
        <f t="array" ref="BL200">IF(INDEX(Utilities!200:200,$B$9)="","",INDEX(Utilities!200:200,$B$9))</f>
        <v/>
      </c>
      <c r="BM200" s="1" t="str" cm="1">
        <f t="array" ref="BM200">IF(INDEX(Utilities!200:200,$B$9 + 5)="","",INDEX(Utilities!200:200,$B$9 +5))</f>
        <v/>
      </c>
      <c r="BO200">
        <f t="shared" si="167"/>
        <v>2210</v>
      </c>
      <c r="BP200">
        <f t="shared" si="156"/>
        <v>2040</v>
      </c>
      <c r="BQ200" cm="1">
        <f t="array" ref="BQ200">IF(BP200&gt;=MAX($D$3:$D$100),MAX($D$3:$D$100),IF(BO200&lt;$D$3,$D$3,INDEX($D$3:$D$100,MATCH(BO200,$D$3:$D$100)+1)))</f>
        <v>2040</v>
      </c>
      <c r="BR200">
        <f t="shared" si="157"/>
        <v>4.5396000000000001</v>
      </c>
      <c r="BS200" s="38">
        <f t="shared" si="158"/>
        <v>4.5396000000000001</v>
      </c>
      <c r="BT200">
        <f t="shared" si="159"/>
        <v>4.5396000000000001</v>
      </c>
      <c r="BU200">
        <f t="shared" si="160"/>
        <v>55256.011200000001</v>
      </c>
      <c r="BV200">
        <f t="shared" si="161"/>
        <v>0</v>
      </c>
    </row>
    <row r="201" spans="7:74" x14ac:dyDescent="0.25">
      <c r="G201">
        <f t="shared" si="162"/>
        <v>2211</v>
      </c>
      <c r="H201">
        <f t="shared" si="126"/>
        <v>2040</v>
      </c>
      <c r="I201" cm="1">
        <f t="array" ref="I201">IF(H201&gt;=MAX($D$3:$D$100),MAX($D$3:$D$100),IF(G201&lt;$D$3,$D$3,INDEX($D$3:$D$100,MATCH(G201,$D$3:$D$100)+1)))</f>
        <v>2040</v>
      </c>
      <c r="J201">
        <f t="shared" si="127"/>
        <v>6.8040000000000003E-2</v>
      </c>
      <c r="K201">
        <f t="shared" si="128"/>
        <v>6.8040000000000003E-2</v>
      </c>
      <c r="L201">
        <f t="shared" si="129"/>
        <v>6.8040000000000003E-2</v>
      </c>
      <c r="M201">
        <f t="shared" si="130"/>
        <v>828.18288000000007</v>
      </c>
      <c r="N201">
        <f t="shared" si="131"/>
        <v>0</v>
      </c>
      <c r="P201" s="1" t="str" cm="1">
        <f t="array" ref="P201">IF(INDEX(Utilities!201:201,$B$9)="","",INDEX(Utilities!201:201,$B$9))</f>
        <v/>
      </c>
      <c r="Q201" s="1" t="str" cm="1">
        <f t="array" ref="Q201">IF(INDEX(Utilities!201:201,$B$9 + 2)="","",INDEX(Utilities!201:201,$B$9 + 2))</f>
        <v/>
      </c>
      <c r="S201">
        <f t="shared" si="163"/>
        <v>2211</v>
      </c>
      <c r="T201">
        <f t="shared" si="132"/>
        <v>2040</v>
      </c>
      <c r="U201" cm="1">
        <f t="array" ref="U201">IF(T201&gt;=MAX($D$3:$D$100),MAX($D$3:$D$100),IF(S201&lt;$D$3,$D$3,INDEX($D$3:$D$100,MATCH(S201,$D$3:$D$100)+1)))</f>
        <v>2040</v>
      </c>
      <c r="V201">
        <f t="shared" si="133"/>
        <v>4.5720000000000003E-5</v>
      </c>
      <c r="W201" s="38">
        <f t="shared" si="134"/>
        <v>4.5720000000000003E-5</v>
      </c>
      <c r="X201">
        <f t="shared" si="135"/>
        <v>4.5720000000000003E-5</v>
      </c>
      <c r="Y201">
        <f t="shared" si="136"/>
        <v>0.55650384000000008</v>
      </c>
      <c r="Z201">
        <f t="shared" si="137"/>
        <v>0</v>
      </c>
      <c r="AB201" s="1" t="str" cm="1">
        <f t="array" ref="AB201">IF(INDEX(Utilities!201:201,$B$9)="","",INDEX(Utilities!201:201,$B$9))</f>
        <v/>
      </c>
      <c r="AC201" s="1" t="str" cm="1">
        <f t="array" ref="AC201">IF(INDEX(Utilities!201:201,$B$9 + 3)="","",INDEX(Utilities!201:201,$B$9 +3))</f>
        <v/>
      </c>
      <c r="AE201">
        <f t="shared" si="164"/>
        <v>2211</v>
      </c>
      <c r="AF201">
        <f t="shared" si="138"/>
        <v>2040</v>
      </c>
      <c r="AG201" cm="1">
        <f t="array" ref="AG201">IF(AF201&gt;=MAX($D$3:$D$100),MAX($D$3:$D$100),IF(AE201&lt;$D$3,$D$3,INDEX($D$3:$D$100,MATCH(AE201,$D$3:$D$100)+1)))</f>
        <v>2040</v>
      </c>
      <c r="AH201">
        <f t="shared" si="139"/>
        <v>4.572E-4</v>
      </c>
      <c r="AI201" s="38">
        <f t="shared" si="140"/>
        <v>4.572E-4</v>
      </c>
      <c r="AJ201">
        <f t="shared" si="141"/>
        <v>4.572E-4</v>
      </c>
      <c r="AK201">
        <f t="shared" si="142"/>
        <v>5.5650383999999997</v>
      </c>
      <c r="AL201">
        <f t="shared" si="143"/>
        <v>0</v>
      </c>
      <c r="AN201" s="1" t="str" cm="1">
        <f t="array" ref="AN201">IF(INDEX(Utilities!201:201,$B$9)="","",INDEX(Utilities!201:201,$B$9))</f>
        <v/>
      </c>
      <c r="AO201" s="1" t="str" cm="1">
        <f t="array" ref="AO201">IF(INDEX(Utilities!201:201,$B$9 + 4)="","",INDEX(Utilities!201:201,$B$9 +4))</f>
        <v/>
      </c>
      <c r="AQ201">
        <f t="shared" si="165"/>
        <v>2211</v>
      </c>
      <c r="AR201">
        <f t="shared" si="144"/>
        <v>2040</v>
      </c>
      <c r="AS201" cm="1">
        <f t="array" ref="AS201">IF(AR201&gt;=MAX($D$3:$D$100),MAX($D$3:$D$100),IF(AQ201&lt;$D$3,$D$3,INDEX($D$3:$D$100,MATCH(AQ201,$D$3:$D$100)+1)))</f>
        <v>2040</v>
      </c>
      <c r="AT201">
        <f t="shared" si="145"/>
        <v>9.6840000000000001E-5</v>
      </c>
      <c r="AU201" s="38">
        <f t="shared" si="146"/>
        <v>9.6840000000000001E-5</v>
      </c>
      <c r="AV201">
        <f t="shared" si="147"/>
        <v>9.6840000000000001E-5</v>
      </c>
      <c r="AW201">
        <f t="shared" si="148"/>
        <v>1.17873648</v>
      </c>
      <c r="AX201">
        <f t="shared" si="149"/>
        <v>0</v>
      </c>
      <c r="BC201">
        <f t="shared" si="166"/>
        <v>2211</v>
      </c>
      <c r="BD201">
        <f t="shared" si="150"/>
        <v>2040</v>
      </c>
      <c r="BE201" cm="1">
        <f t="array" ref="BE201">IF(BD201&gt;=MAX($D$3:$D$100),MAX($D$3:$D$100),IF(BC201&lt;$D$3,$D$3,INDEX($D$3:$D$100,MATCH(BC201,$D$3:$D$100)+1)))</f>
        <v>2040</v>
      </c>
      <c r="BF201">
        <f t="shared" si="151"/>
        <v>0.61919999999999997</v>
      </c>
      <c r="BG201" s="38">
        <f t="shared" si="152"/>
        <v>0.61919999999999997</v>
      </c>
      <c r="BH201">
        <f t="shared" si="153"/>
        <v>0.61919999999999997</v>
      </c>
      <c r="BI201">
        <f t="shared" si="154"/>
        <v>7536.9023999999999</v>
      </c>
      <c r="BJ201">
        <f t="shared" si="155"/>
        <v>0</v>
      </c>
      <c r="BL201" s="1" t="str" cm="1">
        <f t="array" ref="BL201">IF(INDEX(Utilities!201:201,$B$9)="","",INDEX(Utilities!201:201,$B$9))</f>
        <v/>
      </c>
      <c r="BM201" s="1" t="str" cm="1">
        <f t="array" ref="BM201">IF(INDEX(Utilities!201:201,$B$9 + 5)="","",INDEX(Utilities!201:201,$B$9 +5))</f>
        <v/>
      </c>
      <c r="BO201">
        <f t="shared" si="167"/>
        <v>2211</v>
      </c>
      <c r="BP201">
        <f t="shared" si="156"/>
        <v>2040</v>
      </c>
      <c r="BQ201" cm="1">
        <f t="array" ref="BQ201">IF(BP201&gt;=MAX($D$3:$D$100),MAX($D$3:$D$100),IF(BO201&lt;$D$3,$D$3,INDEX($D$3:$D$100,MATCH(BO201,$D$3:$D$100)+1)))</f>
        <v>2040</v>
      </c>
      <c r="BR201">
        <f t="shared" si="157"/>
        <v>4.5396000000000001</v>
      </c>
      <c r="BS201" s="38">
        <f t="shared" si="158"/>
        <v>4.5396000000000001</v>
      </c>
      <c r="BT201">
        <f t="shared" si="159"/>
        <v>4.5396000000000001</v>
      </c>
      <c r="BU201">
        <f t="shared" si="160"/>
        <v>55256.011200000001</v>
      </c>
      <c r="BV201">
        <f t="shared" si="161"/>
        <v>0</v>
      </c>
    </row>
    <row r="202" spans="7:74" x14ac:dyDescent="0.25">
      <c r="G202">
        <f t="shared" si="162"/>
        <v>2212</v>
      </c>
      <c r="H202">
        <f t="shared" si="126"/>
        <v>2040</v>
      </c>
      <c r="I202" cm="1">
        <f t="array" ref="I202">IF(H202&gt;=MAX($D$3:$D$100),MAX($D$3:$D$100),IF(G202&lt;$D$3,$D$3,INDEX($D$3:$D$100,MATCH(G202,$D$3:$D$100)+1)))</f>
        <v>2040</v>
      </c>
      <c r="J202">
        <f t="shared" si="127"/>
        <v>6.8040000000000003E-2</v>
      </c>
      <c r="K202">
        <f t="shared" si="128"/>
        <v>6.8040000000000003E-2</v>
      </c>
      <c r="L202">
        <f t="shared" si="129"/>
        <v>6.8040000000000003E-2</v>
      </c>
      <c r="M202">
        <f t="shared" si="130"/>
        <v>828.18288000000007</v>
      </c>
      <c r="N202">
        <f t="shared" si="131"/>
        <v>0</v>
      </c>
      <c r="P202" s="1" t="str" cm="1">
        <f t="array" ref="P202">IF(INDEX(Utilities!202:202,$B$9)="","",INDEX(Utilities!202:202,$B$9))</f>
        <v/>
      </c>
      <c r="Q202" s="1" t="str" cm="1">
        <f t="array" ref="Q202">IF(INDEX(Utilities!202:202,$B$9 + 2)="","",INDEX(Utilities!202:202,$B$9 + 2))</f>
        <v/>
      </c>
      <c r="S202">
        <f t="shared" si="163"/>
        <v>2212</v>
      </c>
      <c r="T202">
        <f t="shared" si="132"/>
        <v>2040</v>
      </c>
      <c r="U202" cm="1">
        <f t="array" ref="U202">IF(T202&gt;=MAX($D$3:$D$100),MAX($D$3:$D$100),IF(S202&lt;$D$3,$D$3,INDEX($D$3:$D$100,MATCH(S202,$D$3:$D$100)+1)))</f>
        <v>2040</v>
      </c>
      <c r="V202">
        <f t="shared" si="133"/>
        <v>4.5720000000000003E-5</v>
      </c>
      <c r="W202" s="38">
        <f t="shared" si="134"/>
        <v>4.5720000000000003E-5</v>
      </c>
      <c r="X202">
        <f t="shared" si="135"/>
        <v>4.5720000000000003E-5</v>
      </c>
      <c r="Y202">
        <f t="shared" si="136"/>
        <v>0.55650384000000008</v>
      </c>
      <c r="Z202">
        <f t="shared" si="137"/>
        <v>0</v>
      </c>
      <c r="AE202">
        <f t="shared" si="164"/>
        <v>2212</v>
      </c>
      <c r="AF202">
        <f t="shared" si="138"/>
        <v>2040</v>
      </c>
      <c r="AG202" cm="1">
        <f t="array" ref="AG202">IF(AF202&gt;=MAX($D$3:$D$100),MAX($D$3:$D$100),IF(AE202&lt;$D$3,$D$3,INDEX($D$3:$D$100,MATCH(AE202,$D$3:$D$100)+1)))</f>
        <v>2040</v>
      </c>
      <c r="AH202">
        <f t="shared" si="139"/>
        <v>4.572E-4</v>
      </c>
      <c r="AI202" s="38">
        <f t="shared" si="140"/>
        <v>4.572E-4</v>
      </c>
      <c r="AJ202">
        <f t="shared" si="141"/>
        <v>4.572E-4</v>
      </c>
      <c r="AK202">
        <f t="shared" si="142"/>
        <v>5.5650383999999997</v>
      </c>
      <c r="AL202">
        <f t="shared" si="143"/>
        <v>0</v>
      </c>
      <c r="AN202" s="1" t="str" cm="1">
        <f t="array" ref="AN202">IF(INDEX(Utilities!202:202,$B$9)="","",INDEX(Utilities!202:202,$B$9))</f>
        <v/>
      </c>
      <c r="AO202" s="1" t="str" cm="1">
        <f t="array" ref="AO202">IF(INDEX(Utilities!202:202,$B$9 + 4)="","",INDEX(Utilities!202:202,$B$9 +4))</f>
        <v/>
      </c>
      <c r="AQ202">
        <f t="shared" si="165"/>
        <v>2212</v>
      </c>
      <c r="AR202">
        <f t="shared" si="144"/>
        <v>2040</v>
      </c>
      <c r="AS202" cm="1">
        <f t="array" ref="AS202">IF(AR202&gt;=MAX($D$3:$D$100),MAX($D$3:$D$100),IF(AQ202&lt;$D$3,$D$3,INDEX($D$3:$D$100,MATCH(AQ202,$D$3:$D$100)+1)))</f>
        <v>2040</v>
      </c>
      <c r="AT202">
        <f t="shared" si="145"/>
        <v>9.6840000000000001E-5</v>
      </c>
      <c r="AU202" s="38">
        <f t="shared" si="146"/>
        <v>9.6840000000000001E-5</v>
      </c>
      <c r="AV202">
        <f t="shared" si="147"/>
        <v>9.6840000000000001E-5</v>
      </c>
      <c r="AW202">
        <f t="shared" si="148"/>
        <v>1.17873648</v>
      </c>
      <c r="AX202">
        <f t="shared" si="149"/>
        <v>0</v>
      </c>
      <c r="BC202">
        <f t="shared" si="166"/>
        <v>2212</v>
      </c>
      <c r="BD202">
        <f t="shared" si="150"/>
        <v>2040</v>
      </c>
      <c r="BE202" cm="1">
        <f t="array" ref="BE202">IF(BD202&gt;=MAX($D$3:$D$100),MAX($D$3:$D$100),IF(BC202&lt;$D$3,$D$3,INDEX($D$3:$D$100,MATCH(BC202,$D$3:$D$100)+1)))</f>
        <v>2040</v>
      </c>
      <c r="BF202">
        <f t="shared" si="151"/>
        <v>0.61919999999999997</v>
      </c>
      <c r="BG202" s="38">
        <f t="shared" si="152"/>
        <v>0.61919999999999997</v>
      </c>
      <c r="BH202">
        <f t="shared" si="153"/>
        <v>0.61919999999999997</v>
      </c>
      <c r="BI202">
        <f t="shared" si="154"/>
        <v>7536.9023999999999</v>
      </c>
      <c r="BJ202">
        <f t="shared" si="155"/>
        <v>0</v>
      </c>
      <c r="BL202" s="1" t="str" cm="1">
        <f t="array" ref="BL202">IF(INDEX(Utilities!202:202,$B$9)="","",INDEX(Utilities!202:202,$B$9))</f>
        <v/>
      </c>
      <c r="BM202" s="1" t="str" cm="1">
        <f t="array" ref="BM202">IF(INDEX(Utilities!202:202,$B$9 + 5)="","",INDEX(Utilities!202:202,$B$9 +5))</f>
        <v/>
      </c>
      <c r="BO202">
        <f t="shared" si="167"/>
        <v>2212</v>
      </c>
      <c r="BP202">
        <f t="shared" si="156"/>
        <v>2040</v>
      </c>
      <c r="BQ202" cm="1">
        <f t="array" ref="BQ202">IF(BP202&gt;=MAX($D$3:$D$100),MAX($D$3:$D$100),IF(BO202&lt;$D$3,$D$3,INDEX($D$3:$D$100,MATCH(BO202,$D$3:$D$100)+1)))</f>
        <v>2040</v>
      </c>
      <c r="BR202">
        <f t="shared" si="157"/>
        <v>4.5396000000000001</v>
      </c>
      <c r="BS202" s="38">
        <f t="shared" si="158"/>
        <v>4.5396000000000001</v>
      </c>
      <c r="BT202">
        <f t="shared" si="159"/>
        <v>4.5396000000000001</v>
      </c>
      <c r="BU202">
        <f t="shared" si="160"/>
        <v>55256.011200000001</v>
      </c>
      <c r="BV202">
        <f t="shared" si="161"/>
        <v>0</v>
      </c>
    </row>
    <row r="203" spans="7:74" x14ac:dyDescent="0.25">
      <c r="G203">
        <f t="shared" si="162"/>
        <v>2213</v>
      </c>
      <c r="H203">
        <f t="shared" si="126"/>
        <v>2040</v>
      </c>
      <c r="I203" cm="1">
        <f t="array" ref="I203">IF(H203&gt;=MAX($D$3:$D$100),MAX($D$3:$D$100),IF(G203&lt;$D$3,$D$3,INDEX($D$3:$D$100,MATCH(G203,$D$3:$D$100)+1)))</f>
        <v>2040</v>
      </c>
      <c r="J203">
        <f t="shared" si="127"/>
        <v>6.8040000000000003E-2</v>
      </c>
      <c r="K203">
        <f t="shared" si="128"/>
        <v>6.8040000000000003E-2</v>
      </c>
      <c r="L203">
        <f t="shared" si="129"/>
        <v>6.8040000000000003E-2</v>
      </c>
      <c r="M203">
        <f t="shared" si="130"/>
        <v>828.18288000000007</v>
      </c>
      <c r="N203">
        <f t="shared" si="131"/>
        <v>0</v>
      </c>
      <c r="P203" s="1" t="str" cm="1">
        <f t="array" ref="P203">IF(INDEX(Utilities!203:203,$B$9)="","",INDEX(Utilities!203:203,$B$9))</f>
        <v/>
      </c>
      <c r="Q203" s="1" t="str" cm="1">
        <f t="array" ref="Q203">IF(INDEX(Utilities!203:203,$B$9 + 2)="","",INDEX(Utilities!203:203,$B$9 + 2))</f>
        <v/>
      </c>
      <c r="S203">
        <f t="shared" si="163"/>
        <v>2213</v>
      </c>
      <c r="T203">
        <f t="shared" si="132"/>
        <v>2040</v>
      </c>
      <c r="U203" cm="1">
        <f t="array" ref="U203">IF(T203&gt;=MAX($D$3:$D$100),MAX($D$3:$D$100),IF(S203&lt;$D$3,$D$3,INDEX($D$3:$D$100,MATCH(S203,$D$3:$D$100)+1)))</f>
        <v>2040</v>
      </c>
      <c r="V203">
        <f t="shared" si="133"/>
        <v>4.5720000000000003E-5</v>
      </c>
      <c r="W203" s="38">
        <f t="shared" si="134"/>
        <v>4.5720000000000003E-5</v>
      </c>
      <c r="X203">
        <f t="shared" si="135"/>
        <v>4.5720000000000003E-5</v>
      </c>
      <c r="Y203">
        <f t="shared" si="136"/>
        <v>0.55650384000000008</v>
      </c>
      <c r="Z203">
        <f t="shared" si="137"/>
        <v>0</v>
      </c>
      <c r="AE203">
        <f t="shared" si="164"/>
        <v>2213</v>
      </c>
      <c r="AF203">
        <f t="shared" si="138"/>
        <v>2040</v>
      </c>
      <c r="AG203" cm="1">
        <f t="array" ref="AG203">IF(AF203&gt;=MAX($D$3:$D$100),MAX($D$3:$D$100),IF(AE203&lt;$D$3,$D$3,INDEX($D$3:$D$100,MATCH(AE203,$D$3:$D$100)+1)))</f>
        <v>2040</v>
      </c>
      <c r="AH203">
        <f t="shared" si="139"/>
        <v>4.572E-4</v>
      </c>
      <c r="AI203" s="38">
        <f t="shared" si="140"/>
        <v>4.572E-4</v>
      </c>
      <c r="AJ203">
        <f t="shared" si="141"/>
        <v>4.572E-4</v>
      </c>
      <c r="AK203">
        <f t="shared" si="142"/>
        <v>5.5650383999999997</v>
      </c>
      <c r="AL203">
        <f t="shared" si="143"/>
        <v>0</v>
      </c>
      <c r="AN203" s="1" t="str" cm="1">
        <f t="array" ref="AN203">IF(INDEX(Utilities!203:203,$B$9)="","",INDEX(Utilities!203:203,$B$9))</f>
        <v/>
      </c>
      <c r="AO203" s="1" t="str" cm="1">
        <f t="array" ref="AO203">IF(INDEX(Utilities!203:203,$B$9 + 4)="","",INDEX(Utilities!203:203,$B$9 +4))</f>
        <v/>
      </c>
      <c r="AQ203">
        <f t="shared" si="165"/>
        <v>2213</v>
      </c>
      <c r="AR203">
        <f t="shared" si="144"/>
        <v>2040</v>
      </c>
      <c r="AS203" cm="1">
        <f t="array" ref="AS203">IF(AR203&gt;=MAX($D$3:$D$100),MAX($D$3:$D$100),IF(AQ203&lt;$D$3,$D$3,INDEX($D$3:$D$100,MATCH(AQ203,$D$3:$D$100)+1)))</f>
        <v>2040</v>
      </c>
      <c r="AT203">
        <f t="shared" si="145"/>
        <v>9.6840000000000001E-5</v>
      </c>
      <c r="AU203" s="38">
        <f t="shared" si="146"/>
        <v>9.6840000000000001E-5</v>
      </c>
      <c r="AV203">
        <f t="shared" si="147"/>
        <v>9.6840000000000001E-5</v>
      </c>
      <c r="AW203">
        <f t="shared" si="148"/>
        <v>1.17873648</v>
      </c>
      <c r="AX203">
        <f t="shared" si="149"/>
        <v>0</v>
      </c>
      <c r="BC203">
        <f t="shared" si="166"/>
        <v>2213</v>
      </c>
      <c r="BD203">
        <f t="shared" si="150"/>
        <v>2040</v>
      </c>
      <c r="BE203" cm="1">
        <f t="array" ref="BE203">IF(BD203&gt;=MAX($D$3:$D$100),MAX($D$3:$D$100),IF(BC203&lt;$D$3,$D$3,INDEX($D$3:$D$100,MATCH(BC203,$D$3:$D$100)+1)))</f>
        <v>2040</v>
      </c>
      <c r="BF203">
        <f t="shared" si="151"/>
        <v>0.61919999999999997</v>
      </c>
      <c r="BG203" s="38">
        <f t="shared" si="152"/>
        <v>0.61919999999999997</v>
      </c>
      <c r="BH203">
        <f t="shared" si="153"/>
        <v>0.61919999999999997</v>
      </c>
      <c r="BI203">
        <f t="shared" si="154"/>
        <v>7536.9023999999999</v>
      </c>
      <c r="BJ203">
        <f t="shared" si="155"/>
        <v>0</v>
      </c>
      <c r="BL203" s="1" t="str" cm="1">
        <f t="array" ref="BL203">IF(INDEX(Utilities!203:203,$B$9)="","",INDEX(Utilities!203:203,$B$9))</f>
        <v/>
      </c>
      <c r="BM203" s="1" t="str" cm="1">
        <f t="array" ref="BM203">IF(INDEX(Utilities!203:203,$B$9 + 5)="","",INDEX(Utilities!203:203,$B$9 +5))</f>
        <v/>
      </c>
      <c r="BO203">
        <f t="shared" si="167"/>
        <v>2213</v>
      </c>
      <c r="BP203">
        <f t="shared" si="156"/>
        <v>2040</v>
      </c>
      <c r="BQ203" cm="1">
        <f t="array" ref="BQ203">IF(BP203&gt;=MAX($D$3:$D$100),MAX($D$3:$D$100),IF(BO203&lt;$D$3,$D$3,INDEX($D$3:$D$100,MATCH(BO203,$D$3:$D$100)+1)))</f>
        <v>2040</v>
      </c>
      <c r="BR203">
        <f t="shared" si="157"/>
        <v>4.5396000000000001</v>
      </c>
      <c r="BS203" s="38">
        <f t="shared" si="158"/>
        <v>4.5396000000000001</v>
      </c>
      <c r="BT203">
        <f t="shared" si="159"/>
        <v>4.5396000000000001</v>
      </c>
      <c r="BU203">
        <f t="shared" si="160"/>
        <v>55256.011200000001</v>
      </c>
      <c r="BV203">
        <f t="shared" si="161"/>
        <v>0</v>
      </c>
    </row>
    <row r="204" spans="7:74" x14ac:dyDescent="0.25">
      <c r="G204">
        <f t="shared" si="162"/>
        <v>2214</v>
      </c>
      <c r="H204">
        <f t="shared" si="126"/>
        <v>2040</v>
      </c>
      <c r="I204" cm="1">
        <f t="array" ref="I204">IF(H204&gt;=MAX($D$3:$D$100),MAX($D$3:$D$100),IF(G204&lt;$D$3,$D$3,INDEX($D$3:$D$100,MATCH(G204,$D$3:$D$100)+1)))</f>
        <v>2040</v>
      </c>
      <c r="J204">
        <f t="shared" si="127"/>
        <v>6.8040000000000003E-2</v>
      </c>
      <c r="K204">
        <f t="shared" si="128"/>
        <v>6.8040000000000003E-2</v>
      </c>
      <c r="L204">
        <f t="shared" si="129"/>
        <v>6.8040000000000003E-2</v>
      </c>
      <c r="M204">
        <f t="shared" si="130"/>
        <v>828.18288000000007</v>
      </c>
      <c r="N204">
        <f t="shared" si="131"/>
        <v>0</v>
      </c>
      <c r="P204" s="1" t="str" cm="1">
        <f t="array" ref="P204">IF(INDEX(Utilities!204:204,$B$9)="","",INDEX(Utilities!204:204,$B$9))</f>
        <v/>
      </c>
      <c r="Q204" s="1" t="str" cm="1">
        <f t="array" ref="Q204">IF(INDEX(Utilities!204:204,$B$9 + 2)="","",INDEX(Utilities!204:204,$B$9 + 2))</f>
        <v/>
      </c>
      <c r="S204">
        <f t="shared" si="163"/>
        <v>2214</v>
      </c>
      <c r="T204">
        <f t="shared" si="132"/>
        <v>2040</v>
      </c>
      <c r="U204" cm="1">
        <f t="array" ref="U204">IF(T204&gt;=MAX($D$3:$D$100),MAX($D$3:$D$100),IF(S204&lt;$D$3,$D$3,INDEX($D$3:$D$100,MATCH(S204,$D$3:$D$100)+1)))</f>
        <v>2040</v>
      </c>
      <c r="V204">
        <f t="shared" si="133"/>
        <v>4.5720000000000003E-5</v>
      </c>
      <c r="W204" s="38">
        <f t="shared" si="134"/>
        <v>4.5720000000000003E-5</v>
      </c>
      <c r="X204">
        <f t="shared" si="135"/>
        <v>4.5720000000000003E-5</v>
      </c>
      <c r="Y204">
        <f t="shared" si="136"/>
        <v>0.55650384000000008</v>
      </c>
      <c r="Z204">
        <f t="shared" si="137"/>
        <v>0</v>
      </c>
      <c r="AE204">
        <f t="shared" si="164"/>
        <v>2214</v>
      </c>
      <c r="AF204">
        <f t="shared" si="138"/>
        <v>2040</v>
      </c>
      <c r="AG204" cm="1">
        <f t="array" ref="AG204">IF(AF204&gt;=MAX($D$3:$D$100),MAX($D$3:$D$100),IF(AE204&lt;$D$3,$D$3,INDEX($D$3:$D$100,MATCH(AE204,$D$3:$D$100)+1)))</f>
        <v>2040</v>
      </c>
      <c r="AH204">
        <f t="shared" si="139"/>
        <v>4.572E-4</v>
      </c>
      <c r="AI204" s="38">
        <f t="shared" si="140"/>
        <v>4.572E-4</v>
      </c>
      <c r="AJ204">
        <f t="shared" si="141"/>
        <v>4.572E-4</v>
      </c>
      <c r="AK204">
        <f t="shared" si="142"/>
        <v>5.5650383999999997</v>
      </c>
      <c r="AL204">
        <f t="shared" si="143"/>
        <v>0</v>
      </c>
      <c r="AN204" s="1" t="str" cm="1">
        <f t="array" ref="AN204">IF(INDEX(Utilities!204:204,$B$9)="","",INDEX(Utilities!204:204,$B$9))</f>
        <v/>
      </c>
      <c r="AO204" s="1" t="str" cm="1">
        <f t="array" ref="AO204">IF(INDEX(Utilities!204:204,$B$9 + 4)="","",INDEX(Utilities!204:204,$B$9 +4))</f>
        <v/>
      </c>
      <c r="AQ204">
        <f t="shared" si="165"/>
        <v>2214</v>
      </c>
      <c r="AR204">
        <f t="shared" si="144"/>
        <v>2040</v>
      </c>
      <c r="AS204" cm="1">
        <f t="array" ref="AS204">IF(AR204&gt;=MAX($D$3:$D$100),MAX($D$3:$D$100),IF(AQ204&lt;$D$3,$D$3,INDEX($D$3:$D$100,MATCH(AQ204,$D$3:$D$100)+1)))</f>
        <v>2040</v>
      </c>
      <c r="AT204">
        <f t="shared" si="145"/>
        <v>9.6840000000000001E-5</v>
      </c>
      <c r="AU204" s="38">
        <f t="shared" si="146"/>
        <v>9.6840000000000001E-5</v>
      </c>
      <c r="AV204">
        <f t="shared" si="147"/>
        <v>9.6840000000000001E-5</v>
      </c>
      <c r="AW204">
        <f t="shared" si="148"/>
        <v>1.17873648</v>
      </c>
      <c r="AX204">
        <f t="shared" si="149"/>
        <v>0</v>
      </c>
      <c r="BC204">
        <f t="shared" si="166"/>
        <v>2214</v>
      </c>
      <c r="BD204">
        <f t="shared" si="150"/>
        <v>2040</v>
      </c>
      <c r="BE204" cm="1">
        <f t="array" ref="BE204">IF(BD204&gt;=MAX($D$3:$D$100),MAX($D$3:$D$100),IF(BC204&lt;$D$3,$D$3,INDEX($D$3:$D$100,MATCH(BC204,$D$3:$D$100)+1)))</f>
        <v>2040</v>
      </c>
      <c r="BF204">
        <f t="shared" si="151"/>
        <v>0.61919999999999997</v>
      </c>
      <c r="BG204" s="38">
        <f t="shared" si="152"/>
        <v>0.61919999999999997</v>
      </c>
      <c r="BH204">
        <f t="shared" si="153"/>
        <v>0.61919999999999997</v>
      </c>
      <c r="BI204">
        <f t="shared" si="154"/>
        <v>7536.9023999999999</v>
      </c>
      <c r="BJ204">
        <f t="shared" si="155"/>
        <v>0</v>
      </c>
      <c r="BL204" s="1" t="str" cm="1">
        <f t="array" ref="BL204">IF(INDEX(Utilities!204:204,$B$9)="","",INDEX(Utilities!204:204,$B$9))</f>
        <v/>
      </c>
      <c r="BM204" s="1" t="str" cm="1">
        <f t="array" ref="BM204">IF(INDEX(Utilities!204:204,$B$9 + 5)="","",INDEX(Utilities!204:204,$B$9 +5))</f>
        <v/>
      </c>
      <c r="BO204">
        <f t="shared" si="167"/>
        <v>2214</v>
      </c>
      <c r="BP204">
        <f t="shared" si="156"/>
        <v>2040</v>
      </c>
      <c r="BQ204" cm="1">
        <f t="array" ref="BQ204">IF(BP204&gt;=MAX($D$3:$D$100),MAX($D$3:$D$100),IF(BO204&lt;$D$3,$D$3,INDEX($D$3:$D$100,MATCH(BO204,$D$3:$D$100)+1)))</f>
        <v>2040</v>
      </c>
      <c r="BR204">
        <f t="shared" si="157"/>
        <v>4.5396000000000001</v>
      </c>
      <c r="BS204" s="38">
        <f t="shared" si="158"/>
        <v>4.5396000000000001</v>
      </c>
      <c r="BT204">
        <f t="shared" si="159"/>
        <v>4.5396000000000001</v>
      </c>
      <c r="BU204">
        <f t="shared" si="160"/>
        <v>55256.011200000001</v>
      </c>
      <c r="BV204">
        <f t="shared" si="161"/>
        <v>0</v>
      </c>
    </row>
    <row r="205" spans="7:74" x14ac:dyDescent="0.25">
      <c r="G205">
        <f t="shared" si="162"/>
        <v>2215</v>
      </c>
      <c r="H205">
        <f t="shared" si="126"/>
        <v>2040</v>
      </c>
      <c r="I205" cm="1">
        <f t="array" ref="I205">IF(H205&gt;=MAX($D$3:$D$100),MAX($D$3:$D$100),IF(G205&lt;$D$3,$D$3,INDEX($D$3:$D$100,MATCH(G205,$D$3:$D$100)+1)))</f>
        <v>2040</v>
      </c>
      <c r="J205">
        <f t="shared" si="127"/>
        <v>6.8040000000000003E-2</v>
      </c>
      <c r="K205">
        <f t="shared" si="128"/>
        <v>6.8040000000000003E-2</v>
      </c>
      <c r="L205">
        <f t="shared" si="129"/>
        <v>6.8040000000000003E-2</v>
      </c>
      <c r="M205">
        <f t="shared" si="130"/>
        <v>828.18288000000007</v>
      </c>
      <c r="N205">
        <f t="shared" si="131"/>
        <v>0</v>
      </c>
      <c r="P205" s="1" t="str" cm="1">
        <f t="array" ref="P205">IF(INDEX(Utilities!205:205,$B$9)="","",INDEX(Utilities!205:205,$B$9))</f>
        <v/>
      </c>
      <c r="Q205" s="1" t="str" cm="1">
        <f t="array" ref="Q205">IF(INDEX(Utilities!205:205,$B$9 + 2)="","",INDEX(Utilities!205:205,$B$9 + 2))</f>
        <v/>
      </c>
      <c r="S205">
        <f t="shared" si="163"/>
        <v>2215</v>
      </c>
      <c r="T205">
        <f t="shared" si="132"/>
        <v>2040</v>
      </c>
      <c r="U205" cm="1">
        <f t="array" ref="U205">IF(T205&gt;=MAX($D$3:$D$100),MAX($D$3:$D$100),IF(S205&lt;$D$3,$D$3,INDEX($D$3:$D$100,MATCH(S205,$D$3:$D$100)+1)))</f>
        <v>2040</v>
      </c>
      <c r="V205">
        <f t="shared" si="133"/>
        <v>4.5720000000000003E-5</v>
      </c>
      <c r="W205" s="38">
        <f t="shared" si="134"/>
        <v>4.5720000000000003E-5</v>
      </c>
      <c r="X205">
        <f t="shared" si="135"/>
        <v>4.5720000000000003E-5</v>
      </c>
      <c r="Y205">
        <f t="shared" si="136"/>
        <v>0.55650384000000008</v>
      </c>
      <c r="Z205">
        <f t="shared" si="137"/>
        <v>0</v>
      </c>
      <c r="AE205">
        <f t="shared" si="164"/>
        <v>2215</v>
      </c>
      <c r="AF205">
        <f t="shared" si="138"/>
        <v>2040</v>
      </c>
      <c r="AG205" cm="1">
        <f t="array" ref="AG205">IF(AF205&gt;=MAX($D$3:$D$100),MAX($D$3:$D$100),IF(AE205&lt;$D$3,$D$3,INDEX($D$3:$D$100,MATCH(AE205,$D$3:$D$100)+1)))</f>
        <v>2040</v>
      </c>
      <c r="AH205">
        <f t="shared" si="139"/>
        <v>4.572E-4</v>
      </c>
      <c r="AI205" s="38">
        <f t="shared" si="140"/>
        <v>4.572E-4</v>
      </c>
      <c r="AJ205">
        <f t="shared" si="141"/>
        <v>4.572E-4</v>
      </c>
      <c r="AK205">
        <f t="shared" si="142"/>
        <v>5.5650383999999997</v>
      </c>
      <c r="AL205">
        <f t="shared" si="143"/>
        <v>0</v>
      </c>
      <c r="AN205" s="1" t="str" cm="1">
        <f t="array" ref="AN205">IF(INDEX(Utilities!205:205,$B$9)="","",INDEX(Utilities!205:205,$B$9))</f>
        <v/>
      </c>
      <c r="AO205" s="1" t="str" cm="1">
        <f t="array" ref="AO205">IF(INDEX(Utilities!205:205,$B$9 + 4)="","",INDEX(Utilities!205:205,$B$9 +4))</f>
        <v/>
      </c>
      <c r="AQ205">
        <f t="shared" si="165"/>
        <v>2215</v>
      </c>
      <c r="AR205">
        <f t="shared" si="144"/>
        <v>2040</v>
      </c>
      <c r="AS205" cm="1">
        <f t="array" ref="AS205">IF(AR205&gt;=MAX($D$3:$D$100),MAX($D$3:$D$100),IF(AQ205&lt;$D$3,$D$3,INDEX($D$3:$D$100,MATCH(AQ205,$D$3:$D$100)+1)))</f>
        <v>2040</v>
      </c>
      <c r="AT205">
        <f t="shared" si="145"/>
        <v>9.6840000000000001E-5</v>
      </c>
      <c r="AU205" s="38">
        <f t="shared" si="146"/>
        <v>9.6840000000000001E-5</v>
      </c>
      <c r="AV205">
        <f t="shared" si="147"/>
        <v>9.6840000000000001E-5</v>
      </c>
      <c r="AW205">
        <f t="shared" si="148"/>
        <v>1.17873648</v>
      </c>
      <c r="AX205">
        <f t="shared" si="149"/>
        <v>0</v>
      </c>
      <c r="BC205">
        <f t="shared" si="166"/>
        <v>2215</v>
      </c>
      <c r="BD205">
        <f t="shared" si="150"/>
        <v>2040</v>
      </c>
      <c r="BE205" cm="1">
        <f t="array" ref="BE205">IF(BD205&gt;=MAX($D$3:$D$100),MAX($D$3:$D$100),IF(BC205&lt;$D$3,$D$3,INDEX($D$3:$D$100,MATCH(BC205,$D$3:$D$100)+1)))</f>
        <v>2040</v>
      </c>
      <c r="BF205">
        <f t="shared" si="151"/>
        <v>0.61919999999999997</v>
      </c>
      <c r="BG205" s="38">
        <f t="shared" si="152"/>
        <v>0.61919999999999997</v>
      </c>
      <c r="BH205">
        <f t="shared" si="153"/>
        <v>0.61919999999999997</v>
      </c>
      <c r="BI205">
        <f t="shared" si="154"/>
        <v>7536.9023999999999</v>
      </c>
      <c r="BJ205">
        <f t="shared" si="155"/>
        <v>0</v>
      </c>
      <c r="BL205" s="1" t="str" cm="1">
        <f t="array" ref="BL205">IF(INDEX(Utilities!205:205,$B$9)="","",INDEX(Utilities!205:205,$B$9))</f>
        <v/>
      </c>
      <c r="BM205" s="1" t="str" cm="1">
        <f t="array" ref="BM205">IF(INDEX(Utilities!205:205,$B$9 + 5)="","",INDEX(Utilities!205:205,$B$9 +5))</f>
        <v/>
      </c>
      <c r="BO205">
        <f t="shared" si="167"/>
        <v>2215</v>
      </c>
      <c r="BP205">
        <f t="shared" si="156"/>
        <v>2040</v>
      </c>
      <c r="BQ205" cm="1">
        <f t="array" ref="BQ205">IF(BP205&gt;=MAX($D$3:$D$100),MAX($D$3:$D$100),IF(BO205&lt;$D$3,$D$3,INDEX($D$3:$D$100,MATCH(BO205,$D$3:$D$100)+1)))</f>
        <v>2040</v>
      </c>
      <c r="BR205">
        <f t="shared" si="157"/>
        <v>4.5396000000000001</v>
      </c>
      <c r="BS205" s="38">
        <f t="shared" si="158"/>
        <v>4.5396000000000001</v>
      </c>
      <c r="BT205">
        <f t="shared" si="159"/>
        <v>4.5396000000000001</v>
      </c>
      <c r="BU205">
        <f t="shared" si="160"/>
        <v>55256.011200000001</v>
      </c>
      <c r="BV205">
        <f t="shared" si="161"/>
        <v>0</v>
      </c>
    </row>
    <row r="206" spans="7:74" x14ac:dyDescent="0.25">
      <c r="G206">
        <f t="shared" si="162"/>
        <v>2216</v>
      </c>
      <c r="H206">
        <f t="shared" si="126"/>
        <v>2040</v>
      </c>
      <c r="I206" cm="1">
        <f t="array" ref="I206">IF(H206&gt;=MAX($D$3:$D$100),MAX($D$3:$D$100),IF(G206&lt;$D$3,$D$3,INDEX($D$3:$D$100,MATCH(G206,$D$3:$D$100)+1)))</f>
        <v>2040</v>
      </c>
      <c r="J206">
        <f t="shared" si="127"/>
        <v>6.8040000000000003E-2</v>
      </c>
      <c r="K206">
        <f t="shared" si="128"/>
        <v>6.8040000000000003E-2</v>
      </c>
      <c r="L206">
        <f t="shared" si="129"/>
        <v>6.8040000000000003E-2</v>
      </c>
      <c r="M206">
        <f t="shared" si="130"/>
        <v>828.18288000000007</v>
      </c>
      <c r="N206">
        <f t="shared" si="131"/>
        <v>0</v>
      </c>
      <c r="P206" s="1" t="str" cm="1">
        <f t="array" ref="P206">IF(INDEX(Utilities!206:206,$B$9)="","",INDEX(Utilities!206:206,$B$9))</f>
        <v/>
      </c>
      <c r="Q206" s="1" t="str" cm="1">
        <f t="array" ref="Q206">IF(INDEX(Utilities!206:206,$B$9 + 2)="","",INDEX(Utilities!206:206,$B$9 + 2))</f>
        <v/>
      </c>
      <c r="S206">
        <f t="shared" si="163"/>
        <v>2216</v>
      </c>
      <c r="T206">
        <f t="shared" si="132"/>
        <v>2040</v>
      </c>
      <c r="U206" cm="1">
        <f t="array" ref="U206">IF(T206&gt;=MAX($D$3:$D$100),MAX($D$3:$D$100),IF(S206&lt;$D$3,$D$3,INDEX($D$3:$D$100,MATCH(S206,$D$3:$D$100)+1)))</f>
        <v>2040</v>
      </c>
      <c r="V206">
        <f t="shared" si="133"/>
        <v>4.5720000000000003E-5</v>
      </c>
      <c r="W206" s="38">
        <f t="shared" si="134"/>
        <v>4.5720000000000003E-5</v>
      </c>
      <c r="X206">
        <f t="shared" si="135"/>
        <v>4.5720000000000003E-5</v>
      </c>
      <c r="Y206">
        <f t="shared" si="136"/>
        <v>0.55650384000000008</v>
      </c>
      <c r="Z206">
        <f t="shared" si="137"/>
        <v>0</v>
      </c>
      <c r="AE206">
        <f t="shared" si="164"/>
        <v>2216</v>
      </c>
      <c r="AF206">
        <f t="shared" si="138"/>
        <v>2040</v>
      </c>
      <c r="AG206" cm="1">
        <f t="array" ref="AG206">IF(AF206&gt;=MAX($D$3:$D$100),MAX($D$3:$D$100),IF(AE206&lt;$D$3,$D$3,INDEX($D$3:$D$100,MATCH(AE206,$D$3:$D$100)+1)))</f>
        <v>2040</v>
      </c>
      <c r="AH206">
        <f t="shared" si="139"/>
        <v>4.572E-4</v>
      </c>
      <c r="AI206" s="38">
        <f t="shared" si="140"/>
        <v>4.572E-4</v>
      </c>
      <c r="AJ206">
        <f t="shared" si="141"/>
        <v>4.572E-4</v>
      </c>
      <c r="AK206">
        <f t="shared" si="142"/>
        <v>5.5650383999999997</v>
      </c>
      <c r="AL206">
        <f t="shared" si="143"/>
        <v>0</v>
      </c>
      <c r="AN206" s="1" t="str" cm="1">
        <f t="array" ref="AN206">IF(INDEX(Utilities!206:206,$B$9)="","",INDEX(Utilities!206:206,$B$9))</f>
        <v/>
      </c>
      <c r="AO206" s="1" t="str" cm="1">
        <f t="array" ref="AO206">IF(INDEX(Utilities!206:206,$B$9 + 4)="","",INDEX(Utilities!206:206,$B$9 +4))</f>
        <v/>
      </c>
      <c r="AQ206">
        <f t="shared" si="165"/>
        <v>2216</v>
      </c>
      <c r="AR206">
        <f t="shared" si="144"/>
        <v>2040</v>
      </c>
      <c r="AS206" cm="1">
        <f t="array" ref="AS206">IF(AR206&gt;=MAX($D$3:$D$100),MAX($D$3:$D$100),IF(AQ206&lt;$D$3,$D$3,INDEX($D$3:$D$100,MATCH(AQ206,$D$3:$D$100)+1)))</f>
        <v>2040</v>
      </c>
      <c r="AT206">
        <f t="shared" si="145"/>
        <v>9.6840000000000001E-5</v>
      </c>
      <c r="AU206" s="38">
        <f t="shared" si="146"/>
        <v>9.6840000000000001E-5</v>
      </c>
      <c r="AV206">
        <f t="shared" si="147"/>
        <v>9.6840000000000001E-5</v>
      </c>
      <c r="AW206">
        <f t="shared" si="148"/>
        <v>1.17873648</v>
      </c>
      <c r="AX206">
        <f t="shared" si="149"/>
        <v>0</v>
      </c>
      <c r="BC206">
        <f t="shared" si="166"/>
        <v>2216</v>
      </c>
      <c r="BD206">
        <f t="shared" si="150"/>
        <v>2040</v>
      </c>
      <c r="BE206" cm="1">
        <f t="array" ref="BE206">IF(BD206&gt;=MAX($D$3:$D$100),MAX($D$3:$D$100),IF(BC206&lt;$D$3,$D$3,INDEX($D$3:$D$100,MATCH(BC206,$D$3:$D$100)+1)))</f>
        <v>2040</v>
      </c>
      <c r="BF206">
        <f t="shared" si="151"/>
        <v>0.61919999999999997</v>
      </c>
      <c r="BG206" s="38">
        <f t="shared" si="152"/>
        <v>0.61919999999999997</v>
      </c>
      <c r="BH206">
        <f t="shared" si="153"/>
        <v>0.61919999999999997</v>
      </c>
      <c r="BI206">
        <f t="shared" si="154"/>
        <v>7536.9023999999999</v>
      </c>
      <c r="BJ206">
        <f t="shared" si="155"/>
        <v>0</v>
      </c>
      <c r="BL206" s="1" t="str" cm="1">
        <f t="array" ref="BL206">IF(INDEX(Utilities!206:206,$B$9)="","",INDEX(Utilities!206:206,$B$9))</f>
        <v/>
      </c>
      <c r="BM206" s="1" t="str" cm="1">
        <f t="array" ref="BM206">IF(INDEX(Utilities!206:206,$B$9 + 5)="","",INDEX(Utilities!206:206,$B$9 +5))</f>
        <v/>
      </c>
      <c r="BO206">
        <f t="shared" si="167"/>
        <v>2216</v>
      </c>
      <c r="BP206">
        <f t="shared" si="156"/>
        <v>2040</v>
      </c>
      <c r="BQ206" cm="1">
        <f t="array" ref="BQ206">IF(BP206&gt;=MAX($D$3:$D$100),MAX($D$3:$D$100),IF(BO206&lt;$D$3,$D$3,INDEX($D$3:$D$100,MATCH(BO206,$D$3:$D$100)+1)))</f>
        <v>2040</v>
      </c>
      <c r="BR206">
        <f t="shared" si="157"/>
        <v>4.5396000000000001</v>
      </c>
      <c r="BS206" s="38">
        <f t="shared" si="158"/>
        <v>4.5396000000000001</v>
      </c>
      <c r="BT206">
        <f t="shared" si="159"/>
        <v>4.5396000000000001</v>
      </c>
      <c r="BU206">
        <f t="shared" si="160"/>
        <v>55256.011200000001</v>
      </c>
      <c r="BV206">
        <f t="shared" si="161"/>
        <v>0</v>
      </c>
    </row>
    <row r="207" spans="7:74" x14ac:dyDescent="0.25">
      <c r="G207">
        <f t="shared" si="162"/>
        <v>2217</v>
      </c>
      <c r="H207">
        <f t="shared" si="126"/>
        <v>2040</v>
      </c>
      <c r="I207" cm="1">
        <f t="array" ref="I207">IF(H207&gt;=MAX($D$3:$D$100),MAX($D$3:$D$100),IF(G207&lt;$D$3,$D$3,INDEX($D$3:$D$100,MATCH(G207,$D$3:$D$100)+1)))</f>
        <v>2040</v>
      </c>
      <c r="J207">
        <f t="shared" si="127"/>
        <v>6.8040000000000003E-2</v>
      </c>
      <c r="K207">
        <f t="shared" si="128"/>
        <v>6.8040000000000003E-2</v>
      </c>
      <c r="L207">
        <f t="shared" si="129"/>
        <v>6.8040000000000003E-2</v>
      </c>
      <c r="M207">
        <f t="shared" si="130"/>
        <v>828.18288000000007</v>
      </c>
      <c r="N207">
        <f t="shared" si="131"/>
        <v>0</v>
      </c>
      <c r="P207" s="1" t="str" cm="1">
        <f t="array" ref="P207">IF(INDEX(Utilities!207:207,$B$9)="","",INDEX(Utilities!207:207,$B$9))</f>
        <v/>
      </c>
      <c r="Q207" s="1" t="str" cm="1">
        <f t="array" ref="Q207">IF(INDEX(Utilities!207:207,$B$9 + 2)="","",INDEX(Utilities!207:207,$B$9 + 2))</f>
        <v/>
      </c>
      <c r="S207">
        <f t="shared" si="163"/>
        <v>2217</v>
      </c>
      <c r="T207">
        <f t="shared" si="132"/>
        <v>2040</v>
      </c>
      <c r="U207" cm="1">
        <f t="array" ref="U207">IF(T207&gt;=MAX($D$3:$D$100),MAX($D$3:$D$100),IF(S207&lt;$D$3,$D$3,INDEX($D$3:$D$100,MATCH(S207,$D$3:$D$100)+1)))</f>
        <v>2040</v>
      </c>
      <c r="V207">
        <f t="shared" si="133"/>
        <v>4.5720000000000003E-5</v>
      </c>
      <c r="W207" s="38">
        <f t="shared" si="134"/>
        <v>4.5720000000000003E-5</v>
      </c>
      <c r="X207">
        <f t="shared" si="135"/>
        <v>4.5720000000000003E-5</v>
      </c>
      <c r="Y207">
        <f t="shared" si="136"/>
        <v>0.55650384000000008</v>
      </c>
      <c r="Z207">
        <f t="shared" si="137"/>
        <v>0</v>
      </c>
      <c r="AE207">
        <f t="shared" si="164"/>
        <v>2217</v>
      </c>
      <c r="AF207">
        <f t="shared" si="138"/>
        <v>2040</v>
      </c>
      <c r="AG207" cm="1">
        <f t="array" ref="AG207">IF(AF207&gt;=MAX($D$3:$D$100),MAX($D$3:$D$100),IF(AE207&lt;$D$3,$D$3,INDEX($D$3:$D$100,MATCH(AE207,$D$3:$D$100)+1)))</f>
        <v>2040</v>
      </c>
      <c r="AH207">
        <f t="shared" si="139"/>
        <v>4.572E-4</v>
      </c>
      <c r="AI207" s="38">
        <f t="shared" si="140"/>
        <v>4.572E-4</v>
      </c>
      <c r="AJ207">
        <f t="shared" si="141"/>
        <v>4.572E-4</v>
      </c>
      <c r="AK207">
        <f t="shared" si="142"/>
        <v>5.5650383999999997</v>
      </c>
      <c r="AL207">
        <f t="shared" si="143"/>
        <v>0</v>
      </c>
      <c r="AN207" s="1" t="str" cm="1">
        <f t="array" ref="AN207">IF(INDEX(Utilities!207:207,$B$9)="","",INDEX(Utilities!207:207,$B$9))</f>
        <v/>
      </c>
      <c r="AO207" s="1" t="str" cm="1">
        <f t="array" ref="AO207">IF(INDEX(Utilities!207:207,$B$9 + 4)="","",INDEX(Utilities!207:207,$B$9 +4))</f>
        <v/>
      </c>
      <c r="AQ207">
        <f t="shared" si="165"/>
        <v>2217</v>
      </c>
      <c r="AR207">
        <f t="shared" si="144"/>
        <v>2040</v>
      </c>
      <c r="AS207" cm="1">
        <f t="array" ref="AS207">IF(AR207&gt;=MAX($D$3:$D$100),MAX($D$3:$D$100),IF(AQ207&lt;$D$3,$D$3,INDEX($D$3:$D$100,MATCH(AQ207,$D$3:$D$100)+1)))</f>
        <v>2040</v>
      </c>
      <c r="AT207">
        <f t="shared" si="145"/>
        <v>9.6840000000000001E-5</v>
      </c>
      <c r="AU207" s="38">
        <f t="shared" si="146"/>
        <v>9.6840000000000001E-5</v>
      </c>
      <c r="AV207">
        <f t="shared" si="147"/>
        <v>9.6840000000000001E-5</v>
      </c>
      <c r="AW207">
        <f t="shared" si="148"/>
        <v>1.17873648</v>
      </c>
      <c r="AX207">
        <f t="shared" si="149"/>
        <v>0</v>
      </c>
      <c r="BC207">
        <f t="shared" si="166"/>
        <v>2217</v>
      </c>
      <c r="BD207">
        <f t="shared" si="150"/>
        <v>2040</v>
      </c>
      <c r="BE207" cm="1">
        <f t="array" ref="BE207">IF(BD207&gt;=MAX($D$3:$D$100),MAX($D$3:$D$100),IF(BC207&lt;$D$3,$D$3,INDEX($D$3:$D$100,MATCH(BC207,$D$3:$D$100)+1)))</f>
        <v>2040</v>
      </c>
      <c r="BF207">
        <f t="shared" si="151"/>
        <v>0.61919999999999997</v>
      </c>
      <c r="BG207" s="38">
        <f t="shared" si="152"/>
        <v>0.61919999999999997</v>
      </c>
      <c r="BH207">
        <f t="shared" si="153"/>
        <v>0.61919999999999997</v>
      </c>
      <c r="BI207">
        <f t="shared" si="154"/>
        <v>7536.9023999999999</v>
      </c>
      <c r="BJ207">
        <f t="shared" si="155"/>
        <v>0</v>
      </c>
      <c r="BL207" s="1" t="str" cm="1">
        <f t="array" ref="BL207">IF(INDEX(Utilities!207:207,$B$9)="","",INDEX(Utilities!207:207,$B$9))</f>
        <v/>
      </c>
      <c r="BM207" s="1" t="str" cm="1">
        <f t="array" ref="BM207">IF(INDEX(Utilities!207:207,$B$9 + 5)="","",INDEX(Utilities!207:207,$B$9 +5))</f>
        <v/>
      </c>
      <c r="BO207">
        <f t="shared" si="167"/>
        <v>2217</v>
      </c>
      <c r="BP207">
        <f t="shared" si="156"/>
        <v>2040</v>
      </c>
      <c r="BQ207" cm="1">
        <f t="array" ref="BQ207">IF(BP207&gt;=MAX($D$3:$D$100),MAX($D$3:$D$100),IF(BO207&lt;$D$3,$D$3,INDEX($D$3:$D$100,MATCH(BO207,$D$3:$D$100)+1)))</f>
        <v>2040</v>
      </c>
      <c r="BR207">
        <f t="shared" si="157"/>
        <v>4.5396000000000001</v>
      </c>
      <c r="BS207" s="38">
        <f t="shared" si="158"/>
        <v>4.5396000000000001</v>
      </c>
      <c r="BT207">
        <f t="shared" si="159"/>
        <v>4.5396000000000001</v>
      </c>
      <c r="BU207">
        <f t="shared" si="160"/>
        <v>55256.011200000001</v>
      </c>
      <c r="BV207">
        <f t="shared" si="161"/>
        <v>0</v>
      </c>
    </row>
    <row r="208" spans="7:74" x14ac:dyDescent="0.25">
      <c r="G208">
        <f t="shared" si="162"/>
        <v>2218</v>
      </c>
      <c r="H208">
        <f t="shared" si="126"/>
        <v>2040</v>
      </c>
      <c r="I208" cm="1">
        <f t="array" ref="I208">IF(H208&gt;=MAX($D$3:$D$100),MAX($D$3:$D$100),IF(G208&lt;$D$3,$D$3,INDEX($D$3:$D$100,MATCH(G208,$D$3:$D$100)+1)))</f>
        <v>2040</v>
      </c>
      <c r="J208">
        <f t="shared" si="127"/>
        <v>6.8040000000000003E-2</v>
      </c>
      <c r="K208">
        <f t="shared" si="128"/>
        <v>6.8040000000000003E-2</v>
      </c>
      <c r="L208">
        <f t="shared" si="129"/>
        <v>6.8040000000000003E-2</v>
      </c>
      <c r="M208">
        <f t="shared" si="130"/>
        <v>828.18288000000007</v>
      </c>
      <c r="N208">
        <f t="shared" si="131"/>
        <v>0</v>
      </c>
      <c r="P208" s="1" t="str" cm="1">
        <f t="array" ref="P208">IF(INDEX(Utilities!208:208,$B$9)="","",INDEX(Utilities!208:208,$B$9))</f>
        <v/>
      </c>
      <c r="Q208" s="1" t="str" cm="1">
        <f t="array" ref="Q208">IF(INDEX(Utilities!208:208,$B$9 + 2)="","",INDEX(Utilities!208:208,$B$9 + 2))</f>
        <v/>
      </c>
      <c r="S208">
        <f t="shared" si="163"/>
        <v>2218</v>
      </c>
      <c r="T208">
        <f t="shared" si="132"/>
        <v>2040</v>
      </c>
      <c r="U208" cm="1">
        <f t="array" ref="U208">IF(T208&gt;=MAX($D$3:$D$100),MAX($D$3:$D$100),IF(S208&lt;$D$3,$D$3,INDEX($D$3:$D$100,MATCH(S208,$D$3:$D$100)+1)))</f>
        <v>2040</v>
      </c>
      <c r="V208">
        <f t="shared" si="133"/>
        <v>4.5720000000000003E-5</v>
      </c>
      <c r="W208" s="38">
        <f t="shared" si="134"/>
        <v>4.5720000000000003E-5</v>
      </c>
      <c r="X208">
        <f t="shared" si="135"/>
        <v>4.5720000000000003E-5</v>
      </c>
      <c r="Y208">
        <f t="shared" si="136"/>
        <v>0.55650384000000008</v>
      </c>
      <c r="Z208">
        <f t="shared" si="137"/>
        <v>0</v>
      </c>
      <c r="AE208">
        <f t="shared" si="164"/>
        <v>2218</v>
      </c>
      <c r="AF208">
        <f t="shared" si="138"/>
        <v>2040</v>
      </c>
      <c r="AG208" cm="1">
        <f t="array" ref="AG208">IF(AF208&gt;=MAX($D$3:$D$100),MAX($D$3:$D$100),IF(AE208&lt;$D$3,$D$3,INDEX($D$3:$D$100,MATCH(AE208,$D$3:$D$100)+1)))</f>
        <v>2040</v>
      </c>
      <c r="AH208">
        <f t="shared" si="139"/>
        <v>4.572E-4</v>
      </c>
      <c r="AI208" s="38">
        <f t="shared" si="140"/>
        <v>4.572E-4</v>
      </c>
      <c r="AJ208">
        <f t="shared" si="141"/>
        <v>4.572E-4</v>
      </c>
      <c r="AK208">
        <f t="shared" si="142"/>
        <v>5.5650383999999997</v>
      </c>
      <c r="AL208">
        <f t="shared" si="143"/>
        <v>0</v>
      </c>
      <c r="AN208" s="1" t="str" cm="1">
        <f t="array" ref="AN208">IF(INDEX(Utilities!208:208,$B$9)="","",INDEX(Utilities!208:208,$B$9))</f>
        <v/>
      </c>
      <c r="AO208" s="1" t="str" cm="1">
        <f t="array" ref="AO208">IF(INDEX(Utilities!208:208,$B$9 + 4)="","",INDEX(Utilities!208:208,$B$9 +4))</f>
        <v/>
      </c>
      <c r="AQ208">
        <f t="shared" si="165"/>
        <v>2218</v>
      </c>
      <c r="AR208">
        <f t="shared" si="144"/>
        <v>2040</v>
      </c>
      <c r="AS208" cm="1">
        <f t="array" ref="AS208">IF(AR208&gt;=MAX($D$3:$D$100),MAX($D$3:$D$100),IF(AQ208&lt;$D$3,$D$3,INDEX($D$3:$D$100,MATCH(AQ208,$D$3:$D$100)+1)))</f>
        <v>2040</v>
      </c>
      <c r="AT208">
        <f t="shared" si="145"/>
        <v>9.6840000000000001E-5</v>
      </c>
      <c r="AU208" s="38">
        <f t="shared" si="146"/>
        <v>9.6840000000000001E-5</v>
      </c>
      <c r="AV208">
        <f t="shared" si="147"/>
        <v>9.6840000000000001E-5</v>
      </c>
      <c r="AW208">
        <f t="shared" si="148"/>
        <v>1.17873648</v>
      </c>
      <c r="AX208">
        <f t="shared" si="149"/>
        <v>0</v>
      </c>
      <c r="BC208">
        <f t="shared" si="166"/>
        <v>2218</v>
      </c>
      <c r="BD208">
        <f t="shared" si="150"/>
        <v>2040</v>
      </c>
      <c r="BE208" cm="1">
        <f t="array" ref="BE208">IF(BD208&gt;=MAX($D$3:$D$100),MAX($D$3:$D$100),IF(BC208&lt;$D$3,$D$3,INDEX($D$3:$D$100,MATCH(BC208,$D$3:$D$100)+1)))</f>
        <v>2040</v>
      </c>
      <c r="BF208">
        <f t="shared" si="151"/>
        <v>0.61919999999999997</v>
      </c>
      <c r="BG208" s="38">
        <f t="shared" si="152"/>
        <v>0.61919999999999997</v>
      </c>
      <c r="BH208">
        <f t="shared" si="153"/>
        <v>0.61919999999999997</v>
      </c>
      <c r="BI208">
        <f t="shared" si="154"/>
        <v>7536.9023999999999</v>
      </c>
      <c r="BJ208">
        <f t="shared" si="155"/>
        <v>0</v>
      </c>
      <c r="BL208" s="1" t="str" cm="1">
        <f t="array" ref="BL208">IF(INDEX(Utilities!208:208,$B$9)="","",INDEX(Utilities!208:208,$B$9))</f>
        <v/>
      </c>
      <c r="BM208" s="1" t="str" cm="1">
        <f t="array" ref="BM208">IF(INDEX(Utilities!208:208,$B$9 + 5)="","",INDEX(Utilities!208:208,$B$9 +5))</f>
        <v/>
      </c>
      <c r="BO208">
        <f t="shared" si="167"/>
        <v>2218</v>
      </c>
      <c r="BP208">
        <f t="shared" si="156"/>
        <v>2040</v>
      </c>
      <c r="BQ208" cm="1">
        <f t="array" ref="BQ208">IF(BP208&gt;=MAX($D$3:$D$100),MAX($D$3:$D$100),IF(BO208&lt;$D$3,$D$3,INDEX($D$3:$D$100,MATCH(BO208,$D$3:$D$100)+1)))</f>
        <v>2040</v>
      </c>
      <c r="BR208">
        <f t="shared" si="157"/>
        <v>4.5396000000000001</v>
      </c>
      <c r="BS208" s="38">
        <f t="shared" si="158"/>
        <v>4.5396000000000001</v>
      </c>
      <c r="BT208">
        <f t="shared" si="159"/>
        <v>4.5396000000000001</v>
      </c>
      <c r="BU208">
        <f t="shared" si="160"/>
        <v>55256.011200000001</v>
      </c>
      <c r="BV208">
        <f t="shared" si="161"/>
        <v>0</v>
      </c>
    </row>
    <row r="209" spans="7:74" x14ac:dyDescent="0.25">
      <c r="G209">
        <f t="shared" si="162"/>
        <v>2219</v>
      </c>
      <c r="H209">
        <f t="shared" si="126"/>
        <v>2040</v>
      </c>
      <c r="I209" cm="1">
        <f t="array" ref="I209">IF(H209&gt;=MAX($D$3:$D$100),MAX($D$3:$D$100),IF(G209&lt;$D$3,$D$3,INDEX($D$3:$D$100,MATCH(G209,$D$3:$D$100)+1)))</f>
        <v>2040</v>
      </c>
      <c r="J209">
        <f t="shared" si="127"/>
        <v>6.8040000000000003E-2</v>
      </c>
      <c r="K209">
        <f t="shared" si="128"/>
        <v>6.8040000000000003E-2</v>
      </c>
      <c r="L209">
        <f t="shared" si="129"/>
        <v>6.8040000000000003E-2</v>
      </c>
      <c r="M209">
        <f t="shared" si="130"/>
        <v>828.18288000000007</v>
      </c>
      <c r="N209">
        <f t="shared" si="131"/>
        <v>0</v>
      </c>
      <c r="P209" s="1" t="str" cm="1">
        <f t="array" ref="P209">IF(INDEX(Utilities!209:209,$B$9)="","",INDEX(Utilities!209:209,$B$9))</f>
        <v/>
      </c>
      <c r="Q209" s="1" t="str" cm="1">
        <f t="array" ref="Q209">IF(INDEX(Utilities!209:209,$B$9 + 2)="","",INDEX(Utilities!209:209,$B$9 + 2))</f>
        <v/>
      </c>
      <c r="S209">
        <f t="shared" si="163"/>
        <v>2219</v>
      </c>
      <c r="T209">
        <f t="shared" si="132"/>
        <v>2040</v>
      </c>
      <c r="U209" cm="1">
        <f t="array" ref="U209">IF(T209&gt;=MAX($D$3:$D$100),MAX($D$3:$D$100),IF(S209&lt;$D$3,$D$3,INDEX($D$3:$D$100,MATCH(S209,$D$3:$D$100)+1)))</f>
        <v>2040</v>
      </c>
      <c r="V209">
        <f t="shared" si="133"/>
        <v>4.5720000000000003E-5</v>
      </c>
      <c r="W209" s="38">
        <f t="shared" si="134"/>
        <v>4.5720000000000003E-5</v>
      </c>
      <c r="X209">
        <f t="shared" si="135"/>
        <v>4.5720000000000003E-5</v>
      </c>
      <c r="Y209">
        <f t="shared" si="136"/>
        <v>0.55650384000000008</v>
      </c>
      <c r="Z209">
        <f t="shared" si="137"/>
        <v>0</v>
      </c>
      <c r="AE209">
        <f t="shared" si="164"/>
        <v>2219</v>
      </c>
      <c r="AF209">
        <f t="shared" si="138"/>
        <v>2040</v>
      </c>
      <c r="AG209" cm="1">
        <f t="array" ref="AG209">IF(AF209&gt;=MAX($D$3:$D$100),MAX($D$3:$D$100),IF(AE209&lt;$D$3,$D$3,INDEX($D$3:$D$100,MATCH(AE209,$D$3:$D$100)+1)))</f>
        <v>2040</v>
      </c>
      <c r="AH209">
        <f t="shared" si="139"/>
        <v>4.572E-4</v>
      </c>
      <c r="AI209" s="38">
        <f t="shared" si="140"/>
        <v>4.572E-4</v>
      </c>
      <c r="AJ209">
        <f t="shared" si="141"/>
        <v>4.572E-4</v>
      </c>
      <c r="AK209">
        <f t="shared" si="142"/>
        <v>5.5650383999999997</v>
      </c>
      <c r="AL209">
        <f t="shared" si="143"/>
        <v>0</v>
      </c>
      <c r="AN209" s="1" t="str" cm="1">
        <f t="array" ref="AN209">IF(INDEX(Utilities!209:209,$B$9)="","",INDEX(Utilities!209:209,$B$9))</f>
        <v/>
      </c>
      <c r="AO209" s="1" t="str" cm="1">
        <f t="array" ref="AO209">IF(INDEX(Utilities!209:209,$B$9 + 4)="","",INDEX(Utilities!209:209,$B$9 +4))</f>
        <v/>
      </c>
      <c r="AQ209">
        <f t="shared" si="165"/>
        <v>2219</v>
      </c>
      <c r="AR209">
        <f t="shared" si="144"/>
        <v>2040</v>
      </c>
      <c r="AS209" cm="1">
        <f t="array" ref="AS209">IF(AR209&gt;=MAX($D$3:$D$100),MAX($D$3:$D$100),IF(AQ209&lt;$D$3,$D$3,INDEX($D$3:$D$100,MATCH(AQ209,$D$3:$D$100)+1)))</f>
        <v>2040</v>
      </c>
      <c r="AT209">
        <f t="shared" si="145"/>
        <v>9.6840000000000001E-5</v>
      </c>
      <c r="AU209" s="38">
        <f t="shared" si="146"/>
        <v>9.6840000000000001E-5</v>
      </c>
      <c r="AV209">
        <f t="shared" si="147"/>
        <v>9.6840000000000001E-5</v>
      </c>
      <c r="AW209">
        <f t="shared" si="148"/>
        <v>1.17873648</v>
      </c>
      <c r="AX209">
        <f t="shared" si="149"/>
        <v>0</v>
      </c>
      <c r="BC209">
        <f t="shared" si="166"/>
        <v>2219</v>
      </c>
      <c r="BD209">
        <f t="shared" si="150"/>
        <v>2040</v>
      </c>
      <c r="BE209" cm="1">
        <f t="array" ref="BE209">IF(BD209&gt;=MAX($D$3:$D$100),MAX($D$3:$D$100),IF(BC209&lt;$D$3,$D$3,INDEX($D$3:$D$100,MATCH(BC209,$D$3:$D$100)+1)))</f>
        <v>2040</v>
      </c>
      <c r="BF209">
        <f t="shared" si="151"/>
        <v>0.61919999999999997</v>
      </c>
      <c r="BG209" s="38">
        <f t="shared" si="152"/>
        <v>0.61919999999999997</v>
      </c>
      <c r="BH209">
        <f t="shared" si="153"/>
        <v>0.61919999999999997</v>
      </c>
      <c r="BI209">
        <f t="shared" si="154"/>
        <v>7536.9023999999999</v>
      </c>
      <c r="BJ209">
        <f t="shared" si="155"/>
        <v>0</v>
      </c>
      <c r="BL209" s="1" t="str" cm="1">
        <f t="array" ref="BL209">IF(INDEX(Utilities!209:209,$B$9)="","",INDEX(Utilities!209:209,$B$9))</f>
        <v/>
      </c>
      <c r="BM209" s="1" t="str" cm="1">
        <f t="array" ref="BM209">IF(INDEX(Utilities!209:209,$B$9 + 5)="","",INDEX(Utilities!209:209,$B$9 +5))</f>
        <v/>
      </c>
      <c r="BO209">
        <f t="shared" si="167"/>
        <v>2219</v>
      </c>
      <c r="BP209">
        <f t="shared" si="156"/>
        <v>2040</v>
      </c>
      <c r="BQ209" cm="1">
        <f t="array" ref="BQ209">IF(BP209&gt;=MAX($D$3:$D$100),MAX($D$3:$D$100),IF(BO209&lt;$D$3,$D$3,INDEX($D$3:$D$100,MATCH(BO209,$D$3:$D$100)+1)))</f>
        <v>2040</v>
      </c>
      <c r="BR209">
        <f t="shared" si="157"/>
        <v>4.5396000000000001</v>
      </c>
      <c r="BS209" s="38">
        <f t="shared" si="158"/>
        <v>4.5396000000000001</v>
      </c>
      <c r="BT209">
        <f t="shared" si="159"/>
        <v>4.5396000000000001</v>
      </c>
      <c r="BU209">
        <f t="shared" si="160"/>
        <v>55256.011200000001</v>
      </c>
      <c r="BV209">
        <f t="shared" si="161"/>
        <v>0</v>
      </c>
    </row>
    <row r="210" spans="7:74" x14ac:dyDescent="0.25">
      <c r="G210">
        <f t="shared" si="162"/>
        <v>2220</v>
      </c>
      <c r="H210">
        <f t="shared" si="126"/>
        <v>2040</v>
      </c>
      <c r="I210" cm="1">
        <f t="array" ref="I210">IF(H210&gt;=MAX($D$3:$D$100),MAX($D$3:$D$100),IF(G210&lt;$D$3,$D$3,INDEX($D$3:$D$100,MATCH(G210,$D$3:$D$100)+1)))</f>
        <v>2040</v>
      </c>
      <c r="J210">
        <f t="shared" si="127"/>
        <v>6.8040000000000003E-2</v>
      </c>
      <c r="K210">
        <f t="shared" si="128"/>
        <v>6.8040000000000003E-2</v>
      </c>
      <c r="L210">
        <f t="shared" si="129"/>
        <v>6.8040000000000003E-2</v>
      </c>
      <c r="M210">
        <f t="shared" si="130"/>
        <v>828.18288000000007</v>
      </c>
      <c r="N210">
        <f t="shared" si="131"/>
        <v>0</v>
      </c>
      <c r="P210" s="1" t="str" cm="1">
        <f t="array" ref="P210">IF(INDEX(Utilities!210:210,$B$9)="","",INDEX(Utilities!210:210,$B$9))</f>
        <v/>
      </c>
      <c r="Q210" s="1" t="str" cm="1">
        <f t="array" ref="Q210">IF(INDEX(Utilities!210:210,$B$9 + 2)="","",INDEX(Utilities!210:210,$B$9 + 2))</f>
        <v/>
      </c>
      <c r="S210">
        <f t="shared" si="163"/>
        <v>2220</v>
      </c>
      <c r="T210">
        <f t="shared" si="132"/>
        <v>2040</v>
      </c>
      <c r="U210" cm="1">
        <f t="array" ref="U210">IF(T210&gt;=MAX($D$3:$D$100),MAX($D$3:$D$100),IF(S210&lt;$D$3,$D$3,INDEX($D$3:$D$100,MATCH(S210,$D$3:$D$100)+1)))</f>
        <v>2040</v>
      </c>
      <c r="V210">
        <f t="shared" si="133"/>
        <v>4.5720000000000003E-5</v>
      </c>
      <c r="W210" s="38">
        <f t="shared" si="134"/>
        <v>4.5720000000000003E-5</v>
      </c>
      <c r="X210">
        <f t="shared" si="135"/>
        <v>4.5720000000000003E-5</v>
      </c>
      <c r="Y210">
        <f t="shared" si="136"/>
        <v>0.55650384000000008</v>
      </c>
      <c r="Z210">
        <f t="shared" si="137"/>
        <v>0</v>
      </c>
      <c r="AE210">
        <f t="shared" si="164"/>
        <v>2220</v>
      </c>
      <c r="AF210">
        <f t="shared" si="138"/>
        <v>2040</v>
      </c>
      <c r="AG210" cm="1">
        <f t="array" ref="AG210">IF(AF210&gt;=MAX($D$3:$D$100),MAX($D$3:$D$100),IF(AE210&lt;$D$3,$D$3,INDEX($D$3:$D$100,MATCH(AE210,$D$3:$D$100)+1)))</f>
        <v>2040</v>
      </c>
      <c r="AH210">
        <f t="shared" si="139"/>
        <v>4.572E-4</v>
      </c>
      <c r="AI210" s="38">
        <f t="shared" si="140"/>
        <v>4.572E-4</v>
      </c>
      <c r="AJ210">
        <f t="shared" si="141"/>
        <v>4.572E-4</v>
      </c>
      <c r="AK210">
        <f t="shared" si="142"/>
        <v>5.5650383999999997</v>
      </c>
      <c r="AL210">
        <f t="shared" si="143"/>
        <v>0</v>
      </c>
      <c r="AN210" s="1" t="str" cm="1">
        <f t="array" ref="AN210">IF(INDEX(Utilities!210:210,$B$9)="","",INDEX(Utilities!210:210,$B$9))</f>
        <v/>
      </c>
      <c r="AO210" s="1" t="str" cm="1">
        <f t="array" ref="AO210">IF(INDEX(Utilities!210:210,$B$9 + 4)="","",INDEX(Utilities!210:210,$B$9 +4))</f>
        <v/>
      </c>
      <c r="AQ210">
        <f t="shared" si="165"/>
        <v>2220</v>
      </c>
      <c r="AR210">
        <f t="shared" si="144"/>
        <v>2040</v>
      </c>
      <c r="AS210" cm="1">
        <f t="array" ref="AS210">IF(AR210&gt;=MAX($D$3:$D$100),MAX($D$3:$D$100),IF(AQ210&lt;$D$3,$D$3,INDEX($D$3:$D$100,MATCH(AQ210,$D$3:$D$100)+1)))</f>
        <v>2040</v>
      </c>
      <c r="AT210">
        <f t="shared" si="145"/>
        <v>9.6840000000000001E-5</v>
      </c>
      <c r="AU210" s="38">
        <f t="shared" si="146"/>
        <v>9.6840000000000001E-5</v>
      </c>
      <c r="AV210">
        <f t="shared" si="147"/>
        <v>9.6840000000000001E-5</v>
      </c>
      <c r="AW210">
        <f t="shared" si="148"/>
        <v>1.17873648</v>
      </c>
      <c r="AX210">
        <f t="shared" si="149"/>
        <v>0</v>
      </c>
      <c r="BC210">
        <f t="shared" si="166"/>
        <v>2220</v>
      </c>
      <c r="BD210">
        <f t="shared" si="150"/>
        <v>2040</v>
      </c>
      <c r="BE210" cm="1">
        <f t="array" ref="BE210">IF(BD210&gt;=MAX($D$3:$D$100),MAX($D$3:$D$100),IF(BC210&lt;$D$3,$D$3,INDEX($D$3:$D$100,MATCH(BC210,$D$3:$D$100)+1)))</f>
        <v>2040</v>
      </c>
      <c r="BF210">
        <f t="shared" si="151"/>
        <v>0.61919999999999997</v>
      </c>
      <c r="BG210" s="38">
        <f t="shared" si="152"/>
        <v>0.61919999999999997</v>
      </c>
      <c r="BH210">
        <f t="shared" si="153"/>
        <v>0.61919999999999997</v>
      </c>
      <c r="BI210">
        <f t="shared" si="154"/>
        <v>7536.9023999999999</v>
      </c>
      <c r="BJ210">
        <f t="shared" si="155"/>
        <v>0</v>
      </c>
      <c r="BL210" s="1" t="str" cm="1">
        <f t="array" ref="BL210">IF(INDEX(Utilities!210:210,$B$9)="","",INDEX(Utilities!210:210,$B$9))</f>
        <v/>
      </c>
      <c r="BM210" s="1" t="str" cm="1">
        <f t="array" ref="BM210">IF(INDEX(Utilities!210:210,$B$9 + 5)="","",INDEX(Utilities!210:210,$B$9 +5))</f>
        <v/>
      </c>
      <c r="BO210">
        <f t="shared" si="167"/>
        <v>2220</v>
      </c>
      <c r="BP210">
        <f t="shared" si="156"/>
        <v>2040</v>
      </c>
      <c r="BQ210" cm="1">
        <f t="array" ref="BQ210">IF(BP210&gt;=MAX($D$3:$D$100),MAX($D$3:$D$100),IF(BO210&lt;$D$3,$D$3,INDEX($D$3:$D$100,MATCH(BO210,$D$3:$D$100)+1)))</f>
        <v>2040</v>
      </c>
      <c r="BR210">
        <f t="shared" si="157"/>
        <v>4.5396000000000001</v>
      </c>
      <c r="BS210" s="38">
        <f t="shared" si="158"/>
        <v>4.5396000000000001</v>
      </c>
      <c r="BT210">
        <f t="shared" si="159"/>
        <v>4.5396000000000001</v>
      </c>
      <c r="BU210">
        <f t="shared" si="160"/>
        <v>55256.011200000001</v>
      </c>
      <c r="BV210">
        <f t="shared" si="161"/>
        <v>0</v>
      </c>
    </row>
    <row r="211" spans="7:74" x14ac:dyDescent="0.25">
      <c r="G211">
        <f t="shared" si="162"/>
        <v>2221</v>
      </c>
      <c r="H211">
        <f t="shared" si="126"/>
        <v>2040</v>
      </c>
      <c r="I211" cm="1">
        <f t="array" ref="I211">IF(H211&gt;=MAX($D$3:$D$100),MAX($D$3:$D$100),IF(G211&lt;$D$3,$D$3,INDEX($D$3:$D$100,MATCH(G211,$D$3:$D$100)+1)))</f>
        <v>2040</v>
      </c>
      <c r="J211">
        <f t="shared" si="127"/>
        <v>6.8040000000000003E-2</v>
      </c>
      <c r="K211">
        <f t="shared" si="128"/>
        <v>6.8040000000000003E-2</v>
      </c>
      <c r="L211">
        <f t="shared" si="129"/>
        <v>6.8040000000000003E-2</v>
      </c>
      <c r="M211">
        <f t="shared" si="130"/>
        <v>828.18288000000007</v>
      </c>
      <c r="N211">
        <f t="shared" si="131"/>
        <v>0</v>
      </c>
      <c r="P211" s="1" t="str" cm="1">
        <f t="array" ref="P211">IF(INDEX(Utilities!211:211,$B$9)="","",INDEX(Utilities!211:211,$B$9))</f>
        <v/>
      </c>
      <c r="Q211" s="1" t="str" cm="1">
        <f t="array" ref="Q211">IF(INDEX(Utilities!211:211,$B$9 + 2)="","",INDEX(Utilities!211:211,$B$9 + 2))</f>
        <v/>
      </c>
      <c r="S211">
        <f t="shared" si="163"/>
        <v>2221</v>
      </c>
      <c r="T211">
        <f t="shared" si="132"/>
        <v>2040</v>
      </c>
      <c r="U211" cm="1">
        <f t="array" ref="U211">IF(T211&gt;=MAX($D$3:$D$100),MAX($D$3:$D$100),IF(S211&lt;$D$3,$D$3,INDEX($D$3:$D$100,MATCH(S211,$D$3:$D$100)+1)))</f>
        <v>2040</v>
      </c>
      <c r="V211">
        <f t="shared" si="133"/>
        <v>4.5720000000000003E-5</v>
      </c>
      <c r="W211" s="38">
        <f t="shared" si="134"/>
        <v>4.5720000000000003E-5</v>
      </c>
      <c r="X211">
        <f t="shared" si="135"/>
        <v>4.5720000000000003E-5</v>
      </c>
      <c r="Y211">
        <f t="shared" si="136"/>
        <v>0.55650384000000008</v>
      </c>
      <c r="Z211">
        <f t="shared" si="137"/>
        <v>0</v>
      </c>
      <c r="AE211">
        <f t="shared" si="164"/>
        <v>2221</v>
      </c>
      <c r="AF211">
        <f t="shared" si="138"/>
        <v>2040</v>
      </c>
      <c r="AG211" cm="1">
        <f t="array" ref="AG211">IF(AF211&gt;=MAX($D$3:$D$100),MAX($D$3:$D$100),IF(AE211&lt;$D$3,$D$3,INDEX($D$3:$D$100,MATCH(AE211,$D$3:$D$100)+1)))</f>
        <v>2040</v>
      </c>
      <c r="AH211">
        <f t="shared" si="139"/>
        <v>4.572E-4</v>
      </c>
      <c r="AI211" s="38">
        <f t="shared" si="140"/>
        <v>4.572E-4</v>
      </c>
      <c r="AJ211">
        <f t="shared" si="141"/>
        <v>4.572E-4</v>
      </c>
      <c r="AK211">
        <f t="shared" si="142"/>
        <v>5.5650383999999997</v>
      </c>
      <c r="AL211">
        <f t="shared" si="143"/>
        <v>0</v>
      </c>
      <c r="AN211" s="1" t="str" cm="1">
        <f t="array" ref="AN211">IF(INDEX(Utilities!211:211,$B$9)="","",INDEX(Utilities!211:211,$B$9))</f>
        <v/>
      </c>
      <c r="AO211" s="1" t="str" cm="1">
        <f t="array" ref="AO211">IF(INDEX(Utilities!211:211,$B$9 + 4)="","",INDEX(Utilities!211:211,$B$9 +4))</f>
        <v/>
      </c>
      <c r="AQ211">
        <f t="shared" si="165"/>
        <v>2221</v>
      </c>
      <c r="AR211">
        <f t="shared" si="144"/>
        <v>2040</v>
      </c>
      <c r="AS211" cm="1">
        <f t="array" ref="AS211">IF(AR211&gt;=MAX($D$3:$D$100),MAX($D$3:$D$100),IF(AQ211&lt;$D$3,$D$3,INDEX($D$3:$D$100,MATCH(AQ211,$D$3:$D$100)+1)))</f>
        <v>2040</v>
      </c>
      <c r="AT211">
        <f t="shared" si="145"/>
        <v>9.6840000000000001E-5</v>
      </c>
      <c r="AU211" s="38">
        <f t="shared" si="146"/>
        <v>9.6840000000000001E-5</v>
      </c>
      <c r="AV211">
        <f t="shared" si="147"/>
        <v>9.6840000000000001E-5</v>
      </c>
      <c r="AW211">
        <f t="shared" si="148"/>
        <v>1.17873648</v>
      </c>
      <c r="AX211">
        <f t="shared" si="149"/>
        <v>0</v>
      </c>
      <c r="BC211">
        <f t="shared" si="166"/>
        <v>2221</v>
      </c>
      <c r="BD211">
        <f t="shared" si="150"/>
        <v>2040</v>
      </c>
      <c r="BE211" cm="1">
        <f t="array" ref="BE211">IF(BD211&gt;=MAX($D$3:$D$100),MAX($D$3:$D$100),IF(BC211&lt;$D$3,$D$3,INDEX($D$3:$D$100,MATCH(BC211,$D$3:$D$100)+1)))</f>
        <v>2040</v>
      </c>
      <c r="BF211">
        <f t="shared" si="151"/>
        <v>0.61919999999999997</v>
      </c>
      <c r="BG211" s="38">
        <f t="shared" si="152"/>
        <v>0.61919999999999997</v>
      </c>
      <c r="BH211">
        <f t="shared" si="153"/>
        <v>0.61919999999999997</v>
      </c>
      <c r="BI211">
        <f t="shared" si="154"/>
        <v>7536.9023999999999</v>
      </c>
      <c r="BJ211">
        <f t="shared" si="155"/>
        <v>0</v>
      </c>
      <c r="BL211" s="1" t="str" cm="1">
        <f t="array" ref="BL211">IF(INDEX(Utilities!211:211,$B$9)="","",INDEX(Utilities!211:211,$B$9))</f>
        <v/>
      </c>
      <c r="BM211" s="1" t="str" cm="1">
        <f t="array" ref="BM211">IF(INDEX(Utilities!211:211,$B$9 + 5)="","",INDEX(Utilities!211:211,$B$9 +5))</f>
        <v/>
      </c>
      <c r="BO211">
        <f t="shared" si="167"/>
        <v>2221</v>
      </c>
      <c r="BP211">
        <f t="shared" si="156"/>
        <v>2040</v>
      </c>
      <c r="BQ211" cm="1">
        <f t="array" ref="BQ211">IF(BP211&gt;=MAX($D$3:$D$100),MAX($D$3:$D$100),IF(BO211&lt;$D$3,$D$3,INDEX($D$3:$D$100,MATCH(BO211,$D$3:$D$100)+1)))</f>
        <v>2040</v>
      </c>
      <c r="BR211">
        <f t="shared" si="157"/>
        <v>4.5396000000000001</v>
      </c>
      <c r="BS211" s="38">
        <f t="shared" si="158"/>
        <v>4.5396000000000001</v>
      </c>
      <c r="BT211">
        <f t="shared" si="159"/>
        <v>4.5396000000000001</v>
      </c>
      <c r="BU211">
        <f t="shared" si="160"/>
        <v>55256.011200000001</v>
      </c>
      <c r="BV211">
        <f t="shared" si="161"/>
        <v>0</v>
      </c>
    </row>
    <row r="212" spans="7:74" x14ac:dyDescent="0.25">
      <c r="G212">
        <f t="shared" si="162"/>
        <v>2222</v>
      </c>
      <c r="H212">
        <f t="shared" si="126"/>
        <v>2040</v>
      </c>
      <c r="I212" cm="1">
        <f t="array" ref="I212">IF(H212&gt;=MAX($D$3:$D$100),MAX($D$3:$D$100),IF(G212&lt;$D$3,$D$3,INDEX($D$3:$D$100,MATCH(G212,$D$3:$D$100)+1)))</f>
        <v>2040</v>
      </c>
      <c r="J212">
        <f t="shared" si="127"/>
        <v>6.8040000000000003E-2</v>
      </c>
      <c r="K212">
        <f t="shared" si="128"/>
        <v>6.8040000000000003E-2</v>
      </c>
      <c r="L212">
        <f t="shared" si="129"/>
        <v>6.8040000000000003E-2</v>
      </c>
      <c r="M212">
        <f t="shared" si="130"/>
        <v>828.18288000000007</v>
      </c>
      <c r="N212">
        <f t="shared" si="131"/>
        <v>0</v>
      </c>
      <c r="P212" s="1" t="str" cm="1">
        <f t="array" ref="P212">IF(INDEX(Utilities!212:212,$B$9)="","",INDEX(Utilities!212:212,$B$9))</f>
        <v/>
      </c>
      <c r="Q212" s="1" t="str" cm="1">
        <f t="array" ref="Q212">IF(INDEX(Utilities!212:212,$B$9 + 2)="","",INDEX(Utilities!212:212,$B$9 + 2))</f>
        <v/>
      </c>
      <c r="S212">
        <f t="shared" si="163"/>
        <v>2222</v>
      </c>
      <c r="T212">
        <f t="shared" si="132"/>
        <v>2040</v>
      </c>
      <c r="U212" cm="1">
        <f t="array" ref="U212">IF(T212&gt;=MAX($D$3:$D$100),MAX($D$3:$D$100),IF(S212&lt;$D$3,$D$3,INDEX($D$3:$D$100,MATCH(S212,$D$3:$D$100)+1)))</f>
        <v>2040</v>
      </c>
      <c r="V212">
        <f t="shared" si="133"/>
        <v>4.5720000000000003E-5</v>
      </c>
      <c r="W212" s="38">
        <f t="shared" si="134"/>
        <v>4.5720000000000003E-5</v>
      </c>
      <c r="X212">
        <f t="shared" si="135"/>
        <v>4.5720000000000003E-5</v>
      </c>
      <c r="Y212">
        <f t="shared" si="136"/>
        <v>0.55650384000000008</v>
      </c>
      <c r="Z212">
        <f t="shared" si="137"/>
        <v>0</v>
      </c>
      <c r="AE212">
        <f t="shared" si="164"/>
        <v>2222</v>
      </c>
      <c r="AF212">
        <f t="shared" si="138"/>
        <v>2040</v>
      </c>
      <c r="AG212" cm="1">
        <f t="array" ref="AG212">IF(AF212&gt;=MAX($D$3:$D$100),MAX($D$3:$D$100),IF(AE212&lt;$D$3,$D$3,INDEX($D$3:$D$100,MATCH(AE212,$D$3:$D$100)+1)))</f>
        <v>2040</v>
      </c>
      <c r="AH212">
        <f t="shared" si="139"/>
        <v>4.572E-4</v>
      </c>
      <c r="AI212" s="38">
        <f t="shared" si="140"/>
        <v>4.572E-4</v>
      </c>
      <c r="AJ212">
        <f t="shared" si="141"/>
        <v>4.572E-4</v>
      </c>
      <c r="AK212">
        <f t="shared" si="142"/>
        <v>5.5650383999999997</v>
      </c>
      <c r="AL212">
        <f t="shared" si="143"/>
        <v>0</v>
      </c>
      <c r="AN212" s="1" t="str" cm="1">
        <f t="array" ref="AN212">IF(INDEX(Utilities!212:212,$B$9)="","",INDEX(Utilities!212:212,$B$9))</f>
        <v/>
      </c>
      <c r="AO212" s="1" t="str" cm="1">
        <f t="array" ref="AO212">IF(INDEX(Utilities!212:212,$B$9 + 4)="","",INDEX(Utilities!212:212,$B$9 +4))</f>
        <v/>
      </c>
      <c r="AQ212">
        <f t="shared" si="165"/>
        <v>2222</v>
      </c>
      <c r="AR212">
        <f t="shared" si="144"/>
        <v>2040</v>
      </c>
      <c r="AS212" cm="1">
        <f t="array" ref="AS212">IF(AR212&gt;=MAX($D$3:$D$100),MAX($D$3:$D$100),IF(AQ212&lt;$D$3,$D$3,INDEX($D$3:$D$100,MATCH(AQ212,$D$3:$D$100)+1)))</f>
        <v>2040</v>
      </c>
      <c r="AT212">
        <f t="shared" si="145"/>
        <v>9.6840000000000001E-5</v>
      </c>
      <c r="AU212" s="38">
        <f t="shared" si="146"/>
        <v>9.6840000000000001E-5</v>
      </c>
      <c r="AV212">
        <f t="shared" si="147"/>
        <v>9.6840000000000001E-5</v>
      </c>
      <c r="AW212">
        <f t="shared" si="148"/>
        <v>1.17873648</v>
      </c>
      <c r="AX212">
        <f t="shared" si="149"/>
        <v>0</v>
      </c>
      <c r="BC212">
        <f t="shared" si="166"/>
        <v>2222</v>
      </c>
      <c r="BD212">
        <f t="shared" si="150"/>
        <v>2040</v>
      </c>
      <c r="BE212" cm="1">
        <f t="array" ref="BE212">IF(BD212&gt;=MAX($D$3:$D$100),MAX($D$3:$D$100),IF(BC212&lt;$D$3,$D$3,INDEX($D$3:$D$100,MATCH(BC212,$D$3:$D$100)+1)))</f>
        <v>2040</v>
      </c>
      <c r="BF212">
        <f t="shared" si="151"/>
        <v>0.61919999999999997</v>
      </c>
      <c r="BG212" s="38">
        <f t="shared" si="152"/>
        <v>0.61919999999999997</v>
      </c>
      <c r="BH212">
        <f t="shared" si="153"/>
        <v>0.61919999999999997</v>
      </c>
      <c r="BI212">
        <f t="shared" si="154"/>
        <v>7536.9023999999999</v>
      </c>
      <c r="BJ212">
        <f t="shared" si="155"/>
        <v>0</v>
      </c>
      <c r="BL212" s="1" t="str" cm="1">
        <f t="array" ref="BL212">IF(INDEX(Utilities!212:212,$B$9)="","",INDEX(Utilities!212:212,$B$9))</f>
        <v/>
      </c>
      <c r="BM212" s="1" t="str" cm="1">
        <f t="array" ref="BM212">IF(INDEX(Utilities!212:212,$B$9 + 5)="","",INDEX(Utilities!212:212,$B$9 +5))</f>
        <v/>
      </c>
      <c r="BO212">
        <f t="shared" si="167"/>
        <v>2222</v>
      </c>
      <c r="BP212">
        <f t="shared" si="156"/>
        <v>2040</v>
      </c>
      <c r="BQ212" cm="1">
        <f t="array" ref="BQ212">IF(BP212&gt;=MAX($D$3:$D$100),MAX($D$3:$D$100),IF(BO212&lt;$D$3,$D$3,INDEX($D$3:$D$100,MATCH(BO212,$D$3:$D$100)+1)))</f>
        <v>2040</v>
      </c>
      <c r="BR212">
        <f t="shared" si="157"/>
        <v>4.5396000000000001</v>
      </c>
      <c r="BS212" s="38">
        <f t="shared" si="158"/>
        <v>4.5396000000000001</v>
      </c>
      <c r="BT212">
        <f t="shared" si="159"/>
        <v>4.5396000000000001</v>
      </c>
      <c r="BU212">
        <f t="shared" si="160"/>
        <v>55256.011200000001</v>
      </c>
      <c r="BV212">
        <f t="shared" si="161"/>
        <v>0</v>
      </c>
    </row>
    <row r="213" spans="7:74" x14ac:dyDescent="0.25">
      <c r="G213">
        <f t="shared" si="162"/>
        <v>2223</v>
      </c>
      <c r="H213">
        <f t="shared" si="126"/>
        <v>2040</v>
      </c>
      <c r="I213" cm="1">
        <f t="array" ref="I213">IF(H213&gt;=MAX($D$3:$D$100),MAX($D$3:$D$100),IF(G213&lt;$D$3,$D$3,INDEX($D$3:$D$100,MATCH(G213,$D$3:$D$100)+1)))</f>
        <v>2040</v>
      </c>
      <c r="J213">
        <f t="shared" si="127"/>
        <v>6.8040000000000003E-2</v>
      </c>
      <c r="K213">
        <f t="shared" si="128"/>
        <v>6.8040000000000003E-2</v>
      </c>
      <c r="L213">
        <f t="shared" si="129"/>
        <v>6.8040000000000003E-2</v>
      </c>
      <c r="M213">
        <f t="shared" si="130"/>
        <v>828.18288000000007</v>
      </c>
      <c r="N213">
        <f t="shared" si="131"/>
        <v>0</v>
      </c>
      <c r="P213" s="1" t="str" cm="1">
        <f t="array" ref="P213">IF(INDEX(Utilities!213:213,$B$9)="","",INDEX(Utilities!213:213,$B$9))</f>
        <v/>
      </c>
      <c r="Q213" s="1" t="str" cm="1">
        <f t="array" ref="Q213">IF(INDEX(Utilities!213:213,$B$9 + 2)="","",INDEX(Utilities!213:213,$B$9 + 2))</f>
        <v/>
      </c>
      <c r="S213">
        <f t="shared" si="163"/>
        <v>2223</v>
      </c>
      <c r="T213">
        <f t="shared" si="132"/>
        <v>2040</v>
      </c>
      <c r="U213" cm="1">
        <f t="array" ref="U213">IF(T213&gt;=MAX($D$3:$D$100),MAX($D$3:$D$100),IF(S213&lt;$D$3,$D$3,INDEX($D$3:$D$100,MATCH(S213,$D$3:$D$100)+1)))</f>
        <v>2040</v>
      </c>
      <c r="V213">
        <f t="shared" si="133"/>
        <v>4.5720000000000003E-5</v>
      </c>
      <c r="W213" s="38">
        <f t="shared" si="134"/>
        <v>4.5720000000000003E-5</v>
      </c>
      <c r="X213">
        <f t="shared" si="135"/>
        <v>4.5720000000000003E-5</v>
      </c>
      <c r="Y213">
        <f t="shared" si="136"/>
        <v>0.55650384000000008</v>
      </c>
      <c r="Z213">
        <f t="shared" si="137"/>
        <v>0</v>
      </c>
      <c r="AE213">
        <f t="shared" si="164"/>
        <v>2223</v>
      </c>
      <c r="AF213">
        <f t="shared" si="138"/>
        <v>2040</v>
      </c>
      <c r="AG213" cm="1">
        <f t="array" ref="AG213">IF(AF213&gt;=MAX($D$3:$D$100),MAX($D$3:$D$100),IF(AE213&lt;$D$3,$D$3,INDEX($D$3:$D$100,MATCH(AE213,$D$3:$D$100)+1)))</f>
        <v>2040</v>
      </c>
      <c r="AH213">
        <f t="shared" si="139"/>
        <v>4.572E-4</v>
      </c>
      <c r="AI213" s="38">
        <f t="shared" si="140"/>
        <v>4.572E-4</v>
      </c>
      <c r="AJ213">
        <f t="shared" si="141"/>
        <v>4.572E-4</v>
      </c>
      <c r="AK213">
        <f t="shared" si="142"/>
        <v>5.5650383999999997</v>
      </c>
      <c r="AL213">
        <f t="shared" si="143"/>
        <v>0</v>
      </c>
      <c r="AN213" s="1" t="str" cm="1">
        <f t="array" ref="AN213">IF(INDEX(Utilities!213:213,$B$9)="","",INDEX(Utilities!213:213,$B$9))</f>
        <v/>
      </c>
      <c r="AO213" s="1" t="str" cm="1">
        <f t="array" ref="AO213">IF(INDEX(Utilities!213:213,$B$9 + 4)="","",INDEX(Utilities!213:213,$B$9 +4))</f>
        <v/>
      </c>
      <c r="AQ213">
        <f t="shared" si="165"/>
        <v>2223</v>
      </c>
      <c r="AR213">
        <f t="shared" si="144"/>
        <v>2040</v>
      </c>
      <c r="AS213" cm="1">
        <f t="array" ref="AS213">IF(AR213&gt;=MAX($D$3:$D$100),MAX($D$3:$D$100),IF(AQ213&lt;$D$3,$D$3,INDEX($D$3:$D$100,MATCH(AQ213,$D$3:$D$100)+1)))</f>
        <v>2040</v>
      </c>
      <c r="AT213">
        <f t="shared" si="145"/>
        <v>9.6840000000000001E-5</v>
      </c>
      <c r="AU213" s="38">
        <f t="shared" si="146"/>
        <v>9.6840000000000001E-5</v>
      </c>
      <c r="AV213">
        <f t="shared" si="147"/>
        <v>9.6840000000000001E-5</v>
      </c>
      <c r="AW213">
        <f t="shared" si="148"/>
        <v>1.17873648</v>
      </c>
      <c r="AX213">
        <f t="shared" si="149"/>
        <v>0</v>
      </c>
      <c r="BC213">
        <f t="shared" si="166"/>
        <v>2223</v>
      </c>
      <c r="BD213">
        <f t="shared" si="150"/>
        <v>2040</v>
      </c>
      <c r="BE213" cm="1">
        <f t="array" ref="BE213">IF(BD213&gt;=MAX($D$3:$D$100),MAX($D$3:$D$100),IF(BC213&lt;$D$3,$D$3,INDEX($D$3:$D$100,MATCH(BC213,$D$3:$D$100)+1)))</f>
        <v>2040</v>
      </c>
      <c r="BF213">
        <f t="shared" si="151"/>
        <v>0.61919999999999997</v>
      </c>
      <c r="BG213" s="38">
        <f t="shared" si="152"/>
        <v>0.61919999999999997</v>
      </c>
      <c r="BH213">
        <f t="shared" si="153"/>
        <v>0.61919999999999997</v>
      </c>
      <c r="BI213">
        <f t="shared" si="154"/>
        <v>7536.9023999999999</v>
      </c>
      <c r="BJ213">
        <f t="shared" si="155"/>
        <v>0</v>
      </c>
      <c r="BL213" s="1" t="str" cm="1">
        <f t="array" ref="BL213">IF(INDEX(Utilities!213:213,$B$9)="","",INDEX(Utilities!213:213,$B$9))</f>
        <v/>
      </c>
      <c r="BM213" s="1" t="str" cm="1">
        <f t="array" ref="BM213">IF(INDEX(Utilities!213:213,$B$9 + 5)="","",INDEX(Utilities!213:213,$B$9 +5))</f>
        <v/>
      </c>
      <c r="BO213">
        <f t="shared" si="167"/>
        <v>2223</v>
      </c>
      <c r="BP213">
        <f t="shared" si="156"/>
        <v>2040</v>
      </c>
      <c r="BQ213" cm="1">
        <f t="array" ref="BQ213">IF(BP213&gt;=MAX($D$3:$D$100),MAX($D$3:$D$100),IF(BO213&lt;$D$3,$D$3,INDEX($D$3:$D$100,MATCH(BO213,$D$3:$D$100)+1)))</f>
        <v>2040</v>
      </c>
      <c r="BR213">
        <f t="shared" si="157"/>
        <v>4.5396000000000001</v>
      </c>
      <c r="BS213" s="38">
        <f t="shared" si="158"/>
        <v>4.5396000000000001</v>
      </c>
      <c r="BT213">
        <f t="shared" si="159"/>
        <v>4.5396000000000001</v>
      </c>
      <c r="BU213">
        <f t="shared" si="160"/>
        <v>55256.011200000001</v>
      </c>
      <c r="BV213">
        <f t="shared" si="161"/>
        <v>0</v>
      </c>
    </row>
    <row r="214" spans="7:74" x14ac:dyDescent="0.25">
      <c r="G214">
        <f t="shared" si="162"/>
        <v>2224</v>
      </c>
      <c r="H214">
        <f t="shared" si="126"/>
        <v>2040</v>
      </c>
      <c r="I214" cm="1">
        <f t="array" ref="I214">IF(H214&gt;=MAX($D$3:$D$100),MAX($D$3:$D$100),IF(G214&lt;$D$3,$D$3,INDEX($D$3:$D$100,MATCH(G214,$D$3:$D$100)+1)))</f>
        <v>2040</v>
      </c>
      <c r="J214">
        <f t="shared" si="127"/>
        <v>6.8040000000000003E-2</v>
      </c>
      <c r="K214">
        <f t="shared" si="128"/>
        <v>6.8040000000000003E-2</v>
      </c>
      <c r="L214">
        <f t="shared" si="129"/>
        <v>6.8040000000000003E-2</v>
      </c>
      <c r="M214">
        <f t="shared" si="130"/>
        <v>828.18288000000007</v>
      </c>
      <c r="N214">
        <f t="shared" si="131"/>
        <v>0</v>
      </c>
      <c r="P214" s="1" t="str" cm="1">
        <f t="array" ref="P214">IF(INDEX(Utilities!214:214,$B$9)="","",INDEX(Utilities!214:214,$B$9))</f>
        <v/>
      </c>
      <c r="Q214" s="1" t="str" cm="1">
        <f t="array" ref="Q214">IF(INDEX(Utilities!214:214,$B$9 + 2)="","",INDEX(Utilities!214:214,$B$9 + 2))</f>
        <v/>
      </c>
      <c r="S214">
        <f t="shared" si="163"/>
        <v>2224</v>
      </c>
      <c r="T214">
        <f t="shared" si="132"/>
        <v>2040</v>
      </c>
      <c r="U214" cm="1">
        <f t="array" ref="U214">IF(T214&gt;=MAX($D$3:$D$100),MAX($D$3:$D$100),IF(S214&lt;$D$3,$D$3,INDEX($D$3:$D$100,MATCH(S214,$D$3:$D$100)+1)))</f>
        <v>2040</v>
      </c>
      <c r="V214">
        <f t="shared" si="133"/>
        <v>4.5720000000000003E-5</v>
      </c>
      <c r="W214" s="38">
        <f t="shared" si="134"/>
        <v>4.5720000000000003E-5</v>
      </c>
      <c r="X214">
        <f t="shared" si="135"/>
        <v>4.5720000000000003E-5</v>
      </c>
      <c r="Y214">
        <f t="shared" si="136"/>
        <v>0.55650384000000008</v>
      </c>
      <c r="Z214">
        <f t="shared" si="137"/>
        <v>0</v>
      </c>
      <c r="AE214">
        <f t="shared" si="164"/>
        <v>2224</v>
      </c>
      <c r="AF214">
        <f t="shared" si="138"/>
        <v>2040</v>
      </c>
      <c r="AG214" cm="1">
        <f t="array" ref="AG214">IF(AF214&gt;=MAX($D$3:$D$100),MAX($D$3:$D$100),IF(AE214&lt;$D$3,$D$3,INDEX($D$3:$D$100,MATCH(AE214,$D$3:$D$100)+1)))</f>
        <v>2040</v>
      </c>
      <c r="AH214">
        <f t="shared" si="139"/>
        <v>4.572E-4</v>
      </c>
      <c r="AI214" s="38">
        <f t="shared" si="140"/>
        <v>4.572E-4</v>
      </c>
      <c r="AJ214">
        <f t="shared" si="141"/>
        <v>4.572E-4</v>
      </c>
      <c r="AK214">
        <f t="shared" si="142"/>
        <v>5.5650383999999997</v>
      </c>
      <c r="AL214">
        <f t="shared" si="143"/>
        <v>0</v>
      </c>
      <c r="AN214" s="1" t="str" cm="1">
        <f t="array" ref="AN214">IF(INDEX(Utilities!214:214,$B$9)="","",INDEX(Utilities!214:214,$B$9))</f>
        <v/>
      </c>
      <c r="AO214" s="1" t="str" cm="1">
        <f t="array" ref="AO214">IF(INDEX(Utilities!214:214,$B$9 + 4)="","",INDEX(Utilities!214:214,$B$9 +4))</f>
        <v/>
      </c>
      <c r="AQ214">
        <f t="shared" si="165"/>
        <v>2224</v>
      </c>
      <c r="AR214">
        <f t="shared" si="144"/>
        <v>2040</v>
      </c>
      <c r="AS214" cm="1">
        <f t="array" ref="AS214">IF(AR214&gt;=MAX($D$3:$D$100),MAX($D$3:$D$100),IF(AQ214&lt;$D$3,$D$3,INDEX($D$3:$D$100,MATCH(AQ214,$D$3:$D$100)+1)))</f>
        <v>2040</v>
      </c>
      <c r="AT214">
        <f t="shared" si="145"/>
        <v>9.6840000000000001E-5</v>
      </c>
      <c r="AU214" s="38">
        <f t="shared" si="146"/>
        <v>9.6840000000000001E-5</v>
      </c>
      <c r="AV214">
        <f t="shared" si="147"/>
        <v>9.6840000000000001E-5</v>
      </c>
      <c r="AW214">
        <f t="shared" si="148"/>
        <v>1.17873648</v>
      </c>
      <c r="AX214">
        <f t="shared" si="149"/>
        <v>0</v>
      </c>
      <c r="BC214">
        <f t="shared" si="166"/>
        <v>2224</v>
      </c>
      <c r="BD214">
        <f t="shared" si="150"/>
        <v>2040</v>
      </c>
      <c r="BE214" cm="1">
        <f t="array" ref="BE214">IF(BD214&gt;=MAX($D$3:$D$100),MAX($D$3:$D$100),IF(BC214&lt;$D$3,$D$3,INDEX($D$3:$D$100,MATCH(BC214,$D$3:$D$100)+1)))</f>
        <v>2040</v>
      </c>
      <c r="BF214">
        <f t="shared" si="151"/>
        <v>0.61919999999999997</v>
      </c>
      <c r="BG214" s="38">
        <f t="shared" si="152"/>
        <v>0.61919999999999997</v>
      </c>
      <c r="BH214">
        <f t="shared" si="153"/>
        <v>0.61919999999999997</v>
      </c>
      <c r="BI214">
        <f t="shared" si="154"/>
        <v>7536.9023999999999</v>
      </c>
      <c r="BJ214">
        <f t="shared" si="155"/>
        <v>0</v>
      </c>
      <c r="BL214" s="1" t="str" cm="1">
        <f t="array" ref="BL214">IF(INDEX(Utilities!214:214,$B$9)="","",INDEX(Utilities!214:214,$B$9))</f>
        <v/>
      </c>
      <c r="BM214" s="1" t="str" cm="1">
        <f t="array" ref="BM214">IF(INDEX(Utilities!214:214,$B$9 + 5)="","",INDEX(Utilities!214:214,$B$9 +5))</f>
        <v/>
      </c>
      <c r="BO214">
        <f t="shared" si="167"/>
        <v>2224</v>
      </c>
      <c r="BP214">
        <f t="shared" si="156"/>
        <v>2040</v>
      </c>
      <c r="BQ214" cm="1">
        <f t="array" ref="BQ214">IF(BP214&gt;=MAX($D$3:$D$100),MAX($D$3:$D$100),IF(BO214&lt;$D$3,$D$3,INDEX($D$3:$D$100,MATCH(BO214,$D$3:$D$100)+1)))</f>
        <v>2040</v>
      </c>
      <c r="BR214">
        <f t="shared" si="157"/>
        <v>4.5396000000000001</v>
      </c>
      <c r="BS214" s="38">
        <f t="shared" si="158"/>
        <v>4.5396000000000001</v>
      </c>
      <c r="BT214">
        <f t="shared" si="159"/>
        <v>4.5396000000000001</v>
      </c>
      <c r="BU214">
        <f t="shared" si="160"/>
        <v>55256.011200000001</v>
      </c>
      <c r="BV214">
        <f t="shared" si="161"/>
        <v>0</v>
      </c>
    </row>
    <row r="215" spans="7:74" x14ac:dyDescent="0.25">
      <c r="G215">
        <f t="shared" si="162"/>
        <v>2225</v>
      </c>
      <c r="H215">
        <f t="shared" si="126"/>
        <v>2040</v>
      </c>
      <c r="I215" cm="1">
        <f t="array" ref="I215">IF(H215&gt;=MAX($D$3:$D$100),MAX($D$3:$D$100),IF(G215&lt;$D$3,$D$3,INDEX($D$3:$D$100,MATCH(G215,$D$3:$D$100)+1)))</f>
        <v>2040</v>
      </c>
      <c r="J215">
        <f t="shared" si="127"/>
        <v>6.8040000000000003E-2</v>
      </c>
      <c r="K215">
        <f t="shared" si="128"/>
        <v>6.8040000000000003E-2</v>
      </c>
      <c r="L215">
        <f t="shared" si="129"/>
        <v>6.8040000000000003E-2</v>
      </c>
      <c r="M215">
        <f t="shared" si="130"/>
        <v>828.18288000000007</v>
      </c>
      <c r="N215">
        <f t="shared" si="131"/>
        <v>0</v>
      </c>
      <c r="P215" s="1" t="str" cm="1">
        <f t="array" ref="P215">IF(INDEX(Utilities!215:215,$B$9)="","",INDEX(Utilities!215:215,$B$9))</f>
        <v/>
      </c>
      <c r="Q215" s="1" t="str" cm="1">
        <f t="array" ref="Q215">IF(INDEX(Utilities!215:215,$B$9 + 2)="","",INDEX(Utilities!215:215,$B$9 + 2))</f>
        <v/>
      </c>
      <c r="S215">
        <f t="shared" si="163"/>
        <v>2225</v>
      </c>
      <c r="T215">
        <f t="shared" si="132"/>
        <v>2040</v>
      </c>
      <c r="U215" cm="1">
        <f t="array" ref="U215">IF(T215&gt;=MAX($D$3:$D$100),MAX($D$3:$D$100),IF(S215&lt;$D$3,$D$3,INDEX($D$3:$D$100,MATCH(S215,$D$3:$D$100)+1)))</f>
        <v>2040</v>
      </c>
      <c r="V215">
        <f t="shared" si="133"/>
        <v>4.5720000000000003E-5</v>
      </c>
      <c r="W215" s="38">
        <f t="shared" si="134"/>
        <v>4.5720000000000003E-5</v>
      </c>
      <c r="X215">
        <f t="shared" si="135"/>
        <v>4.5720000000000003E-5</v>
      </c>
      <c r="Y215">
        <f t="shared" si="136"/>
        <v>0.55650384000000008</v>
      </c>
      <c r="Z215">
        <f t="shared" si="137"/>
        <v>0</v>
      </c>
      <c r="AE215">
        <f t="shared" si="164"/>
        <v>2225</v>
      </c>
      <c r="AF215">
        <f t="shared" si="138"/>
        <v>2040</v>
      </c>
      <c r="AG215" cm="1">
        <f t="array" ref="AG215">IF(AF215&gt;=MAX($D$3:$D$100),MAX($D$3:$D$100),IF(AE215&lt;$D$3,$D$3,INDEX($D$3:$D$100,MATCH(AE215,$D$3:$D$100)+1)))</f>
        <v>2040</v>
      </c>
      <c r="AH215">
        <f t="shared" si="139"/>
        <v>4.572E-4</v>
      </c>
      <c r="AI215" s="38">
        <f t="shared" si="140"/>
        <v>4.572E-4</v>
      </c>
      <c r="AJ215">
        <f t="shared" si="141"/>
        <v>4.572E-4</v>
      </c>
      <c r="AK215">
        <f t="shared" si="142"/>
        <v>5.5650383999999997</v>
      </c>
      <c r="AL215">
        <f t="shared" si="143"/>
        <v>0</v>
      </c>
      <c r="AN215" s="1" t="str" cm="1">
        <f t="array" ref="AN215">IF(INDEX(Utilities!215:215,$B$9)="","",INDEX(Utilities!215:215,$B$9))</f>
        <v/>
      </c>
      <c r="AO215" s="1" t="str" cm="1">
        <f t="array" ref="AO215">IF(INDEX(Utilities!215:215,$B$9 + 4)="","",INDEX(Utilities!215:215,$B$9 +4))</f>
        <v/>
      </c>
      <c r="AQ215">
        <f t="shared" si="165"/>
        <v>2225</v>
      </c>
      <c r="AR215">
        <f t="shared" si="144"/>
        <v>2040</v>
      </c>
      <c r="AS215" cm="1">
        <f t="array" ref="AS215">IF(AR215&gt;=MAX($D$3:$D$100),MAX($D$3:$D$100),IF(AQ215&lt;$D$3,$D$3,INDEX($D$3:$D$100,MATCH(AQ215,$D$3:$D$100)+1)))</f>
        <v>2040</v>
      </c>
      <c r="AT215">
        <f t="shared" si="145"/>
        <v>9.6840000000000001E-5</v>
      </c>
      <c r="AU215" s="38">
        <f t="shared" si="146"/>
        <v>9.6840000000000001E-5</v>
      </c>
      <c r="AV215">
        <f t="shared" si="147"/>
        <v>9.6840000000000001E-5</v>
      </c>
      <c r="AW215">
        <f t="shared" si="148"/>
        <v>1.17873648</v>
      </c>
      <c r="AX215">
        <f t="shared" si="149"/>
        <v>0</v>
      </c>
      <c r="BC215">
        <f t="shared" si="166"/>
        <v>2225</v>
      </c>
      <c r="BD215">
        <f t="shared" si="150"/>
        <v>2040</v>
      </c>
      <c r="BE215" cm="1">
        <f t="array" ref="BE215">IF(BD215&gt;=MAX($D$3:$D$100),MAX($D$3:$D$100),IF(BC215&lt;$D$3,$D$3,INDEX($D$3:$D$100,MATCH(BC215,$D$3:$D$100)+1)))</f>
        <v>2040</v>
      </c>
      <c r="BF215">
        <f t="shared" si="151"/>
        <v>0.61919999999999997</v>
      </c>
      <c r="BG215" s="38">
        <f t="shared" si="152"/>
        <v>0.61919999999999997</v>
      </c>
      <c r="BH215">
        <f t="shared" si="153"/>
        <v>0.61919999999999997</v>
      </c>
      <c r="BI215">
        <f t="shared" si="154"/>
        <v>7536.9023999999999</v>
      </c>
      <c r="BJ215">
        <f t="shared" si="155"/>
        <v>0</v>
      </c>
      <c r="BL215" s="1" t="str" cm="1">
        <f t="array" ref="BL215">IF(INDEX(Utilities!215:215,$B$9)="","",INDEX(Utilities!215:215,$B$9))</f>
        <v/>
      </c>
      <c r="BM215" s="1" t="str" cm="1">
        <f t="array" ref="BM215">IF(INDEX(Utilities!215:215,$B$9 + 5)="","",INDEX(Utilities!215:215,$B$9 +5))</f>
        <v/>
      </c>
      <c r="BO215">
        <f t="shared" si="167"/>
        <v>2225</v>
      </c>
      <c r="BP215">
        <f t="shared" si="156"/>
        <v>2040</v>
      </c>
      <c r="BQ215" cm="1">
        <f t="array" ref="BQ215">IF(BP215&gt;=MAX($D$3:$D$100),MAX($D$3:$D$100),IF(BO215&lt;$D$3,$D$3,INDEX($D$3:$D$100,MATCH(BO215,$D$3:$D$100)+1)))</f>
        <v>2040</v>
      </c>
      <c r="BR215">
        <f t="shared" si="157"/>
        <v>4.5396000000000001</v>
      </c>
      <c r="BS215" s="38">
        <f t="shared" si="158"/>
        <v>4.5396000000000001</v>
      </c>
      <c r="BT215">
        <f t="shared" si="159"/>
        <v>4.5396000000000001</v>
      </c>
      <c r="BU215">
        <f t="shared" si="160"/>
        <v>55256.011200000001</v>
      </c>
      <c r="BV215">
        <f t="shared" si="161"/>
        <v>0</v>
      </c>
    </row>
    <row r="216" spans="7:74" x14ac:dyDescent="0.25">
      <c r="G216">
        <f t="shared" si="162"/>
        <v>2226</v>
      </c>
      <c r="H216">
        <f t="shared" si="126"/>
        <v>2040</v>
      </c>
      <c r="I216" cm="1">
        <f t="array" ref="I216">IF(H216&gt;=MAX($D$3:$D$100),MAX($D$3:$D$100),IF(G216&lt;$D$3,$D$3,INDEX($D$3:$D$100,MATCH(G216,$D$3:$D$100)+1)))</f>
        <v>2040</v>
      </c>
      <c r="J216">
        <f t="shared" si="127"/>
        <v>6.8040000000000003E-2</v>
      </c>
      <c r="K216">
        <f t="shared" si="128"/>
        <v>6.8040000000000003E-2</v>
      </c>
      <c r="L216">
        <f t="shared" si="129"/>
        <v>6.8040000000000003E-2</v>
      </c>
      <c r="M216">
        <f t="shared" si="130"/>
        <v>828.18288000000007</v>
      </c>
      <c r="N216">
        <f t="shared" si="131"/>
        <v>0</v>
      </c>
      <c r="P216" s="1" t="str" cm="1">
        <f t="array" ref="P216">IF(INDEX(Utilities!216:216,$B$9)="","",INDEX(Utilities!216:216,$B$9))</f>
        <v/>
      </c>
      <c r="Q216" s="1" t="str" cm="1">
        <f t="array" ref="Q216">IF(INDEX(Utilities!216:216,$B$9 + 2)="","",INDEX(Utilities!216:216,$B$9 + 2))</f>
        <v/>
      </c>
      <c r="S216">
        <f t="shared" si="163"/>
        <v>2226</v>
      </c>
      <c r="T216">
        <f t="shared" si="132"/>
        <v>2040</v>
      </c>
      <c r="U216" cm="1">
        <f t="array" ref="U216">IF(T216&gt;=MAX($D$3:$D$100),MAX($D$3:$D$100),IF(S216&lt;$D$3,$D$3,INDEX($D$3:$D$100,MATCH(S216,$D$3:$D$100)+1)))</f>
        <v>2040</v>
      </c>
      <c r="V216">
        <f t="shared" si="133"/>
        <v>4.5720000000000003E-5</v>
      </c>
      <c r="W216" s="38">
        <f t="shared" si="134"/>
        <v>4.5720000000000003E-5</v>
      </c>
      <c r="X216">
        <f t="shared" si="135"/>
        <v>4.5720000000000003E-5</v>
      </c>
      <c r="Y216">
        <f t="shared" si="136"/>
        <v>0.55650384000000008</v>
      </c>
      <c r="Z216">
        <f t="shared" si="137"/>
        <v>0</v>
      </c>
      <c r="AE216">
        <f t="shared" si="164"/>
        <v>2226</v>
      </c>
      <c r="AF216">
        <f t="shared" si="138"/>
        <v>2040</v>
      </c>
      <c r="AG216" cm="1">
        <f t="array" ref="AG216">IF(AF216&gt;=MAX($D$3:$D$100),MAX($D$3:$D$100),IF(AE216&lt;$D$3,$D$3,INDEX($D$3:$D$100,MATCH(AE216,$D$3:$D$100)+1)))</f>
        <v>2040</v>
      </c>
      <c r="AH216">
        <f t="shared" si="139"/>
        <v>4.572E-4</v>
      </c>
      <c r="AI216" s="38">
        <f t="shared" si="140"/>
        <v>4.572E-4</v>
      </c>
      <c r="AJ216">
        <f t="shared" si="141"/>
        <v>4.572E-4</v>
      </c>
      <c r="AK216">
        <f t="shared" si="142"/>
        <v>5.5650383999999997</v>
      </c>
      <c r="AL216">
        <f t="shared" si="143"/>
        <v>0</v>
      </c>
      <c r="AN216" s="1" t="str" cm="1">
        <f t="array" ref="AN216">IF(INDEX(Utilities!216:216,$B$9)="","",INDEX(Utilities!216:216,$B$9))</f>
        <v/>
      </c>
      <c r="AO216" s="1" t="str" cm="1">
        <f t="array" ref="AO216">IF(INDEX(Utilities!216:216,$B$9 + 4)="","",INDEX(Utilities!216:216,$B$9 +4))</f>
        <v/>
      </c>
      <c r="AQ216">
        <f t="shared" si="165"/>
        <v>2226</v>
      </c>
      <c r="AR216">
        <f t="shared" si="144"/>
        <v>2040</v>
      </c>
      <c r="AS216" cm="1">
        <f t="array" ref="AS216">IF(AR216&gt;=MAX($D$3:$D$100),MAX($D$3:$D$100),IF(AQ216&lt;$D$3,$D$3,INDEX($D$3:$D$100,MATCH(AQ216,$D$3:$D$100)+1)))</f>
        <v>2040</v>
      </c>
      <c r="AT216">
        <f t="shared" si="145"/>
        <v>9.6840000000000001E-5</v>
      </c>
      <c r="AU216" s="38">
        <f t="shared" si="146"/>
        <v>9.6840000000000001E-5</v>
      </c>
      <c r="AV216">
        <f t="shared" si="147"/>
        <v>9.6840000000000001E-5</v>
      </c>
      <c r="AW216">
        <f t="shared" si="148"/>
        <v>1.17873648</v>
      </c>
      <c r="AX216">
        <f t="shared" si="149"/>
        <v>0</v>
      </c>
      <c r="BC216">
        <f t="shared" si="166"/>
        <v>2226</v>
      </c>
      <c r="BD216">
        <f t="shared" si="150"/>
        <v>2040</v>
      </c>
      <c r="BE216" cm="1">
        <f t="array" ref="BE216">IF(BD216&gt;=MAX($D$3:$D$100),MAX($D$3:$D$100),IF(BC216&lt;$D$3,$D$3,INDEX($D$3:$D$100,MATCH(BC216,$D$3:$D$100)+1)))</f>
        <v>2040</v>
      </c>
      <c r="BF216">
        <f t="shared" si="151"/>
        <v>0.61919999999999997</v>
      </c>
      <c r="BG216" s="38">
        <f t="shared" si="152"/>
        <v>0.61919999999999997</v>
      </c>
      <c r="BH216">
        <f t="shared" si="153"/>
        <v>0.61919999999999997</v>
      </c>
      <c r="BI216">
        <f t="shared" si="154"/>
        <v>7536.9023999999999</v>
      </c>
      <c r="BJ216">
        <f t="shared" si="155"/>
        <v>0</v>
      </c>
      <c r="BL216" s="1" t="str" cm="1">
        <f t="array" ref="BL216">IF(INDEX(Utilities!216:216,$B$9)="","",INDEX(Utilities!216:216,$B$9))</f>
        <v/>
      </c>
      <c r="BM216" s="1" t="str" cm="1">
        <f t="array" ref="BM216">IF(INDEX(Utilities!216:216,$B$9 + 5)="","",INDEX(Utilities!216:216,$B$9 +5))</f>
        <v/>
      </c>
      <c r="BO216">
        <f t="shared" si="167"/>
        <v>2226</v>
      </c>
      <c r="BP216">
        <f t="shared" si="156"/>
        <v>2040</v>
      </c>
      <c r="BQ216" cm="1">
        <f t="array" ref="BQ216">IF(BP216&gt;=MAX($D$3:$D$100),MAX($D$3:$D$100),IF(BO216&lt;$D$3,$D$3,INDEX($D$3:$D$100,MATCH(BO216,$D$3:$D$100)+1)))</f>
        <v>2040</v>
      </c>
      <c r="BR216">
        <f t="shared" si="157"/>
        <v>4.5396000000000001</v>
      </c>
      <c r="BS216" s="38">
        <f t="shared" si="158"/>
        <v>4.5396000000000001</v>
      </c>
      <c r="BT216">
        <f t="shared" si="159"/>
        <v>4.5396000000000001</v>
      </c>
      <c r="BU216">
        <f t="shared" si="160"/>
        <v>55256.011200000001</v>
      </c>
      <c r="BV216">
        <f t="shared" si="161"/>
        <v>0</v>
      </c>
    </row>
    <row r="217" spans="7:74" x14ac:dyDescent="0.25">
      <c r="G217">
        <f t="shared" si="162"/>
        <v>2227</v>
      </c>
      <c r="H217">
        <f t="shared" si="126"/>
        <v>2040</v>
      </c>
      <c r="I217" cm="1">
        <f t="array" ref="I217">IF(H217&gt;=MAX($D$3:$D$100),MAX($D$3:$D$100),IF(G217&lt;$D$3,$D$3,INDEX($D$3:$D$100,MATCH(G217,$D$3:$D$100)+1)))</f>
        <v>2040</v>
      </c>
      <c r="J217">
        <f t="shared" si="127"/>
        <v>6.8040000000000003E-2</v>
      </c>
      <c r="K217">
        <f t="shared" si="128"/>
        <v>6.8040000000000003E-2</v>
      </c>
      <c r="L217">
        <f t="shared" si="129"/>
        <v>6.8040000000000003E-2</v>
      </c>
      <c r="M217">
        <f t="shared" si="130"/>
        <v>828.18288000000007</v>
      </c>
      <c r="N217">
        <f t="shared" si="131"/>
        <v>0</v>
      </c>
      <c r="P217" s="1" t="str" cm="1">
        <f t="array" ref="P217">IF(INDEX(Utilities!217:217,$B$9)="","",INDEX(Utilities!217:217,$B$9))</f>
        <v/>
      </c>
      <c r="Q217" s="1" t="str" cm="1">
        <f t="array" ref="Q217">IF(INDEX(Utilities!217:217,$B$9 + 2)="","",INDEX(Utilities!217:217,$B$9 + 2))</f>
        <v/>
      </c>
      <c r="S217">
        <f t="shared" si="163"/>
        <v>2227</v>
      </c>
      <c r="T217">
        <f t="shared" si="132"/>
        <v>2040</v>
      </c>
      <c r="U217" cm="1">
        <f t="array" ref="U217">IF(T217&gt;=MAX($D$3:$D$100),MAX($D$3:$D$100),IF(S217&lt;$D$3,$D$3,INDEX($D$3:$D$100,MATCH(S217,$D$3:$D$100)+1)))</f>
        <v>2040</v>
      </c>
      <c r="V217">
        <f t="shared" si="133"/>
        <v>4.5720000000000003E-5</v>
      </c>
      <c r="W217" s="38">
        <f t="shared" si="134"/>
        <v>4.5720000000000003E-5</v>
      </c>
      <c r="X217">
        <f t="shared" si="135"/>
        <v>4.5720000000000003E-5</v>
      </c>
      <c r="Y217">
        <f t="shared" si="136"/>
        <v>0.55650384000000008</v>
      </c>
      <c r="Z217">
        <f t="shared" si="137"/>
        <v>0</v>
      </c>
      <c r="AE217">
        <f t="shared" si="164"/>
        <v>2227</v>
      </c>
      <c r="AF217">
        <f t="shared" si="138"/>
        <v>2040</v>
      </c>
      <c r="AG217" cm="1">
        <f t="array" ref="AG217">IF(AF217&gt;=MAX($D$3:$D$100),MAX($D$3:$D$100),IF(AE217&lt;$D$3,$D$3,INDEX($D$3:$D$100,MATCH(AE217,$D$3:$D$100)+1)))</f>
        <v>2040</v>
      </c>
      <c r="AH217">
        <f t="shared" si="139"/>
        <v>4.572E-4</v>
      </c>
      <c r="AI217" s="38">
        <f t="shared" si="140"/>
        <v>4.572E-4</v>
      </c>
      <c r="AJ217">
        <f t="shared" si="141"/>
        <v>4.572E-4</v>
      </c>
      <c r="AK217">
        <f t="shared" si="142"/>
        <v>5.5650383999999997</v>
      </c>
      <c r="AL217">
        <f t="shared" si="143"/>
        <v>0</v>
      </c>
      <c r="AN217" s="1" t="str" cm="1">
        <f t="array" ref="AN217">IF(INDEX(Utilities!217:217,$B$9)="","",INDEX(Utilities!217:217,$B$9))</f>
        <v/>
      </c>
      <c r="AO217" s="1" t="str" cm="1">
        <f t="array" ref="AO217">IF(INDEX(Utilities!217:217,$B$9 + 4)="","",INDEX(Utilities!217:217,$B$9 +4))</f>
        <v/>
      </c>
      <c r="AQ217">
        <f t="shared" si="165"/>
        <v>2227</v>
      </c>
      <c r="AR217">
        <f t="shared" si="144"/>
        <v>2040</v>
      </c>
      <c r="AS217" cm="1">
        <f t="array" ref="AS217">IF(AR217&gt;=MAX($D$3:$D$100),MAX($D$3:$D$100),IF(AQ217&lt;$D$3,$D$3,INDEX($D$3:$D$100,MATCH(AQ217,$D$3:$D$100)+1)))</f>
        <v>2040</v>
      </c>
      <c r="AT217">
        <f t="shared" si="145"/>
        <v>9.6840000000000001E-5</v>
      </c>
      <c r="AU217" s="38">
        <f t="shared" si="146"/>
        <v>9.6840000000000001E-5</v>
      </c>
      <c r="AV217">
        <f t="shared" si="147"/>
        <v>9.6840000000000001E-5</v>
      </c>
      <c r="AW217">
        <f t="shared" si="148"/>
        <v>1.17873648</v>
      </c>
      <c r="AX217">
        <f t="shared" si="149"/>
        <v>0</v>
      </c>
      <c r="BC217">
        <f t="shared" si="166"/>
        <v>2227</v>
      </c>
      <c r="BD217">
        <f t="shared" si="150"/>
        <v>2040</v>
      </c>
      <c r="BE217" cm="1">
        <f t="array" ref="BE217">IF(BD217&gt;=MAX($D$3:$D$100),MAX($D$3:$D$100),IF(BC217&lt;$D$3,$D$3,INDEX($D$3:$D$100,MATCH(BC217,$D$3:$D$100)+1)))</f>
        <v>2040</v>
      </c>
      <c r="BF217">
        <f t="shared" si="151"/>
        <v>0.61919999999999997</v>
      </c>
      <c r="BG217" s="38">
        <f t="shared" si="152"/>
        <v>0.61919999999999997</v>
      </c>
      <c r="BH217">
        <f t="shared" si="153"/>
        <v>0.61919999999999997</v>
      </c>
      <c r="BI217">
        <f t="shared" si="154"/>
        <v>7536.9023999999999</v>
      </c>
      <c r="BJ217">
        <f t="shared" si="155"/>
        <v>0</v>
      </c>
      <c r="BL217" s="1" t="str" cm="1">
        <f t="array" ref="BL217">IF(INDEX(Utilities!217:217,$B$9)="","",INDEX(Utilities!217:217,$B$9))</f>
        <v/>
      </c>
      <c r="BM217" s="1" t="str" cm="1">
        <f t="array" ref="BM217">IF(INDEX(Utilities!217:217,$B$9 + 5)="","",INDEX(Utilities!217:217,$B$9 +5))</f>
        <v/>
      </c>
      <c r="BO217">
        <f t="shared" si="167"/>
        <v>2227</v>
      </c>
      <c r="BP217">
        <f t="shared" si="156"/>
        <v>2040</v>
      </c>
      <c r="BQ217" cm="1">
        <f t="array" ref="BQ217">IF(BP217&gt;=MAX($D$3:$D$100),MAX($D$3:$D$100),IF(BO217&lt;$D$3,$D$3,INDEX($D$3:$D$100,MATCH(BO217,$D$3:$D$100)+1)))</f>
        <v>2040</v>
      </c>
      <c r="BR217">
        <f t="shared" si="157"/>
        <v>4.5396000000000001</v>
      </c>
      <c r="BS217" s="38">
        <f t="shared" si="158"/>
        <v>4.5396000000000001</v>
      </c>
      <c r="BT217">
        <f t="shared" si="159"/>
        <v>4.5396000000000001</v>
      </c>
      <c r="BU217">
        <f t="shared" si="160"/>
        <v>55256.011200000001</v>
      </c>
      <c r="BV217">
        <f t="shared" si="161"/>
        <v>0</v>
      </c>
    </row>
    <row r="218" spans="7:74" x14ac:dyDescent="0.25">
      <c r="G218">
        <f t="shared" si="162"/>
        <v>2228</v>
      </c>
      <c r="H218">
        <f t="shared" si="126"/>
        <v>2040</v>
      </c>
      <c r="I218" cm="1">
        <f t="array" ref="I218">IF(H218&gt;=MAX($D$3:$D$100),MAX($D$3:$D$100),IF(G218&lt;$D$3,$D$3,INDEX($D$3:$D$100,MATCH(G218,$D$3:$D$100)+1)))</f>
        <v>2040</v>
      </c>
      <c r="J218">
        <f t="shared" si="127"/>
        <v>6.8040000000000003E-2</v>
      </c>
      <c r="K218">
        <f t="shared" si="128"/>
        <v>6.8040000000000003E-2</v>
      </c>
      <c r="L218">
        <f t="shared" si="129"/>
        <v>6.8040000000000003E-2</v>
      </c>
      <c r="M218">
        <f t="shared" si="130"/>
        <v>828.18288000000007</v>
      </c>
      <c r="N218">
        <f t="shared" si="131"/>
        <v>0</v>
      </c>
      <c r="P218" s="1" t="str" cm="1">
        <f t="array" ref="P218">IF(INDEX(Utilities!218:218,$B$9)="","",INDEX(Utilities!218:218,$B$9))</f>
        <v/>
      </c>
      <c r="Q218" s="1" t="str" cm="1">
        <f t="array" ref="Q218">IF(INDEX(Utilities!218:218,$B$9 + 2)="","",INDEX(Utilities!218:218,$B$9 + 2))</f>
        <v/>
      </c>
      <c r="S218">
        <f t="shared" si="163"/>
        <v>2228</v>
      </c>
      <c r="T218">
        <f t="shared" si="132"/>
        <v>2040</v>
      </c>
      <c r="U218" cm="1">
        <f t="array" ref="U218">IF(T218&gt;=MAX($D$3:$D$100),MAX($D$3:$D$100),IF(S218&lt;$D$3,$D$3,INDEX($D$3:$D$100,MATCH(S218,$D$3:$D$100)+1)))</f>
        <v>2040</v>
      </c>
      <c r="V218">
        <f t="shared" si="133"/>
        <v>4.5720000000000003E-5</v>
      </c>
      <c r="W218" s="38">
        <f t="shared" si="134"/>
        <v>4.5720000000000003E-5</v>
      </c>
      <c r="X218">
        <f t="shared" si="135"/>
        <v>4.5720000000000003E-5</v>
      </c>
      <c r="Y218">
        <f t="shared" si="136"/>
        <v>0.55650384000000008</v>
      </c>
      <c r="Z218">
        <f t="shared" si="137"/>
        <v>0</v>
      </c>
      <c r="AE218">
        <f t="shared" si="164"/>
        <v>2228</v>
      </c>
      <c r="AF218">
        <f t="shared" si="138"/>
        <v>2040</v>
      </c>
      <c r="AG218" cm="1">
        <f t="array" ref="AG218">IF(AF218&gt;=MAX($D$3:$D$100),MAX($D$3:$D$100),IF(AE218&lt;$D$3,$D$3,INDEX($D$3:$D$100,MATCH(AE218,$D$3:$D$100)+1)))</f>
        <v>2040</v>
      </c>
      <c r="AH218">
        <f t="shared" si="139"/>
        <v>4.572E-4</v>
      </c>
      <c r="AI218" s="38">
        <f t="shared" si="140"/>
        <v>4.572E-4</v>
      </c>
      <c r="AJ218">
        <f t="shared" si="141"/>
        <v>4.572E-4</v>
      </c>
      <c r="AK218">
        <f t="shared" si="142"/>
        <v>5.5650383999999997</v>
      </c>
      <c r="AL218">
        <f t="shared" si="143"/>
        <v>0</v>
      </c>
      <c r="AN218" s="1" t="str" cm="1">
        <f t="array" ref="AN218">IF(INDEX(Utilities!218:218,$B$9)="","",INDEX(Utilities!218:218,$B$9))</f>
        <v/>
      </c>
      <c r="AO218" s="1" t="str" cm="1">
        <f t="array" ref="AO218">IF(INDEX(Utilities!218:218,$B$9 + 4)="","",INDEX(Utilities!218:218,$B$9 +4))</f>
        <v/>
      </c>
      <c r="AQ218">
        <f t="shared" si="165"/>
        <v>2228</v>
      </c>
      <c r="AR218">
        <f t="shared" si="144"/>
        <v>2040</v>
      </c>
      <c r="AS218" cm="1">
        <f t="array" ref="AS218">IF(AR218&gt;=MAX($D$3:$D$100),MAX($D$3:$D$100),IF(AQ218&lt;$D$3,$D$3,INDEX($D$3:$D$100,MATCH(AQ218,$D$3:$D$100)+1)))</f>
        <v>2040</v>
      </c>
      <c r="AT218">
        <f t="shared" si="145"/>
        <v>9.6840000000000001E-5</v>
      </c>
      <c r="AU218" s="38">
        <f t="shared" si="146"/>
        <v>9.6840000000000001E-5</v>
      </c>
      <c r="AV218">
        <f t="shared" si="147"/>
        <v>9.6840000000000001E-5</v>
      </c>
      <c r="AW218">
        <f t="shared" si="148"/>
        <v>1.17873648</v>
      </c>
      <c r="AX218">
        <f t="shared" si="149"/>
        <v>0</v>
      </c>
      <c r="BC218">
        <f t="shared" si="166"/>
        <v>2228</v>
      </c>
      <c r="BD218">
        <f t="shared" si="150"/>
        <v>2040</v>
      </c>
      <c r="BE218" cm="1">
        <f t="array" ref="BE218">IF(BD218&gt;=MAX($D$3:$D$100),MAX($D$3:$D$100),IF(BC218&lt;$D$3,$D$3,INDEX($D$3:$D$100,MATCH(BC218,$D$3:$D$100)+1)))</f>
        <v>2040</v>
      </c>
      <c r="BF218">
        <f t="shared" si="151"/>
        <v>0.61919999999999997</v>
      </c>
      <c r="BG218" s="38">
        <f t="shared" si="152"/>
        <v>0.61919999999999997</v>
      </c>
      <c r="BH218">
        <f t="shared" si="153"/>
        <v>0.61919999999999997</v>
      </c>
      <c r="BI218">
        <f t="shared" si="154"/>
        <v>7536.9023999999999</v>
      </c>
      <c r="BJ218">
        <f t="shared" si="155"/>
        <v>0</v>
      </c>
      <c r="BL218" s="1" t="str" cm="1">
        <f t="array" ref="BL218">IF(INDEX(Utilities!218:218,$B$9)="","",INDEX(Utilities!218:218,$B$9))</f>
        <v/>
      </c>
      <c r="BM218" s="1" t="str" cm="1">
        <f t="array" ref="BM218">IF(INDEX(Utilities!218:218,$B$9 + 5)="","",INDEX(Utilities!218:218,$B$9 +5))</f>
        <v/>
      </c>
      <c r="BO218">
        <f t="shared" si="167"/>
        <v>2228</v>
      </c>
      <c r="BP218">
        <f t="shared" si="156"/>
        <v>2040</v>
      </c>
      <c r="BQ218" cm="1">
        <f t="array" ref="BQ218">IF(BP218&gt;=MAX($D$3:$D$100),MAX($D$3:$D$100),IF(BO218&lt;$D$3,$D$3,INDEX($D$3:$D$100,MATCH(BO218,$D$3:$D$100)+1)))</f>
        <v>2040</v>
      </c>
      <c r="BR218">
        <f t="shared" si="157"/>
        <v>4.5396000000000001</v>
      </c>
      <c r="BS218" s="38">
        <f t="shared" si="158"/>
        <v>4.5396000000000001</v>
      </c>
      <c r="BT218">
        <f t="shared" si="159"/>
        <v>4.5396000000000001</v>
      </c>
      <c r="BU218">
        <f t="shared" si="160"/>
        <v>55256.011200000001</v>
      </c>
      <c r="BV218">
        <f t="shared" si="161"/>
        <v>0</v>
      </c>
    </row>
    <row r="219" spans="7:74" x14ac:dyDescent="0.25">
      <c r="G219">
        <f t="shared" si="162"/>
        <v>2229</v>
      </c>
      <c r="H219">
        <f t="shared" si="126"/>
        <v>2040</v>
      </c>
      <c r="I219" cm="1">
        <f t="array" ref="I219">IF(H219&gt;=MAX($D$3:$D$100),MAX($D$3:$D$100),IF(G219&lt;$D$3,$D$3,INDEX($D$3:$D$100,MATCH(G219,$D$3:$D$100)+1)))</f>
        <v>2040</v>
      </c>
      <c r="J219">
        <f t="shared" si="127"/>
        <v>6.8040000000000003E-2</v>
      </c>
      <c r="K219">
        <f t="shared" si="128"/>
        <v>6.8040000000000003E-2</v>
      </c>
      <c r="L219">
        <f t="shared" si="129"/>
        <v>6.8040000000000003E-2</v>
      </c>
      <c r="M219">
        <f t="shared" si="130"/>
        <v>828.18288000000007</v>
      </c>
      <c r="N219">
        <f t="shared" si="131"/>
        <v>0</v>
      </c>
      <c r="P219" s="1" t="str" cm="1">
        <f t="array" ref="P219">IF(INDEX(Utilities!219:219,$B$9)="","",INDEX(Utilities!219:219,$B$9))</f>
        <v/>
      </c>
      <c r="Q219" s="1" t="str" cm="1">
        <f t="array" ref="Q219">IF(INDEX(Utilities!219:219,$B$9 + 2)="","",INDEX(Utilities!219:219,$B$9 + 2))</f>
        <v/>
      </c>
      <c r="S219">
        <f t="shared" si="163"/>
        <v>2229</v>
      </c>
      <c r="T219">
        <f t="shared" si="132"/>
        <v>2040</v>
      </c>
      <c r="U219" cm="1">
        <f t="array" ref="U219">IF(T219&gt;=MAX($D$3:$D$100),MAX($D$3:$D$100),IF(S219&lt;$D$3,$D$3,INDEX($D$3:$D$100,MATCH(S219,$D$3:$D$100)+1)))</f>
        <v>2040</v>
      </c>
      <c r="V219">
        <f t="shared" si="133"/>
        <v>4.5720000000000003E-5</v>
      </c>
      <c r="W219" s="38">
        <f t="shared" si="134"/>
        <v>4.5720000000000003E-5</v>
      </c>
      <c r="X219">
        <f t="shared" si="135"/>
        <v>4.5720000000000003E-5</v>
      </c>
      <c r="Y219">
        <f t="shared" si="136"/>
        <v>0.55650384000000008</v>
      </c>
      <c r="Z219">
        <f t="shared" si="137"/>
        <v>0</v>
      </c>
      <c r="AE219">
        <f t="shared" si="164"/>
        <v>2229</v>
      </c>
      <c r="AF219">
        <f t="shared" si="138"/>
        <v>2040</v>
      </c>
      <c r="AG219" cm="1">
        <f t="array" ref="AG219">IF(AF219&gt;=MAX($D$3:$D$100),MAX($D$3:$D$100),IF(AE219&lt;$D$3,$D$3,INDEX($D$3:$D$100,MATCH(AE219,$D$3:$D$100)+1)))</f>
        <v>2040</v>
      </c>
      <c r="AH219">
        <f t="shared" si="139"/>
        <v>4.572E-4</v>
      </c>
      <c r="AI219" s="38">
        <f t="shared" si="140"/>
        <v>4.572E-4</v>
      </c>
      <c r="AJ219">
        <f t="shared" si="141"/>
        <v>4.572E-4</v>
      </c>
      <c r="AK219">
        <f t="shared" si="142"/>
        <v>5.5650383999999997</v>
      </c>
      <c r="AL219">
        <f t="shared" si="143"/>
        <v>0</v>
      </c>
      <c r="AN219" s="1" t="str" cm="1">
        <f t="array" ref="AN219">IF(INDEX(Utilities!219:219,$B$9)="","",INDEX(Utilities!219:219,$B$9))</f>
        <v/>
      </c>
      <c r="AO219" s="1" t="str" cm="1">
        <f t="array" ref="AO219">IF(INDEX(Utilities!219:219,$B$9 + 4)="","",INDEX(Utilities!219:219,$B$9 +4))</f>
        <v/>
      </c>
      <c r="AQ219">
        <f t="shared" si="165"/>
        <v>2229</v>
      </c>
      <c r="AR219">
        <f t="shared" si="144"/>
        <v>2040</v>
      </c>
      <c r="AS219" cm="1">
        <f t="array" ref="AS219">IF(AR219&gt;=MAX($D$3:$D$100),MAX($D$3:$D$100),IF(AQ219&lt;$D$3,$D$3,INDEX($D$3:$D$100,MATCH(AQ219,$D$3:$D$100)+1)))</f>
        <v>2040</v>
      </c>
      <c r="AT219">
        <f t="shared" si="145"/>
        <v>9.6840000000000001E-5</v>
      </c>
      <c r="AU219" s="38">
        <f t="shared" si="146"/>
        <v>9.6840000000000001E-5</v>
      </c>
      <c r="AV219">
        <f t="shared" si="147"/>
        <v>9.6840000000000001E-5</v>
      </c>
      <c r="AW219">
        <f t="shared" si="148"/>
        <v>1.17873648</v>
      </c>
      <c r="AX219">
        <f t="shared" si="149"/>
        <v>0</v>
      </c>
      <c r="BC219">
        <f t="shared" si="166"/>
        <v>2229</v>
      </c>
      <c r="BD219">
        <f t="shared" si="150"/>
        <v>2040</v>
      </c>
      <c r="BE219" cm="1">
        <f t="array" ref="BE219">IF(BD219&gt;=MAX($D$3:$D$100),MAX($D$3:$D$100),IF(BC219&lt;$D$3,$D$3,INDEX($D$3:$D$100,MATCH(BC219,$D$3:$D$100)+1)))</f>
        <v>2040</v>
      </c>
      <c r="BF219">
        <f t="shared" si="151"/>
        <v>0.61919999999999997</v>
      </c>
      <c r="BG219" s="38">
        <f t="shared" si="152"/>
        <v>0.61919999999999997</v>
      </c>
      <c r="BH219">
        <f t="shared" si="153"/>
        <v>0.61919999999999997</v>
      </c>
      <c r="BI219">
        <f t="shared" si="154"/>
        <v>7536.9023999999999</v>
      </c>
      <c r="BJ219">
        <f t="shared" si="155"/>
        <v>0</v>
      </c>
      <c r="BL219" s="1" t="str" cm="1">
        <f t="array" ref="BL219">IF(INDEX(Utilities!219:219,$B$9)="","",INDEX(Utilities!219:219,$B$9))</f>
        <v/>
      </c>
      <c r="BM219" s="1" t="str" cm="1">
        <f t="array" ref="BM219">IF(INDEX(Utilities!219:219,$B$9 + 5)="","",INDEX(Utilities!219:219,$B$9 +5))</f>
        <v/>
      </c>
      <c r="BO219">
        <f t="shared" si="167"/>
        <v>2229</v>
      </c>
      <c r="BP219">
        <f t="shared" si="156"/>
        <v>2040</v>
      </c>
      <c r="BQ219" cm="1">
        <f t="array" ref="BQ219">IF(BP219&gt;=MAX($D$3:$D$100),MAX($D$3:$D$100),IF(BO219&lt;$D$3,$D$3,INDEX($D$3:$D$100,MATCH(BO219,$D$3:$D$100)+1)))</f>
        <v>2040</v>
      </c>
      <c r="BR219">
        <f t="shared" si="157"/>
        <v>4.5396000000000001</v>
      </c>
      <c r="BS219" s="38">
        <f t="shared" si="158"/>
        <v>4.5396000000000001</v>
      </c>
      <c r="BT219">
        <f t="shared" si="159"/>
        <v>4.5396000000000001</v>
      </c>
      <c r="BU219">
        <f t="shared" si="160"/>
        <v>55256.011200000001</v>
      </c>
      <c r="BV219">
        <f t="shared" si="161"/>
        <v>0</v>
      </c>
    </row>
    <row r="220" spans="7:74" x14ac:dyDescent="0.25">
      <c r="G220">
        <f t="shared" si="162"/>
        <v>2230</v>
      </c>
      <c r="H220">
        <f t="shared" si="126"/>
        <v>2040</v>
      </c>
      <c r="I220" cm="1">
        <f t="array" ref="I220">IF(H220&gt;=MAX($D$3:$D$100),MAX($D$3:$D$100),IF(G220&lt;$D$3,$D$3,INDEX($D$3:$D$100,MATCH(G220,$D$3:$D$100)+1)))</f>
        <v>2040</v>
      </c>
      <c r="J220">
        <f t="shared" si="127"/>
        <v>6.8040000000000003E-2</v>
      </c>
      <c r="K220">
        <f t="shared" si="128"/>
        <v>6.8040000000000003E-2</v>
      </c>
      <c r="L220">
        <f t="shared" si="129"/>
        <v>6.8040000000000003E-2</v>
      </c>
      <c r="M220">
        <f t="shared" si="130"/>
        <v>828.18288000000007</v>
      </c>
      <c r="N220">
        <f t="shared" si="131"/>
        <v>0</v>
      </c>
      <c r="P220" s="1" t="str" cm="1">
        <f t="array" ref="P220">IF(INDEX(Utilities!220:220,$B$9)="","",INDEX(Utilities!220:220,$B$9))</f>
        <v/>
      </c>
      <c r="Q220" s="1" t="str" cm="1">
        <f t="array" ref="Q220">IF(INDEX(Utilities!220:220,$B$9 + 2)="","",INDEX(Utilities!220:220,$B$9 + 2))</f>
        <v/>
      </c>
      <c r="S220">
        <f t="shared" si="163"/>
        <v>2230</v>
      </c>
      <c r="T220">
        <f t="shared" si="132"/>
        <v>2040</v>
      </c>
      <c r="U220" cm="1">
        <f t="array" ref="U220">IF(T220&gt;=MAX($D$3:$D$100),MAX($D$3:$D$100),IF(S220&lt;$D$3,$D$3,INDEX($D$3:$D$100,MATCH(S220,$D$3:$D$100)+1)))</f>
        <v>2040</v>
      </c>
      <c r="V220">
        <f t="shared" si="133"/>
        <v>4.5720000000000003E-5</v>
      </c>
      <c r="W220" s="38">
        <f t="shared" si="134"/>
        <v>4.5720000000000003E-5</v>
      </c>
      <c r="X220">
        <f t="shared" si="135"/>
        <v>4.5720000000000003E-5</v>
      </c>
      <c r="Y220">
        <f t="shared" si="136"/>
        <v>0.55650384000000008</v>
      </c>
      <c r="Z220">
        <f t="shared" si="137"/>
        <v>0</v>
      </c>
      <c r="AE220">
        <f t="shared" si="164"/>
        <v>2230</v>
      </c>
      <c r="AF220">
        <f t="shared" si="138"/>
        <v>2040</v>
      </c>
      <c r="AG220" cm="1">
        <f t="array" ref="AG220">IF(AF220&gt;=MAX($D$3:$D$100),MAX($D$3:$D$100),IF(AE220&lt;$D$3,$D$3,INDEX($D$3:$D$100,MATCH(AE220,$D$3:$D$100)+1)))</f>
        <v>2040</v>
      </c>
      <c r="AH220">
        <f t="shared" si="139"/>
        <v>4.572E-4</v>
      </c>
      <c r="AI220" s="38">
        <f t="shared" si="140"/>
        <v>4.572E-4</v>
      </c>
      <c r="AJ220">
        <f t="shared" si="141"/>
        <v>4.572E-4</v>
      </c>
      <c r="AK220">
        <f t="shared" si="142"/>
        <v>5.5650383999999997</v>
      </c>
      <c r="AL220">
        <f t="shared" si="143"/>
        <v>0</v>
      </c>
      <c r="AN220" s="1" t="str" cm="1">
        <f t="array" ref="AN220">IF(INDEX(Utilities!220:220,$B$9)="","",INDEX(Utilities!220:220,$B$9))</f>
        <v/>
      </c>
      <c r="AO220" s="1" t="str" cm="1">
        <f t="array" ref="AO220">IF(INDEX(Utilities!220:220,$B$9 + 4)="","",INDEX(Utilities!220:220,$B$9 +4))</f>
        <v/>
      </c>
      <c r="AQ220">
        <f t="shared" si="165"/>
        <v>2230</v>
      </c>
      <c r="AR220">
        <f t="shared" si="144"/>
        <v>2040</v>
      </c>
      <c r="AS220" cm="1">
        <f t="array" ref="AS220">IF(AR220&gt;=MAX($D$3:$D$100),MAX($D$3:$D$100),IF(AQ220&lt;$D$3,$D$3,INDEX($D$3:$D$100,MATCH(AQ220,$D$3:$D$100)+1)))</f>
        <v>2040</v>
      </c>
      <c r="AT220">
        <f t="shared" si="145"/>
        <v>9.6840000000000001E-5</v>
      </c>
      <c r="AU220" s="38">
        <f t="shared" si="146"/>
        <v>9.6840000000000001E-5</v>
      </c>
      <c r="AV220">
        <f t="shared" si="147"/>
        <v>9.6840000000000001E-5</v>
      </c>
      <c r="AW220">
        <f t="shared" si="148"/>
        <v>1.17873648</v>
      </c>
      <c r="AX220">
        <f t="shared" si="149"/>
        <v>0</v>
      </c>
      <c r="BC220">
        <f t="shared" si="166"/>
        <v>2230</v>
      </c>
      <c r="BD220">
        <f t="shared" si="150"/>
        <v>2040</v>
      </c>
      <c r="BE220" cm="1">
        <f t="array" ref="BE220">IF(BD220&gt;=MAX($D$3:$D$100),MAX($D$3:$D$100),IF(BC220&lt;$D$3,$D$3,INDEX($D$3:$D$100,MATCH(BC220,$D$3:$D$100)+1)))</f>
        <v>2040</v>
      </c>
      <c r="BF220">
        <f t="shared" si="151"/>
        <v>0.61919999999999997</v>
      </c>
      <c r="BG220" s="38">
        <f t="shared" si="152"/>
        <v>0.61919999999999997</v>
      </c>
      <c r="BH220">
        <f t="shared" si="153"/>
        <v>0.61919999999999997</v>
      </c>
      <c r="BI220">
        <f t="shared" si="154"/>
        <v>7536.9023999999999</v>
      </c>
      <c r="BJ220">
        <f t="shared" si="155"/>
        <v>0</v>
      </c>
      <c r="BL220" s="1" t="str" cm="1">
        <f t="array" ref="BL220">IF(INDEX(Utilities!220:220,$B$9)="","",INDEX(Utilities!220:220,$B$9))</f>
        <v/>
      </c>
      <c r="BM220" s="1" t="str" cm="1">
        <f t="array" ref="BM220">IF(INDEX(Utilities!220:220,$B$9 + 5)="","",INDEX(Utilities!220:220,$B$9 +5))</f>
        <v/>
      </c>
      <c r="BO220">
        <f t="shared" si="167"/>
        <v>2230</v>
      </c>
      <c r="BP220">
        <f t="shared" si="156"/>
        <v>2040</v>
      </c>
      <c r="BQ220" cm="1">
        <f t="array" ref="BQ220">IF(BP220&gt;=MAX($D$3:$D$100),MAX($D$3:$D$100),IF(BO220&lt;$D$3,$D$3,INDEX($D$3:$D$100,MATCH(BO220,$D$3:$D$100)+1)))</f>
        <v>2040</v>
      </c>
      <c r="BR220">
        <f t="shared" si="157"/>
        <v>4.5396000000000001</v>
      </c>
      <c r="BS220" s="38">
        <f t="shared" si="158"/>
        <v>4.5396000000000001</v>
      </c>
      <c r="BT220">
        <f t="shared" si="159"/>
        <v>4.5396000000000001</v>
      </c>
      <c r="BU220">
        <f t="shared" si="160"/>
        <v>55256.011200000001</v>
      </c>
      <c r="BV220">
        <f t="shared" si="161"/>
        <v>0</v>
      </c>
    </row>
    <row r="221" spans="7:74" x14ac:dyDescent="0.25">
      <c r="G221">
        <f t="shared" si="162"/>
        <v>2231</v>
      </c>
      <c r="H221">
        <f t="shared" si="126"/>
        <v>2040</v>
      </c>
      <c r="I221" cm="1">
        <f t="array" ref="I221">IF(H221&gt;=MAX($D$3:$D$100),MAX($D$3:$D$100),IF(G221&lt;$D$3,$D$3,INDEX($D$3:$D$100,MATCH(G221,$D$3:$D$100)+1)))</f>
        <v>2040</v>
      </c>
      <c r="J221">
        <f t="shared" si="127"/>
        <v>6.8040000000000003E-2</v>
      </c>
      <c r="K221">
        <f t="shared" si="128"/>
        <v>6.8040000000000003E-2</v>
      </c>
      <c r="L221">
        <f t="shared" si="129"/>
        <v>6.8040000000000003E-2</v>
      </c>
      <c r="M221">
        <f t="shared" si="130"/>
        <v>828.18288000000007</v>
      </c>
      <c r="N221">
        <f t="shared" si="131"/>
        <v>0</v>
      </c>
      <c r="P221" s="1" t="str" cm="1">
        <f t="array" ref="P221">IF(INDEX(Utilities!221:221,$B$9)="","",INDEX(Utilities!221:221,$B$9))</f>
        <v/>
      </c>
      <c r="Q221" s="1" t="str" cm="1">
        <f t="array" ref="Q221">IF(INDEX(Utilities!221:221,$B$9 + 2)="","",INDEX(Utilities!221:221,$B$9 + 2))</f>
        <v/>
      </c>
      <c r="S221">
        <f t="shared" si="163"/>
        <v>2231</v>
      </c>
      <c r="T221">
        <f t="shared" si="132"/>
        <v>2040</v>
      </c>
      <c r="U221" cm="1">
        <f t="array" ref="U221">IF(T221&gt;=MAX($D$3:$D$100),MAX($D$3:$D$100),IF(S221&lt;$D$3,$D$3,INDEX($D$3:$D$100,MATCH(S221,$D$3:$D$100)+1)))</f>
        <v>2040</v>
      </c>
      <c r="V221">
        <f t="shared" si="133"/>
        <v>4.5720000000000003E-5</v>
      </c>
      <c r="W221" s="38">
        <f t="shared" si="134"/>
        <v>4.5720000000000003E-5</v>
      </c>
      <c r="X221">
        <f t="shared" si="135"/>
        <v>4.5720000000000003E-5</v>
      </c>
      <c r="Y221">
        <f t="shared" si="136"/>
        <v>0.55650384000000008</v>
      </c>
      <c r="Z221">
        <f t="shared" si="137"/>
        <v>0</v>
      </c>
      <c r="AE221">
        <f t="shared" si="164"/>
        <v>2231</v>
      </c>
      <c r="AF221">
        <f t="shared" si="138"/>
        <v>2040</v>
      </c>
      <c r="AG221" cm="1">
        <f t="array" ref="AG221">IF(AF221&gt;=MAX($D$3:$D$100),MAX($D$3:$D$100),IF(AE221&lt;$D$3,$D$3,INDEX($D$3:$D$100,MATCH(AE221,$D$3:$D$100)+1)))</f>
        <v>2040</v>
      </c>
      <c r="AH221">
        <f t="shared" si="139"/>
        <v>4.572E-4</v>
      </c>
      <c r="AI221" s="38">
        <f t="shared" si="140"/>
        <v>4.572E-4</v>
      </c>
      <c r="AJ221">
        <f t="shared" si="141"/>
        <v>4.572E-4</v>
      </c>
      <c r="AK221">
        <f t="shared" si="142"/>
        <v>5.5650383999999997</v>
      </c>
      <c r="AL221">
        <f t="shared" si="143"/>
        <v>0</v>
      </c>
      <c r="AN221" s="1" t="str" cm="1">
        <f t="array" ref="AN221">IF(INDEX(Utilities!221:221,$B$9)="","",INDEX(Utilities!221:221,$B$9))</f>
        <v/>
      </c>
      <c r="AO221" s="1" t="str" cm="1">
        <f t="array" ref="AO221">IF(INDEX(Utilities!221:221,$B$9 + 4)="","",INDEX(Utilities!221:221,$B$9 +4))</f>
        <v/>
      </c>
      <c r="AQ221">
        <f t="shared" si="165"/>
        <v>2231</v>
      </c>
      <c r="AR221">
        <f t="shared" si="144"/>
        <v>2040</v>
      </c>
      <c r="AS221" cm="1">
        <f t="array" ref="AS221">IF(AR221&gt;=MAX($D$3:$D$100),MAX($D$3:$D$100),IF(AQ221&lt;$D$3,$D$3,INDEX($D$3:$D$100,MATCH(AQ221,$D$3:$D$100)+1)))</f>
        <v>2040</v>
      </c>
      <c r="AT221">
        <f t="shared" si="145"/>
        <v>9.6840000000000001E-5</v>
      </c>
      <c r="AU221" s="38">
        <f t="shared" si="146"/>
        <v>9.6840000000000001E-5</v>
      </c>
      <c r="AV221">
        <f t="shared" si="147"/>
        <v>9.6840000000000001E-5</v>
      </c>
      <c r="AW221">
        <f t="shared" si="148"/>
        <v>1.17873648</v>
      </c>
      <c r="AX221">
        <f t="shared" si="149"/>
        <v>0</v>
      </c>
      <c r="BC221">
        <f t="shared" si="166"/>
        <v>2231</v>
      </c>
      <c r="BD221">
        <f t="shared" si="150"/>
        <v>2040</v>
      </c>
      <c r="BE221" cm="1">
        <f t="array" ref="BE221">IF(BD221&gt;=MAX($D$3:$D$100),MAX($D$3:$D$100),IF(BC221&lt;$D$3,$D$3,INDEX($D$3:$D$100,MATCH(BC221,$D$3:$D$100)+1)))</f>
        <v>2040</v>
      </c>
      <c r="BF221">
        <f t="shared" si="151"/>
        <v>0.61919999999999997</v>
      </c>
      <c r="BG221" s="38">
        <f t="shared" si="152"/>
        <v>0.61919999999999997</v>
      </c>
      <c r="BH221">
        <f t="shared" si="153"/>
        <v>0.61919999999999997</v>
      </c>
      <c r="BI221">
        <f t="shared" si="154"/>
        <v>7536.9023999999999</v>
      </c>
      <c r="BJ221">
        <f t="shared" si="155"/>
        <v>0</v>
      </c>
      <c r="BL221" s="1" t="str" cm="1">
        <f t="array" ref="BL221">IF(INDEX(Utilities!221:221,$B$9)="","",INDEX(Utilities!221:221,$B$9))</f>
        <v/>
      </c>
      <c r="BM221" s="1" t="str" cm="1">
        <f t="array" ref="BM221">IF(INDEX(Utilities!221:221,$B$9 + 5)="","",INDEX(Utilities!221:221,$B$9 +5))</f>
        <v/>
      </c>
      <c r="BO221">
        <f t="shared" si="167"/>
        <v>2231</v>
      </c>
      <c r="BP221">
        <f t="shared" si="156"/>
        <v>2040</v>
      </c>
      <c r="BQ221" cm="1">
        <f t="array" ref="BQ221">IF(BP221&gt;=MAX($D$3:$D$100),MAX($D$3:$D$100),IF(BO221&lt;$D$3,$D$3,INDEX($D$3:$D$100,MATCH(BO221,$D$3:$D$100)+1)))</f>
        <v>2040</v>
      </c>
      <c r="BR221">
        <f t="shared" si="157"/>
        <v>4.5396000000000001</v>
      </c>
      <c r="BS221" s="38">
        <f t="shared" si="158"/>
        <v>4.5396000000000001</v>
      </c>
      <c r="BT221">
        <f t="shared" si="159"/>
        <v>4.5396000000000001</v>
      </c>
      <c r="BU221">
        <f t="shared" si="160"/>
        <v>55256.011200000001</v>
      </c>
      <c r="BV221">
        <f t="shared" si="161"/>
        <v>0</v>
      </c>
    </row>
    <row r="222" spans="7:74" x14ac:dyDescent="0.25">
      <c r="G222">
        <f t="shared" si="162"/>
        <v>2232</v>
      </c>
      <c r="H222">
        <f t="shared" si="126"/>
        <v>2040</v>
      </c>
      <c r="I222" cm="1">
        <f t="array" ref="I222">IF(H222&gt;=MAX($D$3:$D$100),MAX($D$3:$D$100),IF(G222&lt;$D$3,$D$3,INDEX($D$3:$D$100,MATCH(G222,$D$3:$D$100)+1)))</f>
        <v>2040</v>
      </c>
      <c r="J222">
        <f t="shared" si="127"/>
        <v>6.8040000000000003E-2</v>
      </c>
      <c r="K222">
        <f t="shared" si="128"/>
        <v>6.8040000000000003E-2</v>
      </c>
      <c r="L222">
        <f t="shared" si="129"/>
        <v>6.8040000000000003E-2</v>
      </c>
      <c r="M222">
        <f t="shared" si="130"/>
        <v>828.18288000000007</v>
      </c>
      <c r="N222">
        <f t="shared" si="131"/>
        <v>0</v>
      </c>
      <c r="P222" s="1" t="str" cm="1">
        <f t="array" ref="P222">IF(INDEX(Utilities!222:222,$B$9)="","",INDEX(Utilities!222:222,$B$9))</f>
        <v/>
      </c>
      <c r="Q222" s="1" t="str" cm="1">
        <f t="array" ref="Q222">IF(INDEX(Utilities!222:222,$B$9 + 2)="","",INDEX(Utilities!222:222,$B$9 + 2))</f>
        <v/>
      </c>
      <c r="S222">
        <f t="shared" si="163"/>
        <v>2232</v>
      </c>
      <c r="T222">
        <f t="shared" si="132"/>
        <v>2040</v>
      </c>
      <c r="U222" cm="1">
        <f t="array" ref="U222">IF(T222&gt;=MAX($D$3:$D$100),MAX($D$3:$D$100),IF(S222&lt;$D$3,$D$3,INDEX($D$3:$D$100,MATCH(S222,$D$3:$D$100)+1)))</f>
        <v>2040</v>
      </c>
      <c r="V222">
        <f t="shared" si="133"/>
        <v>4.5720000000000003E-5</v>
      </c>
      <c r="W222" s="38">
        <f t="shared" si="134"/>
        <v>4.5720000000000003E-5</v>
      </c>
      <c r="X222">
        <f t="shared" si="135"/>
        <v>4.5720000000000003E-5</v>
      </c>
      <c r="Y222">
        <f t="shared" si="136"/>
        <v>0.55650384000000008</v>
      </c>
      <c r="Z222">
        <f t="shared" si="137"/>
        <v>0</v>
      </c>
      <c r="AE222">
        <f t="shared" si="164"/>
        <v>2232</v>
      </c>
      <c r="AF222">
        <f t="shared" si="138"/>
        <v>2040</v>
      </c>
      <c r="AG222" cm="1">
        <f t="array" ref="AG222">IF(AF222&gt;=MAX($D$3:$D$100),MAX($D$3:$D$100),IF(AE222&lt;$D$3,$D$3,INDEX($D$3:$D$100,MATCH(AE222,$D$3:$D$100)+1)))</f>
        <v>2040</v>
      </c>
      <c r="AH222">
        <f t="shared" si="139"/>
        <v>4.572E-4</v>
      </c>
      <c r="AI222" s="38">
        <f t="shared" si="140"/>
        <v>4.572E-4</v>
      </c>
      <c r="AJ222">
        <f t="shared" si="141"/>
        <v>4.572E-4</v>
      </c>
      <c r="AK222">
        <f t="shared" si="142"/>
        <v>5.5650383999999997</v>
      </c>
      <c r="AL222">
        <f t="shared" si="143"/>
        <v>0</v>
      </c>
      <c r="AN222" s="1" t="str" cm="1">
        <f t="array" ref="AN222">IF(INDEX(Utilities!222:222,$B$9)="","",INDEX(Utilities!222:222,$B$9))</f>
        <v/>
      </c>
      <c r="AO222" s="1" t="str" cm="1">
        <f t="array" ref="AO222">IF(INDEX(Utilities!222:222,$B$9 + 4)="","",INDEX(Utilities!222:222,$B$9 +4))</f>
        <v/>
      </c>
      <c r="AQ222">
        <f t="shared" si="165"/>
        <v>2232</v>
      </c>
      <c r="AR222">
        <f t="shared" si="144"/>
        <v>2040</v>
      </c>
      <c r="AS222" cm="1">
        <f t="array" ref="AS222">IF(AR222&gt;=MAX($D$3:$D$100),MAX($D$3:$D$100),IF(AQ222&lt;$D$3,$D$3,INDEX($D$3:$D$100,MATCH(AQ222,$D$3:$D$100)+1)))</f>
        <v>2040</v>
      </c>
      <c r="AT222">
        <f t="shared" si="145"/>
        <v>9.6840000000000001E-5</v>
      </c>
      <c r="AU222" s="38">
        <f t="shared" si="146"/>
        <v>9.6840000000000001E-5</v>
      </c>
      <c r="AV222">
        <f t="shared" si="147"/>
        <v>9.6840000000000001E-5</v>
      </c>
      <c r="AW222">
        <f t="shared" si="148"/>
        <v>1.17873648</v>
      </c>
      <c r="AX222">
        <f t="shared" si="149"/>
        <v>0</v>
      </c>
      <c r="BC222">
        <f t="shared" si="166"/>
        <v>2232</v>
      </c>
      <c r="BD222">
        <f t="shared" si="150"/>
        <v>2040</v>
      </c>
      <c r="BE222" cm="1">
        <f t="array" ref="BE222">IF(BD222&gt;=MAX($D$3:$D$100),MAX($D$3:$D$100),IF(BC222&lt;$D$3,$D$3,INDEX($D$3:$D$100,MATCH(BC222,$D$3:$D$100)+1)))</f>
        <v>2040</v>
      </c>
      <c r="BF222">
        <f t="shared" si="151"/>
        <v>0.61919999999999997</v>
      </c>
      <c r="BG222" s="38">
        <f t="shared" si="152"/>
        <v>0.61919999999999997</v>
      </c>
      <c r="BH222">
        <f t="shared" si="153"/>
        <v>0.61919999999999997</v>
      </c>
      <c r="BI222">
        <f t="shared" si="154"/>
        <v>7536.9023999999999</v>
      </c>
      <c r="BJ222">
        <f t="shared" si="155"/>
        <v>0</v>
      </c>
      <c r="BL222" s="1" t="str" cm="1">
        <f t="array" ref="BL222">IF(INDEX(Utilities!222:222,$B$9)="","",INDEX(Utilities!222:222,$B$9))</f>
        <v/>
      </c>
      <c r="BM222" s="1" t="str" cm="1">
        <f t="array" ref="BM222">IF(INDEX(Utilities!222:222,$B$9 + 5)="","",INDEX(Utilities!222:222,$B$9 +5))</f>
        <v/>
      </c>
      <c r="BO222">
        <f t="shared" si="167"/>
        <v>2232</v>
      </c>
      <c r="BP222">
        <f t="shared" si="156"/>
        <v>2040</v>
      </c>
      <c r="BQ222" cm="1">
        <f t="array" ref="BQ222">IF(BP222&gt;=MAX($D$3:$D$100),MAX($D$3:$D$100),IF(BO222&lt;$D$3,$D$3,INDEX($D$3:$D$100,MATCH(BO222,$D$3:$D$100)+1)))</f>
        <v>2040</v>
      </c>
      <c r="BR222">
        <f t="shared" si="157"/>
        <v>4.5396000000000001</v>
      </c>
      <c r="BS222" s="38">
        <f t="shared" si="158"/>
        <v>4.5396000000000001</v>
      </c>
      <c r="BT222">
        <f t="shared" si="159"/>
        <v>4.5396000000000001</v>
      </c>
      <c r="BU222">
        <f t="shared" si="160"/>
        <v>55256.011200000001</v>
      </c>
      <c r="BV222">
        <f t="shared" si="161"/>
        <v>0</v>
      </c>
    </row>
    <row r="223" spans="7:74" x14ac:dyDescent="0.25">
      <c r="G223">
        <f t="shared" si="162"/>
        <v>2233</v>
      </c>
      <c r="H223">
        <f t="shared" si="126"/>
        <v>2040</v>
      </c>
      <c r="I223" cm="1">
        <f t="array" ref="I223">IF(H223&gt;=MAX($D$3:$D$100),MAX($D$3:$D$100),IF(G223&lt;$D$3,$D$3,INDEX($D$3:$D$100,MATCH(G223,$D$3:$D$100)+1)))</f>
        <v>2040</v>
      </c>
      <c r="J223">
        <f t="shared" si="127"/>
        <v>6.8040000000000003E-2</v>
      </c>
      <c r="K223">
        <f t="shared" si="128"/>
        <v>6.8040000000000003E-2</v>
      </c>
      <c r="L223">
        <f t="shared" si="129"/>
        <v>6.8040000000000003E-2</v>
      </c>
      <c r="M223">
        <f t="shared" si="130"/>
        <v>828.18288000000007</v>
      </c>
      <c r="N223">
        <f t="shared" si="131"/>
        <v>0</v>
      </c>
      <c r="P223" s="1" t="str" cm="1">
        <f t="array" ref="P223">IF(INDEX(Utilities!223:223,$B$9)="","",INDEX(Utilities!223:223,$B$9))</f>
        <v/>
      </c>
      <c r="Q223" s="1" t="str" cm="1">
        <f t="array" ref="Q223">IF(INDEX(Utilities!223:223,$B$9 + 2)="","",INDEX(Utilities!223:223,$B$9 + 2))</f>
        <v/>
      </c>
      <c r="S223">
        <f t="shared" si="163"/>
        <v>2233</v>
      </c>
      <c r="T223">
        <f t="shared" si="132"/>
        <v>2040</v>
      </c>
      <c r="U223" cm="1">
        <f t="array" ref="U223">IF(T223&gt;=MAX($D$3:$D$100),MAX($D$3:$D$100),IF(S223&lt;$D$3,$D$3,INDEX($D$3:$D$100,MATCH(S223,$D$3:$D$100)+1)))</f>
        <v>2040</v>
      </c>
      <c r="V223">
        <f t="shared" si="133"/>
        <v>4.5720000000000003E-5</v>
      </c>
      <c r="W223" s="38">
        <f t="shared" si="134"/>
        <v>4.5720000000000003E-5</v>
      </c>
      <c r="X223">
        <f t="shared" si="135"/>
        <v>4.5720000000000003E-5</v>
      </c>
      <c r="Y223">
        <f t="shared" si="136"/>
        <v>0.55650384000000008</v>
      </c>
      <c r="Z223">
        <f t="shared" si="137"/>
        <v>0</v>
      </c>
      <c r="AE223">
        <f t="shared" si="164"/>
        <v>2233</v>
      </c>
      <c r="AF223">
        <f t="shared" si="138"/>
        <v>2040</v>
      </c>
      <c r="AG223" cm="1">
        <f t="array" ref="AG223">IF(AF223&gt;=MAX($D$3:$D$100),MAX($D$3:$D$100),IF(AE223&lt;$D$3,$D$3,INDEX($D$3:$D$100,MATCH(AE223,$D$3:$D$100)+1)))</f>
        <v>2040</v>
      </c>
      <c r="AH223">
        <f t="shared" si="139"/>
        <v>4.572E-4</v>
      </c>
      <c r="AI223" s="38">
        <f t="shared" si="140"/>
        <v>4.572E-4</v>
      </c>
      <c r="AJ223">
        <f t="shared" si="141"/>
        <v>4.572E-4</v>
      </c>
      <c r="AK223">
        <f t="shared" si="142"/>
        <v>5.5650383999999997</v>
      </c>
      <c r="AL223">
        <f t="shared" si="143"/>
        <v>0</v>
      </c>
      <c r="AN223" s="1" t="str" cm="1">
        <f t="array" ref="AN223">IF(INDEX(Utilities!223:223,$B$9)="","",INDEX(Utilities!223:223,$B$9))</f>
        <v/>
      </c>
      <c r="AO223" s="1" t="str" cm="1">
        <f t="array" ref="AO223">IF(INDEX(Utilities!223:223,$B$9 + 4)="","",INDEX(Utilities!223:223,$B$9 +4))</f>
        <v/>
      </c>
      <c r="AQ223">
        <f t="shared" si="165"/>
        <v>2233</v>
      </c>
      <c r="AR223">
        <f t="shared" si="144"/>
        <v>2040</v>
      </c>
      <c r="AS223" cm="1">
        <f t="array" ref="AS223">IF(AR223&gt;=MAX($D$3:$D$100),MAX($D$3:$D$100),IF(AQ223&lt;$D$3,$D$3,INDEX($D$3:$D$100,MATCH(AQ223,$D$3:$D$100)+1)))</f>
        <v>2040</v>
      </c>
      <c r="AT223">
        <f t="shared" si="145"/>
        <v>9.6840000000000001E-5</v>
      </c>
      <c r="AU223" s="38">
        <f t="shared" si="146"/>
        <v>9.6840000000000001E-5</v>
      </c>
      <c r="AV223">
        <f t="shared" si="147"/>
        <v>9.6840000000000001E-5</v>
      </c>
      <c r="AW223">
        <f t="shared" si="148"/>
        <v>1.17873648</v>
      </c>
      <c r="AX223">
        <f t="shared" si="149"/>
        <v>0</v>
      </c>
      <c r="BC223">
        <f t="shared" si="166"/>
        <v>2233</v>
      </c>
      <c r="BD223">
        <f t="shared" si="150"/>
        <v>2040</v>
      </c>
      <c r="BE223" cm="1">
        <f t="array" ref="BE223">IF(BD223&gt;=MAX($D$3:$D$100),MAX($D$3:$D$100),IF(BC223&lt;$D$3,$D$3,INDEX($D$3:$D$100,MATCH(BC223,$D$3:$D$100)+1)))</f>
        <v>2040</v>
      </c>
      <c r="BF223">
        <f t="shared" si="151"/>
        <v>0.61919999999999997</v>
      </c>
      <c r="BG223" s="38">
        <f t="shared" si="152"/>
        <v>0.61919999999999997</v>
      </c>
      <c r="BH223">
        <f t="shared" si="153"/>
        <v>0.61919999999999997</v>
      </c>
      <c r="BI223">
        <f t="shared" si="154"/>
        <v>7536.9023999999999</v>
      </c>
      <c r="BJ223">
        <f t="shared" si="155"/>
        <v>0</v>
      </c>
      <c r="BL223" s="1" t="str" cm="1">
        <f t="array" ref="BL223">IF(INDEX(Utilities!223:223,$B$9)="","",INDEX(Utilities!223:223,$B$9))</f>
        <v/>
      </c>
      <c r="BM223" s="1" t="str" cm="1">
        <f t="array" ref="BM223">IF(INDEX(Utilities!223:223,$B$9 + 5)="","",INDEX(Utilities!223:223,$B$9 +5))</f>
        <v/>
      </c>
      <c r="BO223">
        <f t="shared" si="167"/>
        <v>2233</v>
      </c>
      <c r="BP223">
        <f t="shared" si="156"/>
        <v>2040</v>
      </c>
      <c r="BQ223" cm="1">
        <f t="array" ref="BQ223">IF(BP223&gt;=MAX($D$3:$D$100),MAX($D$3:$D$100),IF(BO223&lt;$D$3,$D$3,INDEX($D$3:$D$100,MATCH(BO223,$D$3:$D$100)+1)))</f>
        <v>2040</v>
      </c>
      <c r="BR223">
        <f t="shared" si="157"/>
        <v>4.5396000000000001</v>
      </c>
      <c r="BS223" s="38">
        <f t="shared" si="158"/>
        <v>4.5396000000000001</v>
      </c>
      <c r="BT223">
        <f t="shared" si="159"/>
        <v>4.5396000000000001</v>
      </c>
      <c r="BU223">
        <f t="shared" si="160"/>
        <v>55256.011200000001</v>
      </c>
      <c r="BV223">
        <f t="shared" si="161"/>
        <v>0</v>
      </c>
    </row>
    <row r="224" spans="7:74" x14ac:dyDescent="0.25">
      <c r="G224">
        <f t="shared" si="162"/>
        <v>2234</v>
      </c>
      <c r="H224">
        <f t="shared" si="126"/>
        <v>2040</v>
      </c>
      <c r="I224" cm="1">
        <f t="array" ref="I224">IF(H224&gt;=MAX($D$3:$D$100),MAX($D$3:$D$100),IF(G224&lt;$D$3,$D$3,INDEX($D$3:$D$100,MATCH(G224,$D$3:$D$100)+1)))</f>
        <v>2040</v>
      </c>
      <c r="J224">
        <f t="shared" si="127"/>
        <v>6.8040000000000003E-2</v>
      </c>
      <c r="K224">
        <f t="shared" si="128"/>
        <v>6.8040000000000003E-2</v>
      </c>
      <c r="L224">
        <f t="shared" si="129"/>
        <v>6.8040000000000003E-2</v>
      </c>
      <c r="M224">
        <f t="shared" si="130"/>
        <v>828.18288000000007</v>
      </c>
      <c r="N224">
        <f t="shared" si="131"/>
        <v>0</v>
      </c>
      <c r="P224" s="1" t="str" cm="1">
        <f t="array" ref="P224">IF(INDEX(Utilities!224:224,$B$9)="","",INDEX(Utilities!224:224,$B$9))</f>
        <v/>
      </c>
      <c r="Q224" s="1" t="str" cm="1">
        <f t="array" ref="Q224">IF(INDEX(Utilities!224:224,$B$9 + 2)="","",INDEX(Utilities!224:224,$B$9 + 2))</f>
        <v/>
      </c>
      <c r="S224">
        <f t="shared" si="163"/>
        <v>2234</v>
      </c>
      <c r="T224">
        <f t="shared" si="132"/>
        <v>2040</v>
      </c>
      <c r="U224" cm="1">
        <f t="array" ref="U224">IF(T224&gt;=MAX($D$3:$D$100),MAX($D$3:$D$100),IF(S224&lt;$D$3,$D$3,INDEX($D$3:$D$100,MATCH(S224,$D$3:$D$100)+1)))</f>
        <v>2040</v>
      </c>
      <c r="V224">
        <f t="shared" si="133"/>
        <v>4.5720000000000003E-5</v>
      </c>
      <c r="W224" s="38">
        <f t="shared" si="134"/>
        <v>4.5720000000000003E-5</v>
      </c>
      <c r="X224">
        <f t="shared" si="135"/>
        <v>4.5720000000000003E-5</v>
      </c>
      <c r="Y224">
        <f t="shared" si="136"/>
        <v>0.55650384000000008</v>
      </c>
      <c r="Z224">
        <f t="shared" si="137"/>
        <v>0</v>
      </c>
      <c r="AE224">
        <f t="shared" si="164"/>
        <v>2234</v>
      </c>
      <c r="AF224">
        <f t="shared" si="138"/>
        <v>2040</v>
      </c>
      <c r="AG224" cm="1">
        <f t="array" ref="AG224">IF(AF224&gt;=MAX($D$3:$D$100),MAX($D$3:$D$100),IF(AE224&lt;$D$3,$D$3,INDEX($D$3:$D$100,MATCH(AE224,$D$3:$D$100)+1)))</f>
        <v>2040</v>
      </c>
      <c r="AH224">
        <f t="shared" si="139"/>
        <v>4.572E-4</v>
      </c>
      <c r="AI224" s="38">
        <f t="shared" si="140"/>
        <v>4.572E-4</v>
      </c>
      <c r="AJ224">
        <f t="shared" si="141"/>
        <v>4.572E-4</v>
      </c>
      <c r="AK224">
        <f t="shared" si="142"/>
        <v>5.5650383999999997</v>
      </c>
      <c r="AL224">
        <f t="shared" si="143"/>
        <v>0</v>
      </c>
      <c r="AN224" s="1" t="str" cm="1">
        <f t="array" ref="AN224">IF(INDEX(Utilities!224:224,$B$9)="","",INDEX(Utilities!224:224,$B$9))</f>
        <v/>
      </c>
      <c r="AO224" s="1" t="str" cm="1">
        <f t="array" ref="AO224">IF(INDEX(Utilities!224:224,$B$9 + 4)="","",INDEX(Utilities!224:224,$B$9 +4))</f>
        <v/>
      </c>
      <c r="AQ224">
        <f t="shared" si="165"/>
        <v>2234</v>
      </c>
      <c r="AR224">
        <f t="shared" si="144"/>
        <v>2040</v>
      </c>
      <c r="AS224" cm="1">
        <f t="array" ref="AS224">IF(AR224&gt;=MAX($D$3:$D$100),MAX($D$3:$D$100),IF(AQ224&lt;$D$3,$D$3,INDEX($D$3:$D$100,MATCH(AQ224,$D$3:$D$100)+1)))</f>
        <v>2040</v>
      </c>
      <c r="AT224">
        <f t="shared" si="145"/>
        <v>9.6840000000000001E-5</v>
      </c>
      <c r="AU224" s="38">
        <f t="shared" si="146"/>
        <v>9.6840000000000001E-5</v>
      </c>
      <c r="AV224">
        <f t="shared" si="147"/>
        <v>9.6840000000000001E-5</v>
      </c>
      <c r="AW224">
        <f t="shared" si="148"/>
        <v>1.17873648</v>
      </c>
      <c r="AX224">
        <f t="shared" si="149"/>
        <v>0</v>
      </c>
      <c r="BC224">
        <f t="shared" si="166"/>
        <v>2234</v>
      </c>
      <c r="BD224">
        <f t="shared" si="150"/>
        <v>2040</v>
      </c>
      <c r="BE224" cm="1">
        <f t="array" ref="BE224">IF(BD224&gt;=MAX($D$3:$D$100),MAX($D$3:$D$100),IF(BC224&lt;$D$3,$D$3,INDEX($D$3:$D$100,MATCH(BC224,$D$3:$D$100)+1)))</f>
        <v>2040</v>
      </c>
      <c r="BF224">
        <f t="shared" si="151"/>
        <v>0.61919999999999997</v>
      </c>
      <c r="BG224" s="38">
        <f t="shared" si="152"/>
        <v>0.61919999999999997</v>
      </c>
      <c r="BH224">
        <f t="shared" si="153"/>
        <v>0.61919999999999997</v>
      </c>
      <c r="BI224">
        <f t="shared" si="154"/>
        <v>7536.9023999999999</v>
      </c>
      <c r="BJ224">
        <f t="shared" si="155"/>
        <v>0</v>
      </c>
      <c r="BL224" s="1" t="str" cm="1">
        <f t="array" ref="BL224">IF(INDEX(Utilities!224:224,$B$9)="","",INDEX(Utilities!224:224,$B$9))</f>
        <v/>
      </c>
      <c r="BM224" s="1" t="str" cm="1">
        <f t="array" ref="BM224">IF(INDEX(Utilities!224:224,$B$9 + 5)="","",INDEX(Utilities!224:224,$B$9 +5))</f>
        <v/>
      </c>
      <c r="BO224">
        <f t="shared" si="167"/>
        <v>2234</v>
      </c>
      <c r="BP224">
        <f t="shared" si="156"/>
        <v>2040</v>
      </c>
      <c r="BQ224" cm="1">
        <f t="array" ref="BQ224">IF(BP224&gt;=MAX($D$3:$D$100),MAX($D$3:$D$100),IF(BO224&lt;$D$3,$D$3,INDEX($D$3:$D$100,MATCH(BO224,$D$3:$D$100)+1)))</f>
        <v>2040</v>
      </c>
      <c r="BR224">
        <f t="shared" si="157"/>
        <v>4.5396000000000001</v>
      </c>
      <c r="BS224" s="38">
        <f t="shared" si="158"/>
        <v>4.5396000000000001</v>
      </c>
      <c r="BT224">
        <f t="shared" si="159"/>
        <v>4.5396000000000001</v>
      </c>
      <c r="BU224">
        <f t="shared" si="160"/>
        <v>55256.011200000001</v>
      </c>
      <c r="BV224">
        <f t="shared" si="161"/>
        <v>0</v>
      </c>
    </row>
    <row r="225" spans="7:74" x14ac:dyDescent="0.25">
      <c r="G225">
        <f t="shared" si="162"/>
        <v>2235</v>
      </c>
      <c r="H225">
        <f t="shared" si="126"/>
        <v>2040</v>
      </c>
      <c r="I225" cm="1">
        <f t="array" ref="I225">IF(H225&gt;=MAX($D$3:$D$100),MAX($D$3:$D$100),IF(G225&lt;$D$3,$D$3,INDEX($D$3:$D$100,MATCH(G225,$D$3:$D$100)+1)))</f>
        <v>2040</v>
      </c>
      <c r="J225">
        <f t="shared" si="127"/>
        <v>6.8040000000000003E-2</v>
      </c>
      <c r="K225">
        <f t="shared" si="128"/>
        <v>6.8040000000000003E-2</v>
      </c>
      <c r="L225">
        <f t="shared" si="129"/>
        <v>6.8040000000000003E-2</v>
      </c>
      <c r="M225">
        <f t="shared" si="130"/>
        <v>828.18288000000007</v>
      </c>
      <c r="N225">
        <f t="shared" si="131"/>
        <v>0</v>
      </c>
      <c r="P225" s="1" t="str" cm="1">
        <f t="array" ref="P225">IF(INDEX(Utilities!225:225,$B$9)="","",INDEX(Utilities!225:225,$B$9))</f>
        <v/>
      </c>
      <c r="Q225" s="1" t="str" cm="1">
        <f t="array" ref="Q225">IF(INDEX(Utilities!225:225,$B$9 + 2)="","",INDEX(Utilities!225:225,$B$9 + 2))</f>
        <v/>
      </c>
      <c r="S225">
        <f t="shared" si="163"/>
        <v>2235</v>
      </c>
      <c r="T225">
        <f t="shared" si="132"/>
        <v>2040</v>
      </c>
      <c r="U225" cm="1">
        <f t="array" ref="U225">IF(T225&gt;=MAX($D$3:$D$100),MAX($D$3:$D$100),IF(S225&lt;$D$3,$D$3,INDEX($D$3:$D$100,MATCH(S225,$D$3:$D$100)+1)))</f>
        <v>2040</v>
      </c>
      <c r="V225">
        <f t="shared" si="133"/>
        <v>4.5720000000000003E-5</v>
      </c>
      <c r="W225" s="38">
        <f t="shared" si="134"/>
        <v>4.5720000000000003E-5</v>
      </c>
      <c r="X225">
        <f t="shared" si="135"/>
        <v>4.5720000000000003E-5</v>
      </c>
      <c r="Y225">
        <f t="shared" si="136"/>
        <v>0.55650384000000008</v>
      </c>
      <c r="Z225">
        <f t="shared" si="137"/>
        <v>0</v>
      </c>
      <c r="AE225">
        <f t="shared" si="164"/>
        <v>2235</v>
      </c>
      <c r="AF225">
        <f t="shared" si="138"/>
        <v>2040</v>
      </c>
      <c r="AG225" cm="1">
        <f t="array" ref="AG225">IF(AF225&gt;=MAX($D$3:$D$100),MAX($D$3:$D$100),IF(AE225&lt;$D$3,$D$3,INDEX($D$3:$D$100,MATCH(AE225,$D$3:$D$100)+1)))</f>
        <v>2040</v>
      </c>
      <c r="AH225">
        <f t="shared" si="139"/>
        <v>4.572E-4</v>
      </c>
      <c r="AI225" s="38">
        <f t="shared" si="140"/>
        <v>4.572E-4</v>
      </c>
      <c r="AJ225">
        <f t="shared" si="141"/>
        <v>4.572E-4</v>
      </c>
      <c r="AK225">
        <f t="shared" si="142"/>
        <v>5.5650383999999997</v>
      </c>
      <c r="AL225">
        <f t="shared" si="143"/>
        <v>0</v>
      </c>
      <c r="AN225" s="1" t="str" cm="1">
        <f t="array" ref="AN225">IF(INDEX(Utilities!225:225,$B$9)="","",INDEX(Utilities!225:225,$B$9))</f>
        <v/>
      </c>
      <c r="AO225" s="1" t="str" cm="1">
        <f t="array" ref="AO225">IF(INDEX(Utilities!225:225,$B$9 + 4)="","",INDEX(Utilities!225:225,$B$9 +4))</f>
        <v/>
      </c>
      <c r="AQ225">
        <f t="shared" si="165"/>
        <v>2235</v>
      </c>
      <c r="AR225">
        <f t="shared" si="144"/>
        <v>2040</v>
      </c>
      <c r="AS225" cm="1">
        <f t="array" ref="AS225">IF(AR225&gt;=MAX($D$3:$D$100),MAX($D$3:$D$100),IF(AQ225&lt;$D$3,$D$3,INDEX($D$3:$D$100,MATCH(AQ225,$D$3:$D$100)+1)))</f>
        <v>2040</v>
      </c>
      <c r="AT225">
        <f t="shared" si="145"/>
        <v>9.6840000000000001E-5</v>
      </c>
      <c r="AU225" s="38">
        <f t="shared" si="146"/>
        <v>9.6840000000000001E-5</v>
      </c>
      <c r="AV225">
        <f t="shared" si="147"/>
        <v>9.6840000000000001E-5</v>
      </c>
      <c r="AW225">
        <f t="shared" si="148"/>
        <v>1.17873648</v>
      </c>
      <c r="AX225">
        <f t="shared" si="149"/>
        <v>0</v>
      </c>
      <c r="BC225">
        <f t="shared" si="166"/>
        <v>2235</v>
      </c>
      <c r="BD225">
        <f t="shared" si="150"/>
        <v>2040</v>
      </c>
      <c r="BE225" cm="1">
        <f t="array" ref="BE225">IF(BD225&gt;=MAX($D$3:$D$100),MAX($D$3:$D$100),IF(BC225&lt;$D$3,$D$3,INDEX($D$3:$D$100,MATCH(BC225,$D$3:$D$100)+1)))</f>
        <v>2040</v>
      </c>
      <c r="BF225">
        <f t="shared" si="151"/>
        <v>0.61919999999999997</v>
      </c>
      <c r="BG225" s="38">
        <f t="shared" si="152"/>
        <v>0.61919999999999997</v>
      </c>
      <c r="BH225">
        <f t="shared" si="153"/>
        <v>0.61919999999999997</v>
      </c>
      <c r="BI225">
        <f t="shared" si="154"/>
        <v>7536.9023999999999</v>
      </c>
      <c r="BJ225">
        <f t="shared" si="155"/>
        <v>0</v>
      </c>
      <c r="BL225" s="1" t="str" cm="1">
        <f t="array" ref="BL225">IF(INDEX(Utilities!225:225,$B$9)="","",INDEX(Utilities!225:225,$B$9))</f>
        <v/>
      </c>
      <c r="BM225" s="1" t="str" cm="1">
        <f t="array" ref="BM225">IF(INDEX(Utilities!225:225,$B$9 + 5)="","",INDEX(Utilities!225:225,$B$9 +5))</f>
        <v/>
      </c>
      <c r="BO225">
        <f t="shared" si="167"/>
        <v>2235</v>
      </c>
      <c r="BP225">
        <f t="shared" si="156"/>
        <v>2040</v>
      </c>
      <c r="BQ225" cm="1">
        <f t="array" ref="BQ225">IF(BP225&gt;=MAX($D$3:$D$100),MAX($D$3:$D$100),IF(BO225&lt;$D$3,$D$3,INDEX($D$3:$D$100,MATCH(BO225,$D$3:$D$100)+1)))</f>
        <v>2040</v>
      </c>
      <c r="BR225">
        <f t="shared" si="157"/>
        <v>4.5396000000000001</v>
      </c>
      <c r="BS225" s="38">
        <f t="shared" si="158"/>
        <v>4.5396000000000001</v>
      </c>
      <c r="BT225">
        <f t="shared" si="159"/>
        <v>4.5396000000000001</v>
      </c>
      <c r="BU225">
        <f t="shared" si="160"/>
        <v>55256.011200000001</v>
      </c>
      <c r="BV225">
        <f t="shared" si="161"/>
        <v>0</v>
      </c>
    </row>
    <row r="226" spans="7:74" x14ac:dyDescent="0.25">
      <c r="G226">
        <f t="shared" si="162"/>
        <v>2236</v>
      </c>
      <c r="H226">
        <f t="shared" si="126"/>
        <v>2040</v>
      </c>
      <c r="I226" cm="1">
        <f t="array" ref="I226">IF(H226&gt;=MAX($D$3:$D$100),MAX($D$3:$D$100),IF(G226&lt;$D$3,$D$3,INDEX($D$3:$D$100,MATCH(G226,$D$3:$D$100)+1)))</f>
        <v>2040</v>
      </c>
      <c r="J226">
        <f t="shared" si="127"/>
        <v>6.8040000000000003E-2</v>
      </c>
      <c r="K226">
        <f t="shared" si="128"/>
        <v>6.8040000000000003E-2</v>
      </c>
      <c r="L226">
        <f t="shared" si="129"/>
        <v>6.8040000000000003E-2</v>
      </c>
      <c r="M226">
        <f t="shared" si="130"/>
        <v>828.18288000000007</v>
      </c>
      <c r="N226">
        <f t="shared" si="131"/>
        <v>0</v>
      </c>
      <c r="P226" s="1" t="str" cm="1">
        <f t="array" ref="P226">IF(INDEX(Utilities!226:226,$B$9)="","",INDEX(Utilities!226:226,$B$9))</f>
        <v/>
      </c>
      <c r="Q226" s="1" t="str" cm="1">
        <f t="array" ref="Q226">IF(INDEX(Utilities!226:226,$B$9 + 2)="","",INDEX(Utilities!226:226,$B$9 + 2))</f>
        <v/>
      </c>
      <c r="S226">
        <f t="shared" si="163"/>
        <v>2236</v>
      </c>
      <c r="T226">
        <f t="shared" si="132"/>
        <v>2040</v>
      </c>
      <c r="U226" cm="1">
        <f t="array" ref="U226">IF(T226&gt;=MAX($D$3:$D$100),MAX($D$3:$D$100),IF(S226&lt;$D$3,$D$3,INDEX($D$3:$D$100,MATCH(S226,$D$3:$D$100)+1)))</f>
        <v>2040</v>
      </c>
      <c r="V226">
        <f t="shared" si="133"/>
        <v>4.5720000000000003E-5</v>
      </c>
      <c r="W226" s="38">
        <f t="shared" si="134"/>
        <v>4.5720000000000003E-5</v>
      </c>
      <c r="X226">
        <f t="shared" si="135"/>
        <v>4.5720000000000003E-5</v>
      </c>
      <c r="Y226">
        <f t="shared" si="136"/>
        <v>0.55650384000000008</v>
      </c>
      <c r="Z226">
        <f t="shared" si="137"/>
        <v>0</v>
      </c>
      <c r="AE226">
        <f t="shared" si="164"/>
        <v>2236</v>
      </c>
      <c r="AF226">
        <f t="shared" si="138"/>
        <v>2040</v>
      </c>
      <c r="AG226" cm="1">
        <f t="array" ref="AG226">IF(AF226&gt;=MAX($D$3:$D$100),MAX($D$3:$D$100),IF(AE226&lt;$D$3,$D$3,INDEX($D$3:$D$100,MATCH(AE226,$D$3:$D$100)+1)))</f>
        <v>2040</v>
      </c>
      <c r="AH226">
        <f t="shared" si="139"/>
        <v>4.572E-4</v>
      </c>
      <c r="AI226" s="38">
        <f t="shared" si="140"/>
        <v>4.572E-4</v>
      </c>
      <c r="AJ226">
        <f t="shared" si="141"/>
        <v>4.572E-4</v>
      </c>
      <c r="AK226">
        <f t="shared" si="142"/>
        <v>5.5650383999999997</v>
      </c>
      <c r="AL226">
        <f t="shared" si="143"/>
        <v>0</v>
      </c>
      <c r="AN226" s="1" t="str" cm="1">
        <f t="array" ref="AN226">IF(INDEX(Utilities!226:226,$B$9)="","",INDEX(Utilities!226:226,$B$9))</f>
        <v/>
      </c>
      <c r="AO226" s="1" t="str" cm="1">
        <f t="array" ref="AO226">IF(INDEX(Utilities!226:226,$B$9 + 4)="","",INDEX(Utilities!226:226,$B$9 +4))</f>
        <v/>
      </c>
      <c r="AQ226">
        <f t="shared" si="165"/>
        <v>2236</v>
      </c>
      <c r="AR226">
        <f t="shared" si="144"/>
        <v>2040</v>
      </c>
      <c r="AS226" cm="1">
        <f t="array" ref="AS226">IF(AR226&gt;=MAX($D$3:$D$100),MAX($D$3:$D$100),IF(AQ226&lt;$D$3,$D$3,INDEX($D$3:$D$100,MATCH(AQ226,$D$3:$D$100)+1)))</f>
        <v>2040</v>
      </c>
      <c r="AT226">
        <f t="shared" si="145"/>
        <v>9.6840000000000001E-5</v>
      </c>
      <c r="AU226" s="38">
        <f t="shared" si="146"/>
        <v>9.6840000000000001E-5</v>
      </c>
      <c r="AV226">
        <f t="shared" si="147"/>
        <v>9.6840000000000001E-5</v>
      </c>
      <c r="AW226">
        <f t="shared" si="148"/>
        <v>1.17873648</v>
      </c>
      <c r="AX226">
        <f t="shared" si="149"/>
        <v>0</v>
      </c>
      <c r="BC226">
        <f t="shared" si="166"/>
        <v>2236</v>
      </c>
      <c r="BD226">
        <f t="shared" si="150"/>
        <v>2040</v>
      </c>
      <c r="BE226" cm="1">
        <f t="array" ref="BE226">IF(BD226&gt;=MAX($D$3:$D$100),MAX($D$3:$D$100),IF(BC226&lt;$D$3,$D$3,INDEX($D$3:$D$100,MATCH(BC226,$D$3:$D$100)+1)))</f>
        <v>2040</v>
      </c>
      <c r="BF226">
        <f t="shared" si="151"/>
        <v>0.61919999999999997</v>
      </c>
      <c r="BG226" s="38">
        <f t="shared" si="152"/>
        <v>0.61919999999999997</v>
      </c>
      <c r="BH226">
        <f t="shared" si="153"/>
        <v>0.61919999999999997</v>
      </c>
      <c r="BI226">
        <f t="shared" si="154"/>
        <v>7536.9023999999999</v>
      </c>
      <c r="BJ226">
        <f t="shared" si="155"/>
        <v>0</v>
      </c>
      <c r="BL226" s="1" t="str" cm="1">
        <f t="array" ref="BL226">IF(INDEX(Utilities!226:226,$B$9)="","",INDEX(Utilities!226:226,$B$9))</f>
        <v/>
      </c>
      <c r="BM226" s="1" t="str" cm="1">
        <f t="array" ref="BM226">IF(INDEX(Utilities!226:226,$B$9 + 5)="","",INDEX(Utilities!226:226,$B$9 +5))</f>
        <v/>
      </c>
      <c r="BO226">
        <f t="shared" si="167"/>
        <v>2236</v>
      </c>
      <c r="BP226">
        <f t="shared" si="156"/>
        <v>2040</v>
      </c>
      <c r="BQ226" cm="1">
        <f t="array" ref="BQ226">IF(BP226&gt;=MAX($D$3:$D$100),MAX($D$3:$D$100),IF(BO226&lt;$D$3,$D$3,INDEX($D$3:$D$100,MATCH(BO226,$D$3:$D$100)+1)))</f>
        <v>2040</v>
      </c>
      <c r="BR226">
        <f t="shared" si="157"/>
        <v>4.5396000000000001</v>
      </c>
      <c r="BS226" s="38">
        <f t="shared" si="158"/>
        <v>4.5396000000000001</v>
      </c>
      <c r="BT226">
        <f t="shared" si="159"/>
        <v>4.5396000000000001</v>
      </c>
      <c r="BU226">
        <f t="shared" si="160"/>
        <v>55256.011200000001</v>
      </c>
      <c r="BV226">
        <f t="shared" si="161"/>
        <v>0</v>
      </c>
    </row>
    <row r="227" spans="7:74" x14ac:dyDescent="0.25">
      <c r="G227">
        <f t="shared" si="162"/>
        <v>2237</v>
      </c>
      <c r="H227">
        <f t="shared" si="126"/>
        <v>2040</v>
      </c>
      <c r="I227" cm="1">
        <f t="array" ref="I227">IF(H227&gt;=MAX($D$3:$D$100),MAX($D$3:$D$100),IF(G227&lt;$D$3,$D$3,INDEX($D$3:$D$100,MATCH(G227,$D$3:$D$100)+1)))</f>
        <v>2040</v>
      </c>
      <c r="J227">
        <f t="shared" si="127"/>
        <v>6.8040000000000003E-2</v>
      </c>
      <c r="K227">
        <f t="shared" si="128"/>
        <v>6.8040000000000003E-2</v>
      </c>
      <c r="L227">
        <f t="shared" si="129"/>
        <v>6.8040000000000003E-2</v>
      </c>
      <c r="M227">
        <f t="shared" si="130"/>
        <v>828.18288000000007</v>
      </c>
      <c r="N227">
        <f t="shared" si="131"/>
        <v>0</v>
      </c>
      <c r="P227" s="1" t="str" cm="1">
        <f t="array" ref="P227">IF(INDEX(Utilities!227:227,$B$9)="","",INDEX(Utilities!227:227,$B$9))</f>
        <v/>
      </c>
      <c r="Q227" s="1" t="str" cm="1">
        <f t="array" ref="Q227">IF(INDEX(Utilities!227:227,$B$9 + 2)="","",INDEX(Utilities!227:227,$B$9 + 2))</f>
        <v/>
      </c>
      <c r="S227">
        <f t="shared" si="163"/>
        <v>2237</v>
      </c>
      <c r="T227">
        <f t="shared" si="132"/>
        <v>2040</v>
      </c>
      <c r="U227" cm="1">
        <f t="array" ref="U227">IF(T227&gt;=MAX($D$3:$D$100),MAX($D$3:$D$100),IF(S227&lt;$D$3,$D$3,INDEX($D$3:$D$100,MATCH(S227,$D$3:$D$100)+1)))</f>
        <v>2040</v>
      </c>
      <c r="V227">
        <f t="shared" si="133"/>
        <v>4.5720000000000003E-5</v>
      </c>
      <c r="W227" s="38">
        <f t="shared" si="134"/>
        <v>4.5720000000000003E-5</v>
      </c>
      <c r="X227">
        <f t="shared" si="135"/>
        <v>4.5720000000000003E-5</v>
      </c>
      <c r="Y227">
        <f t="shared" si="136"/>
        <v>0.55650384000000008</v>
      </c>
      <c r="Z227">
        <f t="shared" si="137"/>
        <v>0</v>
      </c>
      <c r="AE227">
        <f t="shared" si="164"/>
        <v>2237</v>
      </c>
      <c r="AF227">
        <f t="shared" si="138"/>
        <v>2040</v>
      </c>
      <c r="AG227" cm="1">
        <f t="array" ref="AG227">IF(AF227&gt;=MAX($D$3:$D$100),MAX($D$3:$D$100),IF(AE227&lt;$D$3,$D$3,INDEX($D$3:$D$100,MATCH(AE227,$D$3:$D$100)+1)))</f>
        <v>2040</v>
      </c>
      <c r="AH227">
        <f t="shared" si="139"/>
        <v>4.572E-4</v>
      </c>
      <c r="AI227" s="38">
        <f t="shared" si="140"/>
        <v>4.572E-4</v>
      </c>
      <c r="AJ227">
        <f t="shared" si="141"/>
        <v>4.572E-4</v>
      </c>
      <c r="AK227">
        <f t="shared" si="142"/>
        <v>5.5650383999999997</v>
      </c>
      <c r="AL227">
        <f t="shared" si="143"/>
        <v>0</v>
      </c>
      <c r="AN227" s="1" t="str" cm="1">
        <f t="array" ref="AN227">IF(INDEX(Utilities!227:227,$B$9)="","",INDEX(Utilities!227:227,$B$9))</f>
        <v/>
      </c>
      <c r="AO227" s="1" t="str" cm="1">
        <f t="array" ref="AO227">IF(INDEX(Utilities!227:227,$B$9 + 4)="","",INDEX(Utilities!227:227,$B$9 +4))</f>
        <v/>
      </c>
      <c r="AQ227">
        <f t="shared" si="165"/>
        <v>2237</v>
      </c>
      <c r="AR227">
        <f t="shared" si="144"/>
        <v>2040</v>
      </c>
      <c r="AS227" cm="1">
        <f t="array" ref="AS227">IF(AR227&gt;=MAX($D$3:$D$100),MAX($D$3:$D$100),IF(AQ227&lt;$D$3,$D$3,INDEX($D$3:$D$100,MATCH(AQ227,$D$3:$D$100)+1)))</f>
        <v>2040</v>
      </c>
      <c r="AT227">
        <f t="shared" si="145"/>
        <v>9.6840000000000001E-5</v>
      </c>
      <c r="AU227" s="38">
        <f t="shared" si="146"/>
        <v>9.6840000000000001E-5</v>
      </c>
      <c r="AV227">
        <f t="shared" si="147"/>
        <v>9.6840000000000001E-5</v>
      </c>
      <c r="AW227">
        <f t="shared" si="148"/>
        <v>1.17873648</v>
      </c>
      <c r="AX227">
        <f t="shared" si="149"/>
        <v>0</v>
      </c>
      <c r="BC227">
        <f t="shared" si="166"/>
        <v>2237</v>
      </c>
      <c r="BD227">
        <f t="shared" si="150"/>
        <v>2040</v>
      </c>
      <c r="BE227" cm="1">
        <f t="array" ref="BE227">IF(BD227&gt;=MAX($D$3:$D$100),MAX($D$3:$D$100),IF(BC227&lt;$D$3,$D$3,INDEX($D$3:$D$100,MATCH(BC227,$D$3:$D$100)+1)))</f>
        <v>2040</v>
      </c>
      <c r="BF227">
        <f t="shared" si="151"/>
        <v>0.61919999999999997</v>
      </c>
      <c r="BG227" s="38">
        <f t="shared" si="152"/>
        <v>0.61919999999999997</v>
      </c>
      <c r="BH227">
        <f t="shared" si="153"/>
        <v>0.61919999999999997</v>
      </c>
      <c r="BI227">
        <f t="shared" si="154"/>
        <v>7536.9023999999999</v>
      </c>
      <c r="BJ227">
        <f t="shared" si="155"/>
        <v>0</v>
      </c>
      <c r="BL227" s="1" t="str" cm="1">
        <f t="array" ref="BL227">IF(INDEX(Utilities!227:227,$B$9)="","",INDEX(Utilities!227:227,$B$9))</f>
        <v/>
      </c>
      <c r="BM227" s="1" t="str" cm="1">
        <f t="array" ref="BM227">IF(INDEX(Utilities!227:227,$B$9 + 5)="","",INDEX(Utilities!227:227,$B$9 +5))</f>
        <v/>
      </c>
      <c r="BO227">
        <f t="shared" si="167"/>
        <v>2237</v>
      </c>
      <c r="BP227">
        <f t="shared" si="156"/>
        <v>2040</v>
      </c>
      <c r="BQ227" cm="1">
        <f t="array" ref="BQ227">IF(BP227&gt;=MAX($D$3:$D$100),MAX($D$3:$D$100),IF(BO227&lt;$D$3,$D$3,INDEX($D$3:$D$100,MATCH(BO227,$D$3:$D$100)+1)))</f>
        <v>2040</v>
      </c>
      <c r="BR227">
        <f t="shared" si="157"/>
        <v>4.5396000000000001</v>
      </c>
      <c r="BS227" s="38">
        <f t="shared" si="158"/>
        <v>4.5396000000000001</v>
      </c>
      <c r="BT227">
        <f t="shared" si="159"/>
        <v>4.5396000000000001</v>
      </c>
      <c r="BU227">
        <f t="shared" si="160"/>
        <v>55256.011200000001</v>
      </c>
      <c r="BV227">
        <f t="shared" si="161"/>
        <v>0</v>
      </c>
    </row>
    <row r="228" spans="7:74" x14ac:dyDescent="0.25">
      <c r="G228">
        <f t="shared" si="162"/>
        <v>2238</v>
      </c>
      <c r="H228">
        <f t="shared" si="126"/>
        <v>2040</v>
      </c>
      <c r="I228" cm="1">
        <f t="array" ref="I228">IF(H228&gt;=MAX($D$3:$D$100),MAX($D$3:$D$100),IF(G228&lt;$D$3,$D$3,INDEX($D$3:$D$100,MATCH(G228,$D$3:$D$100)+1)))</f>
        <v>2040</v>
      </c>
      <c r="J228">
        <f t="shared" si="127"/>
        <v>6.8040000000000003E-2</v>
      </c>
      <c r="K228">
        <f t="shared" si="128"/>
        <v>6.8040000000000003E-2</v>
      </c>
      <c r="L228">
        <f t="shared" si="129"/>
        <v>6.8040000000000003E-2</v>
      </c>
      <c r="M228">
        <f t="shared" si="130"/>
        <v>828.18288000000007</v>
      </c>
      <c r="N228">
        <f t="shared" si="131"/>
        <v>0</v>
      </c>
      <c r="P228" s="1" t="str" cm="1">
        <f t="array" ref="P228">IF(INDEX(Utilities!228:228,$B$9)="","",INDEX(Utilities!228:228,$B$9))</f>
        <v/>
      </c>
      <c r="Q228" s="1" t="str" cm="1">
        <f t="array" ref="Q228">IF(INDEX(Utilities!228:228,$B$9 + 2)="","",INDEX(Utilities!228:228,$B$9 + 2))</f>
        <v/>
      </c>
      <c r="S228">
        <f t="shared" si="163"/>
        <v>2238</v>
      </c>
      <c r="T228">
        <f t="shared" si="132"/>
        <v>2040</v>
      </c>
      <c r="U228" cm="1">
        <f t="array" ref="U228">IF(T228&gt;=MAX($D$3:$D$100),MAX($D$3:$D$100),IF(S228&lt;$D$3,$D$3,INDEX($D$3:$D$100,MATCH(S228,$D$3:$D$100)+1)))</f>
        <v>2040</v>
      </c>
      <c r="V228">
        <f t="shared" si="133"/>
        <v>4.5720000000000003E-5</v>
      </c>
      <c r="W228" s="38">
        <f t="shared" si="134"/>
        <v>4.5720000000000003E-5</v>
      </c>
      <c r="X228">
        <f t="shared" si="135"/>
        <v>4.5720000000000003E-5</v>
      </c>
      <c r="Y228">
        <f t="shared" si="136"/>
        <v>0.55650384000000008</v>
      </c>
      <c r="Z228">
        <f t="shared" si="137"/>
        <v>0</v>
      </c>
      <c r="AE228">
        <f t="shared" si="164"/>
        <v>2238</v>
      </c>
      <c r="AF228">
        <f t="shared" si="138"/>
        <v>2040</v>
      </c>
      <c r="AG228" cm="1">
        <f t="array" ref="AG228">IF(AF228&gt;=MAX($D$3:$D$100),MAX($D$3:$D$100),IF(AE228&lt;$D$3,$D$3,INDEX($D$3:$D$100,MATCH(AE228,$D$3:$D$100)+1)))</f>
        <v>2040</v>
      </c>
      <c r="AH228">
        <f t="shared" si="139"/>
        <v>4.572E-4</v>
      </c>
      <c r="AI228" s="38">
        <f t="shared" si="140"/>
        <v>4.572E-4</v>
      </c>
      <c r="AJ228">
        <f t="shared" si="141"/>
        <v>4.572E-4</v>
      </c>
      <c r="AK228">
        <f t="shared" si="142"/>
        <v>5.5650383999999997</v>
      </c>
      <c r="AL228">
        <f t="shared" si="143"/>
        <v>0</v>
      </c>
      <c r="AN228" s="1" t="str" cm="1">
        <f t="array" ref="AN228">IF(INDEX(Utilities!228:228,$B$9)="","",INDEX(Utilities!228:228,$B$9))</f>
        <v/>
      </c>
      <c r="AO228" s="1" t="str" cm="1">
        <f t="array" ref="AO228">IF(INDEX(Utilities!228:228,$B$9 + 4)="","",INDEX(Utilities!228:228,$B$9 +4))</f>
        <v/>
      </c>
      <c r="AQ228">
        <f t="shared" si="165"/>
        <v>2238</v>
      </c>
      <c r="AR228">
        <f t="shared" si="144"/>
        <v>2040</v>
      </c>
      <c r="AS228" cm="1">
        <f t="array" ref="AS228">IF(AR228&gt;=MAX($D$3:$D$100),MAX($D$3:$D$100),IF(AQ228&lt;$D$3,$D$3,INDEX($D$3:$D$100,MATCH(AQ228,$D$3:$D$100)+1)))</f>
        <v>2040</v>
      </c>
      <c r="AT228">
        <f t="shared" si="145"/>
        <v>9.6840000000000001E-5</v>
      </c>
      <c r="AU228" s="38">
        <f t="shared" si="146"/>
        <v>9.6840000000000001E-5</v>
      </c>
      <c r="AV228">
        <f t="shared" si="147"/>
        <v>9.6840000000000001E-5</v>
      </c>
      <c r="AW228">
        <f t="shared" si="148"/>
        <v>1.17873648</v>
      </c>
      <c r="AX228">
        <f t="shared" si="149"/>
        <v>0</v>
      </c>
      <c r="BC228">
        <f t="shared" si="166"/>
        <v>2238</v>
      </c>
      <c r="BD228">
        <f t="shared" si="150"/>
        <v>2040</v>
      </c>
      <c r="BE228" cm="1">
        <f t="array" ref="BE228">IF(BD228&gt;=MAX($D$3:$D$100),MAX($D$3:$D$100),IF(BC228&lt;$D$3,$D$3,INDEX($D$3:$D$100,MATCH(BC228,$D$3:$D$100)+1)))</f>
        <v>2040</v>
      </c>
      <c r="BF228">
        <f t="shared" si="151"/>
        <v>0.61919999999999997</v>
      </c>
      <c r="BG228" s="38">
        <f t="shared" si="152"/>
        <v>0.61919999999999997</v>
      </c>
      <c r="BH228">
        <f t="shared" si="153"/>
        <v>0.61919999999999997</v>
      </c>
      <c r="BI228">
        <f t="shared" si="154"/>
        <v>7536.9023999999999</v>
      </c>
      <c r="BJ228">
        <f t="shared" si="155"/>
        <v>0</v>
      </c>
      <c r="BL228" s="1" t="str" cm="1">
        <f t="array" ref="BL228">IF(INDEX(Utilities!228:228,$B$9)="","",INDEX(Utilities!228:228,$B$9))</f>
        <v/>
      </c>
      <c r="BM228" s="1" t="str" cm="1">
        <f t="array" ref="BM228">IF(INDEX(Utilities!228:228,$B$9 + 5)="","",INDEX(Utilities!228:228,$B$9 +5))</f>
        <v/>
      </c>
      <c r="BO228">
        <f t="shared" si="167"/>
        <v>2238</v>
      </c>
      <c r="BP228">
        <f t="shared" si="156"/>
        <v>2040</v>
      </c>
      <c r="BQ228" cm="1">
        <f t="array" ref="BQ228">IF(BP228&gt;=MAX($D$3:$D$100),MAX($D$3:$D$100),IF(BO228&lt;$D$3,$D$3,INDEX($D$3:$D$100,MATCH(BO228,$D$3:$D$100)+1)))</f>
        <v>2040</v>
      </c>
      <c r="BR228">
        <f t="shared" si="157"/>
        <v>4.5396000000000001</v>
      </c>
      <c r="BS228" s="38">
        <f t="shared" si="158"/>
        <v>4.5396000000000001</v>
      </c>
      <c r="BT228">
        <f t="shared" si="159"/>
        <v>4.5396000000000001</v>
      </c>
      <c r="BU228">
        <f t="shared" si="160"/>
        <v>55256.011200000001</v>
      </c>
      <c r="BV228">
        <f t="shared" si="161"/>
        <v>0</v>
      </c>
    </row>
    <row r="229" spans="7:74" x14ac:dyDescent="0.25">
      <c r="G229">
        <f t="shared" si="162"/>
        <v>2239</v>
      </c>
      <c r="H229">
        <f t="shared" si="126"/>
        <v>2040</v>
      </c>
      <c r="I229" cm="1">
        <f t="array" ref="I229">IF(H229&gt;=MAX($D$3:$D$100),MAX($D$3:$D$100),IF(G229&lt;$D$3,$D$3,INDEX($D$3:$D$100,MATCH(G229,$D$3:$D$100)+1)))</f>
        <v>2040</v>
      </c>
      <c r="J229">
        <f t="shared" si="127"/>
        <v>6.8040000000000003E-2</v>
      </c>
      <c r="K229">
        <f t="shared" si="128"/>
        <v>6.8040000000000003E-2</v>
      </c>
      <c r="L229">
        <f t="shared" si="129"/>
        <v>6.8040000000000003E-2</v>
      </c>
      <c r="M229">
        <f t="shared" si="130"/>
        <v>828.18288000000007</v>
      </c>
      <c r="N229">
        <f t="shared" si="131"/>
        <v>0</v>
      </c>
      <c r="P229" s="1" t="str" cm="1">
        <f t="array" ref="P229">IF(INDEX(Utilities!229:229,$B$9)="","",INDEX(Utilities!229:229,$B$9))</f>
        <v/>
      </c>
      <c r="Q229" s="1" t="str" cm="1">
        <f t="array" ref="Q229">IF(INDEX(Utilities!229:229,$B$9 + 2)="","",INDEX(Utilities!229:229,$B$9 + 2))</f>
        <v/>
      </c>
      <c r="S229">
        <f t="shared" si="163"/>
        <v>2239</v>
      </c>
      <c r="T229">
        <f t="shared" si="132"/>
        <v>2040</v>
      </c>
      <c r="U229" cm="1">
        <f t="array" ref="U229">IF(T229&gt;=MAX($D$3:$D$100),MAX($D$3:$D$100),IF(S229&lt;$D$3,$D$3,INDEX($D$3:$D$100,MATCH(S229,$D$3:$D$100)+1)))</f>
        <v>2040</v>
      </c>
      <c r="V229">
        <f t="shared" si="133"/>
        <v>4.5720000000000003E-5</v>
      </c>
      <c r="W229" s="38">
        <f t="shared" si="134"/>
        <v>4.5720000000000003E-5</v>
      </c>
      <c r="X229">
        <f t="shared" si="135"/>
        <v>4.5720000000000003E-5</v>
      </c>
      <c r="Y229">
        <f t="shared" si="136"/>
        <v>0.55650384000000008</v>
      </c>
      <c r="Z229">
        <f t="shared" si="137"/>
        <v>0</v>
      </c>
      <c r="AE229">
        <f t="shared" si="164"/>
        <v>2239</v>
      </c>
      <c r="AF229">
        <f t="shared" si="138"/>
        <v>2040</v>
      </c>
      <c r="AG229" cm="1">
        <f t="array" ref="AG229">IF(AF229&gt;=MAX($D$3:$D$100),MAX($D$3:$D$100),IF(AE229&lt;$D$3,$D$3,INDEX($D$3:$D$100,MATCH(AE229,$D$3:$D$100)+1)))</f>
        <v>2040</v>
      </c>
      <c r="AH229">
        <f t="shared" si="139"/>
        <v>4.572E-4</v>
      </c>
      <c r="AI229" s="38">
        <f t="shared" si="140"/>
        <v>4.572E-4</v>
      </c>
      <c r="AJ229">
        <f t="shared" si="141"/>
        <v>4.572E-4</v>
      </c>
      <c r="AK229">
        <f t="shared" si="142"/>
        <v>5.5650383999999997</v>
      </c>
      <c r="AL229">
        <f t="shared" si="143"/>
        <v>0</v>
      </c>
      <c r="AN229" s="1" t="str" cm="1">
        <f t="array" ref="AN229">IF(INDEX(Utilities!229:229,$B$9)="","",INDEX(Utilities!229:229,$B$9))</f>
        <v/>
      </c>
      <c r="AO229" s="1" t="str" cm="1">
        <f t="array" ref="AO229">IF(INDEX(Utilities!229:229,$B$9 + 4)="","",INDEX(Utilities!229:229,$B$9 +4))</f>
        <v/>
      </c>
      <c r="AQ229">
        <f t="shared" si="165"/>
        <v>2239</v>
      </c>
      <c r="AR229">
        <f t="shared" si="144"/>
        <v>2040</v>
      </c>
      <c r="AS229" cm="1">
        <f t="array" ref="AS229">IF(AR229&gt;=MAX($D$3:$D$100),MAX($D$3:$D$100),IF(AQ229&lt;$D$3,$D$3,INDEX($D$3:$D$100,MATCH(AQ229,$D$3:$D$100)+1)))</f>
        <v>2040</v>
      </c>
      <c r="AT229">
        <f t="shared" si="145"/>
        <v>9.6840000000000001E-5</v>
      </c>
      <c r="AU229" s="38">
        <f t="shared" si="146"/>
        <v>9.6840000000000001E-5</v>
      </c>
      <c r="AV229">
        <f t="shared" si="147"/>
        <v>9.6840000000000001E-5</v>
      </c>
      <c r="AW229">
        <f t="shared" si="148"/>
        <v>1.17873648</v>
      </c>
      <c r="AX229">
        <f t="shared" si="149"/>
        <v>0</v>
      </c>
      <c r="BC229">
        <f t="shared" si="166"/>
        <v>2239</v>
      </c>
      <c r="BD229">
        <f t="shared" si="150"/>
        <v>2040</v>
      </c>
      <c r="BE229" cm="1">
        <f t="array" ref="BE229">IF(BD229&gt;=MAX($D$3:$D$100),MAX($D$3:$D$100),IF(BC229&lt;$D$3,$D$3,INDEX($D$3:$D$100,MATCH(BC229,$D$3:$D$100)+1)))</f>
        <v>2040</v>
      </c>
      <c r="BF229">
        <f t="shared" si="151"/>
        <v>0.61919999999999997</v>
      </c>
      <c r="BG229" s="38">
        <f t="shared" si="152"/>
        <v>0.61919999999999997</v>
      </c>
      <c r="BH229">
        <f t="shared" si="153"/>
        <v>0.61919999999999997</v>
      </c>
      <c r="BI229">
        <f t="shared" si="154"/>
        <v>7536.9023999999999</v>
      </c>
      <c r="BJ229">
        <f t="shared" si="155"/>
        <v>0</v>
      </c>
      <c r="BL229" s="1" t="str" cm="1">
        <f t="array" ref="BL229">IF(INDEX(Utilities!229:229,$B$9)="","",INDEX(Utilities!229:229,$B$9))</f>
        <v/>
      </c>
      <c r="BM229" s="1" t="str" cm="1">
        <f t="array" ref="BM229">IF(INDEX(Utilities!229:229,$B$9 + 5)="","",INDEX(Utilities!229:229,$B$9 +5))</f>
        <v/>
      </c>
      <c r="BO229">
        <f t="shared" si="167"/>
        <v>2239</v>
      </c>
      <c r="BP229">
        <f t="shared" si="156"/>
        <v>2040</v>
      </c>
      <c r="BQ229" cm="1">
        <f t="array" ref="BQ229">IF(BP229&gt;=MAX($D$3:$D$100),MAX($D$3:$D$100),IF(BO229&lt;$D$3,$D$3,INDEX($D$3:$D$100,MATCH(BO229,$D$3:$D$100)+1)))</f>
        <v>2040</v>
      </c>
      <c r="BR229">
        <f t="shared" si="157"/>
        <v>4.5396000000000001</v>
      </c>
      <c r="BS229" s="38">
        <f t="shared" si="158"/>
        <v>4.5396000000000001</v>
      </c>
      <c r="BT229">
        <f t="shared" si="159"/>
        <v>4.5396000000000001</v>
      </c>
      <c r="BU229">
        <f t="shared" si="160"/>
        <v>55256.011200000001</v>
      </c>
      <c r="BV229">
        <f t="shared" si="161"/>
        <v>0</v>
      </c>
    </row>
    <row r="230" spans="7:74" x14ac:dyDescent="0.25">
      <c r="G230">
        <f t="shared" si="162"/>
        <v>2240</v>
      </c>
      <c r="H230">
        <f t="shared" si="126"/>
        <v>2040</v>
      </c>
      <c r="I230" cm="1">
        <f t="array" ref="I230">IF(H230&gt;=MAX($D$3:$D$100),MAX($D$3:$D$100),IF(G230&lt;$D$3,$D$3,INDEX($D$3:$D$100,MATCH(G230,$D$3:$D$100)+1)))</f>
        <v>2040</v>
      </c>
      <c r="J230">
        <f t="shared" si="127"/>
        <v>6.8040000000000003E-2</v>
      </c>
      <c r="K230">
        <f t="shared" si="128"/>
        <v>6.8040000000000003E-2</v>
      </c>
      <c r="L230">
        <f t="shared" si="129"/>
        <v>6.8040000000000003E-2</v>
      </c>
      <c r="M230">
        <f t="shared" si="130"/>
        <v>828.18288000000007</v>
      </c>
      <c r="N230">
        <f t="shared" si="131"/>
        <v>0</v>
      </c>
      <c r="P230" s="1" t="str" cm="1">
        <f t="array" ref="P230">IF(INDEX(Utilities!230:230,$B$9)="","",INDEX(Utilities!230:230,$B$9))</f>
        <v/>
      </c>
      <c r="Q230" s="1" t="str" cm="1">
        <f t="array" ref="Q230">IF(INDEX(Utilities!230:230,$B$9 + 2)="","",INDEX(Utilities!230:230,$B$9 + 2))</f>
        <v/>
      </c>
      <c r="S230">
        <f t="shared" si="163"/>
        <v>2240</v>
      </c>
      <c r="T230">
        <f t="shared" si="132"/>
        <v>2040</v>
      </c>
      <c r="U230" cm="1">
        <f t="array" ref="U230">IF(T230&gt;=MAX($D$3:$D$100),MAX($D$3:$D$100),IF(S230&lt;$D$3,$D$3,INDEX($D$3:$D$100,MATCH(S230,$D$3:$D$100)+1)))</f>
        <v>2040</v>
      </c>
      <c r="V230">
        <f t="shared" si="133"/>
        <v>4.5720000000000003E-5</v>
      </c>
      <c r="W230" s="38">
        <f t="shared" si="134"/>
        <v>4.5720000000000003E-5</v>
      </c>
      <c r="X230">
        <f t="shared" si="135"/>
        <v>4.5720000000000003E-5</v>
      </c>
      <c r="Y230">
        <f t="shared" si="136"/>
        <v>0.55650384000000008</v>
      </c>
      <c r="Z230">
        <f t="shared" si="137"/>
        <v>0</v>
      </c>
      <c r="AE230">
        <f t="shared" si="164"/>
        <v>2240</v>
      </c>
      <c r="AF230">
        <f t="shared" si="138"/>
        <v>2040</v>
      </c>
      <c r="AG230" cm="1">
        <f t="array" ref="AG230">IF(AF230&gt;=MAX($D$3:$D$100),MAX($D$3:$D$100),IF(AE230&lt;$D$3,$D$3,INDEX($D$3:$D$100,MATCH(AE230,$D$3:$D$100)+1)))</f>
        <v>2040</v>
      </c>
      <c r="AH230">
        <f t="shared" si="139"/>
        <v>4.572E-4</v>
      </c>
      <c r="AI230" s="38">
        <f t="shared" si="140"/>
        <v>4.572E-4</v>
      </c>
      <c r="AJ230">
        <f t="shared" si="141"/>
        <v>4.572E-4</v>
      </c>
      <c r="AK230">
        <f t="shared" si="142"/>
        <v>5.5650383999999997</v>
      </c>
      <c r="AL230">
        <f t="shared" si="143"/>
        <v>0</v>
      </c>
      <c r="AN230" s="1" t="str" cm="1">
        <f t="array" ref="AN230">IF(INDEX(Utilities!230:230,$B$9)="","",INDEX(Utilities!230:230,$B$9))</f>
        <v/>
      </c>
      <c r="AO230" s="1" t="str" cm="1">
        <f t="array" ref="AO230">IF(INDEX(Utilities!230:230,$B$9 + 4)="","",INDEX(Utilities!230:230,$B$9 +4))</f>
        <v/>
      </c>
      <c r="AQ230">
        <f t="shared" si="165"/>
        <v>2240</v>
      </c>
      <c r="AR230">
        <f t="shared" si="144"/>
        <v>2040</v>
      </c>
      <c r="AS230" cm="1">
        <f t="array" ref="AS230">IF(AR230&gt;=MAX($D$3:$D$100),MAX($D$3:$D$100),IF(AQ230&lt;$D$3,$D$3,INDEX($D$3:$D$100,MATCH(AQ230,$D$3:$D$100)+1)))</f>
        <v>2040</v>
      </c>
      <c r="AT230">
        <f t="shared" si="145"/>
        <v>9.6840000000000001E-5</v>
      </c>
      <c r="AU230" s="38">
        <f t="shared" si="146"/>
        <v>9.6840000000000001E-5</v>
      </c>
      <c r="AV230">
        <f t="shared" si="147"/>
        <v>9.6840000000000001E-5</v>
      </c>
      <c r="AW230">
        <f t="shared" si="148"/>
        <v>1.17873648</v>
      </c>
      <c r="AX230">
        <f t="shared" si="149"/>
        <v>0</v>
      </c>
      <c r="BC230">
        <f t="shared" si="166"/>
        <v>2240</v>
      </c>
      <c r="BD230">
        <f t="shared" si="150"/>
        <v>2040</v>
      </c>
      <c r="BE230" cm="1">
        <f t="array" ref="BE230">IF(BD230&gt;=MAX($D$3:$D$100),MAX($D$3:$D$100),IF(BC230&lt;$D$3,$D$3,INDEX($D$3:$D$100,MATCH(BC230,$D$3:$D$100)+1)))</f>
        <v>2040</v>
      </c>
      <c r="BF230">
        <f t="shared" si="151"/>
        <v>0.61919999999999997</v>
      </c>
      <c r="BG230" s="38">
        <f t="shared" si="152"/>
        <v>0.61919999999999997</v>
      </c>
      <c r="BH230">
        <f t="shared" si="153"/>
        <v>0.61919999999999997</v>
      </c>
      <c r="BI230">
        <f t="shared" si="154"/>
        <v>7536.9023999999999</v>
      </c>
      <c r="BJ230">
        <f t="shared" si="155"/>
        <v>0</v>
      </c>
      <c r="BL230" s="1" t="str" cm="1">
        <f t="array" ref="BL230">IF(INDEX(Utilities!230:230,$B$9)="","",INDEX(Utilities!230:230,$B$9))</f>
        <v/>
      </c>
      <c r="BM230" s="1" t="str" cm="1">
        <f t="array" ref="BM230">IF(INDEX(Utilities!230:230,$B$9 + 5)="","",INDEX(Utilities!230:230,$B$9 +5))</f>
        <v/>
      </c>
      <c r="BO230">
        <f t="shared" si="167"/>
        <v>2240</v>
      </c>
      <c r="BP230">
        <f t="shared" si="156"/>
        <v>2040</v>
      </c>
      <c r="BQ230" cm="1">
        <f t="array" ref="BQ230">IF(BP230&gt;=MAX($D$3:$D$100),MAX($D$3:$D$100),IF(BO230&lt;$D$3,$D$3,INDEX($D$3:$D$100,MATCH(BO230,$D$3:$D$100)+1)))</f>
        <v>2040</v>
      </c>
      <c r="BR230">
        <f t="shared" si="157"/>
        <v>4.5396000000000001</v>
      </c>
      <c r="BS230" s="38">
        <f t="shared" si="158"/>
        <v>4.5396000000000001</v>
      </c>
      <c r="BT230">
        <f t="shared" si="159"/>
        <v>4.5396000000000001</v>
      </c>
      <c r="BU230">
        <f t="shared" si="160"/>
        <v>55256.011200000001</v>
      </c>
      <c r="BV230">
        <f t="shared" si="161"/>
        <v>0</v>
      </c>
    </row>
    <row r="231" spans="7:74" x14ac:dyDescent="0.25">
      <c r="G231">
        <f t="shared" si="162"/>
        <v>2241</v>
      </c>
      <c r="H231">
        <f t="shared" si="126"/>
        <v>2040</v>
      </c>
      <c r="I231" cm="1">
        <f t="array" ref="I231">IF(H231&gt;=MAX($D$3:$D$100),MAX($D$3:$D$100),IF(G231&lt;$D$3,$D$3,INDEX($D$3:$D$100,MATCH(G231,$D$3:$D$100)+1)))</f>
        <v>2040</v>
      </c>
      <c r="J231">
        <f t="shared" si="127"/>
        <v>6.8040000000000003E-2</v>
      </c>
      <c r="K231">
        <f t="shared" si="128"/>
        <v>6.8040000000000003E-2</v>
      </c>
      <c r="L231">
        <f t="shared" si="129"/>
        <v>6.8040000000000003E-2</v>
      </c>
      <c r="M231">
        <f t="shared" si="130"/>
        <v>828.18288000000007</v>
      </c>
      <c r="N231">
        <f t="shared" si="131"/>
        <v>0</v>
      </c>
      <c r="P231" s="1" t="str" cm="1">
        <f t="array" ref="P231">IF(INDEX(Utilities!231:231,$B$9)="","",INDEX(Utilities!231:231,$B$9))</f>
        <v/>
      </c>
      <c r="Q231" s="1" t="str" cm="1">
        <f t="array" ref="Q231">IF(INDEX(Utilities!231:231,$B$9 + 2)="","",INDEX(Utilities!231:231,$B$9 + 2))</f>
        <v/>
      </c>
      <c r="S231">
        <f t="shared" si="163"/>
        <v>2241</v>
      </c>
      <c r="T231">
        <f t="shared" si="132"/>
        <v>2040</v>
      </c>
      <c r="U231" cm="1">
        <f t="array" ref="U231">IF(T231&gt;=MAX($D$3:$D$100),MAX($D$3:$D$100),IF(S231&lt;$D$3,$D$3,INDEX($D$3:$D$100,MATCH(S231,$D$3:$D$100)+1)))</f>
        <v>2040</v>
      </c>
      <c r="V231">
        <f t="shared" si="133"/>
        <v>4.5720000000000003E-5</v>
      </c>
      <c r="W231" s="38">
        <f t="shared" si="134"/>
        <v>4.5720000000000003E-5</v>
      </c>
      <c r="X231">
        <f t="shared" si="135"/>
        <v>4.5720000000000003E-5</v>
      </c>
      <c r="Y231">
        <f t="shared" si="136"/>
        <v>0.55650384000000008</v>
      </c>
      <c r="Z231">
        <f t="shared" si="137"/>
        <v>0</v>
      </c>
      <c r="AE231">
        <f t="shared" si="164"/>
        <v>2241</v>
      </c>
      <c r="AF231">
        <f t="shared" si="138"/>
        <v>2040</v>
      </c>
      <c r="AG231" cm="1">
        <f t="array" ref="AG231">IF(AF231&gt;=MAX($D$3:$D$100),MAX($D$3:$D$100),IF(AE231&lt;$D$3,$D$3,INDEX($D$3:$D$100,MATCH(AE231,$D$3:$D$100)+1)))</f>
        <v>2040</v>
      </c>
      <c r="AH231">
        <f t="shared" si="139"/>
        <v>4.572E-4</v>
      </c>
      <c r="AI231" s="38">
        <f t="shared" si="140"/>
        <v>4.572E-4</v>
      </c>
      <c r="AJ231">
        <f t="shared" si="141"/>
        <v>4.572E-4</v>
      </c>
      <c r="AK231">
        <f t="shared" si="142"/>
        <v>5.5650383999999997</v>
      </c>
      <c r="AL231">
        <f t="shared" si="143"/>
        <v>0</v>
      </c>
      <c r="AN231" s="1" t="str" cm="1">
        <f t="array" ref="AN231">IF(INDEX(Utilities!231:231,$B$9)="","",INDEX(Utilities!231:231,$B$9))</f>
        <v/>
      </c>
      <c r="AO231" s="1" t="str" cm="1">
        <f t="array" ref="AO231">IF(INDEX(Utilities!231:231,$B$9 + 4)="","",INDEX(Utilities!231:231,$B$9 +4))</f>
        <v/>
      </c>
      <c r="AQ231">
        <f t="shared" si="165"/>
        <v>2241</v>
      </c>
      <c r="AR231">
        <f t="shared" si="144"/>
        <v>2040</v>
      </c>
      <c r="AS231" cm="1">
        <f t="array" ref="AS231">IF(AR231&gt;=MAX($D$3:$D$100),MAX($D$3:$D$100),IF(AQ231&lt;$D$3,$D$3,INDEX($D$3:$D$100,MATCH(AQ231,$D$3:$D$100)+1)))</f>
        <v>2040</v>
      </c>
      <c r="AT231">
        <f t="shared" si="145"/>
        <v>9.6840000000000001E-5</v>
      </c>
      <c r="AU231" s="38">
        <f t="shared" si="146"/>
        <v>9.6840000000000001E-5</v>
      </c>
      <c r="AV231">
        <f t="shared" si="147"/>
        <v>9.6840000000000001E-5</v>
      </c>
      <c r="AW231">
        <f t="shared" si="148"/>
        <v>1.17873648</v>
      </c>
      <c r="AX231">
        <f t="shared" si="149"/>
        <v>0</v>
      </c>
      <c r="BC231">
        <f t="shared" si="166"/>
        <v>2241</v>
      </c>
      <c r="BD231">
        <f t="shared" si="150"/>
        <v>2040</v>
      </c>
      <c r="BE231" cm="1">
        <f t="array" ref="BE231">IF(BD231&gt;=MAX($D$3:$D$100),MAX($D$3:$D$100),IF(BC231&lt;$D$3,$D$3,INDEX($D$3:$D$100,MATCH(BC231,$D$3:$D$100)+1)))</f>
        <v>2040</v>
      </c>
      <c r="BF231">
        <f t="shared" si="151"/>
        <v>0.61919999999999997</v>
      </c>
      <c r="BG231" s="38">
        <f t="shared" si="152"/>
        <v>0.61919999999999997</v>
      </c>
      <c r="BH231">
        <f t="shared" si="153"/>
        <v>0.61919999999999997</v>
      </c>
      <c r="BI231">
        <f t="shared" si="154"/>
        <v>7536.9023999999999</v>
      </c>
      <c r="BJ231">
        <f t="shared" si="155"/>
        <v>0</v>
      </c>
      <c r="BL231" s="1" t="str" cm="1">
        <f t="array" ref="BL231">IF(INDEX(Utilities!231:231,$B$9)="","",INDEX(Utilities!231:231,$B$9))</f>
        <v/>
      </c>
      <c r="BM231" s="1" t="str" cm="1">
        <f t="array" ref="BM231">IF(INDEX(Utilities!231:231,$B$9 + 5)="","",INDEX(Utilities!231:231,$B$9 +5))</f>
        <v/>
      </c>
      <c r="BO231">
        <f t="shared" si="167"/>
        <v>2241</v>
      </c>
      <c r="BP231">
        <f t="shared" si="156"/>
        <v>2040</v>
      </c>
      <c r="BQ231" cm="1">
        <f t="array" ref="BQ231">IF(BP231&gt;=MAX($D$3:$D$100),MAX($D$3:$D$100),IF(BO231&lt;$D$3,$D$3,INDEX($D$3:$D$100,MATCH(BO231,$D$3:$D$100)+1)))</f>
        <v>2040</v>
      </c>
      <c r="BR231">
        <f t="shared" si="157"/>
        <v>4.5396000000000001</v>
      </c>
      <c r="BS231" s="38">
        <f t="shared" si="158"/>
        <v>4.5396000000000001</v>
      </c>
      <c r="BT231">
        <f t="shared" si="159"/>
        <v>4.5396000000000001</v>
      </c>
      <c r="BU231">
        <f t="shared" si="160"/>
        <v>55256.011200000001</v>
      </c>
      <c r="BV231">
        <f t="shared" si="161"/>
        <v>0</v>
      </c>
    </row>
    <row r="232" spans="7:74" x14ac:dyDescent="0.25">
      <c r="G232">
        <f t="shared" si="162"/>
        <v>2242</v>
      </c>
      <c r="H232">
        <f t="shared" si="126"/>
        <v>2040</v>
      </c>
      <c r="I232" cm="1">
        <f t="array" ref="I232">IF(H232&gt;=MAX($D$3:$D$100),MAX($D$3:$D$100),IF(G232&lt;$D$3,$D$3,INDEX($D$3:$D$100,MATCH(G232,$D$3:$D$100)+1)))</f>
        <v>2040</v>
      </c>
      <c r="J232">
        <f t="shared" si="127"/>
        <v>6.8040000000000003E-2</v>
      </c>
      <c r="K232">
        <f t="shared" si="128"/>
        <v>6.8040000000000003E-2</v>
      </c>
      <c r="L232">
        <f t="shared" si="129"/>
        <v>6.8040000000000003E-2</v>
      </c>
      <c r="M232">
        <f t="shared" si="130"/>
        <v>828.18288000000007</v>
      </c>
      <c r="N232">
        <f t="shared" si="131"/>
        <v>0</v>
      </c>
      <c r="P232" s="1" t="str" cm="1">
        <f t="array" ref="P232">IF(INDEX(Utilities!232:232,$B$9)="","",INDEX(Utilities!232:232,$B$9))</f>
        <v/>
      </c>
      <c r="Q232" s="1" t="str" cm="1">
        <f t="array" ref="Q232">IF(INDEX(Utilities!232:232,$B$9 + 2)="","",INDEX(Utilities!232:232,$B$9 + 2))</f>
        <v/>
      </c>
      <c r="S232">
        <f t="shared" si="163"/>
        <v>2242</v>
      </c>
      <c r="T232">
        <f t="shared" si="132"/>
        <v>2040</v>
      </c>
      <c r="U232" cm="1">
        <f t="array" ref="U232">IF(T232&gt;=MAX($D$3:$D$100),MAX($D$3:$D$100),IF(S232&lt;$D$3,$D$3,INDEX($D$3:$D$100,MATCH(S232,$D$3:$D$100)+1)))</f>
        <v>2040</v>
      </c>
      <c r="V232">
        <f t="shared" si="133"/>
        <v>4.5720000000000003E-5</v>
      </c>
      <c r="W232" s="38">
        <f t="shared" si="134"/>
        <v>4.5720000000000003E-5</v>
      </c>
      <c r="X232">
        <f t="shared" si="135"/>
        <v>4.5720000000000003E-5</v>
      </c>
      <c r="Y232">
        <f t="shared" si="136"/>
        <v>0.55650384000000008</v>
      </c>
      <c r="Z232">
        <f t="shared" si="137"/>
        <v>0</v>
      </c>
      <c r="AE232">
        <f t="shared" si="164"/>
        <v>2242</v>
      </c>
      <c r="AF232">
        <f t="shared" si="138"/>
        <v>2040</v>
      </c>
      <c r="AG232" cm="1">
        <f t="array" ref="AG232">IF(AF232&gt;=MAX($D$3:$D$100),MAX($D$3:$D$100),IF(AE232&lt;$D$3,$D$3,INDEX($D$3:$D$100,MATCH(AE232,$D$3:$D$100)+1)))</f>
        <v>2040</v>
      </c>
      <c r="AH232">
        <f t="shared" si="139"/>
        <v>4.572E-4</v>
      </c>
      <c r="AI232" s="38">
        <f t="shared" si="140"/>
        <v>4.572E-4</v>
      </c>
      <c r="AJ232">
        <f t="shared" si="141"/>
        <v>4.572E-4</v>
      </c>
      <c r="AK232">
        <f t="shared" si="142"/>
        <v>5.5650383999999997</v>
      </c>
      <c r="AL232">
        <f t="shared" si="143"/>
        <v>0</v>
      </c>
      <c r="AN232" s="1" t="str" cm="1">
        <f t="array" ref="AN232">IF(INDEX(Utilities!232:232,$B$9)="","",INDEX(Utilities!232:232,$B$9))</f>
        <v/>
      </c>
      <c r="AO232" s="1" t="str" cm="1">
        <f t="array" ref="AO232">IF(INDEX(Utilities!232:232,$B$9 + 4)="","",INDEX(Utilities!232:232,$B$9 +4))</f>
        <v/>
      </c>
      <c r="AQ232">
        <f t="shared" si="165"/>
        <v>2242</v>
      </c>
      <c r="AR232">
        <f t="shared" si="144"/>
        <v>2040</v>
      </c>
      <c r="AS232" cm="1">
        <f t="array" ref="AS232">IF(AR232&gt;=MAX($D$3:$D$100),MAX($D$3:$D$100),IF(AQ232&lt;$D$3,$D$3,INDEX($D$3:$D$100,MATCH(AQ232,$D$3:$D$100)+1)))</f>
        <v>2040</v>
      </c>
      <c r="AT232">
        <f t="shared" si="145"/>
        <v>9.6840000000000001E-5</v>
      </c>
      <c r="AU232" s="38">
        <f t="shared" si="146"/>
        <v>9.6840000000000001E-5</v>
      </c>
      <c r="AV232">
        <f t="shared" si="147"/>
        <v>9.6840000000000001E-5</v>
      </c>
      <c r="AW232">
        <f t="shared" si="148"/>
        <v>1.17873648</v>
      </c>
      <c r="AX232">
        <f t="shared" si="149"/>
        <v>0</v>
      </c>
      <c r="BC232">
        <f t="shared" si="166"/>
        <v>2242</v>
      </c>
      <c r="BD232">
        <f t="shared" si="150"/>
        <v>2040</v>
      </c>
      <c r="BE232" cm="1">
        <f t="array" ref="BE232">IF(BD232&gt;=MAX($D$3:$D$100),MAX($D$3:$D$100),IF(BC232&lt;$D$3,$D$3,INDEX($D$3:$D$100,MATCH(BC232,$D$3:$D$100)+1)))</f>
        <v>2040</v>
      </c>
      <c r="BF232">
        <f t="shared" si="151"/>
        <v>0.61919999999999997</v>
      </c>
      <c r="BG232" s="38">
        <f t="shared" si="152"/>
        <v>0.61919999999999997</v>
      </c>
      <c r="BH232">
        <f t="shared" si="153"/>
        <v>0.61919999999999997</v>
      </c>
      <c r="BI232">
        <f t="shared" si="154"/>
        <v>7536.9023999999999</v>
      </c>
      <c r="BJ232">
        <f t="shared" si="155"/>
        <v>0</v>
      </c>
      <c r="BL232" s="1" t="str" cm="1">
        <f t="array" ref="BL232">IF(INDEX(Utilities!232:232,$B$9)="","",INDEX(Utilities!232:232,$B$9))</f>
        <v/>
      </c>
      <c r="BM232" s="1" t="str" cm="1">
        <f t="array" ref="BM232">IF(INDEX(Utilities!232:232,$B$9 + 5)="","",INDEX(Utilities!232:232,$B$9 +5))</f>
        <v/>
      </c>
      <c r="BO232">
        <f t="shared" si="167"/>
        <v>2242</v>
      </c>
      <c r="BP232">
        <f t="shared" si="156"/>
        <v>2040</v>
      </c>
      <c r="BQ232" cm="1">
        <f t="array" ref="BQ232">IF(BP232&gt;=MAX($D$3:$D$100),MAX($D$3:$D$100),IF(BO232&lt;$D$3,$D$3,INDEX($D$3:$D$100,MATCH(BO232,$D$3:$D$100)+1)))</f>
        <v>2040</v>
      </c>
      <c r="BR232">
        <f t="shared" si="157"/>
        <v>4.5396000000000001</v>
      </c>
      <c r="BS232" s="38">
        <f t="shared" si="158"/>
        <v>4.5396000000000001</v>
      </c>
      <c r="BT232">
        <f t="shared" si="159"/>
        <v>4.5396000000000001</v>
      </c>
      <c r="BU232">
        <f t="shared" si="160"/>
        <v>55256.011200000001</v>
      </c>
      <c r="BV232">
        <f t="shared" si="161"/>
        <v>0</v>
      </c>
    </row>
    <row r="233" spans="7:74" x14ac:dyDescent="0.25">
      <c r="G233">
        <f t="shared" si="162"/>
        <v>2243</v>
      </c>
      <c r="H233">
        <f t="shared" si="126"/>
        <v>2040</v>
      </c>
      <c r="I233" cm="1">
        <f t="array" ref="I233">IF(H233&gt;=MAX($D$3:$D$100),MAX($D$3:$D$100),IF(G233&lt;$D$3,$D$3,INDEX($D$3:$D$100,MATCH(G233,$D$3:$D$100)+1)))</f>
        <v>2040</v>
      </c>
      <c r="J233">
        <f t="shared" si="127"/>
        <v>6.8040000000000003E-2</v>
      </c>
      <c r="K233">
        <f t="shared" si="128"/>
        <v>6.8040000000000003E-2</v>
      </c>
      <c r="L233">
        <f t="shared" si="129"/>
        <v>6.8040000000000003E-2</v>
      </c>
      <c r="M233">
        <f t="shared" si="130"/>
        <v>828.18288000000007</v>
      </c>
      <c r="N233">
        <f t="shared" si="131"/>
        <v>0</v>
      </c>
      <c r="P233" s="1" t="str" cm="1">
        <f t="array" ref="P233">IF(INDEX(Utilities!233:233,$B$9)="","",INDEX(Utilities!233:233,$B$9))</f>
        <v/>
      </c>
      <c r="Q233" s="1" t="str" cm="1">
        <f t="array" ref="Q233">IF(INDEX(Utilities!233:233,$B$9 + 2)="","",INDEX(Utilities!233:233,$B$9 + 2))</f>
        <v/>
      </c>
      <c r="S233">
        <f t="shared" si="163"/>
        <v>2243</v>
      </c>
      <c r="T233">
        <f t="shared" si="132"/>
        <v>2040</v>
      </c>
      <c r="U233" cm="1">
        <f t="array" ref="U233">IF(T233&gt;=MAX($D$3:$D$100),MAX($D$3:$D$100),IF(S233&lt;$D$3,$D$3,INDEX($D$3:$D$100,MATCH(S233,$D$3:$D$100)+1)))</f>
        <v>2040</v>
      </c>
      <c r="V233">
        <f t="shared" si="133"/>
        <v>4.5720000000000003E-5</v>
      </c>
      <c r="W233" s="38">
        <f t="shared" si="134"/>
        <v>4.5720000000000003E-5</v>
      </c>
      <c r="X233">
        <f t="shared" si="135"/>
        <v>4.5720000000000003E-5</v>
      </c>
      <c r="Y233">
        <f t="shared" si="136"/>
        <v>0.55650384000000008</v>
      </c>
      <c r="Z233">
        <f t="shared" si="137"/>
        <v>0</v>
      </c>
      <c r="AE233">
        <f t="shared" si="164"/>
        <v>2243</v>
      </c>
      <c r="AF233">
        <f t="shared" si="138"/>
        <v>2040</v>
      </c>
      <c r="AG233" cm="1">
        <f t="array" ref="AG233">IF(AF233&gt;=MAX($D$3:$D$100),MAX($D$3:$D$100),IF(AE233&lt;$D$3,$D$3,INDEX($D$3:$D$100,MATCH(AE233,$D$3:$D$100)+1)))</f>
        <v>2040</v>
      </c>
      <c r="AH233">
        <f t="shared" si="139"/>
        <v>4.572E-4</v>
      </c>
      <c r="AI233" s="38">
        <f t="shared" si="140"/>
        <v>4.572E-4</v>
      </c>
      <c r="AJ233">
        <f t="shared" si="141"/>
        <v>4.572E-4</v>
      </c>
      <c r="AK233">
        <f t="shared" si="142"/>
        <v>5.5650383999999997</v>
      </c>
      <c r="AL233">
        <f t="shared" si="143"/>
        <v>0</v>
      </c>
      <c r="AN233" s="1" t="str" cm="1">
        <f t="array" ref="AN233">IF(INDEX(Utilities!233:233,$B$9)="","",INDEX(Utilities!233:233,$B$9))</f>
        <v/>
      </c>
      <c r="AO233" s="1" t="str" cm="1">
        <f t="array" ref="AO233">IF(INDEX(Utilities!233:233,$B$9 + 4)="","",INDEX(Utilities!233:233,$B$9 +4))</f>
        <v/>
      </c>
      <c r="AQ233">
        <f t="shared" si="165"/>
        <v>2243</v>
      </c>
      <c r="AR233">
        <f t="shared" si="144"/>
        <v>2040</v>
      </c>
      <c r="AS233" cm="1">
        <f t="array" ref="AS233">IF(AR233&gt;=MAX($D$3:$D$100),MAX($D$3:$D$100),IF(AQ233&lt;$D$3,$D$3,INDEX($D$3:$D$100,MATCH(AQ233,$D$3:$D$100)+1)))</f>
        <v>2040</v>
      </c>
      <c r="AT233">
        <f t="shared" si="145"/>
        <v>9.6840000000000001E-5</v>
      </c>
      <c r="AU233" s="38">
        <f t="shared" si="146"/>
        <v>9.6840000000000001E-5</v>
      </c>
      <c r="AV233">
        <f t="shared" si="147"/>
        <v>9.6840000000000001E-5</v>
      </c>
      <c r="AW233">
        <f t="shared" si="148"/>
        <v>1.17873648</v>
      </c>
      <c r="AX233">
        <f t="shared" si="149"/>
        <v>0</v>
      </c>
      <c r="BC233">
        <f t="shared" si="166"/>
        <v>2243</v>
      </c>
      <c r="BD233">
        <f t="shared" si="150"/>
        <v>2040</v>
      </c>
      <c r="BE233" cm="1">
        <f t="array" ref="BE233">IF(BD233&gt;=MAX($D$3:$D$100),MAX($D$3:$D$100),IF(BC233&lt;$D$3,$D$3,INDEX($D$3:$D$100,MATCH(BC233,$D$3:$D$100)+1)))</f>
        <v>2040</v>
      </c>
      <c r="BF233">
        <f t="shared" si="151"/>
        <v>0.61919999999999997</v>
      </c>
      <c r="BG233" s="38">
        <f t="shared" si="152"/>
        <v>0.61919999999999997</v>
      </c>
      <c r="BH233">
        <f t="shared" si="153"/>
        <v>0.61919999999999997</v>
      </c>
      <c r="BI233">
        <f t="shared" si="154"/>
        <v>7536.9023999999999</v>
      </c>
      <c r="BJ233">
        <f t="shared" si="155"/>
        <v>0</v>
      </c>
      <c r="BL233" s="1" t="str" cm="1">
        <f t="array" ref="BL233">IF(INDEX(Utilities!233:233,$B$9)="","",INDEX(Utilities!233:233,$B$9))</f>
        <v/>
      </c>
      <c r="BM233" s="1" t="str" cm="1">
        <f t="array" ref="BM233">IF(INDEX(Utilities!233:233,$B$9 + 5)="","",INDEX(Utilities!233:233,$B$9 +5))</f>
        <v/>
      </c>
      <c r="BO233">
        <f t="shared" si="167"/>
        <v>2243</v>
      </c>
      <c r="BP233">
        <f t="shared" si="156"/>
        <v>2040</v>
      </c>
      <c r="BQ233" cm="1">
        <f t="array" ref="BQ233">IF(BP233&gt;=MAX($D$3:$D$100),MAX($D$3:$D$100),IF(BO233&lt;$D$3,$D$3,INDEX($D$3:$D$100,MATCH(BO233,$D$3:$D$100)+1)))</f>
        <v>2040</v>
      </c>
      <c r="BR233">
        <f t="shared" si="157"/>
        <v>4.5396000000000001</v>
      </c>
      <c r="BS233" s="38">
        <f t="shared" si="158"/>
        <v>4.5396000000000001</v>
      </c>
      <c r="BT233">
        <f t="shared" si="159"/>
        <v>4.5396000000000001</v>
      </c>
      <c r="BU233">
        <f t="shared" si="160"/>
        <v>55256.011200000001</v>
      </c>
      <c r="BV233">
        <f t="shared" si="161"/>
        <v>0</v>
      </c>
    </row>
    <row r="234" spans="7:74" x14ac:dyDescent="0.25">
      <c r="G234">
        <f t="shared" si="162"/>
        <v>2244</v>
      </c>
      <c r="H234">
        <f t="shared" si="126"/>
        <v>2040</v>
      </c>
      <c r="I234" cm="1">
        <f t="array" ref="I234">IF(H234&gt;=MAX($D$3:$D$100),MAX($D$3:$D$100),IF(G234&lt;$D$3,$D$3,INDEX($D$3:$D$100,MATCH(G234,$D$3:$D$100)+1)))</f>
        <v>2040</v>
      </c>
      <c r="J234">
        <f t="shared" si="127"/>
        <v>6.8040000000000003E-2</v>
      </c>
      <c r="K234">
        <f t="shared" si="128"/>
        <v>6.8040000000000003E-2</v>
      </c>
      <c r="L234">
        <f t="shared" si="129"/>
        <v>6.8040000000000003E-2</v>
      </c>
      <c r="M234">
        <f t="shared" si="130"/>
        <v>828.18288000000007</v>
      </c>
      <c r="N234">
        <f t="shared" si="131"/>
        <v>0</v>
      </c>
      <c r="P234" s="1" t="str" cm="1">
        <f t="array" ref="P234">IF(INDEX(Utilities!234:234,$B$9)="","",INDEX(Utilities!234:234,$B$9))</f>
        <v/>
      </c>
      <c r="Q234" s="1" t="str" cm="1">
        <f t="array" ref="Q234">IF(INDEX(Utilities!234:234,$B$9 + 2)="","",INDEX(Utilities!234:234,$B$9 + 2))</f>
        <v/>
      </c>
      <c r="S234">
        <f t="shared" si="163"/>
        <v>2244</v>
      </c>
      <c r="T234">
        <f t="shared" si="132"/>
        <v>2040</v>
      </c>
      <c r="U234" cm="1">
        <f t="array" ref="U234">IF(T234&gt;=MAX($D$3:$D$100),MAX($D$3:$D$100),IF(S234&lt;$D$3,$D$3,INDEX($D$3:$D$100,MATCH(S234,$D$3:$D$100)+1)))</f>
        <v>2040</v>
      </c>
      <c r="V234">
        <f t="shared" si="133"/>
        <v>4.5720000000000003E-5</v>
      </c>
      <c r="W234" s="38">
        <f t="shared" si="134"/>
        <v>4.5720000000000003E-5</v>
      </c>
      <c r="X234">
        <f t="shared" si="135"/>
        <v>4.5720000000000003E-5</v>
      </c>
      <c r="Y234">
        <f t="shared" si="136"/>
        <v>0.55650384000000008</v>
      </c>
      <c r="Z234">
        <f t="shared" si="137"/>
        <v>0</v>
      </c>
      <c r="AE234">
        <f t="shared" si="164"/>
        <v>2244</v>
      </c>
      <c r="AF234">
        <f t="shared" si="138"/>
        <v>2040</v>
      </c>
      <c r="AG234" cm="1">
        <f t="array" ref="AG234">IF(AF234&gt;=MAX($D$3:$D$100),MAX($D$3:$D$100),IF(AE234&lt;$D$3,$D$3,INDEX($D$3:$D$100,MATCH(AE234,$D$3:$D$100)+1)))</f>
        <v>2040</v>
      </c>
      <c r="AH234">
        <f t="shared" si="139"/>
        <v>4.572E-4</v>
      </c>
      <c r="AI234" s="38">
        <f t="shared" si="140"/>
        <v>4.572E-4</v>
      </c>
      <c r="AJ234">
        <f t="shared" si="141"/>
        <v>4.572E-4</v>
      </c>
      <c r="AK234">
        <f t="shared" si="142"/>
        <v>5.5650383999999997</v>
      </c>
      <c r="AL234">
        <f t="shared" si="143"/>
        <v>0</v>
      </c>
      <c r="AN234" s="1" t="str" cm="1">
        <f t="array" ref="AN234">IF(INDEX(Utilities!234:234,$B$9)="","",INDEX(Utilities!234:234,$B$9))</f>
        <v/>
      </c>
      <c r="AO234" s="1" t="str" cm="1">
        <f t="array" ref="AO234">IF(INDEX(Utilities!234:234,$B$9 + 4)="","",INDEX(Utilities!234:234,$B$9 +4))</f>
        <v/>
      </c>
      <c r="AQ234">
        <f t="shared" si="165"/>
        <v>2244</v>
      </c>
      <c r="AR234">
        <f t="shared" si="144"/>
        <v>2040</v>
      </c>
      <c r="AS234" cm="1">
        <f t="array" ref="AS234">IF(AR234&gt;=MAX($D$3:$D$100),MAX($D$3:$D$100),IF(AQ234&lt;$D$3,$D$3,INDEX($D$3:$D$100,MATCH(AQ234,$D$3:$D$100)+1)))</f>
        <v>2040</v>
      </c>
      <c r="AT234">
        <f t="shared" si="145"/>
        <v>9.6840000000000001E-5</v>
      </c>
      <c r="AU234" s="38">
        <f t="shared" si="146"/>
        <v>9.6840000000000001E-5</v>
      </c>
      <c r="AV234">
        <f t="shared" si="147"/>
        <v>9.6840000000000001E-5</v>
      </c>
      <c r="AW234">
        <f t="shared" si="148"/>
        <v>1.17873648</v>
      </c>
      <c r="AX234">
        <f t="shared" si="149"/>
        <v>0</v>
      </c>
      <c r="BC234">
        <f t="shared" si="166"/>
        <v>2244</v>
      </c>
      <c r="BD234">
        <f t="shared" si="150"/>
        <v>2040</v>
      </c>
      <c r="BE234" cm="1">
        <f t="array" ref="BE234">IF(BD234&gt;=MAX($D$3:$D$100),MAX($D$3:$D$100),IF(BC234&lt;$D$3,$D$3,INDEX($D$3:$D$100,MATCH(BC234,$D$3:$D$100)+1)))</f>
        <v>2040</v>
      </c>
      <c r="BF234">
        <f t="shared" si="151"/>
        <v>0.61919999999999997</v>
      </c>
      <c r="BG234" s="38">
        <f t="shared" si="152"/>
        <v>0.61919999999999997</v>
      </c>
      <c r="BH234">
        <f t="shared" si="153"/>
        <v>0.61919999999999997</v>
      </c>
      <c r="BI234">
        <f t="shared" si="154"/>
        <v>7536.9023999999999</v>
      </c>
      <c r="BJ234">
        <f t="shared" si="155"/>
        <v>0</v>
      </c>
      <c r="BL234" s="1" t="str" cm="1">
        <f t="array" ref="BL234">IF(INDEX(Utilities!234:234,$B$9)="","",INDEX(Utilities!234:234,$B$9))</f>
        <v/>
      </c>
      <c r="BM234" s="1" t="str" cm="1">
        <f t="array" ref="BM234">IF(INDEX(Utilities!234:234,$B$9 + 5)="","",INDEX(Utilities!234:234,$B$9 +5))</f>
        <v/>
      </c>
      <c r="BO234">
        <f t="shared" si="167"/>
        <v>2244</v>
      </c>
      <c r="BP234">
        <f t="shared" si="156"/>
        <v>2040</v>
      </c>
      <c r="BQ234" cm="1">
        <f t="array" ref="BQ234">IF(BP234&gt;=MAX($D$3:$D$100),MAX($D$3:$D$100),IF(BO234&lt;$D$3,$D$3,INDEX($D$3:$D$100,MATCH(BO234,$D$3:$D$100)+1)))</f>
        <v>2040</v>
      </c>
      <c r="BR234">
        <f t="shared" si="157"/>
        <v>4.5396000000000001</v>
      </c>
      <c r="BS234" s="38">
        <f t="shared" si="158"/>
        <v>4.5396000000000001</v>
      </c>
      <c r="BT234">
        <f t="shared" si="159"/>
        <v>4.5396000000000001</v>
      </c>
      <c r="BU234">
        <f t="shared" si="160"/>
        <v>55256.011200000001</v>
      </c>
      <c r="BV234">
        <f t="shared" si="161"/>
        <v>0</v>
      </c>
    </row>
    <row r="235" spans="7:74" x14ac:dyDescent="0.25">
      <c r="G235">
        <f t="shared" si="162"/>
        <v>2245</v>
      </c>
      <c r="H235">
        <f t="shared" si="126"/>
        <v>2040</v>
      </c>
      <c r="I235" cm="1">
        <f t="array" ref="I235">IF(H235&gt;=MAX($D$3:$D$100),MAX($D$3:$D$100),IF(G235&lt;$D$3,$D$3,INDEX($D$3:$D$100,MATCH(G235,$D$3:$D$100)+1)))</f>
        <v>2040</v>
      </c>
      <c r="J235">
        <f t="shared" si="127"/>
        <v>6.8040000000000003E-2</v>
      </c>
      <c r="K235">
        <f t="shared" si="128"/>
        <v>6.8040000000000003E-2</v>
      </c>
      <c r="L235">
        <f t="shared" si="129"/>
        <v>6.8040000000000003E-2</v>
      </c>
      <c r="M235">
        <f t="shared" si="130"/>
        <v>828.18288000000007</v>
      </c>
      <c r="N235">
        <f t="shared" si="131"/>
        <v>0</v>
      </c>
      <c r="P235" s="1" t="str" cm="1">
        <f t="array" ref="P235">IF(INDEX(Utilities!235:235,$B$9)="","",INDEX(Utilities!235:235,$B$9))</f>
        <v/>
      </c>
      <c r="Q235" s="1" t="str" cm="1">
        <f t="array" ref="Q235">IF(INDEX(Utilities!235:235,$B$9 + 2)="","",INDEX(Utilities!235:235,$B$9 + 2))</f>
        <v/>
      </c>
      <c r="S235">
        <f t="shared" si="163"/>
        <v>2245</v>
      </c>
      <c r="T235">
        <f t="shared" si="132"/>
        <v>2040</v>
      </c>
      <c r="U235" cm="1">
        <f t="array" ref="U235">IF(T235&gt;=MAX($D$3:$D$100),MAX($D$3:$D$100),IF(S235&lt;$D$3,$D$3,INDEX($D$3:$D$100,MATCH(S235,$D$3:$D$100)+1)))</f>
        <v>2040</v>
      </c>
      <c r="V235">
        <f t="shared" si="133"/>
        <v>4.5720000000000003E-5</v>
      </c>
      <c r="W235" s="38">
        <f t="shared" si="134"/>
        <v>4.5720000000000003E-5</v>
      </c>
      <c r="X235">
        <f t="shared" si="135"/>
        <v>4.5720000000000003E-5</v>
      </c>
      <c r="Y235">
        <f t="shared" si="136"/>
        <v>0.55650384000000008</v>
      </c>
      <c r="Z235">
        <f t="shared" si="137"/>
        <v>0</v>
      </c>
      <c r="AE235">
        <f t="shared" si="164"/>
        <v>2245</v>
      </c>
      <c r="AF235">
        <f t="shared" si="138"/>
        <v>2040</v>
      </c>
      <c r="AG235" cm="1">
        <f t="array" ref="AG235">IF(AF235&gt;=MAX($D$3:$D$100),MAX($D$3:$D$100),IF(AE235&lt;$D$3,$D$3,INDEX($D$3:$D$100,MATCH(AE235,$D$3:$D$100)+1)))</f>
        <v>2040</v>
      </c>
      <c r="AH235">
        <f t="shared" si="139"/>
        <v>4.572E-4</v>
      </c>
      <c r="AI235" s="38">
        <f t="shared" si="140"/>
        <v>4.572E-4</v>
      </c>
      <c r="AJ235">
        <f t="shared" si="141"/>
        <v>4.572E-4</v>
      </c>
      <c r="AK235">
        <f t="shared" si="142"/>
        <v>5.5650383999999997</v>
      </c>
      <c r="AL235">
        <f t="shared" si="143"/>
        <v>0</v>
      </c>
      <c r="AN235" s="1" t="str" cm="1">
        <f t="array" ref="AN235">IF(INDEX(Utilities!235:235,$B$9)="","",INDEX(Utilities!235:235,$B$9))</f>
        <v/>
      </c>
      <c r="AO235" s="1" t="str" cm="1">
        <f t="array" ref="AO235">IF(INDEX(Utilities!235:235,$B$9 + 4)="","",INDEX(Utilities!235:235,$B$9 +4))</f>
        <v/>
      </c>
      <c r="AQ235">
        <f t="shared" si="165"/>
        <v>2245</v>
      </c>
      <c r="AR235">
        <f t="shared" si="144"/>
        <v>2040</v>
      </c>
      <c r="AS235" cm="1">
        <f t="array" ref="AS235">IF(AR235&gt;=MAX($D$3:$D$100),MAX($D$3:$D$100),IF(AQ235&lt;$D$3,$D$3,INDEX($D$3:$D$100,MATCH(AQ235,$D$3:$D$100)+1)))</f>
        <v>2040</v>
      </c>
      <c r="AT235">
        <f t="shared" si="145"/>
        <v>9.6840000000000001E-5</v>
      </c>
      <c r="AU235" s="38">
        <f t="shared" si="146"/>
        <v>9.6840000000000001E-5</v>
      </c>
      <c r="AV235">
        <f t="shared" si="147"/>
        <v>9.6840000000000001E-5</v>
      </c>
      <c r="AW235">
        <f t="shared" si="148"/>
        <v>1.17873648</v>
      </c>
      <c r="AX235">
        <f t="shared" si="149"/>
        <v>0</v>
      </c>
      <c r="BC235">
        <f t="shared" si="166"/>
        <v>2245</v>
      </c>
      <c r="BD235">
        <f t="shared" si="150"/>
        <v>2040</v>
      </c>
      <c r="BE235" cm="1">
        <f t="array" ref="BE235">IF(BD235&gt;=MAX($D$3:$D$100),MAX($D$3:$D$100),IF(BC235&lt;$D$3,$D$3,INDEX($D$3:$D$100,MATCH(BC235,$D$3:$D$100)+1)))</f>
        <v>2040</v>
      </c>
      <c r="BF235">
        <f t="shared" si="151"/>
        <v>0.61919999999999997</v>
      </c>
      <c r="BG235" s="38">
        <f t="shared" si="152"/>
        <v>0.61919999999999997</v>
      </c>
      <c r="BH235">
        <f t="shared" si="153"/>
        <v>0.61919999999999997</v>
      </c>
      <c r="BI235">
        <f t="shared" si="154"/>
        <v>7536.9023999999999</v>
      </c>
      <c r="BJ235">
        <f t="shared" si="155"/>
        <v>0</v>
      </c>
      <c r="BL235" s="1" t="str" cm="1">
        <f t="array" ref="BL235">IF(INDEX(Utilities!235:235,$B$9)="","",INDEX(Utilities!235:235,$B$9))</f>
        <v/>
      </c>
      <c r="BM235" s="1" t="str" cm="1">
        <f t="array" ref="BM235">IF(INDEX(Utilities!235:235,$B$9 + 5)="","",INDEX(Utilities!235:235,$B$9 +5))</f>
        <v/>
      </c>
      <c r="BO235">
        <f t="shared" si="167"/>
        <v>2245</v>
      </c>
      <c r="BP235">
        <f t="shared" si="156"/>
        <v>2040</v>
      </c>
      <c r="BQ235" cm="1">
        <f t="array" ref="BQ235">IF(BP235&gt;=MAX($D$3:$D$100),MAX($D$3:$D$100),IF(BO235&lt;$D$3,$D$3,INDEX($D$3:$D$100,MATCH(BO235,$D$3:$D$100)+1)))</f>
        <v>2040</v>
      </c>
      <c r="BR235">
        <f t="shared" si="157"/>
        <v>4.5396000000000001</v>
      </c>
      <c r="BS235" s="38">
        <f t="shared" si="158"/>
        <v>4.5396000000000001</v>
      </c>
      <c r="BT235">
        <f t="shared" si="159"/>
        <v>4.5396000000000001</v>
      </c>
      <c r="BU235">
        <f t="shared" si="160"/>
        <v>55256.011200000001</v>
      </c>
      <c r="BV235">
        <f t="shared" si="161"/>
        <v>0</v>
      </c>
    </row>
    <row r="236" spans="7:74" x14ac:dyDescent="0.25">
      <c r="G236">
        <f t="shared" si="162"/>
        <v>2246</v>
      </c>
      <c r="H236">
        <f t="shared" si="126"/>
        <v>2040</v>
      </c>
      <c r="I236" cm="1">
        <f t="array" ref="I236">IF(H236&gt;=MAX($D$3:$D$100),MAX($D$3:$D$100),IF(G236&lt;$D$3,$D$3,INDEX($D$3:$D$100,MATCH(G236,$D$3:$D$100)+1)))</f>
        <v>2040</v>
      </c>
      <c r="J236">
        <f t="shared" si="127"/>
        <v>6.8040000000000003E-2</v>
      </c>
      <c r="K236">
        <f t="shared" si="128"/>
        <v>6.8040000000000003E-2</v>
      </c>
      <c r="L236">
        <f t="shared" si="129"/>
        <v>6.8040000000000003E-2</v>
      </c>
      <c r="M236">
        <f t="shared" si="130"/>
        <v>828.18288000000007</v>
      </c>
      <c r="N236">
        <f t="shared" si="131"/>
        <v>0</v>
      </c>
      <c r="P236" s="1" t="str" cm="1">
        <f t="array" ref="P236">IF(INDEX(Utilities!236:236,$B$9)="","",INDEX(Utilities!236:236,$B$9))</f>
        <v/>
      </c>
      <c r="Q236" s="1" t="str" cm="1">
        <f t="array" ref="Q236">IF(INDEX(Utilities!236:236,$B$9 + 2)="","",INDEX(Utilities!236:236,$B$9 + 2))</f>
        <v/>
      </c>
      <c r="S236">
        <f t="shared" si="163"/>
        <v>2246</v>
      </c>
      <c r="T236">
        <f t="shared" si="132"/>
        <v>2040</v>
      </c>
      <c r="U236" cm="1">
        <f t="array" ref="U236">IF(T236&gt;=MAX($D$3:$D$100),MAX($D$3:$D$100),IF(S236&lt;$D$3,$D$3,INDEX($D$3:$D$100,MATCH(S236,$D$3:$D$100)+1)))</f>
        <v>2040</v>
      </c>
      <c r="V236">
        <f t="shared" si="133"/>
        <v>4.5720000000000003E-5</v>
      </c>
      <c r="W236" s="38">
        <f t="shared" si="134"/>
        <v>4.5720000000000003E-5</v>
      </c>
      <c r="X236">
        <f t="shared" si="135"/>
        <v>4.5720000000000003E-5</v>
      </c>
      <c r="Y236">
        <f t="shared" si="136"/>
        <v>0.55650384000000008</v>
      </c>
      <c r="Z236">
        <f t="shared" si="137"/>
        <v>0</v>
      </c>
      <c r="AE236">
        <f t="shared" si="164"/>
        <v>2246</v>
      </c>
      <c r="AF236">
        <f t="shared" si="138"/>
        <v>2040</v>
      </c>
      <c r="AG236" cm="1">
        <f t="array" ref="AG236">IF(AF236&gt;=MAX($D$3:$D$100),MAX($D$3:$D$100),IF(AE236&lt;$D$3,$D$3,INDEX($D$3:$D$100,MATCH(AE236,$D$3:$D$100)+1)))</f>
        <v>2040</v>
      </c>
      <c r="AH236">
        <f t="shared" si="139"/>
        <v>4.572E-4</v>
      </c>
      <c r="AI236" s="38">
        <f t="shared" si="140"/>
        <v>4.572E-4</v>
      </c>
      <c r="AJ236">
        <f t="shared" si="141"/>
        <v>4.572E-4</v>
      </c>
      <c r="AK236">
        <f t="shared" si="142"/>
        <v>5.5650383999999997</v>
      </c>
      <c r="AL236">
        <f t="shared" si="143"/>
        <v>0</v>
      </c>
      <c r="AN236" s="1" t="str" cm="1">
        <f t="array" ref="AN236">IF(INDEX(Utilities!236:236,$B$9)="","",INDEX(Utilities!236:236,$B$9))</f>
        <v/>
      </c>
      <c r="AO236" s="1" t="str" cm="1">
        <f t="array" ref="AO236">IF(INDEX(Utilities!236:236,$B$9 + 4)="","",INDEX(Utilities!236:236,$B$9 +4))</f>
        <v/>
      </c>
      <c r="AQ236">
        <f t="shared" si="165"/>
        <v>2246</v>
      </c>
      <c r="AR236">
        <f t="shared" si="144"/>
        <v>2040</v>
      </c>
      <c r="AS236" cm="1">
        <f t="array" ref="AS236">IF(AR236&gt;=MAX($D$3:$D$100),MAX($D$3:$D$100),IF(AQ236&lt;$D$3,$D$3,INDEX($D$3:$D$100,MATCH(AQ236,$D$3:$D$100)+1)))</f>
        <v>2040</v>
      </c>
      <c r="AT236">
        <f t="shared" si="145"/>
        <v>9.6840000000000001E-5</v>
      </c>
      <c r="AU236" s="38">
        <f t="shared" si="146"/>
        <v>9.6840000000000001E-5</v>
      </c>
      <c r="AV236">
        <f t="shared" si="147"/>
        <v>9.6840000000000001E-5</v>
      </c>
      <c r="AW236">
        <f t="shared" si="148"/>
        <v>1.17873648</v>
      </c>
      <c r="AX236">
        <f t="shared" si="149"/>
        <v>0</v>
      </c>
      <c r="BC236">
        <f t="shared" si="166"/>
        <v>2246</v>
      </c>
      <c r="BD236">
        <f t="shared" si="150"/>
        <v>2040</v>
      </c>
      <c r="BE236" cm="1">
        <f t="array" ref="BE236">IF(BD236&gt;=MAX($D$3:$D$100),MAX($D$3:$D$100),IF(BC236&lt;$D$3,$D$3,INDEX($D$3:$D$100,MATCH(BC236,$D$3:$D$100)+1)))</f>
        <v>2040</v>
      </c>
      <c r="BF236">
        <f t="shared" si="151"/>
        <v>0.61919999999999997</v>
      </c>
      <c r="BG236" s="38">
        <f t="shared" si="152"/>
        <v>0.61919999999999997</v>
      </c>
      <c r="BH236">
        <f t="shared" si="153"/>
        <v>0.61919999999999997</v>
      </c>
      <c r="BI236">
        <f t="shared" si="154"/>
        <v>7536.9023999999999</v>
      </c>
      <c r="BJ236">
        <f t="shared" si="155"/>
        <v>0</v>
      </c>
      <c r="BL236" s="1" t="str" cm="1">
        <f t="array" ref="BL236">IF(INDEX(Utilities!236:236,$B$9)="","",INDEX(Utilities!236:236,$B$9))</f>
        <v/>
      </c>
      <c r="BM236" s="1" t="str" cm="1">
        <f t="array" ref="BM236">IF(INDEX(Utilities!236:236,$B$9 + 5)="","",INDEX(Utilities!236:236,$B$9 +5))</f>
        <v/>
      </c>
      <c r="BO236">
        <f t="shared" si="167"/>
        <v>2246</v>
      </c>
      <c r="BP236">
        <f t="shared" si="156"/>
        <v>2040</v>
      </c>
      <c r="BQ236" cm="1">
        <f t="array" ref="BQ236">IF(BP236&gt;=MAX($D$3:$D$100),MAX($D$3:$D$100),IF(BO236&lt;$D$3,$D$3,INDEX($D$3:$D$100,MATCH(BO236,$D$3:$D$100)+1)))</f>
        <v>2040</v>
      </c>
      <c r="BR236">
        <f t="shared" si="157"/>
        <v>4.5396000000000001</v>
      </c>
      <c r="BS236" s="38">
        <f t="shared" si="158"/>
        <v>4.5396000000000001</v>
      </c>
      <c r="BT236">
        <f t="shared" si="159"/>
        <v>4.5396000000000001</v>
      </c>
      <c r="BU236">
        <f t="shared" si="160"/>
        <v>55256.011200000001</v>
      </c>
      <c r="BV236">
        <f t="shared" si="161"/>
        <v>0</v>
      </c>
    </row>
    <row r="237" spans="7:74" x14ac:dyDescent="0.25">
      <c r="G237">
        <f t="shared" si="162"/>
        <v>2247</v>
      </c>
      <c r="H237">
        <f t="shared" si="126"/>
        <v>2040</v>
      </c>
      <c r="I237" cm="1">
        <f t="array" ref="I237">IF(H237&gt;=MAX($D$3:$D$100),MAX($D$3:$D$100),IF(G237&lt;$D$3,$D$3,INDEX($D$3:$D$100,MATCH(G237,$D$3:$D$100)+1)))</f>
        <v>2040</v>
      </c>
      <c r="J237">
        <f t="shared" si="127"/>
        <v>6.8040000000000003E-2</v>
      </c>
      <c r="K237">
        <f t="shared" si="128"/>
        <v>6.8040000000000003E-2</v>
      </c>
      <c r="L237">
        <f t="shared" si="129"/>
        <v>6.8040000000000003E-2</v>
      </c>
      <c r="M237">
        <f t="shared" si="130"/>
        <v>828.18288000000007</v>
      </c>
      <c r="N237">
        <f t="shared" si="131"/>
        <v>0</v>
      </c>
      <c r="P237" s="1" t="str" cm="1">
        <f t="array" ref="P237">IF(INDEX(Utilities!237:237,$B$9)="","",INDEX(Utilities!237:237,$B$9))</f>
        <v/>
      </c>
      <c r="Q237" s="1" t="str" cm="1">
        <f t="array" ref="Q237">IF(INDEX(Utilities!237:237,$B$9 + 2)="","",INDEX(Utilities!237:237,$B$9 + 2))</f>
        <v/>
      </c>
      <c r="S237">
        <f t="shared" si="163"/>
        <v>2247</v>
      </c>
      <c r="T237">
        <f t="shared" si="132"/>
        <v>2040</v>
      </c>
      <c r="U237" cm="1">
        <f t="array" ref="U237">IF(T237&gt;=MAX($D$3:$D$100),MAX($D$3:$D$100),IF(S237&lt;$D$3,$D$3,INDEX($D$3:$D$100,MATCH(S237,$D$3:$D$100)+1)))</f>
        <v>2040</v>
      </c>
      <c r="V237">
        <f t="shared" si="133"/>
        <v>4.5720000000000003E-5</v>
      </c>
      <c r="W237" s="38">
        <f t="shared" si="134"/>
        <v>4.5720000000000003E-5</v>
      </c>
      <c r="X237">
        <f t="shared" si="135"/>
        <v>4.5720000000000003E-5</v>
      </c>
      <c r="Y237">
        <f t="shared" si="136"/>
        <v>0.55650384000000008</v>
      </c>
      <c r="Z237">
        <f t="shared" si="137"/>
        <v>0</v>
      </c>
      <c r="AE237">
        <f t="shared" si="164"/>
        <v>2247</v>
      </c>
      <c r="AF237">
        <f t="shared" si="138"/>
        <v>2040</v>
      </c>
      <c r="AG237" cm="1">
        <f t="array" ref="AG237">IF(AF237&gt;=MAX($D$3:$D$100),MAX($D$3:$D$100),IF(AE237&lt;$D$3,$D$3,INDEX($D$3:$D$100,MATCH(AE237,$D$3:$D$100)+1)))</f>
        <v>2040</v>
      </c>
      <c r="AH237">
        <f t="shared" si="139"/>
        <v>4.572E-4</v>
      </c>
      <c r="AI237" s="38">
        <f t="shared" si="140"/>
        <v>4.572E-4</v>
      </c>
      <c r="AJ237">
        <f t="shared" si="141"/>
        <v>4.572E-4</v>
      </c>
      <c r="AK237">
        <f t="shared" si="142"/>
        <v>5.5650383999999997</v>
      </c>
      <c r="AL237">
        <f t="shared" si="143"/>
        <v>0</v>
      </c>
      <c r="AN237" s="1" t="str" cm="1">
        <f t="array" ref="AN237">IF(INDEX(Utilities!237:237,$B$9)="","",INDEX(Utilities!237:237,$B$9))</f>
        <v/>
      </c>
      <c r="AO237" s="1" t="str" cm="1">
        <f t="array" ref="AO237">IF(INDEX(Utilities!237:237,$B$9 + 4)="","",INDEX(Utilities!237:237,$B$9 +4))</f>
        <v/>
      </c>
      <c r="AQ237">
        <f t="shared" si="165"/>
        <v>2247</v>
      </c>
      <c r="AR237">
        <f t="shared" si="144"/>
        <v>2040</v>
      </c>
      <c r="AS237" cm="1">
        <f t="array" ref="AS237">IF(AR237&gt;=MAX($D$3:$D$100),MAX($D$3:$D$100),IF(AQ237&lt;$D$3,$D$3,INDEX($D$3:$D$100,MATCH(AQ237,$D$3:$D$100)+1)))</f>
        <v>2040</v>
      </c>
      <c r="AT237">
        <f t="shared" si="145"/>
        <v>9.6840000000000001E-5</v>
      </c>
      <c r="AU237" s="38">
        <f t="shared" si="146"/>
        <v>9.6840000000000001E-5</v>
      </c>
      <c r="AV237">
        <f t="shared" si="147"/>
        <v>9.6840000000000001E-5</v>
      </c>
      <c r="AW237">
        <f t="shared" si="148"/>
        <v>1.17873648</v>
      </c>
      <c r="AX237">
        <f t="shared" si="149"/>
        <v>0</v>
      </c>
      <c r="BC237">
        <f t="shared" si="166"/>
        <v>2247</v>
      </c>
      <c r="BD237">
        <f t="shared" si="150"/>
        <v>2040</v>
      </c>
      <c r="BE237" cm="1">
        <f t="array" ref="BE237">IF(BD237&gt;=MAX($D$3:$D$100),MAX($D$3:$D$100),IF(BC237&lt;$D$3,$D$3,INDEX($D$3:$D$100,MATCH(BC237,$D$3:$D$100)+1)))</f>
        <v>2040</v>
      </c>
      <c r="BF237">
        <f t="shared" si="151"/>
        <v>0.61919999999999997</v>
      </c>
      <c r="BG237" s="38">
        <f t="shared" si="152"/>
        <v>0.61919999999999997</v>
      </c>
      <c r="BH237">
        <f t="shared" si="153"/>
        <v>0.61919999999999997</v>
      </c>
      <c r="BI237">
        <f t="shared" si="154"/>
        <v>7536.9023999999999</v>
      </c>
      <c r="BJ237">
        <f t="shared" si="155"/>
        <v>0</v>
      </c>
      <c r="BL237" s="1" t="str" cm="1">
        <f t="array" ref="BL237">IF(INDEX(Utilities!237:237,$B$9)="","",INDEX(Utilities!237:237,$B$9))</f>
        <v/>
      </c>
      <c r="BM237" s="1" t="str" cm="1">
        <f t="array" ref="BM237">IF(INDEX(Utilities!237:237,$B$9 + 5)="","",INDEX(Utilities!237:237,$B$9 +5))</f>
        <v/>
      </c>
      <c r="BO237">
        <f t="shared" si="167"/>
        <v>2247</v>
      </c>
      <c r="BP237">
        <f t="shared" si="156"/>
        <v>2040</v>
      </c>
      <c r="BQ237" cm="1">
        <f t="array" ref="BQ237">IF(BP237&gt;=MAX($D$3:$D$100),MAX($D$3:$D$100),IF(BO237&lt;$D$3,$D$3,INDEX($D$3:$D$100,MATCH(BO237,$D$3:$D$100)+1)))</f>
        <v>2040</v>
      </c>
      <c r="BR237">
        <f t="shared" si="157"/>
        <v>4.5396000000000001</v>
      </c>
      <c r="BS237" s="38">
        <f t="shared" si="158"/>
        <v>4.5396000000000001</v>
      </c>
      <c r="BT237">
        <f t="shared" si="159"/>
        <v>4.5396000000000001</v>
      </c>
      <c r="BU237">
        <f t="shared" si="160"/>
        <v>55256.011200000001</v>
      </c>
      <c r="BV237">
        <f t="shared" si="161"/>
        <v>0</v>
      </c>
    </row>
    <row r="238" spans="7:74" x14ac:dyDescent="0.25">
      <c r="G238">
        <f t="shared" si="162"/>
        <v>2248</v>
      </c>
      <c r="H238">
        <f t="shared" si="126"/>
        <v>2040</v>
      </c>
      <c r="I238" cm="1">
        <f t="array" ref="I238">IF(H238&gt;=MAX($D$3:$D$100),MAX($D$3:$D$100),IF(G238&lt;$D$3,$D$3,INDEX($D$3:$D$100,MATCH(G238,$D$3:$D$100)+1)))</f>
        <v>2040</v>
      </c>
      <c r="J238">
        <f t="shared" si="127"/>
        <v>6.8040000000000003E-2</v>
      </c>
      <c r="K238">
        <f t="shared" si="128"/>
        <v>6.8040000000000003E-2</v>
      </c>
      <c r="L238">
        <f t="shared" si="129"/>
        <v>6.8040000000000003E-2</v>
      </c>
      <c r="M238">
        <f t="shared" si="130"/>
        <v>828.18288000000007</v>
      </c>
      <c r="N238">
        <f t="shared" si="131"/>
        <v>0</v>
      </c>
      <c r="P238" s="1" t="str" cm="1">
        <f t="array" ref="P238">IF(INDEX(Utilities!238:238,$B$9)="","",INDEX(Utilities!238:238,$B$9))</f>
        <v/>
      </c>
      <c r="Q238" s="1" t="str" cm="1">
        <f t="array" ref="Q238">IF(INDEX(Utilities!238:238,$B$9 + 2)="","",INDEX(Utilities!238:238,$B$9 + 2))</f>
        <v/>
      </c>
      <c r="S238">
        <f t="shared" si="163"/>
        <v>2248</v>
      </c>
      <c r="T238">
        <f t="shared" si="132"/>
        <v>2040</v>
      </c>
      <c r="U238" cm="1">
        <f t="array" ref="U238">IF(T238&gt;=MAX($D$3:$D$100),MAX($D$3:$D$100),IF(S238&lt;$D$3,$D$3,INDEX($D$3:$D$100,MATCH(S238,$D$3:$D$100)+1)))</f>
        <v>2040</v>
      </c>
      <c r="V238">
        <f t="shared" si="133"/>
        <v>4.5720000000000003E-5</v>
      </c>
      <c r="W238" s="38">
        <f t="shared" si="134"/>
        <v>4.5720000000000003E-5</v>
      </c>
      <c r="X238">
        <f t="shared" si="135"/>
        <v>4.5720000000000003E-5</v>
      </c>
      <c r="Y238">
        <f t="shared" si="136"/>
        <v>0.55650384000000008</v>
      </c>
      <c r="Z238">
        <f t="shared" si="137"/>
        <v>0</v>
      </c>
      <c r="AE238">
        <f t="shared" si="164"/>
        <v>2248</v>
      </c>
      <c r="AF238">
        <f t="shared" si="138"/>
        <v>2040</v>
      </c>
      <c r="AG238" cm="1">
        <f t="array" ref="AG238">IF(AF238&gt;=MAX($D$3:$D$100),MAX($D$3:$D$100),IF(AE238&lt;$D$3,$D$3,INDEX($D$3:$D$100,MATCH(AE238,$D$3:$D$100)+1)))</f>
        <v>2040</v>
      </c>
      <c r="AH238">
        <f t="shared" si="139"/>
        <v>4.572E-4</v>
      </c>
      <c r="AI238" s="38">
        <f t="shared" si="140"/>
        <v>4.572E-4</v>
      </c>
      <c r="AJ238">
        <f t="shared" si="141"/>
        <v>4.572E-4</v>
      </c>
      <c r="AK238">
        <f t="shared" si="142"/>
        <v>5.5650383999999997</v>
      </c>
      <c r="AL238">
        <f t="shared" si="143"/>
        <v>0</v>
      </c>
      <c r="AN238" s="1" t="str" cm="1">
        <f t="array" ref="AN238">IF(INDEX(Utilities!238:238,$B$9)="","",INDEX(Utilities!238:238,$B$9))</f>
        <v/>
      </c>
      <c r="AO238" s="1" t="str" cm="1">
        <f t="array" ref="AO238">IF(INDEX(Utilities!238:238,$B$9 + 4)="","",INDEX(Utilities!238:238,$B$9 +4))</f>
        <v/>
      </c>
      <c r="AQ238">
        <f t="shared" si="165"/>
        <v>2248</v>
      </c>
      <c r="AR238">
        <f t="shared" si="144"/>
        <v>2040</v>
      </c>
      <c r="AS238" cm="1">
        <f t="array" ref="AS238">IF(AR238&gt;=MAX($D$3:$D$100),MAX($D$3:$D$100),IF(AQ238&lt;$D$3,$D$3,INDEX($D$3:$D$100,MATCH(AQ238,$D$3:$D$100)+1)))</f>
        <v>2040</v>
      </c>
      <c r="AT238">
        <f t="shared" si="145"/>
        <v>9.6840000000000001E-5</v>
      </c>
      <c r="AU238" s="38">
        <f t="shared" si="146"/>
        <v>9.6840000000000001E-5</v>
      </c>
      <c r="AV238">
        <f t="shared" si="147"/>
        <v>9.6840000000000001E-5</v>
      </c>
      <c r="AW238">
        <f t="shared" si="148"/>
        <v>1.17873648</v>
      </c>
      <c r="AX238">
        <f t="shared" si="149"/>
        <v>0</v>
      </c>
      <c r="BC238">
        <f t="shared" si="166"/>
        <v>2248</v>
      </c>
      <c r="BD238">
        <f t="shared" si="150"/>
        <v>2040</v>
      </c>
      <c r="BE238" cm="1">
        <f t="array" ref="BE238">IF(BD238&gt;=MAX($D$3:$D$100),MAX($D$3:$D$100),IF(BC238&lt;$D$3,$D$3,INDEX($D$3:$D$100,MATCH(BC238,$D$3:$D$100)+1)))</f>
        <v>2040</v>
      </c>
      <c r="BF238">
        <f t="shared" si="151"/>
        <v>0.61919999999999997</v>
      </c>
      <c r="BG238" s="38">
        <f t="shared" si="152"/>
        <v>0.61919999999999997</v>
      </c>
      <c r="BH238">
        <f t="shared" si="153"/>
        <v>0.61919999999999997</v>
      </c>
      <c r="BI238">
        <f t="shared" si="154"/>
        <v>7536.9023999999999</v>
      </c>
      <c r="BJ238">
        <f t="shared" si="155"/>
        <v>0</v>
      </c>
      <c r="BL238" s="1" t="str" cm="1">
        <f t="array" ref="BL238">IF(INDEX(Utilities!238:238,$B$9)="","",INDEX(Utilities!238:238,$B$9))</f>
        <v/>
      </c>
      <c r="BM238" s="1" t="str" cm="1">
        <f t="array" ref="BM238">IF(INDEX(Utilities!238:238,$B$9 + 5)="","",INDEX(Utilities!238:238,$B$9 +5))</f>
        <v/>
      </c>
      <c r="BO238">
        <f t="shared" si="167"/>
        <v>2248</v>
      </c>
      <c r="BP238">
        <f t="shared" si="156"/>
        <v>2040</v>
      </c>
      <c r="BQ238" cm="1">
        <f t="array" ref="BQ238">IF(BP238&gt;=MAX($D$3:$D$100),MAX($D$3:$D$100),IF(BO238&lt;$D$3,$D$3,INDEX($D$3:$D$100,MATCH(BO238,$D$3:$D$100)+1)))</f>
        <v>2040</v>
      </c>
      <c r="BR238">
        <f t="shared" si="157"/>
        <v>4.5396000000000001</v>
      </c>
      <c r="BS238" s="38">
        <f t="shared" si="158"/>
        <v>4.5396000000000001</v>
      </c>
      <c r="BT238">
        <f t="shared" si="159"/>
        <v>4.5396000000000001</v>
      </c>
      <c r="BU238">
        <f t="shared" si="160"/>
        <v>55256.011200000001</v>
      </c>
      <c r="BV238">
        <f t="shared" si="161"/>
        <v>0</v>
      </c>
    </row>
    <row r="239" spans="7:74" x14ac:dyDescent="0.25">
      <c r="G239">
        <f t="shared" si="162"/>
        <v>2249</v>
      </c>
      <c r="H239">
        <f t="shared" si="126"/>
        <v>2040</v>
      </c>
      <c r="I239" cm="1">
        <f t="array" ref="I239">IF(H239&gt;=MAX($D$3:$D$100),MAX($D$3:$D$100),IF(G239&lt;$D$3,$D$3,INDEX($D$3:$D$100,MATCH(G239,$D$3:$D$100)+1)))</f>
        <v>2040</v>
      </c>
      <c r="J239">
        <f t="shared" si="127"/>
        <v>6.8040000000000003E-2</v>
      </c>
      <c r="K239">
        <f t="shared" si="128"/>
        <v>6.8040000000000003E-2</v>
      </c>
      <c r="L239">
        <f t="shared" si="129"/>
        <v>6.8040000000000003E-2</v>
      </c>
      <c r="M239">
        <f t="shared" si="130"/>
        <v>828.18288000000007</v>
      </c>
      <c r="N239">
        <f t="shared" si="131"/>
        <v>0</v>
      </c>
      <c r="P239" s="1" t="str" cm="1">
        <f t="array" ref="P239">IF(INDEX(Utilities!239:239,$B$9)="","",INDEX(Utilities!239:239,$B$9))</f>
        <v/>
      </c>
      <c r="Q239" s="1" t="str" cm="1">
        <f t="array" ref="Q239">IF(INDEX(Utilities!239:239,$B$9 + 2)="","",INDEX(Utilities!239:239,$B$9 + 2))</f>
        <v/>
      </c>
      <c r="S239">
        <f t="shared" si="163"/>
        <v>2249</v>
      </c>
      <c r="T239">
        <f t="shared" si="132"/>
        <v>2040</v>
      </c>
      <c r="U239" cm="1">
        <f t="array" ref="U239">IF(T239&gt;=MAX($D$3:$D$100),MAX($D$3:$D$100),IF(S239&lt;$D$3,$D$3,INDEX($D$3:$D$100,MATCH(S239,$D$3:$D$100)+1)))</f>
        <v>2040</v>
      </c>
      <c r="V239">
        <f t="shared" si="133"/>
        <v>4.5720000000000003E-5</v>
      </c>
      <c r="W239" s="38">
        <f t="shared" si="134"/>
        <v>4.5720000000000003E-5</v>
      </c>
      <c r="X239">
        <f t="shared" si="135"/>
        <v>4.5720000000000003E-5</v>
      </c>
      <c r="Y239">
        <f t="shared" si="136"/>
        <v>0.55650384000000008</v>
      </c>
      <c r="Z239">
        <f t="shared" si="137"/>
        <v>0</v>
      </c>
      <c r="AE239">
        <f t="shared" si="164"/>
        <v>2249</v>
      </c>
      <c r="AF239">
        <f t="shared" si="138"/>
        <v>2040</v>
      </c>
      <c r="AG239" cm="1">
        <f t="array" ref="AG239">IF(AF239&gt;=MAX($D$3:$D$100),MAX($D$3:$D$100),IF(AE239&lt;$D$3,$D$3,INDEX($D$3:$D$100,MATCH(AE239,$D$3:$D$100)+1)))</f>
        <v>2040</v>
      </c>
      <c r="AH239">
        <f t="shared" si="139"/>
        <v>4.572E-4</v>
      </c>
      <c r="AI239" s="38">
        <f t="shared" si="140"/>
        <v>4.572E-4</v>
      </c>
      <c r="AJ239">
        <f t="shared" si="141"/>
        <v>4.572E-4</v>
      </c>
      <c r="AK239">
        <f t="shared" si="142"/>
        <v>5.5650383999999997</v>
      </c>
      <c r="AL239">
        <f t="shared" si="143"/>
        <v>0</v>
      </c>
      <c r="AN239" s="1" t="str" cm="1">
        <f t="array" ref="AN239">IF(INDEX(Utilities!239:239,$B$9)="","",INDEX(Utilities!239:239,$B$9))</f>
        <v/>
      </c>
      <c r="AO239" s="1" t="str" cm="1">
        <f t="array" ref="AO239">IF(INDEX(Utilities!239:239,$B$9 + 4)="","",INDEX(Utilities!239:239,$B$9 +4))</f>
        <v/>
      </c>
      <c r="AQ239">
        <f t="shared" si="165"/>
        <v>2249</v>
      </c>
      <c r="AR239">
        <f t="shared" si="144"/>
        <v>2040</v>
      </c>
      <c r="AS239" cm="1">
        <f t="array" ref="AS239">IF(AR239&gt;=MAX($D$3:$D$100),MAX($D$3:$D$100),IF(AQ239&lt;$D$3,$D$3,INDEX($D$3:$D$100,MATCH(AQ239,$D$3:$D$100)+1)))</f>
        <v>2040</v>
      </c>
      <c r="AT239">
        <f t="shared" si="145"/>
        <v>9.6840000000000001E-5</v>
      </c>
      <c r="AU239" s="38">
        <f t="shared" si="146"/>
        <v>9.6840000000000001E-5</v>
      </c>
      <c r="AV239">
        <f t="shared" si="147"/>
        <v>9.6840000000000001E-5</v>
      </c>
      <c r="AW239">
        <f t="shared" si="148"/>
        <v>1.17873648</v>
      </c>
      <c r="AX239">
        <f t="shared" si="149"/>
        <v>0</v>
      </c>
      <c r="BC239">
        <f t="shared" si="166"/>
        <v>2249</v>
      </c>
      <c r="BD239">
        <f t="shared" si="150"/>
        <v>2040</v>
      </c>
      <c r="BE239" cm="1">
        <f t="array" ref="BE239">IF(BD239&gt;=MAX($D$3:$D$100),MAX($D$3:$D$100),IF(BC239&lt;$D$3,$D$3,INDEX($D$3:$D$100,MATCH(BC239,$D$3:$D$100)+1)))</f>
        <v>2040</v>
      </c>
      <c r="BF239">
        <f t="shared" si="151"/>
        <v>0.61919999999999997</v>
      </c>
      <c r="BG239" s="38">
        <f t="shared" si="152"/>
        <v>0.61919999999999997</v>
      </c>
      <c r="BH239">
        <f t="shared" si="153"/>
        <v>0.61919999999999997</v>
      </c>
      <c r="BI239">
        <f t="shared" si="154"/>
        <v>7536.9023999999999</v>
      </c>
      <c r="BJ239">
        <f t="shared" si="155"/>
        <v>0</v>
      </c>
      <c r="BL239" s="1" t="str" cm="1">
        <f t="array" ref="BL239">IF(INDEX(Utilities!239:239,$B$9)="","",INDEX(Utilities!239:239,$B$9))</f>
        <v/>
      </c>
      <c r="BM239" s="1" t="str" cm="1">
        <f t="array" ref="BM239">IF(INDEX(Utilities!239:239,$B$9 + 5)="","",INDEX(Utilities!239:239,$B$9 +5))</f>
        <v/>
      </c>
      <c r="BO239">
        <f t="shared" si="167"/>
        <v>2249</v>
      </c>
      <c r="BP239">
        <f t="shared" si="156"/>
        <v>2040</v>
      </c>
      <c r="BQ239" cm="1">
        <f t="array" ref="BQ239">IF(BP239&gt;=MAX($D$3:$D$100),MAX($D$3:$D$100),IF(BO239&lt;$D$3,$D$3,INDEX($D$3:$D$100,MATCH(BO239,$D$3:$D$100)+1)))</f>
        <v>2040</v>
      </c>
      <c r="BR239">
        <f t="shared" si="157"/>
        <v>4.5396000000000001</v>
      </c>
      <c r="BS239" s="38">
        <f t="shared" si="158"/>
        <v>4.5396000000000001</v>
      </c>
      <c r="BT239">
        <f t="shared" si="159"/>
        <v>4.5396000000000001</v>
      </c>
      <c r="BU239">
        <f t="shared" si="160"/>
        <v>55256.011200000001</v>
      </c>
      <c r="BV239">
        <f t="shared" si="161"/>
        <v>0</v>
      </c>
    </row>
    <row r="240" spans="7:74" x14ac:dyDescent="0.25">
      <c r="G240">
        <f t="shared" si="162"/>
        <v>2250</v>
      </c>
      <c r="H240">
        <f t="shared" si="126"/>
        <v>2040</v>
      </c>
      <c r="I240" cm="1">
        <f t="array" ref="I240">IF(H240&gt;=MAX($D$3:$D$100),MAX($D$3:$D$100),IF(G240&lt;$D$3,$D$3,INDEX($D$3:$D$100,MATCH(G240,$D$3:$D$100)+1)))</f>
        <v>2040</v>
      </c>
      <c r="J240">
        <f t="shared" si="127"/>
        <v>6.8040000000000003E-2</v>
      </c>
      <c r="K240">
        <f t="shared" si="128"/>
        <v>6.8040000000000003E-2</v>
      </c>
      <c r="L240">
        <f t="shared" si="129"/>
        <v>6.8040000000000003E-2</v>
      </c>
      <c r="M240">
        <f t="shared" si="130"/>
        <v>828.18288000000007</v>
      </c>
      <c r="N240">
        <f t="shared" si="131"/>
        <v>0</v>
      </c>
      <c r="P240" s="1" t="str" cm="1">
        <f t="array" ref="P240">IF(INDEX(Utilities!240:240,$B$9)="","",INDEX(Utilities!240:240,$B$9))</f>
        <v/>
      </c>
      <c r="Q240" s="1" t="str" cm="1">
        <f t="array" ref="Q240">IF(INDEX(Utilities!240:240,$B$9 + 2)="","",INDEX(Utilities!240:240,$B$9 + 2))</f>
        <v/>
      </c>
      <c r="S240">
        <f t="shared" si="163"/>
        <v>2250</v>
      </c>
      <c r="T240">
        <f t="shared" si="132"/>
        <v>2040</v>
      </c>
      <c r="U240" cm="1">
        <f t="array" ref="U240">IF(T240&gt;=MAX($D$3:$D$100),MAX($D$3:$D$100),IF(S240&lt;$D$3,$D$3,INDEX($D$3:$D$100,MATCH(S240,$D$3:$D$100)+1)))</f>
        <v>2040</v>
      </c>
      <c r="V240">
        <f t="shared" si="133"/>
        <v>4.5720000000000003E-5</v>
      </c>
      <c r="W240" s="38">
        <f t="shared" si="134"/>
        <v>4.5720000000000003E-5</v>
      </c>
      <c r="X240">
        <f t="shared" si="135"/>
        <v>4.5720000000000003E-5</v>
      </c>
      <c r="Y240">
        <f t="shared" si="136"/>
        <v>0.55650384000000008</v>
      </c>
      <c r="Z240">
        <f t="shared" si="137"/>
        <v>0</v>
      </c>
      <c r="AE240">
        <f t="shared" si="164"/>
        <v>2250</v>
      </c>
      <c r="AF240">
        <f t="shared" si="138"/>
        <v>2040</v>
      </c>
      <c r="AG240" cm="1">
        <f t="array" ref="AG240">IF(AF240&gt;=MAX($D$3:$D$100),MAX($D$3:$D$100),IF(AE240&lt;$D$3,$D$3,INDEX($D$3:$D$100,MATCH(AE240,$D$3:$D$100)+1)))</f>
        <v>2040</v>
      </c>
      <c r="AH240">
        <f t="shared" si="139"/>
        <v>4.572E-4</v>
      </c>
      <c r="AI240" s="38">
        <f t="shared" si="140"/>
        <v>4.572E-4</v>
      </c>
      <c r="AJ240">
        <f t="shared" si="141"/>
        <v>4.572E-4</v>
      </c>
      <c r="AK240">
        <f t="shared" si="142"/>
        <v>5.5650383999999997</v>
      </c>
      <c r="AL240">
        <f t="shared" si="143"/>
        <v>0</v>
      </c>
      <c r="AN240" s="1" t="str" cm="1">
        <f t="array" ref="AN240">IF(INDEX(Utilities!240:240,$B$9)="","",INDEX(Utilities!240:240,$B$9))</f>
        <v/>
      </c>
      <c r="AO240" s="1" t="str" cm="1">
        <f t="array" ref="AO240">IF(INDEX(Utilities!240:240,$B$9 + 4)="","",INDEX(Utilities!240:240,$B$9 +4))</f>
        <v/>
      </c>
      <c r="AQ240">
        <f t="shared" si="165"/>
        <v>2250</v>
      </c>
      <c r="AR240">
        <f t="shared" si="144"/>
        <v>2040</v>
      </c>
      <c r="AS240" cm="1">
        <f t="array" ref="AS240">IF(AR240&gt;=MAX($D$3:$D$100),MAX($D$3:$D$100),IF(AQ240&lt;$D$3,$D$3,INDEX($D$3:$D$100,MATCH(AQ240,$D$3:$D$100)+1)))</f>
        <v>2040</v>
      </c>
      <c r="AT240">
        <f t="shared" si="145"/>
        <v>9.6840000000000001E-5</v>
      </c>
      <c r="AU240" s="38">
        <f t="shared" si="146"/>
        <v>9.6840000000000001E-5</v>
      </c>
      <c r="AV240">
        <f t="shared" si="147"/>
        <v>9.6840000000000001E-5</v>
      </c>
      <c r="AW240">
        <f t="shared" si="148"/>
        <v>1.17873648</v>
      </c>
      <c r="AX240">
        <f t="shared" si="149"/>
        <v>0</v>
      </c>
      <c r="BC240">
        <f t="shared" si="166"/>
        <v>2250</v>
      </c>
      <c r="BD240">
        <f t="shared" si="150"/>
        <v>2040</v>
      </c>
      <c r="BE240" cm="1">
        <f t="array" ref="BE240">IF(BD240&gt;=MAX($D$3:$D$100),MAX($D$3:$D$100),IF(BC240&lt;$D$3,$D$3,INDEX($D$3:$D$100,MATCH(BC240,$D$3:$D$100)+1)))</f>
        <v>2040</v>
      </c>
      <c r="BF240">
        <f t="shared" si="151"/>
        <v>0.61919999999999997</v>
      </c>
      <c r="BG240" s="38">
        <f t="shared" si="152"/>
        <v>0.61919999999999997</v>
      </c>
      <c r="BH240">
        <f t="shared" si="153"/>
        <v>0.61919999999999997</v>
      </c>
      <c r="BI240">
        <f t="shared" si="154"/>
        <v>7536.9023999999999</v>
      </c>
      <c r="BJ240">
        <f t="shared" si="155"/>
        <v>0</v>
      </c>
      <c r="BL240" s="1" t="str" cm="1">
        <f t="array" ref="BL240">IF(INDEX(Utilities!240:240,$B$9)="","",INDEX(Utilities!240:240,$B$9))</f>
        <v/>
      </c>
      <c r="BM240" s="1" t="str" cm="1">
        <f t="array" ref="BM240">IF(INDEX(Utilities!240:240,$B$9 + 5)="","",INDEX(Utilities!240:240,$B$9 +5))</f>
        <v/>
      </c>
      <c r="BO240">
        <f t="shared" si="167"/>
        <v>2250</v>
      </c>
      <c r="BP240">
        <f t="shared" si="156"/>
        <v>2040</v>
      </c>
      <c r="BQ240" cm="1">
        <f t="array" ref="BQ240">IF(BP240&gt;=MAX($D$3:$D$100),MAX($D$3:$D$100),IF(BO240&lt;$D$3,$D$3,INDEX($D$3:$D$100,MATCH(BO240,$D$3:$D$100)+1)))</f>
        <v>2040</v>
      </c>
      <c r="BR240">
        <f t="shared" si="157"/>
        <v>4.5396000000000001</v>
      </c>
      <c r="BS240" s="38">
        <f t="shared" si="158"/>
        <v>4.5396000000000001</v>
      </c>
      <c r="BT240">
        <f t="shared" si="159"/>
        <v>4.5396000000000001</v>
      </c>
      <c r="BU240">
        <f t="shared" si="160"/>
        <v>55256.011200000001</v>
      </c>
      <c r="BV240">
        <f t="shared" si="161"/>
        <v>0</v>
      </c>
    </row>
    <row r="241" spans="7:74" x14ac:dyDescent="0.25">
      <c r="G241">
        <f t="shared" si="162"/>
        <v>2251</v>
      </c>
      <c r="H241">
        <f t="shared" si="126"/>
        <v>2040</v>
      </c>
      <c r="I241" cm="1">
        <f t="array" ref="I241">IF(H241&gt;=MAX($D$3:$D$100),MAX($D$3:$D$100),IF(G241&lt;$D$3,$D$3,INDEX($D$3:$D$100,MATCH(G241,$D$3:$D$100)+1)))</f>
        <v>2040</v>
      </c>
      <c r="J241">
        <f t="shared" si="127"/>
        <v>6.8040000000000003E-2</v>
      </c>
      <c r="K241">
        <f t="shared" si="128"/>
        <v>6.8040000000000003E-2</v>
      </c>
      <c r="L241">
        <f t="shared" si="129"/>
        <v>6.8040000000000003E-2</v>
      </c>
      <c r="M241">
        <f t="shared" si="130"/>
        <v>828.18288000000007</v>
      </c>
      <c r="N241">
        <f t="shared" si="131"/>
        <v>0</v>
      </c>
      <c r="P241" s="1" t="str" cm="1">
        <f t="array" ref="P241">IF(INDEX(Utilities!241:241,$B$9)="","",INDEX(Utilities!241:241,$B$9))</f>
        <v/>
      </c>
      <c r="Q241" s="1" t="str" cm="1">
        <f t="array" ref="Q241">IF(INDEX(Utilities!241:241,$B$9 + 2)="","",INDEX(Utilities!241:241,$B$9 + 2))</f>
        <v/>
      </c>
      <c r="S241">
        <f t="shared" si="163"/>
        <v>2251</v>
      </c>
      <c r="T241">
        <f t="shared" si="132"/>
        <v>2040</v>
      </c>
      <c r="U241" cm="1">
        <f t="array" ref="U241">IF(T241&gt;=MAX($D$3:$D$100),MAX($D$3:$D$100),IF(S241&lt;$D$3,$D$3,INDEX($D$3:$D$100,MATCH(S241,$D$3:$D$100)+1)))</f>
        <v>2040</v>
      </c>
      <c r="V241">
        <f t="shared" si="133"/>
        <v>4.5720000000000003E-5</v>
      </c>
      <c r="W241" s="38">
        <f t="shared" si="134"/>
        <v>4.5720000000000003E-5</v>
      </c>
      <c r="X241">
        <f t="shared" si="135"/>
        <v>4.5720000000000003E-5</v>
      </c>
      <c r="Y241">
        <f t="shared" si="136"/>
        <v>0.55650384000000008</v>
      </c>
      <c r="Z241">
        <f t="shared" si="137"/>
        <v>0</v>
      </c>
      <c r="AE241">
        <f t="shared" si="164"/>
        <v>2251</v>
      </c>
      <c r="AF241">
        <f t="shared" si="138"/>
        <v>2040</v>
      </c>
      <c r="AG241" cm="1">
        <f t="array" ref="AG241">IF(AF241&gt;=MAX($D$3:$D$100),MAX($D$3:$D$100),IF(AE241&lt;$D$3,$D$3,INDEX($D$3:$D$100,MATCH(AE241,$D$3:$D$100)+1)))</f>
        <v>2040</v>
      </c>
      <c r="AH241">
        <f t="shared" si="139"/>
        <v>4.572E-4</v>
      </c>
      <c r="AI241" s="38">
        <f t="shared" si="140"/>
        <v>4.572E-4</v>
      </c>
      <c r="AJ241">
        <f t="shared" si="141"/>
        <v>4.572E-4</v>
      </c>
      <c r="AK241">
        <f t="shared" si="142"/>
        <v>5.5650383999999997</v>
      </c>
      <c r="AL241">
        <f t="shared" si="143"/>
        <v>0</v>
      </c>
      <c r="AN241" s="1" t="str" cm="1">
        <f t="array" ref="AN241">IF(INDEX(Utilities!241:241,$B$9)="","",INDEX(Utilities!241:241,$B$9))</f>
        <v/>
      </c>
      <c r="AO241" s="1" t="str" cm="1">
        <f t="array" ref="AO241">IF(INDEX(Utilities!241:241,$B$9 + 4)="","",INDEX(Utilities!241:241,$B$9 +4))</f>
        <v/>
      </c>
      <c r="AQ241">
        <f t="shared" si="165"/>
        <v>2251</v>
      </c>
      <c r="AR241">
        <f t="shared" si="144"/>
        <v>2040</v>
      </c>
      <c r="AS241" cm="1">
        <f t="array" ref="AS241">IF(AR241&gt;=MAX($D$3:$D$100),MAX($D$3:$D$100),IF(AQ241&lt;$D$3,$D$3,INDEX($D$3:$D$100,MATCH(AQ241,$D$3:$D$100)+1)))</f>
        <v>2040</v>
      </c>
      <c r="AT241">
        <f t="shared" si="145"/>
        <v>9.6840000000000001E-5</v>
      </c>
      <c r="AU241" s="38">
        <f t="shared" si="146"/>
        <v>9.6840000000000001E-5</v>
      </c>
      <c r="AV241">
        <f t="shared" si="147"/>
        <v>9.6840000000000001E-5</v>
      </c>
      <c r="AW241">
        <f t="shared" si="148"/>
        <v>1.17873648</v>
      </c>
      <c r="AX241">
        <f t="shared" si="149"/>
        <v>0</v>
      </c>
      <c r="BC241">
        <f t="shared" si="166"/>
        <v>2251</v>
      </c>
      <c r="BD241">
        <f t="shared" si="150"/>
        <v>2040</v>
      </c>
      <c r="BE241" cm="1">
        <f t="array" ref="BE241">IF(BD241&gt;=MAX($D$3:$D$100),MAX($D$3:$D$100),IF(BC241&lt;$D$3,$D$3,INDEX($D$3:$D$100,MATCH(BC241,$D$3:$D$100)+1)))</f>
        <v>2040</v>
      </c>
      <c r="BF241">
        <f t="shared" si="151"/>
        <v>0.61919999999999997</v>
      </c>
      <c r="BG241" s="38">
        <f t="shared" si="152"/>
        <v>0.61919999999999997</v>
      </c>
      <c r="BH241">
        <f t="shared" si="153"/>
        <v>0.61919999999999997</v>
      </c>
      <c r="BI241">
        <f t="shared" si="154"/>
        <v>7536.9023999999999</v>
      </c>
      <c r="BJ241">
        <f t="shared" si="155"/>
        <v>0</v>
      </c>
      <c r="BL241" s="1" t="str" cm="1">
        <f t="array" ref="BL241">IF(INDEX(Utilities!241:241,$B$9)="","",INDEX(Utilities!241:241,$B$9))</f>
        <v/>
      </c>
      <c r="BM241" s="1" t="str" cm="1">
        <f t="array" ref="BM241">IF(INDEX(Utilities!241:241,$B$9 + 5)="","",INDEX(Utilities!241:241,$B$9 +5))</f>
        <v/>
      </c>
      <c r="BO241">
        <f t="shared" si="167"/>
        <v>2251</v>
      </c>
      <c r="BP241">
        <f t="shared" si="156"/>
        <v>2040</v>
      </c>
      <c r="BQ241" cm="1">
        <f t="array" ref="BQ241">IF(BP241&gt;=MAX($D$3:$D$100),MAX($D$3:$D$100),IF(BO241&lt;$D$3,$D$3,INDEX($D$3:$D$100,MATCH(BO241,$D$3:$D$100)+1)))</f>
        <v>2040</v>
      </c>
      <c r="BR241">
        <f t="shared" si="157"/>
        <v>4.5396000000000001</v>
      </c>
      <c r="BS241" s="38">
        <f t="shared" si="158"/>
        <v>4.5396000000000001</v>
      </c>
      <c r="BT241">
        <f t="shared" si="159"/>
        <v>4.5396000000000001</v>
      </c>
      <c r="BU241">
        <f t="shared" si="160"/>
        <v>55256.011200000001</v>
      </c>
      <c r="BV241">
        <f t="shared" si="161"/>
        <v>0</v>
      </c>
    </row>
    <row r="242" spans="7:74" x14ac:dyDescent="0.25">
      <c r="G242">
        <f t="shared" si="162"/>
        <v>2252</v>
      </c>
      <c r="H242">
        <f t="shared" si="126"/>
        <v>2040</v>
      </c>
      <c r="I242" cm="1">
        <f t="array" ref="I242">IF(H242&gt;=MAX($D$3:$D$100),MAX($D$3:$D$100),IF(G242&lt;$D$3,$D$3,INDEX($D$3:$D$100,MATCH(G242,$D$3:$D$100)+1)))</f>
        <v>2040</v>
      </c>
      <c r="J242">
        <f t="shared" si="127"/>
        <v>6.8040000000000003E-2</v>
      </c>
      <c r="K242">
        <f t="shared" si="128"/>
        <v>6.8040000000000003E-2</v>
      </c>
      <c r="L242">
        <f t="shared" si="129"/>
        <v>6.8040000000000003E-2</v>
      </c>
      <c r="M242">
        <f t="shared" si="130"/>
        <v>828.18288000000007</v>
      </c>
      <c r="N242">
        <f t="shared" si="131"/>
        <v>0</v>
      </c>
      <c r="P242" s="1" t="str" cm="1">
        <f t="array" ref="P242">IF(INDEX(Utilities!242:242,$B$9)="","",INDEX(Utilities!242:242,$B$9))</f>
        <v/>
      </c>
      <c r="Q242" s="1" t="str" cm="1">
        <f t="array" ref="Q242">IF(INDEX(Utilities!242:242,$B$9 + 2)="","",INDEX(Utilities!242:242,$B$9 + 2))</f>
        <v/>
      </c>
      <c r="S242">
        <f t="shared" si="163"/>
        <v>2252</v>
      </c>
      <c r="T242">
        <f t="shared" si="132"/>
        <v>2040</v>
      </c>
      <c r="U242" cm="1">
        <f t="array" ref="U242">IF(T242&gt;=MAX($D$3:$D$100),MAX($D$3:$D$100),IF(S242&lt;$D$3,$D$3,INDEX($D$3:$D$100,MATCH(S242,$D$3:$D$100)+1)))</f>
        <v>2040</v>
      </c>
      <c r="V242">
        <f t="shared" si="133"/>
        <v>4.5720000000000003E-5</v>
      </c>
      <c r="W242" s="38">
        <f t="shared" si="134"/>
        <v>4.5720000000000003E-5</v>
      </c>
      <c r="X242">
        <f t="shared" si="135"/>
        <v>4.5720000000000003E-5</v>
      </c>
      <c r="Y242">
        <f t="shared" si="136"/>
        <v>0.55650384000000008</v>
      </c>
      <c r="Z242">
        <f t="shared" si="137"/>
        <v>0</v>
      </c>
      <c r="AE242">
        <f t="shared" si="164"/>
        <v>2252</v>
      </c>
      <c r="AF242">
        <f t="shared" si="138"/>
        <v>2040</v>
      </c>
      <c r="AG242" cm="1">
        <f t="array" ref="AG242">IF(AF242&gt;=MAX($D$3:$D$100),MAX($D$3:$D$100),IF(AE242&lt;$D$3,$D$3,INDEX($D$3:$D$100,MATCH(AE242,$D$3:$D$100)+1)))</f>
        <v>2040</v>
      </c>
      <c r="AH242">
        <f t="shared" si="139"/>
        <v>4.572E-4</v>
      </c>
      <c r="AI242" s="38">
        <f t="shared" si="140"/>
        <v>4.572E-4</v>
      </c>
      <c r="AJ242">
        <f t="shared" si="141"/>
        <v>4.572E-4</v>
      </c>
      <c r="AK242">
        <f t="shared" si="142"/>
        <v>5.5650383999999997</v>
      </c>
      <c r="AL242">
        <f t="shared" si="143"/>
        <v>0</v>
      </c>
      <c r="AN242" s="1" t="str" cm="1">
        <f t="array" ref="AN242">IF(INDEX(Utilities!242:242,$B$9)="","",INDEX(Utilities!242:242,$B$9))</f>
        <v/>
      </c>
      <c r="AO242" s="1" t="str" cm="1">
        <f t="array" ref="AO242">IF(INDEX(Utilities!242:242,$B$9 + 4)="","",INDEX(Utilities!242:242,$B$9 +4))</f>
        <v/>
      </c>
      <c r="AQ242">
        <f t="shared" si="165"/>
        <v>2252</v>
      </c>
      <c r="AR242">
        <f t="shared" si="144"/>
        <v>2040</v>
      </c>
      <c r="AS242" cm="1">
        <f t="array" ref="AS242">IF(AR242&gt;=MAX($D$3:$D$100),MAX($D$3:$D$100),IF(AQ242&lt;$D$3,$D$3,INDEX($D$3:$D$100,MATCH(AQ242,$D$3:$D$100)+1)))</f>
        <v>2040</v>
      </c>
      <c r="AT242">
        <f t="shared" si="145"/>
        <v>9.6840000000000001E-5</v>
      </c>
      <c r="AU242" s="38">
        <f t="shared" si="146"/>
        <v>9.6840000000000001E-5</v>
      </c>
      <c r="AV242">
        <f t="shared" si="147"/>
        <v>9.6840000000000001E-5</v>
      </c>
      <c r="AW242">
        <f t="shared" si="148"/>
        <v>1.17873648</v>
      </c>
      <c r="AX242">
        <f t="shared" si="149"/>
        <v>0</v>
      </c>
      <c r="BC242">
        <f t="shared" si="166"/>
        <v>2252</v>
      </c>
      <c r="BD242">
        <f t="shared" si="150"/>
        <v>2040</v>
      </c>
      <c r="BE242" cm="1">
        <f t="array" ref="BE242">IF(BD242&gt;=MAX($D$3:$D$100),MAX($D$3:$D$100),IF(BC242&lt;$D$3,$D$3,INDEX($D$3:$D$100,MATCH(BC242,$D$3:$D$100)+1)))</f>
        <v>2040</v>
      </c>
      <c r="BF242">
        <f t="shared" si="151"/>
        <v>0.61919999999999997</v>
      </c>
      <c r="BG242" s="38">
        <f t="shared" si="152"/>
        <v>0.61919999999999997</v>
      </c>
      <c r="BH242">
        <f t="shared" si="153"/>
        <v>0.61919999999999997</v>
      </c>
      <c r="BI242">
        <f t="shared" si="154"/>
        <v>7536.9023999999999</v>
      </c>
      <c r="BJ242">
        <f t="shared" si="155"/>
        <v>0</v>
      </c>
      <c r="BL242" s="1" t="str" cm="1">
        <f t="array" ref="BL242">IF(INDEX(Utilities!242:242,$B$9)="","",INDEX(Utilities!242:242,$B$9))</f>
        <v/>
      </c>
      <c r="BM242" s="1" t="str" cm="1">
        <f t="array" ref="BM242">IF(INDEX(Utilities!242:242,$B$9 + 5)="","",INDEX(Utilities!242:242,$B$9 +5))</f>
        <v/>
      </c>
      <c r="BO242">
        <f t="shared" si="167"/>
        <v>2252</v>
      </c>
      <c r="BP242">
        <f t="shared" si="156"/>
        <v>2040</v>
      </c>
      <c r="BQ242" cm="1">
        <f t="array" ref="BQ242">IF(BP242&gt;=MAX($D$3:$D$100),MAX($D$3:$D$100),IF(BO242&lt;$D$3,$D$3,INDEX($D$3:$D$100,MATCH(BO242,$D$3:$D$100)+1)))</f>
        <v>2040</v>
      </c>
      <c r="BR242">
        <f t="shared" si="157"/>
        <v>4.5396000000000001</v>
      </c>
      <c r="BS242" s="38">
        <f t="shared" si="158"/>
        <v>4.5396000000000001</v>
      </c>
      <c r="BT242">
        <f t="shared" si="159"/>
        <v>4.5396000000000001</v>
      </c>
      <c r="BU242">
        <f t="shared" si="160"/>
        <v>55256.011200000001</v>
      </c>
      <c r="BV242">
        <f t="shared" si="161"/>
        <v>0</v>
      </c>
    </row>
    <row r="243" spans="7:74" x14ac:dyDescent="0.25">
      <c r="G243">
        <f t="shared" si="162"/>
        <v>2253</v>
      </c>
      <c r="H243">
        <f t="shared" si="126"/>
        <v>2040</v>
      </c>
      <c r="I243" cm="1">
        <f t="array" ref="I243">IF(H243&gt;=MAX($D$3:$D$100),MAX($D$3:$D$100),IF(G243&lt;$D$3,$D$3,INDEX($D$3:$D$100,MATCH(G243,$D$3:$D$100)+1)))</f>
        <v>2040</v>
      </c>
      <c r="J243">
        <f t="shared" si="127"/>
        <v>6.8040000000000003E-2</v>
      </c>
      <c r="K243">
        <f t="shared" si="128"/>
        <v>6.8040000000000003E-2</v>
      </c>
      <c r="L243">
        <f t="shared" si="129"/>
        <v>6.8040000000000003E-2</v>
      </c>
      <c r="M243">
        <f t="shared" si="130"/>
        <v>828.18288000000007</v>
      </c>
      <c r="N243">
        <f t="shared" si="131"/>
        <v>0</v>
      </c>
      <c r="P243" s="1" t="str" cm="1">
        <f t="array" ref="P243">IF(INDEX(Utilities!243:243,$B$9)="","",INDEX(Utilities!243:243,$B$9))</f>
        <v/>
      </c>
      <c r="Q243" s="1" t="str" cm="1">
        <f t="array" ref="Q243">IF(INDEX(Utilities!243:243,$B$9 + 2)="","",INDEX(Utilities!243:243,$B$9 + 2))</f>
        <v/>
      </c>
      <c r="S243">
        <f t="shared" si="163"/>
        <v>2253</v>
      </c>
      <c r="T243">
        <f t="shared" si="132"/>
        <v>2040</v>
      </c>
      <c r="U243" cm="1">
        <f t="array" ref="U243">IF(T243&gt;=MAX($D$3:$D$100),MAX($D$3:$D$100),IF(S243&lt;$D$3,$D$3,INDEX($D$3:$D$100,MATCH(S243,$D$3:$D$100)+1)))</f>
        <v>2040</v>
      </c>
      <c r="V243">
        <f t="shared" si="133"/>
        <v>4.5720000000000003E-5</v>
      </c>
      <c r="W243" s="38">
        <f t="shared" si="134"/>
        <v>4.5720000000000003E-5</v>
      </c>
      <c r="X243">
        <f t="shared" si="135"/>
        <v>4.5720000000000003E-5</v>
      </c>
      <c r="Y243">
        <f t="shared" si="136"/>
        <v>0.55650384000000008</v>
      </c>
      <c r="Z243">
        <f t="shared" si="137"/>
        <v>0</v>
      </c>
      <c r="AE243">
        <f t="shared" si="164"/>
        <v>2253</v>
      </c>
      <c r="AF243">
        <f t="shared" si="138"/>
        <v>2040</v>
      </c>
      <c r="AG243" cm="1">
        <f t="array" ref="AG243">IF(AF243&gt;=MAX($D$3:$D$100),MAX($D$3:$D$100),IF(AE243&lt;$D$3,$D$3,INDEX($D$3:$D$100,MATCH(AE243,$D$3:$D$100)+1)))</f>
        <v>2040</v>
      </c>
      <c r="AH243">
        <f t="shared" si="139"/>
        <v>4.572E-4</v>
      </c>
      <c r="AI243" s="38">
        <f t="shared" si="140"/>
        <v>4.572E-4</v>
      </c>
      <c r="AJ243">
        <f t="shared" si="141"/>
        <v>4.572E-4</v>
      </c>
      <c r="AK243">
        <f t="shared" si="142"/>
        <v>5.5650383999999997</v>
      </c>
      <c r="AL243">
        <f t="shared" si="143"/>
        <v>0</v>
      </c>
      <c r="AN243" s="1" t="str" cm="1">
        <f t="array" ref="AN243">IF(INDEX(Utilities!243:243,$B$9)="","",INDEX(Utilities!243:243,$B$9))</f>
        <v/>
      </c>
      <c r="AO243" s="1" t="str" cm="1">
        <f t="array" ref="AO243">IF(INDEX(Utilities!243:243,$B$9 + 4)="","",INDEX(Utilities!243:243,$B$9 +4))</f>
        <v/>
      </c>
      <c r="AQ243">
        <f t="shared" si="165"/>
        <v>2253</v>
      </c>
      <c r="AR243">
        <f t="shared" si="144"/>
        <v>2040</v>
      </c>
      <c r="AS243" cm="1">
        <f t="array" ref="AS243">IF(AR243&gt;=MAX($D$3:$D$100),MAX($D$3:$D$100),IF(AQ243&lt;$D$3,$D$3,INDEX($D$3:$D$100,MATCH(AQ243,$D$3:$D$100)+1)))</f>
        <v>2040</v>
      </c>
      <c r="AT243">
        <f t="shared" si="145"/>
        <v>9.6840000000000001E-5</v>
      </c>
      <c r="AU243" s="38">
        <f t="shared" si="146"/>
        <v>9.6840000000000001E-5</v>
      </c>
      <c r="AV243">
        <f t="shared" si="147"/>
        <v>9.6840000000000001E-5</v>
      </c>
      <c r="AW243">
        <f t="shared" si="148"/>
        <v>1.17873648</v>
      </c>
      <c r="AX243">
        <f t="shared" si="149"/>
        <v>0</v>
      </c>
      <c r="BC243">
        <f t="shared" si="166"/>
        <v>2253</v>
      </c>
      <c r="BD243">
        <f t="shared" si="150"/>
        <v>2040</v>
      </c>
      <c r="BE243" cm="1">
        <f t="array" ref="BE243">IF(BD243&gt;=MAX($D$3:$D$100),MAX($D$3:$D$100),IF(BC243&lt;$D$3,$D$3,INDEX($D$3:$D$100,MATCH(BC243,$D$3:$D$100)+1)))</f>
        <v>2040</v>
      </c>
      <c r="BF243">
        <f t="shared" si="151"/>
        <v>0.61919999999999997</v>
      </c>
      <c r="BG243" s="38">
        <f t="shared" si="152"/>
        <v>0.61919999999999997</v>
      </c>
      <c r="BH243">
        <f t="shared" si="153"/>
        <v>0.61919999999999997</v>
      </c>
      <c r="BI243">
        <f t="shared" si="154"/>
        <v>7536.9023999999999</v>
      </c>
      <c r="BJ243">
        <f t="shared" si="155"/>
        <v>0</v>
      </c>
      <c r="BL243" s="1" t="str" cm="1">
        <f t="array" ref="BL243">IF(INDEX(Utilities!243:243,$B$9)="","",INDEX(Utilities!243:243,$B$9))</f>
        <v/>
      </c>
      <c r="BM243" s="1" t="str" cm="1">
        <f t="array" ref="BM243">IF(INDEX(Utilities!243:243,$B$9 + 5)="","",INDEX(Utilities!243:243,$B$9 +5))</f>
        <v/>
      </c>
      <c r="BO243">
        <f t="shared" si="167"/>
        <v>2253</v>
      </c>
      <c r="BP243">
        <f t="shared" si="156"/>
        <v>2040</v>
      </c>
      <c r="BQ243" cm="1">
        <f t="array" ref="BQ243">IF(BP243&gt;=MAX($D$3:$D$100),MAX($D$3:$D$100),IF(BO243&lt;$D$3,$D$3,INDEX($D$3:$D$100,MATCH(BO243,$D$3:$D$100)+1)))</f>
        <v>2040</v>
      </c>
      <c r="BR243">
        <f t="shared" si="157"/>
        <v>4.5396000000000001</v>
      </c>
      <c r="BS243" s="38">
        <f t="shared" si="158"/>
        <v>4.5396000000000001</v>
      </c>
      <c r="BT243">
        <f t="shared" si="159"/>
        <v>4.5396000000000001</v>
      </c>
      <c r="BU243">
        <f t="shared" si="160"/>
        <v>55256.011200000001</v>
      </c>
      <c r="BV243">
        <f t="shared" si="161"/>
        <v>0</v>
      </c>
    </row>
    <row r="244" spans="7:74" x14ac:dyDescent="0.25">
      <c r="G244">
        <f t="shared" si="162"/>
        <v>2254</v>
      </c>
      <c r="H244">
        <f t="shared" si="126"/>
        <v>2040</v>
      </c>
      <c r="I244" cm="1">
        <f t="array" ref="I244">IF(H244&gt;=MAX($D$3:$D$100),MAX($D$3:$D$100),IF(G244&lt;$D$3,$D$3,INDEX($D$3:$D$100,MATCH(G244,$D$3:$D$100)+1)))</f>
        <v>2040</v>
      </c>
      <c r="J244">
        <f t="shared" si="127"/>
        <v>6.8040000000000003E-2</v>
      </c>
      <c r="K244">
        <f t="shared" si="128"/>
        <v>6.8040000000000003E-2</v>
      </c>
      <c r="L244">
        <f t="shared" si="129"/>
        <v>6.8040000000000003E-2</v>
      </c>
      <c r="M244">
        <f t="shared" si="130"/>
        <v>828.18288000000007</v>
      </c>
      <c r="N244">
        <f t="shared" si="131"/>
        <v>0</v>
      </c>
      <c r="P244" s="1" t="str" cm="1">
        <f t="array" ref="P244">IF(INDEX(Utilities!244:244,$B$9)="","",INDEX(Utilities!244:244,$B$9))</f>
        <v/>
      </c>
      <c r="Q244" s="1" t="str" cm="1">
        <f t="array" ref="Q244">IF(INDEX(Utilities!244:244,$B$9 + 2)="","",INDEX(Utilities!244:244,$B$9 + 2))</f>
        <v/>
      </c>
      <c r="S244">
        <f t="shared" si="163"/>
        <v>2254</v>
      </c>
      <c r="T244">
        <f t="shared" si="132"/>
        <v>2040</v>
      </c>
      <c r="U244" cm="1">
        <f t="array" ref="U244">IF(T244&gt;=MAX($D$3:$D$100),MAX($D$3:$D$100),IF(S244&lt;$D$3,$D$3,INDEX($D$3:$D$100,MATCH(S244,$D$3:$D$100)+1)))</f>
        <v>2040</v>
      </c>
      <c r="V244">
        <f t="shared" si="133"/>
        <v>4.5720000000000003E-5</v>
      </c>
      <c r="W244" s="38">
        <f t="shared" si="134"/>
        <v>4.5720000000000003E-5</v>
      </c>
      <c r="X244">
        <f t="shared" si="135"/>
        <v>4.5720000000000003E-5</v>
      </c>
      <c r="Y244">
        <f t="shared" si="136"/>
        <v>0.55650384000000008</v>
      </c>
      <c r="Z244">
        <f t="shared" si="137"/>
        <v>0</v>
      </c>
      <c r="AE244">
        <f t="shared" si="164"/>
        <v>2254</v>
      </c>
      <c r="AF244">
        <f t="shared" si="138"/>
        <v>2040</v>
      </c>
      <c r="AG244" cm="1">
        <f t="array" ref="AG244">IF(AF244&gt;=MAX($D$3:$D$100),MAX($D$3:$D$100),IF(AE244&lt;$D$3,$D$3,INDEX($D$3:$D$100,MATCH(AE244,$D$3:$D$100)+1)))</f>
        <v>2040</v>
      </c>
      <c r="AH244">
        <f t="shared" si="139"/>
        <v>4.572E-4</v>
      </c>
      <c r="AI244" s="38">
        <f t="shared" si="140"/>
        <v>4.572E-4</v>
      </c>
      <c r="AJ244">
        <f t="shared" si="141"/>
        <v>4.572E-4</v>
      </c>
      <c r="AK244">
        <f t="shared" si="142"/>
        <v>5.5650383999999997</v>
      </c>
      <c r="AL244">
        <f t="shared" si="143"/>
        <v>0</v>
      </c>
      <c r="AN244" s="1" t="str" cm="1">
        <f t="array" ref="AN244">IF(INDEX(Utilities!244:244,$B$9)="","",INDEX(Utilities!244:244,$B$9))</f>
        <v/>
      </c>
      <c r="AO244" s="1" t="str" cm="1">
        <f t="array" ref="AO244">IF(INDEX(Utilities!244:244,$B$9 + 4)="","",INDEX(Utilities!244:244,$B$9 +4))</f>
        <v/>
      </c>
      <c r="AQ244">
        <f t="shared" si="165"/>
        <v>2254</v>
      </c>
      <c r="AR244">
        <f t="shared" si="144"/>
        <v>2040</v>
      </c>
      <c r="AS244" cm="1">
        <f t="array" ref="AS244">IF(AR244&gt;=MAX($D$3:$D$100),MAX($D$3:$D$100),IF(AQ244&lt;$D$3,$D$3,INDEX($D$3:$D$100,MATCH(AQ244,$D$3:$D$100)+1)))</f>
        <v>2040</v>
      </c>
      <c r="AT244">
        <f t="shared" si="145"/>
        <v>9.6840000000000001E-5</v>
      </c>
      <c r="AU244" s="38">
        <f t="shared" si="146"/>
        <v>9.6840000000000001E-5</v>
      </c>
      <c r="AV244">
        <f t="shared" si="147"/>
        <v>9.6840000000000001E-5</v>
      </c>
      <c r="AW244">
        <f t="shared" si="148"/>
        <v>1.17873648</v>
      </c>
      <c r="AX244">
        <f t="shared" si="149"/>
        <v>0</v>
      </c>
      <c r="BC244">
        <f t="shared" si="166"/>
        <v>2254</v>
      </c>
      <c r="BD244">
        <f t="shared" si="150"/>
        <v>2040</v>
      </c>
      <c r="BE244" cm="1">
        <f t="array" ref="BE244">IF(BD244&gt;=MAX($D$3:$D$100),MAX($D$3:$D$100),IF(BC244&lt;$D$3,$D$3,INDEX($D$3:$D$100,MATCH(BC244,$D$3:$D$100)+1)))</f>
        <v>2040</v>
      </c>
      <c r="BF244">
        <f t="shared" si="151"/>
        <v>0.61919999999999997</v>
      </c>
      <c r="BG244" s="38">
        <f t="shared" si="152"/>
        <v>0.61919999999999997</v>
      </c>
      <c r="BH244">
        <f t="shared" si="153"/>
        <v>0.61919999999999997</v>
      </c>
      <c r="BI244">
        <f t="shared" si="154"/>
        <v>7536.9023999999999</v>
      </c>
      <c r="BJ244">
        <f t="shared" si="155"/>
        <v>0</v>
      </c>
      <c r="BL244" s="1" t="str" cm="1">
        <f t="array" ref="BL244">IF(INDEX(Utilities!244:244,$B$9)="","",INDEX(Utilities!244:244,$B$9))</f>
        <v/>
      </c>
      <c r="BM244" s="1" t="str" cm="1">
        <f t="array" ref="BM244">IF(INDEX(Utilities!244:244,$B$9 + 5)="","",INDEX(Utilities!244:244,$B$9 +5))</f>
        <v/>
      </c>
      <c r="BO244">
        <f t="shared" si="167"/>
        <v>2254</v>
      </c>
      <c r="BP244">
        <f t="shared" si="156"/>
        <v>2040</v>
      </c>
      <c r="BQ244" cm="1">
        <f t="array" ref="BQ244">IF(BP244&gt;=MAX($D$3:$D$100),MAX($D$3:$D$100),IF(BO244&lt;$D$3,$D$3,INDEX($D$3:$D$100,MATCH(BO244,$D$3:$D$100)+1)))</f>
        <v>2040</v>
      </c>
      <c r="BR244">
        <f t="shared" si="157"/>
        <v>4.5396000000000001</v>
      </c>
      <c r="BS244" s="38">
        <f t="shared" si="158"/>
        <v>4.5396000000000001</v>
      </c>
      <c r="BT244">
        <f t="shared" si="159"/>
        <v>4.5396000000000001</v>
      </c>
      <c r="BU244">
        <f t="shared" si="160"/>
        <v>55256.011200000001</v>
      </c>
      <c r="BV244">
        <f t="shared" si="161"/>
        <v>0</v>
      </c>
    </row>
    <row r="245" spans="7:74" x14ac:dyDescent="0.25">
      <c r="G245">
        <f t="shared" si="162"/>
        <v>2255</v>
      </c>
      <c r="H245">
        <f t="shared" si="126"/>
        <v>2040</v>
      </c>
      <c r="I245" cm="1">
        <f t="array" ref="I245">IF(H245&gt;=MAX($D$3:$D$100),MAX($D$3:$D$100),IF(G245&lt;$D$3,$D$3,INDEX($D$3:$D$100,MATCH(G245,$D$3:$D$100)+1)))</f>
        <v>2040</v>
      </c>
      <c r="J245">
        <f t="shared" si="127"/>
        <v>6.8040000000000003E-2</v>
      </c>
      <c r="K245">
        <f t="shared" si="128"/>
        <v>6.8040000000000003E-2</v>
      </c>
      <c r="L245">
        <f t="shared" si="129"/>
        <v>6.8040000000000003E-2</v>
      </c>
      <c r="M245">
        <f t="shared" si="130"/>
        <v>828.18288000000007</v>
      </c>
      <c r="N245">
        <f t="shared" si="131"/>
        <v>0</v>
      </c>
      <c r="P245" s="1" t="str" cm="1">
        <f t="array" ref="P245">IF(INDEX(Utilities!245:245,$B$9)="","",INDEX(Utilities!245:245,$B$9))</f>
        <v/>
      </c>
      <c r="Q245" s="1" t="str" cm="1">
        <f t="array" ref="Q245">IF(INDEX(Utilities!245:245,$B$9 + 2)="","",INDEX(Utilities!245:245,$B$9 + 2))</f>
        <v/>
      </c>
      <c r="S245">
        <f t="shared" si="163"/>
        <v>2255</v>
      </c>
      <c r="T245">
        <f t="shared" si="132"/>
        <v>2040</v>
      </c>
      <c r="U245" cm="1">
        <f t="array" ref="U245">IF(T245&gt;=MAX($D$3:$D$100),MAX($D$3:$D$100),IF(S245&lt;$D$3,$D$3,INDEX($D$3:$D$100,MATCH(S245,$D$3:$D$100)+1)))</f>
        <v>2040</v>
      </c>
      <c r="V245">
        <f t="shared" si="133"/>
        <v>4.5720000000000003E-5</v>
      </c>
      <c r="W245" s="38">
        <f t="shared" si="134"/>
        <v>4.5720000000000003E-5</v>
      </c>
      <c r="X245">
        <f t="shared" si="135"/>
        <v>4.5720000000000003E-5</v>
      </c>
      <c r="Y245">
        <f t="shared" si="136"/>
        <v>0.55650384000000008</v>
      </c>
      <c r="Z245">
        <f t="shared" si="137"/>
        <v>0</v>
      </c>
      <c r="AE245">
        <f t="shared" si="164"/>
        <v>2255</v>
      </c>
      <c r="AF245">
        <f t="shared" si="138"/>
        <v>2040</v>
      </c>
      <c r="AG245" cm="1">
        <f t="array" ref="AG245">IF(AF245&gt;=MAX($D$3:$D$100),MAX($D$3:$D$100),IF(AE245&lt;$D$3,$D$3,INDEX($D$3:$D$100,MATCH(AE245,$D$3:$D$100)+1)))</f>
        <v>2040</v>
      </c>
      <c r="AH245">
        <f t="shared" si="139"/>
        <v>4.572E-4</v>
      </c>
      <c r="AI245" s="38">
        <f t="shared" si="140"/>
        <v>4.572E-4</v>
      </c>
      <c r="AJ245">
        <f t="shared" si="141"/>
        <v>4.572E-4</v>
      </c>
      <c r="AK245">
        <f t="shared" si="142"/>
        <v>5.5650383999999997</v>
      </c>
      <c r="AL245">
        <f t="shared" si="143"/>
        <v>0</v>
      </c>
      <c r="AN245" s="1" t="str" cm="1">
        <f t="array" ref="AN245">IF(INDEX(Utilities!245:245,$B$9)="","",INDEX(Utilities!245:245,$B$9))</f>
        <v/>
      </c>
      <c r="AO245" s="1" t="str" cm="1">
        <f t="array" ref="AO245">IF(INDEX(Utilities!245:245,$B$9 + 4)="","",INDEX(Utilities!245:245,$B$9 +4))</f>
        <v/>
      </c>
      <c r="AQ245">
        <f t="shared" si="165"/>
        <v>2255</v>
      </c>
      <c r="AR245">
        <f t="shared" si="144"/>
        <v>2040</v>
      </c>
      <c r="AS245" cm="1">
        <f t="array" ref="AS245">IF(AR245&gt;=MAX($D$3:$D$100),MAX($D$3:$D$100),IF(AQ245&lt;$D$3,$D$3,INDEX($D$3:$D$100,MATCH(AQ245,$D$3:$D$100)+1)))</f>
        <v>2040</v>
      </c>
      <c r="AT245">
        <f t="shared" si="145"/>
        <v>9.6840000000000001E-5</v>
      </c>
      <c r="AU245" s="38">
        <f t="shared" si="146"/>
        <v>9.6840000000000001E-5</v>
      </c>
      <c r="AV245">
        <f t="shared" si="147"/>
        <v>9.6840000000000001E-5</v>
      </c>
      <c r="AW245">
        <f t="shared" si="148"/>
        <v>1.17873648</v>
      </c>
      <c r="AX245">
        <f t="shared" si="149"/>
        <v>0</v>
      </c>
      <c r="BC245">
        <f t="shared" si="166"/>
        <v>2255</v>
      </c>
      <c r="BD245">
        <f t="shared" si="150"/>
        <v>2040</v>
      </c>
      <c r="BE245" cm="1">
        <f t="array" ref="BE245">IF(BD245&gt;=MAX($D$3:$D$100),MAX($D$3:$D$100),IF(BC245&lt;$D$3,$D$3,INDEX($D$3:$D$100,MATCH(BC245,$D$3:$D$100)+1)))</f>
        <v>2040</v>
      </c>
      <c r="BF245">
        <f t="shared" si="151"/>
        <v>0.61919999999999997</v>
      </c>
      <c r="BG245" s="38">
        <f t="shared" si="152"/>
        <v>0.61919999999999997</v>
      </c>
      <c r="BH245">
        <f t="shared" si="153"/>
        <v>0.61919999999999997</v>
      </c>
      <c r="BI245">
        <f t="shared" si="154"/>
        <v>7536.9023999999999</v>
      </c>
      <c r="BJ245">
        <f t="shared" si="155"/>
        <v>0</v>
      </c>
      <c r="BL245" s="1" t="str" cm="1">
        <f t="array" ref="BL245">IF(INDEX(Utilities!245:245,$B$9)="","",INDEX(Utilities!245:245,$B$9))</f>
        <v/>
      </c>
      <c r="BM245" s="1" t="str" cm="1">
        <f t="array" ref="BM245">IF(INDEX(Utilities!245:245,$B$9 + 5)="","",INDEX(Utilities!245:245,$B$9 +5))</f>
        <v/>
      </c>
      <c r="BO245">
        <f t="shared" si="167"/>
        <v>2255</v>
      </c>
      <c r="BP245">
        <f t="shared" si="156"/>
        <v>2040</v>
      </c>
      <c r="BQ245" cm="1">
        <f t="array" ref="BQ245">IF(BP245&gt;=MAX($D$3:$D$100),MAX($D$3:$D$100),IF(BO245&lt;$D$3,$D$3,INDEX($D$3:$D$100,MATCH(BO245,$D$3:$D$100)+1)))</f>
        <v>2040</v>
      </c>
      <c r="BR245">
        <f t="shared" si="157"/>
        <v>4.5396000000000001</v>
      </c>
      <c r="BS245" s="38">
        <f t="shared" si="158"/>
        <v>4.5396000000000001</v>
      </c>
      <c r="BT245">
        <f t="shared" si="159"/>
        <v>4.5396000000000001</v>
      </c>
      <c r="BU245">
        <f t="shared" si="160"/>
        <v>55256.011200000001</v>
      </c>
      <c r="BV245">
        <f t="shared" si="161"/>
        <v>0</v>
      </c>
    </row>
    <row r="246" spans="7:74" x14ac:dyDescent="0.25">
      <c r="G246">
        <f t="shared" si="162"/>
        <v>2256</v>
      </c>
      <c r="H246">
        <f t="shared" si="126"/>
        <v>2040</v>
      </c>
      <c r="I246" cm="1">
        <f t="array" ref="I246">IF(H246&gt;=MAX($D$3:$D$100),MAX($D$3:$D$100),IF(G246&lt;$D$3,$D$3,INDEX($D$3:$D$100,MATCH(G246,$D$3:$D$100)+1)))</f>
        <v>2040</v>
      </c>
      <c r="J246">
        <f t="shared" si="127"/>
        <v>6.8040000000000003E-2</v>
      </c>
      <c r="K246">
        <f t="shared" si="128"/>
        <v>6.8040000000000003E-2</v>
      </c>
      <c r="L246">
        <f t="shared" si="129"/>
        <v>6.8040000000000003E-2</v>
      </c>
      <c r="M246">
        <f t="shared" si="130"/>
        <v>828.18288000000007</v>
      </c>
      <c r="N246">
        <f t="shared" si="131"/>
        <v>0</v>
      </c>
      <c r="P246" s="1" t="str" cm="1">
        <f t="array" ref="P246">IF(INDEX(Utilities!246:246,$B$9)="","",INDEX(Utilities!246:246,$B$9))</f>
        <v/>
      </c>
      <c r="Q246" s="1" t="str" cm="1">
        <f t="array" ref="Q246">IF(INDEX(Utilities!246:246,$B$9 + 2)="","",INDEX(Utilities!246:246,$B$9 + 2))</f>
        <v/>
      </c>
      <c r="S246">
        <f t="shared" si="163"/>
        <v>2256</v>
      </c>
      <c r="T246">
        <f t="shared" si="132"/>
        <v>2040</v>
      </c>
      <c r="U246" cm="1">
        <f t="array" ref="U246">IF(T246&gt;=MAX($D$3:$D$100),MAX($D$3:$D$100),IF(S246&lt;$D$3,$D$3,INDEX($D$3:$D$100,MATCH(S246,$D$3:$D$100)+1)))</f>
        <v>2040</v>
      </c>
      <c r="V246">
        <f t="shared" si="133"/>
        <v>4.5720000000000003E-5</v>
      </c>
      <c r="W246" s="38">
        <f t="shared" si="134"/>
        <v>4.5720000000000003E-5</v>
      </c>
      <c r="X246">
        <f t="shared" si="135"/>
        <v>4.5720000000000003E-5</v>
      </c>
      <c r="Y246">
        <f t="shared" si="136"/>
        <v>0.55650384000000008</v>
      </c>
      <c r="Z246">
        <f t="shared" si="137"/>
        <v>0</v>
      </c>
      <c r="AE246">
        <f t="shared" si="164"/>
        <v>2256</v>
      </c>
      <c r="AF246">
        <f t="shared" si="138"/>
        <v>2040</v>
      </c>
      <c r="AG246" cm="1">
        <f t="array" ref="AG246">IF(AF246&gt;=MAX($D$3:$D$100),MAX($D$3:$D$100),IF(AE246&lt;$D$3,$D$3,INDEX($D$3:$D$100,MATCH(AE246,$D$3:$D$100)+1)))</f>
        <v>2040</v>
      </c>
      <c r="AH246">
        <f t="shared" si="139"/>
        <v>4.572E-4</v>
      </c>
      <c r="AI246" s="38">
        <f t="shared" si="140"/>
        <v>4.572E-4</v>
      </c>
      <c r="AJ246">
        <f t="shared" si="141"/>
        <v>4.572E-4</v>
      </c>
      <c r="AK246">
        <f t="shared" si="142"/>
        <v>5.5650383999999997</v>
      </c>
      <c r="AL246">
        <f t="shared" si="143"/>
        <v>0</v>
      </c>
      <c r="AN246" s="1" t="str" cm="1">
        <f t="array" ref="AN246">IF(INDEX(Utilities!246:246,$B$9)="","",INDEX(Utilities!246:246,$B$9))</f>
        <v/>
      </c>
      <c r="AO246" s="1" t="str" cm="1">
        <f t="array" ref="AO246">IF(INDEX(Utilities!246:246,$B$9 + 4)="","",INDEX(Utilities!246:246,$B$9 +4))</f>
        <v/>
      </c>
      <c r="AQ246">
        <f t="shared" si="165"/>
        <v>2256</v>
      </c>
      <c r="AR246">
        <f t="shared" si="144"/>
        <v>2040</v>
      </c>
      <c r="AS246" cm="1">
        <f t="array" ref="AS246">IF(AR246&gt;=MAX($D$3:$D$100),MAX($D$3:$D$100),IF(AQ246&lt;$D$3,$D$3,INDEX($D$3:$D$100,MATCH(AQ246,$D$3:$D$100)+1)))</f>
        <v>2040</v>
      </c>
      <c r="AT246">
        <f t="shared" si="145"/>
        <v>9.6840000000000001E-5</v>
      </c>
      <c r="AU246" s="38">
        <f t="shared" si="146"/>
        <v>9.6840000000000001E-5</v>
      </c>
      <c r="AV246">
        <f t="shared" si="147"/>
        <v>9.6840000000000001E-5</v>
      </c>
      <c r="AW246">
        <f t="shared" si="148"/>
        <v>1.17873648</v>
      </c>
      <c r="AX246">
        <f t="shared" si="149"/>
        <v>0</v>
      </c>
      <c r="BC246">
        <f t="shared" si="166"/>
        <v>2256</v>
      </c>
      <c r="BD246">
        <f t="shared" si="150"/>
        <v>2040</v>
      </c>
      <c r="BE246" cm="1">
        <f t="array" ref="BE246">IF(BD246&gt;=MAX($D$3:$D$100),MAX($D$3:$D$100),IF(BC246&lt;$D$3,$D$3,INDEX($D$3:$D$100,MATCH(BC246,$D$3:$D$100)+1)))</f>
        <v>2040</v>
      </c>
      <c r="BF246">
        <f t="shared" si="151"/>
        <v>0.61919999999999997</v>
      </c>
      <c r="BG246" s="38">
        <f t="shared" si="152"/>
        <v>0.61919999999999997</v>
      </c>
      <c r="BH246">
        <f t="shared" si="153"/>
        <v>0.61919999999999997</v>
      </c>
      <c r="BI246">
        <f t="shared" si="154"/>
        <v>7536.9023999999999</v>
      </c>
      <c r="BJ246">
        <f t="shared" si="155"/>
        <v>0</v>
      </c>
      <c r="BL246" s="1" t="str" cm="1">
        <f t="array" ref="BL246">IF(INDEX(Utilities!246:246,$B$9)="","",INDEX(Utilities!246:246,$B$9))</f>
        <v/>
      </c>
      <c r="BM246" s="1" t="str" cm="1">
        <f t="array" ref="BM246">IF(INDEX(Utilities!246:246,$B$9 + 5)="","",INDEX(Utilities!246:246,$B$9 +5))</f>
        <v/>
      </c>
      <c r="BO246">
        <f t="shared" si="167"/>
        <v>2256</v>
      </c>
      <c r="BP246">
        <f t="shared" si="156"/>
        <v>2040</v>
      </c>
      <c r="BQ246" cm="1">
        <f t="array" ref="BQ246">IF(BP246&gt;=MAX($D$3:$D$100),MAX($D$3:$D$100),IF(BO246&lt;$D$3,$D$3,INDEX($D$3:$D$100,MATCH(BO246,$D$3:$D$100)+1)))</f>
        <v>2040</v>
      </c>
      <c r="BR246">
        <f t="shared" si="157"/>
        <v>4.5396000000000001</v>
      </c>
      <c r="BS246" s="38">
        <f t="shared" si="158"/>
        <v>4.5396000000000001</v>
      </c>
      <c r="BT246">
        <f t="shared" si="159"/>
        <v>4.5396000000000001</v>
      </c>
      <c r="BU246">
        <f t="shared" si="160"/>
        <v>55256.011200000001</v>
      </c>
      <c r="BV246">
        <f t="shared" si="161"/>
        <v>0</v>
      </c>
    </row>
    <row r="247" spans="7:74" x14ac:dyDescent="0.25">
      <c r="G247">
        <f t="shared" si="162"/>
        <v>2257</v>
      </c>
      <c r="H247">
        <f t="shared" si="126"/>
        <v>2040</v>
      </c>
      <c r="I247" cm="1">
        <f t="array" ref="I247">IF(H247&gt;=MAX($D$3:$D$100),MAX($D$3:$D$100),IF(G247&lt;$D$3,$D$3,INDEX($D$3:$D$100,MATCH(G247,$D$3:$D$100)+1)))</f>
        <v>2040</v>
      </c>
      <c r="J247">
        <f t="shared" si="127"/>
        <v>6.8040000000000003E-2</v>
      </c>
      <c r="K247">
        <f t="shared" si="128"/>
        <v>6.8040000000000003E-2</v>
      </c>
      <c r="L247">
        <f t="shared" si="129"/>
        <v>6.8040000000000003E-2</v>
      </c>
      <c r="M247">
        <f t="shared" si="130"/>
        <v>828.18288000000007</v>
      </c>
      <c r="N247">
        <f t="shared" si="131"/>
        <v>0</v>
      </c>
      <c r="P247" s="1" t="str" cm="1">
        <f t="array" ref="P247">IF(INDEX(Utilities!247:247,$B$9)="","",INDEX(Utilities!247:247,$B$9))</f>
        <v/>
      </c>
      <c r="Q247" s="1" t="str" cm="1">
        <f t="array" ref="Q247">IF(INDEX(Utilities!247:247,$B$9 + 2)="","",INDEX(Utilities!247:247,$B$9 + 2))</f>
        <v/>
      </c>
      <c r="S247">
        <f t="shared" si="163"/>
        <v>2257</v>
      </c>
      <c r="T247">
        <f t="shared" si="132"/>
        <v>2040</v>
      </c>
      <c r="U247" cm="1">
        <f t="array" ref="U247">IF(T247&gt;=MAX($D$3:$D$100),MAX($D$3:$D$100),IF(S247&lt;$D$3,$D$3,INDEX($D$3:$D$100,MATCH(S247,$D$3:$D$100)+1)))</f>
        <v>2040</v>
      </c>
      <c r="V247">
        <f t="shared" si="133"/>
        <v>4.5720000000000003E-5</v>
      </c>
      <c r="W247" s="38">
        <f t="shared" si="134"/>
        <v>4.5720000000000003E-5</v>
      </c>
      <c r="X247">
        <f t="shared" si="135"/>
        <v>4.5720000000000003E-5</v>
      </c>
      <c r="Y247">
        <f t="shared" si="136"/>
        <v>0.55650384000000008</v>
      </c>
      <c r="Z247">
        <f t="shared" si="137"/>
        <v>0</v>
      </c>
      <c r="AE247">
        <f t="shared" si="164"/>
        <v>2257</v>
      </c>
      <c r="AF247">
        <f t="shared" si="138"/>
        <v>2040</v>
      </c>
      <c r="AG247" cm="1">
        <f t="array" ref="AG247">IF(AF247&gt;=MAX($D$3:$D$100),MAX($D$3:$D$100),IF(AE247&lt;$D$3,$D$3,INDEX($D$3:$D$100,MATCH(AE247,$D$3:$D$100)+1)))</f>
        <v>2040</v>
      </c>
      <c r="AH247">
        <f t="shared" si="139"/>
        <v>4.572E-4</v>
      </c>
      <c r="AI247" s="38">
        <f t="shared" si="140"/>
        <v>4.572E-4</v>
      </c>
      <c r="AJ247">
        <f t="shared" si="141"/>
        <v>4.572E-4</v>
      </c>
      <c r="AK247">
        <f t="shared" si="142"/>
        <v>5.5650383999999997</v>
      </c>
      <c r="AL247">
        <f t="shared" si="143"/>
        <v>0</v>
      </c>
      <c r="AN247" s="1" t="str" cm="1">
        <f t="array" ref="AN247">IF(INDEX(Utilities!247:247,$B$9)="","",INDEX(Utilities!247:247,$B$9))</f>
        <v/>
      </c>
      <c r="AO247" s="1" t="str" cm="1">
        <f t="array" ref="AO247">IF(INDEX(Utilities!247:247,$B$9 + 4)="","",INDEX(Utilities!247:247,$B$9 +4))</f>
        <v/>
      </c>
      <c r="AQ247">
        <f t="shared" si="165"/>
        <v>2257</v>
      </c>
      <c r="AR247">
        <f t="shared" si="144"/>
        <v>2040</v>
      </c>
      <c r="AS247" cm="1">
        <f t="array" ref="AS247">IF(AR247&gt;=MAX($D$3:$D$100),MAX($D$3:$D$100),IF(AQ247&lt;$D$3,$D$3,INDEX($D$3:$D$100,MATCH(AQ247,$D$3:$D$100)+1)))</f>
        <v>2040</v>
      </c>
      <c r="AT247">
        <f t="shared" si="145"/>
        <v>9.6840000000000001E-5</v>
      </c>
      <c r="AU247" s="38">
        <f t="shared" si="146"/>
        <v>9.6840000000000001E-5</v>
      </c>
      <c r="AV247">
        <f t="shared" si="147"/>
        <v>9.6840000000000001E-5</v>
      </c>
      <c r="AW247">
        <f t="shared" si="148"/>
        <v>1.17873648</v>
      </c>
      <c r="AX247">
        <f t="shared" si="149"/>
        <v>0</v>
      </c>
      <c r="BC247">
        <f t="shared" si="166"/>
        <v>2257</v>
      </c>
      <c r="BD247">
        <f t="shared" si="150"/>
        <v>2040</v>
      </c>
      <c r="BE247" cm="1">
        <f t="array" ref="BE247">IF(BD247&gt;=MAX($D$3:$D$100),MAX($D$3:$D$100),IF(BC247&lt;$D$3,$D$3,INDEX($D$3:$D$100,MATCH(BC247,$D$3:$D$100)+1)))</f>
        <v>2040</v>
      </c>
      <c r="BF247">
        <f t="shared" si="151"/>
        <v>0.61919999999999997</v>
      </c>
      <c r="BG247" s="38">
        <f t="shared" si="152"/>
        <v>0.61919999999999997</v>
      </c>
      <c r="BH247">
        <f t="shared" si="153"/>
        <v>0.61919999999999997</v>
      </c>
      <c r="BI247">
        <f t="shared" si="154"/>
        <v>7536.9023999999999</v>
      </c>
      <c r="BJ247">
        <f t="shared" si="155"/>
        <v>0</v>
      </c>
      <c r="BL247" s="1" t="str" cm="1">
        <f t="array" ref="BL247">IF(INDEX(Utilities!247:247,$B$9)="","",INDEX(Utilities!247:247,$B$9))</f>
        <v/>
      </c>
      <c r="BM247" s="1" t="str" cm="1">
        <f t="array" ref="BM247">IF(INDEX(Utilities!247:247,$B$9 + 5)="","",INDEX(Utilities!247:247,$B$9 +5))</f>
        <v/>
      </c>
      <c r="BO247">
        <f t="shared" si="167"/>
        <v>2257</v>
      </c>
      <c r="BP247">
        <f t="shared" si="156"/>
        <v>2040</v>
      </c>
      <c r="BQ247" cm="1">
        <f t="array" ref="BQ247">IF(BP247&gt;=MAX($D$3:$D$100),MAX($D$3:$D$100),IF(BO247&lt;$D$3,$D$3,INDEX($D$3:$D$100,MATCH(BO247,$D$3:$D$100)+1)))</f>
        <v>2040</v>
      </c>
      <c r="BR247">
        <f t="shared" si="157"/>
        <v>4.5396000000000001</v>
      </c>
      <c r="BS247" s="38">
        <f t="shared" si="158"/>
        <v>4.5396000000000001</v>
      </c>
      <c r="BT247">
        <f t="shared" si="159"/>
        <v>4.5396000000000001</v>
      </c>
      <c r="BU247">
        <f t="shared" si="160"/>
        <v>55256.011200000001</v>
      </c>
      <c r="BV247">
        <f t="shared" si="161"/>
        <v>0</v>
      </c>
    </row>
    <row r="248" spans="7:74" x14ac:dyDescent="0.25">
      <c r="G248">
        <f t="shared" si="162"/>
        <v>2258</v>
      </c>
      <c r="H248">
        <f t="shared" si="126"/>
        <v>2040</v>
      </c>
      <c r="I248" cm="1">
        <f t="array" ref="I248">IF(H248&gt;=MAX($D$3:$D$100),MAX($D$3:$D$100),IF(G248&lt;$D$3,$D$3,INDEX($D$3:$D$100,MATCH(G248,$D$3:$D$100)+1)))</f>
        <v>2040</v>
      </c>
      <c r="J248">
        <f t="shared" si="127"/>
        <v>6.8040000000000003E-2</v>
      </c>
      <c r="K248">
        <f t="shared" si="128"/>
        <v>6.8040000000000003E-2</v>
      </c>
      <c r="L248">
        <f t="shared" si="129"/>
        <v>6.8040000000000003E-2</v>
      </c>
      <c r="M248">
        <f t="shared" si="130"/>
        <v>828.18288000000007</v>
      </c>
      <c r="N248">
        <f t="shared" si="131"/>
        <v>0</v>
      </c>
      <c r="P248" s="1" t="str" cm="1">
        <f t="array" ref="P248">IF(INDEX(Utilities!248:248,$B$9)="","",INDEX(Utilities!248:248,$B$9))</f>
        <v/>
      </c>
      <c r="Q248" s="1" t="str" cm="1">
        <f t="array" ref="Q248">IF(INDEX(Utilities!248:248,$B$9 + 2)="","",INDEX(Utilities!248:248,$B$9 + 2))</f>
        <v/>
      </c>
      <c r="S248">
        <f t="shared" si="163"/>
        <v>2258</v>
      </c>
      <c r="T248">
        <f t="shared" si="132"/>
        <v>2040</v>
      </c>
      <c r="U248" cm="1">
        <f t="array" ref="U248">IF(T248&gt;=MAX($D$3:$D$100),MAX($D$3:$D$100),IF(S248&lt;$D$3,$D$3,INDEX($D$3:$D$100,MATCH(S248,$D$3:$D$100)+1)))</f>
        <v>2040</v>
      </c>
      <c r="V248">
        <f t="shared" si="133"/>
        <v>4.5720000000000003E-5</v>
      </c>
      <c r="W248" s="38">
        <f t="shared" si="134"/>
        <v>4.5720000000000003E-5</v>
      </c>
      <c r="X248">
        <f t="shared" si="135"/>
        <v>4.5720000000000003E-5</v>
      </c>
      <c r="Y248">
        <f t="shared" si="136"/>
        <v>0.55650384000000008</v>
      </c>
      <c r="Z248">
        <f t="shared" si="137"/>
        <v>0</v>
      </c>
      <c r="AE248">
        <f t="shared" si="164"/>
        <v>2258</v>
      </c>
      <c r="AF248">
        <f t="shared" si="138"/>
        <v>2040</v>
      </c>
      <c r="AG248" cm="1">
        <f t="array" ref="AG248">IF(AF248&gt;=MAX($D$3:$D$100),MAX($D$3:$D$100),IF(AE248&lt;$D$3,$D$3,INDEX($D$3:$D$100,MATCH(AE248,$D$3:$D$100)+1)))</f>
        <v>2040</v>
      </c>
      <c r="AH248">
        <f t="shared" si="139"/>
        <v>4.572E-4</v>
      </c>
      <c r="AI248" s="38">
        <f t="shared" si="140"/>
        <v>4.572E-4</v>
      </c>
      <c r="AJ248">
        <f t="shared" si="141"/>
        <v>4.572E-4</v>
      </c>
      <c r="AK248">
        <f t="shared" si="142"/>
        <v>5.5650383999999997</v>
      </c>
      <c r="AL248">
        <f t="shared" si="143"/>
        <v>0</v>
      </c>
      <c r="AN248" s="1" t="str" cm="1">
        <f t="array" ref="AN248">IF(INDEX(Utilities!248:248,$B$9)="","",INDEX(Utilities!248:248,$B$9))</f>
        <v/>
      </c>
      <c r="AO248" s="1" t="str" cm="1">
        <f t="array" ref="AO248">IF(INDEX(Utilities!248:248,$B$9 + 4)="","",INDEX(Utilities!248:248,$B$9 +4))</f>
        <v/>
      </c>
      <c r="AQ248">
        <f t="shared" si="165"/>
        <v>2258</v>
      </c>
      <c r="AR248">
        <f t="shared" si="144"/>
        <v>2040</v>
      </c>
      <c r="AS248" cm="1">
        <f t="array" ref="AS248">IF(AR248&gt;=MAX($D$3:$D$100),MAX($D$3:$D$100),IF(AQ248&lt;$D$3,$D$3,INDEX($D$3:$D$100,MATCH(AQ248,$D$3:$D$100)+1)))</f>
        <v>2040</v>
      </c>
      <c r="AT248">
        <f t="shared" si="145"/>
        <v>9.6840000000000001E-5</v>
      </c>
      <c r="AU248" s="38">
        <f t="shared" si="146"/>
        <v>9.6840000000000001E-5</v>
      </c>
      <c r="AV248">
        <f t="shared" si="147"/>
        <v>9.6840000000000001E-5</v>
      </c>
      <c r="AW248">
        <f t="shared" si="148"/>
        <v>1.17873648</v>
      </c>
      <c r="AX248">
        <f t="shared" si="149"/>
        <v>0</v>
      </c>
      <c r="BC248">
        <f t="shared" si="166"/>
        <v>2258</v>
      </c>
      <c r="BD248">
        <f t="shared" si="150"/>
        <v>2040</v>
      </c>
      <c r="BE248" cm="1">
        <f t="array" ref="BE248">IF(BD248&gt;=MAX($D$3:$D$100),MAX($D$3:$D$100),IF(BC248&lt;$D$3,$D$3,INDEX($D$3:$D$100,MATCH(BC248,$D$3:$D$100)+1)))</f>
        <v>2040</v>
      </c>
      <c r="BF248">
        <f t="shared" si="151"/>
        <v>0.61919999999999997</v>
      </c>
      <c r="BG248" s="38">
        <f t="shared" si="152"/>
        <v>0.61919999999999997</v>
      </c>
      <c r="BH248">
        <f t="shared" si="153"/>
        <v>0.61919999999999997</v>
      </c>
      <c r="BI248">
        <f t="shared" si="154"/>
        <v>7536.9023999999999</v>
      </c>
      <c r="BJ248">
        <f t="shared" si="155"/>
        <v>0</v>
      </c>
      <c r="BL248" s="1" t="str" cm="1">
        <f t="array" ref="BL248">IF(INDEX(Utilities!248:248,$B$9)="","",INDEX(Utilities!248:248,$B$9))</f>
        <v/>
      </c>
      <c r="BM248" s="1" t="str" cm="1">
        <f t="array" ref="BM248">IF(INDEX(Utilities!248:248,$B$9 + 5)="","",INDEX(Utilities!248:248,$B$9 +5))</f>
        <v/>
      </c>
      <c r="BO248">
        <f t="shared" si="167"/>
        <v>2258</v>
      </c>
      <c r="BP248">
        <f t="shared" si="156"/>
        <v>2040</v>
      </c>
      <c r="BQ248" cm="1">
        <f t="array" ref="BQ248">IF(BP248&gt;=MAX($D$3:$D$100),MAX($D$3:$D$100),IF(BO248&lt;$D$3,$D$3,INDEX($D$3:$D$100,MATCH(BO248,$D$3:$D$100)+1)))</f>
        <v>2040</v>
      </c>
      <c r="BR248">
        <f t="shared" si="157"/>
        <v>4.5396000000000001</v>
      </c>
      <c r="BS248" s="38">
        <f t="shared" si="158"/>
        <v>4.5396000000000001</v>
      </c>
      <c r="BT248">
        <f t="shared" si="159"/>
        <v>4.5396000000000001</v>
      </c>
      <c r="BU248">
        <f t="shared" si="160"/>
        <v>55256.011200000001</v>
      </c>
      <c r="BV248">
        <f t="shared" si="161"/>
        <v>0</v>
      </c>
    </row>
    <row r="249" spans="7:74" x14ac:dyDescent="0.25">
      <c r="G249">
        <f t="shared" si="162"/>
        <v>2259</v>
      </c>
      <c r="H249">
        <f t="shared" si="126"/>
        <v>2040</v>
      </c>
      <c r="I249" cm="1">
        <f t="array" ref="I249">IF(H249&gt;=MAX($D$3:$D$100),MAX($D$3:$D$100),IF(G249&lt;$D$3,$D$3,INDEX($D$3:$D$100,MATCH(G249,$D$3:$D$100)+1)))</f>
        <v>2040</v>
      </c>
      <c r="J249">
        <f t="shared" si="127"/>
        <v>6.8040000000000003E-2</v>
      </c>
      <c r="K249">
        <f t="shared" si="128"/>
        <v>6.8040000000000003E-2</v>
      </c>
      <c r="L249">
        <f t="shared" si="129"/>
        <v>6.8040000000000003E-2</v>
      </c>
      <c r="M249">
        <f t="shared" si="130"/>
        <v>828.18288000000007</v>
      </c>
      <c r="N249">
        <f t="shared" si="131"/>
        <v>0</v>
      </c>
      <c r="P249" s="1" t="str" cm="1">
        <f t="array" ref="P249">IF(INDEX(Utilities!249:249,$B$9)="","",INDEX(Utilities!249:249,$B$9))</f>
        <v/>
      </c>
      <c r="Q249" s="1" t="str" cm="1">
        <f t="array" ref="Q249">IF(INDEX(Utilities!249:249,$B$9 + 2)="","",INDEX(Utilities!249:249,$B$9 + 2))</f>
        <v/>
      </c>
      <c r="S249">
        <f t="shared" si="163"/>
        <v>2259</v>
      </c>
      <c r="T249">
        <f t="shared" si="132"/>
        <v>2040</v>
      </c>
      <c r="U249" cm="1">
        <f t="array" ref="U249">IF(T249&gt;=MAX($D$3:$D$100),MAX($D$3:$D$100),IF(S249&lt;$D$3,$D$3,INDEX($D$3:$D$100,MATCH(S249,$D$3:$D$100)+1)))</f>
        <v>2040</v>
      </c>
      <c r="V249">
        <f t="shared" si="133"/>
        <v>4.5720000000000003E-5</v>
      </c>
      <c r="W249" s="38">
        <f t="shared" si="134"/>
        <v>4.5720000000000003E-5</v>
      </c>
      <c r="X249">
        <f t="shared" si="135"/>
        <v>4.5720000000000003E-5</v>
      </c>
      <c r="Y249">
        <f t="shared" si="136"/>
        <v>0.55650384000000008</v>
      </c>
      <c r="Z249">
        <f t="shared" si="137"/>
        <v>0</v>
      </c>
      <c r="AE249">
        <f t="shared" si="164"/>
        <v>2259</v>
      </c>
      <c r="AF249">
        <f t="shared" si="138"/>
        <v>2040</v>
      </c>
      <c r="AG249" cm="1">
        <f t="array" ref="AG249">IF(AF249&gt;=MAX($D$3:$D$100),MAX($D$3:$D$100),IF(AE249&lt;$D$3,$D$3,INDEX($D$3:$D$100,MATCH(AE249,$D$3:$D$100)+1)))</f>
        <v>2040</v>
      </c>
      <c r="AH249">
        <f t="shared" si="139"/>
        <v>4.572E-4</v>
      </c>
      <c r="AI249" s="38">
        <f t="shared" si="140"/>
        <v>4.572E-4</v>
      </c>
      <c r="AJ249">
        <f t="shared" si="141"/>
        <v>4.572E-4</v>
      </c>
      <c r="AK249">
        <f t="shared" si="142"/>
        <v>5.5650383999999997</v>
      </c>
      <c r="AL249">
        <f t="shared" si="143"/>
        <v>0</v>
      </c>
      <c r="AN249" s="1" t="str" cm="1">
        <f t="array" ref="AN249">IF(INDEX(Utilities!249:249,$B$9)="","",INDEX(Utilities!249:249,$B$9))</f>
        <v/>
      </c>
      <c r="AO249" s="1" t="str" cm="1">
        <f t="array" ref="AO249">IF(INDEX(Utilities!249:249,$B$9 + 4)="","",INDEX(Utilities!249:249,$B$9 +4))</f>
        <v/>
      </c>
      <c r="AQ249">
        <f t="shared" si="165"/>
        <v>2259</v>
      </c>
      <c r="AR249">
        <f t="shared" si="144"/>
        <v>2040</v>
      </c>
      <c r="AS249" cm="1">
        <f t="array" ref="AS249">IF(AR249&gt;=MAX($D$3:$D$100),MAX($D$3:$D$100),IF(AQ249&lt;$D$3,$D$3,INDEX($D$3:$D$100,MATCH(AQ249,$D$3:$D$100)+1)))</f>
        <v>2040</v>
      </c>
      <c r="AT249">
        <f t="shared" si="145"/>
        <v>9.6840000000000001E-5</v>
      </c>
      <c r="AU249" s="38">
        <f t="shared" si="146"/>
        <v>9.6840000000000001E-5</v>
      </c>
      <c r="AV249">
        <f t="shared" si="147"/>
        <v>9.6840000000000001E-5</v>
      </c>
      <c r="AW249">
        <f t="shared" si="148"/>
        <v>1.17873648</v>
      </c>
      <c r="AX249">
        <f t="shared" si="149"/>
        <v>0</v>
      </c>
      <c r="BC249">
        <f t="shared" si="166"/>
        <v>2259</v>
      </c>
      <c r="BD249">
        <f t="shared" si="150"/>
        <v>2040</v>
      </c>
      <c r="BE249" cm="1">
        <f t="array" ref="BE249">IF(BD249&gt;=MAX($D$3:$D$100),MAX($D$3:$D$100),IF(BC249&lt;$D$3,$D$3,INDEX($D$3:$D$100,MATCH(BC249,$D$3:$D$100)+1)))</f>
        <v>2040</v>
      </c>
      <c r="BF249">
        <f t="shared" si="151"/>
        <v>0.61919999999999997</v>
      </c>
      <c r="BG249" s="38">
        <f t="shared" si="152"/>
        <v>0.61919999999999997</v>
      </c>
      <c r="BH249">
        <f t="shared" si="153"/>
        <v>0.61919999999999997</v>
      </c>
      <c r="BI249">
        <f t="shared" si="154"/>
        <v>7536.9023999999999</v>
      </c>
      <c r="BJ249">
        <f t="shared" si="155"/>
        <v>0</v>
      </c>
      <c r="BL249" s="1" t="str" cm="1">
        <f t="array" ref="BL249">IF(INDEX(Utilities!249:249,$B$9)="","",INDEX(Utilities!249:249,$B$9))</f>
        <v/>
      </c>
      <c r="BM249" s="1" t="str" cm="1">
        <f t="array" ref="BM249">IF(INDEX(Utilities!249:249,$B$9 + 5)="","",INDEX(Utilities!249:249,$B$9 +5))</f>
        <v/>
      </c>
      <c r="BO249">
        <f t="shared" si="167"/>
        <v>2259</v>
      </c>
      <c r="BP249">
        <f t="shared" si="156"/>
        <v>2040</v>
      </c>
      <c r="BQ249" cm="1">
        <f t="array" ref="BQ249">IF(BP249&gt;=MAX($D$3:$D$100),MAX($D$3:$D$100),IF(BO249&lt;$D$3,$D$3,INDEX($D$3:$D$100,MATCH(BO249,$D$3:$D$100)+1)))</f>
        <v>2040</v>
      </c>
      <c r="BR249">
        <f t="shared" si="157"/>
        <v>4.5396000000000001</v>
      </c>
      <c r="BS249" s="38">
        <f t="shared" si="158"/>
        <v>4.5396000000000001</v>
      </c>
      <c r="BT249">
        <f t="shared" si="159"/>
        <v>4.5396000000000001</v>
      </c>
      <c r="BU249">
        <f t="shared" si="160"/>
        <v>55256.011200000001</v>
      </c>
      <c r="BV249">
        <f t="shared" si="161"/>
        <v>0</v>
      </c>
    </row>
    <row r="250" spans="7:74" x14ac:dyDescent="0.25">
      <c r="G250">
        <f t="shared" si="162"/>
        <v>2260</v>
      </c>
      <c r="H250">
        <f t="shared" si="126"/>
        <v>2040</v>
      </c>
      <c r="I250" cm="1">
        <f t="array" ref="I250">IF(H250&gt;=MAX($D$3:$D$100),MAX($D$3:$D$100),IF(G250&lt;$D$3,$D$3,INDEX($D$3:$D$100,MATCH(G250,$D$3:$D$100)+1)))</f>
        <v>2040</v>
      </c>
      <c r="J250">
        <f t="shared" si="127"/>
        <v>6.8040000000000003E-2</v>
      </c>
      <c r="K250">
        <f t="shared" si="128"/>
        <v>6.8040000000000003E-2</v>
      </c>
      <c r="L250">
        <f t="shared" si="129"/>
        <v>6.8040000000000003E-2</v>
      </c>
      <c r="M250">
        <f t="shared" si="130"/>
        <v>828.18288000000007</v>
      </c>
      <c r="N250">
        <f t="shared" si="131"/>
        <v>0</v>
      </c>
      <c r="P250" s="1" t="str" cm="1">
        <f t="array" ref="P250">IF(INDEX(Utilities!250:250,$B$9)="","",INDEX(Utilities!250:250,$B$9))</f>
        <v/>
      </c>
      <c r="Q250" s="1" t="str" cm="1">
        <f t="array" ref="Q250">IF(INDEX(Utilities!250:250,$B$9 + 2)="","",INDEX(Utilities!250:250,$B$9 + 2))</f>
        <v/>
      </c>
      <c r="S250">
        <f t="shared" si="163"/>
        <v>2260</v>
      </c>
      <c r="T250">
        <f t="shared" si="132"/>
        <v>2040</v>
      </c>
      <c r="U250" cm="1">
        <f t="array" ref="U250">IF(T250&gt;=MAX($D$3:$D$100),MAX($D$3:$D$100),IF(S250&lt;$D$3,$D$3,INDEX($D$3:$D$100,MATCH(S250,$D$3:$D$100)+1)))</f>
        <v>2040</v>
      </c>
      <c r="V250">
        <f t="shared" si="133"/>
        <v>4.5720000000000003E-5</v>
      </c>
      <c r="W250" s="38">
        <f t="shared" si="134"/>
        <v>4.5720000000000003E-5</v>
      </c>
      <c r="X250">
        <f t="shared" si="135"/>
        <v>4.5720000000000003E-5</v>
      </c>
      <c r="Y250">
        <f t="shared" si="136"/>
        <v>0.55650384000000008</v>
      </c>
      <c r="Z250">
        <f t="shared" si="137"/>
        <v>0</v>
      </c>
      <c r="AE250">
        <f t="shared" si="164"/>
        <v>2260</v>
      </c>
      <c r="AF250">
        <f t="shared" si="138"/>
        <v>2040</v>
      </c>
      <c r="AG250" cm="1">
        <f t="array" ref="AG250">IF(AF250&gt;=MAX($D$3:$D$100),MAX($D$3:$D$100),IF(AE250&lt;$D$3,$D$3,INDEX($D$3:$D$100,MATCH(AE250,$D$3:$D$100)+1)))</f>
        <v>2040</v>
      </c>
      <c r="AH250">
        <f t="shared" si="139"/>
        <v>4.572E-4</v>
      </c>
      <c r="AI250" s="38">
        <f t="shared" si="140"/>
        <v>4.572E-4</v>
      </c>
      <c r="AJ250">
        <f t="shared" si="141"/>
        <v>4.572E-4</v>
      </c>
      <c r="AK250">
        <f t="shared" si="142"/>
        <v>5.5650383999999997</v>
      </c>
      <c r="AL250">
        <f t="shared" si="143"/>
        <v>0</v>
      </c>
      <c r="AN250" s="1" t="str" cm="1">
        <f t="array" ref="AN250">IF(INDEX(Utilities!250:250,$B$9)="","",INDEX(Utilities!250:250,$B$9))</f>
        <v/>
      </c>
      <c r="AO250" s="1" t="str" cm="1">
        <f t="array" ref="AO250">IF(INDEX(Utilities!250:250,$B$9 + 4)="","",INDEX(Utilities!250:250,$B$9 +4))</f>
        <v/>
      </c>
      <c r="AQ250">
        <f t="shared" si="165"/>
        <v>2260</v>
      </c>
      <c r="AR250">
        <f t="shared" si="144"/>
        <v>2040</v>
      </c>
      <c r="AS250" cm="1">
        <f t="array" ref="AS250">IF(AR250&gt;=MAX($D$3:$D$100),MAX($D$3:$D$100),IF(AQ250&lt;$D$3,$D$3,INDEX($D$3:$D$100,MATCH(AQ250,$D$3:$D$100)+1)))</f>
        <v>2040</v>
      </c>
      <c r="AT250">
        <f t="shared" si="145"/>
        <v>9.6840000000000001E-5</v>
      </c>
      <c r="AU250" s="38">
        <f t="shared" si="146"/>
        <v>9.6840000000000001E-5</v>
      </c>
      <c r="AV250">
        <f t="shared" si="147"/>
        <v>9.6840000000000001E-5</v>
      </c>
      <c r="AW250">
        <f t="shared" si="148"/>
        <v>1.17873648</v>
      </c>
      <c r="AX250">
        <f t="shared" si="149"/>
        <v>0</v>
      </c>
      <c r="BC250">
        <f t="shared" si="166"/>
        <v>2260</v>
      </c>
      <c r="BD250">
        <f t="shared" si="150"/>
        <v>2040</v>
      </c>
      <c r="BE250" cm="1">
        <f t="array" ref="BE250">IF(BD250&gt;=MAX($D$3:$D$100),MAX($D$3:$D$100),IF(BC250&lt;$D$3,$D$3,INDEX($D$3:$D$100,MATCH(BC250,$D$3:$D$100)+1)))</f>
        <v>2040</v>
      </c>
      <c r="BF250">
        <f t="shared" si="151"/>
        <v>0.61919999999999997</v>
      </c>
      <c r="BG250" s="38">
        <f t="shared" si="152"/>
        <v>0.61919999999999997</v>
      </c>
      <c r="BH250">
        <f t="shared" si="153"/>
        <v>0.61919999999999997</v>
      </c>
      <c r="BI250">
        <f t="shared" si="154"/>
        <v>7536.9023999999999</v>
      </c>
      <c r="BJ250">
        <f t="shared" si="155"/>
        <v>0</v>
      </c>
      <c r="BL250" s="1" t="str" cm="1">
        <f t="array" ref="BL250">IF(INDEX(Utilities!250:250,$B$9)="","",INDEX(Utilities!250:250,$B$9))</f>
        <v/>
      </c>
      <c r="BM250" s="1" t="str" cm="1">
        <f t="array" ref="BM250">IF(INDEX(Utilities!250:250,$B$9 + 5)="","",INDEX(Utilities!250:250,$B$9 +5))</f>
        <v/>
      </c>
      <c r="BO250">
        <f t="shared" si="167"/>
        <v>2260</v>
      </c>
      <c r="BP250">
        <f t="shared" si="156"/>
        <v>2040</v>
      </c>
      <c r="BQ250" cm="1">
        <f t="array" ref="BQ250">IF(BP250&gt;=MAX($D$3:$D$100),MAX($D$3:$D$100),IF(BO250&lt;$D$3,$D$3,INDEX($D$3:$D$100,MATCH(BO250,$D$3:$D$100)+1)))</f>
        <v>2040</v>
      </c>
      <c r="BR250">
        <f t="shared" si="157"/>
        <v>4.5396000000000001</v>
      </c>
      <c r="BS250" s="38">
        <f t="shared" si="158"/>
        <v>4.5396000000000001</v>
      </c>
      <c r="BT250">
        <f t="shared" si="159"/>
        <v>4.5396000000000001</v>
      </c>
      <c r="BU250">
        <f t="shared" si="160"/>
        <v>55256.011200000001</v>
      </c>
      <c r="BV250">
        <f t="shared" si="161"/>
        <v>0</v>
      </c>
    </row>
    <row r="251" spans="7:74" x14ac:dyDescent="0.25">
      <c r="G251">
        <f t="shared" si="162"/>
        <v>2261</v>
      </c>
      <c r="H251">
        <f t="shared" si="126"/>
        <v>2040</v>
      </c>
      <c r="I251" cm="1">
        <f t="array" ref="I251">IF(H251&gt;=MAX($D$3:$D$100),MAX($D$3:$D$100),IF(G251&lt;$D$3,$D$3,INDEX($D$3:$D$100,MATCH(G251,$D$3:$D$100)+1)))</f>
        <v>2040</v>
      </c>
      <c r="J251">
        <f t="shared" si="127"/>
        <v>6.8040000000000003E-2</v>
      </c>
      <c r="K251">
        <f t="shared" si="128"/>
        <v>6.8040000000000003E-2</v>
      </c>
      <c r="L251">
        <f t="shared" si="129"/>
        <v>6.8040000000000003E-2</v>
      </c>
      <c r="M251">
        <f t="shared" si="130"/>
        <v>828.18288000000007</v>
      </c>
      <c r="N251">
        <f t="shared" si="131"/>
        <v>0</v>
      </c>
      <c r="P251" s="1" t="str" cm="1">
        <f t="array" ref="P251">IF(INDEX(Utilities!251:251,$B$9)="","",INDEX(Utilities!251:251,$B$9))</f>
        <v/>
      </c>
      <c r="Q251" s="1" t="str" cm="1">
        <f t="array" ref="Q251">IF(INDEX(Utilities!251:251,$B$9 + 2)="","",INDEX(Utilities!251:251,$B$9 + 2))</f>
        <v/>
      </c>
      <c r="S251">
        <f t="shared" si="163"/>
        <v>2261</v>
      </c>
      <c r="T251">
        <f t="shared" si="132"/>
        <v>2040</v>
      </c>
      <c r="U251" cm="1">
        <f t="array" ref="U251">IF(T251&gt;=MAX($D$3:$D$100),MAX($D$3:$D$100),IF(S251&lt;$D$3,$D$3,INDEX($D$3:$D$100,MATCH(S251,$D$3:$D$100)+1)))</f>
        <v>2040</v>
      </c>
      <c r="V251">
        <f t="shared" si="133"/>
        <v>4.5720000000000003E-5</v>
      </c>
      <c r="W251" s="38">
        <f t="shared" si="134"/>
        <v>4.5720000000000003E-5</v>
      </c>
      <c r="X251">
        <f t="shared" si="135"/>
        <v>4.5720000000000003E-5</v>
      </c>
      <c r="Y251">
        <f t="shared" si="136"/>
        <v>0.55650384000000008</v>
      </c>
      <c r="Z251">
        <f t="shared" si="137"/>
        <v>0</v>
      </c>
      <c r="AE251">
        <f t="shared" si="164"/>
        <v>2261</v>
      </c>
      <c r="AF251">
        <f t="shared" si="138"/>
        <v>2040</v>
      </c>
      <c r="AG251" cm="1">
        <f t="array" ref="AG251">IF(AF251&gt;=MAX($D$3:$D$100),MAX($D$3:$D$100),IF(AE251&lt;$D$3,$D$3,INDEX($D$3:$D$100,MATCH(AE251,$D$3:$D$100)+1)))</f>
        <v>2040</v>
      </c>
      <c r="AH251">
        <f t="shared" si="139"/>
        <v>4.572E-4</v>
      </c>
      <c r="AI251" s="38">
        <f t="shared" si="140"/>
        <v>4.572E-4</v>
      </c>
      <c r="AJ251">
        <f t="shared" si="141"/>
        <v>4.572E-4</v>
      </c>
      <c r="AK251">
        <f t="shared" si="142"/>
        <v>5.5650383999999997</v>
      </c>
      <c r="AL251">
        <f t="shared" si="143"/>
        <v>0</v>
      </c>
      <c r="AN251" s="1" t="str" cm="1">
        <f t="array" ref="AN251">IF(INDEX(Utilities!251:251,$B$9)="","",INDEX(Utilities!251:251,$B$9))</f>
        <v/>
      </c>
      <c r="AO251" s="1" t="str" cm="1">
        <f t="array" ref="AO251">IF(INDEX(Utilities!251:251,$B$9 + 4)="","",INDEX(Utilities!251:251,$B$9 +4))</f>
        <v/>
      </c>
      <c r="AQ251">
        <f t="shared" si="165"/>
        <v>2261</v>
      </c>
      <c r="AR251">
        <f t="shared" si="144"/>
        <v>2040</v>
      </c>
      <c r="AS251" cm="1">
        <f t="array" ref="AS251">IF(AR251&gt;=MAX($D$3:$D$100),MAX($D$3:$D$100),IF(AQ251&lt;$D$3,$D$3,INDEX($D$3:$D$100,MATCH(AQ251,$D$3:$D$100)+1)))</f>
        <v>2040</v>
      </c>
      <c r="AT251">
        <f t="shared" si="145"/>
        <v>9.6840000000000001E-5</v>
      </c>
      <c r="AU251" s="38">
        <f t="shared" si="146"/>
        <v>9.6840000000000001E-5</v>
      </c>
      <c r="AV251">
        <f t="shared" si="147"/>
        <v>9.6840000000000001E-5</v>
      </c>
      <c r="AW251">
        <f t="shared" si="148"/>
        <v>1.17873648</v>
      </c>
      <c r="AX251">
        <f t="shared" si="149"/>
        <v>0</v>
      </c>
      <c r="BC251">
        <f t="shared" si="166"/>
        <v>2261</v>
      </c>
      <c r="BD251">
        <f t="shared" si="150"/>
        <v>2040</v>
      </c>
      <c r="BE251" cm="1">
        <f t="array" ref="BE251">IF(BD251&gt;=MAX($D$3:$D$100),MAX($D$3:$D$100),IF(BC251&lt;$D$3,$D$3,INDEX($D$3:$D$100,MATCH(BC251,$D$3:$D$100)+1)))</f>
        <v>2040</v>
      </c>
      <c r="BF251">
        <f t="shared" si="151"/>
        <v>0.61919999999999997</v>
      </c>
      <c r="BG251" s="38">
        <f t="shared" si="152"/>
        <v>0.61919999999999997</v>
      </c>
      <c r="BH251">
        <f t="shared" si="153"/>
        <v>0.61919999999999997</v>
      </c>
      <c r="BI251">
        <f t="shared" si="154"/>
        <v>7536.9023999999999</v>
      </c>
      <c r="BJ251">
        <f t="shared" si="155"/>
        <v>0</v>
      </c>
      <c r="BL251" s="1" t="str" cm="1">
        <f t="array" ref="BL251">IF(INDEX(Utilities!251:251,$B$9)="","",INDEX(Utilities!251:251,$B$9))</f>
        <v/>
      </c>
      <c r="BM251" s="1" t="str" cm="1">
        <f t="array" ref="BM251">IF(INDEX(Utilities!251:251,$B$9 + 5)="","",INDEX(Utilities!251:251,$B$9 +5))</f>
        <v/>
      </c>
      <c r="BO251">
        <f t="shared" si="167"/>
        <v>2261</v>
      </c>
      <c r="BP251">
        <f t="shared" si="156"/>
        <v>2040</v>
      </c>
      <c r="BQ251" cm="1">
        <f t="array" ref="BQ251">IF(BP251&gt;=MAX($D$3:$D$100),MAX($D$3:$D$100),IF(BO251&lt;$D$3,$D$3,INDEX($D$3:$D$100,MATCH(BO251,$D$3:$D$100)+1)))</f>
        <v>2040</v>
      </c>
      <c r="BR251">
        <f t="shared" si="157"/>
        <v>4.5396000000000001</v>
      </c>
      <c r="BS251" s="38">
        <f t="shared" si="158"/>
        <v>4.5396000000000001</v>
      </c>
      <c r="BT251">
        <f t="shared" si="159"/>
        <v>4.5396000000000001</v>
      </c>
      <c r="BU251">
        <f t="shared" si="160"/>
        <v>55256.011200000001</v>
      </c>
      <c r="BV251">
        <f t="shared" si="161"/>
        <v>0</v>
      </c>
    </row>
    <row r="252" spans="7:74" x14ac:dyDescent="0.25">
      <c r="G252">
        <f t="shared" si="162"/>
        <v>2262</v>
      </c>
      <c r="H252">
        <f t="shared" si="126"/>
        <v>2040</v>
      </c>
      <c r="I252" cm="1">
        <f t="array" ref="I252">IF(H252&gt;=MAX($D$3:$D$100),MAX($D$3:$D$100),IF(G252&lt;$D$3,$D$3,INDEX($D$3:$D$100,MATCH(G252,$D$3:$D$100)+1)))</f>
        <v>2040</v>
      </c>
      <c r="J252">
        <f t="shared" si="127"/>
        <v>6.8040000000000003E-2</v>
      </c>
      <c r="K252">
        <f t="shared" si="128"/>
        <v>6.8040000000000003E-2</v>
      </c>
      <c r="L252">
        <f t="shared" si="129"/>
        <v>6.8040000000000003E-2</v>
      </c>
      <c r="M252">
        <f t="shared" si="130"/>
        <v>828.18288000000007</v>
      </c>
      <c r="N252">
        <f t="shared" si="131"/>
        <v>0</v>
      </c>
      <c r="P252" s="1" t="str" cm="1">
        <f t="array" ref="P252">IF(INDEX(Utilities!252:252,$B$9)="","",INDEX(Utilities!252:252,$B$9))</f>
        <v/>
      </c>
      <c r="Q252" s="1" t="str" cm="1">
        <f t="array" ref="Q252">IF(INDEX(Utilities!252:252,$B$9 + 2)="","",INDEX(Utilities!252:252,$B$9 + 2))</f>
        <v/>
      </c>
      <c r="S252">
        <f t="shared" si="163"/>
        <v>2262</v>
      </c>
      <c r="T252">
        <f t="shared" si="132"/>
        <v>2040</v>
      </c>
      <c r="U252" cm="1">
        <f t="array" ref="U252">IF(T252&gt;=MAX($D$3:$D$100),MAX($D$3:$D$100),IF(S252&lt;$D$3,$D$3,INDEX($D$3:$D$100,MATCH(S252,$D$3:$D$100)+1)))</f>
        <v>2040</v>
      </c>
      <c r="V252">
        <f t="shared" si="133"/>
        <v>4.5720000000000003E-5</v>
      </c>
      <c r="W252" s="38">
        <f t="shared" si="134"/>
        <v>4.5720000000000003E-5</v>
      </c>
      <c r="X252">
        <f t="shared" si="135"/>
        <v>4.5720000000000003E-5</v>
      </c>
      <c r="Y252">
        <f t="shared" si="136"/>
        <v>0.55650384000000008</v>
      </c>
      <c r="Z252">
        <f t="shared" si="137"/>
        <v>0</v>
      </c>
      <c r="AE252">
        <f t="shared" si="164"/>
        <v>2262</v>
      </c>
      <c r="AF252">
        <f t="shared" si="138"/>
        <v>2040</v>
      </c>
      <c r="AG252" cm="1">
        <f t="array" ref="AG252">IF(AF252&gt;=MAX($D$3:$D$100),MAX($D$3:$D$100),IF(AE252&lt;$D$3,$D$3,INDEX($D$3:$D$100,MATCH(AE252,$D$3:$D$100)+1)))</f>
        <v>2040</v>
      </c>
      <c r="AH252">
        <f t="shared" si="139"/>
        <v>4.572E-4</v>
      </c>
      <c r="AI252" s="38">
        <f t="shared" si="140"/>
        <v>4.572E-4</v>
      </c>
      <c r="AJ252">
        <f t="shared" si="141"/>
        <v>4.572E-4</v>
      </c>
      <c r="AK252">
        <f t="shared" si="142"/>
        <v>5.5650383999999997</v>
      </c>
      <c r="AL252">
        <f t="shared" si="143"/>
        <v>0</v>
      </c>
      <c r="AN252" s="1" t="str" cm="1">
        <f t="array" ref="AN252">IF(INDEX(Utilities!252:252,$B$9)="","",INDEX(Utilities!252:252,$B$9))</f>
        <v/>
      </c>
      <c r="AO252" s="1" t="str" cm="1">
        <f t="array" ref="AO252">IF(INDEX(Utilities!252:252,$B$9 + 4)="","",INDEX(Utilities!252:252,$B$9 +4))</f>
        <v/>
      </c>
      <c r="AQ252">
        <f t="shared" si="165"/>
        <v>2262</v>
      </c>
      <c r="AR252">
        <f t="shared" si="144"/>
        <v>2040</v>
      </c>
      <c r="AS252" cm="1">
        <f t="array" ref="AS252">IF(AR252&gt;=MAX($D$3:$D$100),MAX($D$3:$D$100),IF(AQ252&lt;$D$3,$D$3,INDEX($D$3:$D$100,MATCH(AQ252,$D$3:$D$100)+1)))</f>
        <v>2040</v>
      </c>
      <c r="AT252">
        <f t="shared" si="145"/>
        <v>9.6840000000000001E-5</v>
      </c>
      <c r="AU252" s="38">
        <f t="shared" si="146"/>
        <v>9.6840000000000001E-5</v>
      </c>
      <c r="AV252">
        <f t="shared" si="147"/>
        <v>9.6840000000000001E-5</v>
      </c>
      <c r="AW252">
        <f t="shared" si="148"/>
        <v>1.17873648</v>
      </c>
      <c r="AX252">
        <f t="shared" si="149"/>
        <v>0</v>
      </c>
      <c r="BC252">
        <f t="shared" si="166"/>
        <v>2262</v>
      </c>
      <c r="BD252">
        <f t="shared" si="150"/>
        <v>2040</v>
      </c>
      <c r="BE252" cm="1">
        <f t="array" ref="BE252">IF(BD252&gt;=MAX($D$3:$D$100),MAX($D$3:$D$100),IF(BC252&lt;$D$3,$D$3,INDEX($D$3:$D$100,MATCH(BC252,$D$3:$D$100)+1)))</f>
        <v>2040</v>
      </c>
      <c r="BF252">
        <f t="shared" si="151"/>
        <v>0.61919999999999997</v>
      </c>
      <c r="BG252" s="38">
        <f t="shared" si="152"/>
        <v>0.61919999999999997</v>
      </c>
      <c r="BH252">
        <f t="shared" si="153"/>
        <v>0.61919999999999997</v>
      </c>
      <c r="BI252">
        <f t="shared" si="154"/>
        <v>7536.9023999999999</v>
      </c>
      <c r="BJ252">
        <f t="shared" si="155"/>
        <v>0</v>
      </c>
      <c r="BL252" s="1" t="str" cm="1">
        <f t="array" ref="BL252">IF(INDEX(Utilities!252:252,$B$9)="","",INDEX(Utilities!252:252,$B$9))</f>
        <v/>
      </c>
      <c r="BM252" s="1" t="str" cm="1">
        <f t="array" ref="BM252">IF(INDEX(Utilities!252:252,$B$9 + 5)="","",INDEX(Utilities!252:252,$B$9 +5))</f>
        <v/>
      </c>
      <c r="BO252">
        <f t="shared" si="167"/>
        <v>2262</v>
      </c>
      <c r="BP252">
        <f t="shared" si="156"/>
        <v>2040</v>
      </c>
      <c r="BQ252" cm="1">
        <f t="array" ref="BQ252">IF(BP252&gt;=MAX($D$3:$D$100),MAX($D$3:$D$100),IF(BO252&lt;$D$3,$D$3,INDEX($D$3:$D$100,MATCH(BO252,$D$3:$D$100)+1)))</f>
        <v>2040</v>
      </c>
      <c r="BR252">
        <f t="shared" si="157"/>
        <v>4.5396000000000001</v>
      </c>
      <c r="BS252" s="38">
        <f t="shared" si="158"/>
        <v>4.5396000000000001</v>
      </c>
      <c r="BT252">
        <f t="shared" si="159"/>
        <v>4.5396000000000001</v>
      </c>
      <c r="BU252">
        <f t="shared" si="160"/>
        <v>55256.011200000001</v>
      </c>
      <c r="BV252">
        <f t="shared" si="161"/>
        <v>0</v>
      </c>
    </row>
    <row r="253" spans="7:74" x14ac:dyDescent="0.25">
      <c r="G253">
        <f t="shared" si="162"/>
        <v>2263</v>
      </c>
      <c r="H253">
        <f t="shared" si="126"/>
        <v>2040</v>
      </c>
      <c r="I253" cm="1">
        <f t="array" ref="I253">IF(H253&gt;=MAX($D$3:$D$100),MAX($D$3:$D$100),IF(G253&lt;$D$3,$D$3,INDEX($D$3:$D$100,MATCH(G253,$D$3:$D$100)+1)))</f>
        <v>2040</v>
      </c>
      <c r="J253">
        <f t="shared" si="127"/>
        <v>6.8040000000000003E-2</v>
      </c>
      <c r="K253">
        <f t="shared" si="128"/>
        <v>6.8040000000000003E-2</v>
      </c>
      <c r="L253">
        <f t="shared" si="129"/>
        <v>6.8040000000000003E-2</v>
      </c>
      <c r="M253">
        <f t="shared" si="130"/>
        <v>828.18288000000007</v>
      </c>
      <c r="N253">
        <f t="shared" si="131"/>
        <v>0</v>
      </c>
      <c r="P253" s="1" t="str" cm="1">
        <f t="array" ref="P253">IF(INDEX(Utilities!253:253,$B$9)="","",INDEX(Utilities!253:253,$B$9))</f>
        <v/>
      </c>
      <c r="Q253" s="1" t="str" cm="1">
        <f t="array" ref="Q253">IF(INDEX(Utilities!253:253,$B$9 + 2)="","",INDEX(Utilities!253:253,$B$9 + 2))</f>
        <v/>
      </c>
      <c r="S253">
        <f t="shared" si="163"/>
        <v>2263</v>
      </c>
      <c r="T253">
        <f t="shared" si="132"/>
        <v>2040</v>
      </c>
      <c r="U253" cm="1">
        <f t="array" ref="U253">IF(T253&gt;=MAX($D$3:$D$100),MAX($D$3:$D$100),IF(S253&lt;$D$3,$D$3,INDEX($D$3:$D$100,MATCH(S253,$D$3:$D$100)+1)))</f>
        <v>2040</v>
      </c>
      <c r="V253">
        <f t="shared" si="133"/>
        <v>4.5720000000000003E-5</v>
      </c>
      <c r="W253" s="38">
        <f t="shared" si="134"/>
        <v>4.5720000000000003E-5</v>
      </c>
      <c r="X253">
        <f t="shared" si="135"/>
        <v>4.5720000000000003E-5</v>
      </c>
      <c r="Y253">
        <f t="shared" si="136"/>
        <v>0.55650384000000008</v>
      </c>
      <c r="Z253">
        <f t="shared" si="137"/>
        <v>0</v>
      </c>
      <c r="AE253">
        <f t="shared" si="164"/>
        <v>2263</v>
      </c>
      <c r="AF253">
        <f t="shared" si="138"/>
        <v>2040</v>
      </c>
      <c r="AG253" cm="1">
        <f t="array" ref="AG253">IF(AF253&gt;=MAX($D$3:$D$100),MAX($D$3:$D$100),IF(AE253&lt;$D$3,$D$3,INDEX($D$3:$D$100,MATCH(AE253,$D$3:$D$100)+1)))</f>
        <v>2040</v>
      </c>
      <c r="AH253">
        <f t="shared" si="139"/>
        <v>4.572E-4</v>
      </c>
      <c r="AI253" s="38">
        <f t="shared" si="140"/>
        <v>4.572E-4</v>
      </c>
      <c r="AJ253">
        <f t="shared" si="141"/>
        <v>4.572E-4</v>
      </c>
      <c r="AK253">
        <f t="shared" si="142"/>
        <v>5.5650383999999997</v>
      </c>
      <c r="AL253">
        <f t="shared" si="143"/>
        <v>0</v>
      </c>
      <c r="AN253" s="1" t="str" cm="1">
        <f t="array" ref="AN253">IF(INDEX(Utilities!253:253,$B$9)="","",INDEX(Utilities!253:253,$B$9))</f>
        <v/>
      </c>
      <c r="AO253" s="1" t="str" cm="1">
        <f t="array" ref="AO253">IF(INDEX(Utilities!253:253,$B$9 + 4)="","",INDEX(Utilities!253:253,$B$9 +4))</f>
        <v/>
      </c>
      <c r="AQ253">
        <f t="shared" si="165"/>
        <v>2263</v>
      </c>
      <c r="AR253">
        <f t="shared" si="144"/>
        <v>2040</v>
      </c>
      <c r="AS253" cm="1">
        <f t="array" ref="AS253">IF(AR253&gt;=MAX($D$3:$D$100),MAX($D$3:$D$100),IF(AQ253&lt;$D$3,$D$3,INDEX($D$3:$D$100,MATCH(AQ253,$D$3:$D$100)+1)))</f>
        <v>2040</v>
      </c>
      <c r="AT253">
        <f t="shared" si="145"/>
        <v>9.6840000000000001E-5</v>
      </c>
      <c r="AU253" s="38">
        <f t="shared" si="146"/>
        <v>9.6840000000000001E-5</v>
      </c>
      <c r="AV253">
        <f t="shared" si="147"/>
        <v>9.6840000000000001E-5</v>
      </c>
      <c r="AW253">
        <f t="shared" si="148"/>
        <v>1.17873648</v>
      </c>
      <c r="AX253">
        <f t="shared" si="149"/>
        <v>0</v>
      </c>
      <c r="BC253">
        <f t="shared" si="166"/>
        <v>2263</v>
      </c>
      <c r="BD253">
        <f t="shared" si="150"/>
        <v>2040</v>
      </c>
      <c r="BE253" cm="1">
        <f t="array" ref="BE253">IF(BD253&gt;=MAX($D$3:$D$100),MAX($D$3:$D$100),IF(BC253&lt;$D$3,$D$3,INDEX($D$3:$D$100,MATCH(BC253,$D$3:$D$100)+1)))</f>
        <v>2040</v>
      </c>
      <c r="BF253">
        <f t="shared" si="151"/>
        <v>0.61919999999999997</v>
      </c>
      <c r="BG253" s="38">
        <f t="shared" si="152"/>
        <v>0.61919999999999997</v>
      </c>
      <c r="BH253">
        <f t="shared" si="153"/>
        <v>0.61919999999999997</v>
      </c>
      <c r="BI253">
        <f t="shared" si="154"/>
        <v>7536.9023999999999</v>
      </c>
      <c r="BJ253">
        <f t="shared" si="155"/>
        <v>0</v>
      </c>
      <c r="BL253" s="1" t="str" cm="1">
        <f t="array" ref="BL253">IF(INDEX(Utilities!253:253,$B$9)="","",INDEX(Utilities!253:253,$B$9))</f>
        <v/>
      </c>
      <c r="BM253" s="1" t="str" cm="1">
        <f t="array" ref="BM253">IF(INDEX(Utilities!253:253,$B$9 + 5)="","",INDEX(Utilities!253:253,$B$9 +5))</f>
        <v/>
      </c>
      <c r="BO253">
        <f t="shared" si="167"/>
        <v>2263</v>
      </c>
      <c r="BP253">
        <f t="shared" si="156"/>
        <v>2040</v>
      </c>
      <c r="BQ253" cm="1">
        <f t="array" ref="BQ253">IF(BP253&gt;=MAX($D$3:$D$100),MAX($D$3:$D$100),IF(BO253&lt;$D$3,$D$3,INDEX($D$3:$D$100,MATCH(BO253,$D$3:$D$100)+1)))</f>
        <v>2040</v>
      </c>
      <c r="BR253">
        <f t="shared" si="157"/>
        <v>4.5396000000000001</v>
      </c>
      <c r="BS253" s="38">
        <f t="shared" si="158"/>
        <v>4.5396000000000001</v>
      </c>
      <c r="BT253">
        <f t="shared" si="159"/>
        <v>4.5396000000000001</v>
      </c>
      <c r="BU253">
        <f t="shared" si="160"/>
        <v>55256.011200000001</v>
      </c>
      <c r="BV253">
        <f t="shared" si="161"/>
        <v>0</v>
      </c>
    </row>
    <row r="254" spans="7:74" x14ac:dyDescent="0.25">
      <c r="G254">
        <f t="shared" si="162"/>
        <v>2264</v>
      </c>
      <c r="H254">
        <f t="shared" si="126"/>
        <v>2040</v>
      </c>
      <c r="I254" cm="1">
        <f t="array" ref="I254">IF(H254&gt;=MAX($D$3:$D$100),MAX($D$3:$D$100),IF(G254&lt;$D$3,$D$3,INDEX($D$3:$D$100,MATCH(G254,$D$3:$D$100)+1)))</f>
        <v>2040</v>
      </c>
      <c r="J254">
        <f t="shared" si="127"/>
        <v>6.8040000000000003E-2</v>
      </c>
      <c r="K254">
        <f t="shared" si="128"/>
        <v>6.8040000000000003E-2</v>
      </c>
      <c r="L254">
        <f t="shared" si="129"/>
        <v>6.8040000000000003E-2</v>
      </c>
      <c r="M254">
        <f t="shared" si="130"/>
        <v>828.18288000000007</v>
      </c>
      <c r="N254">
        <f t="shared" si="131"/>
        <v>0</v>
      </c>
      <c r="P254" s="1" t="str" cm="1">
        <f t="array" ref="P254">IF(INDEX(Utilities!254:254,$B$9)="","",INDEX(Utilities!254:254,$B$9))</f>
        <v/>
      </c>
      <c r="Q254" s="1" t="str" cm="1">
        <f t="array" ref="Q254">IF(INDEX(Utilities!254:254,$B$9 + 2)="","",INDEX(Utilities!254:254,$B$9 + 2))</f>
        <v/>
      </c>
      <c r="S254">
        <f t="shared" si="163"/>
        <v>2264</v>
      </c>
      <c r="T254">
        <f t="shared" si="132"/>
        <v>2040</v>
      </c>
      <c r="U254" cm="1">
        <f t="array" ref="U254">IF(T254&gt;=MAX($D$3:$D$100),MAX($D$3:$D$100),IF(S254&lt;$D$3,$D$3,INDEX($D$3:$D$100,MATCH(S254,$D$3:$D$100)+1)))</f>
        <v>2040</v>
      </c>
      <c r="V254">
        <f t="shared" si="133"/>
        <v>4.5720000000000003E-5</v>
      </c>
      <c r="W254" s="38">
        <f t="shared" si="134"/>
        <v>4.5720000000000003E-5</v>
      </c>
      <c r="X254">
        <f t="shared" si="135"/>
        <v>4.5720000000000003E-5</v>
      </c>
      <c r="Y254">
        <f t="shared" si="136"/>
        <v>0.55650384000000008</v>
      </c>
      <c r="Z254">
        <f t="shared" si="137"/>
        <v>0</v>
      </c>
      <c r="AE254">
        <f t="shared" si="164"/>
        <v>2264</v>
      </c>
      <c r="AF254">
        <f t="shared" si="138"/>
        <v>2040</v>
      </c>
      <c r="AG254" cm="1">
        <f t="array" ref="AG254">IF(AF254&gt;=MAX($D$3:$D$100),MAX($D$3:$D$100),IF(AE254&lt;$D$3,$D$3,INDEX($D$3:$D$100,MATCH(AE254,$D$3:$D$100)+1)))</f>
        <v>2040</v>
      </c>
      <c r="AH254">
        <f t="shared" si="139"/>
        <v>4.572E-4</v>
      </c>
      <c r="AI254" s="38">
        <f t="shared" si="140"/>
        <v>4.572E-4</v>
      </c>
      <c r="AJ254">
        <f t="shared" si="141"/>
        <v>4.572E-4</v>
      </c>
      <c r="AK254">
        <f t="shared" si="142"/>
        <v>5.5650383999999997</v>
      </c>
      <c r="AL254">
        <f t="shared" si="143"/>
        <v>0</v>
      </c>
      <c r="AN254" s="1" t="str" cm="1">
        <f t="array" ref="AN254">IF(INDEX(Utilities!254:254,$B$9)="","",INDEX(Utilities!254:254,$B$9))</f>
        <v/>
      </c>
      <c r="AO254" s="1" t="str" cm="1">
        <f t="array" ref="AO254">IF(INDEX(Utilities!254:254,$B$9 + 4)="","",INDEX(Utilities!254:254,$B$9 +4))</f>
        <v/>
      </c>
      <c r="AQ254">
        <f t="shared" si="165"/>
        <v>2264</v>
      </c>
      <c r="AR254">
        <f t="shared" si="144"/>
        <v>2040</v>
      </c>
      <c r="AS254" cm="1">
        <f t="array" ref="AS254">IF(AR254&gt;=MAX($D$3:$D$100),MAX($D$3:$D$100),IF(AQ254&lt;$D$3,$D$3,INDEX($D$3:$D$100,MATCH(AQ254,$D$3:$D$100)+1)))</f>
        <v>2040</v>
      </c>
      <c r="AT254">
        <f t="shared" si="145"/>
        <v>9.6840000000000001E-5</v>
      </c>
      <c r="AU254" s="38">
        <f t="shared" si="146"/>
        <v>9.6840000000000001E-5</v>
      </c>
      <c r="AV254">
        <f t="shared" si="147"/>
        <v>9.6840000000000001E-5</v>
      </c>
      <c r="AW254">
        <f t="shared" si="148"/>
        <v>1.17873648</v>
      </c>
      <c r="AX254">
        <f t="shared" si="149"/>
        <v>0</v>
      </c>
      <c r="BC254">
        <f t="shared" si="166"/>
        <v>2264</v>
      </c>
      <c r="BD254">
        <f t="shared" si="150"/>
        <v>2040</v>
      </c>
      <c r="BE254" cm="1">
        <f t="array" ref="BE254">IF(BD254&gt;=MAX($D$3:$D$100),MAX($D$3:$D$100),IF(BC254&lt;$D$3,$D$3,INDEX($D$3:$D$100,MATCH(BC254,$D$3:$D$100)+1)))</f>
        <v>2040</v>
      </c>
      <c r="BF254">
        <f t="shared" si="151"/>
        <v>0.61919999999999997</v>
      </c>
      <c r="BG254" s="38">
        <f t="shared" si="152"/>
        <v>0.61919999999999997</v>
      </c>
      <c r="BH254">
        <f t="shared" si="153"/>
        <v>0.61919999999999997</v>
      </c>
      <c r="BI254">
        <f t="shared" si="154"/>
        <v>7536.9023999999999</v>
      </c>
      <c r="BJ254">
        <f t="shared" si="155"/>
        <v>0</v>
      </c>
      <c r="BL254" s="1" t="str" cm="1">
        <f t="array" ref="BL254">IF(INDEX(Utilities!254:254,$B$9)="","",INDEX(Utilities!254:254,$B$9))</f>
        <v/>
      </c>
      <c r="BM254" s="1" t="str" cm="1">
        <f t="array" ref="BM254">IF(INDEX(Utilities!254:254,$B$9 + 5)="","",INDEX(Utilities!254:254,$B$9 +5))</f>
        <v/>
      </c>
      <c r="BO254">
        <f t="shared" si="167"/>
        <v>2264</v>
      </c>
      <c r="BP254">
        <f t="shared" si="156"/>
        <v>2040</v>
      </c>
      <c r="BQ254" cm="1">
        <f t="array" ref="BQ254">IF(BP254&gt;=MAX($D$3:$D$100),MAX($D$3:$D$100),IF(BO254&lt;$D$3,$D$3,INDEX($D$3:$D$100,MATCH(BO254,$D$3:$D$100)+1)))</f>
        <v>2040</v>
      </c>
      <c r="BR254">
        <f t="shared" si="157"/>
        <v>4.5396000000000001</v>
      </c>
      <c r="BS254" s="38">
        <f t="shared" si="158"/>
        <v>4.5396000000000001</v>
      </c>
      <c r="BT254">
        <f t="shared" si="159"/>
        <v>4.5396000000000001</v>
      </c>
      <c r="BU254">
        <f t="shared" si="160"/>
        <v>55256.011200000001</v>
      </c>
      <c r="BV254">
        <f t="shared" si="161"/>
        <v>0</v>
      </c>
    </row>
    <row r="255" spans="7:74" x14ac:dyDescent="0.25">
      <c r="G255">
        <f t="shared" si="162"/>
        <v>2265</v>
      </c>
      <c r="H255">
        <f t="shared" si="126"/>
        <v>2040</v>
      </c>
      <c r="I255" cm="1">
        <f t="array" ref="I255">IF(H255&gt;=MAX($D$3:$D$100),MAX($D$3:$D$100),IF(G255&lt;$D$3,$D$3,INDEX($D$3:$D$100,MATCH(G255,$D$3:$D$100)+1)))</f>
        <v>2040</v>
      </c>
      <c r="J255">
        <f t="shared" si="127"/>
        <v>6.8040000000000003E-2</v>
      </c>
      <c r="K255">
        <f t="shared" si="128"/>
        <v>6.8040000000000003E-2</v>
      </c>
      <c r="L255">
        <f t="shared" si="129"/>
        <v>6.8040000000000003E-2</v>
      </c>
      <c r="M255">
        <f t="shared" si="130"/>
        <v>828.18288000000007</v>
      </c>
      <c r="N255">
        <f t="shared" si="131"/>
        <v>0</v>
      </c>
      <c r="P255" s="1" t="str" cm="1">
        <f t="array" ref="P255">IF(INDEX(Utilities!255:255,$B$9)="","",INDEX(Utilities!255:255,$B$9))</f>
        <v/>
      </c>
      <c r="Q255" s="1" t="str" cm="1">
        <f t="array" ref="Q255">IF(INDEX(Utilities!255:255,$B$9 + 2)="","",INDEX(Utilities!255:255,$B$9 + 2))</f>
        <v/>
      </c>
      <c r="S255">
        <f t="shared" si="163"/>
        <v>2265</v>
      </c>
      <c r="T255">
        <f t="shared" si="132"/>
        <v>2040</v>
      </c>
      <c r="U255" cm="1">
        <f t="array" ref="U255">IF(T255&gt;=MAX($D$3:$D$100),MAX($D$3:$D$100),IF(S255&lt;$D$3,$D$3,INDEX($D$3:$D$100,MATCH(S255,$D$3:$D$100)+1)))</f>
        <v>2040</v>
      </c>
      <c r="V255">
        <f t="shared" si="133"/>
        <v>4.5720000000000003E-5</v>
      </c>
      <c r="W255" s="38">
        <f t="shared" si="134"/>
        <v>4.5720000000000003E-5</v>
      </c>
      <c r="X255">
        <f t="shared" si="135"/>
        <v>4.5720000000000003E-5</v>
      </c>
      <c r="Y255">
        <f t="shared" si="136"/>
        <v>0.55650384000000008</v>
      </c>
      <c r="Z255">
        <f t="shared" si="137"/>
        <v>0</v>
      </c>
      <c r="AE255">
        <f t="shared" si="164"/>
        <v>2265</v>
      </c>
      <c r="AF255">
        <f t="shared" si="138"/>
        <v>2040</v>
      </c>
      <c r="AG255" cm="1">
        <f t="array" ref="AG255">IF(AF255&gt;=MAX($D$3:$D$100),MAX($D$3:$D$100),IF(AE255&lt;$D$3,$D$3,INDEX($D$3:$D$100,MATCH(AE255,$D$3:$D$100)+1)))</f>
        <v>2040</v>
      </c>
      <c r="AH255">
        <f t="shared" si="139"/>
        <v>4.572E-4</v>
      </c>
      <c r="AI255" s="38">
        <f t="shared" si="140"/>
        <v>4.572E-4</v>
      </c>
      <c r="AJ255">
        <f t="shared" si="141"/>
        <v>4.572E-4</v>
      </c>
      <c r="AK255">
        <f t="shared" si="142"/>
        <v>5.5650383999999997</v>
      </c>
      <c r="AL255">
        <f t="shared" si="143"/>
        <v>0</v>
      </c>
      <c r="AN255" s="1" t="str" cm="1">
        <f t="array" ref="AN255">IF(INDEX(Utilities!255:255,$B$9)="","",INDEX(Utilities!255:255,$B$9))</f>
        <v/>
      </c>
      <c r="AO255" s="1" t="str" cm="1">
        <f t="array" ref="AO255">IF(INDEX(Utilities!255:255,$B$9 + 4)="","",INDEX(Utilities!255:255,$B$9 +4))</f>
        <v/>
      </c>
      <c r="AQ255">
        <f t="shared" si="165"/>
        <v>2265</v>
      </c>
      <c r="AR255">
        <f t="shared" si="144"/>
        <v>2040</v>
      </c>
      <c r="AS255" cm="1">
        <f t="array" ref="AS255">IF(AR255&gt;=MAX($D$3:$D$100),MAX($D$3:$D$100),IF(AQ255&lt;$D$3,$D$3,INDEX($D$3:$D$100,MATCH(AQ255,$D$3:$D$100)+1)))</f>
        <v>2040</v>
      </c>
      <c r="AT255">
        <f t="shared" si="145"/>
        <v>9.6840000000000001E-5</v>
      </c>
      <c r="AU255" s="38">
        <f t="shared" si="146"/>
        <v>9.6840000000000001E-5</v>
      </c>
      <c r="AV255">
        <f t="shared" si="147"/>
        <v>9.6840000000000001E-5</v>
      </c>
      <c r="AW255">
        <f t="shared" si="148"/>
        <v>1.17873648</v>
      </c>
      <c r="AX255">
        <f t="shared" si="149"/>
        <v>0</v>
      </c>
      <c r="BC255">
        <f t="shared" si="166"/>
        <v>2265</v>
      </c>
      <c r="BD255">
        <f t="shared" si="150"/>
        <v>2040</v>
      </c>
      <c r="BE255" cm="1">
        <f t="array" ref="BE255">IF(BD255&gt;=MAX($D$3:$D$100),MAX($D$3:$D$100),IF(BC255&lt;$D$3,$D$3,INDEX($D$3:$D$100,MATCH(BC255,$D$3:$D$100)+1)))</f>
        <v>2040</v>
      </c>
      <c r="BF255">
        <f t="shared" si="151"/>
        <v>0.61919999999999997</v>
      </c>
      <c r="BG255" s="38">
        <f t="shared" si="152"/>
        <v>0.61919999999999997</v>
      </c>
      <c r="BH255">
        <f t="shared" si="153"/>
        <v>0.61919999999999997</v>
      </c>
      <c r="BI255">
        <f t="shared" si="154"/>
        <v>7536.9023999999999</v>
      </c>
      <c r="BJ255">
        <f t="shared" si="155"/>
        <v>0</v>
      </c>
      <c r="BL255" s="1" t="str" cm="1">
        <f t="array" ref="BL255">IF(INDEX(Utilities!255:255,$B$9)="","",INDEX(Utilities!255:255,$B$9))</f>
        <v/>
      </c>
      <c r="BM255" s="1" t="str" cm="1">
        <f t="array" ref="BM255">IF(INDEX(Utilities!255:255,$B$9 + 5)="","",INDEX(Utilities!255:255,$B$9 +5))</f>
        <v/>
      </c>
      <c r="BO255">
        <f t="shared" si="167"/>
        <v>2265</v>
      </c>
      <c r="BP255">
        <f t="shared" si="156"/>
        <v>2040</v>
      </c>
      <c r="BQ255" cm="1">
        <f t="array" ref="BQ255">IF(BP255&gt;=MAX($D$3:$D$100),MAX($D$3:$D$100),IF(BO255&lt;$D$3,$D$3,INDEX($D$3:$D$100,MATCH(BO255,$D$3:$D$100)+1)))</f>
        <v>2040</v>
      </c>
      <c r="BR255">
        <f t="shared" si="157"/>
        <v>4.5396000000000001</v>
      </c>
      <c r="BS255" s="38">
        <f t="shared" si="158"/>
        <v>4.5396000000000001</v>
      </c>
      <c r="BT255">
        <f t="shared" si="159"/>
        <v>4.5396000000000001</v>
      </c>
      <c r="BU255">
        <f t="shared" si="160"/>
        <v>55256.011200000001</v>
      </c>
      <c r="BV255">
        <f t="shared" si="161"/>
        <v>0</v>
      </c>
    </row>
    <row r="256" spans="7:74" x14ac:dyDescent="0.25">
      <c r="G256">
        <f t="shared" si="162"/>
        <v>2266</v>
      </c>
      <c r="H256">
        <f t="shared" si="126"/>
        <v>2040</v>
      </c>
      <c r="I256" cm="1">
        <f t="array" ref="I256">IF(H256&gt;=MAX($D$3:$D$100),MAX($D$3:$D$100),IF(G256&lt;$D$3,$D$3,INDEX($D$3:$D$100,MATCH(G256,$D$3:$D$100)+1)))</f>
        <v>2040</v>
      </c>
      <c r="J256">
        <f t="shared" si="127"/>
        <v>6.8040000000000003E-2</v>
      </c>
      <c r="K256">
        <f t="shared" si="128"/>
        <v>6.8040000000000003E-2</v>
      </c>
      <c r="L256">
        <f t="shared" si="129"/>
        <v>6.8040000000000003E-2</v>
      </c>
      <c r="M256">
        <f t="shared" si="130"/>
        <v>828.18288000000007</v>
      </c>
      <c r="N256">
        <f t="shared" si="131"/>
        <v>0</v>
      </c>
      <c r="P256" s="1" t="str" cm="1">
        <f t="array" ref="P256">IF(INDEX(Utilities!256:256,$B$9)="","",INDEX(Utilities!256:256,$B$9))</f>
        <v/>
      </c>
      <c r="Q256" s="1" t="str" cm="1">
        <f t="array" ref="Q256">IF(INDEX(Utilities!256:256,$B$9 + 2)="","",INDEX(Utilities!256:256,$B$9 + 2))</f>
        <v/>
      </c>
      <c r="S256">
        <f t="shared" si="163"/>
        <v>2266</v>
      </c>
      <c r="T256">
        <f t="shared" si="132"/>
        <v>2040</v>
      </c>
      <c r="U256" cm="1">
        <f t="array" ref="U256">IF(T256&gt;=MAX($D$3:$D$100),MAX($D$3:$D$100),IF(S256&lt;$D$3,$D$3,INDEX($D$3:$D$100,MATCH(S256,$D$3:$D$100)+1)))</f>
        <v>2040</v>
      </c>
      <c r="V256">
        <f t="shared" si="133"/>
        <v>4.5720000000000003E-5</v>
      </c>
      <c r="W256" s="38">
        <f t="shared" si="134"/>
        <v>4.5720000000000003E-5</v>
      </c>
      <c r="X256">
        <f t="shared" si="135"/>
        <v>4.5720000000000003E-5</v>
      </c>
      <c r="Y256">
        <f t="shared" si="136"/>
        <v>0.55650384000000008</v>
      </c>
      <c r="Z256">
        <f t="shared" si="137"/>
        <v>0</v>
      </c>
      <c r="AE256">
        <f t="shared" si="164"/>
        <v>2266</v>
      </c>
      <c r="AF256">
        <f t="shared" si="138"/>
        <v>2040</v>
      </c>
      <c r="AG256" cm="1">
        <f t="array" ref="AG256">IF(AF256&gt;=MAX($D$3:$D$100),MAX($D$3:$D$100),IF(AE256&lt;$D$3,$D$3,INDEX($D$3:$D$100,MATCH(AE256,$D$3:$D$100)+1)))</f>
        <v>2040</v>
      </c>
      <c r="AH256">
        <f t="shared" si="139"/>
        <v>4.572E-4</v>
      </c>
      <c r="AI256" s="38">
        <f t="shared" si="140"/>
        <v>4.572E-4</v>
      </c>
      <c r="AJ256">
        <f t="shared" si="141"/>
        <v>4.572E-4</v>
      </c>
      <c r="AK256">
        <f t="shared" si="142"/>
        <v>5.5650383999999997</v>
      </c>
      <c r="AL256">
        <f t="shared" si="143"/>
        <v>0</v>
      </c>
      <c r="AN256" s="1" t="str" cm="1">
        <f t="array" ref="AN256">IF(INDEX(Utilities!256:256,$B$9)="","",INDEX(Utilities!256:256,$B$9))</f>
        <v/>
      </c>
      <c r="AO256" s="1" t="str" cm="1">
        <f t="array" ref="AO256">IF(INDEX(Utilities!256:256,$B$9 + 4)="","",INDEX(Utilities!256:256,$B$9 +4))</f>
        <v/>
      </c>
      <c r="AQ256">
        <f t="shared" si="165"/>
        <v>2266</v>
      </c>
      <c r="AR256">
        <f t="shared" si="144"/>
        <v>2040</v>
      </c>
      <c r="AS256" cm="1">
        <f t="array" ref="AS256">IF(AR256&gt;=MAX($D$3:$D$100),MAX($D$3:$D$100),IF(AQ256&lt;$D$3,$D$3,INDEX($D$3:$D$100,MATCH(AQ256,$D$3:$D$100)+1)))</f>
        <v>2040</v>
      </c>
      <c r="AT256">
        <f t="shared" si="145"/>
        <v>9.6840000000000001E-5</v>
      </c>
      <c r="AU256" s="38">
        <f t="shared" si="146"/>
        <v>9.6840000000000001E-5</v>
      </c>
      <c r="AV256">
        <f t="shared" si="147"/>
        <v>9.6840000000000001E-5</v>
      </c>
      <c r="AW256">
        <f t="shared" si="148"/>
        <v>1.17873648</v>
      </c>
      <c r="AX256">
        <f t="shared" si="149"/>
        <v>0</v>
      </c>
      <c r="BC256">
        <f t="shared" si="166"/>
        <v>2266</v>
      </c>
      <c r="BD256">
        <f t="shared" si="150"/>
        <v>2040</v>
      </c>
      <c r="BE256" cm="1">
        <f t="array" ref="BE256">IF(BD256&gt;=MAX($D$3:$D$100),MAX($D$3:$D$100),IF(BC256&lt;$D$3,$D$3,INDEX($D$3:$D$100,MATCH(BC256,$D$3:$D$100)+1)))</f>
        <v>2040</v>
      </c>
      <c r="BF256">
        <f t="shared" si="151"/>
        <v>0.61919999999999997</v>
      </c>
      <c r="BG256" s="38">
        <f t="shared" si="152"/>
        <v>0.61919999999999997</v>
      </c>
      <c r="BH256">
        <f t="shared" si="153"/>
        <v>0.61919999999999997</v>
      </c>
      <c r="BI256">
        <f t="shared" si="154"/>
        <v>7536.9023999999999</v>
      </c>
      <c r="BJ256">
        <f t="shared" si="155"/>
        <v>0</v>
      </c>
      <c r="BL256" s="1" t="str" cm="1">
        <f t="array" ref="BL256">IF(INDEX(Utilities!256:256,$B$9)="","",INDEX(Utilities!256:256,$B$9))</f>
        <v/>
      </c>
      <c r="BM256" s="1" t="str" cm="1">
        <f t="array" ref="BM256">IF(INDEX(Utilities!256:256,$B$9 + 5)="","",INDEX(Utilities!256:256,$B$9 +5))</f>
        <v/>
      </c>
      <c r="BO256">
        <f t="shared" si="167"/>
        <v>2266</v>
      </c>
      <c r="BP256">
        <f t="shared" si="156"/>
        <v>2040</v>
      </c>
      <c r="BQ256" cm="1">
        <f t="array" ref="BQ256">IF(BP256&gt;=MAX($D$3:$D$100),MAX($D$3:$D$100),IF(BO256&lt;$D$3,$D$3,INDEX($D$3:$D$100,MATCH(BO256,$D$3:$D$100)+1)))</f>
        <v>2040</v>
      </c>
      <c r="BR256">
        <f t="shared" si="157"/>
        <v>4.5396000000000001</v>
      </c>
      <c r="BS256" s="38">
        <f t="shared" si="158"/>
        <v>4.5396000000000001</v>
      </c>
      <c r="BT256">
        <f t="shared" si="159"/>
        <v>4.5396000000000001</v>
      </c>
      <c r="BU256">
        <f t="shared" si="160"/>
        <v>55256.011200000001</v>
      </c>
      <c r="BV256">
        <f t="shared" si="161"/>
        <v>0</v>
      </c>
    </row>
    <row r="257" spans="7:74" x14ac:dyDescent="0.25">
      <c r="G257">
        <f t="shared" si="162"/>
        <v>2267</v>
      </c>
      <c r="H257">
        <f t="shared" si="126"/>
        <v>2040</v>
      </c>
      <c r="I257" cm="1">
        <f t="array" ref="I257">IF(H257&gt;=MAX($D$3:$D$100),MAX($D$3:$D$100),IF(G257&lt;$D$3,$D$3,INDEX($D$3:$D$100,MATCH(G257,$D$3:$D$100)+1)))</f>
        <v>2040</v>
      </c>
      <c r="J257">
        <f t="shared" si="127"/>
        <v>6.8040000000000003E-2</v>
      </c>
      <c r="K257">
        <f t="shared" si="128"/>
        <v>6.8040000000000003E-2</v>
      </c>
      <c r="L257">
        <f t="shared" si="129"/>
        <v>6.8040000000000003E-2</v>
      </c>
      <c r="M257">
        <f t="shared" si="130"/>
        <v>828.18288000000007</v>
      </c>
      <c r="N257">
        <f t="shared" si="131"/>
        <v>0</v>
      </c>
      <c r="P257" s="1" t="str" cm="1">
        <f t="array" ref="P257">IF(INDEX(Utilities!257:257,$B$9)="","",INDEX(Utilities!257:257,$B$9))</f>
        <v/>
      </c>
      <c r="Q257" s="1" t="str" cm="1">
        <f t="array" ref="Q257">IF(INDEX(Utilities!257:257,$B$9 + 2)="","",INDEX(Utilities!257:257,$B$9 + 2))</f>
        <v/>
      </c>
      <c r="S257">
        <f t="shared" si="163"/>
        <v>2267</v>
      </c>
      <c r="T257">
        <f t="shared" si="132"/>
        <v>2040</v>
      </c>
      <c r="U257" cm="1">
        <f t="array" ref="U257">IF(T257&gt;=MAX($D$3:$D$100),MAX($D$3:$D$100),IF(S257&lt;$D$3,$D$3,INDEX($D$3:$D$100,MATCH(S257,$D$3:$D$100)+1)))</f>
        <v>2040</v>
      </c>
      <c r="V257">
        <f t="shared" si="133"/>
        <v>4.5720000000000003E-5</v>
      </c>
      <c r="W257" s="38">
        <f t="shared" si="134"/>
        <v>4.5720000000000003E-5</v>
      </c>
      <c r="X257">
        <f t="shared" si="135"/>
        <v>4.5720000000000003E-5</v>
      </c>
      <c r="Y257">
        <f t="shared" si="136"/>
        <v>0.55650384000000008</v>
      </c>
      <c r="Z257">
        <f t="shared" si="137"/>
        <v>0</v>
      </c>
      <c r="AE257">
        <f t="shared" si="164"/>
        <v>2267</v>
      </c>
      <c r="AF257">
        <f t="shared" si="138"/>
        <v>2040</v>
      </c>
      <c r="AG257" cm="1">
        <f t="array" ref="AG257">IF(AF257&gt;=MAX($D$3:$D$100),MAX($D$3:$D$100),IF(AE257&lt;$D$3,$D$3,INDEX($D$3:$D$100,MATCH(AE257,$D$3:$D$100)+1)))</f>
        <v>2040</v>
      </c>
      <c r="AH257">
        <f t="shared" si="139"/>
        <v>4.572E-4</v>
      </c>
      <c r="AI257" s="38">
        <f t="shared" si="140"/>
        <v>4.572E-4</v>
      </c>
      <c r="AJ257">
        <f t="shared" si="141"/>
        <v>4.572E-4</v>
      </c>
      <c r="AK257">
        <f t="shared" si="142"/>
        <v>5.5650383999999997</v>
      </c>
      <c r="AL257">
        <f t="shared" si="143"/>
        <v>0</v>
      </c>
      <c r="AN257" s="1" t="str" cm="1">
        <f t="array" ref="AN257">IF(INDEX(Utilities!257:257,$B$9)="","",INDEX(Utilities!257:257,$B$9))</f>
        <v/>
      </c>
      <c r="AO257" s="1" t="str" cm="1">
        <f t="array" ref="AO257">IF(INDEX(Utilities!257:257,$B$9 + 4)="","",INDEX(Utilities!257:257,$B$9 +4))</f>
        <v/>
      </c>
      <c r="AQ257">
        <f t="shared" si="165"/>
        <v>2267</v>
      </c>
      <c r="AR257">
        <f t="shared" si="144"/>
        <v>2040</v>
      </c>
      <c r="AS257" cm="1">
        <f t="array" ref="AS257">IF(AR257&gt;=MAX($D$3:$D$100),MAX($D$3:$D$100),IF(AQ257&lt;$D$3,$D$3,INDEX($D$3:$D$100,MATCH(AQ257,$D$3:$D$100)+1)))</f>
        <v>2040</v>
      </c>
      <c r="AT257">
        <f t="shared" si="145"/>
        <v>9.6840000000000001E-5</v>
      </c>
      <c r="AU257" s="38">
        <f t="shared" si="146"/>
        <v>9.6840000000000001E-5</v>
      </c>
      <c r="AV257">
        <f t="shared" si="147"/>
        <v>9.6840000000000001E-5</v>
      </c>
      <c r="AW257">
        <f t="shared" si="148"/>
        <v>1.17873648</v>
      </c>
      <c r="AX257">
        <f t="shared" si="149"/>
        <v>0</v>
      </c>
      <c r="BC257">
        <f t="shared" si="166"/>
        <v>2267</v>
      </c>
      <c r="BD257">
        <f t="shared" si="150"/>
        <v>2040</v>
      </c>
      <c r="BE257" cm="1">
        <f t="array" ref="BE257">IF(BD257&gt;=MAX($D$3:$D$100),MAX($D$3:$D$100),IF(BC257&lt;$D$3,$D$3,INDEX($D$3:$D$100,MATCH(BC257,$D$3:$D$100)+1)))</f>
        <v>2040</v>
      </c>
      <c r="BF257">
        <f t="shared" si="151"/>
        <v>0.61919999999999997</v>
      </c>
      <c r="BG257" s="38">
        <f t="shared" si="152"/>
        <v>0.61919999999999997</v>
      </c>
      <c r="BH257">
        <f t="shared" si="153"/>
        <v>0.61919999999999997</v>
      </c>
      <c r="BI257">
        <f t="shared" si="154"/>
        <v>7536.9023999999999</v>
      </c>
      <c r="BJ257">
        <f t="shared" si="155"/>
        <v>0</v>
      </c>
      <c r="BL257" s="1" t="str" cm="1">
        <f t="array" ref="BL257">IF(INDEX(Utilities!257:257,$B$9)="","",INDEX(Utilities!257:257,$B$9))</f>
        <v/>
      </c>
      <c r="BM257" s="1" t="str" cm="1">
        <f t="array" ref="BM257">IF(INDEX(Utilities!257:257,$B$9 + 5)="","",INDEX(Utilities!257:257,$B$9 +5))</f>
        <v/>
      </c>
      <c r="BO257">
        <f t="shared" si="167"/>
        <v>2267</v>
      </c>
      <c r="BP257">
        <f t="shared" si="156"/>
        <v>2040</v>
      </c>
      <c r="BQ257" cm="1">
        <f t="array" ref="BQ257">IF(BP257&gt;=MAX($D$3:$D$100),MAX($D$3:$D$100),IF(BO257&lt;$D$3,$D$3,INDEX($D$3:$D$100,MATCH(BO257,$D$3:$D$100)+1)))</f>
        <v>2040</v>
      </c>
      <c r="BR257">
        <f t="shared" si="157"/>
        <v>4.5396000000000001</v>
      </c>
      <c r="BS257" s="38">
        <f t="shared" si="158"/>
        <v>4.5396000000000001</v>
      </c>
      <c r="BT257">
        <f t="shared" si="159"/>
        <v>4.5396000000000001</v>
      </c>
      <c r="BU257">
        <f t="shared" si="160"/>
        <v>55256.011200000001</v>
      </c>
      <c r="BV257">
        <f t="shared" si="161"/>
        <v>0</v>
      </c>
    </row>
    <row r="258" spans="7:74" x14ac:dyDescent="0.25">
      <c r="G258">
        <f t="shared" si="162"/>
        <v>2268</v>
      </c>
      <c r="H258">
        <f t="shared" si="126"/>
        <v>2040</v>
      </c>
      <c r="I258" cm="1">
        <f t="array" ref="I258">IF(H258&gt;=MAX($D$3:$D$100),MAX($D$3:$D$100),IF(G258&lt;$D$3,$D$3,INDEX($D$3:$D$100,MATCH(G258,$D$3:$D$100)+1)))</f>
        <v>2040</v>
      </c>
      <c r="J258">
        <f t="shared" si="127"/>
        <v>6.8040000000000003E-2</v>
      </c>
      <c r="K258">
        <f t="shared" si="128"/>
        <v>6.8040000000000003E-2</v>
      </c>
      <c r="L258">
        <f t="shared" si="129"/>
        <v>6.8040000000000003E-2</v>
      </c>
      <c r="M258">
        <f t="shared" si="130"/>
        <v>828.18288000000007</v>
      </c>
      <c r="N258">
        <f t="shared" si="131"/>
        <v>0</v>
      </c>
      <c r="P258" s="1" t="str" cm="1">
        <f t="array" ref="P258">IF(INDEX(Utilities!258:258,$B$9)="","",INDEX(Utilities!258:258,$B$9))</f>
        <v/>
      </c>
      <c r="Q258" s="1" t="str" cm="1">
        <f t="array" ref="Q258">IF(INDEX(Utilities!258:258,$B$9 + 2)="","",INDEX(Utilities!258:258,$B$9 + 2))</f>
        <v/>
      </c>
      <c r="S258">
        <f t="shared" si="163"/>
        <v>2268</v>
      </c>
      <c r="T258">
        <f t="shared" si="132"/>
        <v>2040</v>
      </c>
      <c r="U258" cm="1">
        <f t="array" ref="U258">IF(T258&gt;=MAX($D$3:$D$100),MAX($D$3:$D$100),IF(S258&lt;$D$3,$D$3,INDEX($D$3:$D$100,MATCH(S258,$D$3:$D$100)+1)))</f>
        <v>2040</v>
      </c>
      <c r="V258">
        <f t="shared" si="133"/>
        <v>4.5720000000000003E-5</v>
      </c>
      <c r="W258" s="38">
        <f t="shared" si="134"/>
        <v>4.5720000000000003E-5</v>
      </c>
      <c r="X258">
        <f t="shared" si="135"/>
        <v>4.5720000000000003E-5</v>
      </c>
      <c r="Y258">
        <f t="shared" si="136"/>
        <v>0.55650384000000008</v>
      </c>
      <c r="Z258">
        <f t="shared" si="137"/>
        <v>0</v>
      </c>
      <c r="AE258">
        <f t="shared" si="164"/>
        <v>2268</v>
      </c>
      <c r="AF258">
        <f t="shared" si="138"/>
        <v>2040</v>
      </c>
      <c r="AG258" cm="1">
        <f t="array" ref="AG258">IF(AF258&gt;=MAX($D$3:$D$100),MAX($D$3:$D$100),IF(AE258&lt;$D$3,$D$3,INDEX($D$3:$D$100,MATCH(AE258,$D$3:$D$100)+1)))</f>
        <v>2040</v>
      </c>
      <c r="AH258">
        <f t="shared" si="139"/>
        <v>4.572E-4</v>
      </c>
      <c r="AI258" s="38">
        <f t="shared" si="140"/>
        <v>4.572E-4</v>
      </c>
      <c r="AJ258">
        <f t="shared" si="141"/>
        <v>4.572E-4</v>
      </c>
      <c r="AK258">
        <f t="shared" si="142"/>
        <v>5.5650383999999997</v>
      </c>
      <c r="AL258">
        <f t="shared" si="143"/>
        <v>0</v>
      </c>
      <c r="AN258" s="1" t="str" cm="1">
        <f t="array" ref="AN258">IF(INDEX(Utilities!258:258,$B$9)="","",INDEX(Utilities!258:258,$B$9))</f>
        <v/>
      </c>
      <c r="AO258" s="1" t="str" cm="1">
        <f t="array" ref="AO258">IF(INDEX(Utilities!258:258,$B$9 + 4)="","",INDEX(Utilities!258:258,$B$9 +4))</f>
        <v/>
      </c>
      <c r="AQ258">
        <f t="shared" si="165"/>
        <v>2268</v>
      </c>
      <c r="AR258">
        <f t="shared" si="144"/>
        <v>2040</v>
      </c>
      <c r="AS258" cm="1">
        <f t="array" ref="AS258">IF(AR258&gt;=MAX($D$3:$D$100),MAX($D$3:$D$100),IF(AQ258&lt;$D$3,$D$3,INDEX($D$3:$D$100,MATCH(AQ258,$D$3:$D$100)+1)))</f>
        <v>2040</v>
      </c>
      <c r="AT258">
        <f t="shared" si="145"/>
        <v>9.6840000000000001E-5</v>
      </c>
      <c r="AU258" s="38">
        <f t="shared" si="146"/>
        <v>9.6840000000000001E-5</v>
      </c>
      <c r="AV258">
        <f t="shared" si="147"/>
        <v>9.6840000000000001E-5</v>
      </c>
      <c r="AW258">
        <f t="shared" si="148"/>
        <v>1.17873648</v>
      </c>
      <c r="AX258">
        <f t="shared" si="149"/>
        <v>0</v>
      </c>
      <c r="BC258">
        <f t="shared" si="166"/>
        <v>2268</v>
      </c>
      <c r="BD258">
        <f t="shared" si="150"/>
        <v>2040</v>
      </c>
      <c r="BE258" cm="1">
        <f t="array" ref="BE258">IF(BD258&gt;=MAX($D$3:$D$100),MAX($D$3:$D$100),IF(BC258&lt;$D$3,$D$3,INDEX($D$3:$D$100,MATCH(BC258,$D$3:$D$100)+1)))</f>
        <v>2040</v>
      </c>
      <c r="BF258">
        <f t="shared" si="151"/>
        <v>0.61919999999999997</v>
      </c>
      <c r="BG258" s="38">
        <f t="shared" si="152"/>
        <v>0.61919999999999997</v>
      </c>
      <c r="BH258">
        <f t="shared" si="153"/>
        <v>0.61919999999999997</v>
      </c>
      <c r="BI258">
        <f t="shared" si="154"/>
        <v>7536.9023999999999</v>
      </c>
      <c r="BJ258">
        <f t="shared" si="155"/>
        <v>0</v>
      </c>
      <c r="BL258" s="1" t="str" cm="1">
        <f t="array" ref="BL258">IF(INDEX(Utilities!258:258,$B$9)="","",INDEX(Utilities!258:258,$B$9))</f>
        <v/>
      </c>
      <c r="BM258" s="1" t="str" cm="1">
        <f t="array" ref="BM258">IF(INDEX(Utilities!258:258,$B$9 + 5)="","",INDEX(Utilities!258:258,$B$9 +5))</f>
        <v/>
      </c>
      <c r="BO258">
        <f t="shared" si="167"/>
        <v>2268</v>
      </c>
      <c r="BP258">
        <f t="shared" si="156"/>
        <v>2040</v>
      </c>
      <c r="BQ258" cm="1">
        <f t="array" ref="BQ258">IF(BP258&gt;=MAX($D$3:$D$100),MAX($D$3:$D$100),IF(BO258&lt;$D$3,$D$3,INDEX($D$3:$D$100,MATCH(BO258,$D$3:$D$100)+1)))</f>
        <v>2040</v>
      </c>
      <c r="BR258">
        <f t="shared" si="157"/>
        <v>4.5396000000000001</v>
      </c>
      <c r="BS258" s="38">
        <f t="shared" si="158"/>
        <v>4.5396000000000001</v>
      </c>
      <c r="BT258">
        <f t="shared" si="159"/>
        <v>4.5396000000000001</v>
      </c>
      <c r="BU258">
        <f t="shared" si="160"/>
        <v>55256.011200000001</v>
      </c>
      <c r="BV258">
        <f t="shared" si="161"/>
        <v>0</v>
      </c>
    </row>
    <row r="259" spans="7:74" x14ac:dyDescent="0.25">
      <c r="G259">
        <f t="shared" si="162"/>
        <v>2269</v>
      </c>
      <c r="H259">
        <f t="shared" si="126"/>
        <v>2040</v>
      </c>
      <c r="I259" cm="1">
        <f t="array" ref="I259">IF(H259&gt;=MAX($D$3:$D$100),MAX($D$3:$D$100),IF(G259&lt;$D$3,$D$3,INDEX($D$3:$D$100,MATCH(G259,$D$3:$D$100)+1)))</f>
        <v>2040</v>
      </c>
      <c r="J259">
        <f t="shared" si="127"/>
        <v>6.8040000000000003E-2</v>
      </c>
      <c r="K259">
        <f t="shared" si="128"/>
        <v>6.8040000000000003E-2</v>
      </c>
      <c r="L259">
        <f t="shared" si="129"/>
        <v>6.8040000000000003E-2</v>
      </c>
      <c r="M259">
        <f t="shared" si="130"/>
        <v>828.18288000000007</v>
      </c>
      <c r="N259">
        <f t="shared" si="131"/>
        <v>0</v>
      </c>
      <c r="P259" s="1" t="str" cm="1">
        <f t="array" ref="P259">IF(INDEX(Utilities!259:259,$B$9)="","",INDEX(Utilities!259:259,$B$9))</f>
        <v/>
      </c>
      <c r="Q259" s="1" t="str" cm="1">
        <f t="array" ref="Q259">IF(INDEX(Utilities!259:259,$B$9 + 2)="","",INDEX(Utilities!259:259,$B$9 + 2))</f>
        <v/>
      </c>
      <c r="S259">
        <f t="shared" si="163"/>
        <v>2269</v>
      </c>
      <c r="T259">
        <f t="shared" si="132"/>
        <v>2040</v>
      </c>
      <c r="U259" cm="1">
        <f t="array" ref="U259">IF(T259&gt;=MAX($D$3:$D$100),MAX($D$3:$D$100),IF(S259&lt;$D$3,$D$3,INDEX($D$3:$D$100,MATCH(S259,$D$3:$D$100)+1)))</f>
        <v>2040</v>
      </c>
      <c r="V259">
        <f t="shared" si="133"/>
        <v>4.5720000000000003E-5</v>
      </c>
      <c r="W259" s="38">
        <f t="shared" si="134"/>
        <v>4.5720000000000003E-5</v>
      </c>
      <c r="X259">
        <f t="shared" si="135"/>
        <v>4.5720000000000003E-5</v>
      </c>
      <c r="Y259">
        <f t="shared" si="136"/>
        <v>0.55650384000000008</v>
      </c>
      <c r="Z259">
        <f t="shared" si="137"/>
        <v>0</v>
      </c>
      <c r="AE259">
        <f t="shared" si="164"/>
        <v>2269</v>
      </c>
      <c r="AF259">
        <f t="shared" si="138"/>
        <v>2040</v>
      </c>
      <c r="AG259" cm="1">
        <f t="array" ref="AG259">IF(AF259&gt;=MAX($D$3:$D$100),MAX($D$3:$D$100),IF(AE259&lt;$D$3,$D$3,INDEX($D$3:$D$100,MATCH(AE259,$D$3:$D$100)+1)))</f>
        <v>2040</v>
      </c>
      <c r="AH259">
        <f t="shared" si="139"/>
        <v>4.572E-4</v>
      </c>
      <c r="AI259" s="38">
        <f t="shared" si="140"/>
        <v>4.572E-4</v>
      </c>
      <c r="AJ259">
        <f t="shared" si="141"/>
        <v>4.572E-4</v>
      </c>
      <c r="AK259">
        <f t="shared" si="142"/>
        <v>5.5650383999999997</v>
      </c>
      <c r="AL259">
        <f t="shared" si="143"/>
        <v>0</v>
      </c>
      <c r="AN259" s="1" t="str" cm="1">
        <f t="array" ref="AN259">IF(INDEX(Utilities!259:259,$B$9)="","",INDEX(Utilities!259:259,$B$9))</f>
        <v/>
      </c>
      <c r="AO259" s="1" t="str" cm="1">
        <f t="array" ref="AO259">IF(INDEX(Utilities!259:259,$B$9 + 4)="","",INDEX(Utilities!259:259,$B$9 +4))</f>
        <v/>
      </c>
      <c r="AQ259">
        <f t="shared" si="165"/>
        <v>2269</v>
      </c>
      <c r="AR259">
        <f t="shared" si="144"/>
        <v>2040</v>
      </c>
      <c r="AS259" cm="1">
        <f t="array" ref="AS259">IF(AR259&gt;=MAX($D$3:$D$100),MAX($D$3:$D$100),IF(AQ259&lt;$D$3,$D$3,INDEX($D$3:$D$100,MATCH(AQ259,$D$3:$D$100)+1)))</f>
        <v>2040</v>
      </c>
      <c r="AT259">
        <f t="shared" si="145"/>
        <v>9.6840000000000001E-5</v>
      </c>
      <c r="AU259" s="38">
        <f t="shared" si="146"/>
        <v>9.6840000000000001E-5</v>
      </c>
      <c r="AV259">
        <f t="shared" si="147"/>
        <v>9.6840000000000001E-5</v>
      </c>
      <c r="AW259">
        <f t="shared" si="148"/>
        <v>1.17873648</v>
      </c>
      <c r="AX259">
        <f t="shared" si="149"/>
        <v>0</v>
      </c>
      <c r="BC259">
        <f t="shared" si="166"/>
        <v>2269</v>
      </c>
      <c r="BD259">
        <f t="shared" si="150"/>
        <v>2040</v>
      </c>
      <c r="BE259" cm="1">
        <f t="array" ref="BE259">IF(BD259&gt;=MAX($D$3:$D$100),MAX($D$3:$D$100),IF(BC259&lt;$D$3,$D$3,INDEX($D$3:$D$100,MATCH(BC259,$D$3:$D$100)+1)))</f>
        <v>2040</v>
      </c>
      <c r="BF259">
        <f t="shared" si="151"/>
        <v>0.61919999999999997</v>
      </c>
      <c r="BG259" s="38">
        <f t="shared" si="152"/>
        <v>0.61919999999999997</v>
      </c>
      <c r="BH259">
        <f t="shared" si="153"/>
        <v>0.61919999999999997</v>
      </c>
      <c r="BI259">
        <f t="shared" si="154"/>
        <v>7536.9023999999999</v>
      </c>
      <c r="BJ259">
        <f t="shared" si="155"/>
        <v>0</v>
      </c>
      <c r="BL259" s="1" t="str" cm="1">
        <f t="array" ref="BL259">IF(INDEX(Utilities!259:259,$B$9)="","",INDEX(Utilities!259:259,$B$9))</f>
        <v/>
      </c>
      <c r="BM259" s="1" t="str" cm="1">
        <f t="array" ref="BM259">IF(INDEX(Utilities!259:259,$B$9 + 5)="","",INDEX(Utilities!259:259,$B$9 +5))</f>
        <v/>
      </c>
      <c r="BO259">
        <f t="shared" si="167"/>
        <v>2269</v>
      </c>
      <c r="BP259">
        <f t="shared" si="156"/>
        <v>2040</v>
      </c>
      <c r="BQ259" cm="1">
        <f t="array" ref="BQ259">IF(BP259&gt;=MAX($D$3:$D$100),MAX($D$3:$D$100),IF(BO259&lt;$D$3,$D$3,INDEX($D$3:$D$100,MATCH(BO259,$D$3:$D$100)+1)))</f>
        <v>2040</v>
      </c>
      <c r="BR259">
        <f t="shared" si="157"/>
        <v>4.5396000000000001</v>
      </c>
      <c r="BS259" s="38">
        <f t="shared" si="158"/>
        <v>4.5396000000000001</v>
      </c>
      <c r="BT259">
        <f t="shared" si="159"/>
        <v>4.5396000000000001</v>
      </c>
      <c r="BU259">
        <f t="shared" si="160"/>
        <v>55256.011200000001</v>
      </c>
      <c r="BV259">
        <f t="shared" si="161"/>
        <v>0</v>
      </c>
    </row>
    <row r="260" spans="7:74" x14ac:dyDescent="0.25">
      <c r="G260">
        <f t="shared" si="162"/>
        <v>2270</v>
      </c>
      <c r="H260">
        <f t="shared" ref="H260:H323" si="168">INDEX(D$3:D$100,IFERROR(MATCH(G260, D$3:D$100),1))</f>
        <v>2040</v>
      </c>
      <c r="I260" cm="1">
        <f t="array" ref="I260">IF(H260&gt;=MAX($D$3:$D$100),MAX($D$3:$D$100),IF(G260&lt;$D$3,$D$3,INDEX($D$3:$D$100,MATCH(G260,$D$3:$D$100)+1)))</f>
        <v>2040</v>
      </c>
      <c r="J260">
        <f t="shared" ref="J260:J323" si="169">INDEX(E$3:E$100,MATCH(H260,D$3:D$100))</f>
        <v>6.8040000000000003E-2</v>
      </c>
      <c r="K260">
        <f t="shared" ref="K260:K323" si="170">INDEX(E$3:E$100,MATCH(I260,D$3:D$100))</f>
        <v>6.8040000000000003E-2</v>
      </c>
      <c r="L260">
        <f t="shared" ref="L260:L323" si="171">IF(H260=I260,J260,J260+(K260-J260)*((G260-H260)/(I260-H260)))</f>
        <v>6.8040000000000003E-2</v>
      </c>
      <c r="M260">
        <f t="shared" ref="M260:M323" si="172">L260*$B$6</f>
        <v>828.18288000000007</v>
      </c>
      <c r="N260">
        <f t="shared" ref="N260:N323" si="173">L260*$B$7</f>
        <v>0</v>
      </c>
      <c r="P260" s="1" t="str" cm="1">
        <f t="array" ref="P260">IF(INDEX(Utilities!260:260,$B$9)="","",INDEX(Utilities!260:260,$B$9))</f>
        <v/>
      </c>
      <c r="Q260" s="1" t="str" cm="1">
        <f t="array" ref="Q260">IF(INDEX(Utilities!260:260,$B$9 + 2)="","",INDEX(Utilities!260:260,$B$9 + 2))</f>
        <v/>
      </c>
      <c r="S260">
        <f t="shared" si="163"/>
        <v>2270</v>
      </c>
      <c r="T260">
        <f t="shared" ref="T260:T323" si="174">INDEX(P$3:P$100,IFERROR(MATCH(S260, P$3:P$100),1))</f>
        <v>2040</v>
      </c>
      <c r="U260" cm="1">
        <f t="array" ref="U260">IF(T260&gt;=MAX($D$3:$D$100),MAX($D$3:$D$100),IF(S260&lt;$D$3,$D$3,INDEX($D$3:$D$100,MATCH(S260,$D$3:$D$100)+1)))</f>
        <v>2040</v>
      </c>
      <c r="V260">
        <f t="shared" ref="V260:V323" si="175">INDEX(Q$3:Q$100,MATCH(T260,P$3:P$100))</f>
        <v>4.5720000000000003E-5</v>
      </c>
      <c r="W260" s="38">
        <f t="shared" ref="W260:W323" si="176">INDEX(Q$3:Q$100,MATCH(U260,P$3:P$100))</f>
        <v>4.5720000000000003E-5</v>
      </c>
      <c r="X260">
        <f t="shared" ref="X260:X323" si="177">IF(T260=U260,V260,V260+(W260-V260)*((S260-T260)/(U260-T260)))</f>
        <v>4.5720000000000003E-5</v>
      </c>
      <c r="Y260">
        <f t="shared" ref="Y260:Y323" si="178">X260*$B$6</f>
        <v>0.55650384000000008</v>
      </c>
      <c r="Z260">
        <f t="shared" ref="Z260:Z323" si="179">X260*$B$7</f>
        <v>0</v>
      </c>
      <c r="AE260">
        <f t="shared" si="164"/>
        <v>2270</v>
      </c>
      <c r="AF260">
        <f t="shared" ref="AF260:AF323" si="180">INDEX(AB$3:AB$100,IFERROR(MATCH(AE260, AB$3:AB$100),1))</f>
        <v>2040</v>
      </c>
      <c r="AG260" cm="1">
        <f t="array" ref="AG260">IF(AF260&gt;=MAX($D$3:$D$100),MAX($D$3:$D$100),IF(AE260&lt;$D$3,$D$3,INDEX($D$3:$D$100,MATCH(AE260,$D$3:$D$100)+1)))</f>
        <v>2040</v>
      </c>
      <c r="AH260">
        <f t="shared" ref="AH260:AH323" si="181">INDEX(AC$3:AC$100,MATCH(AF260,AB$3:AB$100))</f>
        <v>4.572E-4</v>
      </c>
      <c r="AI260" s="38">
        <f t="shared" ref="AI260:AI323" si="182">INDEX(AC$3:AC$100,MATCH(AG260,AB$3:AB$100))</f>
        <v>4.572E-4</v>
      </c>
      <c r="AJ260">
        <f t="shared" ref="AJ260:AJ323" si="183">IF(AF260=AG260,AH260,AH260+(AI260-AH260)*((AE260-AF260)/(AG260-AF260)))</f>
        <v>4.572E-4</v>
      </c>
      <c r="AK260">
        <f t="shared" ref="AK260:AK323" si="184">AJ260*$B$6</f>
        <v>5.5650383999999997</v>
      </c>
      <c r="AL260">
        <f t="shared" ref="AL260:AL323" si="185">AJ260*$B$7</f>
        <v>0</v>
      </c>
      <c r="AN260" s="1" t="str" cm="1">
        <f t="array" ref="AN260">IF(INDEX(Utilities!260:260,$B$9)="","",INDEX(Utilities!260:260,$B$9))</f>
        <v/>
      </c>
      <c r="AO260" s="1" t="str" cm="1">
        <f t="array" ref="AO260">IF(INDEX(Utilities!260:260,$B$9 + 4)="","",INDEX(Utilities!260:260,$B$9 +4))</f>
        <v/>
      </c>
      <c r="AQ260">
        <f t="shared" si="165"/>
        <v>2270</v>
      </c>
      <c r="AR260">
        <f t="shared" ref="AR260:AR323" si="186">INDEX(AN$3:AN$100,IFERROR(MATCH(AQ260, AN$3:AN$100),1))</f>
        <v>2040</v>
      </c>
      <c r="AS260" cm="1">
        <f t="array" ref="AS260">IF(AR260&gt;=MAX($D$3:$D$100),MAX($D$3:$D$100),IF(AQ260&lt;$D$3,$D$3,INDEX($D$3:$D$100,MATCH(AQ260,$D$3:$D$100)+1)))</f>
        <v>2040</v>
      </c>
      <c r="AT260">
        <f t="shared" ref="AT260:AT323" si="187">INDEX(AO$3:AO$100,MATCH(AR260,AN$3:AN$100))</f>
        <v>9.6840000000000001E-5</v>
      </c>
      <c r="AU260" s="38">
        <f t="shared" ref="AU260:AU323" si="188">INDEX(AO$3:AO$100,MATCH(AS260,AN$3:AN$100))</f>
        <v>9.6840000000000001E-5</v>
      </c>
      <c r="AV260">
        <f t="shared" ref="AV260:AV323" si="189">IF(AR260=AS260,AT260,AT260+(AU260-AT260)*((AQ260-AR260)/(AS260-AR260)))</f>
        <v>9.6840000000000001E-5</v>
      </c>
      <c r="AW260">
        <f t="shared" ref="AW260:AW323" si="190">AV260*$B$6</f>
        <v>1.17873648</v>
      </c>
      <c r="AX260">
        <f t="shared" ref="AX260:AX323" si="191">AV260*$B$7</f>
        <v>0</v>
      </c>
      <c r="BC260">
        <f t="shared" si="166"/>
        <v>2270</v>
      </c>
      <c r="BD260">
        <f t="shared" ref="BD260:BD323" si="192">INDEX(AZ$3:AZ$100,IFERROR(MATCH(BC260, AZ$3:AZ$100),1))</f>
        <v>2040</v>
      </c>
      <c r="BE260" cm="1">
        <f t="array" ref="BE260">IF(BD260&gt;=MAX($D$3:$D$100),MAX($D$3:$D$100),IF(BC260&lt;$D$3,$D$3,INDEX($D$3:$D$100,MATCH(BC260,$D$3:$D$100)+1)))</f>
        <v>2040</v>
      </c>
      <c r="BF260">
        <f t="shared" ref="BF260:BF323" si="193">INDEX(BA$3:BA$100,MATCH(BD260,AZ$3:AZ$100))</f>
        <v>0.61919999999999997</v>
      </c>
      <c r="BG260" s="38">
        <f t="shared" ref="BG260:BG323" si="194">INDEX(BA$3:BA$100,MATCH(BE260,AZ$3:AZ$100))</f>
        <v>0.61919999999999997</v>
      </c>
      <c r="BH260">
        <f t="shared" ref="BH260:BH323" si="195">IF(BD260=BE260,BF260,BF260+(BG260-BF260)*((BC260-BD260)/(BE260-BD260)))</f>
        <v>0.61919999999999997</v>
      </c>
      <c r="BI260">
        <f t="shared" ref="BI260:BI323" si="196">BH260*$B$6</f>
        <v>7536.9023999999999</v>
      </c>
      <c r="BJ260">
        <f t="shared" ref="BJ260:BJ323" si="197">BH260*$B$7</f>
        <v>0</v>
      </c>
      <c r="BL260" s="1" t="str" cm="1">
        <f t="array" ref="BL260">IF(INDEX(Utilities!260:260,$B$9)="","",INDEX(Utilities!260:260,$B$9))</f>
        <v/>
      </c>
      <c r="BM260" s="1" t="str" cm="1">
        <f t="array" ref="BM260">IF(INDEX(Utilities!260:260,$B$9 + 5)="","",INDEX(Utilities!260:260,$B$9 +5))</f>
        <v/>
      </c>
      <c r="BO260">
        <f t="shared" si="167"/>
        <v>2270</v>
      </c>
      <c r="BP260">
        <f t="shared" ref="BP260:BP323" si="198">INDEX(BL$3:BL$100,IFERROR(MATCH(BO260, BL$3:BL$100),1))</f>
        <v>2040</v>
      </c>
      <c r="BQ260" cm="1">
        <f t="array" ref="BQ260">IF(BP260&gt;=MAX($D$3:$D$100),MAX($D$3:$D$100),IF(BO260&lt;$D$3,$D$3,INDEX($D$3:$D$100,MATCH(BO260,$D$3:$D$100)+1)))</f>
        <v>2040</v>
      </c>
      <c r="BR260">
        <f t="shared" ref="BR260:BR323" si="199">INDEX(BM$3:BM$100,MATCH(BP260,BL$3:BL$100))</f>
        <v>4.5396000000000001</v>
      </c>
      <c r="BS260" s="38">
        <f t="shared" ref="BS260:BS323" si="200">INDEX(BM$3:BM$100,MATCH(BQ260,BL$3:BL$100))</f>
        <v>4.5396000000000001</v>
      </c>
      <c r="BT260">
        <f t="shared" ref="BT260:BT323" si="201">IF(BP260=BQ260,BR260,BR260+(BS260-BR260)*((BO260-BP260)/(BQ260-BP260)))</f>
        <v>4.5396000000000001</v>
      </c>
      <c r="BU260">
        <f t="shared" ref="BU260:BU323" si="202">BT260*$B$6</f>
        <v>55256.011200000001</v>
      </c>
      <c r="BV260">
        <f t="shared" ref="BV260:BV323" si="203">BT260*$B$7</f>
        <v>0</v>
      </c>
    </row>
    <row r="261" spans="7:74" x14ac:dyDescent="0.25">
      <c r="G261">
        <f t="shared" ref="G261:G324" si="204">G260+1</f>
        <v>2271</v>
      </c>
      <c r="H261">
        <f t="shared" si="168"/>
        <v>2040</v>
      </c>
      <c r="I261" cm="1">
        <f t="array" ref="I261">IF(H261&gt;=MAX($D$3:$D$100),MAX($D$3:$D$100),IF(G261&lt;$D$3,$D$3,INDEX($D$3:$D$100,MATCH(G261,$D$3:$D$100)+1)))</f>
        <v>2040</v>
      </c>
      <c r="J261">
        <f t="shared" si="169"/>
        <v>6.8040000000000003E-2</v>
      </c>
      <c r="K261">
        <f t="shared" si="170"/>
        <v>6.8040000000000003E-2</v>
      </c>
      <c r="L261">
        <f t="shared" si="171"/>
        <v>6.8040000000000003E-2</v>
      </c>
      <c r="M261">
        <f t="shared" si="172"/>
        <v>828.18288000000007</v>
      </c>
      <c r="N261">
        <f t="shared" si="173"/>
        <v>0</v>
      </c>
      <c r="P261" s="1" t="str" cm="1">
        <f t="array" ref="P261">IF(INDEX(Utilities!261:261,$B$9)="","",INDEX(Utilities!261:261,$B$9))</f>
        <v/>
      </c>
      <c r="Q261" s="1" t="str" cm="1">
        <f t="array" ref="Q261">IF(INDEX(Utilities!261:261,$B$9 + 2)="","",INDEX(Utilities!261:261,$B$9 + 2))</f>
        <v/>
      </c>
      <c r="S261">
        <f t="shared" ref="S261:S324" si="205">S260+1</f>
        <v>2271</v>
      </c>
      <c r="T261">
        <f t="shared" si="174"/>
        <v>2040</v>
      </c>
      <c r="U261" cm="1">
        <f t="array" ref="U261">IF(T261&gt;=MAX($D$3:$D$100),MAX($D$3:$D$100),IF(S261&lt;$D$3,$D$3,INDEX($D$3:$D$100,MATCH(S261,$D$3:$D$100)+1)))</f>
        <v>2040</v>
      </c>
      <c r="V261">
        <f t="shared" si="175"/>
        <v>4.5720000000000003E-5</v>
      </c>
      <c r="W261" s="38">
        <f t="shared" si="176"/>
        <v>4.5720000000000003E-5</v>
      </c>
      <c r="X261">
        <f t="shared" si="177"/>
        <v>4.5720000000000003E-5</v>
      </c>
      <c r="Y261">
        <f t="shared" si="178"/>
        <v>0.55650384000000008</v>
      </c>
      <c r="Z261">
        <f t="shared" si="179"/>
        <v>0</v>
      </c>
      <c r="AE261">
        <f t="shared" ref="AE261:AE324" si="206">AE260+1</f>
        <v>2271</v>
      </c>
      <c r="AF261">
        <f t="shared" si="180"/>
        <v>2040</v>
      </c>
      <c r="AG261" cm="1">
        <f t="array" ref="AG261">IF(AF261&gt;=MAX($D$3:$D$100),MAX($D$3:$D$100),IF(AE261&lt;$D$3,$D$3,INDEX($D$3:$D$100,MATCH(AE261,$D$3:$D$100)+1)))</f>
        <v>2040</v>
      </c>
      <c r="AH261">
        <f t="shared" si="181"/>
        <v>4.572E-4</v>
      </c>
      <c r="AI261" s="38">
        <f t="shared" si="182"/>
        <v>4.572E-4</v>
      </c>
      <c r="AJ261">
        <f t="shared" si="183"/>
        <v>4.572E-4</v>
      </c>
      <c r="AK261">
        <f t="shared" si="184"/>
        <v>5.5650383999999997</v>
      </c>
      <c r="AL261">
        <f t="shared" si="185"/>
        <v>0</v>
      </c>
      <c r="AN261" s="1" t="str" cm="1">
        <f t="array" ref="AN261">IF(INDEX(Utilities!261:261,$B$9)="","",INDEX(Utilities!261:261,$B$9))</f>
        <v/>
      </c>
      <c r="AO261" s="1" t="str" cm="1">
        <f t="array" ref="AO261">IF(INDEX(Utilities!261:261,$B$9 + 4)="","",INDEX(Utilities!261:261,$B$9 +4))</f>
        <v/>
      </c>
      <c r="AQ261">
        <f t="shared" ref="AQ261:AQ324" si="207">AQ260+1</f>
        <v>2271</v>
      </c>
      <c r="AR261">
        <f t="shared" si="186"/>
        <v>2040</v>
      </c>
      <c r="AS261" cm="1">
        <f t="array" ref="AS261">IF(AR261&gt;=MAX($D$3:$D$100),MAX($D$3:$D$100),IF(AQ261&lt;$D$3,$D$3,INDEX($D$3:$D$100,MATCH(AQ261,$D$3:$D$100)+1)))</f>
        <v>2040</v>
      </c>
      <c r="AT261">
        <f t="shared" si="187"/>
        <v>9.6840000000000001E-5</v>
      </c>
      <c r="AU261" s="38">
        <f t="shared" si="188"/>
        <v>9.6840000000000001E-5</v>
      </c>
      <c r="AV261">
        <f t="shared" si="189"/>
        <v>9.6840000000000001E-5</v>
      </c>
      <c r="AW261">
        <f t="shared" si="190"/>
        <v>1.17873648</v>
      </c>
      <c r="AX261">
        <f t="shared" si="191"/>
        <v>0</v>
      </c>
      <c r="BC261">
        <f t="shared" ref="BC261:BC324" si="208">BC260+1</f>
        <v>2271</v>
      </c>
      <c r="BD261">
        <f t="shared" si="192"/>
        <v>2040</v>
      </c>
      <c r="BE261" cm="1">
        <f t="array" ref="BE261">IF(BD261&gt;=MAX($D$3:$D$100),MAX($D$3:$D$100),IF(BC261&lt;$D$3,$D$3,INDEX($D$3:$D$100,MATCH(BC261,$D$3:$D$100)+1)))</f>
        <v>2040</v>
      </c>
      <c r="BF261">
        <f t="shared" si="193"/>
        <v>0.61919999999999997</v>
      </c>
      <c r="BG261" s="38">
        <f t="shared" si="194"/>
        <v>0.61919999999999997</v>
      </c>
      <c r="BH261">
        <f t="shared" si="195"/>
        <v>0.61919999999999997</v>
      </c>
      <c r="BI261">
        <f t="shared" si="196"/>
        <v>7536.9023999999999</v>
      </c>
      <c r="BJ261">
        <f t="shared" si="197"/>
        <v>0</v>
      </c>
      <c r="BL261" s="1" t="str" cm="1">
        <f t="array" ref="BL261">IF(INDEX(Utilities!261:261,$B$9)="","",INDEX(Utilities!261:261,$B$9))</f>
        <v/>
      </c>
      <c r="BM261" s="1" t="str" cm="1">
        <f t="array" ref="BM261">IF(INDEX(Utilities!261:261,$B$9 + 5)="","",INDEX(Utilities!261:261,$B$9 +5))</f>
        <v/>
      </c>
      <c r="BO261">
        <f t="shared" ref="BO261:BO324" si="209">BO260+1</f>
        <v>2271</v>
      </c>
      <c r="BP261">
        <f t="shared" si="198"/>
        <v>2040</v>
      </c>
      <c r="BQ261" cm="1">
        <f t="array" ref="BQ261">IF(BP261&gt;=MAX($D$3:$D$100),MAX($D$3:$D$100),IF(BO261&lt;$D$3,$D$3,INDEX($D$3:$D$100,MATCH(BO261,$D$3:$D$100)+1)))</f>
        <v>2040</v>
      </c>
      <c r="BR261">
        <f t="shared" si="199"/>
        <v>4.5396000000000001</v>
      </c>
      <c r="BS261" s="38">
        <f t="shared" si="200"/>
        <v>4.5396000000000001</v>
      </c>
      <c r="BT261">
        <f t="shared" si="201"/>
        <v>4.5396000000000001</v>
      </c>
      <c r="BU261">
        <f t="shared" si="202"/>
        <v>55256.011200000001</v>
      </c>
      <c r="BV261">
        <f t="shared" si="203"/>
        <v>0</v>
      </c>
    </row>
    <row r="262" spans="7:74" x14ac:dyDescent="0.25">
      <c r="G262">
        <f t="shared" si="204"/>
        <v>2272</v>
      </c>
      <c r="H262">
        <f t="shared" si="168"/>
        <v>2040</v>
      </c>
      <c r="I262" cm="1">
        <f t="array" ref="I262">IF(H262&gt;=MAX($D$3:$D$100),MAX($D$3:$D$100),IF(G262&lt;$D$3,$D$3,INDEX($D$3:$D$100,MATCH(G262,$D$3:$D$100)+1)))</f>
        <v>2040</v>
      </c>
      <c r="J262">
        <f t="shared" si="169"/>
        <v>6.8040000000000003E-2</v>
      </c>
      <c r="K262">
        <f t="shared" si="170"/>
        <v>6.8040000000000003E-2</v>
      </c>
      <c r="L262">
        <f t="shared" si="171"/>
        <v>6.8040000000000003E-2</v>
      </c>
      <c r="M262">
        <f t="shared" si="172"/>
        <v>828.18288000000007</v>
      </c>
      <c r="N262">
        <f t="shared" si="173"/>
        <v>0</v>
      </c>
      <c r="P262" s="1" t="str" cm="1">
        <f t="array" ref="P262">IF(INDEX(Utilities!262:262,$B$9)="","",INDEX(Utilities!262:262,$B$9))</f>
        <v/>
      </c>
      <c r="Q262" s="1" t="str" cm="1">
        <f t="array" ref="Q262">IF(INDEX(Utilities!262:262,$B$9 + 2)="","",INDEX(Utilities!262:262,$B$9 + 2))</f>
        <v/>
      </c>
      <c r="S262">
        <f t="shared" si="205"/>
        <v>2272</v>
      </c>
      <c r="T262">
        <f t="shared" si="174"/>
        <v>2040</v>
      </c>
      <c r="U262" cm="1">
        <f t="array" ref="U262">IF(T262&gt;=MAX($D$3:$D$100),MAX($D$3:$D$100),IF(S262&lt;$D$3,$D$3,INDEX($D$3:$D$100,MATCH(S262,$D$3:$D$100)+1)))</f>
        <v>2040</v>
      </c>
      <c r="V262">
        <f t="shared" si="175"/>
        <v>4.5720000000000003E-5</v>
      </c>
      <c r="W262" s="38">
        <f t="shared" si="176"/>
        <v>4.5720000000000003E-5</v>
      </c>
      <c r="X262">
        <f t="shared" si="177"/>
        <v>4.5720000000000003E-5</v>
      </c>
      <c r="Y262">
        <f t="shared" si="178"/>
        <v>0.55650384000000008</v>
      </c>
      <c r="Z262">
        <f t="shared" si="179"/>
        <v>0</v>
      </c>
      <c r="AE262">
        <f t="shared" si="206"/>
        <v>2272</v>
      </c>
      <c r="AF262">
        <f t="shared" si="180"/>
        <v>2040</v>
      </c>
      <c r="AG262" cm="1">
        <f t="array" ref="AG262">IF(AF262&gt;=MAX($D$3:$D$100),MAX($D$3:$D$100),IF(AE262&lt;$D$3,$D$3,INDEX($D$3:$D$100,MATCH(AE262,$D$3:$D$100)+1)))</f>
        <v>2040</v>
      </c>
      <c r="AH262">
        <f t="shared" si="181"/>
        <v>4.572E-4</v>
      </c>
      <c r="AI262" s="38">
        <f t="shared" si="182"/>
        <v>4.572E-4</v>
      </c>
      <c r="AJ262">
        <f t="shared" si="183"/>
        <v>4.572E-4</v>
      </c>
      <c r="AK262">
        <f t="shared" si="184"/>
        <v>5.5650383999999997</v>
      </c>
      <c r="AL262">
        <f t="shared" si="185"/>
        <v>0</v>
      </c>
      <c r="AN262" s="1" t="str" cm="1">
        <f t="array" ref="AN262">IF(INDEX(Utilities!262:262,$B$9)="","",INDEX(Utilities!262:262,$B$9))</f>
        <v/>
      </c>
      <c r="AO262" s="1" t="str" cm="1">
        <f t="array" ref="AO262">IF(INDEX(Utilities!262:262,$B$9 + 4)="","",INDEX(Utilities!262:262,$B$9 +4))</f>
        <v/>
      </c>
      <c r="AQ262">
        <f t="shared" si="207"/>
        <v>2272</v>
      </c>
      <c r="AR262">
        <f t="shared" si="186"/>
        <v>2040</v>
      </c>
      <c r="AS262" cm="1">
        <f t="array" ref="AS262">IF(AR262&gt;=MAX($D$3:$D$100),MAX($D$3:$D$100),IF(AQ262&lt;$D$3,$D$3,INDEX($D$3:$D$100,MATCH(AQ262,$D$3:$D$100)+1)))</f>
        <v>2040</v>
      </c>
      <c r="AT262">
        <f t="shared" si="187"/>
        <v>9.6840000000000001E-5</v>
      </c>
      <c r="AU262" s="38">
        <f t="shared" si="188"/>
        <v>9.6840000000000001E-5</v>
      </c>
      <c r="AV262">
        <f t="shared" si="189"/>
        <v>9.6840000000000001E-5</v>
      </c>
      <c r="AW262">
        <f t="shared" si="190"/>
        <v>1.17873648</v>
      </c>
      <c r="AX262">
        <f t="shared" si="191"/>
        <v>0</v>
      </c>
      <c r="BC262">
        <f t="shared" si="208"/>
        <v>2272</v>
      </c>
      <c r="BD262">
        <f t="shared" si="192"/>
        <v>2040</v>
      </c>
      <c r="BE262" cm="1">
        <f t="array" ref="BE262">IF(BD262&gt;=MAX($D$3:$D$100),MAX($D$3:$D$100),IF(BC262&lt;$D$3,$D$3,INDEX($D$3:$D$100,MATCH(BC262,$D$3:$D$100)+1)))</f>
        <v>2040</v>
      </c>
      <c r="BF262">
        <f t="shared" si="193"/>
        <v>0.61919999999999997</v>
      </c>
      <c r="BG262" s="38">
        <f t="shared" si="194"/>
        <v>0.61919999999999997</v>
      </c>
      <c r="BH262">
        <f t="shared" si="195"/>
        <v>0.61919999999999997</v>
      </c>
      <c r="BI262">
        <f t="shared" si="196"/>
        <v>7536.9023999999999</v>
      </c>
      <c r="BJ262">
        <f t="shared" si="197"/>
        <v>0</v>
      </c>
      <c r="BL262" s="1" t="str" cm="1">
        <f t="array" ref="BL262">IF(INDEX(Utilities!262:262,$B$9)="","",INDEX(Utilities!262:262,$B$9))</f>
        <v/>
      </c>
      <c r="BM262" s="1" t="str" cm="1">
        <f t="array" ref="BM262">IF(INDEX(Utilities!262:262,$B$9 + 5)="","",INDEX(Utilities!262:262,$B$9 +5))</f>
        <v/>
      </c>
      <c r="BO262">
        <f t="shared" si="209"/>
        <v>2272</v>
      </c>
      <c r="BP262">
        <f t="shared" si="198"/>
        <v>2040</v>
      </c>
      <c r="BQ262" cm="1">
        <f t="array" ref="BQ262">IF(BP262&gt;=MAX($D$3:$D$100),MAX($D$3:$D$100),IF(BO262&lt;$D$3,$D$3,INDEX($D$3:$D$100,MATCH(BO262,$D$3:$D$100)+1)))</f>
        <v>2040</v>
      </c>
      <c r="BR262">
        <f t="shared" si="199"/>
        <v>4.5396000000000001</v>
      </c>
      <c r="BS262" s="38">
        <f t="shared" si="200"/>
        <v>4.5396000000000001</v>
      </c>
      <c r="BT262">
        <f t="shared" si="201"/>
        <v>4.5396000000000001</v>
      </c>
      <c r="BU262">
        <f t="shared" si="202"/>
        <v>55256.011200000001</v>
      </c>
      <c r="BV262">
        <f t="shared" si="203"/>
        <v>0</v>
      </c>
    </row>
    <row r="263" spans="7:74" x14ac:dyDescent="0.25">
      <c r="G263">
        <f t="shared" si="204"/>
        <v>2273</v>
      </c>
      <c r="H263">
        <f t="shared" si="168"/>
        <v>2040</v>
      </c>
      <c r="I263" cm="1">
        <f t="array" ref="I263">IF(H263&gt;=MAX($D$3:$D$100),MAX($D$3:$D$100),IF(G263&lt;$D$3,$D$3,INDEX($D$3:$D$100,MATCH(G263,$D$3:$D$100)+1)))</f>
        <v>2040</v>
      </c>
      <c r="J263">
        <f t="shared" si="169"/>
        <v>6.8040000000000003E-2</v>
      </c>
      <c r="K263">
        <f t="shared" si="170"/>
        <v>6.8040000000000003E-2</v>
      </c>
      <c r="L263">
        <f t="shared" si="171"/>
        <v>6.8040000000000003E-2</v>
      </c>
      <c r="M263">
        <f t="shared" si="172"/>
        <v>828.18288000000007</v>
      </c>
      <c r="N263">
        <f t="shared" si="173"/>
        <v>0</v>
      </c>
      <c r="P263" s="1" t="str" cm="1">
        <f t="array" ref="P263">IF(INDEX(Utilities!263:263,$B$9)="","",INDEX(Utilities!263:263,$B$9))</f>
        <v/>
      </c>
      <c r="Q263" s="1" t="str" cm="1">
        <f t="array" ref="Q263">IF(INDEX(Utilities!263:263,$B$9 + 2)="","",INDEX(Utilities!263:263,$B$9 + 2))</f>
        <v/>
      </c>
      <c r="S263">
        <f t="shared" si="205"/>
        <v>2273</v>
      </c>
      <c r="T263">
        <f t="shared" si="174"/>
        <v>2040</v>
      </c>
      <c r="U263" cm="1">
        <f t="array" ref="U263">IF(T263&gt;=MAX($D$3:$D$100),MAX($D$3:$D$100),IF(S263&lt;$D$3,$D$3,INDEX($D$3:$D$100,MATCH(S263,$D$3:$D$100)+1)))</f>
        <v>2040</v>
      </c>
      <c r="V263">
        <f t="shared" si="175"/>
        <v>4.5720000000000003E-5</v>
      </c>
      <c r="W263" s="38">
        <f t="shared" si="176"/>
        <v>4.5720000000000003E-5</v>
      </c>
      <c r="X263">
        <f t="shared" si="177"/>
        <v>4.5720000000000003E-5</v>
      </c>
      <c r="Y263">
        <f t="shared" si="178"/>
        <v>0.55650384000000008</v>
      </c>
      <c r="Z263">
        <f t="shared" si="179"/>
        <v>0</v>
      </c>
      <c r="AE263">
        <f t="shared" si="206"/>
        <v>2273</v>
      </c>
      <c r="AF263">
        <f t="shared" si="180"/>
        <v>2040</v>
      </c>
      <c r="AG263" cm="1">
        <f t="array" ref="AG263">IF(AF263&gt;=MAX($D$3:$D$100),MAX($D$3:$D$100),IF(AE263&lt;$D$3,$D$3,INDEX($D$3:$D$100,MATCH(AE263,$D$3:$D$100)+1)))</f>
        <v>2040</v>
      </c>
      <c r="AH263">
        <f t="shared" si="181"/>
        <v>4.572E-4</v>
      </c>
      <c r="AI263" s="38">
        <f t="shared" si="182"/>
        <v>4.572E-4</v>
      </c>
      <c r="AJ263">
        <f t="shared" si="183"/>
        <v>4.572E-4</v>
      </c>
      <c r="AK263">
        <f t="shared" si="184"/>
        <v>5.5650383999999997</v>
      </c>
      <c r="AL263">
        <f t="shared" si="185"/>
        <v>0</v>
      </c>
      <c r="AN263" s="1" t="str" cm="1">
        <f t="array" ref="AN263">IF(INDEX(Utilities!263:263,$B$9)="","",INDEX(Utilities!263:263,$B$9))</f>
        <v/>
      </c>
      <c r="AO263" s="1" t="str" cm="1">
        <f t="array" ref="AO263">IF(INDEX(Utilities!263:263,$B$9 + 4)="","",INDEX(Utilities!263:263,$B$9 +4))</f>
        <v/>
      </c>
      <c r="AQ263">
        <f t="shared" si="207"/>
        <v>2273</v>
      </c>
      <c r="AR263">
        <f t="shared" si="186"/>
        <v>2040</v>
      </c>
      <c r="AS263" cm="1">
        <f t="array" ref="AS263">IF(AR263&gt;=MAX($D$3:$D$100),MAX($D$3:$D$100),IF(AQ263&lt;$D$3,$D$3,INDEX($D$3:$D$100,MATCH(AQ263,$D$3:$D$100)+1)))</f>
        <v>2040</v>
      </c>
      <c r="AT263">
        <f t="shared" si="187"/>
        <v>9.6840000000000001E-5</v>
      </c>
      <c r="AU263" s="38">
        <f t="shared" si="188"/>
        <v>9.6840000000000001E-5</v>
      </c>
      <c r="AV263">
        <f t="shared" si="189"/>
        <v>9.6840000000000001E-5</v>
      </c>
      <c r="AW263">
        <f t="shared" si="190"/>
        <v>1.17873648</v>
      </c>
      <c r="AX263">
        <f t="shared" si="191"/>
        <v>0</v>
      </c>
      <c r="BC263">
        <f t="shared" si="208"/>
        <v>2273</v>
      </c>
      <c r="BD263">
        <f t="shared" si="192"/>
        <v>2040</v>
      </c>
      <c r="BE263" cm="1">
        <f t="array" ref="BE263">IF(BD263&gt;=MAX($D$3:$D$100),MAX($D$3:$D$100),IF(BC263&lt;$D$3,$D$3,INDEX($D$3:$D$100,MATCH(BC263,$D$3:$D$100)+1)))</f>
        <v>2040</v>
      </c>
      <c r="BF263">
        <f t="shared" si="193"/>
        <v>0.61919999999999997</v>
      </c>
      <c r="BG263" s="38">
        <f t="shared" si="194"/>
        <v>0.61919999999999997</v>
      </c>
      <c r="BH263">
        <f t="shared" si="195"/>
        <v>0.61919999999999997</v>
      </c>
      <c r="BI263">
        <f t="shared" si="196"/>
        <v>7536.9023999999999</v>
      </c>
      <c r="BJ263">
        <f t="shared" si="197"/>
        <v>0</v>
      </c>
      <c r="BL263" s="1" t="str" cm="1">
        <f t="array" ref="BL263">IF(INDEX(Utilities!263:263,$B$9)="","",INDEX(Utilities!263:263,$B$9))</f>
        <v/>
      </c>
      <c r="BM263" s="1" t="str" cm="1">
        <f t="array" ref="BM263">IF(INDEX(Utilities!263:263,$B$9 + 5)="","",INDEX(Utilities!263:263,$B$9 +5))</f>
        <v/>
      </c>
      <c r="BO263">
        <f t="shared" si="209"/>
        <v>2273</v>
      </c>
      <c r="BP263">
        <f t="shared" si="198"/>
        <v>2040</v>
      </c>
      <c r="BQ263" cm="1">
        <f t="array" ref="BQ263">IF(BP263&gt;=MAX($D$3:$D$100),MAX($D$3:$D$100),IF(BO263&lt;$D$3,$D$3,INDEX($D$3:$D$100,MATCH(BO263,$D$3:$D$100)+1)))</f>
        <v>2040</v>
      </c>
      <c r="BR263">
        <f t="shared" si="199"/>
        <v>4.5396000000000001</v>
      </c>
      <c r="BS263" s="38">
        <f t="shared" si="200"/>
        <v>4.5396000000000001</v>
      </c>
      <c r="BT263">
        <f t="shared" si="201"/>
        <v>4.5396000000000001</v>
      </c>
      <c r="BU263">
        <f t="shared" si="202"/>
        <v>55256.011200000001</v>
      </c>
      <c r="BV263">
        <f t="shared" si="203"/>
        <v>0</v>
      </c>
    </row>
    <row r="264" spans="7:74" x14ac:dyDescent="0.25">
      <c r="G264">
        <f t="shared" si="204"/>
        <v>2274</v>
      </c>
      <c r="H264">
        <f t="shared" si="168"/>
        <v>2040</v>
      </c>
      <c r="I264" cm="1">
        <f t="array" ref="I264">IF(H264&gt;=MAX($D$3:$D$100),MAX($D$3:$D$100),IF(G264&lt;$D$3,$D$3,INDEX($D$3:$D$100,MATCH(G264,$D$3:$D$100)+1)))</f>
        <v>2040</v>
      </c>
      <c r="J264">
        <f t="shared" si="169"/>
        <v>6.8040000000000003E-2</v>
      </c>
      <c r="K264">
        <f t="shared" si="170"/>
        <v>6.8040000000000003E-2</v>
      </c>
      <c r="L264">
        <f t="shared" si="171"/>
        <v>6.8040000000000003E-2</v>
      </c>
      <c r="M264">
        <f t="shared" si="172"/>
        <v>828.18288000000007</v>
      </c>
      <c r="N264">
        <f t="shared" si="173"/>
        <v>0</v>
      </c>
      <c r="P264" s="1" t="str" cm="1">
        <f t="array" ref="P264">IF(INDEX(Utilities!264:264,$B$9)="","",INDEX(Utilities!264:264,$B$9))</f>
        <v/>
      </c>
      <c r="Q264" s="1" t="str" cm="1">
        <f t="array" ref="Q264">IF(INDEX(Utilities!264:264,$B$9 + 2)="","",INDEX(Utilities!264:264,$B$9 + 2))</f>
        <v/>
      </c>
      <c r="S264">
        <f t="shared" si="205"/>
        <v>2274</v>
      </c>
      <c r="T264">
        <f t="shared" si="174"/>
        <v>2040</v>
      </c>
      <c r="U264" cm="1">
        <f t="array" ref="U264">IF(T264&gt;=MAX($D$3:$D$100),MAX($D$3:$D$100),IF(S264&lt;$D$3,$D$3,INDEX($D$3:$D$100,MATCH(S264,$D$3:$D$100)+1)))</f>
        <v>2040</v>
      </c>
      <c r="V264">
        <f t="shared" si="175"/>
        <v>4.5720000000000003E-5</v>
      </c>
      <c r="W264" s="38">
        <f t="shared" si="176"/>
        <v>4.5720000000000003E-5</v>
      </c>
      <c r="X264">
        <f t="shared" si="177"/>
        <v>4.5720000000000003E-5</v>
      </c>
      <c r="Y264">
        <f t="shared" si="178"/>
        <v>0.55650384000000008</v>
      </c>
      <c r="Z264">
        <f t="shared" si="179"/>
        <v>0</v>
      </c>
      <c r="AE264">
        <f t="shared" si="206"/>
        <v>2274</v>
      </c>
      <c r="AF264">
        <f t="shared" si="180"/>
        <v>2040</v>
      </c>
      <c r="AG264" cm="1">
        <f t="array" ref="AG264">IF(AF264&gt;=MAX($D$3:$D$100),MAX($D$3:$D$100),IF(AE264&lt;$D$3,$D$3,INDEX($D$3:$D$100,MATCH(AE264,$D$3:$D$100)+1)))</f>
        <v>2040</v>
      </c>
      <c r="AH264">
        <f t="shared" si="181"/>
        <v>4.572E-4</v>
      </c>
      <c r="AI264" s="38">
        <f t="shared" si="182"/>
        <v>4.572E-4</v>
      </c>
      <c r="AJ264">
        <f t="shared" si="183"/>
        <v>4.572E-4</v>
      </c>
      <c r="AK264">
        <f t="shared" si="184"/>
        <v>5.5650383999999997</v>
      </c>
      <c r="AL264">
        <f t="shared" si="185"/>
        <v>0</v>
      </c>
      <c r="AN264" s="1" t="str" cm="1">
        <f t="array" ref="AN264">IF(INDEX(Utilities!264:264,$B$9)="","",INDEX(Utilities!264:264,$B$9))</f>
        <v/>
      </c>
      <c r="AO264" s="1" t="str" cm="1">
        <f t="array" ref="AO264">IF(INDEX(Utilities!264:264,$B$9 + 4)="","",INDEX(Utilities!264:264,$B$9 +4))</f>
        <v/>
      </c>
      <c r="AQ264">
        <f t="shared" si="207"/>
        <v>2274</v>
      </c>
      <c r="AR264">
        <f t="shared" si="186"/>
        <v>2040</v>
      </c>
      <c r="AS264" cm="1">
        <f t="array" ref="AS264">IF(AR264&gt;=MAX($D$3:$D$100),MAX($D$3:$D$100),IF(AQ264&lt;$D$3,$D$3,INDEX($D$3:$D$100,MATCH(AQ264,$D$3:$D$100)+1)))</f>
        <v>2040</v>
      </c>
      <c r="AT264">
        <f t="shared" si="187"/>
        <v>9.6840000000000001E-5</v>
      </c>
      <c r="AU264" s="38">
        <f t="shared" si="188"/>
        <v>9.6840000000000001E-5</v>
      </c>
      <c r="AV264">
        <f t="shared" si="189"/>
        <v>9.6840000000000001E-5</v>
      </c>
      <c r="AW264">
        <f t="shared" si="190"/>
        <v>1.17873648</v>
      </c>
      <c r="AX264">
        <f t="shared" si="191"/>
        <v>0</v>
      </c>
      <c r="BC264">
        <f t="shared" si="208"/>
        <v>2274</v>
      </c>
      <c r="BD264">
        <f t="shared" si="192"/>
        <v>2040</v>
      </c>
      <c r="BE264" cm="1">
        <f t="array" ref="BE264">IF(BD264&gt;=MAX($D$3:$D$100),MAX($D$3:$D$100),IF(BC264&lt;$D$3,$D$3,INDEX($D$3:$D$100,MATCH(BC264,$D$3:$D$100)+1)))</f>
        <v>2040</v>
      </c>
      <c r="BF264">
        <f t="shared" si="193"/>
        <v>0.61919999999999997</v>
      </c>
      <c r="BG264" s="38">
        <f t="shared" si="194"/>
        <v>0.61919999999999997</v>
      </c>
      <c r="BH264">
        <f t="shared" si="195"/>
        <v>0.61919999999999997</v>
      </c>
      <c r="BI264">
        <f t="shared" si="196"/>
        <v>7536.9023999999999</v>
      </c>
      <c r="BJ264">
        <f t="shared" si="197"/>
        <v>0</v>
      </c>
      <c r="BL264" s="1" t="str" cm="1">
        <f t="array" ref="BL264">IF(INDEX(Utilities!264:264,$B$9)="","",INDEX(Utilities!264:264,$B$9))</f>
        <v/>
      </c>
      <c r="BM264" s="1" t="str" cm="1">
        <f t="array" ref="BM264">IF(INDEX(Utilities!264:264,$B$9 + 5)="","",INDEX(Utilities!264:264,$B$9 +5))</f>
        <v/>
      </c>
      <c r="BO264">
        <f t="shared" si="209"/>
        <v>2274</v>
      </c>
      <c r="BP264">
        <f t="shared" si="198"/>
        <v>2040</v>
      </c>
      <c r="BQ264" cm="1">
        <f t="array" ref="BQ264">IF(BP264&gt;=MAX($D$3:$D$100),MAX($D$3:$D$100),IF(BO264&lt;$D$3,$D$3,INDEX($D$3:$D$100,MATCH(BO264,$D$3:$D$100)+1)))</f>
        <v>2040</v>
      </c>
      <c r="BR264">
        <f t="shared" si="199"/>
        <v>4.5396000000000001</v>
      </c>
      <c r="BS264" s="38">
        <f t="shared" si="200"/>
        <v>4.5396000000000001</v>
      </c>
      <c r="BT264">
        <f t="shared" si="201"/>
        <v>4.5396000000000001</v>
      </c>
      <c r="BU264">
        <f t="shared" si="202"/>
        <v>55256.011200000001</v>
      </c>
      <c r="BV264">
        <f t="shared" si="203"/>
        <v>0</v>
      </c>
    </row>
    <row r="265" spans="7:74" x14ac:dyDescent="0.25">
      <c r="G265">
        <f t="shared" si="204"/>
        <v>2275</v>
      </c>
      <c r="H265">
        <f t="shared" si="168"/>
        <v>2040</v>
      </c>
      <c r="I265" cm="1">
        <f t="array" ref="I265">IF(H265&gt;=MAX($D$3:$D$100),MAX($D$3:$D$100),IF(G265&lt;$D$3,$D$3,INDEX($D$3:$D$100,MATCH(G265,$D$3:$D$100)+1)))</f>
        <v>2040</v>
      </c>
      <c r="J265">
        <f t="shared" si="169"/>
        <v>6.8040000000000003E-2</v>
      </c>
      <c r="K265">
        <f t="shared" si="170"/>
        <v>6.8040000000000003E-2</v>
      </c>
      <c r="L265">
        <f t="shared" si="171"/>
        <v>6.8040000000000003E-2</v>
      </c>
      <c r="M265">
        <f t="shared" si="172"/>
        <v>828.18288000000007</v>
      </c>
      <c r="N265">
        <f t="shared" si="173"/>
        <v>0</v>
      </c>
      <c r="P265" s="1" t="str" cm="1">
        <f t="array" ref="P265">IF(INDEX(Utilities!265:265,$B$9)="","",INDEX(Utilities!265:265,$B$9))</f>
        <v/>
      </c>
      <c r="Q265" s="1" t="str" cm="1">
        <f t="array" ref="Q265">IF(INDEX(Utilities!265:265,$B$9 + 2)="","",INDEX(Utilities!265:265,$B$9 + 2))</f>
        <v/>
      </c>
      <c r="S265">
        <f t="shared" si="205"/>
        <v>2275</v>
      </c>
      <c r="T265">
        <f t="shared" si="174"/>
        <v>2040</v>
      </c>
      <c r="U265" cm="1">
        <f t="array" ref="U265">IF(T265&gt;=MAX($D$3:$D$100),MAX($D$3:$D$100),IF(S265&lt;$D$3,$D$3,INDEX($D$3:$D$100,MATCH(S265,$D$3:$D$100)+1)))</f>
        <v>2040</v>
      </c>
      <c r="V265">
        <f t="shared" si="175"/>
        <v>4.5720000000000003E-5</v>
      </c>
      <c r="W265" s="38">
        <f t="shared" si="176"/>
        <v>4.5720000000000003E-5</v>
      </c>
      <c r="X265">
        <f t="shared" si="177"/>
        <v>4.5720000000000003E-5</v>
      </c>
      <c r="Y265">
        <f t="shared" si="178"/>
        <v>0.55650384000000008</v>
      </c>
      <c r="Z265">
        <f t="shared" si="179"/>
        <v>0</v>
      </c>
      <c r="AE265">
        <f t="shared" si="206"/>
        <v>2275</v>
      </c>
      <c r="AF265">
        <f t="shared" si="180"/>
        <v>2040</v>
      </c>
      <c r="AG265" cm="1">
        <f t="array" ref="AG265">IF(AF265&gt;=MAX($D$3:$D$100),MAX($D$3:$D$100),IF(AE265&lt;$D$3,$D$3,INDEX($D$3:$D$100,MATCH(AE265,$D$3:$D$100)+1)))</f>
        <v>2040</v>
      </c>
      <c r="AH265">
        <f t="shared" si="181"/>
        <v>4.572E-4</v>
      </c>
      <c r="AI265" s="38">
        <f t="shared" si="182"/>
        <v>4.572E-4</v>
      </c>
      <c r="AJ265">
        <f t="shared" si="183"/>
        <v>4.572E-4</v>
      </c>
      <c r="AK265">
        <f t="shared" si="184"/>
        <v>5.5650383999999997</v>
      </c>
      <c r="AL265">
        <f t="shared" si="185"/>
        <v>0</v>
      </c>
      <c r="AN265" s="1" t="str" cm="1">
        <f t="array" ref="AN265">IF(INDEX(Utilities!265:265,$B$9)="","",INDEX(Utilities!265:265,$B$9))</f>
        <v/>
      </c>
      <c r="AO265" s="1" t="str" cm="1">
        <f t="array" ref="AO265">IF(INDEX(Utilities!265:265,$B$9 + 4)="","",INDEX(Utilities!265:265,$B$9 +4))</f>
        <v/>
      </c>
      <c r="AQ265">
        <f t="shared" si="207"/>
        <v>2275</v>
      </c>
      <c r="AR265">
        <f t="shared" si="186"/>
        <v>2040</v>
      </c>
      <c r="AS265" cm="1">
        <f t="array" ref="AS265">IF(AR265&gt;=MAX($D$3:$D$100),MAX($D$3:$D$100),IF(AQ265&lt;$D$3,$D$3,INDEX($D$3:$D$100,MATCH(AQ265,$D$3:$D$100)+1)))</f>
        <v>2040</v>
      </c>
      <c r="AT265">
        <f t="shared" si="187"/>
        <v>9.6840000000000001E-5</v>
      </c>
      <c r="AU265" s="38">
        <f t="shared" si="188"/>
        <v>9.6840000000000001E-5</v>
      </c>
      <c r="AV265">
        <f t="shared" si="189"/>
        <v>9.6840000000000001E-5</v>
      </c>
      <c r="AW265">
        <f t="shared" si="190"/>
        <v>1.17873648</v>
      </c>
      <c r="AX265">
        <f t="shared" si="191"/>
        <v>0</v>
      </c>
      <c r="BC265">
        <f t="shared" si="208"/>
        <v>2275</v>
      </c>
      <c r="BD265">
        <f t="shared" si="192"/>
        <v>2040</v>
      </c>
      <c r="BE265" cm="1">
        <f t="array" ref="BE265">IF(BD265&gt;=MAX($D$3:$D$100),MAX($D$3:$D$100),IF(BC265&lt;$D$3,$D$3,INDEX($D$3:$D$100,MATCH(BC265,$D$3:$D$100)+1)))</f>
        <v>2040</v>
      </c>
      <c r="BF265">
        <f t="shared" si="193"/>
        <v>0.61919999999999997</v>
      </c>
      <c r="BG265" s="38">
        <f t="shared" si="194"/>
        <v>0.61919999999999997</v>
      </c>
      <c r="BH265">
        <f t="shared" si="195"/>
        <v>0.61919999999999997</v>
      </c>
      <c r="BI265">
        <f t="shared" si="196"/>
        <v>7536.9023999999999</v>
      </c>
      <c r="BJ265">
        <f t="shared" si="197"/>
        <v>0</v>
      </c>
      <c r="BL265" s="1" t="str" cm="1">
        <f t="array" ref="BL265">IF(INDEX(Utilities!265:265,$B$9)="","",INDEX(Utilities!265:265,$B$9))</f>
        <v/>
      </c>
      <c r="BM265" s="1" t="str" cm="1">
        <f t="array" ref="BM265">IF(INDEX(Utilities!265:265,$B$9 + 5)="","",INDEX(Utilities!265:265,$B$9 +5))</f>
        <v/>
      </c>
      <c r="BO265">
        <f t="shared" si="209"/>
        <v>2275</v>
      </c>
      <c r="BP265">
        <f t="shared" si="198"/>
        <v>2040</v>
      </c>
      <c r="BQ265" cm="1">
        <f t="array" ref="BQ265">IF(BP265&gt;=MAX($D$3:$D$100),MAX($D$3:$D$100),IF(BO265&lt;$D$3,$D$3,INDEX($D$3:$D$100,MATCH(BO265,$D$3:$D$100)+1)))</f>
        <v>2040</v>
      </c>
      <c r="BR265">
        <f t="shared" si="199"/>
        <v>4.5396000000000001</v>
      </c>
      <c r="BS265" s="38">
        <f t="shared" si="200"/>
        <v>4.5396000000000001</v>
      </c>
      <c r="BT265">
        <f t="shared" si="201"/>
        <v>4.5396000000000001</v>
      </c>
      <c r="BU265">
        <f t="shared" si="202"/>
        <v>55256.011200000001</v>
      </c>
      <c r="BV265">
        <f t="shared" si="203"/>
        <v>0</v>
      </c>
    </row>
    <row r="266" spans="7:74" x14ac:dyDescent="0.25">
      <c r="G266">
        <f t="shared" si="204"/>
        <v>2276</v>
      </c>
      <c r="H266">
        <f t="shared" si="168"/>
        <v>2040</v>
      </c>
      <c r="I266" cm="1">
        <f t="array" ref="I266">IF(H266&gt;=MAX($D$3:$D$100),MAX($D$3:$D$100),IF(G266&lt;$D$3,$D$3,INDEX($D$3:$D$100,MATCH(G266,$D$3:$D$100)+1)))</f>
        <v>2040</v>
      </c>
      <c r="J266">
        <f t="shared" si="169"/>
        <v>6.8040000000000003E-2</v>
      </c>
      <c r="K266">
        <f t="shared" si="170"/>
        <v>6.8040000000000003E-2</v>
      </c>
      <c r="L266">
        <f t="shared" si="171"/>
        <v>6.8040000000000003E-2</v>
      </c>
      <c r="M266">
        <f t="shared" si="172"/>
        <v>828.18288000000007</v>
      </c>
      <c r="N266">
        <f t="shared" si="173"/>
        <v>0</v>
      </c>
      <c r="P266" s="1" t="str" cm="1">
        <f t="array" ref="P266">IF(INDEX(Utilities!266:266,$B$9)="","",INDEX(Utilities!266:266,$B$9))</f>
        <v/>
      </c>
      <c r="Q266" s="1" t="str" cm="1">
        <f t="array" ref="Q266">IF(INDEX(Utilities!266:266,$B$9 + 2)="","",INDEX(Utilities!266:266,$B$9 + 2))</f>
        <v/>
      </c>
      <c r="S266">
        <f t="shared" si="205"/>
        <v>2276</v>
      </c>
      <c r="T266">
        <f t="shared" si="174"/>
        <v>2040</v>
      </c>
      <c r="U266" cm="1">
        <f t="array" ref="U266">IF(T266&gt;=MAX($D$3:$D$100),MAX($D$3:$D$100),IF(S266&lt;$D$3,$D$3,INDEX($D$3:$D$100,MATCH(S266,$D$3:$D$100)+1)))</f>
        <v>2040</v>
      </c>
      <c r="V266">
        <f t="shared" si="175"/>
        <v>4.5720000000000003E-5</v>
      </c>
      <c r="W266" s="38">
        <f t="shared" si="176"/>
        <v>4.5720000000000003E-5</v>
      </c>
      <c r="X266">
        <f t="shared" si="177"/>
        <v>4.5720000000000003E-5</v>
      </c>
      <c r="Y266">
        <f t="shared" si="178"/>
        <v>0.55650384000000008</v>
      </c>
      <c r="Z266">
        <f t="shared" si="179"/>
        <v>0</v>
      </c>
      <c r="AE266">
        <f t="shared" si="206"/>
        <v>2276</v>
      </c>
      <c r="AF266">
        <f t="shared" si="180"/>
        <v>2040</v>
      </c>
      <c r="AG266" cm="1">
        <f t="array" ref="AG266">IF(AF266&gt;=MAX($D$3:$D$100),MAX($D$3:$D$100),IF(AE266&lt;$D$3,$D$3,INDEX($D$3:$D$100,MATCH(AE266,$D$3:$D$100)+1)))</f>
        <v>2040</v>
      </c>
      <c r="AH266">
        <f t="shared" si="181"/>
        <v>4.572E-4</v>
      </c>
      <c r="AI266" s="38">
        <f t="shared" si="182"/>
        <v>4.572E-4</v>
      </c>
      <c r="AJ266">
        <f t="shared" si="183"/>
        <v>4.572E-4</v>
      </c>
      <c r="AK266">
        <f t="shared" si="184"/>
        <v>5.5650383999999997</v>
      </c>
      <c r="AL266">
        <f t="shared" si="185"/>
        <v>0</v>
      </c>
      <c r="AN266" s="1" t="str" cm="1">
        <f t="array" ref="AN266">IF(INDEX(Utilities!266:266,$B$9)="","",INDEX(Utilities!266:266,$B$9))</f>
        <v/>
      </c>
      <c r="AO266" s="1" t="str" cm="1">
        <f t="array" ref="AO266">IF(INDEX(Utilities!266:266,$B$9 + 4)="","",INDEX(Utilities!266:266,$B$9 +4))</f>
        <v/>
      </c>
      <c r="AQ266">
        <f t="shared" si="207"/>
        <v>2276</v>
      </c>
      <c r="AR266">
        <f t="shared" si="186"/>
        <v>2040</v>
      </c>
      <c r="AS266" cm="1">
        <f t="array" ref="AS266">IF(AR266&gt;=MAX($D$3:$D$100),MAX($D$3:$D$100),IF(AQ266&lt;$D$3,$D$3,INDEX($D$3:$D$100,MATCH(AQ266,$D$3:$D$100)+1)))</f>
        <v>2040</v>
      </c>
      <c r="AT266">
        <f t="shared" si="187"/>
        <v>9.6840000000000001E-5</v>
      </c>
      <c r="AU266" s="38">
        <f t="shared" si="188"/>
        <v>9.6840000000000001E-5</v>
      </c>
      <c r="AV266">
        <f t="shared" si="189"/>
        <v>9.6840000000000001E-5</v>
      </c>
      <c r="AW266">
        <f t="shared" si="190"/>
        <v>1.17873648</v>
      </c>
      <c r="AX266">
        <f t="shared" si="191"/>
        <v>0</v>
      </c>
      <c r="BC266">
        <f t="shared" si="208"/>
        <v>2276</v>
      </c>
      <c r="BD266">
        <f t="shared" si="192"/>
        <v>2040</v>
      </c>
      <c r="BE266" cm="1">
        <f t="array" ref="BE266">IF(BD266&gt;=MAX($D$3:$D$100),MAX($D$3:$D$100),IF(BC266&lt;$D$3,$D$3,INDEX($D$3:$D$100,MATCH(BC266,$D$3:$D$100)+1)))</f>
        <v>2040</v>
      </c>
      <c r="BF266">
        <f t="shared" si="193"/>
        <v>0.61919999999999997</v>
      </c>
      <c r="BG266" s="38">
        <f t="shared" si="194"/>
        <v>0.61919999999999997</v>
      </c>
      <c r="BH266">
        <f t="shared" si="195"/>
        <v>0.61919999999999997</v>
      </c>
      <c r="BI266">
        <f t="shared" si="196"/>
        <v>7536.9023999999999</v>
      </c>
      <c r="BJ266">
        <f t="shared" si="197"/>
        <v>0</v>
      </c>
      <c r="BL266" s="1" t="str" cm="1">
        <f t="array" ref="BL266">IF(INDEX(Utilities!266:266,$B$9)="","",INDEX(Utilities!266:266,$B$9))</f>
        <v/>
      </c>
      <c r="BM266" s="1" t="str" cm="1">
        <f t="array" ref="BM266">IF(INDEX(Utilities!266:266,$B$9 + 5)="","",INDEX(Utilities!266:266,$B$9 +5))</f>
        <v/>
      </c>
      <c r="BO266">
        <f t="shared" si="209"/>
        <v>2276</v>
      </c>
      <c r="BP266">
        <f t="shared" si="198"/>
        <v>2040</v>
      </c>
      <c r="BQ266" cm="1">
        <f t="array" ref="BQ266">IF(BP266&gt;=MAX($D$3:$D$100),MAX($D$3:$D$100),IF(BO266&lt;$D$3,$D$3,INDEX($D$3:$D$100,MATCH(BO266,$D$3:$D$100)+1)))</f>
        <v>2040</v>
      </c>
      <c r="BR266">
        <f t="shared" si="199"/>
        <v>4.5396000000000001</v>
      </c>
      <c r="BS266" s="38">
        <f t="shared" si="200"/>
        <v>4.5396000000000001</v>
      </c>
      <c r="BT266">
        <f t="shared" si="201"/>
        <v>4.5396000000000001</v>
      </c>
      <c r="BU266">
        <f t="shared" si="202"/>
        <v>55256.011200000001</v>
      </c>
      <c r="BV266">
        <f t="shared" si="203"/>
        <v>0</v>
      </c>
    </row>
    <row r="267" spans="7:74" x14ac:dyDescent="0.25">
      <c r="G267">
        <f t="shared" si="204"/>
        <v>2277</v>
      </c>
      <c r="H267">
        <f t="shared" si="168"/>
        <v>2040</v>
      </c>
      <c r="I267" cm="1">
        <f t="array" ref="I267">IF(H267&gt;=MAX($D$3:$D$100),MAX($D$3:$D$100),IF(G267&lt;$D$3,$D$3,INDEX($D$3:$D$100,MATCH(G267,$D$3:$D$100)+1)))</f>
        <v>2040</v>
      </c>
      <c r="J267">
        <f t="shared" si="169"/>
        <v>6.8040000000000003E-2</v>
      </c>
      <c r="K267">
        <f t="shared" si="170"/>
        <v>6.8040000000000003E-2</v>
      </c>
      <c r="L267">
        <f t="shared" si="171"/>
        <v>6.8040000000000003E-2</v>
      </c>
      <c r="M267">
        <f t="shared" si="172"/>
        <v>828.18288000000007</v>
      </c>
      <c r="N267">
        <f t="shared" si="173"/>
        <v>0</v>
      </c>
      <c r="P267" s="1" t="str" cm="1">
        <f t="array" ref="P267">IF(INDEX(Utilities!267:267,$B$9)="","",INDEX(Utilities!267:267,$B$9))</f>
        <v/>
      </c>
      <c r="Q267" s="1" t="str" cm="1">
        <f t="array" ref="Q267">IF(INDEX(Utilities!267:267,$B$9 + 2)="","",INDEX(Utilities!267:267,$B$9 + 2))</f>
        <v/>
      </c>
      <c r="S267">
        <f t="shared" si="205"/>
        <v>2277</v>
      </c>
      <c r="T267">
        <f t="shared" si="174"/>
        <v>2040</v>
      </c>
      <c r="U267" cm="1">
        <f t="array" ref="U267">IF(T267&gt;=MAX($D$3:$D$100),MAX($D$3:$D$100),IF(S267&lt;$D$3,$D$3,INDEX($D$3:$D$100,MATCH(S267,$D$3:$D$100)+1)))</f>
        <v>2040</v>
      </c>
      <c r="V267">
        <f t="shared" si="175"/>
        <v>4.5720000000000003E-5</v>
      </c>
      <c r="W267" s="38">
        <f t="shared" si="176"/>
        <v>4.5720000000000003E-5</v>
      </c>
      <c r="X267">
        <f t="shared" si="177"/>
        <v>4.5720000000000003E-5</v>
      </c>
      <c r="Y267">
        <f t="shared" si="178"/>
        <v>0.55650384000000008</v>
      </c>
      <c r="Z267">
        <f t="shared" si="179"/>
        <v>0</v>
      </c>
      <c r="AE267">
        <f t="shared" si="206"/>
        <v>2277</v>
      </c>
      <c r="AF267">
        <f t="shared" si="180"/>
        <v>2040</v>
      </c>
      <c r="AG267" cm="1">
        <f t="array" ref="AG267">IF(AF267&gt;=MAX($D$3:$D$100),MAX($D$3:$D$100),IF(AE267&lt;$D$3,$D$3,INDEX($D$3:$D$100,MATCH(AE267,$D$3:$D$100)+1)))</f>
        <v>2040</v>
      </c>
      <c r="AH267">
        <f t="shared" si="181"/>
        <v>4.572E-4</v>
      </c>
      <c r="AI267" s="38">
        <f t="shared" si="182"/>
        <v>4.572E-4</v>
      </c>
      <c r="AJ267">
        <f t="shared" si="183"/>
        <v>4.572E-4</v>
      </c>
      <c r="AK267">
        <f t="shared" si="184"/>
        <v>5.5650383999999997</v>
      </c>
      <c r="AL267">
        <f t="shared" si="185"/>
        <v>0</v>
      </c>
      <c r="AN267" s="1" t="str" cm="1">
        <f t="array" ref="AN267">IF(INDEX(Utilities!267:267,$B$9)="","",INDEX(Utilities!267:267,$B$9))</f>
        <v/>
      </c>
      <c r="AO267" s="1" t="str" cm="1">
        <f t="array" ref="AO267">IF(INDEX(Utilities!267:267,$B$9 + 4)="","",INDEX(Utilities!267:267,$B$9 +4))</f>
        <v/>
      </c>
      <c r="AQ267">
        <f t="shared" si="207"/>
        <v>2277</v>
      </c>
      <c r="AR267">
        <f t="shared" si="186"/>
        <v>2040</v>
      </c>
      <c r="AS267" cm="1">
        <f t="array" ref="AS267">IF(AR267&gt;=MAX($D$3:$D$100),MAX($D$3:$D$100),IF(AQ267&lt;$D$3,$D$3,INDEX($D$3:$D$100,MATCH(AQ267,$D$3:$D$100)+1)))</f>
        <v>2040</v>
      </c>
      <c r="AT267">
        <f t="shared" si="187"/>
        <v>9.6840000000000001E-5</v>
      </c>
      <c r="AU267" s="38">
        <f t="shared" si="188"/>
        <v>9.6840000000000001E-5</v>
      </c>
      <c r="AV267">
        <f t="shared" si="189"/>
        <v>9.6840000000000001E-5</v>
      </c>
      <c r="AW267">
        <f t="shared" si="190"/>
        <v>1.17873648</v>
      </c>
      <c r="AX267">
        <f t="shared" si="191"/>
        <v>0</v>
      </c>
      <c r="BC267">
        <f t="shared" si="208"/>
        <v>2277</v>
      </c>
      <c r="BD267">
        <f t="shared" si="192"/>
        <v>2040</v>
      </c>
      <c r="BE267" cm="1">
        <f t="array" ref="BE267">IF(BD267&gt;=MAX($D$3:$D$100),MAX($D$3:$D$100),IF(BC267&lt;$D$3,$D$3,INDEX($D$3:$D$100,MATCH(BC267,$D$3:$D$100)+1)))</f>
        <v>2040</v>
      </c>
      <c r="BF267">
        <f t="shared" si="193"/>
        <v>0.61919999999999997</v>
      </c>
      <c r="BG267" s="38">
        <f t="shared" si="194"/>
        <v>0.61919999999999997</v>
      </c>
      <c r="BH267">
        <f t="shared" si="195"/>
        <v>0.61919999999999997</v>
      </c>
      <c r="BI267">
        <f t="shared" si="196"/>
        <v>7536.9023999999999</v>
      </c>
      <c r="BJ267">
        <f t="shared" si="197"/>
        <v>0</v>
      </c>
      <c r="BL267" s="1" t="str" cm="1">
        <f t="array" ref="BL267">IF(INDEX(Utilities!267:267,$B$9)="","",INDEX(Utilities!267:267,$B$9))</f>
        <v/>
      </c>
      <c r="BM267" s="1" t="str" cm="1">
        <f t="array" ref="BM267">IF(INDEX(Utilities!267:267,$B$9 + 5)="","",INDEX(Utilities!267:267,$B$9 +5))</f>
        <v/>
      </c>
      <c r="BO267">
        <f t="shared" si="209"/>
        <v>2277</v>
      </c>
      <c r="BP267">
        <f t="shared" si="198"/>
        <v>2040</v>
      </c>
      <c r="BQ267" cm="1">
        <f t="array" ref="BQ267">IF(BP267&gt;=MAX($D$3:$D$100),MAX($D$3:$D$100),IF(BO267&lt;$D$3,$D$3,INDEX($D$3:$D$100,MATCH(BO267,$D$3:$D$100)+1)))</f>
        <v>2040</v>
      </c>
      <c r="BR267">
        <f t="shared" si="199"/>
        <v>4.5396000000000001</v>
      </c>
      <c r="BS267" s="38">
        <f t="shared" si="200"/>
        <v>4.5396000000000001</v>
      </c>
      <c r="BT267">
        <f t="shared" si="201"/>
        <v>4.5396000000000001</v>
      </c>
      <c r="BU267">
        <f t="shared" si="202"/>
        <v>55256.011200000001</v>
      </c>
      <c r="BV267">
        <f t="shared" si="203"/>
        <v>0</v>
      </c>
    </row>
    <row r="268" spans="7:74" x14ac:dyDescent="0.25">
      <c r="G268">
        <f t="shared" si="204"/>
        <v>2278</v>
      </c>
      <c r="H268">
        <f t="shared" si="168"/>
        <v>2040</v>
      </c>
      <c r="I268" cm="1">
        <f t="array" ref="I268">IF(H268&gt;=MAX($D$3:$D$100),MAX($D$3:$D$100),IF(G268&lt;$D$3,$D$3,INDEX($D$3:$D$100,MATCH(G268,$D$3:$D$100)+1)))</f>
        <v>2040</v>
      </c>
      <c r="J268">
        <f t="shared" si="169"/>
        <v>6.8040000000000003E-2</v>
      </c>
      <c r="K268">
        <f t="shared" si="170"/>
        <v>6.8040000000000003E-2</v>
      </c>
      <c r="L268">
        <f t="shared" si="171"/>
        <v>6.8040000000000003E-2</v>
      </c>
      <c r="M268">
        <f t="shared" si="172"/>
        <v>828.18288000000007</v>
      </c>
      <c r="N268">
        <f t="shared" si="173"/>
        <v>0</v>
      </c>
      <c r="P268" s="1" t="str" cm="1">
        <f t="array" ref="P268">IF(INDEX(Utilities!268:268,$B$9)="","",INDEX(Utilities!268:268,$B$9))</f>
        <v/>
      </c>
      <c r="Q268" s="1" t="str" cm="1">
        <f t="array" ref="Q268">IF(INDEX(Utilities!268:268,$B$9 + 2)="","",INDEX(Utilities!268:268,$B$9 + 2))</f>
        <v/>
      </c>
      <c r="S268">
        <f t="shared" si="205"/>
        <v>2278</v>
      </c>
      <c r="T268">
        <f t="shared" si="174"/>
        <v>2040</v>
      </c>
      <c r="U268" cm="1">
        <f t="array" ref="U268">IF(T268&gt;=MAX($D$3:$D$100),MAX($D$3:$D$100),IF(S268&lt;$D$3,$D$3,INDEX($D$3:$D$100,MATCH(S268,$D$3:$D$100)+1)))</f>
        <v>2040</v>
      </c>
      <c r="V268">
        <f t="shared" si="175"/>
        <v>4.5720000000000003E-5</v>
      </c>
      <c r="W268" s="38">
        <f t="shared" si="176"/>
        <v>4.5720000000000003E-5</v>
      </c>
      <c r="X268">
        <f t="shared" si="177"/>
        <v>4.5720000000000003E-5</v>
      </c>
      <c r="Y268">
        <f t="shared" si="178"/>
        <v>0.55650384000000008</v>
      </c>
      <c r="Z268">
        <f t="shared" si="179"/>
        <v>0</v>
      </c>
      <c r="AE268">
        <f t="shared" si="206"/>
        <v>2278</v>
      </c>
      <c r="AF268">
        <f t="shared" si="180"/>
        <v>2040</v>
      </c>
      <c r="AG268" cm="1">
        <f t="array" ref="AG268">IF(AF268&gt;=MAX($D$3:$D$100),MAX($D$3:$D$100),IF(AE268&lt;$D$3,$D$3,INDEX($D$3:$D$100,MATCH(AE268,$D$3:$D$100)+1)))</f>
        <v>2040</v>
      </c>
      <c r="AH268">
        <f t="shared" si="181"/>
        <v>4.572E-4</v>
      </c>
      <c r="AI268" s="38">
        <f t="shared" si="182"/>
        <v>4.572E-4</v>
      </c>
      <c r="AJ268">
        <f t="shared" si="183"/>
        <v>4.572E-4</v>
      </c>
      <c r="AK268">
        <f t="shared" si="184"/>
        <v>5.5650383999999997</v>
      </c>
      <c r="AL268">
        <f t="shared" si="185"/>
        <v>0</v>
      </c>
      <c r="AN268" s="1" t="str" cm="1">
        <f t="array" ref="AN268">IF(INDEX(Utilities!268:268,$B$9)="","",INDEX(Utilities!268:268,$B$9))</f>
        <v/>
      </c>
      <c r="AO268" s="1" t="str" cm="1">
        <f t="array" ref="AO268">IF(INDEX(Utilities!268:268,$B$9 + 4)="","",INDEX(Utilities!268:268,$B$9 +4))</f>
        <v/>
      </c>
      <c r="AQ268">
        <f t="shared" si="207"/>
        <v>2278</v>
      </c>
      <c r="AR268">
        <f t="shared" si="186"/>
        <v>2040</v>
      </c>
      <c r="AS268" cm="1">
        <f t="array" ref="AS268">IF(AR268&gt;=MAX($D$3:$D$100),MAX($D$3:$D$100),IF(AQ268&lt;$D$3,$D$3,INDEX($D$3:$D$100,MATCH(AQ268,$D$3:$D$100)+1)))</f>
        <v>2040</v>
      </c>
      <c r="AT268">
        <f t="shared" si="187"/>
        <v>9.6840000000000001E-5</v>
      </c>
      <c r="AU268" s="38">
        <f t="shared" si="188"/>
        <v>9.6840000000000001E-5</v>
      </c>
      <c r="AV268">
        <f t="shared" si="189"/>
        <v>9.6840000000000001E-5</v>
      </c>
      <c r="AW268">
        <f t="shared" si="190"/>
        <v>1.17873648</v>
      </c>
      <c r="AX268">
        <f t="shared" si="191"/>
        <v>0</v>
      </c>
      <c r="BC268">
        <f t="shared" si="208"/>
        <v>2278</v>
      </c>
      <c r="BD268">
        <f t="shared" si="192"/>
        <v>2040</v>
      </c>
      <c r="BE268" cm="1">
        <f t="array" ref="BE268">IF(BD268&gt;=MAX($D$3:$D$100),MAX($D$3:$D$100),IF(BC268&lt;$D$3,$D$3,INDEX($D$3:$D$100,MATCH(BC268,$D$3:$D$100)+1)))</f>
        <v>2040</v>
      </c>
      <c r="BF268">
        <f t="shared" si="193"/>
        <v>0.61919999999999997</v>
      </c>
      <c r="BG268" s="38">
        <f t="shared" si="194"/>
        <v>0.61919999999999997</v>
      </c>
      <c r="BH268">
        <f t="shared" si="195"/>
        <v>0.61919999999999997</v>
      </c>
      <c r="BI268">
        <f t="shared" si="196"/>
        <v>7536.9023999999999</v>
      </c>
      <c r="BJ268">
        <f t="shared" si="197"/>
        <v>0</v>
      </c>
      <c r="BL268" s="1" t="str" cm="1">
        <f t="array" ref="BL268">IF(INDEX(Utilities!268:268,$B$9)="","",INDEX(Utilities!268:268,$B$9))</f>
        <v/>
      </c>
      <c r="BM268" s="1" t="str" cm="1">
        <f t="array" ref="BM268">IF(INDEX(Utilities!268:268,$B$9 + 5)="","",INDEX(Utilities!268:268,$B$9 +5))</f>
        <v/>
      </c>
      <c r="BO268">
        <f t="shared" si="209"/>
        <v>2278</v>
      </c>
      <c r="BP268">
        <f t="shared" si="198"/>
        <v>2040</v>
      </c>
      <c r="BQ268" cm="1">
        <f t="array" ref="BQ268">IF(BP268&gt;=MAX($D$3:$D$100),MAX($D$3:$D$100),IF(BO268&lt;$D$3,$D$3,INDEX($D$3:$D$100,MATCH(BO268,$D$3:$D$100)+1)))</f>
        <v>2040</v>
      </c>
      <c r="BR268">
        <f t="shared" si="199"/>
        <v>4.5396000000000001</v>
      </c>
      <c r="BS268" s="38">
        <f t="shared" si="200"/>
        <v>4.5396000000000001</v>
      </c>
      <c r="BT268">
        <f t="shared" si="201"/>
        <v>4.5396000000000001</v>
      </c>
      <c r="BU268">
        <f t="shared" si="202"/>
        <v>55256.011200000001</v>
      </c>
      <c r="BV268">
        <f t="shared" si="203"/>
        <v>0</v>
      </c>
    </row>
    <row r="269" spans="7:74" x14ac:dyDescent="0.25">
      <c r="G269">
        <f t="shared" si="204"/>
        <v>2279</v>
      </c>
      <c r="H269">
        <f t="shared" si="168"/>
        <v>2040</v>
      </c>
      <c r="I269" cm="1">
        <f t="array" ref="I269">IF(H269&gt;=MAX($D$3:$D$100),MAX($D$3:$D$100),IF(G269&lt;$D$3,$D$3,INDEX($D$3:$D$100,MATCH(G269,$D$3:$D$100)+1)))</f>
        <v>2040</v>
      </c>
      <c r="J269">
        <f t="shared" si="169"/>
        <v>6.8040000000000003E-2</v>
      </c>
      <c r="K269">
        <f t="shared" si="170"/>
        <v>6.8040000000000003E-2</v>
      </c>
      <c r="L269">
        <f t="shared" si="171"/>
        <v>6.8040000000000003E-2</v>
      </c>
      <c r="M269">
        <f t="shared" si="172"/>
        <v>828.18288000000007</v>
      </c>
      <c r="N269">
        <f t="shared" si="173"/>
        <v>0</v>
      </c>
      <c r="P269" s="1" t="str" cm="1">
        <f t="array" ref="P269">IF(INDEX(Utilities!269:269,$B$9)="","",INDEX(Utilities!269:269,$B$9))</f>
        <v/>
      </c>
      <c r="Q269" s="1" t="str" cm="1">
        <f t="array" ref="Q269">IF(INDEX(Utilities!269:269,$B$9 + 2)="","",INDEX(Utilities!269:269,$B$9 + 2))</f>
        <v/>
      </c>
      <c r="S269">
        <f t="shared" si="205"/>
        <v>2279</v>
      </c>
      <c r="T269">
        <f t="shared" si="174"/>
        <v>2040</v>
      </c>
      <c r="U269" cm="1">
        <f t="array" ref="U269">IF(T269&gt;=MAX($D$3:$D$100),MAX($D$3:$D$100),IF(S269&lt;$D$3,$D$3,INDEX($D$3:$D$100,MATCH(S269,$D$3:$D$100)+1)))</f>
        <v>2040</v>
      </c>
      <c r="V269">
        <f t="shared" si="175"/>
        <v>4.5720000000000003E-5</v>
      </c>
      <c r="W269" s="38">
        <f t="shared" si="176"/>
        <v>4.5720000000000003E-5</v>
      </c>
      <c r="X269">
        <f t="shared" si="177"/>
        <v>4.5720000000000003E-5</v>
      </c>
      <c r="Y269">
        <f t="shared" si="178"/>
        <v>0.55650384000000008</v>
      </c>
      <c r="Z269">
        <f t="shared" si="179"/>
        <v>0</v>
      </c>
      <c r="AE269">
        <f t="shared" si="206"/>
        <v>2279</v>
      </c>
      <c r="AF269">
        <f t="shared" si="180"/>
        <v>2040</v>
      </c>
      <c r="AG269" cm="1">
        <f t="array" ref="AG269">IF(AF269&gt;=MAX($D$3:$D$100),MAX($D$3:$D$100),IF(AE269&lt;$D$3,$D$3,INDEX($D$3:$D$100,MATCH(AE269,$D$3:$D$100)+1)))</f>
        <v>2040</v>
      </c>
      <c r="AH269">
        <f t="shared" si="181"/>
        <v>4.572E-4</v>
      </c>
      <c r="AI269" s="38">
        <f t="shared" si="182"/>
        <v>4.572E-4</v>
      </c>
      <c r="AJ269">
        <f t="shared" si="183"/>
        <v>4.572E-4</v>
      </c>
      <c r="AK269">
        <f t="shared" si="184"/>
        <v>5.5650383999999997</v>
      </c>
      <c r="AL269">
        <f t="shared" si="185"/>
        <v>0</v>
      </c>
      <c r="AN269" s="1" t="str" cm="1">
        <f t="array" ref="AN269">IF(INDEX(Utilities!269:269,$B$9)="","",INDEX(Utilities!269:269,$B$9))</f>
        <v/>
      </c>
      <c r="AO269" s="1" t="str" cm="1">
        <f t="array" ref="AO269">IF(INDEX(Utilities!269:269,$B$9 + 4)="","",INDEX(Utilities!269:269,$B$9 +4))</f>
        <v/>
      </c>
      <c r="AQ269">
        <f t="shared" si="207"/>
        <v>2279</v>
      </c>
      <c r="AR269">
        <f t="shared" si="186"/>
        <v>2040</v>
      </c>
      <c r="AS269" cm="1">
        <f t="array" ref="AS269">IF(AR269&gt;=MAX($D$3:$D$100),MAX($D$3:$D$100),IF(AQ269&lt;$D$3,$D$3,INDEX($D$3:$D$100,MATCH(AQ269,$D$3:$D$100)+1)))</f>
        <v>2040</v>
      </c>
      <c r="AT269">
        <f t="shared" si="187"/>
        <v>9.6840000000000001E-5</v>
      </c>
      <c r="AU269" s="38">
        <f t="shared" si="188"/>
        <v>9.6840000000000001E-5</v>
      </c>
      <c r="AV269">
        <f t="shared" si="189"/>
        <v>9.6840000000000001E-5</v>
      </c>
      <c r="AW269">
        <f t="shared" si="190"/>
        <v>1.17873648</v>
      </c>
      <c r="AX269">
        <f t="shared" si="191"/>
        <v>0</v>
      </c>
      <c r="BC269">
        <f t="shared" si="208"/>
        <v>2279</v>
      </c>
      <c r="BD269">
        <f t="shared" si="192"/>
        <v>2040</v>
      </c>
      <c r="BE269" cm="1">
        <f t="array" ref="BE269">IF(BD269&gt;=MAX($D$3:$D$100),MAX($D$3:$D$100),IF(BC269&lt;$D$3,$D$3,INDEX($D$3:$D$100,MATCH(BC269,$D$3:$D$100)+1)))</f>
        <v>2040</v>
      </c>
      <c r="BF269">
        <f t="shared" si="193"/>
        <v>0.61919999999999997</v>
      </c>
      <c r="BG269" s="38">
        <f t="shared" si="194"/>
        <v>0.61919999999999997</v>
      </c>
      <c r="BH269">
        <f t="shared" si="195"/>
        <v>0.61919999999999997</v>
      </c>
      <c r="BI269">
        <f t="shared" si="196"/>
        <v>7536.9023999999999</v>
      </c>
      <c r="BJ269">
        <f t="shared" si="197"/>
        <v>0</v>
      </c>
      <c r="BL269" s="1" t="str" cm="1">
        <f t="array" ref="BL269">IF(INDEX(Utilities!269:269,$B$9)="","",INDEX(Utilities!269:269,$B$9))</f>
        <v/>
      </c>
      <c r="BM269" s="1" t="str" cm="1">
        <f t="array" ref="BM269">IF(INDEX(Utilities!269:269,$B$9 + 5)="","",INDEX(Utilities!269:269,$B$9 +5))</f>
        <v/>
      </c>
      <c r="BO269">
        <f t="shared" si="209"/>
        <v>2279</v>
      </c>
      <c r="BP269">
        <f t="shared" si="198"/>
        <v>2040</v>
      </c>
      <c r="BQ269" cm="1">
        <f t="array" ref="BQ269">IF(BP269&gt;=MAX($D$3:$D$100),MAX($D$3:$D$100),IF(BO269&lt;$D$3,$D$3,INDEX($D$3:$D$100,MATCH(BO269,$D$3:$D$100)+1)))</f>
        <v>2040</v>
      </c>
      <c r="BR269">
        <f t="shared" si="199"/>
        <v>4.5396000000000001</v>
      </c>
      <c r="BS269" s="38">
        <f t="shared" si="200"/>
        <v>4.5396000000000001</v>
      </c>
      <c r="BT269">
        <f t="shared" si="201"/>
        <v>4.5396000000000001</v>
      </c>
      <c r="BU269">
        <f t="shared" si="202"/>
        <v>55256.011200000001</v>
      </c>
      <c r="BV269">
        <f t="shared" si="203"/>
        <v>0</v>
      </c>
    </row>
    <row r="270" spans="7:74" x14ac:dyDescent="0.25">
      <c r="G270">
        <f t="shared" si="204"/>
        <v>2280</v>
      </c>
      <c r="H270">
        <f t="shared" si="168"/>
        <v>2040</v>
      </c>
      <c r="I270" cm="1">
        <f t="array" ref="I270">IF(H270&gt;=MAX($D$3:$D$100),MAX($D$3:$D$100),IF(G270&lt;$D$3,$D$3,INDEX($D$3:$D$100,MATCH(G270,$D$3:$D$100)+1)))</f>
        <v>2040</v>
      </c>
      <c r="J270">
        <f t="shared" si="169"/>
        <v>6.8040000000000003E-2</v>
      </c>
      <c r="K270">
        <f t="shared" si="170"/>
        <v>6.8040000000000003E-2</v>
      </c>
      <c r="L270">
        <f t="shared" si="171"/>
        <v>6.8040000000000003E-2</v>
      </c>
      <c r="M270">
        <f t="shared" si="172"/>
        <v>828.18288000000007</v>
      </c>
      <c r="N270">
        <f t="shared" si="173"/>
        <v>0</v>
      </c>
      <c r="P270" s="1" t="str" cm="1">
        <f t="array" ref="P270">IF(INDEX(Utilities!270:270,$B$9)="","",INDEX(Utilities!270:270,$B$9))</f>
        <v/>
      </c>
      <c r="Q270" s="1" t="str" cm="1">
        <f t="array" ref="Q270">IF(INDEX(Utilities!270:270,$B$9 + 2)="","",INDEX(Utilities!270:270,$B$9 + 2))</f>
        <v/>
      </c>
      <c r="S270">
        <f t="shared" si="205"/>
        <v>2280</v>
      </c>
      <c r="T270">
        <f t="shared" si="174"/>
        <v>2040</v>
      </c>
      <c r="U270" cm="1">
        <f t="array" ref="U270">IF(T270&gt;=MAX($D$3:$D$100),MAX($D$3:$D$100),IF(S270&lt;$D$3,$D$3,INDEX($D$3:$D$100,MATCH(S270,$D$3:$D$100)+1)))</f>
        <v>2040</v>
      </c>
      <c r="V270">
        <f t="shared" si="175"/>
        <v>4.5720000000000003E-5</v>
      </c>
      <c r="W270" s="38">
        <f t="shared" si="176"/>
        <v>4.5720000000000003E-5</v>
      </c>
      <c r="X270">
        <f t="shared" si="177"/>
        <v>4.5720000000000003E-5</v>
      </c>
      <c r="Y270">
        <f t="shared" si="178"/>
        <v>0.55650384000000008</v>
      </c>
      <c r="Z270">
        <f t="shared" si="179"/>
        <v>0</v>
      </c>
      <c r="AE270">
        <f t="shared" si="206"/>
        <v>2280</v>
      </c>
      <c r="AF270">
        <f t="shared" si="180"/>
        <v>2040</v>
      </c>
      <c r="AG270" cm="1">
        <f t="array" ref="AG270">IF(AF270&gt;=MAX($D$3:$D$100),MAX($D$3:$D$100),IF(AE270&lt;$D$3,$D$3,INDEX($D$3:$D$100,MATCH(AE270,$D$3:$D$100)+1)))</f>
        <v>2040</v>
      </c>
      <c r="AH270">
        <f t="shared" si="181"/>
        <v>4.572E-4</v>
      </c>
      <c r="AI270" s="38">
        <f t="shared" si="182"/>
        <v>4.572E-4</v>
      </c>
      <c r="AJ270">
        <f t="shared" si="183"/>
        <v>4.572E-4</v>
      </c>
      <c r="AK270">
        <f t="shared" si="184"/>
        <v>5.5650383999999997</v>
      </c>
      <c r="AL270">
        <f t="shared" si="185"/>
        <v>0</v>
      </c>
      <c r="AN270" s="1" t="str" cm="1">
        <f t="array" ref="AN270">IF(INDEX(Utilities!270:270,$B$9)="","",INDEX(Utilities!270:270,$B$9))</f>
        <v/>
      </c>
      <c r="AO270" s="1" t="str" cm="1">
        <f t="array" ref="AO270">IF(INDEX(Utilities!270:270,$B$9 + 4)="","",INDEX(Utilities!270:270,$B$9 +4))</f>
        <v/>
      </c>
      <c r="AQ270">
        <f t="shared" si="207"/>
        <v>2280</v>
      </c>
      <c r="AR270">
        <f t="shared" si="186"/>
        <v>2040</v>
      </c>
      <c r="AS270" cm="1">
        <f t="array" ref="AS270">IF(AR270&gt;=MAX($D$3:$D$100),MAX($D$3:$D$100),IF(AQ270&lt;$D$3,$D$3,INDEX($D$3:$D$100,MATCH(AQ270,$D$3:$D$100)+1)))</f>
        <v>2040</v>
      </c>
      <c r="AT270">
        <f t="shared" si="187"/>
        <v>9.6840000000000001E-5</v>
      </c>
      <c r="AU270" s="38">
        <f t="shared" si="188"/>
        <v>9.6840000000000001E-5</v>
      </c>
      <c r="AV270">
        <f t="shared" si="189"/>
        <v>9.6840000000000001E-5</v>
      </c>
      <c r="AW270">
        <f t="shared" si="190"/>
        <v>1.17873648</v>
      </c>
      <c r="AX270">
        <f t="shared" si="191"/>
        <v>0</v>
      </c>
      <c r="BC270">
        <f t="shared" si="208"/>
        <v>2280</v>
      </c>
      <c r="BD270">
        <f t="shared" si="192"/>
        <v>2040</v>
      </c>
      <c r="BE270" cm="1">
        <f t="array" ref="BE270">IF(BD270&gt;=MAX($D$3:$D$100),MAX($D$3:$D$100),IF(BC270&lt;$D$3,$D$3,INDEX($D$3:$D$100,MATCH(BC270,$D$3:$D$100)+1)))</f>
        <v>2040</v>
      </c>
      <c r="BF270">
        <f t="shared" si="193"/>
        <v>0.61919999999999997</v>
      </c>
      <c r="BG270" s="38">
        <f t="shared" si="194"/>
        <v>0.61919999999999997</v>
      </c>
      <c r="BH270">
        <f t="shared" si="195"/>
        <v>0.61919999999999997</v>
      </c>
      <c r="BI270">
        <f t="shared" si="196"/>
        <v>7536.9023999999999</v>
      </c>
      <c r="BJ270">
        <f t="shared" si="197"/>
        <v>0</v>
      </c>
      <c r="BL270" s="1" t="str" cm="1">
        <f t="array" ref="BL270">IF(INDEX(Utilities!270:270,$B$9)="","",INDEX(Utilities!270:270,$B$9))</f>
        <v/>
      </c>
      <c r="BM270" s="1" t="str" cm="1">
        <f t="array" ref="BM270">IF(INDEX(Utilities!270:270,$B$9 + 5)="","",INDEX(Utilities!270:270,$B$9 +5))</f>
        <v/>
      </c>
      <c r="BO270">
        <f t="shared" si="209"/>
        <v>2280</v>
      </c>
      <c r="BP270">
        <f t="shared" si="198"/>
        <v>2040</v>
      </c>
      <c r="BQ270" cm="1">
        <f t="array" ref="BQ270">IF(BP270&gt;=MAX($D$3:$D$100),MAX($D$3:$D$100),IF(BO270&lt;$D$3,$D$3,INDEX($D$3:$D$100,MATCH(BO270,$D$3:$D$100)+1)))</f>
        <v>2040</v>
      </c>
      <c r="BR270">
        <f t="shared" si="199"/>
        <v>4.5396000000000001</v>
      </c>
      <c r="BS270" s="38">
        <f t="shared" si="200"/>
        <v>4.5396000000000001</v>
      </c>
      <c r="BT270">
        <f t="shared" si="201"/>
        <v>4.5396000000000001</v>
      </c>
      <c r="BU270">
        <f t="shared" si="202"/>
        <v>55256.011200000001</v>
      </c>
      <c r="BV270">
        <f t="shared" si="203"/>
        <v>0</v>
      </c>
    </row>
    <row r="271" spans="7:74" x14ac:dyDescent="0.25">
      <c r="G271">
        <f t="shared" si="204"/>
        <v>2281</v>
      </c>
      <c r="H271">
        <f t="shared" si="168"/>
        <v>2040</v>
      </c>
      <c r="I271" cm="1">
        <f t="array" ref="I271">IF(H271&gt;=MAX($D$3:$D$100),MAX($D$3:$D$100),IF(G271&lt;$D$3,$D$3,INDEX($D$3:$D$100,MATCH(G271,$D$3:$D$100)+1)))</f>
        <v>2040</v>
      </c>
      <c r="J271">
        <f t="shared" si="169"/>
        <v>6.8040000000000003E-2</v>
      </c>
      <c r="K271">
        <f t="shared" si="170"/>
        <v>6.8040000000000003E-2</v>
      </c>
      <c r="L271">
        <f t="shared" si="171"/>
        <v>6.8040000000000003E-2</v>
      </c>
      <c r="M271">
        <f t="shared" si="172"/>
        <v>828.18288000000007</v>
      </c>
      <c r="N271">
        <f t="shared" si="173"/>
        <v>0</v>
      </c>
      <c r="P271" s="1" t="str" cm="1">
        <f t="array" ref="P271">IF(INDEX(Utilities!271:271,$B$9)="","",INDEX(Utilities!271:271,$B$9))</f>
        <v/>
      </c>
      <c r="Q271" s="1" t="str" cm="1">
        <f t="array" ref="Q271">IF(INDEX(Utilities!271:271,$B$9 + 2)="","",INDEX(Utilities!271:271,$B$9 + 2))</f>
        <v/>
      </c>
      <c r="S271">
        <f t="shared" si="205"/>
        <v>2281</v>
      </c>
      <c r="T271">
        <f t="shared" si="174"/>
        <v>2040</v>
      </c>
      <c r="U271" cm="1">
        <f t="array" ref="U271">IF(T271&gt;=MAX($D$3:$D$100),MAX($D$3:$D$100),IF(S271&lt;$D$3,$D$3,INDEX($D$3:$D$100,MATCH(S271,$D$3:$D$100)+1)))</f>
        <v>2040</v>
      </c>
      <c r="V271">
        <f t="shared" si="175"/>
        <v>4.5720000000000003E-5</v>
      </c>
      <c r="W271" s="38">
        <f t="shared" si="176"/>
        <v>4.5720000000000003E-5</v>
      </c>
      <c r="X271">
        <f t="shared" si="177"/>
        <v>4.5720000000000003E-5</v>
      </c>
      <c r="Y271">
        <f t="shared" si="178"/>
        <v>0.55650384000000008</v>
      </c>
      <c r="Z271">
        <f t="shared" si="179"/>
        <v>0</v>
      </c>
      <c r="AE271">
        <f t="shared" si="206"/>
        <v>2281</v>
      </c>
      <c r="AF271">
        <f t="shared" si="180"/>
        <v>2040</v>
      </c>
      <c r="AG271" cm="1">
        <f t="array" ref="AG271">IF(AF271&gt;=MAX($D$3:$D$100),MAX($D$3:$D$100),IF(AE271&lt;$D$3,$D$3,INDEX($D$3:$D$100,MATCH(AE271,$D$3:$D$100)+1)))</f>
        <v>2040</v>
      </c>
      <c r="AH271">
        <f t="shared" si="181"/>
        <v>4.572E-4</v>
      </c>
      <c r="AI271" s="38">
        <f t="shared" si="182"/>
        <v>4.572E-4</v>
      </c>
      <c r="AJ271">
        <f t="shared" si="183"/>
        <v>4.572E-4</v>
      </c>
      <c r="AK271">
        <f t="shared" si="184"/>
        <v>5.5650383999999997</v>
      </c>
      <c r="AL271">
        <f t="shared" si="185"/>
        <v>0</v>
      </c>
      <c r="AN271" s="1" t="str" cm="1">
        <f t="array" ref="AN271">IF(INDEX(Utilities!271:271,$B$9)="","",INDEX(Utilities!271:271,$B$9))</f>
        <v/>
      </c>
      <c r="AO271" s="1" t="str" cm="1">
        <f t="array" ref="AO271">IF(INDEX(Utilities!271:271,$B$9 + 4)="","",INDEX(Utilities!271:271,$B$9 +4))</f>
        <v/>
      </c>
      <c r="AQ271">
        <f t="shared" si="207"/>
        <v>2281</v>
      </c>
      <c r="AR271">
        <f t="shared" si="186"/>
        <v>2040</v>
      </c>
      <c r="AS271" cm="1">
        <f t="array" ref="AS271">IF(AR271&gt;=MAX($D$3:$D$100),MAX($D$3:$D$100),IF(AQ271&lt;$D$3,$D$3,INDEX($D$3:$D$100,MATCH(AQ271,$D$3:$D$100)+1)))</f>
        <v>2040</v>
      </c>
      <c r="AT271">
        <f t="shared" si="187"/>
        <v>9.6840000000000001E-5</v>
      </c>
      <c r="AU271" s="38">
        <f t="shared" si="188"/>
        <v>9.6840000000000001E-5</v>
      </c>
      <c r="AV271">
        <f t="shared" si="189"/>
        <v>9.6840000000000001E-5</v>
      </c>
      <c r="AW271">
        <f t="shared" si="190"/>
        <v>1.17873648</v>
      </c>
      <c r="AX271">
        <f t="shared" si="191"/>
        <v>0</v>
      </c>
      <c r="BC271">
        <f t="shared" si="208"/>
        <v>2281</v>
      </c>
      <c r="BD271">
        <f t="shared" si="192"/>
        <v>2040</v>
      </c>
      <c r="BE271" cm="1">
        <f t="array" ref="BE271">IF(BD271&gt;=MAX($D$3:$D$100),MAX($D$3:$D$100),IF(BC271&lt;$D$3,$D$3,INDEX($D$3:$D$100,MATCH(BC271,$D$3:$D$100)+1)))</f>
        <v>2040</v>
      </c>
      <c r="BF271">
        <f t="shared" si="193"/>
        <v>0.61919999999999997</v>
      </c>
      <c r="BG271" s="38">
        <f t="shared" si="194"/>
        <v>0.61919999999999997</v>
      </c>
      <c r="BH271">
        <f t="shared" si="195"/>
        <v>0.61919999999999997</v>
      </c>
      <c r="BI271">
        <f t="shared" si="196"/>
        <v>7536.9023999999999</v>
      </c>
      <c r="BJ271">
        <f t="shared" si="197"/>
        <v>0</v>
      </c>
      <c r="BL271" s="1" t="str" cm="1">
        <f t="array" ref="BL271">IF(INDEX(Utilities!271:271,$B$9)="","",INDEX(Utilities!271:271,$B$9))</f>
        <v/>
      </c>
      <c r="BM271" s="1" t="str" cm="1">
        <f t="array" ref="BM271">IF(INDEX(Utilities!271:271,$B$9 + 5)="","",INDEX(Utilities!271:271,$B$9 +5))</f>
        <v/>
      </c>
      <c r="BO271">
        <f t="shared" si="209"/>
        <v>2281</v>
      </c>
      <c r="BP271">
        <f t="shared" si="198"/>
        <v>2040</v>
      </c>
      <c r="BQ271" cm="1">
        <f t="array" ref="BQ271">IF(BP271&gt;=MAX($D$3:$D$100),MAX($D$3:$D$100),IF(BO271&lt;$D$3,$D$3,INDEX($D$3:$D$100,MATCH(BO271,$D$3:$D$100)+1)))</f>
        <v>2040</v>
      </c>
      <c r="BR271">
        <f t="shared" si="199"/>
        <v>4.5396000000000001</v>
      </c>
      <c r="BS271" s="38">
        <f t="shared" si="200"/>
        <v>4.5396000000000001</v>
      </c>
      <c r="BT271">
        <f t="shared" si="201"/>
        <v>4.5396000000000001</v>
      </c>
      <c r="BU271">
        <f t="shared" si="202"/>
        <v>55256.011200000001</v>
      </c>
      <c r="BV271">
        <f t="shared" si="203"/>
        <v>0</v>
      </c>
    </row>
    <row r="272" spans="7:74" x14ac:dyDescent="0.25">
      <c r="G272">
        <f t="shared" si="204"/>
        <v>2282</v>
      </c>
      <c r="H272">
        <f t="shared" si="168"/>
        <v>2040</v>
      </c>
      <c r="I272" cm="1">
        <f t="array" ref="I272">IF(H272&gt;=MAX($D$3:$D$100),MAX($D$3:$D$100),IF(G272&lt;$D$3,$D$3,INDEX($D$3:$D$100,MATCH(G272,$D$3:$D$100)+1)))</f>
        <v>2040</v>
      </c>
      <c r="J272">
        <f t="shared" si="169"/>
        <v>6.8040000000000003E-2</v>
      </c>
      <c r="K272">
        <f t="shared" si="170"/>
        <v>6.8040000000000003E-2</v>
      </c>
      <c r="L272">
        <f t="shared" si="171"/>
        <v>6.8040000000000003E-2</v>
      </c>
      <c r="M272">
        <f t="shared" si="172"/>
        <v>828.18288000000007</v>
      </c>
      <c r="N272">
        <f t="shared" si="173"/>
        <v>0</v>
      </c>
      <c r="P272" s="1" t="str" cm="1">
        <f t="array" ref="P272">IF(INDEX(Utilities!272:272,$B$9)="","",INDEX(Utilities!272:272,$B$9))</f>
        <v/>
      </c>
      <c r="Q272" s="1" t="str" cm="1">
        <f t="array" ref="Q272">IF(INDEX(Utilities!272:272,$B$9 + 2)="","",INDEX(Utilities!272:272,$B$9 + 2))</f>
        <v/>
      </c>
      <c r="S272">
        <f t="shared" si="205"/>
        <v>2282</v>
      </c>
      <c r="T272">
        <f t="shared" si="174"/>
        <v>2040</v>
      </c>
      <c r="U272" cm="1">
        <f t="array" ref="U272">IF(T272&gt;=MAX($D$3:$D$100),MAX($D$3:$D$100),IF(S272&lt;$D$3,$D$3,INDEX($D$3:$D$100,MATCH(S272,$D$3:$D$100)+1)))</f>
        <v>2040</v>
      </c>
      <c r="V272">
        <f t="shared" si="175"/>
        <v>4.5720000000000003E-5</v>
      </c>
      <c r="W272" s="38">
        <f t="shared" si="176"/>
        <v>4.5720000000000003E-5</v>
      </c>
      <c r="X272">
        <f t="shared" si="177"/>
        <v>4.5720000000000003E-5</v>
      </c>
      <c r="Y272">
        <f t="shared" si="178"/>
        <v>0.55650384000000008</v>
      </c>
      <c r="Z272">
        <f t="shared" si="179"/>
        <v>0</v>
      </c>
      <c r="AE272">
        <f t="shared" si="206"/>
        <v>2282</v>
      </c>
      <c r="AF272">
        <f t="shared" si="180"/>
        <v>2040</v>
      </c>
      <c r="AG272" cm="1">
        <f t="array" ref="AG272">IF(AF272&gt;=MAX($D$3:$D$100),MAX($D$3:$D$100),IF(AE272&lt;$D$3,$D$3,INDEX($D$3:$D$100,MATCH(AE272,$D$3:$D$100)+1)))</f>
        <v>2040</v>
      </c>
      <c r="AH272">
        <f t="shared" si="181"/>
        <v>4.572E-4</v>
      </c>
      <c r="AI272" s="38">
        <f t="shared" si="182"/>
        <v>4.572E-4</v>
      </c>
      <c r="AJ272">
        <f t="shared" si="183"/>
        <v>4.572E-4</v>
      </c>
      <c r="AK272">
        <f t="shared" si="184"/>
        <v>5.5650383999999997</v>
      </c>
      <c r="AL272">
        <f t="shared" si="185"/>
        <v>0</v>
      </c>
      <c r="AN272" s="1" t="str" cm="1">
        <f t="array" ref="AN272">IF(INDEX(Utilities!272:272,$B$9)="","",INDEX(Utilities!272:272,$B$9))</f>
        <v/>
      </c>
      <c r="AO272" s="1" t="str" cm="1">
        <f t="array" ref="AO272">IF(INDEX(Utilities!272:272,$B$9 + 4)="","",INDEX(Utilities!272:272,$B$9 +4))</f>
        <v/>
      </c>
      <c r="AQ272">
        <f t="shared" si="207"/>
        <v>2282</v>
      </c>
      <c r="AR272">
        <f t="shared" si="186"/>
        <v>2040</v>
      </c>
      <c r="AS272" cm="1">
        <f t="array" ref="AS272">IF(AR272&gt;=MAX($D$3:$D$100),MAX($D$3:$D$100),IF(AQ272&lt;$D$3,$D$3,INDEX($D$3:$D$100,MATCH(AQ272,$D$3:$D$100)+1)))</f>
        <v>2040</v>
      </c>
      <c r="AT272">
        <f t="shared" si="187"/>
        <v>9.6840000000000001E-5</v>
      </c>
      <c r="AU272" s="38">
        <f t="shared" si="188"/>
        <v>9.6840000000000001E-5</v>
      </c>
      <c r="AV272">
        <f t="shared" si="189"/>
        <v>9.6840000000000001E-5</v>
      </c>
      <c r="AW272">
        <f t="shared" si="190"/>
        <v>1.17873648</v>
      </c>
      <c r="AX272">
        <f t="shared" si="191"/>
        <v>0</v>
      </c>
      <c r="BC272">
        <f t="shared" si="208"/>
        <v>2282</v>
      </c>
      <c r="BD272">
        <f t="shared" si="192"/>
        <v>2040</v>
      </c>
      <c r="BE272" cm="1">
        <f t="array" ref="BE272">IF(BD272&gt;=MAX($D$3:$D$100),MAX($D$3:$D$100),IF(BC272&lt;$D$3,$D$3,INDEX($D$3:$D$100,MATCH(BC272,$D$3:$D$100)+1)))</f>
        <v>2040</v>
      </c>
      <c r="BF272">
        <f t="shared" si="193"/>
        <v>0.61919999999999997</v>
      </c>
      <c r="BG272" s="38">
        <f t="shared" si="194"/>
        <v>0.61919999999999997</v>
      </c>
      <c r="BH272">
        <f t="shared" si="195"/>
        <v>0.61919999999999997</v>
      </c>
      <c r="BI272">
        <f t="shared" si="196"/>
        <v>7536.9023999999999</v>
      </c>
      <c r="BJ272">
        <f t="shared" si="197"/>
        <v>0</v>
      </c>
      <c r="BL272" s="1" t="str" cm="1">
        <f t="array" ref="BL272">IF(INDEX(Utilities!272:272,$B$9)="","",INDEX(Utilities!272:272,$B$9))</f>
        <v/>
      </c>
      <c r="BM272" s="1" t="str" cm="1">
        <f t="array" ref="BM272">IF(INDEX(Utilities!272:272,$B$9 + 5)="","",INDEX(Utilities!272:272,$B$9 +5))</f>
        <v/>
      </c>
      <c r="BO272">
        <f t="shared" si="209"/>
        <v>2282</v>
      </c>
      <c r="BP272">
        <f t="shared" si="198"/>
        <v>2040</v>
      </c>
      <c r="BQ272" cm="1">
        <f t="array" ref="BQ272">IF(BP272&gt;=MAX($D$3:$D$100),MAX($D$3:$D$100),IF(BO272&lt;$D$3,$D$3,INDEX($D$3:$D$100,MATCH(BO272,$D$3:$D$100)+1)))</f>
        <v>2040</v>
      </c>
      <c r="BR272">
        <f t="shared" si="199"/>
        <v>4.5396000000000001</v>
      </c>
      <c r="BS272" s="38">
        <f t="shared" si="200"/>
        <v>4.5396000000000001</v>
      </c>
      <c r="BT272">
        <f t="shared" si="201"/>
        <v>4.5396000000000001</v>
      </c>
      <c r="BU272">
        <f t="shared" si="202"/>
        <v>55256.011200000001</v>
      </c>
      <c r="BV272">
        <f t="shared" si="203"/>
        <v>0</v>
      </c>
    </row>
    <row r="273" spans="7:74" x14ac:dyDescent="0.25">
      <c r="G273">
        <f t="shared" si="204"/>
        <v>2283</v>
      </c>
      <c r="H273">
        <f t="shared" si="168"/>
        <v>2040</v>
      </c>
      <c r="I273" cm="1">
        <f t="array" ref="I273">IF(H273&gt;=MAX($D$3:$D$100),MAX($D$3:$D$100),IF(G273&lt;$D$3,$D$3,INDEX($D$3:$D$100,MATCH(G273,$D$3:$D$100)+1)))</f>
        <v>2040</v>
      </c>
      <c r="J273">
        <f t="shared" si="169"/>
        <v>6.8040000000000003E-2</v>
      </c>
      <c r="K273">
        <f t="shared" si="170"/>
        <v>6.8040000000000003E-2</v>
      </c>
      <c r="L273">
        <f t="shared" si="171"/>
        <v>6.8040000000000003E-2</v>
      </c>
      <c r="M273">
        <f t="shared" si="172"/>
        <v>828.18288000000007</v>
      </c>
      <c r="N273">
        <f t="shared" si="173"/>
        <v>0</v>
      </c>
      <c r="P273" s="1" t="str" cm="1">
        <f t="array" ref="P273">IF(INDEX(Utilities!273:273,$B$9)="","",INDEX(Utilities!273:273,$B$9))</f>
        <v/>
      </c>
      <c r="Q273" s="1" t="str" cm="1">
        <f t="array" ref="Q273">IF(INDEX(Utilities!273:273,$B$9 + 2)="","",INDEX(Utilities!273:273,$B$9 + 2))</f>
        <v/>
      </c>
      <c r="S273">
        <f t="shared" si="205"/>
        <v>2283</v>
      </c>
      <c r="T273">
        <f t="shared" si="174"/>
        <v>2040</v>
      </c>
      <c r="U273" cm="1">
        <f t="array" ref="U273">IF(T273&gt;=MAX($D$3:$D$100),MAX($D$3:$D$100),IF(S273&lt;$D$3,$D$3,INDEX($D$3:$D$100,MATCH(S273,$D$3:$D$100)+1)))</f>
        <v>2040</v>
      </c>
      <c r="V273">
        <f t="shared" si="175"/>
        <v>4.5720000000000003E-5</v>
      </c>
      <c r="W273" s="38">
        <f t="shared" si="176"/>
        <v>4.5720000000000003E-5</v>
      </c>
      <c r="X273">
        <f t="shared" si="177"/>
        <v>4.5720000000000003E-5</v>
      </c>
      <c r="Y273">
        <f t="shared" si="178"/>
        <v>0.55650384000000008</v>
      </c>
      <c r="Z273">
        <f t="shared" si="179"/>
        <v>0</v>
      </c>
      <c r="AE273">
        <f t="shared" si="206"/>
        <v>2283</v>
      </c>
      <c r="AF273">
        <f t="shared" si="180"/>
        <v>2040</v>
      </c>
      <c r="AG273" cm="1">
        <f t="array" ref="AG273">IF(AF273&gt;=MAX($D$3:$D$100),MAX($D$3:$D$100),IF(AE273&lt;$D$3,$D$3,INDEX($D$3:$D$100,MATCH(AE273,$D$3:$D$100)+1)))</f>
        <v>2040</v>
      </c>
      <c r="AH273">
        <f t="shared" si="181"/>
        <v>4.572E-4</v>
      </c>
      <c r="AI273" s="38">
        <f t="shared" si="182"/>
        <v>4.572E-4</v>
      </c>
      <c r="AJ273">
        <f t="shared" si="183"/>
        <v>4.572E-4</v>
      </c>
      <c r="AK273">
        <f t="shared" si="184"/>
        <v>5.5650383999999997</v>
      </c>
      <c r="AL273">
        <f t="shared" si="185"/>
        <v>0</v>
      </c>
      <c r="AN273" s="1" t="str" cm="1">
        <f t="array" ref="AN273">IF(INDEX(Utilities!273:273,$B$9)="","",INDEX(Utilities!273:273,$B$9))</f>
        <v/>
      </c>
      <c r="AO273" s="1" t="str" cm="1">
        <f t="array" ref="AO273">IF(INDEX(Utilities!273:273,$B$9 + 4)="","",INDEX(Utilities!273:273,$B$9 +4))</f>
        <v/>
      </c>
      <c r="AQ273">
        <f t="shared" si="207"/>
        <v>2283</v>
      </c>
      <c r="AR273">
        <f t="shared" si="186"/>
        <v>2040</v>
      </c>
      <c r="AS273" cm="1">
        <f t="array" ref="AS273">IF(AR273&gt;=MAX($D$3:$D$100),MAX($D$3:$D$100),IF(AQ273&lt;$D$3,$D$3,INDEX($D$3:$D$100,MATCH(AQ273,$D$3:$D$100)+1)))</f>
        <v>2040</v>
      </c>
      <c r="AT273">
        <f t="shared" si="187"/>
        <v>9.6840000000000001E-5</v>
      </c>
      <c r="AU273" s="38">
        <f t="shared" si="188"/>
        <v>9.6840000000000001E-5</v>
      </c>
      <c r="AV273">
        <f t="shared" si="189"/>
        <v>9.6840000000000001E-5</v>
      </c>
      <c r="AW273">
        <f t="shared" si="190"/>
        <v>1.17873648</v>
      </c>
      <c r="AX273">
        <f t="shared" si="191"/>
        <v>0</v>
      </c>
      <c r="BC273">
        <f t="shared" si="208"/>
        <v>2283</v>
      </c>
      <c r="BD273">
        <f t="shared" si="192"/>
        <v>2040</v>
      </c>
      <c r="BE273" cm="1">
        <f t="array" ref="BE273">IF(BD273&gt;=MAX($D$3:$D$100),MAX($D$3:$D$100),IF(BC273&lt;$D$3,$D$3,INDEX($D$3:$D$100,MATCH(BC273,$D$3:$D$100)+1)))</f>
        <v>2040</v>
      </c>
      <c r="BF273">
        <f t="shared" si="193"/>
        <v>0.61919999999999997</v>
      </c>
      <c r="BG273" s="38">
        <f t="shared" si="194"/>
        <v>0.61919999999999997</v>
      </c>
      <c r="BH273">
        <f t="shared" si="195"/>
        <v>0.61919999999999997</v>
      </c>
      <c r="BI273">
        <f t="shared" si="196"/>
        <v>7536.9023999999999</v>
      </c>
      <c r="BJ273">
        <f t="shared" si="197"/>
        <v>0</v>
      </c>
      <c r="BL273" s="1" t="str" cm="1">
        <f t="array" ref="BL273">IF(INDEX(Utilities!273:273,$B$9)="","",INDEX(Utilities!273:273,$B$9))</f>
        <v/>
      </c>
      <c r="BM273" s="1" t="str" cm="1">
        <f t="array" ref="BM273">IF(INDEX(Utilities!273:273,$B$9 + 5)="","",INDEX(Utilities!273:273,$B$9 +5))</f>
        <v/>
      </c>
      <c r="BO273">
        <f t="shared" si="209"/>
        <v>2283</v>
      </c>
      <c r="BP273">
        <f t="shared" si="198"/>
        <v>2040</v>
      </c>
      <c r="BQ273" cm="1">
        <f t="array" ref="BQ273">IF(BP273&gt;=MAX($D$3:$D$100),MAX($D$3:$D$100),IF(BO273&lt;$D$3,$D$3,INDEX($D$3:$D$100,MATCH(BO273,$D$3:$D$100)+1)))</f>
        <v>2040</v>
      </c>
      <c r="BR273">
        <f t="shared" si="199"/>
        <v>4.5396000000000001</v>
      </c>
      <c r="BS273" s="38">
        <f t="shared" si="200"/>
        <v>4.5396000000000001</v>
      </c>
      <c r="BT273">
        <f t="shared" si="201"/>
        <v>4.5396000000000001</v>
      </c>
      <c r="BU273">
        <f t="shared" si="202"/>
        <v>55256.011200000001</v>
      </c>
      <c r="BV273">
        <f t="shared" si="203"/>
        <v>0</v>
      </c>
    </row>
    <row r="274" spans="7:74" x14ac:dyDescent="0.25">
      <c r="G274">
        <f t="shared" si="204"/>
        <v>2284</v>
      </c>
      <c r="H274">
        <f t="shared" si="168"/>
        <v>2040</v>
      </c>
      <c r="I274" cm="1">
        <f t="array" ref="I274">IF(H274&gt;=MAX($D$3:$D$100),MAX($D$3:$D$100),IF(G274&lt;$D$3,$D$3,INDEX($D$3:$D$100,MATCH(G274,$D$3:$D$100)+1)))</f>
        <v>2040</v>
      </c>
      <c r="J274">
        <f t="shared" si="169"/>
        <v>6.8040000000000003E-2</v>
      </c>
      <c r="K274">
        <f t="shared" si="170"/>
        <v>6.8040000000000003E-2</v>
      </c>
      <c r="L274">
        <f t="shared" si="171"/>
        <v>6.8040000000000003E-2</v>
      </c>
      <c r="M274">
        <f t="shared" si="172"/>
        <v>828.18288000000007</v>
      </c>
      <c r="N274">
        <f t="shared" si="173"/>
        <v>0</v>
      </c>
      <c r="P274" s="1" t="str" cm="1">
        <f t="array" ref="P274">IF(INDEX(Utilities!274:274,$B$9)="","",INDEX(Utilities!274:274,$B$9))</f>
        <v/>
      </c>
      <c r="Q274" s="1" t="str" cm="1">
        <f t="array" ref="Q274">IF(INDEX(Utilities!274:274,$B$9 + 2)="","",INDEX(Utilities!274:274,$B$9 + 2))</f>
        <v/>
      </c>
      <c r="S274">
        <f t="shared" si="205"/>
        <v>2284</v>
      </c>
      <c r="T274">
        <f t="shared" si="174"/>
        <v>2040</v>
      </c>
      <c r="U274" cm="1">
        <f t="array" ref="U274">IF(T274&gt;=MAX($D$3:$D$100),MAX($D$3:$D$100),IF(S274&lt;$D$3,$D$3,INDEX($D$3:$D$100,MATCH(S274,$D$3:$D$100)+1)))</f>
        <v>2040</v>
      </c>
      <c r="V274">
        <f t="shared" si="175"/>
        <v>4.5720000000000003E-5</v>
      </c>
      <c r="W274" s="38">
        <f t="shared" si="176"/>
        <v>4.5720000000000003E-5</v>
      </c>
      <c r="X274">
        <f t="shared" si="177"/>
        <v>4.5720000000000003E-5</v>
      </c>
      <c r="Y274">
        <f t="shared" si="178"/>
        <v>0.55650384000000008</v>
      </c>
      <c r="Z274">
        <f t="shared" si="179"/>
        <v>0</v>
      </c>
      <c r="AE274">
        <f t="shared" si="206"/>
        <v>2284</v>
      </c>
      <c r="AF274">
        <f t="shared" si="180"/>
        <v>2040</v>
      </c>
      <c r="AG274" cm="1">
        <f t="array" ref="AG274">IF(AF274&gt;=MAX($D$3:$D$100),MAX($D$3:$D$100),IF(AE274&lt;$D$3,$D$3,INDEX($D$3:$D$100,MATCH(AE274,$D$3:$D$100)+1)))</f>
        <v>2040</v>
      </c>
      <c r="AH274">
        <f t="shared" si="181"/>
        <v>4.572E-4</v>
      </c>
      <c r="AI274" s="38">
        <f t="shared" si="182"/>
        <v>4.572E-4</v>
      </c>
      <c r="AJ274">
        <f t="shared" si="183"/>
        <v>4.572E-4</v>
      </c>
      <c r="AK274">
        <f t="shared" si="184"/>
        <v>5.5650383999999997</v>
      </c>
      <c r="AL274">
        <f t="shared" si="185"/>
        <v>0</v>
      </c>
      <c r="AN274" s="1" t="str" cm="1">
        <f t="array" ref="AN274">IF(INDEX(Utilities!274:274,$B$9)="","",INDEX(Utilities!274:274,$B$9))</f>
        <v/>
      </c>
      <c r="AO274" s="1" t="str" cm="1">
        <f t="array" ref="AO274">IF(INDEX(Utilities!274:274,$B$9 + 4)="","",INDEX(Utilities!274:274,$B$9 +4))</f>
        <v/>
      </c>
      <c r="AQ274">
        <f t="shared" si="207"/>
        <v>2284</v>
      </c>
      <c r="AR274">
        <f t="shared" si="186"/>
        <v>2040</v>
      </c>
      <c r="AS274" cm="1">
        <f t="array" ref="AS274">IF(AR274&gt;=MAX($D$3:$D$100),MAX($D$3:$D$100),IF(AQ274&lt;$D$3,$D$3,INDEX($D$3:$D$100,MATCH(AQ274,$D$3:$D$100)+1)))</f>
        <v>2040</v>
      </c>
      <c r="AT274">
        <f t="shared" si="187"/>
        <v>9.6840000000000001E-5</v>
      </c>
      <c r="AU274" s="38">
        <f t="shared" si="188"/>
        <v>9.6840000000000001E-5</v>
      </c>
      <c r="AV274">
        <f t="shared" si="189"/>
        <v>9.6840000000000001E-5</v>
      </c>
      <c r="AW274">
        <f t="shared" si="190"/>
        <v>1.17873648</v>
      </c>
      <c r="AX274">
        <f t="shared" si="191"/>
        <v>0</v>
      </c>
      <c r="BC274">
        <f t="shared" si="208"/>
        <v>2284</v>
      </c>
      <c r="BD274">
        <f t="shared" si="192"/>
        <v>2040</v>
      </c>
      <c r="BE274" cm="1">
        <f t="array" ref="BE274">IF(BD274&gt;=MAX($D$3:$D$100),MAX($D$3:$D$100),IF(BC274&lt;$D$3,$D$3,INDEX($D$3:$D$100,MATCH(BC274,$D$3:$D$100)+1)))</f>
        <v>2040</v>
      </c>
      <c r="BF274">
        <f t="shared" si="193"/>
        <v>0.61919999999999997</v>
      </c>
      <c r="BG274" s="38">
        <f t="shared" si="194"/>
        <v>0.61919999999999997</v>
      </c>
      <c r="BH274">
        <f t="shared" si="195"/>
        <v>0.61919999999999997</v>
      </c>
      <c r="BI274">
        <f t="shared" si="196"/>
        <v>7536.9023999999999</v>
      </c>
      <c r="BJ274">
        <f t="shared" si="197"/>
        <v>0</v>
      </c>
      <c r="BL274" s="1" t="str" cm="1">
        <f t="array" ref="BL274">IF(INDEX(Utilities!274:274,$B$9)="","",INDEX(Utilities!274:274,$B$9))</f>
        <v/>
      </c>
      <c r="BM274" s="1" t="str" cm="1">
        <f t="array" ref="BM274">IF(INDEX(Utilities!274:274,$B$9 + 5)="","",INDEX(Utilities!274:274,$B$9 +5))</f>
        <v/>
      </c>
      <c r="BO274">
        <f t="shared" si="209"/>
        <v>2284</v>
      </c>
      <c r="BP274">
        <f t="shared" si="198"/>
        <v>2040</v>
      </c>
      <c r="BQ274" cm="1">
        <f t="array" ref="BQ274">IF(BP274&gt;=MAX($D$3:$D$100),MAX($D$3:$D$100),IF(BO274&lt;$D$3,$D$3,INDEX($D$3:$D$100,MATCH(BO274,$D$3:$D$100)+1)))</f>
        <v>2040</v>
      </c>
      <c r="BR274">
        <f t="shared" si="199"/>
        <v>4.5396000000000001</v>
      </c>
      <c r="BS274" s="38">
        <f t="shared" si="200"/>
        <v>4.5396000000000001</v>
      </c>
      <c r="BT274">
        <f t="shared" si="201"/>
        <v>4.5396000000000001</v>
      </c>
      <c r="BU274">
        <f t="shared" si="202"/>
        <v>55256.011200000001</v>
      </c>
      <c r="BV274">
        <f t="shared" si="203"/>
        <v>0</v>
      </c>
    </row>
    <row r="275" spans="7:74" x14ac:dyDescent="0.25">
      <c r="G275">
        <f t="shared" si="204"/>
        <v>2285</v>
      </c>
      <c r="H275">
        <f t="shared" si="168"/>
        <v>2040</v>
      </c>
      <c r="I275" cm="1">
        <f t="array" ref="I275">IF(H275&gt;=MAX($D$3:$D$100),MAX($D$3:$D$100),IF(G275&lt;$D$3,$D$3,INDEX($D$3:$D$100,MATCH(G275,$D$3:$D$100)+1)))</f>
        <v>2040</v>
      </c>
      <c r="J275">
        <f t="shared" si="169"/>
        <v>6.8040000000000003E-2</v>
      </c>
      <c r="K275">
        <f t="shared" si="170"/>
        <v>6.8040000000000003E-2</v>
      </c>
      <c r="L275">
        <f t="shared" si="171"/>
        <v>6.8040000000000003E-2</v>
      </c>
      <c r="M275">
        <f t="shared" si="172"/>
        <v>828.18288000000007</v>
      </c>
      <c r="N275">
        <f t="shared" si="173"/>
        <v>0</v>
      </c>
      <c r="P275" s="1" t="str" cm="1">
        <f t="array" ref="P275">IF(INDEX(Utilities!275:275,$B$9)="","",INDEX(Utilities!275:275,$B$9))</f>
        <v/>
      </c>
      <c r="Q275" s="1" t="str" cm="1">
        <f t="array" ref="Q275">IF(INDEX(Utilities!275:275,$B$9 + 2)="","",INDEX(Utilities!275:275,$B$9 + 2))</f>
        <v/>
      </c>
      <c r="S275">
        <f t="shared" si="205"/>
        <v>2285</v>
      </c>
      <c r="T275">
        <f t="shared" si="174"/>
        <v>2040</v>
      </c>
      <c r="U275" cm="1">
        <f t="array" ref="U275">IF(T275&gt;=MAX($D$3:$D$100),MAX($D$3:$D$100),IF(S275&lt;$D$3,$D$3,INDEX($D$3:$D$100,MATCH(S275,$D$3:$D$100)+1)))</f>
        <v>2040</v>
      </c>
      <c r="V275">
        <f t="shared" si="175"/>
        <v>4.5720000000000003E-5</v>
      </c>
      <c r="W275" s="38">
        <f t="shared" si="176"/>
        <v>4.5720000000000003E-5</v>
      </c>
      <c r="X275">
        <f t="shared" si="177"/>
        <v>4.5720000000000003E-5</v>
      </c>
      <c r="Y275">
        <f t="shared" si="178"/>
        <v>0.55650384000000008</v>
      </c>
      <c r="Z275">
        <f t="shared" si="179"/>
        <v>0</v>
      </c>
      <c r="AE275">
        <f t="shared" si="206"/>
        <v>2285</v>
      </c>
      <c r="AF275">
        <f t="shared" si="180"/>
        <v>2040</v>
      </c>
      <c r="AG275" cm="1">
        <f t="array" ref="AG275">IF(AF275&gt;=MAX($D$3:$D$100),MAX($D$3:$D$100),IF(AE275&lt;$D$3,$D$3,INDEX($D$3:$D$100,MATCH(AE275,$D$3:$D$100)+1)))</f>
        <v>2040</v>
      </c>
      <c r="AH275">
        <f t="shared" si="181"/>
        <v>4.572E-4</v>
      </c>
      <c r="AI275" s="38">
        <f t="shared" si="182"/>
        <v>4.572E-4</v>
      </c>
      <c r="AJ275">
        <f t="shared" si="183"/>
        <v>4.572E-4</v>
      </c>
      <c r="AK275">
        <f t="shared" si="184"/>
        <v>5.5650383999999997</v>
      </c>
      <c r="AL275">
        <f t="shared" si="185"/>
        <v>0</v>
      </c>
      <c r="AN275" s="1" t="str" cm="1">
        <f t="array" ref="AN275">IF(INDEX(Utilities!275:275,$B$9)="","",INDEX(Utilities!275:275,$B$9))</f>
        <v/>
      </c>
      <c r="AO275" s="1" t="str" cm="1">
        <f t="array" ref="AO275">IF(INDEX(Utilities!275:275,$B$9 + 4)="","",INDEX(Utilities!275:275,$B$9 +4))</f>
        <v/>
      </c>
      <c r="AQ275">
        <f t="shared" si="207"/>
        <v>2285</v>
      </c>
      <c r="AR275">
        <f t="shared" si="186"/>
        <v>2040</v>
      </c>
      <c r="AS275" cm="1">
        <f t="array" ref="AS275">IF(AR275&gt;=MAX($D$3:$D$100),MAX($D$3:$D$100),IF(AQ275&lt;$D$3,$D$3,INDEX($D$3:$D$100,MATCH(AQ275,$D$3:$D$100)+1)))</f>
        <v>2040</v>
      </c>
      <c r="AT275">
        <f t="shared" si="187"/>
        <v>9.6840000000000001E-5</v>
      </c>
      <c r="AU275" s="38">
        <f t="shared" si="188"/>
        <v>9.6840000000000001E-5</v>
      </c>
      <c r="AV275">
        <f t="shared" si="189"/>
        <v>9.6840000000000001E-5</v>
      </c>
      <c r="AW275">
        <f t="shared" si="190"/>
        <v>1.17873648</v>
      </c>
      <c r="AX275">
        <f t="shared" si="191"/>
        <v>0</v>
      </c>
      <c r="BC275">
        <f t="shared" si="208"/>
        <v>2285</v>
      </c>
      <c r="BD275">
        <f t="shared" si="192"/>
        <v>2040</v>
      </c>
      <c r="BE275" cm="1">
        <f t="array" ref="BE275">IF(BD275&gt;=MAX($D$3:$D$100),MAX($D$3:$D$100),IF(BC275&lt;$D$3,$D$3,INDEX($D$3:$D$100,MATCH(BC275,$D$3:$D$100)+1)))</f>
        <v>2040</v>
      </c>
      <c r="BF275">
        <f t="shared" si="193"/>
        <v>0.61919999999999997</v>
      </c>
      <c r="BG275" s="38">
        <f t="shared" si="194"/>
        <v>0.61919999999999997</v>
      </c>
      <c r="BH275">
        <f t="shared" si="195"/>
        <v>0.61919999999999997</v>
      </c>
      <c r="BI275">
        <f t="shared" si="196"/>
        <v>7536.9023999999999</v>
      </c>
      <c r="BJ275">
        <f t="shared" si="197"/>
        <v>0</v>
      </c>
      <c r="BL275" s="1" t="str" cm="1">
        <f t="array" ref="BL275">IF(INDEX(Utilities!275:275,$B$9)="","",INDEX(Utilities!275:275,$B$9))</f>
        <v/>
      </c>
      <c r="BM275" s="1" t="str" cm="1">
        <f t="array" ref="BM275">IF(INDEX(Utilities!275:275,$B$9 + 5)="","",INDEX(Utilities!275:275,$B$9 +5))</f>
        <v/>
      </c>
      <c r="BO275">
        <f t="shared" si="209"/>
        <v>2285</v>
      </c>
      <c r="BP275">
        <f t="shared" si="198"/>
        <v>2040</v>
      </c>
      <c r="BQ275" cm="1">
        <f t="array" ref="BQ275">IF(BP275&gt;=MAX($D$3:$D$100),MAX($D$3:$D$100),IF(BO275&lt;$D$3,$D$3,INDEX($D$3:$D$100,MATCH(BO275,$D$3:$D$100)+1)))</f>
        <v>2040</v>
      </c>
      <c r="BR275">
        <f t="shared" si="199"/>
        <v>4.5396000000000001</v>
      </c>
      <c r="BS275" s="38">
        <f t="shared" si="200"/>
        <v>4.5396000000000001</v>
      </c>
      <c r="BT275">
        <f t="shared" si="201"/>
        <v>4.5396000000000001</v>
      </c>
      <c r="BU275">
        <f t="shared" si="202"/>
        <v>55256.011200000001</v>
      </c>
      <c r="BV275">
        <f t="shared" si="203"/>
        <v>0</v>
      </c>
    </row>
    <row r="276" spans="7:74" x14ac:dyDescent="0.25">
      <c r="G276">
        <f t="shared" si="204"/>
        <v>2286</v>
      </c>
      <c r="H276">
        <f t="shared" si="168"/>
        <v>2040</v>
      </c>
      <c r="I276" cm="1">
        <f t="array" ref="I276">IF(H276&gt;=MAX($D$3:$D$100),MAX($D$3:$D$100),IF(G276&lt;$D$3,$D$3,INDEX($D$3:$D$100,MATCH(G276,$D$3:$D$100)+1)))</f>
        <v>2040</v>
      </c>
      <c r="J276">
        <f t="shared" si="169"/>
        <v>6.8040000000000003E-2</v>
      </c>
      <c r="K276">
        <f t="shared" si="170"/>
        <v>6.8040000000000003E-2</v>
      </c>
      <c r="L276">
        <f t="shared" si="171"/>
        <v>6.8040000000000003E-2</v>
      </c>
      <c r="M276">
        <f t="shared" si="172"/>
        <v>828.18288000000007</v>
      </c>
      <c r="N276">
        <f t="shared" si="173"/>
        <v>0</v>
      </c>
      <c r="P276" s="1" t="str" cm="1">
        <f t="array" ref="P276">IF(INDEX(Utilities!276:276,$B$9)="","",INDEX(Utilities!276:276,$B$9))</f>
        <v/>
      </c>
      <c r="Q276" s="1" t="str" cm="1">
        <f t="array" ref="Q276">IF(INDEX(Utilities!276:276,$B$9 + 2)="","",INDEX(Utilities!276:276,$B$9 + 2))</f>
        <v/>
      </c>
      <c r="S276">
        <f t="shared" si="205"/>
        <v>2286</v>
      </c>
      <c r="T276">
        <f t="shared" si="174"/>
        <v>2040</v>
      </c>
      <c r="U276" cm="1">
        <f t="array" ref="U276">IF(T276&gt;=MAX($D$3:$D$100),MAX($D$3:$D$100),IF(S276&lt;$D$3,$D$3,INDEX($D$3:$D$100,MATCH(S276,$D$3:$D$100)+1)))</f>
        <v>2040</v>
      </c>
      <c r="V276">
        <f t="shared" si="175"/>
        <v>4.5720000000000003E-5</v>
      </c>
      <c r="W276" s="38">
        <f t="shared" si="176"/>
        <v>4.5720000000000003E-5</v>
      </c>
      <c r="X276">
        <f t="shared" si="177"/>
        <v>4.5720000000000003E-5</v>
      </c>
      <c r="Y276">
        <f t="shared" si="178"/>
        <v>0.55650384000000008</v>
      </c>
      <c r="Z276">
        <f t="shared" si="179"/>
        <v>0</v>
      </c>
      <c r="AE276">
        <f t="shared" si="206"/>
        <v>2286</v>
      </c>
      <c r="AF276">
        <f t="shared" si="180"/>
        <v>2040</v>
      </c>
      <c r="AG276" cm="1">
        <f t="array" ref="AG276">IF(AF276&gt;=MAX($D$3:$D$100),MAX($D$3:$D$100),IF(AE276&lt;$D$3,$D$3,INDEX($D$3:$D$100,MATCH(AE276,$D$3:$D$100)+1)))</f>
        <v>2040</v>
      </c>
      <c r="AH276">
        <f t="shared" si="181"/>
        <v>4.572E-4</v>
      </c>
      <c r="AI276" s="38">
        <f t="shared" si="182"/>
        <v>4.572E-4</v>
      </c>
      <c r="AJ276">
        <f t="shared" si="183"/>
        <v>4.572E-4</v>
      </c>
      <c r="AK276">
        <f t="shared" si="184"/>
        <v>5.5650383999999997</v>
      </c>
      <c r="AL276">
        <f t="shared" si="185"/>
        <v>0</v>
      </c>
      <c r="AN276" s="1" t="str" cm="1">
        <f t="array" ref="AN276">IF(INDEX(Utilities!276:276,$B$9)="","",INDEX(Utilities!276:276,$B$9))</f>
        <v/>
      </c>
      <c r="AO276" s="1" t="str" cm="1">
        <f t="array" ref="AO276">IF(INDEX(Utilities!276:276,$B$9 + 4)="","",INDEX(Utilities!276:276,$B$9 +4))</f>
        <v/>
      </c>
      <c r="AQ276">
        <f t="shared" si="207"/>
        <v>2286</v>
      </c>
      <c r="AR276">
        <f t="shared" si="186"/>
        <v>2040</v>
      </c>
      <c r="AS276" cm="1">
        <f t="array" ref="AS276">IF(AR276&gt;=MAX($D$3:$D$100),MAX($D$3:$D$100),IF(AQ276&lt;$D$3,$D$3,INDEX($D$3:$D$100,MATCH(AQ276,$D$3:$D$100)+1)))</f>
        <v>2040</v>
      </c>
      <c r="AT276">
        <f t="shared" si="187"/>
        <v>9.6840000000000001E-5</v>
      </c>
      <c r="AU276" s="38">
        <f t="shared" si="188"/>
        <v>9.6840000000000001E-5</v>
      </c>
      <c r="AV276">
        <f t="shared" si="189"/>
        <v>9.6840000000000001E-5</v>
      </c>
      <c r="AW276">
        <f t="shared" si="190"/>
        <v>1.17873648</v>
      </c>
      <c r="AX276">
        <f t="shared" si="191"/>
        <v>0</v>
      </c>
      <c r="BC276">
        <f t="shared" si="208"/>
        <v>2286</v>
      </c>
      <c r="BD276">
        <f t="shared" si="192"/>
        <v>2040</v>
      </c>
      <c r="BE276" cm="1">
        <f t="array" ref="BE276">IF(BD276&gt;=MAX($D$3:$D$100),MAX($D$3:$D$100),IF(BC276&lt;$D$3,$D$3,INDEX($D$3:$D$100,MATCH(BC276,$D$3:$D$100)+1)))</f>
        <v>2040</v>
      </c>
      <c r="BF276">
        <f t="shared" si="193"/>
        <v>0.61919999999999997</v>
      </c>
      <c r="BG276" s="38">
        <f t="shared" si="194"/>
        <v>0.61919999999999997</v>
      </c>
      <c r="BH276">
        <f t="shared" si="195"/>
        <v>0.61919999999999997</v>
      </c>
      <c r="BI276">
        <f t="shared" si="196"/>
        <v>7536.9023999999999</v>
      </c>
      <c r="BJ276">
        <f t="shared" si="197"/>
        <v>0</v>
      </c>
      <c r="BL276" s="1" t="str" cm="1">
        <f t="array" ref="BL276">IF(INDEX(Utilities!276:276,$B$9)="","",INDEX(Utilities!276:276,$B$9))</f>
        <v/>
      </c>
      <c r="BM276" s="1" t="str" cm="1">
        <f t="array" ref="BM276">IF(INDEX(Utilities!276:276,$B$9 + 5)="","",INDEX(Utilities!276:276,$B$9 +5))</f>
        <v/>
      </c>
      <c r="BO276">
        <f t="shared" si="209"/>
        <v>2286</v>
      </c>
      <c r="BP276">
        <f t="shared" si="198"/>
        <v>2040</v>
      </c>
      <c r="BQ276" cm="1">
        <f t="array" ref="BQ276">IF(BP276&gt;=MAX($D$3:$D$100),MAX($D$3:$D$100),IF(BO276&lt;$D$3,$D$3,INDEX($D$3:$D$100,MATCH(BO276,$D$3:$D$100)+1)))</f>
        <v>2040</v>
      </c>
      <c r="BR276">
        <f t="shared" si="199"/>
        <v>4.5396000000000001</v>
      </c>
      <c r="BS276" s="38">
        <f t="shared" si="200"/>
        <v>4.5396000000000001</v>
      </c>
      <c r="BT276">
        <f t="shared" si="201"/>
        <v>4.5396000000000001</v>
      </c>
      <c r="BU276">
        <f t="shared" si="202"/>
        <v>55256.011200000001</v>
      </c>
      <c r="BV276">
        <f t="shared" si="203"/>
        <v>0</v>
      </c>
    </row>
    <row r="277" spans="7:74" x14ac:dyDescent="0.25">
      <c r="G277">
        <f t="shared" si="204"/>
        <v>2287</v>
      </c>
      <c r="H277">
        <f t="shared" si="168"/>
        <v>2040</v>
      </c>
      <c r="I277" cm="1">
        <f t="array" ref="I277">IF(H277&gt;=MAX($D$3:$D$100),MAX($D$3:$D$100),IF(G277&lt;$D$3,$D$3,INDEX($D$3:$D$100,MATCH(G277,$D$3:$D$100)+1)))</f>
        <v>2040</v>
      </c>
      <c r="J277">
        <f t="shared" si="169"/>
        <v>6.8040000000000003E-2</v>
      </c>
      <c r="K277">
        <f t="shared" si="170"/>
        <v>6.8040000000000003E-2</v>
      </c>
      <c r="L277">
        <f t="shared" si="171"/>
        <v>6.8040000000000003E-2</v>
      </c>
      <c r="M277">
        <f t="shared" si="172"/>
        <v>828.18288000000007</v>
      </c>
      <c r="N277">
        <f t="shared" si="173"/>
        <v>0</v>
      </c>
      <c r="P277" s="1" t="str" cm="1">
        <f t="array" ref="P277">IF(INDEX(Utilities!277:277,$B$9)="","",INDEX(Utilities!277:277,$B$9))</f>
        <v/>
      </c>
      <c r="Q277" s="1" t="str" cm="1">
        <f t="array" ref="Q277">IF(INDEX(Utilities!277:277,$B$9 + 2)="","",INDEX(Utilities!277:277,$B$9 + 2))</f>
        <v/>
      </c>
      <c r="S277">
        <f t="shared" si="205"/>
        <v>2287</v>
      </c>
      <c r="T277">
        <f t="shared" si="174"/>
        <v>2040</v>
      </c>
      <c r="U277" cm="1">
        <f t="array" ref="U277">IF(T277&gt;=MAX($D$3:$D$100),MAX($D$3:$D$100),IF(S277&lt;$D$3,$D$3,INDEX($D$3:$D$100,MATCH(S277,$D$3:$D$100)+1)))</f>
        <v>2040</v>
      </c>
      <c r="V277">
        <f t="shared" si="175"/>
        <v>4.5720000000000003E-5</v>
      </c>
      <c r="W277" s="38">
        <f t="shared" si="176"/>
        <v>4.5720000000000003E-5</v>
      </c>
      <c r="X277">
        <f t="shared" si="177"/>
        <v>4.5720000000000003E-5</v>
      </c>
      <c r="Y277">
        <f t="shared" si="178"/>
        <v>0.55650384000000008</v>
      </c>
      <c r="Z277">
        <f t="shared" si="179"/>
        <v>0</v>
      </c>
      <c r="AE277">
        <f t="shared" si="206"/>
        <v>2287</v>
      </c>
      <c r="AF277">
        <f t="shared" si="180"/>
        <v>2040</v>
      </c>
      <c r="AG277" cm="1">
        <f t="array" ref="AG277">IF(AF277&gt;=MAX($D$3:$D$100),MAX($D$3:$D$100),IF(AE277&lt;$D$3,$D$3,INDEX($D$3:$D$100,MATCH(AE277,$D$3:$D$100)+1)))</f>
        <v>2040</v>
      </c>
      <c r="AH277">
        <f t="shared" si="181"/>
        <v>4.572E-4</v>
      </c>
      <c r="AI277" s="38">
        <f t="shared" si="182"/>
        <v>4.572E-4</v>
      </c>
      <c r="AJ277">
        <f t="shared" si="183"/>
        <v>4.572E-4</v>
      </c>
      <c r="AK277">
        <f t="shared" si="184"/>
        <v>5.5650383999999997</v>
      </c>
      <c r="AL277">
        <f t="shared" si="185"/>
        <v>0</v>
      </c>
      <c r="AN277" s="1" t="str" cm="1">
        <f t="array" ref="AN277">IF(INDEX(Utilities!277:277,$B$9)="","",INDEX(Utilities!277:277,$B$9))</f>
        <v/>
      </c>
      <c r="AO277" s="1" t="str" cm="1">
        <f t="array" ref="AO277">IF(INDEX(Utilities!277:277,$B$9 + 4)="","",INDEX(Utilities!277:277,$B$9 +4))</f>
        <v/>
      </c>
      <c r="AQ277">
        <f t="shared" si="207"/>
        <v>2287</v>
      </c>
      <c r="AR277">
        <f t="shared" si="186"/>
        <v>2040</v>
      </c>
      <c r="AS277" cm="1">
        <f t="array" ref="AS277">IF(AR277&gt;=MAX($D$3:$D$100),MAX($D$3:$D$100),IF(AQ277&lt;$D$3,$D$3,INDEX($D$3:$D$100,MATCH(AQ277,$D$3:$D$100)+1)))</f>
        <v>2040</v>
      </c>
      <c r="AT277">
        <f t="shared" si="187"/>
        <v>9.6840000000000001E-5</v>
      </c>
      <c r="AU277" s="38">
        <f t="shared" si="188"/>
        <v>9.6840000000000001E-5</v>
      </c>
      <c r="AV277">
        <f t="shared" si="189"/>
        <v>9.6840000000000001E-5</v>
      </c>
      <c r="AW277">
        <f t="shared" si="190"/>
        <v>1.17873648</v>
      </c>
      <c r="AX277">
        <f t="shared" si="191"/>
        <v>0</v>
      </c>
      <c r="BC277">
        <f t="shared" si="208"/>
        <v>2287</v>
      </c>
      <c r="BD277">
        <f t="shared" si="192"/>
        <v>2040</v>
      </c>
      <c r="BE277" cm="1">
        <f t="array" ref="BE277">IF(BD277&gt;=MAX($D$3:$D$100),MAX($D$3:$D$100),IF(BC277&lt;$D$3,$D$3,INDEX($D$3:$D$100,MATCH(BC277,$D$3:$D$100)+1)))</f>
        <v>2040</v>
      </c>
      <c r="BF277">
        <f t="shared" si="193"/>
        <v>0.61919999999999997</v>
      </c>
      <c r="BG277" s="38">
        <f t="shared" si="194"/>
        <v>0.61919999999999997</v>
      </c>
      <c r="BH277">
        <f t="shared" si="195"/>
        <v>0.61919999999999997</v>
      </c>
      <c r="BI277">
        <f t="shared" si="196"/>
        <v>7536.9023999999999</v>
      </c>
      <c r="BJ277">
        <f t="shared" si="197"/>
        <v>0</v>
      </c>
      <c r="BL277" s="1" t="str" cm="1">
        <f t="array" ref="BL277">IF(INDEX(Utilities!277:277,$B$9)="","",INDEX(Utilities!277:277,$B$9))</f>
        <v/>
      </c>
      <c r="BM277" s="1" t="str" cm="1">
        <f t="array" ref="BM277">IF(INDEX(Utilities!277:277,$B$9 + 5)="","",INDEX(Utilities!277:277,$B$9 +5))</f>
        <v/>
      </c>
      <c r="BO277">
        <f t="shared" si="209"/>
        <v>2287</v>
      </c>
      <c r="BP277">
        <f t="shared" si="198"/>
        <v>2040</v>
      </c>
      <c r="BQ277" cm="1">
        <f t="array" ref="BQ277">IF(BP277&gt;=MAX($D$3:$D$100),MAX($D$3:$D$100),IF(BO277&lt;$D$3,$D$3,INDEX($D$3:$D$100,MATCH(BO277,$D$3:$D$100)+1)))</f>
        <v>2040</v>
      </c>
      <c r="BR277">
        <f t="shared" si="199"/>
        <v>4.5396000000000001</v>
      </c>
      <c r="BS277" s="38">
        <f t="shared" si="200"/>
        <v>4.5396000000000001</v>
      </c>
      <c r="BT277">
        <f t="shared" si="201"/>
        <v>4.5396000000000001</v>
      </c>
      <c r="BU277">
        <f t="shared" si="202"/>
        <v>55256.011200000001</v>
      </c>
      <c r="BV277">
        <f t="shared" si="203"/>
        <v>0</v>
      </c>
    </row>
    <row r="278" spans="7:74" x14ac:dyDescent="0.25">
      <c r="G278">
        <f t="shared" si="204"/>
        <v>2288</v>
      </c>
      <c r="H278">
        <f t="shared" si="168"/>
        <v>2040</v>
      </c>
      <c r="I278" cm="1">
        <f t="array" ref="I278">IF(H278&gt;=MAX($D$3:$D$100),MAX($D$3:$D$100),IF(G278&lt;$D$3,$D$3,INDEX($D$3:$D$100,MATCH(G278,$D$3:$D$100)+1)))</f>
        <v>2040</v>
      </c>
      <c r="J278">
        <f t="shared" si="169"/>
        <v>6.8040000000000003E-2</v>
      </c>
      <c r="K278">
        <f t="shared" si="170"/>
        <v>6.8040000000000003E-2</v>
      </c>
      <c r="L278">
        <f t="shared" si="171"/>
        <v>6.8040000000000003E-2</v>
      </c>
      <c r="M278">
        <f t="shared" si="172"/>
        <v>828.18288000000007</v>
      </c>
      <c r="N278">
        <f t="shared" si="173"/>
        <v>0</v>
      </c>
      <c r="P278" s="1" t="str" cm="1">
        <f t="array" ref="P278">IF(INDEX(Utilities!278:278,$B$9)="","",INDEX(Utilities!278:278,$B$9))</f>
        <v/>
      </c>
      <c r="Q278" s="1" t="str" cm="1">
        <f t="array" ref="Q278">IF(INDEX(Utilities!278:278,$B$9 + 2)="","",INDEX(Utilities!278:278,$B$9 + 2))</f>
        <v/>
      </c>
      <c r="S278">
        <f t="shared" si="205"/>
        <v>2288</v>
      </c>
      <c r="T278">
        <f t="shared" si="174"/>
        <v>2040</v>
      </c>
      <c r="U278" cm="1">
        <f t="array" ref="U278">IF(T278&gt;=MAX($D$3:$D$100),MAX($D$3:$D$100),IF(S278&lt;$D$3,$D$3,INDEX($D$3:$D$100,MATCH(S278,$D$3:$D$100)+1)))</f>
        <v>2040</v>
      </c>
      <c r="V278">
        <f t="shared" si="175"/>
        <v>4.5720000000000003E-5</v>
      </c>
      <c r="W278" s="38">
        <f t="shared" si="176"/>
        <v>4.5720000000000003E-5</v>
      </c>
      <c r="X278">
        <f t="shared" si="177"/>
        <v>4.5720000000000003E-5</v>
      </c>
      <c r="Y278">
        <f t="shared" si="178"/>
        <v>0.55650384000000008</v>
      </c>
      <c r="Z278">
        <f t="shared" si="179"/>
        <v>0</v>
      </c>
      <c r="AE278">
        <f t="shared" si="206"/>
        <v>2288</v>
      </c>
      <c r="AF278">
        <f t="shared" si="180"/>
        <v>2040</v>
      </c>
      <c r="AG278" cm="1">
        <f t="array" ref="AG278">IF(AF278&gt;=MAX($D$3:$D$100),MAX($D$3:$D$100),IF(AE278&lt;$D$3,$D$3,INDEX($D$3:$D$100,MATCH(AE278,$D$3:$D$100)+1)))</f>
        <v>2040</v>
      </c>
      <c r="AH278">
        <f t="shared" si="181"/>
        <v>4.572E-4</v>
      </c>
      <c r="AI278" s="38">
        <f t="shared" si="182"/>
        <v>4.572E-4</v>
      </c>
      <c r="AJ278">
        <f t="shared" si="183"/>
        <v>4.572E-4</v>
      </c>
      <c r="AK278">
        <f t="shared" si="184"/>
        <v>5.5650383999999997</v>
      </c>
      <c r="AL278">
        <f t="shared" si="185"/>
        <v>0</v>
      </c>
      <c r="AN278" s="1" t="str" cm="1">
        <f t="array" ref="AN278">IF(INDEX(Utilities!278:278,$B$9)="","",INDEX(Utilities!278:278,$B$9))</f>
        <v/>
      </c>
      <c r="AO278" s="1" t="str" cm="1">
        <f t="array" ref="AO278">IF(INDEX(Utilities!278:278,$B$9 + 4)="","",INDEX(Utilities!278:278,$B$9 +4))</f>
        <v/>
      </c>
      <c r="AQ278">
        <f t="shared" si="207"/>
        <v>2288</v>
      </c>
      <c r="AR278">
        <f t="shared" si="186"/>
        <v>2040</v>
      </c>
      <c r="AS278" cm="1">
        <f t="array" ref="AS278">IF(AR278&gt;=MAX($D$3:$D$100),MAX($D$3:$D$100),IF(AQ278&lt;$D$3,$D$3,INDEX($D$3:$D$100,MATCH(AQ278,$D$3:$D$100)+1)))</f>
        <v>2040</v>
      </c>
      <c r="AT278">
        <f t="shared" si="187"/>
        <v>9.6840000000000001E-5</v>
      </c>
      <c r="AU278" s="38">
        <f t="shared" si="188"/>
        <v>9.6840000000000001E-5</v>
      </c>
      <c r="AV278">
        <f t="shared" si="189"/>
        <v>9.6840000000000001E-5</v>
      </c>
      <c r="AW278">
        <f t="shared" si="190"/>
        <v>1.17873648</v>
      </c>
      <c r="AX278">
        <f t="shared" si="191"/>
        <v>0</v>
      </c>
      <c r="BC278">
        <f t="shared" si="208"/>
        <v>2288</v>
      </c>
      <c r="BD278">
        <f t="shared" si="192"/>
        <v>2040</v>
      </c>
      <c r="BE278" cm="1">
        <f t="array" ref="BE278">IF(BD278&gt;=MAX($D$3:$D$100),MAX($D$3:$D$100),IF(BC278&lt;$D$3,$D$3,INDEX($D$3:$D$100,MATCH(BC278,$D$3:$D$100)+1)))</f>
        <v>2040</v>
      </c>
      <c r="BF278">
        <f t="shared" si="193"/>
        <v>0.61919999999999997</v>
      </c>
      <c r="BG278" s="38">
        <f t="shared" si="194"/>
        <v>0.61919999999999997</v>
      </c>
      <c r="BH278">
        <f t="shared" si="195"/>
        <v>0.61919999999999997</v>
      </c>
      <c r="BI278">
        <f t="shared" si="196"/>
        <v>7536.9023999999999</v>
      </c>
      <c r="BJ278">
        <f t="shared" si="197"/>
        <v>0</v>
      </c>
      <c r="BL278" s="1" t="str" cm="1">
        <f t="array" ref="BL278">IF(INDEX(Utilities!278:278,$B$9)="","",INDEX(Utilities!278:278,$B$9))</f>
        <v/>
      </c>
      <c r="BM278" s="1" t="str" cm="1">
        <f t="array" ref="BM278">IF(INDEX(Utilities!278:278,$B$9 + 5)="","",INDEX(Utilities!278:278,$B$9 +5))</f>
        <v/>
      </c>
      <c r="BO278">
        <f t="shared" si="209"/>
        <v>2288</v>
      </c>
      <c r="BP278">
        <f t="shared" si="198"/>
        <v>2040</v>
      </c>
      <c r="BQ278" cm="1">
        <f t="array" ref="BQ278">IF(BP278&gt;=MAX($D$3:$D$100),MAX($D$3:$D$100),IF(BO278&lt;$D$3,$D$3,INDEX($D$3:$D$100,MATCH(BO278,$D$3:$D$100)+1)))</f>
        <v>2040</v>
      </c>
      <c r="BR278">
        <f t="shared" si="199"/>
        <v>4.5396000000000001</v>
      </c>
      <c r="BS278" s="38">
        <f t="shared" si="200"/>
        <v>4.5396000000000001</v>
      </c>
      <c r="BT278">
        <f t="shared" si="201"/>
        <v>4.5396000000000001</v>
      </c>
      <c r="BU278">
        <f t="shared" si="202"/>
        <v>55256.011200000001</v>
      </c>
      <c r="BV278">
        <f t="shared" si="203"/>
        <v>0</v>
      </c>
    </row>
    <row r="279" spans="7:74" x14ac:dyDescent="0.25">
      <c r="G279">
        <f t="shared" si="204"/>
        <v>2289</v>
      </c>
      <c r="H279">
        <f t="shared" si="168"/>
        <v>2040</v>
      </c>
      <c r="I279" cm="1">
        <f t="array" ref="I279">IF(H279&gt;=MAX($D$3:$D$100),MAX($D$3:$D$100),IF(G279&lt;$D$3,$D$3,INDEX($D$3:$D$100,MATCH(G279,$D$3:$D$100)+1)))</f>
        <v>2040</v>
      </c>
      <c r="J279">
        <f t="shared" si="169"/>
        <v>6.8040000000000003E-2</v>
      </c>
      <c r="K279">
        <f t="shared" si="170"/>
        <v>6.8040000000000003E-2</v>
      </c>
      <c r="L279">
        <f t="shared" si="171"/>
        <v>6.8040000000000003E-2</v>
      </c>
      <c r="M279">
        <f t="shared" si="172"/>
        <v>828.18288000000007</v>
      </c>
      <c r="N279">
        <f t="shared" si="173"/>
        <v>0</v>
      </c>
      <c r="P279" s="1" t="str" cm="1">
        <f t="array" ref="P279">IF(INDEX(Utilities!279:279,$B$9)="","",INDEX(Utilities!279:279,$B$9))</f>
        <v/>
      </c>
      <c r="Q279" s="1" t="str" cm="1">
        <f t="array" ref="Q279">IF(INDEX(Utilities!279:279,$B$9 + 2)="","",INDEX(Utilities!279:279,$B$9 + 2))</f>
        <v/>
      </c>
      <c r="S279">
        <f t="shared" si="205"/>
        <v>2289</v>
      </c>
      <c r="T279">
        <f t="shared" si="174"/>
        <v>2040</v>
      </c>
      <c r="U279" cm="1">
        <f t="array" ref="U279">IF(T279&gt;=MAX($D$3:$D$100),MAX($D$3:$D$100),IF(S279&lt;$D$3,$D$3,INDEX($D$3:$D$100,MATCH(S279,$D$3:$D$100)+1)))</f>
        <v>2040</v>
      </c>
      <c r="V279">
        <f t="shared" si="175"/>
        <v>4.5720000000000003E-5</v>
      </c>
      <c r="W279" s="38">
        <f t="shared" si="176"/>
        <v>4.5720000000000003E-5</v>
      </c>
      <c r="X279">
        <f t="shared" si="177"/>
        <v>4.5720000000000003E-5</v>
      </c>
      <c r="Y279">
        <f t="shared" si="178"/>
        <v>0.55650384000000008</v>
      </c>
      <c r="Z279">
        <f t="shared" si="179"/>
        <v>0</v>
      </c>
      <c r="AE279">
        <f t="shared" si="206"/>
        <v>2289</v>
      </c>
      <c r="AF279">
        <f t="shared" si="180"/>
        <v>2040</v>
      </c>
      <c r="AG279" cm="1">
        <f t="array" ref="AG279">IF(AF279&gt;=MAX($D$3:$D$100),MAX($D$3:$D$100),IF(AE279&lt;$D$3,$D$3,INDEX($D$3:$D$100,MATCH(AE279,$D$3:$D$100)+1)))</f>
        <v>2040</v>
      </c>
      <c r="AH279">
        <f t="shared" si="181"/>
        <v>4.572E-4</v>
      </c>
      <c r="AI279" s="38">
        <f t="shared" si="182"/>
        <v>4.572E-4</v>
      </c>
      <c r="AJ279">
        <f t="shared" si="183"/>
        <v>4.572E-4</v>
      </c>
      <c r="AK279">
        <f t="shared" si="184"/>
        <v>5.5650383999999997</v>
      </c>
      <c r="AL279">
        <f t="shared" si="185"/>
        <v>0</v>
      </c>
      <c r="AN279" s="1" t="str" cm="1">
        <f t="array" ref="AN279">IF(INDEX(Utilities!279:279,$B$9)="","",INDEX(Utilities!279:279,$B$9))</f>
        <v/>
      </c>
      <c r="AO279" s="1" t="str" cm="1">
        <f t="array" ref="AO279">IF(INDEX(Utilities!279:279,$B$9 + 4)="","",INDEX(Utilities!279:279,$B$9 +4))</f>
        <v/>
      </c>
      <c r="AQ279">
        <f t="shared" si="207"/>
        <v>2289</v>
      </c>
      <c r="AR279">
        <f t="shared" si="186"/>
        <v>2040</v>
      </c>
      <c r="AS279" cm="1">
        <f t="array" ref="AS279">IF(AR279&gt;=MAX($D$3:$D$100),MAX($D$3:$D$100),IF(AQ279&lt;$D$3,$D$3,INDEX($D$3:$D$100,MATCH(AQ279,$D$3:$D$100)+1)))</f>
        <v>2040</v>
      </c>
      <c r="AT279">
        <f t="shared" si="187"/>
        <v>9.6840000000000001E-5</v>
      </c>
      <c r="AU279" s="38">
        <f t="shared" si="188"/>
        <v>9.6840000000000001E-5</v>
      </c>
      <c r="AV279">
        <f t="shared" si="189"/>
        <v>9.6840000000000001E-5</v>
      </c>
      <c r="AW279">
        <f t="shared" si="190"/>
        <v>1.17873648</v>
      </c>
      <c r="AX279">
        <f t="shared" si="191"/>
        <v>0</v>
      </c>
      <c r="BC279">
        <f t="shared" si="208"/>
        <v>2289</v>
      </c>
      <c r="BD279">
        <f t="shared" si="192"/>
        <v>2040</v>
      </c>
      <c r="BE279" cm="1">
        <f t="array" ref="BE279">IF(BD279&gt;=MAX($D$3:$D$100),MAX($D$3:$D$100),IF(BC279&lt;$D$3,$D$3,INDEX($D$3:$D$100,MATCH(BC279,$D$3:$D$100)+1)))</f>
        <v>2040</v>
      </c>
      <c r="BF279">
        <f t="shared" si="193"/>
        <v>0.61919999999999997</v>
      </c>
      <c r="BG279" s="38">
        <f t="shared" si="194"/>
        <v>0.61919999999999997</v>
      </c>
      <c r="BH279">
        <f t="shared" si="195"/>
        <v>0.61919999999999997</v>
      </c>
      <c r="BI279">
        <f t="shared" si="196"/>
        <v>7536.9023999999999</v>
      </c>
      <c r="BJ279">
        <f t="shared" si="197"/>
        <v>0</v>
      </c>
      <c r="BL279" s="1" t="str" cm="1">
        <f t="array" ref="BL279">IF(INDEX(Utilities!279:279,$B$9)="","",INDEX(Utilities!279:279,$B$9))</f>
        <v/>
      </c>
      <c r="BM279" s="1" t="str" cm="1">
        <f t="array" ref="BM279">IF(INDEX(Utilities!279:279,$B$9 + 5)="","",INDEX(Utilities!279:279,$B$9 +5))</f>
        <v/>
      </c>
      <c r="BO279">
        <f t="shared" si="209"/>
        <v>2289</v>
      </c>
      <c r="BP279">
        <f t="shared" si="198"/>
        <v>2040</v>
      </c>
      <c r="BQ279" cm="1">
        <f t="array" ref="BQ279">IF(BP279&gt;=MAX($D$3:$D$100),MAX($D$3:$D$100),IF(BO279&lt;$D$3,$D$3,INDEX($D$3:$D$100,MATCH(BO279,$D$3:$D$100)+1)))</f>
        <v>2040</v>
      </c>
      <c r="BR279">
        <f t="shared" si="199"/>
        <v>4.5396000000000001</v>
      </c>
      <c r="BS279" s="38">
        <f t="shared" si="200"/>
        <v>4.5396000000000001</v>
      </c>
      <c r="BT279">
        <f t="shared" si="201"/>
        <v>4.5396000000000001</v>
      </c>
      <c r="BU279">
        <f t="shared" si="202"/>
        <v>55256.011200000001</v>
      </c>
      <c r="BV279">
        <f t="shared" si="203"/>
        <v>0</v>
      </c>
    </row>
    <row r="280" spans="7:74" x14ac:dyDescent="0.25">
      <c r="G280">
        <f t="shared" si="204"/>
        <v>2290</v>
      </c>
      <c r="H280">
        <f t="shared" si="168"/>
        <v>2040</v>
      </c>
      <c r="I280" cm="1">
        <f t="array" ref="I280">IF(H280&gt;=MAX($D$3:$D$100),MAX($D$3:$D$100),IF(G280&lt;$D$3,$D$3,INDEX($D$3:$D$100,MATCH(G280,$D$3:$D$100)+1)))</f>
        <v>2040</v>
      </c>
      <c r="J280">
        <f t="shared" si="169"/>
        <v>6.8040000000000003E-2</v>
      </c>
      <c r="K280">
        <f t="shared" si="170"/>
        <v>6.8040000000000003E-2</v>
      </c>
      <c r="L280">
        <f t="shared" si="171"/>
        <v>6.8040000000000003E-2</v>
      </c>
      <c r="M280">
        <f t="shared" si="172"/>
        <v>828.18288000000007</v>
      </c>
      <c r="N280">
        <f t="shared" si="173"/>
        <v>0</v>
      </c>
      <c r="P280" s="1" t="str" cm="1">
        <f t="array" ref="P280">IF(INDEX(Utilities!280:280,$B$9)="","",INDEX(Utilities!280:280,$B$9))</f>
        <v/>
      </c>
      <c r="Q280" s="1" t="str" cm="1">
        <f t="array" ref="Q280">IF(INDEX(Utilities!280:280,$B$9 + 2)="","",INDEX(Utilities!280:280,$B$9 + 2))</f>
        <v/>
      </c>
      <c r="S280">
        <f t="shared" si="205"/>
        <v>2290</v>
      </c>
      <c r="T280">
        <f t="shared" si="174"/>
        <v>2040</v>
      </c>
      <c r="U280" cm="1">
        <f t="array" ref="U280">IF(T280&gt;=MAX($D$3:$D$100),MAX($D$3:$D$100),IF(S280&lt;$D$3,$D$3,INDEX($D$3:$D$100,MATCH(S280,$D$3:$D$100)+1)))</f>
        <v>2040</v>
      </c>
      <c r="V280">
        <f t="shared" si="175"/>
        <v>4.5720000000000003E-5</v>
      </c>
      <c r="W280" s="38">
        <f t="shared" si="176"/>
        <v>4.5720000000000003E-5</v>
      </c>
      <c r="X280">
        <f t="shared" si="177"/>
        <v>4.5720000000000003E-5</v>
      </c>
      <c r="Y280">
        <f t="shared" si="178"/>
        <v>0.55650384000000008</v>
      </c>
      <c r="Z280">
        <f t="shared" si="179"/>
        <v>0</v>
      </c>
      <c r="AE280">
        <f t="shared" si="206"/>
        <v>2290</v>
      </c>
      <c r="AF280">
        <f t="shared" si="180"/>
        <v>2040</v>
      </c>
      <c r="AG280" cm="1">
        <f t="array" ref="AG280">IF(AF280&gt;=MAX($D$3:$D$100),MAX($D$3:$D$100),IF(AE280&lt;$D$3,$D$3,INDEX($D$3:$D$100,MATCH(AE280,$D$3:$D$100)+1)))</f>
        <v>2040</v>
      </c>
      <c r="AH280">
        <f t="shared" si="181"/>
        <v>4.572E-4</v>
      </c>
      <c r="AI280" s="38">
        <f t="shared" si="182"/>
        <v>4.572E-4</v>
      </c>
      <c r="AJ280">
        <f t="shared" si="183"/>
        <v>4.572E-4</v>
      </c>
      <c r="AK280">
        <f t="shared" si="184"/>
        <v>5.5650383999999997</v>
      </c>
      <c r="AL280">
        <f t="shared" si="185"/>
        <v>0</v>
      </c>
      <c r="AN280" s="1" t="str" cm="1">
        <f t="array" ref="AN280">IF(INDEX(Utilities!280:280,$B$9)="","",INDEX(Utilities!280:280,$B$9))</f>
        <v/>
      </c>
      <c r="AO280" s="1" t="str" cm="1">
        <f t="array" ref="AO280">IF(INDEX(Utilities!280:280,$B$9 + 4)="","",INDEX(Utilities!280:280,$B$9 +4))</f>
        <v/>
      </c>
      <c r="AQ280">
        <f t="shared" si="207"/>
        <v>2290</v>
      </c>
      <c r="AR280">
        <f t="shared" si="186"/>
        <v>2040</v>
      </c>
      <c r="AS280" cm="1">
        <f t="array" ref="AS280">IF(AR280&gt;=MAX($D$3:$D$100),MAX($D$3:$D$100),IF(AQ280&lt;$D$3,$D$3,INDEX($D$3:$D$100,MATCH(AQ280,$D$3:$D$100)+1)))</f>
        <v>2040</v>
      </c>
      <c r="AT280">
        <f t="shared" si="187"/>
        <v>9.6840000000000001E-5</v>
      </c>
      <c r="AU280" s="38">
        <f t="shared" si="188"/>
        <v>9.6840000000000001E-5</v>
      </c>
      <c r="AV280">
        <f t="shared" si="189"/>
        <v>9.6840000000000001E-5</v>
      </c>
      <c r="AW280">
        <f t="shared" si="190"/>
        <v>1.17873648</v>
      </c>
      <c r="AX280">
        <f t="shared" si="191"/>
        <v>0</v>
      </c>
      <c r="BC280">
        <f t="shared" si="208"/>
        <v>2290</v>
      </c>
      <c r="BD280">
        <f t="shared" si="192"/>
        <v>2040</v>
      </c>
      <c r="BE280" cm="1">
        <f t="array" ref="BE280">IF(BD280&gt;=MAX($D$3:$D$100),MAX($D$3:$D$100),IF(BC280&lt;$D$3,$D$3,INDEX($D$3:$D$100,MATCH(BC280,$D$3:$D$100)+1)))</f>
        <v>2040</v>
      </c>
      <c r="BF280">
        <f t="shared" si="193"/>
        <v>0.61919999999999997</v>
      </c>
      <c r="BG280" s="38">
        <f t="shared" si="194"/>
        <v>0.61919999999999997</v>
      </c>
      <c r="BH280">
        <f t="shared" si="195"/>
        <v>0.61919999999999997</v>
      </c>
      <c r="BI280">
        <f t="shared" si="196"/>
        <v>7536.9023999999999</v>
      </c>
      <c r="BJ280">
        <f t="shared" si="197"/>
        <v>0</v>
      </c>
      <c r="BL280" s="1" t="str" cm="1">
        <f t="array" ref="BL280">IF(INDEX(Utilities!280:280,$B$9)="","",INDEX(Utilities!280:280,$B$9))</f>
        <v/>
      </c>
      <c r="BM280" s="1" t="str" cm="1">
        <f t="array" ref="BM280">IF(INDEX(Utilities!280:280,$B$9 + 5)="","",INDEX(Utilities!280:280,$B$9 +5))</f>
        <v/>
      </c>
      <c r="BO280">
        <f t="shared" si="209"/>
        <v>2290</v>
      </c>
      <c r="BP280">
        <f t="shared" si="198"/>
        <v>2040</v>
      </c>
      <c r="BQ280" cm="1">
        <f t="array" ref="BQ280">IF(BP280&gt;=MAX($D$3:$D$100),MAX($D$3:$D$100),IF(BO280&lt;$D$3,$D$3,INDEX($D$3:$D$100,MATCH(BO280,$D$3:$D$100)+1)))</f>
        <v>2040</v>
      </c>
      <c r="BR280">
        <f t="shared" si="199"/>
        <v>4.5396000000000001</v>
      </c>
      <c r="BS280" s="38">
        <f t="shared" si="200"/>
        <v>4.5396000000000001</v>
      </c>
      <c r="BT280">
        <f t="shared" si="201"/>
        <v>4.5396000000000001</v>
      </c>
      <c r="BU280">
        <f t="shared" si="202"/>
        <v>55256.011200000001</v>
      </c>
      <c r="BV280">
        <f t="shared" si="203"/>
        <v>0</v>
      </c>
    </row>
    <row r="281" spans="7:74" x14ac:dyDescent="0.25">
      <c r="G281">
        <f t="shared" si="204"/>
        <v>2291</v>
      </c>
      <c r="H281">
        <f t="shared" si="168"/>
        <v>2040</v>
      </c>
      <c r="I281" cm="1">
        <f t="array" ref="I281">IF(H281&gt;=MAX($D$3:$D$100),MAX($D$3:$D$100),IF(G281&lt;$D$3,$D$3,INDEX($D$3:$D$100,MATCH(G281,$D$3:$D$100)+1)))</f>
        <v>2040</v>
      </c>
      <c r="J281">
        <f t="shared" si="169"/>
        <v>6.8040000000000003E-2</v>
      </c>
      <c r="K281">
        <f t="shared" si="170"/>
        <v>6.8040000000000003E-2</v>
      </c>
      <c r="L281">
        <f t="shared" si="171"/>
        <v>6.8040000000000003E-2</v>
      </c>
      <c r="M281">
        <f t="shared" si="172"/>
        <v>828.18288000000007</v>
      </c>
      <c r="N281">
        <f t="shared" si="173"/>
        <v>0</v>
      </c>
      <c r="P281" s="1" t="str" cm="1">
        <f t="array" ref="P281">IF(INDEX(Utilities!281:281,$B$9)="","",INDEX(Utilities!281:281,$B$9))</f>
        <v/>
      </c>
      <c r="Q281" s="1" t="str" cm="1">
        <f t="array" ref="Q281">IF(INDEX(Utilities!281:281,$B$9 + 2)="","",INDEX(Utilities!281:281,$B$9 + 2))</f>
        <v/>
      </c>
      <c r="S281">
        <f t="shared" si="205"/>
        <v>2291</v>
      </c>
      <c r="T281">
        <f t="shared" si="174"/>
        <v>2040</v>
      </c>
      <c r="U281" cm="1">
        <f t="array" ref="U281">IF(T281&gt;=MAX($D$3:$D$100),MAX($D$3:$D$100),IF(S281&lt;$D$3,$D$3,INDEX($D$3:$D$100,MATCH(S281,$D$3:$D$100)+1)))</f>
        <v>2040</v>
      </c>
      <c r="V281">
        <f t="shared" si="175"/>
        <v>4.5720000000000003E-5</v>
      </c>
      <c r="W281" s="38">
        <f t="shared" si="176"/>
        <v>4.5720000000000003E-5</v>
      </c>
      <c r="X281">
        <f t="shared" si="177"/>
        <v>4.5720000000000003E-5</v>
      </c>
      <c r="Y281">
        <f t="shared" si="178"/>
        <v>0.55650384000000008</v>
      </c>
      <c r="Z281">
        <f t="shared" si="179"/>
        <v>0</v>
      </c>
      <c r="AE281">
        <f t="shared" si="206"/>
        <v>2291</v>
      </c>
      <c r="AF281">
        <f t="shared" si="180"/>
        <v>2040</v>
      </c>
      <c r="AG281" cm="1">
        <f t="array" ref="AG281">IF(AF281&gt;=MAX($D$3:$D$100),MAX($D$3:$D$100),IF(AE281&lt;$D$3,$D$3,INDEX($D$3:$D$100,MATCH(AE281,$D$3:$D$100)+1)))</f>
        <v>2040</v>
      </c>
      <c r="AH281">
        <f t="shared" si="181"/>
        <v>4.572E-4</v>
      </c>
      <c r="AI281" s="38">
        <f t="shared" si="182"/>
        <v>4.572E-4</v>
      </c>
      <c r="AJ281">
        <f t="shared" si="183"/>
        <v>4.572E-4</v>
      </c>
      <c r="AK281">
        <f t="shared" si="184"/>
        <v>5.5650383999999997</v>
      </c>
      <c r="AL281">
        <f t="shared" si="185"/>
        <v>0</v>
      </c>
      <c r="AN281" s="1" t="str" cm="1">
        <f t="array" ref="AN281">IF(INDEX(Utilities!281:281,$B$9)="","",INDEX(Utilities!281:281,$B$9))</f>
        <v/>
      </c>
      <c r="AO281" s="1" t="str" cm="1">
        <f t="array" ref="AO281">IF(INDEX(Utilities!281:281,$B$9 + 4)="","",INDEX(Utilities!281:281,$B$9 +4))</f>
        <v/>
      </c>
      <c r="AQ281">
        <f t="shared" si="207"/>
        <v>2291</v>
      </c>
      <c r="AR281">
        <f t="shared" si="186"/>
        <v>2040</v>
      </c>
      <c r="AS281" cm="1">
        <f t="array" ref="AS281">IF(AR281&gt;=MAX($D$3:$D$100),MAX($D$3:$D$100),IF(AQ281&lt;$D$3,$D$3,INDEX($D$3:$D$100,MATCH(AQ281,$D$3:$D$100)+1)))</f>
        <v>2040</v>
      </c>
      <c r="AT281">
        <f t="shared" si="187"/>
        <v>9.6840000000000001E-5</v>
      </c>
      <c r="AU281" s="38">
        <f t="shared" si="188"/>
        <v>9.6840000000000001E-5</v>
      </c>
      <c r="AV281">
        <f t="shared" si="189"/>
        <v>9.6840000000000001E-5</v>
      </c>
      <c r="AW281">
        <f t="shared" si="190"/>
        <v>1.17873648</v>
      </c>
      <c r="AX281">
        <f t="shared" si="191"/>
        <v>0</v>
      </c>
      <c r="BC281">
        <f t="shared" si="208"/>
        <v>2291</v>
      </c>
      <c r="BD281">
        <f t="shared" si="192"/>
        <v>2040</v>
      </c>
      <c r="BE281" cm="1">
        <f t="array" ref="BE281">IF(BD281&gt;=MAX($D$3:$D$100),MAX($D$3:$D$100),IF(BC281&lt;$D$3,$D$3,INDEX($D$3:$D$100,MATCH(BC281,$D$3:$D$100)+1)))</f>
        <v>2040</v>
      </c>
      <c r="BF281">
        <f t="shared" si="193"/>
        <v>0.61919999999999997</v>
      </c>
      <c r="BG281" s="38">
        <f t="shared" si="194"/>
        <v>0.61919999999999997</v>
      </c>
      <c r="BH281">
        <f t="shared" si="195"/>
        <v>0.61919999999999997</v>
      </c>
      <c r="BI281">
        <f t="shared" si="196"/>
        <v>7536.9023999999999</v>
      </c>
      <c r="BJ281">
        <f t="shared" si="197"/>
        <v>0</v>
      </c>
      <c r="BL281" s="1" t="str" cm="1">
        <f t="array" ref="BL281">IF(INDEX(Utilities!281:281,$B$9)="","",INDEX(Utilities!281:281,$B$9))</f>
        <v/>
      </c>
      <c r="BM281" s="1" t="str" cm="1">
        <f t="array" ref="BM281">IF(INDEX(Utilities!281:281,$B$9 + 5)="","",INDEX(Utilities!281:281,$B$9 +5))</f>
        <v/>
      </c>
      <c r="BO281">
        <f t="shared" si="209"/>
        <v>2291</v>
      </c>
      <c r="BP281">
        <f t="shared" si="198"/>
        <v>2040</v>
      </c>
      <c r="BQ281" cm="1">
        <f t="array" ref="BQ281">IF(BP281&gt;=MAX($D$3:$D$100),MAX($D$3:$D$100),IF(BO281&lt;$D$3,$D$3,INDEX($D$3:$D$100,MATCH(BO281,$D$3:$D$100)+1)))</f>
        <v>2040</v>
      </c>
      <c r="BR281">
        <f t="shared" si="199"/>
        <v>4.5396000000000001</v>
      </c>
      <c r="BS281" s="38">
        <f t="shared" si="200"/>
        <v>4.5396000000000001</v>
      </c>
      <c r="BT281">
        <f t="shared" si="201"/>
        <v>4.5396000000000001</v>
      </c>
      <c r="BU281">
        <f t="shared" si="202"/>
        <v>55256.011200000001</v>
      </c>
      <c r="BV281">
        <f t="shared" si="203"/>
        <v>0</v>
      </c>
    </row>
    <row r="282" spans="7:74" x14ac:dyDescent="0.25">
      <c r="G282">
        <f t="shared" si="204"/>
        <v>2292</v>
      </c>
      <c r="H282">
        <f t="shared" si="168"/>
        <v>2040</v>
      </c>
      <c r="I282" cm="1">
        <f t="array" ref="I282">IF(H282&gt;=MAX($D$3:$D$100),MAX($D$3:$D$100),IF(G282&lt;$D$3,$D$3,INDEX($D$3:$D$100,MATCH(G282,$D$3:$D$100)+1)))</f>
        <v>2040</v>
      </c>
      <c r="J282">
        <f t="shared" si="169"/>
        <v>6.8040000000000003E-2</v>
      </c>
      <c r="K282">
        <f t="shared" si="170"/>
        <v>6.8040000000000003E-2</v>
      </c>
      <c r="L282">
        <f t="shared" si="171"/>
        <v>6.8040000000000003E-2</v>
      </c>
      <c r="M282">
        <f t="shared" si="172"/>
        <v>828.18288000000007</v>
      </c>
      <c r="N282">
        <f t="shared" si="173"/>
        <v>0</v>
      </c>
      <c r="P282" s="1" t="str" cm="1">
        <f t="array" ref="P282">IF(INDEX(Utilities!282:282,$B$9)="","",INDEX(Utilities!282:282,$B$9))</f>
        <v/>
      </c>
      <c r="Q282" s="1" t="str" cm="1">
        <f t="array" ref="Q282">IF(INDEX(Utilities!282:282,$B$9 + 2)="","",INDEX(Utilities!282:282,$B$9 + 2))</f>
        <v/>
      </c>
      <c r="S282">
        <f t="shared" si="205"/>
        <v>2292</v>
      </c>
      <c r="T282">
        <f t="shared" si="174"/>
        <v>2040</v>
      </c>
      <c r="U282" cm="1">
        <f t="array" ref="U282">IF(T282&gt;=MAX($D$3:$D$100),MAX($D$3:$D$100),IF(S282&lt;$D$3,$D$3,INDEX($D$3:$D$100,MATCH(S282,$D$3:$D$100)+1)))</f>
        <v>2040</v>
      </c>
      <c r="V282">
        <f t="shared" si="175"/>
        <v>4.5720000000000003E-5</v>
      </c>
      <c r="W282" s="38">
        <f t="shared" si="176"/>
        <v>4.5720000000000003E-5</v>
      </c>
      <c r="X282">
        <f t="shared" si="177"/>
        <v>4.5720000000000003E-5</v>
      </c>
      <c r="Y282">
        <f t="shared" si="178"/>
        <v>0.55650384000000008</v>
      </c>
      <c r="Z282">
        <f t="shared" si="179"/>
        <v>0</v>
      </c>
      <c r="AE282">
        <f t="shared" si="206"/>
        <v>2292</v>
      </c>
      <c r="AF282">
        <f t="shared" si="180"/>
        <v>2040</v>
      </c>
      <c r="AG282" cm="1">
        <f t="array" ref="AG282">IF(AF282&gt;=MAX($D$3:$D$100),MAX($D$3:$D$100),IF(AE282&lt;$D$3,$D$3,INDEX($D$3:$D$100,MATCH(AE282,$D$3:$D$100)+1)))</f>
        <v>2040</v>
      </c>
      <c r="AH282">
        <f t="shared" si="181"/>
        <v>4.572E-4</v>
      </c>
      <c r="AI282" s="38">
        <f t="shared" si="182"/>
        <v>4.572E-4</v>
      </c>
      <c r="AJ282">
        <f t="shared" si="183"/>
        <v>4.572E-4</v>
      </c>
      <c r="AK282">
        <f t="shared" si="184"/>
        <v>5.5650383999999997</v>
      </c>
      <c r="AL282">
        <f t="shared" si="185"/>
        <v>0</v>
      </c>
      <c r="AN282" s="1" t="str" cm="1">
        <f t="array" ref="AN282">IF(INDEX(Utilities!282:282,$B$9)="","",INDEX(Utilities!282:282,$B$9))</f>
        <v/>
      </c>
      <c r="AO282" s="1" t="str" cm="1">
        <f t="array" ref="AO282">IF(INDEX(Utilities!282:282,$B$9 + 4)="","",INDEX(Utilities!282:282,$B$9 +4))</f>
        <v/>
      </c>
      <c r="AQ282">
        <f t="shared" si="207"/>
        <v>2292</v>
      </c>
      <c r="AR282">
        <f t="shared" si="186"/>
        <v>2040</v>
      </c>
      <c r="AS282" cm="1">
        <f t="array" ref="AS282">IF(AR282&gt;=MAX($D$3:$D$100),MAX($D$3:$D$100),IF(AQ282&lt;$D$3,$D$3,INDEX($D$3:$D$100,MATCH(AQ282,$D$3:$D$100)+1)))</f>
        <v>2040</v>
      </c>
      <c r="AT282">
        <f t="shared" si="187"/>
        <v>9.6840000000000001E-5</v>
      </c>
      <c r="AU282" s="38">
        <f t="shared" si="188"/>
        <v>9.6840000000000001E-5</v>
      </c>
      <c r="AV282">
        <f t="shared" si="189"/>
        <v>9.6840000000000001E-5</v>
      </c>
      <c r="AW282">
        <f t="shared" si="190"/>
        <v>1.17873648</v>
      </c>
      <c r="AX282">
        <f t="shared" si="191"/>
        <v>0</v>
      </c>
      <c r="BC282">
        <f t="shared" si="208"/>
        <v>2292</v>
      </c>
      <c r="BD282">
        <f t="shared" si="192"/>
        <v>2040</v>
      </c>
      <c r="BE282" cm="1">
        <f t="array" ref="BE282">IF(BD282&gt;=MAX($D$3:$D$100),MAX($D$3:$D$100),IF(BC282&lt;$D$3,$D$3,INDEX($D$3:$D$100,MATCH(BC282,$D$3:$D$100)+1)))</f>
        <v>2040</v>
      </c>
      <c r="BF282">
        <f t="shared" si="193"/>
        <v>0.61919999999999997</v>
      </c>
      <c r="BG282" s="38">
        <f t="shared" si="194"/>
        <v>0.61919999999999997</v>
      </c>
      <c r="BH282">
        <f t="shared" si="195"/>
        <v>0.61919999999999997</v>
      </c>
      <c r="BI282">
        <f t="shared" si="196"/>
        <v>7536.9023999999999</v>
      </c>
      <c r="BJ282">
        <f t="shared" si="197"/>
        <v>0</v>
      </c>
      <c r="BL282" s="1" t="str" cm="1">
        <f t="array" ref="BL282">IF(INDEX(Utilities!282:282,$B$9)="","",INDEX(Utilities!282:282,$B$9))</f>
        <v/>
      </c>
      <c r="BM282" s="1" t="str" cm="1">
        <f t="array" ref="BM282">IF(INDEX(Utilities!282:282,$B$9 + 5)="","",INDEX(Utilities!282:282,$B$9 +5))</f>
        <v/>
      </c>
      <c r="BO282">
        <f t="shared" si="209"/>
        <v>2292</v>
      </c>
      <c r="BP282">
        <f t="shared" si="198"/>
        <v>2040</v>
      </c>
      <c r="BQ282" cm="1">
        <f t="array" ref="BQ282">IF(BP282&gt;=MAX($D$3:$D$100),MAX($D$3:$D$100),IF(BO282&lt;$D$3,$D$3,INDEX($D$3:$D$100,MATCH(BO282,$D$3:$D$100)+1)))</f>
        <v>2040</v>
      </c>
      <c r="BR282">
        <f t="shared" si="199"/>
        <v>4.5396000000000001</v>
      </c>
      <c r="BS282" s="38">
        <f t="shared" si="200"/>
        <v>4.5396000000000001</v>
      </c>
      <c r="BT282">
        <f t="shared" si="201"/>
        <v>4.5396000000000001</v>
      </c>
      <c r="BU282">
        <f t="shared" si="202"/>
        <v>55256.011200000001</v>
      </c>
      <c r="BV282">
        <f t="shared" si="203"/>
        <v>0</v>
      </c>
    </row>
    <row r="283" spans="7:74" x14ac:dyDescent="0.25">
      <c r="G283">
        <f t="shared" si="204"/>
        <v>2293</v>
      </c>
      <c r="H283">
        <f t="shared" si="168"/>
        <v>2040</v>
      </c>
      <c r="I283" cm="1">
        <f t="array" ref="I283">IF(H283&gt;=MAX($D$3:$D$100),MAX($D$3:$D$100),IF(G283&lt;$D$3,$D$3,INDEX($D$3:$D$100,MATCH(G283,$D$3:$D$100)+1)))</f>
        <v>2040</v>
      </c>
      <c r="J283">
        <f t="shared" si="169"/>
        <v>6.8040000000000003E-2</v>
      </c>
      <c r="K283">
        <f t="shared" si="170"/>
        <v>6.8040000000000003E-2</v>
      </c>
      <c r="L283">
        <f t="shared" si="171"/>
        <v>6.8040000000000003E-2</v>
      </c>
      <c r="M283">
        <f t="shared" si="172"/>
        <v>828.18288000000007</v>
      </c>
      <c r="N283">
        <f t="shared" si="173"/>
        <v>0</v>
      </c>
      <c r="P283" s="1" t="str" cm="1">
        <f t="array" ref="P283">IF(INDEX(Utilities!283:283,$B$9)="","",INDEX(Utilities!283:283,$B$9))</f>
        <v/>
      </c>
      <c r="Q283" s="1" t="str" cm="1">
        <f t="array" ref="Q283">IF(INDEX(Utilities!283:283,$B$9 + 2)="","",INDEX(Utilities!283:283,$B$9 + 2))</f>
        <v/>
      </c>
      <c r="S283">
        <f t="shared" si="205"/>
        <v>2293</v>
      </c>
      <c r="T283">
        <f t="shared" si="174"/>
        <v>2040</v>
      </c>
      <c r="U283" cm="1">
        <f t="array" ref="U283">IF(T283&gt;=MAX($D$3:$D$100),MAX($D$3:$D$100),IF(S283&lt;$D$3,$D$3,INDEX($D$3:$D$100,MATCH(S283,$D$3:$D$100)+1)))</f>
        <v>2040</v>
      </c>
      <c r="V283">
        <f t="shared" si="175"/>
        <v>4.5720000000000003E-5</v>
      </c>
      <c r="W283" s="38">
        <f t="shared" si="176"/>
        <v>4.5720000000000003E-5</v>
      </c>
      <c r="X283">
        <f t="shared" si="177"/>
        <v>4.5720000000000003E-5</v>
      </c>
      <c r="Y283">
        <f t="shared" si="178"/>
        <v>0.55650384000000008</v>
      </c>
      <c r="Z283">
        <f t="shared" si="179"/>
        <v>0</v>
      </c>
      <c r="AE283">
        <f t="shared" si="206"/>
        <v>2293</v>
      </c>
      <c r="AF283">
        <f t="shared" si="180"/>
        <v>2040</v>
      </c>
      <c r="AG283" cm="1">
        <f t="array" ref="AG283">IF(AF283&gt;=MAX($D$3:$D$100),MAX($D$3:$D$100),IF(AE283&lt;$D$3,$D$3,INDEX($D$3:$D$100,MATCH(AE283,$D$3:$D$100)+1)))</f>
        <v>2040</v>
      </c>
      <c r="AH283">
        <f t="shared" si="181"/>
        <v>4.572E-4</v>
      </c>
      <c r="AI283" s="38">
        <f t="shared" si="182"/>
        <v>4.572E-4</v>
      </c>
      <c r="AJ283">
        <f t="shared" si="183"/>
        <v>4.572E-4</v>
      </c>
      <c r="AK283">
        <f t="shared" si="184"/>
        <v>5.5650383999999997</v>
      </c>
      <c r="AL283">
        <f t="shared" si="185"/>
        <v>0</v>
      </c>
      <c r="AN283" s="1" t="str" cm="1">
        <f t="array" ref="AN283">IF(INDEX(Utilities!283:283,$B$9)="","",INDEX(Utilities!283:283,$B$9))</f>
        <v/>
      </c>
      <c r="AO283" s="1" t="str" cm="1">
        <f t="array" ref="AO283">IF(INDEX(Utilities!283:283,$B$9 + 4)="","",INDEX(Utilities!283:283,$B$9 +4))</f>
        <v/>
      </c>
      <c r="AQ283">
        <f t="shared" si="207"/>
        <v>2293</v>
      </c>
      <c r="AR283">
        <f t="shared" si="186"/>
        <v>2040</v>
      </c>
      <c r="AS283" cm="1">
        <f t="array" ref="AS283">IF(AR283&gt;=MAX($D$3:$D$100),MAX($D$3:$D$100),IF(AQ283&lt;$D$3,$D$3,INDEX($D$3:$D$100,MATCH(AQ283,$D$3:$D$100)+1)))</f>
        <v>2040</v>
      </c>
      <c r="AT283">
        <f t="shared" si="187"/>
        <v>9.6840000000000001E-5</v>
      </c>
      <c r="AU283" s="38">
        <f t="shared" si="188"/>
        <v>9.6840000000000001E-5</v>
      </c>
      <c r="AV283">
        <f t="shared" si="189"/>
        <v>9.6840000000000001E-5</v>
      </c>
      <c r="AW283">
        <f t="shared" si="190"/>
        <v>1.17873648</v>
      </c>
      <c r="AX283">
        <f t="shared" si="191"/>
        <v>0</v>
      </c>
      <c r="BC283">
        <f t="shared" si="208"/>
        <v>2293</v>
      </c>
      <c r="BD283">
        <f t="shared" si="192"/>
        <v>2040</v>
      </c>
      <c r="BE283" cm="1">
        <f t="array" ref="BE283">IF(BD283&gt;=MAX($D$3:$D$100),MAX($D$3:$D$100),IF(BC283&lt;$D$3,$D$3,INDEX($D$3:$D$100,MATCH(BC283,$D$3:$D$100)+1)))</f>
        <v>2040</v>
      </c>
      <c r="BF283">
        <f t="shared" si="193"/>
        <v>0.61919999999999997</v>
      </c>
      <c r="BG283" s="38">
        <f t="shared" si="194"/>
        <v>0.61919999999999997</v>
      </c>
      <c r="BH283">
        <f t="shared" si="195"/>
        <v>0.61919999999999997</v>
      </c>
      <c r="BI283">
        <f t="shared" si="196"/>
        <v>7536.9023999999999</v>
      </c>
      <c r="BJ283">
        <f t="shared" si="197"/>
        <v>0</v>
      </c>
      <c r="BL283" s="1" t="str" cm="1">
        <f t="array" ref="BL283">IF(INDEX(Utilities!283:283,$B$9)="","",INDEX(Utilities!283:283,$B$9))</f>
        <v/>
      </c>
      <c r="BM283" s="1" t="str" cm="1">
        <f t="array" ref="BM283">IF(INDEX(Utilities!283:283,$B$9 + 5)="","",INDEX(Utilities!283:283,$B$9 +5))</f>
        <v/>
      </c>
      <c r="BO283">
        <f t="shared" si="209"/>
        <v>2293</v>
      </c>
      <c r="BP283">
        <f t="shared" si="198"/>
        <v>2040</v>
      </c>
      <c r="BQ283" cm="1">
        <f t="array" ref="BQ283">IF(BP283&gt;=MAX($D$3:$D$100),MAX($D$3:$D$100),IF(BO283&lt;$D$3,$D$3,INDEX($D$3:$D$100,MATCH(BO283,$D$3:$D$100)+1)))</f>
        <v>2040</v>
      </c>
      <c r="BR283">
        <f t="shared" si="199"/>
        <v>4.5396000000000001</v>
      </c>
      <c r="BS283" s="38">
        <f t="shared" si="200"/>
        <v>4.5396000000000001</v>
      </c>
      <c r="BT283">
        <f t="shared" si="201"/>
        <v>4.5396000000000001</v>
      </c>
      <c r="BU283">
        <f t="shared" si="202"/>
        <v>55256.011200000001</v>
      </c>
      <c r="BV283">
        <f t="shared" si="203"/>
        <v>0</v>
      </c>
    </row>
    <row r="284" spans="7:74" x14ac:dyDescent="0.25">
      <c r="G284">
        <f t="shared" si="204"/>
        <v>2294</v>
      </c>
      <c r="H284">
        <f t="shared" si="168"/>
        <v>2040</v>
      </c>
      <c r="I284" cm="1">
        <f t="array" ref="I284">IF(H284&gt;=MAX($D$3:$D$100),MAX($D$3:$D$100),IF(G284&lt;$D$3,$D$3,INDEX($D$3:$D$100,MATCH(G284,$D$3:$D$100)+1)))</f>
        <v>2040</v>
      </c>
      <c r="J284">
        <f t="shared" si="169"/>
        <v>6.8040000000000003E-2</v>
      </c>
      <c r="K284">
        <f t="shared" si="170"/>
        <v>6.8040000000000003E-2</v>
      </c>
      <c r="L284">
        <f t="shared" si="171"/>
        <v>6.8040000000000003E-2</v>
      </c>
      <c r="M284">
        <f t="shared" si="172"/>
        <v>828.18288000000007</v>
      </c>
      <c r="N284">
        <f t="shared" si="173"/>
        <v>0</v>
      </c>
      <c r="P284" s="1" t="str" cm="1">
        <f t="array" ref="P284">IF(INDEX(Utilities!284:284,$B$9)="","",INDEX(Utilities!284:284,$B$9))</f>
        <v/>
      </c>
      <c r="Q284" s="1" t="str" cm="1">
        <f t="array" ref="Q284">IF(INDEX(Utilities!284:284,$B$9 + 2)="","",INDEX(Utilities!284:284,$B$9 + 2))</f>
        <v/>
      </c>
      <c r="S284">
        <f t="shared" si="205"/>
        <v>2294</v>
      </c>
      <c r="T284">
        <f t="shared" si="174"/>
        <v>2040</v>
      </c>
      <c r="U284" cm="1">
        <f t="array" ref="U284">IF(T284&gt;=MAX($D$3:$D$100),MAX($D$3:$D$100),IF(S284&lt;$D$3,$D$3,INDEX($D$3:$D$100,MATCH(S284,$D$3:$D$100)+1)))</f>
        <v>2040</v>
      </c>
      <c r="V284">
        <f t="shared" si="175"/>
        <v>4.5720000000000003E-5</v>
      </c>
      <c r="W284" s="38">
        <f t="shared" si="176"/>
        <v>4.5720000000000003E-5</v>
      </c>
      <c r="X284">
        <f t="shared" si="177"/>
        <v>4.5720000000000003E-5</v>
      </c>
      <c r="Y284">
        <f t="shared" si="178"/>
        <v>0.55650384000000008</v>
      </c>
      <c r="Z284">
        <f t="shared" si="179"/>
        <v>0</v>
      </c>
      <c r="AE284">
        <f t="shared" si="206"/>
        <v>2294</v>
      </c>
      <c r="AF284">
        <f t="shared" si="180"/>
        <v>2040</v>
      </c>
      <c r="AG284" cm="1">
        <f t="array" ref="AG284">IF(AF284&gt;=MAX($D$3:$D$100),MAX($D$3:$D$100),IF(AE284&lt;$D$3,$D$3,INDEX($D$3:$D$100,MATCH(AE284,$D$3:$D$100)+1)))</f>
        <v>2040</v>
      </c>
      <c r="AH284">
        <f t="shared" si="181"/>
        <v>4.572E-4</v>
      </c>
      <c r="AI284" s="38">
        <f t="shared" si="182"/>
        <v>4.572E-4</v>
      </c>
      <c r="AJ284">
        <f t="shared" si="183"/>
        <v>4.572E-4</v>
      </c>
      <c r="AK284">
        <f t="shared" si="184"/>
        <v>5.5650383999999997</v>
      </c>
      <c r="AL284">
        <f t="shared" si="185"/>
        <v>0</v>
      </c>
      <c r="AN284" s="1" t="str" cm="1">
        <f t="array" ref="AN284">IF(INDEX(Utilities!284:284,$B$9)="","",INDEX(Utilities!284:284,$B$9))</f>
        <v/>
      </c>
      <c r="AO284" s="1" t="str" cm="1">
        <f t="array" ref="AO284">IF(INDEX(Utilities!284:284,$B$9 + 4)="","",INDEX(Utilities!284:284,$B$9 +4))</f>
        <v/>
      </c>
      <c r="AQ284">
        <f t="shared" si="207"/>
        <v>2294</v>
      </c>
      <c r="AR284">
        <f t="shared" si="186"/>
        <v>2040</v>
      </c>
      <c r="AS284" cm="1">
        <f t="array" ref="AS284">IF(AR284&gt;=MAX($D$3:$D$100),MAX($D$3:$D$100),IF(AQ284&lt;$D$3,$D$3,INDEX($D$3:$D$100,MATCH(AQ284,$D$3:$D$100)+1)))</f>
        <v>2040</v>
      </c>
      <c r="AT284">
        <f t="shared" si="187"/>
        <v>9.6840000000000001E-5</v>
      </c>
      <c r="AU284" s="38">
        <f t="shared" si="188"/>
        <v>9.6840000000000001E-5</v>
      </c>
      <c r="AV284">
        <f t="shared" si="189"/>
        <v>9.6840000000000001E-5</v>
      </c>
      <c r="AW284">
        <f t="shared" si="190"/>
        <v>1.17873648</v>
      </c>
      <c r="AX284">
        <f t="shared" si="191"/>
        <v>0</v>
      </c>
      <c r="BC284">
        <f t="shared" si="208"/>
        <v>2294</v>
      </c>
      <c r="BD284">
        <f t="shared" si="192"/>
        <v>2040</v>
      </c>
      <c r="BE284" cm="1">
        <f t="array" ref="BE284">IF(BD284&gt;=MAX($D$3:$D$100),MAX($D$3:$D$100),IF(BC284&lt;$D$3,$D$3,INDEX($D$3:$D$100,MATCH(BC284,$D$3:$D$100)+1)))</f>
        <v>2040</v>
      </c>
      <c r="BF284">
        <f t="shared" si="193"/>
        <v>0.61919999999999997</v>
      </c>
      <c r="BG284" s="38">
        <f t="shared" si="194"/>
        <v>0.61919999999999997</v>
      </c>
      <c r="BH284">
        <f t="shared" si="195"/>
        <v>0.61919999999999997</v>
      </c>
      <c r="BI284">
        <f t="shared" si="196"/>
        <v>7536.9023999999999</v>
      </c>
      <c r="BJ284">
        <f t="shared" si="197"/>
        <v>0</v>
      </c>
      <c r="BL284" s="1" t="str" cm="1">
        <f t="array" ref="BL284">IF(INDEX(Utilities!284:284,$B$9)="","",INDEX(Utilities!284:284,$B$9))</f>
        <v/>
      </c>
      <c r="BM284" s="1" t="str" cm="1">
        <f t="array" ref="BM284">IF(INDEX(Utilities!284:284,$B$9 + 5)="","",INDEX(Utilities!284:284,$B$9 +5))</f>
        <v/>
      </c>
      <c r="BO284">
        <f t="shared" si="209"/>
        <v>2294</v>
      </c>
      <c r="BP284">
        <f t="shared" si="198"/>
        <v>2040</v>
      </c>
      <c r="BQ284" cm="1">
        <f t="array" ref="BQ284">IF(BP284&gt;=MAX($D$3:$D$100),MAX($D$3:$D$100),IF(BO284&lt;$D$3,$D$3,INDEX($D$3:$D$100,MATCH(BO284,$D$3:$D$100)+1)))</f>
        <v>2040</v>
      </c>
      <c r="BR284">
        <f t="shared" si="199"/>
        <v>4.5396000000000001</v>
      </c>
      <c r="BS284" s="38">
        <f t="shared" si="200"/>
        <v>4.5396000000000001</v>
      </c>
      <c r="BT284">
        <f t="shared" si="201"/>
        <v>4.5396000000000001</v>
      </c>
      <c r="BU284">
        <f t="shared" si="202"/>
        <v>55256.011200000001</v>
      </c>
      <c r="BV284">
        <f t="shared" si="203"/>
        <v>0</v>
      </c>
    </row>
    <row r="285" spans="7:74" x14ac:dyDescent="0.25">
      <c r="G285">
        <f t="shared" si="204"/>
        <v>2295</v>
      </c>
      <c r="H285">
        <f t="shared" si="168"/>
        <v>2040</v>
      </c>
      <c r="I285" cm="1">
        <f t="array" ref="I285">IF(H285&gt;=MAX($D$3:$D$100),MAX($D$3:$D$100),IF(G285&lt;$D$3,$D$3,INDEX($D$3:$D$100,MATCH(G285,$D$3:$D$100)+1)))</f>
        <v>2040</v>
      </c>
      <c r="J285">
        <f t="shared" si="169"/>
        <v>6.8040000000000003E-2</v>
      </c>
      <c r="K285">
        <f t="shared" si="170"/>
        <v>6.8040000000000003E-2</v>
      </c>
      <c r="L285">
        <f t="shared" si="171"/>
        <v>6.8040000000000003E-2</v>
      </c>
      <c r="M285">
        <f t="shared" si="172"/>
        <v>828.18288000000007</v>
      </c>
      <c r="N285">
        <f t="shared" si="173"/>
        <v>0</v>
      </c>
      <c r="P285" s="1" t="str" cm="1">
        <f t="array" ref="P285">IF(INDEX(Utilities!285:285,$B$9)="","",INDEX(Utilities!285:285,$B$9))</f>
        <v/>
      </c>
      <c r="Q285" s="1" t="str" cm="1">
        <f t="array" ref="Q285">IF(INDEX(Utilities!285:285,$B$9 + 2)="","",INDEX(Utilities!285:285,$B$9 + 2))</f>
        <v/>
      </c>
      <c r="S285">
        <f t="shared" si="205"/>
        <v>2295</v>
      </c>
      <c r="T285">
        <f t="shared" si="174"/>
        <v>2040</v>
      </c>
      <c r="U285" cm="1">
        <f t="array" ref="U285">IF(T285&gt;=MAX($D$3:$D$100),MAX($D$3:$D$100),IF(S285&lt;$D$3,$D$3,INDEX($D$3:$D$100,MATCH(S285,$D$3:$D$100)+1)))</f>
        <v>2040</v>
      </c>
      <c r="V285">
        <f t="shared" si="175"/>
        <v>4.5720000000000003E-5</v>
      </c>
      <c r="W285" s="38">
        <f t="shared" si="176"/>
        <v>4.5720000000000003E-5</v>
      </c>
      <c r="X285">
        <f t="shared" si="177"/>
        <v>4.5720000000000003E-5</v>
      </c>
      <c r="Y285">
        <f t="shared" si="178"/>
        <v>0.55650384000000008</v>
      </c>
      <c r="Z285">
        <f t="shared" si="179"/>
        <v>0</v>
      </c>
      <c r="AE285">
        <f t="shared" si="206"/>
        <v>2295</v>
      </c>
      <c r="AF285">
        <f t="shared" si="180"/>
        <v>2040</v>
      </c>
      <c r="AG285" cm="1">
        <f t="array" ref="AG285">IF(AF285&gt;=MAX($D$3:$D$100),MAX($D$3:$D$100),IF(AE285&lt;$D$3,$D$3,INDEX($D$3:$D$100,MATCH(AE285,$D$3:$D$100)+1)))</f>
        <v>2040</v>
      </c>
      <c r="AH285">
        <f t="shared" si="181"/>
        <v>4.572E-4</v>
      </c>
      <c r="AI285" s="38">
        <f t="shared" si="182"/>
        <v>4.572E-4</v>
      </c>
      <c r="AJ285">
        <f t="shared" si="183"/>
        <v>4.572E-4</v>
      </c>
      <c r="AK285">
        <f t="shared" si="184"/>
        <v>5.5650383999999997</v>
      </c>
      <c r="AL285">
        <f t="shared" si="185"/>
        <v>0</v>
      </c>
      <c r="AN285" s="1" t="str" cm="1">
        <f t="array" ref="AN285">IF(INDEX(Utilities!285:285,$B$9)="","",INDEX(Utilities!285:285,$B$9))</f>
        <v/>
      </c>
      <c r="AO285" s="1" t="str" cm="1">
        <f t="array" ref="AO285">IF(INDEX(Utilities!285:285,$B$9 + 4)="","",INDEX(Utilities!285:285,$B$9 +4))</f>
        <v/>
      </c>
      <c r="AQ285">
        <f t="shared" si="207"/>
        <v>2295</v>
      </c>
      <c r="AR285">
        <f t="shared" si="186"/>
        <v>2040</v>
      </c>
      <c r="AS285" cm="1">
        <f t="array" ref="AS285">IF(AR285&gt;=MAX($D$3:$D$100),MAX($D$3:$D$100),IF(AQ285&lt;$D$3,$D$3,INDEX($D$3:$D$100,MATCH(AQ285,$D$3:$D$100)+1)))</f>
        <v>2040</v>
      </c>
      <c r="AT285">
        <f t="shared" si="187"/>
        <v>9.6840000000000001E-5</v>
      </c>
      <c r="AU285" s="38">
        <f t="shared" si="188"/>
        <v>9.6840000000000001E-5</v>
      </c>
      <c r="AV285">
        <f t="shared" si="189"/>
        <v>9.6840000000000001E-5</v>
      </c>
      <c r="AW285">
        <f t="shared" si="190"/>
        <v>1.17873648</v>
      </c>
      <c r="AX285">
        <f t="shared" si="191"/>
        <v>0</v>
      </c>
      <c r="BC285">
        <f t="shared" si="208"/>
        <v>2295</v>
      </c>
      <c r="BD285">
        <f t="shared" si="192"/>
        <v>2040</v>
      </c>
      <c r="BE285" cm="1">
        <f t="array" ref="BE285">IF(BD285&gt;=MAX($D$3:$D$100),MAX($D$3:$D$100),IF(BC285&lt;$D$3,$D$3,INDEX($D$3:$D$100,MATCH(BC285,$D$3:$D$100)+1)))</f>
        <v>2040</v>
      </c>
      <c r="BF285">
        <f t="shared" si="193"/>
        <v>0.61919999999999997</v>
      </c>
      <c r="BG285" s="38">
        <f t="shared" si="194"/>
        <v>0.61919999999999997</v>
      </c>
      <c r="BH285">
        <f t="shared" si="195"/>
        <v>0.61919999999999997</v>
      </c>
      <c r="BI285">
        <f t="shared" si="196"/>
        <v>7536.9023999999999</v>
      </c>
      <c r="BJ285">
        <f t="shared" si="197"/>
        <v>0</v>
      </c>
      <c r="BL285" s="1" t="str" cm="1">
        <f t="array" ref="BL285">IF(INDEX(Utilities!285:285,$B$9)="","",INDEX(Utilities!285:285,$B$9))</f>
        <v/>
      </c>
      <c r="BM285" s="1" t="str" cm="1">
        <f t="array" ref="BM285">IF(INDEX(Utilities!285:285,$B$9 + 5)="","",INDEX(Utilities!285:285,$B$9 +5))</f>
        <v/>
      </c>
      <c r="BO285">
        <f t="shared" si="209"/>
        <v>2295</v>
      </c>
      <c r="BP285">
        <f t="shared" si="198"/>
        <v>2040</v>
      </c>
      <c r="BQ285" cm="1">
        <f t="array" ref="BQ285">IF(BP285&gt;=MAX($D$3:$D$100),MAX($D$3:$D$100),IF(BO285&lt;$D$3,$D$3,INDEX($D$3:$D$100,MATCH(BO285,$D$3:$D$100)+1)))</f>
        <v>2040</v>
      </c>
      <c r="BR285">
        <f t="shared" si="199"/>
        <v>4.5396000000000001</v>
      </c>
      <c r="BS285" s="38">
        <f t="shared" si="200"/>
        <v>4.5396000000000001</v>
      </c>
      <c r="BT285">
        <f t="shared" si="201"/>
        <v>4.5396000000000001</v>
      </c>
      <c r="BU285">
        <f t="shared" si="202"/>
        <v>55256.011200000001</v>
      </c>
      <c r="BV285">
        <f t="shared" si="203"/>
        <v>0</v>
      </c>
    </row>
    <row r="286" spans="7:74" x14ac:dyDescent="0.25">
      <c r="G286">
        <f t="shared" si="204"/>
        <v>2296</v>
      </c>
      <c r="H286">
        <f t="shared" si="168"/>
        <v>2040</v>
      </c>
      <c r="I286" cm="1">
        <f t="array" ref="I286">IF(H286&gt;=MAX($D$3:$D$100),MAX($D$3:$D$100),IF(G286&lt;$D$3,$D$3,INDEX($D$3:$D$100,MATCH(G286,$D$3:$D$100)+1)))</f>
        <v>2040</v>
      </c>
      <c r="J286">
        <f t="shared" si="169"/>
        <v>6.8040000000000003E-2</v>
      </c>
      <c r="K286">
        <f t="shared" si="170"/>
        <v>6.8040000000000003E-2</v>
      </c>
      <c r="L286">
        <f t="shared" si="171"/>
        <v>6.8040000000000003E-2</v>
      </c>
      <c r="M286">
        <f t="shared" si="172"/>
        <v>828.18288000000007</v>
      </c>
      <c r="N286">
        <f t="shared" si="173"/>
        <v>0</v>
      </c>
      <c r="P286" s="1" t="str" cm="1">
        <f t="array" ref="P286">IF(INDEX(Utilities!286:286,$B$9)="","",INDEX(Utilities!286:286,$B$9))</f>
        <v/>
      </c>
      <c r="Q286" s="1" t="str" cm="1">
        <f t="array" ref="Q286">IF(INDEX(Utilities!286:286,$B$9 + 2)="","",INDEX(Utilities!286:286,$B$9 + 2))</f>
        <v/>
      </c>
      <c r="S286">
        <f t="shared" si="205"/>
        <v>2296</v>
      </c>
      <c r="T286">
        <f t="shared" si="174"/>
        <v>2040</v>
      </c>
      <c r="U286" cm="1">
        <f t="array" ref="U286">IF(T286&gt;=MAX($D$3:$D$100),MAX($D$3:$D$100),IF(S286&lt;$D$3,$D$3,INDEX($D$3:$D$100,MATCH(S286,$D$3:$D$100)+1)))</f>
        <v>2040</v>
      </c>
      <c r="V286">
        <f t="shared" si="175"/>
        <v>4.5720000000000003E-5</v>
      </c>
      <c r="W286" s="38">
        <f t="shared" si="176"/>
        <v>4.5720000000000003E-5</v>
      </c>
      <c r="X286">
        <f t="shared" si="177"/>
        <v>4.5720000000000003E-5</v>
      </c>
      <c r="Y286">
        <f t="shared" si="178"/>
        <v>0.55650384000000008</v>
      </c>
      <c r="Z286">
        <f t="shared" si="179"/>
        <v>0</v>
      </c>
      <c r="AE286">
        <f t="shared" si="206"/>
        <v>2296</v>
      </c>
      <c r="AF286">
        <f t="shared" si="180"/>
        <v>2040</v>
      </c>
      <c r="AG286" cm="1">
        <f t="array" ref="AG286">IF(AF286&gt;=MAX($D$3:$D$100),MAX($D$3:$D$100),IF(AE286&lt;$D$3,$D$3,INDEX($D$3:$D$100,MATCH(AE286,$D$3:$D$100)+1)))</f>
        <v>2040</v>
      </c>
      <c r="AH286">
        <f t="shared" si="181"/>
        <v>4.572E-4</v>
      </c>
      <c r="AI286" s="38">
        <f t="shared" si="182"/>
        <v>4.572E-4</v>
      </c>
      <c r="AJ286">
        <f t="shared" si="183"/>
        <v>4.572E-4</v>
      </c>
      <c r="AK286">
        <f t="shared" si="184"/>
        <v>5.5650383999999997</v>
      </c>
      <c r="AL286">
        <f t="shared" si="185"/>
        <v>0</v>
      </c>
      <c r="AN286" s="1" t="str" cm="1">
        <f t="array" ref="AN286">IF(INDEX(Utilities!286:286,$B$9)="","",INDEX(Utilities!286:286,$B$9))</f>
        <v/>
      </c>
      <c r="AO286" s="1" t="str" cm="1">
        <f t="array" ref="AO286">IF(INDEX(Utilities!286:286,$B$9 + 4)="","",INDEX(Utilities!286:286,$B$9 +4))</f>
        <v/>
      </c>
      <c r="AQ286">
        <f t="shared" si="207"/>
        <v>2296</v>
      </c>
      <c r="AR286">
        <f t="shared" si="186"/>
        <v>2040</v>
      </c>
      <c r="AS286" cm="1">
        <f t="array" ref="AS286">IF(AR286&gt;=MAX($D$3:$D$100),MAX($D$3:$D$100),IF(AQ286&lt;$D$3,$D$3,INDEX($D$3:$D$100,MATCH(AQ286,$D$3:$D$100)+1)))</f>
        <v>2040</v>
      </c>
      <c r="AT286">
        <f t="shared" si="187"/>
        <v>9.6840000000000001E-5</v>
      </c>
      <c r="AU286" s="38">
        <f t="shared" si="188"/>
        <v>9.6840000000000001E-5</v>
      </c>
      <c r="AV286">
        <f t="shared" si="189"/>
        <v>9.6840000000000001E-5</v>
      </c>
      <c r="AW286">
        <f t="shared" si="190"/>
        <v>1.17873648</v>
      </c>
      <c r="AX286">
        <f t="shared" si="191"/>
        <v>0</v>
      </c>
      <c r="BC286">
        <f t="shared" si="208"/>
        <v>2296</v>
      </c>
      <c r="BD286">
        <f t="shared" si="192"/>
        <v>2040</v>
      </c>
      <c r="BE286" cm="1">
        <f t="array" ref="BE286">IF(BD286&gt;=MAX($D$3:$D$100),MAX($D$3:$D$100),IF(BC286&lt;$D$3,$D$3,INDEX($D$3:$D$100,MATCH(BC286,$D$3:$D$100)+1)))</f>
        <v>2040</v>
      </c>
      <c r="BF286">
        <f t="shared" si="193"/>
        <v>0.61919999999999997</v>
      </c>
      <c r="BG286" s="38">
        <f t="shared" si="194"/>
        <v>0.61919999999999997</v>
      </c>
      <c r="BH286">
        <f t="shared" si="195"/>
        <v>0.61919999999999997</v>
      </c>
      <c r="BI286">
        <f t="shared" si="196"/>
        <v>7536.9023999999999</v>
      </c>
      <c r="BJ286">
        <f t="shared" si="197"/>
        <v>0</v>
      </c>
      <c r="BL286" s="1" t="str" cm="1">
        <f t="array" ref="BL286">IF(INDEX(Utilities!286:286,$B$9)="","",INDEX(Utilities!286:286,$B$9))</f>
        <v/>
      </c>
      <c r="BM286" s="1" t="str" cm="1">
        <f t="array" ref="BM286">IF(INDEX(Utilities!286:286,$B$9 + 5)="","",INDEX(Utilities!286:286,$B$9 +5))</f>
        <v/>
      </c>
      <c r="BO286">
        <f t="shared" si="209"/>
        <v>2296</v>
      </c>
      <c r="BP286">
        <f t="shared" si="198"/>
        <v>2040</v>
      </c>
      <c r="BQ286" cm="1">
        <f t="array" ref="BQ286">IF(BP286&gt;=MAX($D$3:$D$100),MAX($D$3:$D$100),IF(BO286&lt;$D$3,$D$3,INDEX($D$3:$D$100,MATCH(BO286,$D$3:$D$100)+1)))</f>
        <v>2040</v>
      </c>
      <c r="BR286">
        <f t="shared" si="199"/>
        <v>4.5396000000000001</v>
      </c>
      <c r="BS286" s="38">
        <f t="shared" si="200"/>
        <v>4.5396000000000001</v>
      </c>
      <c r="BT286">
        <f t="shared" si="201"/>
        <v>4.5396000000000001</v>
      </c>
      <c r="BU286">
        <f t="shared" si="202"/>
        <v>55256.011200000001</v>
      </c>
      <c r="BV286">
        <f t="shared" si="203"/>
        <v>0</v>
      </c>
    </row>
    <row r="287" spans="7:74" x14ac:dyDescent="0.25">
      <c r="G287">
        <f t="shared" si="204"/>
        <v>2297</v>
      </c>
      <c r="H287">
        <f t="shared" si="168"/>
        <v>2040</v>
      </c>
      <c r="I287" cm="1">
        <f t="array" ref="I287">IF(H287&gt;=MAX($D$3:$D$100),MAX($D$3:$D$100),IF(G287&lt;$D$3,$D$3,INDEX($D$3:$D$100,MATCH(G287,$D$3:$D$100)+1)))</f>
        <v>2040</v>
      </c>
      <c r="J287">
        <f t="shared" si="169"/>
        <v>6.8040000000000003E-2</v>
      </c>
      <c r="K287">
        <f t="shared" si="170"/>
        <v>6.8040000000000003E-2</v>
      </c>
      <c r="L287">
        <f t="shared" si="171"/>
        <v>6.8040000000000003E-2</v>
      </c>
      <c r="M287">
        <f t="shared" si="172"/>
        <v>828.18288000000007</v>
      </c>
      <c r="N287">
        <f t="shared" si="173"/>
        <v>0</v>
      </c>
      <c r="P287" s="1" t="str" cm="1">
        <f t="array" ref="P287">IF(INDEX(Utilities!287:287,$B$9)="","",INDEX(Utilities!287:287,$B$9))</f>
        <v/>
      </c>
      <c r="Q287" s="1" t="str" cm="1">
        <f t="array" ref="Q287">IF(INDEX(Utilities!287:287,$B$9 + 2)="","",INDEX(Utilities!287:287,$B$9 + 2))</f>
        <v/>
      </c>
      <c r="S287">
        <f t="shared" si="205"/>
        <v>2297</v>
      </c>
      <c r="T287">
        <f t="shared" si="174"/>
        <v>2040</v>
      </c>
      <c r="U287" cm="1">
        <f t="array" ref="U287">IF(T287&gt;=MAX($D$3:$D$100),MAX($D$3:$D$100),IF(S287&lt;$D$3,$D$3,INDEX($D$3:$D$100,MATCH(S287,$D$3:$D$100)+1)))</f>
        <v>2040</v>
      </c>
      <c r="V287">
        <f t="shared" si="175"/>
        <v>4.5720000000000003E-5</v>
      </c>
      <c r="W287" s="38">
        <f t="shared" si="176"/>
        <v>4.5720000000000003E-5</v>
      </c>
      <c r="X287">
        <f t="shared" si="177"/>
        <v>4.5720000000000003E-5</v>
      </c>
      <c r="Y287">
        <f t="shared" si="178"/>
        <v>0.55650384000000008</v>
      </c>
      <c r="Z287">
        <f t="shared" si="179"/>
        <v>0</v>
      </c>
      <c r="AE287">
        <f t="shared" si="206"/>
        <v>2297</v>
      </c>
      <c r="AF287">
        <f t="shared" si="180"/>
        <v>2040</v>
      </c>
      <c r="AG287" cm="1">
        <f t="array" ref="AG287">IF(AF287&gt;=MAX($D$3:$D$100),MAX($D$3:$D$100),IF(AE287&lt;$D$3,$D$3,INDEX($D$3:$D$100,MATCH(AE287,$D$3:$D$100)+1)))</f>
        <v>2040</v>
      </c>
      <c r="AH287">
        <f t="shared" si="181"/>
        <v>4.572E-4</v>
      </c>
      <c r="AI287" s="38">
        <f t="shared" si="182"/>
        <v>4.572E-4</v>
      </c>
      <c r="AJ287">
        <f t="shared" si="183"/>
        <v>4.572E-4</v>
      </c>
      <c r="AK287">
        <f t="shared" si="184"/>
        <v>5.5650383999999997</v>
      </c>
      <c r="AL287">
        <f t="shared" si="185"/>
        <v>0</v>
      </c>
      <c r="AN287" s="1" t="str" cm="1">
        <f t="array" ref="AN287">IF(INDEX(Utilities!287:287,$B$9)="","",INDEX(Utilities!287:287,$B$9))</f>
        <v/>
      </c>
      <c r="AO287" s="1" t="str" cm="1">
        <f t="array" ref="AO287">IF(INDEX(Utilities!287:287,$B$9 + 4)="","",INDEX(Utilities!287:287,$B$9 +4))</f>
        <v/>
      </c>
      <c r="AQ287">
        <f t="shared" si="207"/>
        <v>2297</v>
      </c>
      <c r="AR287">
        <f t="shared" si="186"/>
        <v>2040</v>
      </c>
      <c r="AS287" cm="1">
        <f t="array" ref="AS287">IF(AR287&gt;=MAX($D$3:$D$100),MAX($D$3:$D$100),IF(AQ287&lt;$D$3,$D$3,INDEX($D$3:$D$100,MATCH(AQ287,$D$3:$D$100)+1)))</f>
        <v>2040</v>
      </c>
      <c r="AT287">
        <f t="shared" si="187"/>
        <v>9.6840000000000001E-5</v>
      </c>
      <c r="AU287" s="38">
        <f t="shared" si="188"/>
        <v>9.6840000000000001E-5</v>
      </c>
      <c r="AV287">
        <f t="shared" si="189"/>
        <v>9.6840000000000001E-5</v>
      </c>
      <c r="AW287">
        <f t="shared" si="190"/>
        <v>1.17873648</v>
      </c>
      <c r="AX287">
        <f t="shared" si="191"/>
        <v>0</v>
      </c>
      <c r="BC287">
        <f t="shared" si="208"/>
        <v>2297</v>
      </c>
      <c r="BD287">
        <f t="shared" si="192"/>
        <v>2040</v>
      </c>
      <c r="BE287" cm="1">
        <f t="array" ref="BE287">IF(BD287&gt;=MAX($D$3:$D$100),MAX($D$3:$D$100),IF(BC287&lt;$D$3,$D$3,INDEX($D$3:$D$100,MATCH(BC287,$D$3:$D$100)+1)))</f>
        <v>2040</v>
      </c>
      <c r="BF287">
        <f t="shared" si="193"/>
        <v>0.61919999999999997</v>
      </c>
      <c r="BG287" s="38">
        <f t="shared" si="194"/>
        <v>0.61919999999999997</v>
      </c>
      <c r="BH287">
        <f t="shared" si="195"/>
        <v>0.61919999999999997</v>
      </c>
      <c r="BI287">
        <f t="shared" si="196"/>
        <v>7536.9023999999999</v>
      </c>
      <c r="BJ287">
        <f t="shared" si="197"/>
        <v>0</v>
      </c>
      <c r="BL287" s="1" t="str" cm="1">
        <f t="array" ref="BL287">IF(INDEX(Utilities!287:287,$B$9)="","",INDEX(Utilities!287:287,$B$9))</f>
        <v/>
      </c>
      <c r="BM287" s="1" t="str" cm="1">
        <f t="array" ref="BM287">IF(INDEX(Utilities!287:287,$B$9 + 5)="","",INDEX(Utilities!287:287,$B$9 +5))</f>
        <v/>
      </c>
      <c r="BO287">
        <f t="shared" si="209"/>
        <v>2297</v>
      </c>
      <c r="BP287">
        <f t="shared" si="198"/>
        <v>2040</v>
      </c>
      <c r="BQ287" cm="1">
        <f t="array" ref="BQ287">IF(BP287&gt;=MAX($D$3:$D$100),MAX($D$3:$D$100),IF(BO287&lt;$D$3,$D$3,INDEX($D$3:$D$100,MATCH(BO287,$D$3:$D$100)+1)))</f>
        <v>2040</v>
      </c>
      <c r="BR287">
        <f t="shared" si="199"/>
        <v>4.5396000000000001</v>
      </c>
      <c r="BS287" s="38">
        <f t="shared" si="200"/>
        <v>4.5396000000000001</v>
      </c>
      <c r="BT287">
        <f t="shared" si="201"/>
        <v>4.5396000000000001</v>
      </c>
      <c r="BU287">
        <f t="shared" si="202"/>
        <v>55256.011200000001</v>
      </c>
      <c r="BV287">
        <f t="shared" si="203"/>
        <v>0</v>
      </c>
    </row>
    <row r="288" spans="7:74" x14ac:dyDescent="0.25">
      <c r="G288">
        <f t="shared" si="204"/>
        <v>2298</v>
      </c>
      <c r="H288">
        <f t="shared" si="168"/>
        <v>2040</v>
      </c>
      <c r="I288" cm="1">
        <f t="array" ref="I288">IF(H288&gt;=MAX($D$3:$D$100),MAX($D$3:$D$100),IF(G288&lt;$D$3,$D$3,INDEX($D$3:$D$100,MATCH(G288,$D$3:$D$100)+1)))</f>
        <v>2040</v>
      </c>
      <c r="J288">
        <f t="shared" si="169"/>
        <v>6.8040000000000003E-2</v>
      </c>
      <c r="K288">
        <f t="shared" si="170"/>
        <v>6.8040000000000003E-2</v>
      </c>
      <c r="L288">
        <f t="shared" si="171"/>
        <v>6.8040000000000003E-2</v>
      </c>
      <c r="M288">
        <f t="shared" si="172"/>
        <v>828.18288000000007</v>
      </c>
      <c r="N288">
        <f t="shared" si="173"/>
        <v>0</v>
      </c>
      <c r="P288" s="1" t="str" cm="1">
        <f t="array" ref="P288">IF(INDEX(Utilities!288:288,$B$9)="","",INDEX(Utilities!288:288,$B$9))</f>
        <v/>
      </c>
      <c r="Q288" s="1" t="str" cm="1">
        <f t="array" ref="Q288">IF(INDEX(Utilities!288:288,$B$9 + 2)="","",INDEX(Utilities!288:288,$B$9 + 2))</f>
        <v/>
      </c>
      <c r="S288">
        <f t="shared" si="205"/>
        <v>2298</v>
      </c>
      <c r="T288">
        <f t="shared" si="174"/>
        <v>2040</v>
      </c>
      <c r="U288" cm="1">
        <f t="array" ref="U288">IF(T288&gt;=MAX($D$3:$D$100),MAX($D$3:$D$100),IF(S288&lt;$D$3,$D$3,INDEX($D$3:$D$100,MATCH(S288,$D$3:$D$100)+1)))</f>
        <v>2040</v>
      </c>
      <c r="V288">
        <f t="shared" si="175"/>
        <v>4.5720000000000003E-5</v>
      </c>
      <c r="W288" s="38">
        <f t="shared" si="176"/>
        <v>4.5720000000000003E-5</v>
      </c>
      <c r="X288">
        <f t="shared" si="177"/>
        <v>4.5720000000000003E-5</v>
      </c>
      <c r="Y288">
        <f t="shared" si="178"/>
        <v>0.55650384000000008</v>
      </c>
      <c r="Z288">
        <f t="shared" si="179"/>
        <v>0</v>
      </c>
      <c r="AE288">
        <f t="shared" si="206"/>
        <v>2298</v>
      </c>
      <c r="AF288">
        <f t="shared" si="180"/>
        <v>2040</v>
      </c>
      <c r="AG288" cm="1">
        <f t="array" ref="AG288">IF(AF288&gt;=MAX($D$3:$D$100),MAX($D$3:$D$100),IF(AE288&lt;$D$3,$D$3,INDEX($D$3:$D$100,MATCH(AE288,$D$3:$D$100)+1)))</f>
        <v>2040</v>
      </c>
      <c r="AH288">
        <f t="shared" si="181"/>
        <v>4.572E-4</v>
      </c>
      <c r="AI288" s="38">
        <f t="shared" si="182"/>
        <v>4.572E-4</v>
      </c>
      <c r="AJ288">
        <f t="shared" si="183"/>
        <v>4.572E-4</v>
      </c>
      <c r="AK288">
        <f t="shared" si="184"/>
        <v>5.5650383999999997</v>
      </c>
      <c r="AL288">
        <f t="shared" si="185"/>
        <v>0</v>
      </c>
      <c r="AN288" s="1" t="str" cm="1">
        <f t="array" ref="AN288">IF(INDEX(Utilities!288:288,$B$9)="","",INDEX(Utilities!288:288,$B$9))</f>
        <v/>
      </c>
      <c r="AO288" s="1" t="str" cm="1">
        <f t="array" ref="AO288">IF(INDEX(Utilities!288:288,$B$9 + 4)="","",INDEX(Utilities!288:288,$B$9 +4))</f>
        <v/>
      </c>
      <c r="AQ288">
        <f t="shared" si="207"/>
        <v>2298</v>
      </c>
      <c r="AR288">
        <f t="shared" si="186"/>
        <v>2040</v>
      </c>
      <c r="AS288" cm="1">
        <f t="array" ref="AS288">IF(AR288&gt;=MAX($D$3:$D$100),MAX($D$3:$D$100),IF(AQ288&lt;$D$3,$D$3,INDEX($D$3:$D$100,MATCH(AQ288,$D$3:$D$100)+1)))</f>
        <v>2040</v>
      </c>
      <c r="AT288">
        <f t="shared" si="187"/>
        <v>9.6840000000000001E-5</v>
      </c>
      <c r="AU288" s="38">
        <f t="shared" si="188"/>
        <v>9.6840000000000001E-5</v>
      </c>
      <c r="AV288">
        <f t="shared" si="189"/>
        <v>9.6840000000000001E-5</v>
      </c>
      <c r="AW288">
        <f t="shared" si="190"/>
        <v>1.17873648</v>
      </c>
      <c r="AX288">
        <f t="shared" si="191"/>
        <v>0</v>
      </c>
      <c r="BC288">
        <f t="shared" si="208"/>
        <v>2298</v>
      </c>
      <c r="BD288">
        <f t="shared" si="192"/>
        <v>2040</v>
      </c>
      <c r="BE288" cm="1">
        <f t="array" ref="BE288">IF(BD288&gt;=MAX($D$3:$D$100),MAX($D$3:$D$100),IF(BC288&lt;$D$3,$D$3,INDEX($D$3:$D$100,MATCH(BC288,$D$3:$D$100)+1)))</f>
        <v>2040</v>
      </c>
      <c r="BF288">
        <f t="shared" si="193"/>
        <v>0.61919999999999997</v>
      </c>
      <c r="BG288" s="38">
        <f t="shared" si="194"/>
        <v>0.61919999999999997</v>
      </c>
      <c r="BH288">
        <f t="shared" si="195"/>
        <v>0.61919999999999997</v>
      </c>
      <c r="BI288">
        <f t="shared" si="196"/>
        <v>7536.9023999999999</v>
      </c>
      <c r="BJ288">
        <f t="shared" si="197"/>
        <v>0</v>
      </c>
      <c r="BL288" s="1" t="str" cm="1">
        <f t="array" ref="BL288">IF(INDEX(Utilities!288:288,$B$9)="","",INDEX(Utilities!288:288,$B$9))</f>
        <v/>
      </c>
      <c r="BM288" s="1" t="str" cm="1">
        <f t="array" ref="BM288">IF(INDEX(Utilities!288:288,$B$9 + 5)="","",INDEX(Utilities!288:288,$B$9 +5))</f>
        <v/>
      </c>
      <c r="BO288">
        <f t="shared" si="209"/>
        <v>2298</v>
      </c>
      <c r="BP288">
        <f t="shared" si="198"/>
        <v>2040</v>
      </c>
      <c r="BQ288" cm="1">
        <f t="array" ref="BQ288">IF(BP288&gt;=MAX($D$3:$D$100),MAX($D$3:$D$100),IF(BO288&lt;$D$3,$D$3,INDEX($D$3:$D$100,MATCH(BO288,$D$3:$D$100)+1)))</f>
        <v>2040</v>
      </c>
      <c r="BR288">
        <f t="shared" si="199"/>
        <v>4.5396000000000001</v>
      </c>
      <c r="BS288" s="38">
        <f t="shared" si="200"/>
        <v>4.5396000000000001</v>
      </c>
      <c r="BT288">
        <f t="shared" si="201"/>
        <v>4.5396000000000001</v>
      </c>
      <c r="BU288">
        <f t="shared" si="202"/>
        <v>55256.011200000001</v>
      </c>
      <c r="BV288">
        <f t="shared" si="203"/>
        <v>0</v>
      </c>
    </row>
    <row r="289" spans="7:74" x14ac:dyDescent="0.25">
      <c r="G289">
        <f t="shared" si="204"/>
        <v>2299</v>
      </c>
      <c r="H289">
        <f t="shared" si="168"/>
        <v>2040</v>
      </c>
      <c r="I289" cm="1">
        <f t="array" ref="I289">IF(H289&gt;=MAX($D$3:$D$100),MAX($D$3:$D$100),IF(G289&lt;$D$3,$D$3,INDEX($D$3:$D$100,MATCH(G289,$D$3:$D$100)+1)))</f>
        <v>2040</v>
      </c>
      <c r="J289">
        <f t="shared" si="169"/>
        <v>6.8040000000000003E-2</v>
      </c>
      <c r="K289">
        <f t="shared" si="170"/>
        <v>6.8040000000000003E-2</v>
      </c>
      <c r="L289">
        <f t="shared" si="171"/>
        <v>6.8040000000000003E-2</v>
      </c>
      <c r="M289">
        <f t="shared" si="172"/>
        <v>828.18288000000007</v>
      </c>
      <c r="N289">
        <f t="shared" si="173"/>
        <v>0</v>
      </c>
      <c r="P289" s="1" t="str" cm="1">
        <f t="array" ref="P289">IF(INDEX(Utilities!289:289,$B$9)="","",INDEX(Utilities!289:289,$B$9))</f>
        <v/>
      </c>
      <c r="Q289" s="1" t="str" cm="1">
        <f t="array" ref="Q289">IF(INDEX(Utilities!289:289,$B$9 + 2)="","",INDEX(Utilities!289:289,$B$9 + 2))</f>
        <v/>
      </c>
      <c r="S289">
        <f t="shared" si="205"/>
        <v>2299</v>
      </c>
      <c r="T289">
        <f t="shared" si="174"/>
        <v>2040</v>
      </c>
      <c r="U289" cm="1">
        <f t="array" ref="U289">IF(T289&gt;=MAX($D$3:$D$100),MAX($D$3:$D$100),IF(S289&lt;$D$3,$D$3,INDEX($D$3:$D$100,MATCH(S289,$D$3:$D$100)+1)))</f>
        <v>2040</v>
      </c>
      <c r="V289">
        <f t="shared" si="175"/>
        <v>4.5720000000000003E-5</v>
      </c>
      <c r="W289" s="38">
        <f t="shared" si="176"/>
        <v>4.5720000000000003E-5</v>
      </c>
      <c r="X289">
        <f t="shared" si="177"/>
        <v>4.5720000000000003E-5</v>
      </c>
      <c r="Y289">
        <f t="shared" si="178"/>
        <v>0.55650384000000008</v>
      </c>
      <c r="Z289">
        <f t="shared" si="179"/>
        <v>0</v>
      </c>
      <c r="AE289">
        <f t="shared" si="206"/>
        <v>2299</v>
      </c>
      <c r="AF289">
        <f t="shared" si="180"/>
        <v>2040</v>
      </c>
      <c r="AG289" cm="1">
        <f t="array" ref="AG289">IF(AF289&gt;=MAX($D$3:$D$100),MAX($D$3:$D$100),IF(AE289&lt;$D$3,$D$3,INDEX($D$3:$D$100,MATCH(AE289,$D$3:$D$100)+1)))</f>
        <v>2040</v>
      </c>
      <c r="AH289">
        <f t="shared" si="181"/>
        <v>4.572E-4</v>
      </c>
      <c r="AI289" s="38">
        <f t="shared" si="182"/>
        <v>4.572E-4</v>
      </c>
      <c r="AJ289">
        <f t="shared" si="183"/>
        <v>4.572E-4</v>
      </c>
      <c r="AK289">
        <f t="shared" si="184"/>
        <v>5.5650383999999997</v>
      </c>
      <c r="AL289">
        <f t="shared" si="185"/>
        <v>0</v>
      </c>
      <c r="AN289" s="1" t="str" cm="1">
        <f t="array" ref="AN289">IF(INDEX(Utilities!289:289,$B$9)="","",INDEX(Utilities!289:289,$B$9))</f>
        <v/>
      </c>
      <c r="AO289" s="1" t="str" cm="1">
        <f t="array" ref="AO289">IF(INDEX(Utilities!289:289,$B$9 + 4)="","",INDEX(Utilities!289:289,$B$9 +4))</f>
        <v/>
      </c>
      <c r="AQ289">
        <f t="shared" si="207"/>
        <v>2299</v>
      </c>
      <c r="AR289">
        <f t="shared" si="186"/>
        <v>2040</v>
      </c>
      <c r="AS289" cm="1">
        <f t="array" ref="AS289">IF(AR289&gt;=MAX($D$3:$D$100),MAX($D$3:$D$100),IF(AQ289&lt;$D$3,$D$3,INDEX($D$3:$D$100,MATCH(AQ289,$D$3:$D$100)+1)))</f>
        <v>2040</v>
      </c>
      <c r="AT289">
        <f t="shared" si="187"/>
        <v>9.6840000000000001E-5</v>
      </c>
      <c r="AU289" s="38">
        <f t="shared" si="188"/>
        <v>9.6840000000000001E-5</v>
      </c>
      <c r="AV289">
        <f t="shared" si="189"/>
        <v>9.6840000000000001E-5</v>
      </c>
      <c r="AW289">
        <f t="shared" si="190"/>
        <v>1.17873648</v>
      </c>
      <c r="AX289">
        <f t="shared" si="191"/>
        <v>0</v>
      </c>
      <c r="BC289">
        <f t="shared" si="208"/>
        <v>2299</v>
      </c>
      <c r="BD289">
        <f t="shared" si="192"/>
        <v>2040</v>
      </c>
      <c r="BE289" cm="1">
        <f t="array" ref="BE289">IF(BD289&gt;=MAX($D$3:$D$100),MAX($D$3:$D$100),IF(BC289&lt;$D$3,$D$3,INDEX($D$3:$D$100,MATCH(BC289,$D$3:$D$100)+1)))</f>
        <v>2040</v>
      </c>
      <c r="BF289">
        <f t="shared" si="193"/>
        <v>0.61919999999999997</v>
      </c>
      <c r="BG289" s="38">
        <f t="shared" si="194"/>
        <v>0.61919999999999997</v>
      </c>
      <c r="BH289">
        <f t="shared" si="195"/>
        <v>0.61919999999999997</v>
      </c>
      <c r="BI289">
        <f t="shared" si="196"/>
        <v>7536.9023999999999</v>
      </c>
      <c r="BJ289">
        <f t="shared" si="197"/>
        <v>0</v>
      </c>
      <c r="BL289" s="1" t="str" cm="1">
        <f t="array" ref="BL289">IF(INDEX(Utilities!289:289,$B$9)="","",INDEX(Utilities!289:289,$B$9))</f>
        <v/>
      </c>
      <c r="BM289" s="1" t="str" cm="1">
        <f t="array" ref="BM289">IF(INDEX(Utilities!289:289,$B$9 + 5)="","",INDEX(Utilities!289:289,$B$9 +5))</f>
        <v/>
      </c>
      <c r="BO289">
        <f t="shared" si="209"/>
        <v>2299</v>
      </c>
      <c r="BP289">
        <f t="shared" si="198"/>
        <v>2040</v>
      </c>
      <c r="BQ289" cm="1">
        <f t="array" ref="BQ289">IF(BP289&gt;=MAX($D$3:$D$100),MAX($D$3:$D$100),IF(BO289&lt;$D$3,$D$3,INDEX($D$3:$D$100,MATCH(BO289,$D$3:$D$100)+1)))</f>
        <v>2040</v>
      </c>
      <c r="BR289">
        <f t="shared" si="199"/>
        <v>4.5396000000000001</v>
      </c>
      <c r="BS289" s="38">
        <f t="shared" si="200"/>
        <v>4.5396000000000001</v>
      </c>
      <c r="BT289">
        <f t="shared" si="201"/>
        <v>4.5396000000000001</v>
      </c>
      <c r="BU289">
        <f t="shared" si="202"/>
        <v>55256.011200000001</v>
      </c>
      <c r="BV289">
        <f t="shared" si="203"/>
        <v>0</v>
      </c>
    </row>
    <row r="290" spans="7:74" x14ac:dyDescent="0.25">
      <c r="G290">
        <f t="shared" si="204"/>
        <v>2300</v>
      </c>
      <c r="H290">
        <f t="shared" si="168"/>
        <v>2040</v>
      </c>
      <c r="I290" cm="1">
        <f t="array" ref="I290">IF(H290&gt;=MAX($D$3:$D$100),MAX($D$3:$D$100),IF(G290&lt;$D$3,$D$3,INDEX($D$3:$D$100,MATCH(G290,$D$3:$D$100)+1)))</f>
        <v>2040</v>
      </c>
      <c r="J290">
        <f t="shared" si="169"/>
        <v>6.8040000000000003E-2</v>
      </c>
      <c r="K290">
        <f t="shared" si="170"/>
        <v>6.8040000000000003E-2</v>
      </c>
      <c r="L290">
        <f t="shared" si="171"/>
        <v>6.8040000000000003E-2</v>
      </c>
      <c r="M290">
        <f t="shared" si="172"/>
        <v>828.18288000000007</v>
      </c>
      <c r="N290">
        <f t="shared" si="173"/>
        <v>0</v>
      </c>
      <c r="P290" s="1" t="str" cm="1">
        <f t="array" ref="P290">IF(INDEX(Utilities!290:290,$B$9)="","",INDEX(Utilities!290:290,$B$9))</f>
        <v/>
      </c>
      <c r="Q290" s="1" t="str" cm="1">
        <f t="array" ref="Q290">IF(INDEX(Utilities!290:290,$B$9 + 2)="","",INDEX(Utilities!290:290,$B$9 + 2))</f>
        <v/>
      </c>
      <c r="S290">
        <f t="shared" si="205"/>
        <v>2300</v>
      </c>
      <c r="T290">
        <f t="shared" si="174"/>
        <v>2040</v>
      </c>
      <c r="U290" cm="1">
        <f t="array" ref="U290">IF(T290&gt;=MAX($D$3:$D$100),MAX($D$3:$D$100),IF(S290&lt;$D$3,$D$3,INDEX($D$3:$D$100,MATCH(S290,$D$3:$D$100)+1)))</f>
        <v>2040</v>
      </c>
      <c r="V290">
        <f t="shared" si="175"/>
        <v>4.5720000000000003E-5</v>
      </c>
      <c r="W290" s="38">
        <f t="shared" si="176"/>
        <v>4.5720000000000003E-5</v>
      </c>
      <c r="X290">
        <f t="shared" si="177"/>
        <v>4.5720000000000003E-5</v>
      </c>
      <c r="Y290">
        <f t="shared" si="178"/>
        <v>0.55650384000000008</v>
      </c>
      <c r="Z290">
        <f t="shared" si="179"/>
        <v>0</v>
      </c>
      <c r="AE290">
        <f t="shared" si="206"/>
        <v>2300</v>
      </c>
      <c r="AF290">
        <f t="shared" si="180"/>
        <v>2040</v>
      </c>
      <c r="AG290" cm="1">
        <f t="array" ref="AG290">IF(AF290&gt;=MAX($D$3:$D$100),MAX($D$3:$D$100),IF(AE290&lt;$D$3,$D$3,INDEX($D$3:$D$100,MATCH(AE290,$D$3:$D$100)+1)))</f>
        <v>2040</v>
      </c>
      <c r="AH290">
        <f t="shared" si="181"/>
        <v>4.572E-4</v>
      </c>
      <c r="AI290" s="38">
        <f t="shared" si="182"/>
        <v>4.572E-4</v>
      </c>
      <c r="AJ290">
        <f t="shared" si="183"/>
        <v>4.572E-4</v>
      </c>
      <c r="AK290">
        <f t="shared" si="184"/>
        <v>5.5650383999999997</v>
      </c>
      <c r="AL290">
        <f t="shared" si="185"/>
        <v>0</v>
      </c>
      <c r="AN290" s="1" t="str" cm="1">
        <f t="array" ref="AN290">IF(INDEX(Utilities!290:290,$B$9)="","",INDEX(Utilities!290:290,$B$9))</f>
        <v/>
      </c>
      <c r="AO290" s="1" t="str" cm="1">
        <f t="array" ref="AO290">IF(INDEX(Utilities!290:290,$B$9 + 4)="","",INDEX(Utilities!290:290,$B$9 +4))</f>
        <v/>
      </c>
      <c r="AQ290">
        <f t="shared" si="207"/>
        <v>2300</v>
      </c>
      <c r="AR290">
        <f t="shared" si="186"/>
        <v>2040</v>
      </c>
      <c r="AS290" cm="1">
        <f t="array" ref="AS290">IF(AR290&gt;=MAX($D$3:$D$100),MAX($D$3:$D$100),IF(AQ290&lt;$D$3,$D$3,INDEX($D$3:$D$100,MATCH(AQ290,$D$3:$D$100)+1)))</f>
        <v>2040</v>
      </c>
      <c r="AT290">
        <f t="shared" si="187"/>
        <v>9.6840000000000001E-5</v>
      </c>
      <c r="AU290" s="38">
        <f t="shared" si="188"/>
        <v>9.6840000000000001E-5</v>
      </c>
      <c r="AV290">
        <f t="shared" si="189"/>
        <v>9.6840000000000001E-5</v>
      </c>
      <c r="AW290">
        <f t="shared" si="190"/>
        <v>1.17873648</v>
      </c>
      <c r="AX290">
        <f t="shared" si="191"/>
        <v>0</v>
      </c>
      <c r="BC290">
        <f t="shared" si="208"/>
        <v>2300</v>
      </c>
      <c r="BD290">
        <f t="shared" si="192"/>
        <v>2040</v>
      </c>
      <c r="BE290" cm="1">
        <f t="array" ref="BE290">IF(BD290&gt;=MAX($D$3:$D$100),MAX($D$3:$D$100),IF(BC290&lt;$D$3,$D$3,INDEX($D$3:$D$100,MATCH(BC290,$D$3:$D$100)+1)))</f>
        <v>2040</v>
      </c>
      <c r="BF290">
        <f t="shared" si="193"/>
        <v>0.61919999999999997</v>
      </c>
      <c r="BG290" s="38">
        <f t="shared" si="194"/>
        <v>0.61919999999999997</v>
      </c>
      <c r="BH290">
        <f t="shared" si="195"/>
        <v>0.61919999999999997</v>
      </c>
      <c r="BI290">
        <f t="shared" si="196"/>
        <v>7536.9023999999999</v>
      </c>
      <c r="BJ290">
        <f t="shared" si="197"/>
        <v>0</v>
      </c>
      <c r="BL290" s="1" t="str" cm="1">
        <f t="array" ref="BL290">IF(INDEX(Utilities!290:290,$B$9)="","",INDEX(Utilities!290:290,$B$9))</f>
        <v/>
      </c>
      <c r="BM290" s="1" t="str" cm="1">
        <f t="array" ref="BM290">IF(INDEX(Utilities!290:290,$B$9 + 5)="","",INDEX(Utilities!290:290,$B$9 +5))</f>
        <v/>
      </c>
      <c r="BO290">
        <f t="shared" si="209"/>
        <v>2300</v>
      </c>
      <c r="BP290">
        <f t="shared" si="198"/>
        <v>2040</v>
      </c>
      <c r="BQ290" cm="1">
        <f t="array" ref="BQ290">IF(BP290&gt;=MAX($D$3:$D$100),MAX($D$3:$D$100),IF(BO290&lt;$D$3,$D$3,INDEX($D$3:$D$100,MATCH(BO290,$D$3:$D$100)+1)))</f>
        <v>2040</v>
      </c>
      <c r="BR290">
        <f t="shared" si="199"/>
        <v>4.5396000000000001</v>
      </c>
      <c r="BS290" s="38">
        <f t="shared" si="200"/>
        <v>4.5396000000000001</v>
      </c>
      <c r="BT290">
        <f t="shared" si="201"/>
        <v>4.5396000000000001</v>
      </c>
      <c r="BU290">
        <f t="shared" si="202"/>
        <v>55256.011200000001</v>
      </c>
      <c r="BV290">
        <f t="shared" si="203"/>
        <v>0</v>
      </c>
    </row>
    <row r="291" spans="7:74" x14ac:dyDescent="0.25">
      <c r="G291">
        <f t="shared" si="204"/>
        <v>2301</v>
      </c>
      <c r="H291">
        <f t="shared" si="168"/>
        <v>2040</v>
      </c>
      <c r="I291" cm="1">
        <f t="array" ref="I291">IF(H291&gt;=MAX($D$3:$D$100),MAX($D$3:$D$100),IF(G291&lt;$D$3,$D$3,INDEX($D$3:$D$100,MATCH(G291,$D$3:$D$100)+1)))</f>
        <v>2040</v>
      </c>
      <c r="J291">
        <f t="shared" si="169"/>
        <v>6.8040000000000003E-2</v>
      </c>
      <c r="K291">
        <f t="shared" si="170"/>
        <v>6.8040000000000003E-2</v>
      </c>
      <c r="L291">
        <f t="shared" si="171"/>
        <v>6.8040000000000003E-2</v>
      </c>
      <c r="M291">
        <f t="shared" si="172"/>
        <v>828.18288000000007</v>
      </c>
      <c r="N291">
        <f t="shared" si="173"/>
        <v>0</v>
      </c>
      <c r="P291" s="1" t="str" cm="1">
        <f t="array" ref="P291">IF(INDEX(Utilities!291:291,$B$9)="","",INDEX(Utilities!291:291,$B$9))</f>
        <v/>
      </c>
      <c r="Q291" s="1" t="str" cm="1">
        <f t="array" ref="Q291">IF(INDEX(Utilities!291:291,$B$9 + 2)="","",INDEX(Utilities!291:291,$B$9 + 2))</f>
        <v/>
      </c>
      <c r="S291">
        <f t="shared" si="205"/>
        <v>2301</v>
      </c>
      <c r="T291">
        <f t="shared" si="174"/>
        <v>2040</v>
      </c>
      <c r="U291" cm="1">
        <f t="array" ref="U291">IF(T291&gt;=MAX($D$3:$D$100),MAX($D$3:$D$100),IF(S291&lt;$D$3,$D$3,INDEX($D$3:$D$100,MATCH(S291,$D$3:$D$100)+1)))</f>
        <v>2040</v>
      </c>
      <c r="V291">
        <f t="shared" si="175"/>
        <v>4.5720000000000003E-5</v>
      </c>
      <c r="W291" s="38">
        <f t="shared" si="176"/>
        <v>4.5720000000000003E-5</v>
      </c>
      <c r="X291">
        <f t="shared" si="177"/>
        <v>4.5720000000000003E-5</v>
      </c>
      <c r="Y291">
        <f t="shared" si="178"/>
        <v>0.55650384000000008</v>
      </c>
      <c r="Z291">
        <f t="shared" si="179"/>
        <v>0</v>
      </c>
      <c r="AE291">
        <f t="shared" si="206"/>
        <v>2301</v>
      </c>
      <c r="AF291">
        <f t="shared" si="180"/>
        <v>2040</v>
      </c>
      <c r="AG291" cm="1">
        <f t="array" ref="AG291">IF(AF291&gt;=MAX($D$3:$D$100),MAX($D$3:$D$100),IF(AE291&lt;$D$3,$D$3,INDEX($D$3:$D$100,MATCH(AE291,$D$3:$D$100)+1)))</f>
        <v>2040</v>
      </c>
      <c r="AH291">
        <f t="shared" si="181"/>
        <v>4.572E-4</v>
      </c>
      <c r="AI291" s="38">
        <f t="shared" si="182"/>
        <v>4.572E-4</v>
      </c>
      <c r="AJ291">
        <f t="shared" si="183"/>
        <v>4.572E-4</v>
      </c>
      <c r="AK291">
        <f t="shared" si="184"/>
        <v>5.5650383999999997</v>
      </c>
      <c r="AL291">
        <f t="shared" si="185"/>
        <v>0</v>
      </c>
      <c r="AN291" s="1" t="str" cm="1">
        <f t="array" ref="AN291">IF(INDEX(Utilities!291:291,$B$9)="","",INDEX(Utilities!291:291,$B$9))</f>
        <v/>
      </c>
      <c r="AO291" s="1" t="str" cm="1">
        <f t="array" ref="AO291">IF(INDEX(Utilities!291:291,$B$9 + 4)="","",INDEX(Utilities!291:291,$B$9 +4))</f>
        <v/>
      </c>
      <c r="AQ291">
        <f t="shared" si="207"/>
        <v>2301</v>
      </c>
      <c r="AR291">
        <f t="shared" si="186"/>
        <v>2040</v>
      </c>
      <c r="AS291" cm="1">
        <f t="array" ref="AS291">IF(AR291&gt;=MAX($D$3:$D$100),MAX($D$3:$D$100),IF(AQ291&lt;$D$3,$D$3,INDEX($D$3:$D$100,MATCH(AQ291,$D$3:$D$100)+1)))</f>
        <v>2040</v>
      </c>
      <c r="AT291">
        <f t="shared" si="187"/>
        <v>9.6840000000000001E-5</v>
      </c>
      <c r="AU291" s="38">
        <f t="shared" si="188"/>
        <v>9.6840000000000001E-5</v>
      </c>
      <c r="AV291">
        <f t="shared" si="189"/>
        <v>9.6840000000000001E-5</v>
      </c>
      <c r="AW291">
        <f t="shared" si="190"/>
        <v>1.17873648</v>
      </c>
      <c r="AX291">
        <f t="shared" si="191"/>
        <v>0</v>
      </c>
      <c r="BC291">
        <f t="shared" si="208"/>
        <v>2301</v>
      </c>
      <c r="BD291">
        <f t="shared" si="192"/>
        <v>2040</v>
      </c>
      <c r="BE291" cm="1">
        <f t="array" ref="BE291">IF(BD291&gt;=MAX($D$3:$D$100),MAX($D$3:$D$100),IF(BC291&lt;$D$3,$D$3,INDEX($D$3:$D$100,MATCH(BC291,$D$3:$D$100)+1)))</f>
        <v>2040</v>
      </c>
      <c r="BF291">
        <f t="shared" si="193"/>
        <v>0.61919999999999997</v>
      </c>
      <c r="BG291" s="38">
        <f t="shared" si="194"/>
        <v>0.61919999999999997</v>
      </c>
      <c r="BH291">
        <f t="shared" si="195"/>
        <v>0.61919999999999997</v>
      </c>
      <c r="BI291">
        <f t="shared" si="196"/>
        <v>7536.9023999999999</v>
      </c>
      <c r="BJ291">
        <f t="shared" si="197"/>
        <v>0</v>
      </c>
      <c r="BL291" s="1" t="str" cm="1">
        <f t="array" ref="BL291">IF(INDEX(Utilities!291:291,$B$9)="","",INDEX(Utilities!291:291,$B$9))</f>
        <v/>
      </c>
      <c r="BM291" s="1" t="str" cm="1">
        <f t="array" ref="BM291">IF(INDEX(Utilities!291:291,$B$9 + 5)="","",INDEX(Utilities!291:291,$B$9 +5))</f>
        <v/>
      </c>
      <c r="BO291">
        <f t="shared" si="209"/>
        <v>2301</v>
      </c>
      <c r="BP291">
        <f t="shared" si="198"/>
        <v>2040</v>
      </c>
      <c r="BQ291" cm="1">
        <f t="array" ref="BQ291">IF(BP291&gt;=MAX($D$3:$D$100),MAX($D$3:$D$100),IF(BO291&lt;$D$3,$D$3,INDEX($D$3:$D$100,MATCH(BO291,$D$3:$D$100)+1)))</f>
        <v>2040</v>
      </c>
      <c r="BR291">
        <f t="shared" si="199"/>
        <v>4.5396000000000001</v>
      </c>
      <c r="BS291" s="38">
        <f t="shared" si="200"/>
        <v>4.5396000000000001</v>
      </c>
      <c r="BT291">
        <f t="shared" si="201"/>
        <v>4.5396000000000001</v>
      </c>
      <c r="BU291">
        <f t="shared" si="202"/>
        <v>55256.011200000001</v>
      </c>
      <c r="BV291">
        <f t="shared" si="203"/>
        <v>0</v>
      </c>
    </row>
    <row r="292" spans="7:74" x14ac:dyDescent="0.25">
      <c r="G292">
        <f t="shared" si="204"/>
        <v>2302</v>
      </c>
      <c r="H292">
        <f t="shared" si="168"/>
        <v>2040</v>
      </c>
      <c r="I292" cm="1">
        <f t="array" ref="I292">IF(H292&gt;=MAX($D$3:$D$100),MAX($D$3:$D$100),IF(G292&lt;$D$3,$D$3,INDEX($D$3:$D$100,MATCH(G292,$D$3:$D$100)+1)))</f>
        <v>2040</v>
      </c>
      <c r="J292">
        <f t="shared" si="169"/>
        <v>6.8040000000000003E-2</v>
      </c>
      <c r="K292">
        <f t="shared" si="170"/>
        <v>6.8040000000000003E-2</v>
      </c>
      <c r="L292">
        <f t="shared" si="171"/>
        <v>6.8040000000000003E-2</v>
      </c>
      <c r="M292">
        <f t="shared" si="172"/>
        <v>828.18288000000007</v>
      </c>
      <c r="N292">
        <f t="shared" si="173"/>
        <v>0</v>
      </c>
      <c r="P292" s="1" t="str" cm="1">
        <f t="array" ref="P292">IF(INDEX(Utilities!292:292,$B$9)="","",INDEX(Utilities!292:292,$B$9))</f>
        <v/>
      </c>
      <c r="Q292" s="1" t="str" cm="1">
        <f t="array" ref="Q292">IF(INDEX(Utilities!292:292,$B$9 + 2)="","",INDEX(Utilities!292:292,$B$9 + 2))</f>
        <v/>
      </c>
      <c r="S292">
        <f t="shared" si="205"/>
        <v>2302</v>
      </c>
      <c r="T292">
        <f t="shared" si="174"/>
        <v>2040</v>
      </c>
      <c r="U292" cm="1">
        <f t="array" ref="U292">IF(T292&gt;=MAX($D$3:$D$100),MAX($D$3:$D$100),IF(S292&lt;$D$3,$D$3,INDEX($D$3:$D$100,MATCH(S292,$D$3:$D$100)+1)))</f>
        <v>2040</v>
      </c>
      <c r="V292">
        <f t="shared" si="175"/>
        <v>4.5720000000000003E-5</v>
      </c>
      <c r="W292" s="38">
        <f t="shared" si="176"/>
        <v>4.5720000000000003E-5</v>
      </c>
      <c r="X292">
        <f t="shared" si="177"/>
        <v>4.5720000000000003E-5</v>
      </c>
      <c r="Y292">
        <f t="shared" si="178"/>
        <v>0.55650384000000008</v>
      </c>
      <c r="Z292">
        <f t="shared" si="179"/>
        <v>0</v>
      </c>
      <c r="AE292">
        <f t="shared" si="206"/>
        <v>2302</v>
      </c>
      <c r="AF292">
        <f t="shared" si="180"/>
        <v>2040</v>
      </c>
      <c r="AG292" cm="1">
        <f t="array" ref="AG292">IF(AF292&gt;=MAX($D$3:$D$100),MAX($D$3:$D$100),IF(AE292&lt;$D$3,$D$3,INDEX($D$3:$D$100,MATCH(AE292,$D$3:$D$100)+1)))</f>
        <v>2040</v>
      </c>
      <c r="AH292">
        <f t="shared" si="181"/>
        <v>4.572E-4</v>
      </c>
      <c r="AI292" s="38">
        <f t="shared" si="182"/>
        <v>4.572E-4</v>
      </c>
      <c r="AJ292">
        <f t="shared" si="183"/>
        <v>4.572E-4</v>
      </c>
      <c r="AK292">
        <f t="shared" si="184"/>
        <v>5.5650383999999997</v>
      </c>
      <c r="AL292">
        <f t="shared" si="185"/>
        <v>0</v>
      </c>
      <c r="AN292" s="1" t="str" cm="1">
        <f t="array" ref="AN292">IF(INDEX(Utilities!292:292,$B$9)="","",INDEX(Utilities!292:292,$B$9))</f>
        <v/>
      </c>
      <c r="AO292" s="1" t="str" cm="1">
        <f t="array" ref="AO292">IF(INDEX(Utilities!292:292,$B$9 + 4)="","",INDEX(Utilities!292:292,$B$9 +4))</f>
        <v/>
      </c>
      <c r="AQ292">
        <f t="shared" si="207"/>
        <v>2302</v>
      </c>
      <c r="AR292">
        <f t="shared" si="186"/>
        <v>2040</v>
      </c>
      <c r="AS292" cm="1">
        <f t="array" ref="AS292">IF(AR292&gt;=MAX($D$3:$D$100),MAX($D$3:$D$100),IF(AQ292&lt;$D$3,$D$3,INDEX($D$3:$D$100,MATCH(AQ292,$D$3:$D$100)+1)))</f>
        <v>2040</v>
      </c>
      <c r="AT292">
        <f t="shared" si="187"/>
        <v>9.6840000000000001E-5</v>
      </c>
      <c r="AU292" s="38">
        <f t="shared" si="188"/>
        <v>9.6840000000000001E-5</v>
      </c>
      <c r="AV292">
        <f t="shared" si="189"/>
        <v>9.6840000000000001E-5</v>
      </c>
      <c r="AW292">
        <f t="shared" si="190"/>
        <v>1.17873648</v>
      </c>
      <c r="AX292">
        <f t="shared" si="191"/>
        <v>0</v>
      </c>
      <c r="BC292">
        <f t="shared" si="208"/>
        <v>2302</v>
      </c>
      <c r="BD292">
        <f t="shared" si="192"/>
        <v>2040</v>
      </c>
      <c r="BE292" cm="1">
        <f t="array" ref="BE292">IF(BD292&gt;=MAX($D$3:$D$100),MAX($D$3:$D$100),IF(BC292&lt;$D$3,$D$3,INDEX($D$3:$D$100,MATCH(BC292,$D$3:$D$100)+1)))</f>
        <v>2040</v>
      </c>
      <c r="BF292">
        <f t="shared" si="193"/>
        <v>0.61919999999999997</v>
      </c>
      <c r="BG292" s="38">
        <f t="shared" si="194"/>
        <v>0.61919999999999997</v>
      </c>
      <c r="BH292">
        <f t="shared" si="195"/>
        <v>0.61919999999999997</v>
      </c>
      <c r="BI292">
        <f t="shared" si="196"/>
        <v>7536.9023999999999</v>
      </c>
      <c r="BJ292">
        <f t="shared" si="197"/>
        <v>0</v>
      </c>
      <c r="BL292" s="1" t="str" cm="1">
        <f t="array" ref="BL292">IF(INDEX(Utilities!292:292,$B$9)="","",INDEX(Utilities!292:292,$B$9))</f>
        <v/>
      </c>
      <c r="BM292" s="1" t="str" cm="1">
        <f t="array" ref="BM292">IF(INDEX(Utilities!292:292,$B$9 + 5)="","",INDEX(Utilities!292:292,$B$9 +5))</f>
        <v/>
      </c>
      <c r="BO292">
        <f t="shared" si="209"/>
        <v>2302</v>
      </c>
      <c r="BP292">
        <f t="shared" si="198"/>
        <v>2040</v>
      </c>
      <c r="BQ292" cm="1">
        <f t="array" ref="BQ292">IF(BP292&gt;=MAX($D$3:$D$100),MAX($D$3:$D$100),IF(BO292&lt;$D$3,$D$3,INDEX($D$3:$D$100,MATCH(BO292,$D$3:$D$100)+1)))</f>
        <v>2040</v>
      </c>
      <c r="BR292">
        <f t="shared" si="199"/>
        <v>4.5396000000000001</v>
      </c>
      <c r="BS292" s="38">
        <f t="shared" si="200"/>
        <v>4.5396000000000001</v>
      </c>
      <c r="BT292">
        <f t="shared" si="201"/>
        <v>4.5396000000000001</v>
      </c>
      <c r="BU292">
        <f t="shared" si="202"/>
        <v>55256.011200000001</v>
      </c>
      <c r="BV292">
        <f t="shared" si="203"/>
        <v>0</v>
      </c>
    </row>
    <row r="293" spans="7:74" x14ac:dyDescent="0.25">
      <c r="G293">
        <f t="shared" si="204"/>
        <v>2303</v>
      </c>
      <c r="H293">
        <f t="shared" si="168"/>
        <v>2040</v>
      </c>
      <c r="I293" cm="1">
        <f t="array" ref="I293">IF(H293&gt;=MAX($D$3:$D$100),MAX($D$3:$D$100),IF(G293&lt;$D$3,$D$3,INDEX($D$3:$D$100,MATCH(G293,$D$3:$D$100)+1)))</f>
        <v>2040</v>
      </c>
      <c r="J293">
        <f t="shared" si="169"/>
        <v>6.8040000000000003E-2</v>
      </c>
      <c r="K293">
        <f t="shared" si="170"/>
        <v>6.8040000000000003E-2</v>
      </c>
      <c r="L293">
        <f t="shared" si="171"/>
        <v>6.8040000000000003E-2</v>
      </c>
      <c r="M293">
        <f t="shared" si="172"/>
        <v>828.18288000000007</v>
      </c>
      <c r="N293">
        <f t="shared" si="173"/>
        <v>0</v>
      </c>
      <c r="P293" s="1" t="str" cm="1">
        <f t="array" ref="P293">IF(INDEX(Utilities!293:293,$B$9)="","",INDEX(Utilities!293:293,$B$9))</f>
        <v/>
      </c>
      <c r="Q293" s="1" t="str" cm="1">
        <f t="array" ref="Q293">IF(INDEX(Utilities!293:293,$B$9 + 2)="","",INDEX(Utilities!293:293,$B$9 + 2))</f>
        <v/>
      </c>
      <c r="S293">
        <f t="shared" si="205"/>
        <v>2303</v>
      </c>
      <c r="T293">
        <f t="shared" si="174"/>
        <v>2040</v>
      </c>
      <c r="U293" cm="1">
        <f t="array" ref="U293">IF(T293&gt;=MAX($D$3:$D$100),MAX($D$3:$D$100),IF(S293&lt;$D$3,$D$3,INDEX($D$3:$D$100,MATCH(S293,$D$3:$D$100)+1)))</f>
        <v>2040</v>
      </c>
      <c r="V293">
        <f t="shared" si="175"/>
        <v>4.5720000000000003E-5</v>
      </c>
      <c r="W293" s="38">
        <f t="shared" si="176"/>
        <v>4.5720000000000003E-5</v>
      </c>
      <c r="X293">
        <f t="shared" si="177"/>
        <v>4.5720000000000003E-5</v>
      </c>
      <c r="Y293">
        <f t="shared" si="178"/>
        <v>0.55650384000000008</v>
      </c>
      <c r="Z293">
        <f t="shared" si="179"/>
        <v>0</v>
      </c>
      <c r="AE293">
        <f t="shared" si="206"/>
        <v>2303</v>
      </c>
      <c r="AF293">
        <f t="shared" si="180"/>
        <v>2040</v>
      </c>
      <c r="AG293" cm="1">
        <f t="array" ref="AG293">IF(AF293&gt;=MAX($D$3:$D$100),MAX($D$3:$D$100),IF(AE293&lt;$D$3,$D$3,INDEX($D$3:$D$100,MATCH(AE293,$D$3:$D$100)+1)))</f>
        <v>2040</v>
      </c>
      <c r="AH293">
        <f t="shared" si="181"/>
        <v>4.572E-4</v>
      </c>
      <c r="AI293" s="38">
        <f t="shared" si="182"/>
        <v>4.572E-4</v>
      </c>
      <c r="AJ293">
        <f t="shared" si="183"/>
        <v>4.572E-4</v>
      </c>
      <c r="AK293">
        <f t="shared" si="184"/>
        <v>5.5650383999999997</v>
      </c>
      <c r="AL293">
        <f t="shared" si="185"/>
        <v>0</v>
      </c>
      <c r="AN293" s="1" t="str" cm="1">
        <f t="array" ref="AN293">IF(INDEX(Utilities!293:293,$B$9)="","",INDEX(Utilities!293:293,$B$9))</f>
        <v/>
      </c>
      <c r="AO293" s="1" t="str" cm="1">
        <f t="array" ref="AO293">IF(INDEX(Utilities!293:293,$B$9 + 4)="","",INDEX(Utilities!293:293,$B$9 +4))</f>
        <v/>
      </c>
      <c r="AQ293">
        <f t="shared" si="207"/>
        <v>2303</v>
      </c>
      <c r="AR293">
        <f t="shared" si="186"/>
        <v>2040</v>
      </c>
      <c r="AS293" cm="1">
        <f t="array" ref="AS293">IF(AR293&gt;=MAX($D$3:$D$100),MAX($D$3:$D$100),IF(AQ293&lt;$D$3,$D$3,INDEX($D$3:$D$100,MATCH(AQ293,$D$3:$D$100)+1)))</f>
        <v>2040</v>
      </c>
      <c r="AT293">
        <f t="shared" si="187"/>
        <v>9.6840000000000001E-5</v>
      </c>
      <c r="AU293" s="38">
        <f t="shared" si="188"/>
        <v>9.6840000000000001E-5</v>
      </c>
      <c r="AV293">
        <f t="shared" si="189"/>
        <v>9.6840000000000001E-5</v>
      </c>
      <c r="AW293">
        <f t="shared" si="190"/>
        <v>1.17873648</v>
      </c>
      <c r="AX293">
        <f t="shared" si="191"/>
        <v>0</v>
      </c>
      <c r="BC293">
        <f t="shared" si="208"/>
        <v>2303</v>
      </c>
      <c r="BD293">
        <f t="shared" si="192"/>
        <v>2040</v>
      </c>
      <c r="BE293" cm="1">
        <f t="array" ref="BE293">IF(BD293&gt;=MAX($D$3:$D$100),MAX($D$3:$D$100),IF(BC293&lt;$D$3,$D$3,INDEX($D$3:$D$100,MATCH(BC293,$D$3:$D$100)+1)))</f>
        <v>2040</v>
      </c>
      <c r="BF293">
        <f t="shared" si="193"/>
        <v>0.61919999999999997</v>
      </c>
      <c r="BG293" s="38">
        <f t="shared" si="194"/>
        <v>0.61919999999999997</v>
      </c>
      <c r="BH293">
        <f t="shared" si="195"/>
        <v>0.61919999999999997</v>
      </c>
      <c r="BI293">
        <f t="shared" si="196"/>
        <v>7536.9023999999999</v>
      </c>
      <c r="BJ293">
        <f t="shared" si="197"/>
        <v>0</v>
      </c>
      <c r="BL293" s="1" t="str" cm="1">
        <f t="array" ref="BL293">IF(INDEX(Utilities!293:293,$B$9)="","",INDEX(Utilities!293:293,$B$9))</f>
        <v/>
      </c>
      <c r="BM293" s="1" t="str" cm="1">
        <f t="array" ref="BM293">IF(INDEX(Utilities!293:293,$B$9 + 5)="","",INDEX(Utilities!293:293,$B$9 +5))</f>
        <v/>
      </c>
      <c r="BO293">
        <f t="shared" si="209"/>
        <v>2303</v>
      </c>
      <c r="BP293">
        <f t="shared" si="198"/>
        <v>2040</v>
      </c>
      <c r="BQ293" cm="1">
        <f t="array" ref="BQ293">IF(BP293&gt;=MAX($D$3:$D$100),MAX($D$3:$D$100),IF(BO293&lt;$D$3,$D$3,INDEX($D$3:$D$100,MATCH(BO293,$D$3:$D$100)+1)))</f>
        <v>2040</v>
      </c>
      <c r="BR293">
        <f t="shared" si="199"/>
        <v>4.5396000000000001</v>
      </c>
      <c r="BS293" s="38">
        <f t="shared" si="200"/>
        <v>4.5396000000000001</v>
      </c>
      <c r="BT293">
        <f t="shared" si="201"/>
        <v>4.5396000000000001</v>
      </c>
      <c r="BU293">
        <f t="shared" si="202"/>
        <v>55256.011200000001</v>
      </c>
      <c r="BV293">
        <f t="shared" si="203"/>
        <v>0</v>
      </c>
    </row>
    <row r="294" spans="7:74" x14ac:dyDescent="0.25">
      <c r="G294">
        <f t="shared" si="204"/>
        <v>2304</v>
      </c>
      <c r="H294">
        <f t="shared" si="168"/>
        <v>2040</v>
      </c>
      <c r="I294" cm="1">
        <f t="array" ref="I294">IF(H294&gt;=MAX($D$3:$D$100),MAX($D$3:$D$100),IF(G294&lt;$D$3,$D$3,INDEX($D$3:$D$100,MATCH(G294,$D$3:$D$100)+1)))</f>
        <v>2040</v>
      </c>
      <c r="J294">
        <f t="shared" si="169"/>
        <v>6.8040000000000003E-2</v>
      </c>
      <c r="K294">
        <f t="shared" si="170"/>
        <v>6.8040000000000003E-2</v>
      </c>
      <c r="L294">
        <f t="shared" si="171"/>
        <v>6.8040000000000003E-2</v>
      </c>
      <c r="M294">
        <f t="shared" si="172"/>
        <v>828.18288000000007</v>
      </c>
      <c r="N294">
        <f t="shared" si="173"/>
        <v>0</v>
      </c>
      <c r="P294" s="1" t="str" cm="1">
        <f t="array" ref="P294">IF(INDEX(Utilities!294:294,$B$9)="","",INDEX(Utilities!294:294,$B$9))</f>
        <v/>
      </c>
      <c r="Q294" s="1" t="str" cm="1">
        <f t="array" ref="Q294">IF(INDEX(Utilities!294:294,$B$9 + 2)="","",INDEX(Utilities!294:294,$B$9 + 2))</f>
        <v/>
      </c>
      <c r="S294">
        <f t="shared" si="205"/>
        <v>2304</v>
      </c>
      <c r="T294">
        <f t="shared" si="174"/>
        <v>2040</v>
      </c>
      <c r="U294" cm="1">
        <f t="array" ref="U294">IF(T294&gt;=MAX($D$3:$D$100),MAX($D$3:$D$100),IF(S294&lt;$D$3,$D$3,INDEX($D$3:$D$100,MATCH(S294,$D$3:$D$100)+1)))</f>
        <v>2040</v>
      </c>
      <c r="V294">
        <f t="shared" si="175"/>
        <v>4.5720000000000003E-5</v>
      </c>
      <c r="W294" s="38">
        <f t="shared" si="176"/>
        <v>4.5720000000000003E-5</v>
      </c>
      <c r="X294">
        <f t="shared" si="177"/>
        <v>4.5720000000000003E-5</v>
      </c>
      <c r="Y294">
        <f t="shared" si="178"/>
        <v>0.55650384000000008</v>
      </c>
      <c r="Z294">
        <f t="shared" si="179"/>
        <v>0</v>
      </c>
      <c r="AE294">
        <f t="shared" si="206"/>
        <v>2304</v>
      </c>
      <c r="AF294">
        <f t="shared" si="180"/>
        <v>2040</v>
      </c>
      <c r="AG294" cm="1">
        <f t="array" ref="AG294">IF(AF294&gt;=MAX($D$3:$D$100),MAX($D$3:$D$100),IF(AE294&lt;$D$3,$D$3,INDEX($D$3:$D$100,MATCH(AE294,$D$3:$D$100)+1)))</f>
        <v>2040</v>
      </c>
      <c r="AH294">
        <f t="shared" si="181"/>
        <v>4.572E-4</v>
      </c>
      <c r="AI294" s="38">
        <f t="shared" si="182"/>
        <v>4.572E-4</v>
      </c>
      <c r="AJ294">
        <f t="shared" si="183"/>
        <v>4.572E-4</v>
      </c>
      <c r="AK294">
        <f t="shared" si="184"/>
        <v>5.5650383999999997</v>
      </c>
      <c r="AL294">
        <f t="shared" si="185"/>
        <v>0</v>
      </c>
      <c r="AN294" s="1" t="str" cm="1">
        <f t="array" ref="AN294">IF(INDEX(Utilities!294:294,$B$9)="","",INDEX(Utilities!294:294,$B$9))</f>
        <v/>
      </c>
      <c r="AO294" s="1" t="str" cm="1">
        <f t="array" ref="AO294">IF(INDEX(Utilities!294:294,$B$9 + 4)="","",INDEX(Utilities!294:294,$B$9 +4))</f>
        <v/>
      </c>
      <c r="AQ294">
        <f t="shared" si="207"/>
        <v>2304</v>
      </c>
      <c r="AR294">
        <f t="shared" si="186"/>
        <v>2040</v>
      </c>
      <c r="AS294" cm="1">
        <f t="array" ref="AS294">IF(AR294&gt;=MAX($D$3:$D$100),MAX($D$3:$D$100),IF(AQ294&lt;$D$3,$D$3,INDEX($D$3:$D$100,MATCH(AQ294,$D$3:$D$100)+1)))</f>
        <v>2040</v>
      </c>
      <c r="AT294">
        <f t="shared" si="187"/>
        <v>9.6840000000000001E-5</v>
      </c>
      <c r="AU294" s="38">
        <f t="shared" si="188"/>
        <v>9.6840000000000001E-5</v>
      </c>
      <c r="AV294">
        <f t="shared" si="189"/>
        <v>9.6840000000000001E-5</v>
      </c>
      <c r="AW294">
        <f t="shared" si="190"/>
        <v>1.17873648</v>
      </c>
      <c r="AX294">
        <f t="shared" si="191"/>
        <v>0</v>
      </c>
      <c r="BC294">
        <f t="shared" si="208"/>
        <v>2304</v>
      </c>
      <c r="BD294">
        <f t="shared" si="192"/>
        <v>2040</v>
      </c>
      <c r="BE294" cm="1">
        <f t="array" ref="BE294">IF(BD294&gt;=MAX($D$3:$D$100),MAX($D$3:$D$100),IF(BC294&lt;$D$3,$D$3,INDEX($D$3:$D$100,MATCH(BC294,$D$3:$D$100)+1)))</f>
        <v>2040</v>
      </c>
      <c r="BF294">
        <f t="shared" si="193"/>
        <v>0.61919999999999997</v>
      </c>
      <c r="BG294" s="38">
        <f t="shared" si="194"/>
        <v>0.61919999999999997</v>
      </c>
      <c r="BH294">
        <f t="shared" si="195"/>
        <v>0.61919999999999997</v>
      </c>
      <c r="BI294">
        <f t="shared" si="196"/>
        <v>7536.9023999999999</v>
      </c>
      <c r="BJ294">
        <f t="shared" si="197"/>
        <v>0</v>
      </c>
      <c r="BL294" s="1" t="str" cm="1">
        <f t="array" ref="BL294">IF(INDEX(Utilities!294:294,$B$9)="","",INDEX(Utilities!294:294,$B$9))</f>
        <v/>
      </c>
      <c r="BM294" s="1" t="str" cm="1">
        <f t="array" ref="BM294">IF(INDEX(Utilities!294:294,$B$9 + 5)="","",INDEX(Utilities!294:294,$B$9 +5))</f>
        <v/>
      </c>
      <c r="BO294">
        <f t="shared" si="209"/>
        <v>2304</v>
      </c>
      <c r="BP294">
        <f t="shared" si="198"/>
        <v>2040</v>
      </c>
      <c r="BQ294" cm="1">
        <f t="array" ref="BQ294">IF(BP294&gt;=MAX($D$3:$D$100),MAX($D$3:$D$100),IF(BO294&lt;$D$3,$D$3,INDEX($D$3:$D$100,MATCH(BO294,$D$3:$D$100)+1)))</f>
        <v>2040</v>
      </c>
      <c r="BR294">
        <f t="shared" si="199"/>
        <v>4.5396000000000001</v>
      </c>
      <c r="BS294" s="38">
        <f t="shared" si="200"/>
        <v>4.5396000000000001</v>
      </c>
      <c r="BT294">
        <f t="shared" si="201"/>
        <v>4.5396000000000001</v>
      </c>
      <c r="BU294">
        <f t="shared" si="202"/>
        <v>55256.011200000001</v>
      </c>
      <c r="BV294">
        <f t="shared" si="203"/>
        <v>0</v>
      </c>
    </row>
    <row r="295" spans="7:74" x14ac:dyDescent="0.25">
      <c r="G295">
        <f t="shared" si="204"/>
        <v>2305</v>
      </c>
      <c r="H295">
        <f t="shared" si="168"/>
        <v>2040</v>
      </c>
      <c r="I295" cm="1">
        <f t="array" ref="I295">IF(H295&gt;=MAX($D$3:$D$100),MAX($D$3:$D$100),IF(G295&lt;$D$3,$D$3,INDEX($D$3:$D$100,MATCH(G295,$D$3:$D$100)+1)))</f>
        <v>2040</v>
      </c>
      <c r="J295">
        <f t="shared" si="169"/>
        <v>6.8040000000000003E-2</v>
      </c>
      <c r="K295">
        <f t="shared" si="170"/>
        <v>6.8040000000000003E-2</v>
      </c>
      <c r="L295">
        <f t="shared" si="171"/>
        <v>6.8040000000000003E-2</v>
      </c>
      <c r="M295">
        <f t="shared" si="172"/>
        <v>828.18288000000007</v>
      </c>
      <c r="N295">
        <f t="shared" si="173"/>
        <v>0</v>
      </c>
      <c r="P295" s="1" t="str" cm="1">
        <f t="array" ref="P295">IF(INDEX(Utilities!295:295,$B$9)="","",INDEX(Utilities!295:295,$B$9))</f>
        <v/>
      </c>
      <c r="Q295" s="1" t="str" cm="1">
        <f t="array" ref="Q295">IF(INDEX(Utilities!295:295,$B$9 + 2)="","",INDEX(Utilities!295:295,$B$9 + 2))</f>
        <v/>
      </c>
      <c r="S295">
        <f t="shared" si="205"/>
        <v>2305</v>
      </c>
      <c r="T295">
        <f t="shared" si="174"/>
        <v>2040</v>
      </c>
      <c r="U295" cm="1">
        <f t="array" ref="U295">IF(T295&gt;=MAX($D$3:$D$100),MAX($D$3:$D$100),IF(S295&lt;$D$3,$D$3,INDEX($D$3:$D$100,MATCH(S295,$D$3:$D$100)+1)))</f>
        <v>2040</v>
      </c>
      <c r="V295">
        <f t="shared" si="175"/>
        <v>4.5720000000000003E-5</v>
      </c>
      <c r="W295" s="38">
        <f t="shared" si="176"/>
        <v>4.5720000000000003E-5</v>
      </c>
      <c r="X295">
        <f t="shared" si="177"/>
        <v>4.5720000000000003E-5</v>
      </c>
      <c r="Y295">
        <f t="shared" si="178"/>
        <v>0.55650384000000008</v>
      </c>
      <c r="Z295">
        <f t="shared" si="179"/>
        <v>0</v>
      </c>
      <c r="AE295">
        <f t="shared" si="206"/>
        <v>2305</v>
      </c>
      <c r="AF295">
        <f t="shared" si="180"/>
        <v>2040</v>
      </c>
      <c r="AG295" cm="1">
        <f t="array" ref="AG295">IF(AF295&gt;=MAX($D$3:$D$100),MAX($D$3:$D$100),IF(AE295&lt;$D$3,$D$3,INDEX($D$3:$D$100,MATCH(AE295,$D$3:$D$100)+1)))</f>
        <v>2040</v>
      </c>
      <c r="AH295">
        <f t="shared" si="181"/>
        <v>4.572E-4</v>
      </c>
      <c r="AI295" s="38">
        <f t="shared" si="182"/>
        <v>4.572E-4</v>
      </c>
      <c r="AJ295">
        <f t="shared" si="183"/>
        <v>4.572E-4</v>
      </c>
      <c r="AK295">
        <f t="shared" si="184"/>
        <v>5.5650383999999997</v>
      </c>
      <c r="AL295">
        <f t="shared" si="185"/>
        <v>0</v>
      </c>
      <c r="AN295" s="1" t="str" cm="1">
        <f t="array" ref="AN295">IF(INDEX(Utilities!295:295,$B$9)="","",INDEX(Utilities!295:295,$B$9))</f>
        <v/>
      </c>
      <c r="AO295" s="1" t="str" cm="1">
        <f t="array" ref="AO295">IF(INDEX(Utilities!295:295,$B$9 + 4)="","",INDEX(Utilities!295:295,$B$9 +4))</f>
        <v/>
      </c>
      <c r="AQ295">
        <f t="shared" si="207"/>
        <v>2305</v>
      </c>
      <c r="AR295">
        <f t="shared" si="186"/>
        <v>2040</v>
      </c>
      <c r="AS295" cm="1">
        <f t="array" ref="AS295">IF(AR295&gt;=MAX($D$3:$D$100),MAX($D$3:$D$100),IF(AQ295&lt;$D$3,$D$3,INDEX($D$3:$D$100,MATCH(AQ295,$D$3:$D$100)+1)))</f>
        <v>2040</v>
      </c>
      <c r="AT295">
        <f t="shared" si="187"/>
        <v>9.6840000000000001E-5</v>
      </c>
      <c r="AU295" s="38">
        <f t="shared" si="188"/>
        <v>9.6840000000000001E-5</v>
      </c>
      <c r="AV295">
        <f t="shared" si="189"/>
        <v>9.6840000000000001E-5</v>
      </c>
      <c r="AW295">
        <f t="shared" si="190"/>
        <v>1.17873648</v>
      </c>
      <c r="AX295">
        <f t="shared" si="191"/>
        <v>0</v>
      </c>
      <c r="BC295">
        <f t="shared" si="208"/>
        <v>2305</v>
      </c>
      <c r="BD295">
        <f t="shared" si="192"/>
        <v>2040</v>
      </c>
      <c r="BE295" cm="1">
        <f t="array" ref="BE295">IF(BD295&gt;=MAX($D$3:$D$100),MAX($D$3:$D$100),IF(BC295&lt;$D$3,$D$3,INDEX($D$3:$D$100,MATCH(BC295,$D$3:$D$100)+1)))</f>
        <v>2040</v>
      </c>
      <c r="BF295">
        <f t="shared" si="193"/>
        <v>0.61919999999999997</v>
      </c>
      <c r="BG295" s="38">
        <f t="shared" si="194"/>
        <v>0.61919999999999997</v>
      </c>
      <c r="BH295">
        <f t="shared" si="195"/>
        <v>0.61919999999999997</v>
      </c>
      <c r="BI295">
        <f t="shared" si="196"/>
        <v>7536.9023999999999</v>
      </c>
      <c r="BJ295">
        <f t="shared" si="197"/>
        <v>0</v>
      </c>
      <c r="BL295" s="1" t="str" cm="1">
        <f t="array" ref="BL295">IF(INDEX(Utilities!295:295,$B$9)="","",INDEX(Utilities!295:295,$B$9))</f>
        <v/>
      </c>
      <c r="BM295" s="1" t="str" cm="1">
        <f t="array" ref="BM295">IF(INDEX(Utilities!295:295,$B$9 + 5)="","",INDEX(Utilities!295:295,$B$9 +5))</f>
        <v/>
      </c>
      <c r="BO295">
        <f t="shared" si="209"/>
        <v>2305</v>
      </c>
      <c r="BP295">
        <f t="shared" si="198"/>
        <v>2040</v>
      </c>
      <c r="BQ295" cm="1">
        <f t="array" ref="BQ295">IF(BP295&gt;=MAX($D$3:$D$100),MAX($D$3:$D$100),IF(BO295&lt;$D$3,$D$3,INDEX($D$3:$D$100,MATCH(BO295,$D$3:$D$100)+1)))</f>
        <v>2040</v>
      </c>
      <c r="BR295">
        <f t="shared" si="199"/>
        <v>4.5396000000000001</v>
      </c>
      <c r="BS295" s="38">
        <f t="shared" si="200"/>
        <v>4.5396000000000001</v>
      </c>
      <c r="BT295">
        <f t="shared" si="201"/>
        <v>4.5396000000000001</v>
      </c>
      <c r="BU295">
        <f t="shared" si="202"/>
        <v>55256.011200000001</v>
      </c>
      <c r="BV295">
        <f t="shared" si="203"/>
        <v>0</v>
      </c>
    </row>
    <row r="296" spans="7:74" x14ac:dyDescent="0.25">
      <c r="G296">
        <f t="shared" si="204"/>
        <v>2306</v>
      </c>
      <c r="H296">
        <f t="shared" si="168"/>
        <v>2040</v>
      </c>
      <c r="I296" cm="1">
        <f t="array" ref="I296">IF(H296&gt;=MAX($D$3:$D$100),MAX($D$3:$D$100),IF(G296&lt;$D$3,$D$3,INDEX($D$3:$D$100,MATCH(G296,$D$3:$D$100)+1)))</f>
        <v>2040</v>
      </c>
      <c r="J296">
        <f t="shared" si="169"/>
        <v>6.8040000000000003E-2</v>
      </c>
      <c r="K296">
        <f t="shared" si="170"/>
        <v>6.8040000000000003E-2</v>
      </c>
      <c r="L296">
        <f t="shared" si="171"/>
        <v>6.8040000000000003E-2</v>
      </c>
      <c r="M296">
        <f t="shared" si="172"/>
        <v>828.18288000000007</v>
      </c>
      <c r="N296">
        <f t="shared" si="173"/>
        <v>0</v>
      </c>
      <c r="P296" s="1" t="str" cm="1">
        <f t="array" ref="P296">IF(INDEX(Utilities!296:296,$B$9)="","",INDEX(Utilities!296:296,$B$9))</f>
        <v/>
      </c>
      <c r="Q296" s="1" t="str" cm="1">
        <f t="array" ref="Q296">IF(INDEX(Utilities!296:296,$B$9 + 2)="","",INDEX(Utilities!296:296,$B$9 + 2))</f>
        <v/>
      </c>
      <c r="S296">
        <f t="shared" si="205"/>
        <v>2306</v>
      </c>
      <c r="T296">
        <f t="shared" si="174"/>
        <v>2040</v>
      </c>
      <c r="U296" cm="1">
        <f t="array" ref="U296">IF(T296&gt;=MAX($D$3:$D$100),MAX($D$3:$D$100),IF(S296&lt;$D$3,$D$3,INDEX($D$3:$D$100,MATCH(S296,$D$3:$D$100)+1)))</f>
        <v>2040</v>
      </c>
      <c r="V296">
        <f t="shared" si="175"/>
        <v>4.5720000000000003E-5</v>
      </c>
      <c r="W296" s="38">
        <f t="shared" si="176"/>
        <v>4.5720000000000003E-5</v>
      </c>
      <c r="X296">
        <f t="shared" si="177"/>
        <v>4.5720000000000003E-5</v>
      </c>
      <c r="Y296">
        <f t="shared" si="178"/>
        <v>0.55650384000000008</v>
      </c>
      <c r="Z296">
        <f t="shared" si="179"/>
        <v>0</v>
      </c>
      <c r="AE296">
        <f t="shared" si="206"/>
        <v>2306</v>
      </c>
      <c r="AF296">
        <f t="shared" si="180"/>
        <v>2040</v>
      </c>
      <c r="AG296" cm="1">
        <f t="array" ref="AG296">IF(AF296&gt;=MAX($D$3:$D$100),MAX($D$3:$D$100),IF(AE296&lt;$D$3,$D$3,INDEX($D$3:$D$100,MATCH(AE296,$D$3:$D$100)+1)))</f>
        <v>2040</v>
      </c>
      <c r="AH296">
        <f t="shared" si="181"/>
        <v>4.572E-4</v>
      </c>
      <c r="AI296" s="38">
        <f t="shared" si="182"/>
        <v>4.572E-4</v>
      </c>
      <c r="AJ296">
        <f t="shared" si="183"/>
        <v>4.572E-4</v>
      </c>
      <c r="AK296">
        <f t="shared" si="184"/>
        <v>5.5650383999999997</v>
      </c>
      <c r="AL296">
        <f t="shared" si="185"/>
        <v>0</v>
      </c>
      <c r="AN296" s="1" t="str" cm="1">
        <f t="array" ref="AN296">IF(INDEX(Utilities!296:296,$B$9)="","",INDEX(Utilities!296:296,$B$9))</f>
        <v/>
      </c>
      <c r="AO296" s="1" t="str" cm="1">
        <f t="array" ref="AO296">IF(INDEX(Utilities!296:296,$B$9 + 4)="","",INDEX(Utilities!296:296,$B$9 +4))</f>
        <v/>
      </c>
      <c r="AQ296">
        <f t="shared" si="207"/>
        <v>2306</v>
      </c>
      <c r="AR296">
        <f t="shared" si="186"/>
        <v>2040</v>
      </c>
      <c r="AS296" cm="1">
        <f t="array" ref="AS296">IF(AR296&gt;=MAX($D$3:$D$100),MAX($D$3:$D$100),IF(AQ296&lt;$D$3,$D$3,INDEX($D$3:$D$100,MATCH(AQ296,$D$3:$D$100)+1)))</f>
        <v>2040</v>
      </c>
      <c r="AT296">
        <f t="shared" si="187"/>
        <v>9.6840000000000001E-5</v>
      </c>
      <c r="AU296" s="38">
        <f t="shared" si="188"/>
        <v>9.6840000000000001E-5</v>
      </c>
      <c r="AV296">
        <f t="shared" si="189"/>
        <v>9.6840000000000001E-5</v>
      </c>
      <c r="AW296">
        <f t="shared" si="190"/>
        <v>1.17873648</v>
      </c>
      <c r="AX296">
        <f t="shared" si="191"/>
        <v>0</v>
      </c>
      <c r="BC296">
        <f t="shared" si="208"/>
        <v>2306</v>
      </c>
      <c r="BD296">
        <f t="shared" si="192"/>
        <v>2040</v>
      </c>
      <c r="BE296" cm="1">
        <f t="array" ref="BE296">IF(BD296&gt;=MAX($D$3:$D$100),MAX($D$3:$D$100),IF(BC296&lt;$D$3,$D$3,INDEX($D$3:$D$100,MATCH(BC296,$D$3:$D$100)+1)))</f>
        <v>2040</v>
      </c>
      <c r="BF296">
        <f t="shared" si="193"/>
        <v>0.61919999999999997</v>
      </c>
      <c r="BG296" s="38">
        <f t="shared" si="194"/>
        <v>0.61919999999999997</v>
      </c>
      <c r="BH296">
        <f t="shared" si="195"/>
        <v>0.61919999999999997</v>
      </c>
      <c r="BI296">
        <f t="shared" si="196"/>
        <v>7536.9023999999999</v>
      </c>
      <c r="BJ296">
        <f t="shared" si="197"/>
        <v>0</v>
      </c>
      <c r="BL296" s="1" t="str" cm="1">
        <f t="array" ref="BL296">IF(INDEX(Utilities!296:296,$B$9)="","",INDEX(Utilities!296:296,$B$9))</f>
        <v/>
      </c>
      <c r="BM296" s="1" t="str" cm="1">
        <f t="array" ref="BM296">IF(INDEX(Utilities!296:296,$B$9 + 5)="","",INDEX(Utilities!296:296,$B$9 +5))</f>
        <v/>
      </c>
      <c r="BO296">
        <f t="shared" si="209"/>
        <v>2306</v>
      </c>
      <c r="BP296">
        <f t="shared" si="198"/>
        <v>2040</v>
      </c>
      <c r="BQ296" cm="1">
        <f t="array" ref="BQ296">IF(BP296&gt;=MAX($D$3:$D$100),MAX($D$3:$D$100),IF(BO296&lt;$D$3,$D$3,INDEX($D$3:$D$100,MATCH(BO296,$D$3:$D$100)+1)))</f>
        <v>2040</v>
      </c>
      <c r="BR296">
        <f t="shared" si="199"/>
        <v>4.5396000000000001</v>
      </c>
      <c r="BS296" s="38">
        <f t="shared" si="200"/>
        <v>4.5396000000000001</v>
      </c>
      <c r="BT296">
        <f t="shared" si="201"/>
        <v>4.5396000000000001</v>
      </c>
      <c r="BU296">
        <f t="shared" si="202"/>
        <v>55256.011200000001</v>
      </c>
      <c r="BV296">
        <f t="shared" si="203"/>
        <v>0</v>
      </c>
    </row>
    <row r="297" spans="7:74" x14ac:dyDescent="0.25">
      <c r="G297">
        <f t="shared" si="204"/>
        <v>2307</v>
      </c>
      <c r="H297">
        <f t="shared" si="168"/>
        <v>2040</v>
      </c>
      <c r="I297" cm="1">
        <f t="array" ref="I297">IF(H297&gt;=MAX($D$3:$D$100),MAX($D$3:$D$100),IF(G297&lt;$D$3,$D$3,INDEX($D$3:$D$100,MATCH(G297,$D$3:$D$100)+1)))</f>
        <v>2040</v>
      </c>
      <c r="J297">
        <f t="shared" si="169"/>
        <v>6.8040000000000003E-2</v>
      </c>
      <c r="K297">
        <f t="shared" si="170"/>
        <v>6.8040000000000003E-2</v>
      </c>
      <c r="L297">
        <f t="shared" si="171"/>
        <v>6.8040000000000003E-2</v>
      </c>
      <c r="M297">
        <f t="shared" si="172"/>
        <v>828.18288000000007</v>
      </c>
      <c r="N297">
        <f t="shared" si="173"/>
        <v>0</v>
      </c>
      <c r="P297" s="1" t="str" cm="1">
        <f t="array" ref="P297">IF(INDEX(Utilities!297:297,$B$9)="","",INDEX(Utilities!297:297,$B$9))</f>
        <v/>
      </c>
      <c r="Q297" s="1" t="str" cm="1">
        <f t="array" ref="Q297">IF(INDEX(Utilities!297:297,$B$9 + 2)="","",INDEX(Utilities!297:297,$B$9 + 2))</f>
        <v/>
      </c>
      <c r="S297">
        <f t="shared" si="205"/>
        <v>2307</v>
      </c>
      <c r="T297">
        <f t="shared" si="174"/>
        <v>2040</v>
      </c>
      <c r="U297" cm="1">
        <f t="array" ref="U297">IF(T297&gt;=MAX($D$3:$D$100),MAX($D$3:$D$100),IF(S297&lt;$D$3,$D$3,INDEX($D$3:$D$100,MATCH(S297,$D$3:$D$100)+1)))</f>
        <v>2040</v>
      </c>
      <c r="V297">
        <f t="shared" si="175"/>
        <v>4.5720000000000003E-5</v>
      </c>
      <c r="W297" s="38">
        <f t="shared" si="176"/>
        <v>4.5720000000000003E-5</v>
      </c>
      <c r="X297">
        <f t="shared" si="177"/>
        <v>4.5720000000000003E-5</v>
      </c>
      <c r="Y297">
        <f t="shared" si="178"/>
        <v>0.55650384000000008</v>
      </c>
      <c r="Z297">
        <f t="shared" si="179"/>
        <v>0</v>
      </c>
      <c r="AE297">
        <f t="shared" si="206"/>
        <v>2307</v>
      </c>
      <c r="AF297">
        <f t="shared" si="180"/>
        <v>2040</v>
      </c>
      <c r="AG297" cm="1">
        <f t="array" ref="AG297">IF(AF297&gt;=MAX($D$3:$D$100),MAX($D$3:$D$100),IF(AE297&lt;$D$3,$D$3,INDEX($D$3:$D$100,MATCH(AE297,$D$3:$D$100)+1)))</f>
        <v>2040</v>
      </c>
      <c r="AH297">
        <f t="shared" si="181"/>
        <v>4.572E-4</v>
      </c>
      <c r="AI297" s="38">
        <f t="shared" si="182"/>
        <v>4.572E-4</v>
      </c>
      <c r="AJ297">
        <f t="shared" si="183"/>
        <v>4.572E-4</v>
      </c>
      <c r="AK297">
        <f t="shared" si="184"/>
        <v>5.5650383999999997</v>
      </c>
      <c r="AL297">
        <f t="shared" si="185"/>
        <v>0</v>
      </c>
      <c r="AN297" s="1" t="str" cm="1">
        <f t="array" ref="AN297">IF(INDEX(Utilities!297:297,$B$9)="","",INDEX(Utilities!297:297,$B$9))</f>
        <v/>
      </c>
      <c r="AO297" s="1" t="str" cm="1">
        <f t="array" ref="AO297">IF(INDEX(Utilities!297:297,$B$9 + 4)="","",INDEX(Utilities!297:297,$B$9 +4))</f>
        <v/>
      </c>
      <c r="AQ297">
        <f t="shared" si="207"/>
        <v>2307</v>
      </c>
      <c r="AR297">
        <f t="shared" si="186"/>
        <v>2040</v>
      </c>
      <c r="AS297" cm="1">
        <f t="array" ref="AS297">IF(AR297&gt;=MAX($D$3:$D$100),MAX($D$3:$D$100),IF(AQ297&lt;$D$3,$D$3,INDEX($D$3:$D$100,MATCH(AQ297,$D$3:$D$100)+1)))</f>
        <v>2040</v>
      </c>
      <c r="AT297">
        <f t="shared" si="187"/>
        <v>9.6840000000000001E-5</v>
      </c>
      <c r="AU297" s="38">
        <f t="shared" si="188"/>
        <v>9.6840000000000001E-5</v>
      </c>
      <c r="AV297">
        <f t="shared" si="189"/>
        <v>9.6840000000000001E-5</v>
      </c>
      <c r="AW297">
        <f t="shared" si="190"/>
        <v>1.17873648</v>
      </c>
      <c r="AX297">
        <f t="shared" si="191"/>
        <v>0</v>
      </c>
      <c r="BC297">
        <f t="shared" si="208"/>
        <v>2307</v>
      </c>
      <c r="BD297">
        <f t="shared" si="192"/>
        <v>2040</v>
      </c>
      <c r="BE297" cm="1">
        <f t="array" ref="BE297">IF(BD297&gt;=MAX($D$3:$D$100),MAX($D$3:$D$100),IF(BC297&lt;$D$3,$D$3,INDEX($D$3:$D$100,MATCH(BC297,$D$3:$D$100)+1)))</f>
        <v>2040</v>
      </c>
      <c r="BF297">
        <f t="shared" si="193"/>
        <v>0.61919999999999997</v>
      </c>
      <c r="BG297" s="38">
        <f t="shared" si="194"/>
        <v>0.61919999999999997</v>
      </c>
      <c r="BH297">
        <f t="shared" si="195"/>
        <v>0.61919999999999997</v>
      </c>
      <c r="BI297">
        <f t="shared" si="196"/>
        <v>7536.9023999999999</v>
      </c>
      <c r="BJ297">
        <f t="shared" si="197"/>
        <v>0</v>
      </c>
      <c r="BL297" s="1" t="str" cm="1">
        <f t="array" ref="BL297">IF(INDEX(Utilities!297:297,$B$9)="","",INDEX(Utilities!297:297,$B$9))</f>
        <v/>
      </c>
      <c r="BM297" s="1" t="str" cm="1">
        <f t="array" ref="BM297">IF(INDEX(Utilities!297:297,$B$9 + 5)="","",INDEX(Utilities!297:297,$B$9 +5))</f>
        <v/>
      </c>
      <c r="BO297">
        <f t="shared" si="209"/>
        <v>2307</v>
      </c>
      <c r="BP297">
        <f t="shared" si="198"/>
        <v>2040</v>
      </c>
      <c r="BQ297" cm="1">
        <f t="array" ref="BQ297">IF(BP297&gt;=MAX($D$3:$D$100),MAX($D$3:$D$100),IF(BO297&lt;$D$3,$D$3,INDEX($D$3:$D$100,MATCH(BO297,$D$3:$D$100)+1)))</f>
        <v>2040</v>
      </c>
      <c r="BR297">
        <f t="shared" si="199"/>
        <v>4.5396000000000001</v>
      </c>
      <c r="BS297" s="38">
        <f t="shared" si="200"/>
        <v>4.5396000000000001</v>
      </c>
      <c r="BT297">
        <f t="shared" si="201"/>
        <v>4.5396000000000001</v>
      </c>
      <c r="BU297">
        <f t="shared" si="202"/>
        <v>55256.011200000001</v>
      </c>
      <c r="BV297">
        <f t="shared" si="203"/>
        <v>0</v>
      </c>
    </row>
    <row r="298" spans="7:74" x14ac:dyDescent="0.25">
      <c r="G298">
        <f t="shared" si="204"/>
        <v>2308</v>
      </c>
      <c r="H298">
        <f t="shared" si="168"/>
        <v>2040</v>
      </c>
      <c r="I298" cm="1">
        <f t="array" ref="I298">IF(H298&gt;=MAX($D$3:$D$100),MAX($D$3:$D$100),IF(G298&lt;$D$3,$D$3,INDEX($D$3:$D$100,MATCH(G298,$D$3:$D$100)+1)))</f>
        <v>2040</v>
      </c>
      <c r="J298">
        <f t="shared" si="169"/>
        <v>6.8040000000000003E-2</v>
      </c>
      <c r="K298">
        <f t="shared" si="170"/>
        <v>6.8040000000000003E-2</v>
      </c>
      <c r="L298">
        <f t="shared" si="171"/>
        <v>6.8040000000000003E-2</v>
      </c>
      <c r="M298">
        <f t="shared" si="172"/>
        <v>828.18288000000007</v>
      </c>
      <c r="N298">
        <f t="shared" si="173"/>
        <v>0</v>
      </c>
      <c r="P298" s="1" t="str" cm="1">
        <f t="array" ref="P298">IF(INDEX(Utilities!298:298,$B$9)="","",INDEX(Utilities!298:298,$B$9))</f>
        <v/>
      </c>
      <c r="Q298" s="1" t="str" cm="1">
        <f t="array" ref="Q298">IF(INDEX(Utilities!298:298,$B$9 + 2)="","",INDEX(Utilities!298:298,$B$9 + 2))</f>
        <v/>
      </c>
      <c r="S298">
        <f t="shared" si="205"/>
        <v>2308</v>
      </c>
      <c r="T298">
        <f t="shared" si="174"/>
        <v>2040</v>
      </c>
      <c r="U298" cm="1">
        <f t="array" ref="U298">IF(T298&gt;=MAX($D$3:$D$100),MAX($D$3:$D$100),IF(S298&lt;$D$3,$D$3,INDEX($D$3:$D$100,MATCH(S298,$D$3:$D$100)+1)))</f>
        <v>2040</v>
      </c>
      <c r="V298">
        <f t="shared" si="175"/>
        <v>4.5720000000000003E-5</v>
      </c>
      <c r="W298" s="38">
        <f t="shared" si="176"/>
        <v>4.5720000000000003E-5</v>
      </c>
      <c r="X298">
        <f t="shared" si="177"/>
        <v>4.5720000000000003E-5</v>
      </c>
      <c r="Y298">
        <f t="shared" si="178"/>
        <v>0.55650384000000008</v>
      </c>
      <c r="Z298">
        <f t="shared" si="179"/>
        <v>0</v>
      </c>
      <c r="AE298">
        <f t="shared" si="206"/>
        <v>2308</v>
      </c>
      <c r="AF298">
        <f t="shared" si="180"/>
        <v>2040</v>
      </c>
      <c r="AG298" cm="1">
        <f t="array" ref="AG298">IF(AF298&gt;=MAX($D$3:$D$100),MAX($D$3:$D$100),IF(AE298&lt;$D$3,$D$3,INDEX($D$3:$D$100,MATCH(AE298,$D$3:$D$100)+1)))</f>
        <v>2040</v>
      </c>
      <c r="AH298">
        <f t="shared" si="181"/>
        <v>4.572E-4</v>
      </c>
      <c r="AI298" s="38">
        <f t="shared" si="182"/>
        <v>4.572E-4</v>
      </c>
      <c r="AJ298">
        <f t="shared" si="183"/>
        <v>4.572E-4</v>
      </c>
      <c r="AK298">
        <f t="shared" si="184"/>
        <v>5.5650383999999997</v>
      </c>
      <c r="AL298">
        <f t="shared" si="185"/>
        <v>0</v>
      </c>
      <c r="AN298" s="1" t="str" cm="1">
        <f t="array" ref="AN298">IF(INDEX(Utilities!298:298,$B$9)="","",INDEX(Utilities!298:298,$B$9))</f>
        <v/>
      </c>
      <c r="AO298" s="1" t="str" cm="1">
        <f t="array" ref="AO298">IF(INDEX(Utilities!298:298,$B$9 + 4)="","",INDEX(Utilities!298:298,$B$9 +4))</f>
        <v/>
      </c>
      <c r="AQ298">
        <f t="shared" si="207"/>
        <v>2308</v>
      </c>
      <c r="AR298">
        <f t="shared" si="186"/>
        <v>2040</v>
      </c>
      <c r="AS298" cm="1">
        <f t="array" ref="AS298">IF(AR298&gt;=MAX($D$3:$D$100),MAX($D$3:$D$100),IF(AQ298&lt;$D$3,$D$3,INDEX($D$3:$D$100,MATCH(AQ298,$D$3:$D$100)+1)))</f>
        <v>2040</v>
      </c>
      <c r="AT298">
        <f t="shared" si="187"/>
        <v>9.6840000000000001E-5</v>
      </c>
      <c r="AU298" s="38">
        <f t="shared" si="188"/>
        <v>9.6840000000000001E-5</v>
      </c>
      <c r="AV298">
        <f t="shared" si="189"/>
        <v>9.6840000000000001E-5</v>
      </c>
      <c r="AW298">
        <f t="shared" si="190"/>
        <v>1.17873648</v>
      </c>
      <c r="AX298">
        <f t="shared" si="191"/>
        <v>0</v>
      </c>
      <c r="BC298">
        <f t="shared" si="208"/>
        <v>2308</v>
      </c>
      <c r="BD298">
        <f t="shared" si="192"/>
        <v>2040</v>
      </c>
      <c r="BE298" cm="1">
        <f t="array" ref="BE298">IF(BD298&gt;=MAX($D$3:$D$100),MAX($D$3:$D$100),IF(BC298&lt;$D$3,$D$3,INDEX($D$3:$D$100,MATCH(BC298,$D$3:$D$100)+1)))</f>
        <v>2040</v>
      </c>
      <c r="BF298">
        <f t="shared" si="193"/>
        <v>0.61919999999999997</v>
      </c>
      <c r="BG298" s="38">
        <f t="shared" si="194"/>
        <v>0.61919999999999997</v>
      </c>
      <c r="BH298">
        <f t="shared" si="195"/>
        <v>0.61919999999999997</v>
      </c>
      <c r="BI298">
        <f t="shared" si="196"/>
        <v>7536.9023999999999</v>
      </c>
      <c r="BJ298">
        <f t="shared" si="197"/>
        <v>0</v>
      </c>
      <c r="BL298" s="1" t="str" cm="1">
        <f t="array" ref="BL298">IF(INDEX(Utilities!298:298,$B$9)="","",INDEX(Utilities!298:298,$B$9))</f>
        <v/>
      </c>
      <c r="BM298" s="1" t="str" cm="1">
        <f t="array" ref="BM298">IF(INDEX(Utilities!298:298,$B$9 + 5)="","",INDEX(Utilities!298:298,$B$9 +5))</f>
        <v/>
      </c>
      <c r="BO298">
        <f t="shared" si="209"/>
        <v>2308</v>
      </c>
      <c r="BP298">
        <f t="shared" si="198"/>
        <v>2040</v>
      </c>
      <c r="BQ298" cm="1">
        <f t="array" ref="BQ298">IF(BP298&gt;=MAX($D$3:$D$100),MAX($D$3:$D$100),IF(BO298&lt;$D$3,$D$3,INDEX($D$3:$D$100,MATCH(BO298,$D$3:$D$100)+1)))</f>
        <v>2040</v>
      </c>
      <c r="BR298">
        <f t="shared" si="199"/>
        <v>4.5396000000000001</v>
      </c>
      <c r="BS298" s="38">
        <f t="shared" si="200"/>
        <v>4.5396000000000001</v>
      </c>
      <c r="BT298">
        <f t="shared" si="201"/>
        <v>4.5396000000000001</v>
      </c>
      <c r="BU298">
        <f t="shared" si="202"/>
        <v>55256.011200000001</v>
      </c>
      <c r="BV298">
        <f t="shared" si="203"/>
        <v>0</v>
      </c>
    </row>
    <row r="299" spans="7:74" x14ac:dyDescent="0.25">
      <c r="G299">
        <f t="shared" si="204"/>
        <v>2309</v>
      </c>
      <c r="H299">
        <f t="shared" si="168"/>
        <v>2040</v>
      </c>
      <c r="I299" cm="1">
        <f t="array" ref="I299">IF(H299&gt;=MAX($D$3:$D$100),MAX($D$3:$D$100),IF(G299&lt;$D$3,$D$3,INDEX($D$3:$D$100,MATCH(G299,$D$3:$D$100)+1)))</f>
        <v>2040</v>
      </c>
      <c r="J299">
        <f t="shared" si="169"/>
        <v>6.8040000000000003E-2</v>
      </c>
      <c r="K299">
        <f t="shared" si="170"/>
        <v>6.8040000000000003E-2</v>
      </c>
      <c r="L299">
        <f t="shared" si="171"/>
        <v>6.8040000000000003E-2</v>
      </c>
      <c r="M299">
        <f t="shared" si="172"/>
        <v>828.18288000000007</v>
      </c>
      <c r="N299">
        <f t="shared" si="173"/>
        <v>0</v>
      </c>
      <c r="P299" s="1" t="str" cm="1">
        <f t="array" ref="P299">IF(INDEX(Utilities!299:299,$B$9)="","",INDEX(Utilities!299:299,$B$9))</f>
        <v/>
      </c>
      <c r="Q299" s="1" t="str" cm="1">
        <f t="array" ref="Q299">IF(INDEX(Utilities!299:299,$B$9 + 2)="","",INDEX(Utilities!299:299,$B$9 + 2))</f>
        <v/>
      </c>
      <c r="S299">
        <f t="shared" si="205"/>
        <v>2309</v>
      </c>
      <c r="T299">
        <f t="shared" si="174"/>
        <v>2040</v>
      </c>
      <c r="U299" cm="1">
        <f t="array" ref="U299">IF(T299&gt;=MAX($D$3:$D$100),MAX($D$3:$D$100),IF(S299&lt;$D$3,$D$3,INDEX($D$3:$D$100,MATCH(S299,$D$3:$D$100)+1)))</f>
        <v>2040</v>
      </c>
      <c r="V299">
        <f t="shared" si="175"/>
        <v>4.5720000000000003E-5</v>
      </c>
      <c r="W299" s="38">
        <f t="shared" si="176"/>
        <v>4.5720000000000003E-5</v>
      </c>
      <c r="X299">
        <f t="shared" si="177"/>
        <v>4.5720000000000003E-5</v>
      </c>
      <c r="Y299">
        <f t="shared" si="178"/>
        <v>0.55650384000000008</v>
      </c>
      <c r="Z299">
        <f t="shared" si="179"/>
        <v>0</v>
      </c>
      <c r="AE299">
        <f t="shared" si="206"/>
        <v>2309</v>
      </c>
      <c r="AF299">
        <f t="shared" si="180"/>
        <v>2040</v>
      </c>
      <c r="AG299" cm="1">
        <f t="array" ref="AG299">IF(AF299&gt;=MAX($D$3:$D$100),MAX($D$3:$D$100),IF(AE299&lt;$D$3,$D$3,INDEX($D$3:$D$100,MATCH(AE299,$D$3:$D$100)+1)))</f>
        <v>2040</v>
      </c>
      <c r="AH299">
        <f t="shared" si="181"/>
        <v>4.572E-4</v>
      </c>
      <c r="AI299" s="38">
        <f t="shared" si="182"/>
        <v>4.572E-4</v>
      </c>
      <c r="AJ299">
        <f t="shared" si="183"/>
        <v>4.572E-4</v>
      </c>
      <c r="AK299">
        <f t="shared" si="184"/>
        <v>5.5650383999999997</v>
      </c>
      <c r="AL299">
        <f t="shared" si="185"/>
        <v>0</v>
      </c>
      <c r="AN299" s="1" t="str" cm="1">
        <f t="array" ref="AN299">IF(INDEX(Utilities!299:299,$B$9)="","",INDEX(Utilities!299:299,$B$9))</f>
        <v/>
      </c>
      <c r="AO299" s="1" t="str" cm="1">
        <f t="array" ref="AO299">IF(INDEX(Utilities!299:299,$B$9 + 4)="","",INDEX(Utilities!299:299,$B$9 +4))</f>
        <v/>
      </c>
      <c r="AQ299">
        <f t="shared" si="207"/>
        <v>2309</v>
      </c>
      <c r="AR299">
        <f t="shared" si="186"/>
        <v>2040</v>
      </c>
      <c r="AS299" cm="1">
        <f t="array" ref="AS299">IF(AR299&gt;=MAX($D$3:$D$100),MAX($D$3:$D$100),IF(AQ299&lt;$D$3,$D$3,INDEX($D$3:$D$100,MATCH(AQ299,$D$3:$D$100)+1)))</f>
        <v>2040</v>
      </c>
      <c r="AT299">
        <f t="shared" si="187"/>
        <v>9.6840000000000001E-5</v>
      </c>
      <c r="AU299" s="38">
        <f t="shared" si="188"/>
        <v>9.6840000000000001E-5</v>
      </c>
      <c r="AV299">
        <f t="shared" si="189"/>
        <v>9.6840000000000001E-5</v>
      </c>
      <c r="AW299">
        <f t="shared" si="190"/>
        <v>1.17873648</v>
      </c>
      <c r="AX299">
        <f t="shared" si="191"/>
        <v>0</v>
      </c>
      <c r="BC299">
        <f t="shared" si="208"/>
        <v>2309</v>
      </c>
      <c r="BD299">
        <f t="shared" si="192"/>
        <v>2040</v>
      </c>
      <c r="BE299" cm="1">
        <f t="array" ref="BE299">IF(BD299&gt;=MAX($D$3:$D$100),MAX($D$3:$D$100),IF(BC299&lt;$D$3,$D$3,INDEX($D$3:$D$100,MATCH(BC299,$D$3:$D$100)+1)))</f>
        <v>2040</v>
      </c>
      <c r="BF299">
        <f t="shared" si="193"/>
        <v>0.61919999999999997</v>
      </c>
      <c r="BG299" s="38">
        <f t="shared" si="194"/>
        <v>0.61919999999999997</v>
      </c>
      <c r="BH299">
        <f t="shared" si="195"/>
        <v>0.61919999999999997</v>
      </c>
      <c r="BI299">
        <f t="shared" si="196"/>
        <v>7536.9023999999999</v>
      </c>
      <c r="BJ299">
        <f t="shared" si="197"/>
        <v>0</v>
      </c>
      <c r="BL299" s="1" t="str" cm="1">
        <f t="array" ref="BL299">IF(INDEX(Utilities!299:299,$B$9)="","",INDEX(Utilities!299:299,$B$9))</f>
        <v/>
      </c>
      <c r="BM299" s="1" t="str" cm="1">
        <f t="array" ref="BM299">IF(INDEX(Utilities!299:299,$B$9 + 5)="","",INDEX(Utilities!299:299,$B$9 +5))</f>
        <v/>
      </c>
      <c r="BO299">
        <f t="shared" si="209"/>
        <v>2309</v>
      </c>
      <c r="BP299">
        <f t="shared" si="198"/>
        <v>2040</v>
      </c>
      <c r="BQ299" cm="1">
        <f t="array" ref="BQ299">IF(BP299&gt;=MAX($D$3:$D$100),MAX($D$3:$D$100),IF(BO299&lt;$D$3,$D$3,INDEX($D$3:$D$100,MATCH(BO299,$D$3:$D$100)+1)))</f>
        <v>2040</v>
      </c>
      <c r="BR299">
        <f t="shared" si="199"/>
        <v>4.5396000000000001</v>
      </c>
      <c r="BS299" s="38">
        <f t="shared" si="200"/>
        <v>4.5396000000000001</v>
      </c>
      <c r="BT299">
        <f t="shared" si="201"/>
        <v>4.5396000000000001</v>
      </c>
      <c r="BU299">
        <f t="shared" si="202"/>
        <v>55256.011200000001</v>
      </c>
      <c r="BV299">
        <f t="shared" si="203"/>
        <v>0</v>
      </c>
    </row>
    <row r="300" spans="7:74" x14ac:dyDescent="0.25">
      <c r="G300">
        <f t="shared" si="204"/>
        <v>2310</v>
      </c>
      <c r="H300">
        <f t="shared" si="168"/>
        <v>2040</v>
      </c>
      <c r="I300" cm="1">
        <f t="array" ref="I300">IF(H300&gt;=MAX($D$3:$D$100),MAX($D$3:$D$100),IF(G300&lt;$D$3,$D$3,INDEX($D$3:$D$100,MATCH(G300,$D$3:$D$100)+1)))</f>
        <v>2040</v>
      </c>
      <c r="J300">
        <f t="shared" si="169"/>
        <v>6.8040000000000003E-2</v>
      </c>
      <c r="K300">
        <f t="shared" si="170"/>
        <v>6.8040000000000003E-2</v>
      </c>
      <c r="L300">
        <f t="shared" si="171"/>
        <v>6.8040000000000003E-2</v>
      </c>
      <c r="M300">
        <f t="shared" si="172"/>
        <v>828.18288000000007</v>
      </c>
      <c r="N300">
        <f t="shared" si="173"/>
        <v>0</v>
      </c>
      <c r="P300" s="1" t="str" cm="1">
        <f t="array" ref="P300">IF(INDEX(Utilities!300:300,$B$9)="","",INDEX(Utilities!300:300,$B$9))</f>
        <v/>
      </c>
      <c r="Q300" s="1" t="str" cm="1">
        <f t="array" ref="Q300">IF(INDEX(Utilities!300:300,$B$9 + 2)="","",INDEX(Utilities!300:300,$B$9 + 2))</f>
        <v/>
      </c>
      <c r="S300">
        <f t="shared" si="205"/>
        <v>2310</v>
      </c>
      <c r="T300">
        <f t="shared" si="174"/>
        <v>2040</v>
      </c>
      <c r="U300" cm="1">
        <f t="array" ref="U300">IF(T300&gt;=MAX($D$3:$D$100),MAX($D$3:$D$100),IF(S300&lt;$D$3,$D$3,INDEX($D$3:$D$100,MATCH(S300,$D$3:$D$100)+1)))</f>
        <v>2040</v>
      </c>
      <c r="V300">
        <f t="shared" si="175"/>
        <v>4.5720000000000003E-5</v>
      </c>
      <c r="W300" s="38">
        <f t="shared" si="176"/>
        <v>4.5720000000000003E-5</v>
      </c>
      <c r="X300">
        <f t="shared" si="177"/>
        <v>4.5720000000000003E-5</v>
      </c>
      <c r="Y300">
        <f t="shared" si="178"/>
        <v>0.55650384000000008</v>
      </c>
      <c r="Z300">
        <f t="shared" si="179"/>
        <v>0</v>
      </c>
      <c r="AE300">
        <f t="shared" si="206"/>
        <v>2310</v>
      </c>
      <c r="AF300">
        <f t="shared" si="180"/>
        <v>2040</v>
      </c>
      <c r="AG300" cm="1">
        <f t="array" ref="AG300">IF(AF300&gt;=MAX($D$3:$D$100),MAX($D$3:$D$100),IF(AE300&lt;$D$3,$D$3,INDEX($D$3:$D$100,MATCH(AE300,$D$3:$D$100)+1)))</f>
        <v>2040</v>
      </c>
      <c r="AH300">
        <f t="shared" si="181"/>
        <v>4.572E-4</v>
      </c>
      <c r="AI300" s="38">
        <f t="shared" si="182"/>
        <v>4.572E-4</v>
      </c>
      <c r="AJ300">
        <f t="shared" si="183"/>
        <v>4.572E-4</v>
      </c>
      <c r="AK300">
        <f t="shared" si="184"/>
        <v>5.5650383999999997</v>
      </c>
      <c r="AL300">
        <f t="shared" si="185"/>
        <v>0</v>
      </c>
      <c r="AN300" s="1" t="str" cm="1">
        <f t="array" ref="AN300">IF(INDEX(Utilities!300:300,$B$9)="","",INDEX(Utilities!300:300,$B$9))</f>
        <v/>
      </c>
      <c r="AO300" s="1" t="str" cm="1">
        <f t="array" ref="AO300">IF(INDEX(Utilities!300:300,$B$9 + 4)="","",INDEX(Utilities!300:300,$B$9 +4))</f>
        <v/>
      </c>
      <c r="AQ300">
        <f t="shared" si="207"/>
        <v>2310</v>
      </c>
      <c r="AR300">
        <f t="shared" si="186"/>
        <v>2040</v>
      </c>
      <c r="AS300" cm="1">
        <f t="array" ref="AS300">IF(AR300&gt;=MAX($D$3:$D$100),MAX($D$3:$D$100),IF(AQ300&lt;$D$3,$D$3,INDEX($D$3:$D$100,MATCH(AQ300,$D$3:$D$100)+1)))</f>
        <v>2040</v>
      </c>
      <c r="AT300">
        <f t="shared" si="187"/>
        <v>9.6840000000000001E-5</v>
      </c>
      <c r="AU300" s="38">
        <f t="shared" si="188"/>
        <v>9.6840000000000001E-5</v>
      </c>
      <c r="AV300">
        <f t="shared" si="189"/>
        <v>9.6840000000000001E-5</v>
      </c>
      <c r="AW300">
        <f t="shared" si="190"/>
        <v>1.17873648</v>
      </c>
      <c r="AX300">
        <f t="shared" si="191"/>
        <v>0</v>
      </c>
      <c r="BC300">
        <f t="shared" si="208"/>
        <v>2310</v>
      </c>
      <c r="BD300">
        <f t="shared" si="192"/>
        <v>2040</v>
      </c>
      <c r="BE300" cm="1">
        <f t="array" ref="BE300">IF(BD300&gt;=MAX($D$3:$D$100),MAX($D$3:$D$100),IF(BC300&lt;$D$3,$D$3,INDEX($D$3:$D$100,MATCH(BC300,$D$3:$D$100)+1)))</f>
        <v>2040</v>
      </c>
      <c r="BF300">
        <f t="shared" si="193"/>
        <v>0.61919999999999997</v>
      </c>
      <c r="BG300" s="38">
        <f t="shared" si="194"/>
        <v>0.61919999999999997</v>
      </c>
      <c r="BH300">
        <f t="shared" si="195"/>
        <v>0.61919999999999997</v>
      </c>
      <c r="BI300">
        <f t="shared" si="196"/>
        <v>7536.9023999999999</v>
      </c>
      <c r="BJ300">
        <f t="shared" si="197"/>
        <v>0</v>
      </c>
      <c r="BL300" s="1" t="str" cm="1">
        <f t="array" ref="BL300">IF(INDEX(Utilities!300:300,$B$9)="","",INDEX(Utilities!300:300,$B$9))</f>
        <v/>
      </c>
      <c r="BM300" s="1" t="str" cm="1">
        <f t="array" ref="BM300">IF(INDEX(Utilities!300:300,$B$9 + 5)="","",INDEX(Utilities!300:300,$B$9 +5))</f>
        <v/>
      </c>
      <c r="BO300">
        <f t="shared" si="209"/>
        <v>2310</v>
      </c>
      <c r="BP300">
        <f t="shared" si="198"/>
        <v>2040</v>
      </c>
      <c r="BQ300" cm="1">
        <f t="array" ref="BQ300">IF(BP300&gt;=MAX($D$3:$D$100),MAX($D$3:$D$100),IF(BO300&lt;$D$3,$D$3,INDEX($D$3:$D$100,MATCH(BO300,$D$3:$D$100)+1)))</f>
        <v>2040</v>
      </c>
      <c r="BR300">
        <f t="shared" si="199"/>
        <v>4.5396000000000001</v>
      </c>
      <c r="BS300" s="38">
        <f t="shared" si="200"/>
        <v>4.5396000000000001</v>
      </c>
      <c r="BT300">
        <f t="shared" si="201"/>
        <v>4.5396000000000001</v>
      </c>
      <c r="BU300">
        <f t="shared" si="202"/>
        <v>55256.011200000001</v>
      </c>
      <c r="BV300">
        <f t="shared" si="203"/>
        <v>0</v>
      </c>
    </row>
    <row r="301" spans="7:74" x14ac:dyDescent="0.25">
      <c r="G301">
        <f t="shared" si="204"/>
        <v>2311</v>
      </c>
      <c r="H301">
        <f t="shared" si="168"/>
        <v>2040</v>
      </c>
      <c r="I301" cm="1">
        <f t="array" ref="I301">IF(H301&gt;=MAX($D$3:$D$100),MAX($D$3:$D$100),IF(G301&lt;$D$3,$D$3,INDEX($D$3:$D$100,MATCH(G301,$D$3:$D$100)+1)))</f>
        <v>2040</v>
      </c>
      <c r="J301">
        <f t="shared" si="169"/>
        <v>6.8040000000000003E-2</v>
      </c>
      <c r="K301">
        <f t="shared" si="170"/>
        <v>6.8040000000000003E-2</v>
      </c>
      <c r="L301">
        <f t="shared" si="171"/>
        <v>6.8040000000000003E-2</v>
      </c>
      <c r="M301">
        <f t="shared" si="172"/>
        <v>828.18288000000007</v>
      </c>
      <c r="N301">
        <f t="shared" si="173"/>
        <v>0</v>
      </c>
      <c r="P301" s="1" t="str" cm="1">
        <f t="array" ref="P301">IF(INDEX(Utilities!301:301,$B$9)="","",INDEX(Utilities!301:301,$B$9))</f>
        <v/>
      </c>
      <c r="Q301" s="1" t="str" cm="1">
        <f t="array" ref="Q301">IF(INDEX(Utilities!301:301,$B$9 + 2)="","",INDEX(Utilities!301:301,$B$9 + 2))</f>
        <v/>
      </c>
      <c r="S301">
        <f t="shared" si="205"/>
        <v>2311</v>
      </c>
      <c r="T301">
        <f t="shared" si="174"/>
        <v>2040</v>
      </c>
      <c r="U301" cm="1">
        <f t="array" ref="U301">IF(T301&gt;=MAX($D$3:$D$100),MAX($D$3:$D$100),IF(S301&lt;$D$3,$D$3,INDEX($D$3:$D$100,MATCH(S301,$D$3:$D$100)+1)))</f>
        <v>2040</v>
      </c>
      <c r="V301">
        <f t="shared" si="175"/>
        <v>4.5720000000000003E-5</v>
      </c>
      <c r="W301" s="38">
        <f t="shared" si="176"/>
        <v>4.5720000000000003E-5</v>
      </c>
      <c r="X301">
        <f t="shared" si="177"/>
        <v>4.5720000000000003E-5</v>
      </c>
      <c r="Y301">
        <f t="shared" si="178"/>
        <v>0.55650384000000008</v>
      </c>
      <c r="Z301">
        <f t="shared" si="179"/>
        <v>0</v>
      </c>
      <c r="AE301">
        <f t="shared" si="206"/>
        <v>2311</v>
      </c>
      <c r="AF301">
        <f t="shared" si="180"/>
        <v>2040</v>
      </c>
      <c r="AG301" cm="1">
        <f t="array" ref="AG301">IF(AF301&gt;=MAX($D$3:$D$100),MAX($D$3:$D$100),IF(AE301&lt;$D$3,$D$3,INDEX($D$3:$D$100,MATCH(AE301,$D$3:$D$100)+1)))</f>
        <v>2040</v>
      </c>
      <c r="AH301">
        <f t="shared" si="181"/>
        <v>4.572E-4</v>
      </c>
      <c r="AI301" s="38">
        <f t="shared" si="182"/>
        <v>4.572E-4</v>
      </c>
      <c r="AJ301">
        <f t="shared" si="183"/>
        <v>4.572E-4</v>
      </c>
      <c r="AK301">
        <f t="shared" si="184"/>
        <v>5.5650383999999997</v>
      </c>
      <c r="AL301">
        <f t="shared" si="185"/>
        <v>0</v>
      </c>
      <c r="AN301" s="1" t="str" cm="1">
        <f t="array" ref="AN301">IF(INDEX(Utilities!301:301,$B$9)="","",INDEX(Utilities!301:301,$B$9))</f>
        <v/>
      </c>
      <c r="AO301" s="1" t="str" cm="1">
        <f t="array" ref="AO301">IF(INDEX(Utilities!301:301,$B$9 + 4)="","",INDEX(Utilities!301:301,$B$9 +4))</f>
        <v/>
      </c>
      <c r="AQ301">
        <f t="shared" si="207"/>
        <v>2311</v>
      </c>
      <c r="AR301">
        <f t="shared" si="186"/>
        <v>2040</v>
      </c>
      <c r="AS301" cm="1">
        <f t="array" ref="AS301">IF(AR301&gt;=MAX($D$3:$D$100),MAX($D$3:$D$100),IF(AQ301&lt;$D$3,$D$3,INDEX($D$3:$D$100,MATCH(AQ301,$D$3:$D$100)+1)))</f>
        <v>2040</v>
      </c>
      <c r="AT301">
        <f t="shared" si="187"/>
        <v>9.6840000000000001E-5</v>
      </c>
      <c r="AU301" s="38">
        <f t="shared" si="188"/>
        <v>9.6840000000000001E-5</v>
      </c>
      <c r="AV301">
        <f t="shared" si="189"/>
        <v>9.6840000000000001E-5</v>
      </c>
      <c r="AW301">
        <f t="shared" si="190"/>
        <v>1.17873648</v>
      </c>
      <c r="AX301">
        <f t="shared" si="191"/>
        <v>0</v>
      </c>
      <c r="BC301">
        <f t="shared" si="208"/>
        <v>2311</v>
      </c>
      <c r="BD301">
        <f t="shared" si="192"/>
        <v>2040</v>
      </c>
      <c r="BE301" cm="1">
        <f t="array" ref="BE301">IF(BD301&gt;=MAX($D$3:$D$100),MAX($D$3:$D$100),IF(BC301&lt;$D$3,$D$3,INDEX($D$3:$D$100,MATCH(BC301,$D$3:$D$100)+1)))</f>
        <v>2040</v>
      </c>
      <c r="BF301">
        <f t="shared" si="193"/>
        <v>0.61919999999999997</v>
      </c>
      <c r="BG301" s="38">
        <f t="shared" si="194"/>
        <v>0.61919999999999997</v>
      </c>
      <c r="BH301">
        <f t="shared" si="195"/>
        <v>0.61919999999999997</v>
      </c>
      <c r="BI301">
        <f t="shared" si="196"/>
        <v>7536.9023999999999</v>
      </c>
      <c r="BJ301">
        <f t="shared" si="197"/>
        <v>0</v>
      </c>
      <c r="BL301" s="1" t="str" cm="1">
        <f t="array" ref="BL301">IF(INDEX(Utilities!301:301,$B$9)="","",INDEX(Utilities!301:301,$B$9))</f>
        <v/>
      </c>
      <c r="BM301" s="1" t="str" cm="1">
        <f t="array" ref="BM301">IF(INDEX(Utilities!301:301,$B$9 + 5)="","",INDEX(Utilities!301:301,$B$9 +5))</f>
        <v/>
      </c>
      <c r="BO301">
        <f t="shared" si="209"/>
        <v>2311</v>
      </c>
      <c r="BP301">
        <f t="shared" si="198"/>
        <v>2040</v>
      </c>
      <c r="BQ301" cm="1">
        <f t="array" ref="BQ301">IF(BP301&gt;=MAX($D$3:$D$100),MAX($D$3:$D$100),IF(BO301&lt;$D$3,$D$3,INDEX($D$3:$D$100,MATCH(BO301,$D$3:$D$100)+1)))</f>
        <v>2040</v>
      </c>
      <c r="BR301">
        <f t="shared" si="199"/>
        <v>4.5396000000000001</v>
      </c>
      <c r="BS301" s="38">
        <f t="shared" si="200"/>
        <v>4.5396000000000001</v>
      </c>
      <c r="BT301">
        <f t="shared" si="201"/>
        <v>4.5396000000000001</v>
      </c>
      <c r="BU301">
        <f t="shared" si="202"/>
        <v>55256.011200000001</v>
      </c>
      <c r="BV301">
        <f t="shared" si="203"/>
        <v>0</v>
      </c>
    </row>
    <row r="302" spans="7:74" x14ac:dyDescent="0.25">
      <c r="G302">
        <f t="shared" si="204"/>
        <v>2312</v>
      </c>
      <c r="H302">
        <f t="shared" si="168"/>
        <v>2040</v>
      </c>
      <c r="I302" cm="1">
        <f t="array" ref="I302">IF(H302&gt;=MAX($D$3:$D$100),MAX($D$3:$D$100),IF(G302&lt;$D$3,$D$3,INDEX($D$3:$D$100,MATCH(G302,$D$3:$D$100)+1)))</f>
        <v>2040</v>
      </c>
      <c r="J302">
        <f t="shared" si="169"/>
        <v>6.8040000000000003E-2</v>
      </c>
      <c r="K302">
        <f t="shared" si="170"/>
        <v>6.8040000000000003E-2</v>
      </c>
      <c r="L302">
        <f t="shared" si="171"/>
        <v>6.8040000000000003E-2</v>
      </c>
      <c r="M302">
        <f t="shared" si="172"/>
        <v>828.18288000000007</v>
      </c>
      <c r="N302">
        <f t="shared" si="173"/>
        <v>0</v>
      </c>
      <c r="P302" s="1" t="str" cm="1">
        <f t="array" ref="P302">IF(INDEX(Utilities!302:302,$B$9)="","",INDEX(Utilities!302:302,$B$9))</f>
        <v/>
      </c>
      <c r="Q302" s="1" t="str" cm="1">
        <f t="array" ref="Q302">IF(INDEX(Utilities!302:302,$B$9 + 2)="","",INDEX(Utilities!302:302,$B$9 + 2))</f>
        <v/>
      </c>
      <c r="S302">
        <f t="shared" si="205"/>
        <v>2312</v>
      </c>
      <c r="T302">
        <f t="shared" si="174"/>
        <v>2040</v>
      </c>
      <c r="U302" cm="1">
        <f t="array" ref="U302">IF(T302&gt;=MAX($D$3:$D$100),MAX($D$3:$D$100),IF(S302&lt;$D$3,$D$3,INDEX($D$3:$D$100,MATCH(S302,$D$3:$D$100)+1)))</f>
        <v>2040</v>
      </c>
      <c r="V302">
        <f t="shared" si="175"/>
        <v>4.5720000000000003E-5</v>
      </c>
      <c r="W302" s="38">
        <f t="shared" si="176"/>
        <v>4.5720000000000003E-5</v>
      </c>
      <c r="X302">
        <f t="shared" si="177"/>
        <v>4.5720000000000003E-5</v>
      </c>
      <c r="Y302">
        <f t="shared" si="178"/>
        <v>0.55650384000000008</v>
      </c>
      <c r="Z302">
        <f t="shared" si="179"/>
        <v>0</v>
      </c>
      <c r="AE302">
        <f t="shared" si="206"/>
        <v>2312</v>
      </c>
      <c r="AF302">
        <f t="shared" si="180"/>
        <v>2040</v>
      </c>
      <c r="AG302" cm="1">
        <f t="array" ref="AG302">IF(AF302&gt;=MAX($D$3:$D$100),MAX($D$3:$D$100),IF(AE302&lt;$D$3,$D$3,INDEX($D$3:$D$100,MATCH(AE302,$D$3:$D$100)+1)))</f>
        <v>2040</v>
      </c>
      <c r="AH302">
        <f t="shared" si="181"/>
        <v>4.572E-4</v>
      </c>
      <c r="AI302" s="38">
        <f t="shared" si="182"/>
        <v>4.572E-4</v>
      </c>
      <c r="AJ302">
        <f t="shared" si="183"/>
        <v>4.572E-4</v>
      </c>
      <c r="AK302">
        <f t="shared" si="184"/>
        <v>5.5650383999999997</v>
      </c>
      <c r="AL302">
        <f t="shared" si="185"/>
        <v>0</v>
      </c>
      <c r="AN302" s="1" t="str" cm="1">
        <f t="array" ref="AN302">IF(INDEX(Utilities!302:302,$B$9)="","",INDEX(Utilities!302:302,$B$9))</f>
        <v/>
      </c>
      <c r="AO302" s="1" t="str" cm="1">
        <f t="array" ref="AO302">IF(INDEX(Utilities!302:302,$B$9 + 4)="","",INDEX(Utilities!302:302,$B$9 +4))</f>
        <v/>
      </c>
      <c r="AQ302">
        <f t="shared" si="207"/>
        <v>2312</v>
      </c>
      <c r="AR302">
        <f t="shared" si="186"/>
        <v>2040</v>
      </c>
      <c r="AS302" cm="1">
        <f t="array" ref="AS302">IF(AR302&gt;=MAX($D$3:$D$100),MAX($D$3:$D$100),IF(AQ302&lt;$D$3,$D$3,INDEX($D$3:$D$100,MATCH(AQ302,$D$3:$D$100)+1)))</f>
        <v>2040</v>
      </c>
      <c r="AT302">
        <f t="shared" si="187"/>
        <v>9.6840000000000001E-5</v>
      </c>
      <c r="AU302" s="38">
        <f t="shared" si="188"/>
        <v>9.6840000000000001E-5</v>
      </c>
      <c r="AV302">
        <f t="shared" si="189"/>
        <v>9.6840000000000001E-5</v>
      </c>
      <c r="AW302">
        <f t="shared" si="190"/>
        <v>1.17873648</v>
      </c>
      <c r="AX302">
        <f t="shared" si="191"/>
        <v>0</v>
      </c>
      <c r="BC302">
        <f t="shared" si="208"/>
        <v>2312</v>
      </c>
      <c r="BD302">
        <f t="shared" si="192"/>
        <v>2040</v>
      </c>
      <c r="BE302" cm="1">
        <f t="array" ref="BE302">IF(BD302&gt;=MAX($D$3:$D$100),MAX($D$3:$D$100),IF(BC302&lt;$D$3,$D$3,INDEX($D$3:$D$100,MATCH(BC302,$D$3:$D$100)+1)))</f>
        <v>2040</v>
      </c>
      <c r="BF302">
        <f t="shared" si="193"/>
        <v>0.61919999999999997</v>
      </c>
      <c r="BG302" s="38">
        <f t="shared" si="194"/>
        <v>0.61919999999999997</v>
      </c>
      <c r="BH302">
        <f t="shared" si="195"/>
        <v>0.61919999999999997</v>
      </c>
      <c r="BI302">
        <f t="shared" si="196"/>
        <v>7536.9023999999999</v>
      </c>
      <c r="BJ302">
        <f t="shared" si="197"/>
        <v>0</v>
      </c>
      <c r="BL302" s="1" t="str" cm="1">
        <f t="array" ref="BL302">IF(INDEX(Utilities!302:302,$B$9)="","",INDEX(Utilities!302:302,$B$9))</f>
        <v/>
      </c>
      <c r="BM302" s="1" t="str" cm="1">
        <f t="array" ref="BM302">IF(INDEX(Utilities!302:302,$B$9 + 5)="","",INDEX(Utilities!302:302,$B$9 +5))</f>
        <v/>
      </c>
      <c r="BO302">
        <f t="shared" si="209"/>
        <v>2312</v>
      </c>
      <c r="BP302">
        <f t="shared" si="198"/>
        <v>2040</v>
      </c>
      <c r="BQ302" cm="1">
        <f t="array" ref="BQ302">IF(BP302&gt;=MAX($D$3:$D$100),MAX($D$3:$D$100),IF(BO302&lt;$D$3,$D$3,INDEX($D$3:$D$100,MATCH(BO302,$D$3:$D$100)+1)))</f>
        <v>2040</v>
      </c>
      <c r="BR302">
        <f t="shared" si="199"/>
        <v>4.5396000000000001</v>
      </c>
      <c r="BS302" s="38">
        <f t="shared" si="200"/>
        <v>4.5396000000000001</v>
      </c>
      <c r="BT302">
        <f t="shared" si="201"/>
        <v>4.5396000000000001</v>
      </c>
      <c r="BU302">
        <f t="shared" si="202"/>
        <v>55256.011200000001</v>
      </c>
      <c r="BV302">
        <f t="shared" si="203"/>
        <v>0</v>
      </c>
    </row>
    <row r="303" spans="7:74" x14ac:dyDescent="0.25">
      <c r="G303">
        <f t="shared" si="204"/>
        <v>2313</v>
      </c>
      <c r="H303">
        <f t="shared" si="168"/>
        <v>2040</v>
      </c>
      <c r="I303" cm="1">
        <f t="array" ref="I303">IF(H303&gt;=MAX($D$3:$D$100),MAX($D$3:$D$100),IF(G303&lt;$D$3,$D$3,INDEX($D$3:$D$100,MATCH(G303,$D$3:$D$100)+1)))</f>
        <v>2040</v>
      </c>
      <c r="J303">
        <f t="shared" si="169"/>
        <v>6.8040000000000003E-2</v>
      </c>
      <c r="K303">
        <f t="shared" si="170"/>
        <v>6.8040000000000003E-2</v>
      </c>
      <c r="L303">
        <f t="shared" si="171"/>
        <v>6.8040000000000003E-2</v>
      </c>
      <c r="M303">
        <f t="shared" si="172"/>
        <v>828.18288000000007</v>
      </c>
      <c r="N303">
        <f t="shared" si="173"/>
        <v>0</v>
      </c>
      <c r="P303" s="1" t="str" cm="1">
        <f t="array" ref="P303">IF(INDEX(Utilities!303:303,$B$9)="","",INDEX(Utilities!303:303,$B$9))</f>
        <v/>
      </c>
      <c r="Q303" s="1" t="str" cm="1">
        <f t="array" ref="Q303">IF(INDEX(Utilities!303:303,$B$9 + 2)="","",INDEX(Utilities!303:303,$B$9 + 2))</f>
        <v/>
      </c>
      <c r="S303">
        <f t="shared" si="205"/>
        <v>2313</v>
      </c>
      <c r="T303">
        <f t="shared" si="174"/>
        <v>2040</v>
      </c>
      <c r="U303" cm="1">
        <f t="array" ref="U303">IF(T303&gt;=MAX($D$3:$D$100),MAX($D$3:$D$100),IF(S303&lt;$D$3,$D$3,INDEX($D$3:$D$100,MATCH(S303,$D$3:$D$100)+1)))</f>
        <v>2040</v>
      </c>
      <c r="V303">
        <f t="shared" si="175"/>
        <v>4.5720000000000003E-5</v>
      </c>
      <c r="W303" s="38">
        <f t="shared" si="176"/>
        <v>4.5720000000000003E-5</v>
      </c>
      <c r="X303">
        <f t="shared" si="177"/>
        <v>4.5720000000000003E-5</v>
      </c>
      <c r="Y303">
        <f t="shared" si="178"/>
        <v>0.55650384000000008</v>
      </c>
      <c r="Z303">
        <f t="shared" si="179"/>
        <v>0</v>
      </c>
      <c r="AE303">
        <f t="shared" si="206"/>
        <v>2313</v>
      </c>
      <c r="AF303">
        <f t="shared" si="180"/>
        <v>2040</v>
      </c>
      <c r="AG303" cm="1">
        <f t="array" ref="AG303">IF(AF303&gt;=MAX($D$3:$D$100),MAX($D$3:$D$100),IF(AE303&lt;$D$3,$D$3,INDEX($D$3:$D$100,MATCH(AE303,$D$3:$D$100)+1)))</f>
        <v>2040</v>
      </c>
      <c r="AH303">
        <f t="shared" si="181"/>
        <v>4.572E-4</v>
      </c>
      <c r="AI303" s="38">
        <f t="shared" si="182"/>
        <v>4.572E-4</v>
      </c>
      <c r="AJ303">
        <f t="shared" si="183"/>
        <v>4.572E-4</v>
      </c>
      <c r="AK303">
        <f t="shared" si="184"/>
        <v>5.5650383999999997</v>
      </c>
      <c r="AL303">
        <f t="shared" si="185"/>
        <v>0</v>
      </c>
      <c r="AQ303">
        <f t="shared" si="207"/>
        <v>2313</v>
      </c>
      <c r="AR303">
        <f t="shared" si="186"/>
        <v>2040</v>
      </c>
      <c r="AS303" cm="1">
        <f t="array" ref="AS303">IF(AR303&gt;=MAX($D$3:$D$100),MAX($D$3:$D$100),IF(AQ303&lt;$D$3,$D$3,INDEX($D$3:$D$100,MATCH(AQ303,$D$3:$D$100)+1)))</f>
        <v>2040</v>
      </c>
      <c r="AT303">
        <f t="shared" si="187"/>
        <v>9.6840000000000001E-5</v>
      </c>
      <c r="AU303" s="38">
        <f t="shared" si="188"/>
        <v>9.6840000000000001E-5</v>
      </c>
      <c r="AV303">
        <f t="shared" si="189"/>
        <v>9.6840000000000001E-5</v>
      </c>
      <c r="AW303">
        <f t="shared" si="190"/>
        <v>1.17873648</v>
      </c>
      <c r="AX303">
        <f t="shared" si="191"/>
        <v>0</v>
      </c>
      <c r="BC303">
        <f t="shared" si="208"/>
        <v>2313</v>
      </c>
      <c r="BD303">
        <f t="shared" si="192"/>
        <v>2040</v>
      </c>
      <c r="BE303" cm="1">
        <f t="array" ref="BE303">IF(BD303&gt;=MAX($D$3:$D$100),MAX($D$3:$D$100),IF(BC303&lt;$D$3,$D$3,INDEX($D$3:$D$100,MATCH(BC303,$D$3:$D$100)+1)))</f>
        <v>2040</v>
      </c>
      <c r="BF303">
        <f t="shared" si="193"/>
        <v>0.61919999999999997</v>
      </c>
      <c r="BG303" s="38">
        <f t="shared" si="194"/>
        <v>0.61919999999999997</v>
      </c>
      <c r="BH303">
        <f t="shared" si="195"/>
        <v>0.61919999999999997</v>
      </c>
      <c r="BI303">
        <f t="shared" si="196"/>
        <v>7536.9023999999999</v>
      </c>
      <c r="BJ303">
        <f t="shared" si="197"/>
        <v>0</v>
      </c>
      <c r="BL303" s="1" t="str" cm="1">
        <f t="array" ref="BL303">IF(INDEX(Utilities!303:303,$B$9)="","",INDEX(Utilities!303:303,$B$9))</f>
        <v/>
      </c>
      <c r="BM303" s="1" t="str" cm="1">
        <f t="array" ref="BM303">IF(INDEX(Utilities!303:303,$B$9 + 5)="","",INDEX(Utilities!303:303,$B$9 +5))</f>
        <v/>
      </c>
      <c r="BO303">
        <f t="shared" si="209"/>
        <v>2313</v>
      </c>
      <c r="BP303">
        <f t="shared" si="198"/>
        <v>2040</v>
      </c>
      <c r="BQ303" cm="1">
        <f t="array" ref="BQ303">IF(BP303&gt;=MAX($D$3:$D$100),MAX($D$3:$D$100),IF(BO303&lt;$D$3,$D$3,INDEX($D$3:$D$100,MATCH(BO303,$D$3:$D$100)+1)))</f>
        <v>2040</v>
      </c>
      <c r="BR303">
        <f t="shared" si="199"/>
        <v>4.5396000000000001</v>
      </c>
      <c r="BS303" s="38">
        <f t="shared" si="200"/>
        <v>4.5396000000000001</v>
      </c>
      <c r="BT303">
        <f t="shared" si="201"/>
        <v>4.5396000000000001</v>
      </c>
      <c r="BU303">
        <f t="shared" si="202"/>
        <v>55256.011200000001</v>
      </c>
      <c r="BV303">
        <f t="shared" si="203"/>
        <v>0</v>
      </c>
    </row>
    <row r="304" spans="7:74" x14ac:dyDescent="0.25">
      <c r="G304">
        <f t="shared" si="204"/>
        <v>2314</v>
      </c>
      <c r="H304">
        <f t="shared" si="168"/>
        <v>2040</v>
      </c>
      <c r="I304" cm="1">
        <f t="array" ref="I304">IF(H304&gt;=MAX($D$3:$D$100),MAX($D$3:$D$100),IF(G304&lt;$D$3,$D$3,INDEX($D$3:$D$100,MATCH(G304,$D$3:$D$100)+1)))</f>
        <v>2040</v>
      </c>
      <c r="J304">
        <f t="shared" si="169"/>
        <v>6.8040000000000003E-2</v>
      </c>
      <c r="K304">
        <f t="shared" si="170"/>
        <v>6.8040000000000003E-2</v>
      </c>
      <c r="L304">
        <f t="shared" si="171"/>
        <v>6.8040000000000003E-2</v>
      </c>
      <c r="M304">
        <f t="shared" si="172"/>
        <v>828.18288000000007</v>
      </c>
      <c r="N304">
        <f t="shared" si="173"/>
        <v>0</v>
      </c>
      <c r="P304" s="1" t="str" cm="1">
        <f t="array" ref="P304">IF(INDEX(Utilities!304:304,$B$9)="","",INDEX(Utilities!304:304,$B$9))</f>
        <v/>
      </c>
      <c r="Q304" s="1" t="str" cm="1">
        <f t="array" ref="Q304">IF(INDEX(Utilities!304:304,$B$9 + 2)="","",INDEX(Utilities!304:304,$B$9 + 2))</f>
        <v/>
      </c>
      <c r="S304">
        <f t="shared" si="205"/>
        <v>2314</v>
      </c>
      <c r="T304">
        <f t="shared" si="174"/>
        <v>2040</v>
      </c>
      <c r="U304" cm="1">
        <f t="array" ref="U304">IF(T304&gt;=MAX($D$3:$D$100),MAX($D$3:$D$100),IF(S304&lt;$D$3,$D$3,INDEX($D$3:$D$100,MATCH(S304,$D$3:$D$100)+1)))</f>
        <v>2040</v>
      </c>
      <c r="V304">
        <f t="shared" si="175"/>
        <v>4.5720000000000003E-5</v>
      </c>
      <c r="W304" s="38">
        <f t="shared" si="176"/>
        <v>4.5720000000000003E-5</v>
      </c>
      <c r="X304">
        <f t="shared" si="177"/>
        <v>4.5720000000000003E-5</v>
      </c>
      <c r="Y304">
        <f t="shared" si="178"/>
        <v>0.55650384000000008</v>
      </c>
      <c r="Z304">
        <f t="shared" si="179"/>
        <v>0</v>
      </c>
      <c r="AE304">
        <f t="shared" si="206"/>
        <v>2314</v>
      </c>
      <c r="AF304">
        <f t="shared" si="180"/>
        <v>2040</v>
      </c>
      <c r="AG304" cm="1">
        <f t="array" ref="AG304">IF(AF304&gt;=MAX($D$3:$D$100),MAX($D$3:$D$100),IF(AE304&lt;$D$3,$D$3,INDEX($D$3:$D$100,MATCH(AE304,$D$3:$D$100)+1)))</f>
        <v>2040</v>
      </c>
      <c r="AH304">
        <f t="shared" si="181"/>
        <v>4.572E-4</v>
      </c>
      <c r="AI304" s="38">
        <f t="shared" si="182"/>
        <v>4.572E-4</v>
      </c>
      <c r="AJ304">
        <f t="shared" si="183"/>
        <v>4.572E-4</v>
      </c>
      <c r="AK304">
        <f t="shared" si="184"/>
        <v>5.5650383999999997</v>
      </c>
      <c r="AL304">
        <f t="shared" si="185"/>
        <v>0</v>
      </c>
      <c r="AQ304">
        <f t="shared" si="207"/>
        <v>2314</v>
      </c>
      <c r="AR304">
        <f t="shared" si="186"/>
        <v>2040</v>
      </c>
      <c r="AS304" cm="1">
        <f t="array" ref="AS304">IF(AR304&gt;=MAX($D$3:$D$100),MAX($D$3:$D$100),IF(AQ304&lt;$D$3,$D$3,INDEX($D$3:$D$100,MATCH(AQ304,$D$3:$D$100)+1)))</f>
        <v>2040</v>
      </c>
      <c r="AT304">
        <f t="shared" si="187"/>
        <v>9.6840000000000001E-5</v>
      </c>
      <c r="AU304" s="38">
        <f t="shared" si="188"/>
        <v>9.6840000000000001E-5</v>
      </c>
      <c r="AV304">
        <f t="shared" si="189"/>
        <v>9.6840000000000001E-5</v>
      </c>
      <c r="AW304">
        <f t="shared" si="190"/>
        <v>1.17873648</v>
      </c>
      <c r="AX304">
        <f t="shared" si="191"/>
        <v>0</v>
      </c>
      <c r="BC304">
        <f t="shared" si="208"/>
        <v>2314</v>
      </c>
      <c r="BD304">
        <f t="shared" si="192"/>
        <v>2040</v>
      </c>
      <c r="BE304" cm="1">
        <f t="array" ref="BE304">IF(BD304&gt;=MAX($D$3:$D$100),MAX($D$3:$D$100),IF(BC304&lt;$D$3,$D$3,INDEX($D$3:$D$100,MATCH(BC304,$D$3:$D$100)+1)))</f>
        <v>2040</v>
      </c>
      <c r="BF304">
        <f t="shared" si="193"/>
        <v>0.61919999999999997</v>
      </c>
      <c r="BG304" s="38">
        <f t="shared" si="194"/>
        <v>0.61919999999999997</v>
      </c>
      <c r="BH304">
        <f t="shared" si="195"/>
        <v>0.61919999999999997</v>
      </c>
      <c r="BI304">
        <f t="shared" si="196"/>
        <v>7536.9023999999999</v>
      </c>
      <c r="BJ304">
        <f t="shared" si="197"/>
        <v>0</v>
      </c>
      <c r="BL304" s="1" t="str" cm="1">
        <f t="array" ref="BL304">IF(INDEX(Utilities!304:304,$B$9)="","",INDEX(Utilities!304:304,$B$9))</f>
        <v/>
      </c>
      <c r="BM304" s="1" t="str" cm="1">
        <f t="array" ref="BM304">IF(INDEX(Utilities!304:304,$B$9 + 5)="","",INDEX(Utilities!304:304,$B$9 +5))</f>
        <v/>
      </c>
      <c r="BO304">
        <f t="shared" si="209"/>
        <v>2314</v>
      </c>
      <c r="BP304">
        <f t="shared" si="198"/>
        <v>2040</v>
      </c>
      <c r="BQ304" cm="1">
        <f t="array" ref="BQ304">IF(BP304&gt;=MAX($D$3:$D$100),MAX($D$3:$D$100),IF(BO304&lt;$D$3,$D$3,INDEX($D$3:$D$100,MATCH(BO304,$D$3:$D$100)+1)))</f>
        <v>2040</v>
      </c>
      <c r="BR304">
        <f t="shared" si="199"/>
        <v>4.5396000000000001</v>
      </c>
      <c r="BS304" s="38">
        <f t="shared" si="200"/>
        <v>4.5396000000000001</v>
      </c>
      <c r="BT304">
        <f t="shared" si="201"/>
        <v>4.5396000000000001</v>
      </c>
      <c r="BU304">
        <f t="shared" si="202"/>
        <v>55256.011200000001</v>
      </c>
      <c r="BV304">
        <f t="shared" si="203"/>
        <v>0</v>
      </c>
    </row>
    <row r="305" spans="7:74" x14ac:dyDescent="0.25">
      <c r="G305">
        <f t="shared" si="204"/>
        <v>2315</v>
      </c>
      <c r="H305">
        <f t="shared" si="168"/>
        <v>2040</v>
      </c>
      <c r="I305" cm="1">
        <f t="array" ref="I305">IF(H305&gt;=MAX($D$3:$D$100),MAX($D$3:$D$100),IF(G305&lt;$D$3,$D$3,INDEX($D$3:$D$100,MATCH(G305,$D$3:$D$100)+1)))</f>
        <v>2040</v>
      </c>
      <c r="J305">
        <f t="shared" si="169"/>
        <v>6.8040000000000003E-2</v>
      </c>
      <c r="K305">
        <f t="shared" si="170"/>
        <v>6.8040000000000003E-2</v>
      </c>
      <c r="L305">
        <f t="shared" si="171"/>
        <v>6.8040000000000003E-2</v>
      </c>
      <c r="M305">
        <f t="shared" si="172"/>
        <v>828.18288000000007</v>
      </c>
      <c r="N305">
        <f t="shared" si="173"/>
        <v>0</v>
      </c>
      <c r="P305" s="1" t="str" cm="1">
        <f t="array" ref="P305">IF(INDEX(Utilities!305:305,$B$9)="","",INDEX(Utilities!305:305,$B$9))</f>
        <v/>
      </c>
      <c r="Q305" s="1" t="str" cm="1">
        <f t="array" ref="Q305">IF(INDEX(Utilities!305:305,$B$9 + 2)="","",INDEX(Utilities!305:305,$B$9 + 2))</f>
        <v/>
      </c>
      <c r="S305">
        <f t="shared" si="205"/>
        <v>2315</v>
      </c>
      <c r="T305">
        <f t="shared" si="174"/>
        <v>2040</v>
      </c>
      <c r="U305" cm="1">
        <f t="array" ref="U305">IF(T305&gt;=MAX($D$3:$D$100),MAX($D$3:$D$100),IF(S305&lt;$D$3,$D$3,INDEX($D$3:$D$100,MATCH(S305,$D$3:$D$100)+1)))</f>
        <v>2040</v>
      </c>
      <c r="V305">
        <f t="shared" si="175"/>
        <v>4.5720000000000003E-5</v>
      </c>
      <c r="W305" s="38">
        <f t="shared" si="176"/>
        <v>4.5720000000000003E-5</v>
      </c>
      <c r="X305">
        <f t="shared" si="177"/>
        <v>4.5720000000000003E-5</v>
      </c>
      <c r="Y305">
        <f t="shared" si="178"/>
        <v>0.55650384000000008</v>
      </c>
      <c r="Z305">
        <f t="shared" si="179"/>
        <v>0</v>
      </c>
      <c r="AE305">
        <f t="shared" si="206"/>
        <v>2315</v>
      </c>
      <c r="AF305">
        <f t="shared" si="180"/>
        <v>2040</v>
      </c>
      <c r="AG305" cm="1">
        <f t="array" ref="AG305">IF(AF305&gt;=MAX($D$3:$D$100),MAX($D$3:$D$100),IF(AE305&lt;$D$3,$D$3,INDEX($D$3:$D$100,MATCH(AE305,$D$3:$D$100)+1)))</f>
        <v>2040</v>
      </c>
      <c r="AH305">
        <f t="shared" si="181"/>
        <v>4.572E-4</v>
      </c>
      <c r="AI305" s="38">
        <f t="shared" si="182"/>
        <v>4.572E-4</v>
      </c>
      <c r="AJ305">
        <f t="shared" si="183"/>
        <v>4.572E-4</v>
      </c>
      <c r="AK305">
        <f t="shared" si="184"/>
        <v>5.5650383999999997</v>
      </c>
      <c r="AL305">
        <f t="shared" si="185"/>
        <v>0</v>
      </c>
      <c r="AQ305">
        <f t="shared" si="207"/>
        <v>2315</v>
      </c>
      <c r="AR305">
        <f t="shared" si="186"/>
        <v>2040</v>
      </c>
      <c r="AS305" cm="1">
        <f t="array" ref="AS305">IF(AR305&gt;=MAX($D$3:$D$100),MAX($D$3:$D$100),IF(AQ305&lt;$D$3,$D$3,INDEX($D$3:$D$100,MATCH(AQ305,$D$3:$D$100)+1)))</f>
        <v>2040</v>
      </c>
      <c r="AT305">
        <f t="shared" si="187"/>
        <v>9.6840000000000001E-5</v>
      </c>
      <c r="AU305" s="38">
        <f t="shared" si="188"/>
        <v>9.6840000000000001E-5</v>
      </c>
      <c r="AV305">
        <f t="shared" si="189"/>
        <v>9.6840000000000001E-5</v>
      </c>
      <c r="AW305">
        <f t="shared" si="190"/>
        <v>1.17873648</v>
      </c>
      <c r="AX305">
        <f t="shared" si="191"/>
        <v>0</v>
      </c>
      <c r="BC305">
        <f t="shared" si="208"/>
        <v>2315</v>
      </c>
      <c r="BD305">
        <f t="shared" si="192"/>
        <v>2040</v>
      </c>
      <c r="BE305" cm="1">
        <f t="array" ref="BE305">IF(BD305&gt;=MAX($D$3:$D$100),MAX($D$3:$D$100),IF(BC305&lt;$D$3,$D$3,INDEX($D$3:$D$100,MATCH(BC305,$D$3:$D$100)+1)))</f>
        <v>2040</v>
      </c>
      <c r="BF305">
        <f t="shared" si="193"/>
        <v>0.61919999999999997</v>
      </c>
      <c r="BG305" s="38">
        <f t="shared" si="194"/>
        <v>0.61919999999999997</v>
      </c>
      <c r="BH305">
        <f t="shared" si="195"/>
        <v>0.61919999999999997</v>
      </c>
      <c r="BI305">
        <f t="shared" si="196"/>
        <v>7536.9023999999999</v>
      </c>
      <c r="BJ305">
        <f t="shared" si="197"/>
        <v>0</v>
      </c>
      <c r="BL305" s="1" t="str" cm="1">
        <f t="array" ref="BL305">IF(INDEX(Utilities!305:305,$B$9)="","",INDEX(Utilities!305:305,$B$9))</f>
        <v/>
      </c>
      <c r="BM305" s="1" t="str" cm="1">
        <f t="array" ref="BM305">IF(INDEX(Utilities!305:305,$B$9 + 5)="","",INDEX(Utilities!305:305,$B$9 +5))</f>
        <v/>
      </c>
      <c r="BO305">
        <f t="shared" si="209"/>
        <v>2315</v>
      </c>
      <c r="BP305">
        <f t="shared" si="198"/>
        <v>2040</v>
      </c>
      <c r="BQ305" cm="1">
        <f t="array" ref="BQ305">IF(BP305&gt;=MAX($D$3:$D$100),MAX($D$3:$D$100),IF(BO305&lt;$D$3,$D$3,INDEX($D$3:$D$100,MATCH(BO305,$D$3:$D$100)+1)))</f>
        <v>2040</v>
      </c>
      <c r="BR305">
        <f t="shared" si="199"/>
        <v>4.5396000000000001</v>
      </c>
      <c r="BS305" s="38">
        <f t="shared" si="200"/>
        <v>4.5396000000000001</v>
      </c>
      <c r="BT305">
        <f t="shared" si="201"/>
        <v>4.5396000000000001</v>
      </c>
      <c r="BU305">
        <f t="shared" si="202"/>
        <v>55256.011200000001</v>
      </c>
      <c r="BV305">
        <f t="shared" si="203"/>
        <v>0</v>
      </c>
    </row>
    <row r="306" spans="7:74" x14ac:dyDescent="0.25">
      <c r="G306">
        <f t="shared" si="204"/>
        <v>2316</v>
      </c>
      <c r="H306">
        <f t="shared" si="168"/>
        <v>2040</v>
      </c>
      <c r="I306" cm="1">
        <f t="array" ref="I306">IF(H306&gt;=MAX($D$3:$D$100),MAX($D$3:$D$100),IF(G306&lt;$D$3,$D$3,INDEX($D$3:$D$100,MATCH(G306,$D$3:$D$100)+1)))</f>
        <v>2040</v>
      </c>
      <c r="J306">
        <f t="shared" si="169"/>
        <v>6.8040000000000003E-2</v>
      </c>
      <c r="K306">
        <f t="shared" si="170"/>
        <v>6.8040000000000003E-2</v>
      </c>
      <c r="L306">
        <f t="shared" si="171"/>
        <v>6.8040000000000003E-2</v>
      </c>
      <c r="M306">
        <f t="shared" si="172"/>
        <v>828.18288000000007</v>
      </c>
      <c r="N306">
        <f t="shared" si="173"/>
        <v>0</v>
      </c>
      <c r="P306" s="1" t="str" cm="1">
        <f t="array" ref="P306">IF(INDEX(Utilities!306:306,$B$9)="","",INDEX(Utilities!306:306,$B$9))</f>
        <v/>
      </c>
      <c r="Q306" s="1" t="str" cm="1">
        <f t="array" ref="Q306">IF(INDEX(Utilities!306:306,$B$9 + 2)="","",INDEX(Utilities!306:306,$B$9 + 2))</f>
        <v/>
      </c>
      <c r="S306">
        <f t="shared" si="205"/>
        <v>2316</v>
      </c>
      <c r="T306">
        <f t="shared" si="174"/>
        <v>2040</v>
      </c>
      <c r="U306" cm="1">
        <f t="array" ref="U306">IF(T306&gt;=MAX($D$3:$D$100),MAX($D$3:$D$100),IF(S306&lt;$D$3,$D$3,INDEX($D$3:$D$100,MATCH(S306,$D$3:$D$100)+1)))</f>
        <v>2040</v>
      </c>
      <c r="V306">
        <f t="shared" si="175"/>
        <v>4.5720000000000003E-5</v>
      </c>
      <c r="W306" s="38">
        <f t="shared" si="176"/>
        <v>4.5720000000000003E-5</v>
      </c>
      <c r="X306">
        <f t="shared" si="177"/>
        <v>4.5720000000000003E-5</v>
      </c>
      <c r="Y306">
        <f t="shared" si="178"/>
        <v>0.55650384000000008</v>
      </c>
      <c r="Z306">
        <f t="shared" si="179"/>
        <v>0</v>
      </c>
      <c r="AE306">
        <f t="shared" si="206"/>
        <v>2316</v>
      </c>
      <c r="AF306">
        <f t="shared" si="180"/>
        <v>2040</v>
      </c>
      <c r="AG306" cm="1">
        <f t="array" ref="AG306">IF(AF306&gt;=MAX($D$3:$D$100),MAX($D$3:$D$100),IF(AE306&lt;$D$3,$D$3,INDEX($D$3:$D$100,MATCH(AE306,$D$3:$D$100)+1)))</f>
        <v>2040</v>
      </c>
      <c r="AH306">
        <f t="shared" si="181"/>
        <v>4.572E-4</v>
      </c>
      <c r="AI306" s="38">
        <f t="shared" si="182"/>
        <v>4.572E-4</v>
      </c>
      <c r="AJ306">
        <f t="shared" si="183"/>
        <v>4.572E-4</v>
      </c>
      <c r="AK306">
        <f t="shared" si="184"/>
        <v>5.5650383999999997</v>
      </c>
      <c r="AL306">
        <f t="shared" si="185"/>
        <v>0</v>
      </c>
      <c r="AQ306">
        <f t="shared" si="207"/>
        <v>2316</v>
      </c>
      <c r="AR306">
        <f t="shared" si="186"/>
        <v>2040</v>
      </c>
      <c r="AS306" cm="1">
        <f t="array" ref="AS306">IF(AR306&gt;=MAX($D$3:$D$100),MAX($D$3:$D$100),IF(AQ306&lt;$D$3,$D$3,INDEX($D$3:$D$100,MATCH(AQ306,$D$3:$D$100)+1)))</f>
        <v>2040</v>
      </c>
      <c r="AT306">
        <f t="shared" si="187"/>
        <v>9.6840000000000001E-5</v>
      </c>
      <c r="AU306" s="38">
        <f t="shared" si="188"/>
        <v>9.6840000000000001E-5</v>
      </c>
      <c r="AV306">
        <f t="shared" si="189"/>
        <v>9.6840000000000001E-5</v>
      </c>
      <c r="AW306">
        <f t="shared" si="190"/>
        <v>1.17873648</v>
      </c>
      <c r="AX306">
        <f t="shared" si="191"/>
        <v>0</v>
      </c>
      <c r="BC306">
        <f t="shared" si="208"/>
        <v>2316</v>
      </c>
      <c r="BD306">
        <f t="shared" si="192"/>
        <v>2040</v>
      </c>
      <c r="BE306" cm="1">
        <f t="array" ref="BE306">IF(BD306&gt;=MAX($D$3:$D$100),MAX($D$3:$D$100),IF(BC306&lt;$D$3,$D$3,INDEX($D$3:$D$100,MATCH(BC306,$D$3:$D$100)+1)))</f>
        <v>2040</v>
      </c>
      <c r="BF306">
        <f t="shared" si="193"/>
        <v>0.61919999999999997</v>
      </c>
      <c r="BG306" s="38">
        <f t="shared" si="194"/>
        <v>0.61919999999999997</v>
      </c>
      <c r="BH306">
        <f t="shared" si="195"/>
        <v>0.61919999999999997</v>
      </c>
      <c r="BI306">
        <f t="shared" si="196"/>
        <v>7536.9023999999999</v>
      </c>
      <c r="BJ306">
        <f t="shared" si="197"/>
        <v>0</v>
      </c>
      <c r="BL306" s="1" t="str" cm="1">
        <f t="array" ref="BL306">IF(INDEX(Utilities!306:306,$B$9)="","",INDEX(Utilities!306:306,$B$9))</f>
        <v/>
      </c>
      <c r="BM306" s="1" t="str" cm="1">
        <f t="array" ref="BM306">IF(INDEX(Utilities!306:306,$B$9 + 5)="","",INDEX(Utilities!306:306,$B$9 +5))</f>
        <v/>
      </c>
      <c r="BO306">
        <f t="shared" si="209"/>
        <v>2316</v>
      </c>
      <c r="BP306">
        <f t="shared" si="198"/>
        <v>2040</v>
      </c>
      <c r="BQ306" cm="1">
        <f t="array" ref="BQ306">IF(BP306&gt;=MAX($D$3:$D$100),MAX($D$3:$D$100),IF(BO306&lt;$D$3,$D$3,INDEX($D$3:$D$100,MATCH(BO306,$D$3:$D$100)+1)))</f>
        <v>2040</v>
      </c>
      <c r="BR306">
        <f t="shared" si="199"/>
        <v>4.5396000000000001</v>
      </c>
      <c r="BS306" s="38">
        <f t="shared" si="200"/>
        <v>4.5396000000000001</v>
      </c>
      <c r="BT306">
        <f t="shared" si="201"/>
        <v>4.5396000000000001</v>
      </c>
      <c r="BU306">
        <f t="shared" si="202"/>
        <v>55256.011200000001</v>
      </c>
      <c r="BV306">
        <f t="shared" si="203"/>
        <v>0</v>
      </c>
    </row>
    <row r="307" spans="7:74" x14ac:dyDescent="0.25">
      <c r="G307">
        <f t="shared" si="204"/>
        <v>2317</v>
      </c>
      <c r="H307">
        <f t="shared" si="168"/>
        <v>2040</v>
      </c>
      <c r="I307" cm="1">
        <f t="array" ref="I307">IF(H307&gt;=MAX($D$3:$D$100),MAX($D$3:$D$100),IF(G307&lt;$D$3,$D$3,INDEX($D$3:$D$100,MATCH(G307,$D$3:$D$100)+1)))</f>
        <v>2040</v>
      </c>
      <c r="J307">
        <f t="shared" si="169"/>
        <v>6.8040000000000003E-2</v>
      </c>
      <c r="K307">
        <f t="shared" si="170"/>
        <v>6.8040000000000003E-2</v>
      </c>
      <c r="L307">
        <f t="shared" si="171"/>
        <v>6.8040000000000003E-2</v>
      </c>
      <c r="M307">
        <f t="shared" si="172"/>
        <v>828.18288000000007</v>
      </c>
      <c r="N307">
        <f t="shared" si="173"/>
        <v>0</v>
      </c>
      <c r="P307" s="1" t="str" cm="1">
        <f t="array" ref="P307">IF(INDEX(Utilities!307:307,$B$9)="","",INDEX(Utilities!307:307,$B$9))</f>
        <v/>
      </c>
      <c r="Q307" s="1" t="str" cm="1">
        <f t="array" ref="Q307">IF(INDEX(Utilities!307:307,$B$9 + 2)="","",INDEX(Utilities!307:307,$B$9 + 2))</f>
        <v/>
      </c>
      <c r="S307">
        <f t="shared" si="205"/>
        <v>2317</v>
      </c>
      <c r="T307">
        <f t="shared" si="174"/>
        <v>2040</v>
      </c>
      <c r="U307" cm="1">
        <f t="array" ref="U307">IF(T307&gt;=MAX($D$3:$D$100),MAX($D$3:$D$100),IF(S307&lt;$D$3,$D$3,INDEX($D$3:$D$100,MATCH(S307,$D$3:$D$100)+1)))</f>
        <v>2040</v>
      </c>
      <c r="V307">
        <f t="shared" si="175"/>
        <v>4.5720000000000003E-5</v>
      </c>
      <c r="W307" s="38">
        <f t="shared" si="176"/>
        <v>4.5720000000000003E-5</v>
      </c>
      <c r="X307">
        <f t="shared" si="177"/>
        <v>4.5720000000000003E-5</v>
      </c>
      <c r="Y307">
        <f t="shared" si="178"/>
        <v>0.55650384000000008</v>
      </c>
      <c r="Z307">
        <f t="shared" si="179"/>
        <v>0</v>
      </c>
      <c r="AE307">
        <f t="shared" si="206"/>
        <v>2317</v>
      </c>
      <c r="AF307">
        <f t="shared" si="180"/>
        <v>2040</v>
      </c>
      <c r="AG307" cm="1">
        <f t="array" ref="AG307">IF(AF307&gt;=MAX($D$3:$D$100),MAX($D$3:$D$100),IF(AE307&lt;$D$3,$D$3,INDEX($D$3:$D$100,MATCH(AE307,$D$3:$D$100)+1)))</f>
        <v>2040</v>
      </c>
      <c r="AH307">
        <f t="shared" si="181"/>
        <v>4.572E-4</v>
      </c>
      <c r="AI307" s="38">
        <f t="shared" si="182"/>
        <v>4.572E-4</v>
      </c>
      <c r="AJ307">
        <f t="shared" si="183"/>
        <v>4.572E-4</v>
      </c>
      <c r="AK307">
        <f t="shared" si="184"/>
        <v>5.5650383999999997</v>
      </c>
      <c r="AL307">
        <f t="shared" si="185"/>
        <v>0</v>
      </c>
      <c r="AQ307">
        <f t="shared" si="207"/>
        <v>2317</v>
      </c>
      <c r="AR307">
        <f t="shared" si="186"/>
        <v>2040</v>
      </c>
      <c r="AS307" cm="1">
        <f t="array" ref="AS307">IF(AR307&gt;=MAX($D$3:$D$100),MAX($D$3:$D$100),IF(AQ307&lt;$D$3,$D$3,INDEX($D$3:$D$100,MATCH(AQ307,$D$3:$D$100)+1)))</f>
        <v>2040</v>
      </c>
      <c r="AT307">
        <f t="shared" si="187"/>
        <v>9.6840000000000001E-5</v>
      </c>
      <c r="AU307" s="38">
        <f t="shared" si="188"/>
        <v>9.6840000000000001E-5</v>
      </c>
      <c r="AV307">
        <f t="shared" si="189"/>
        <v>9.6840000000000001E-5</v>
      </c>
      <c r="AW307">
        <f t="shared" si="190"/>
        <v>1.17873648</v>
      </c>
      <c r="AX307">
        <f t="shared" si="191"/>
        <v>0</v>
      </c>
      <c r="BC307">
        <f t="shared" si="208"/>
        <v>2317</v>
      </c>
      <c r="BD307">
        <f t="shared" si="192"/>
        <v>2040</v>
      </c>
      <c r="BE307" cm="1">
        <f t="array" ref="BE307">IF(BD307&gt;=MAX($D$3:$D$100),MAX($D$3:$D$100),IF(BC307&lt;$D$3,$D$3,INDEX($D$3:$D$100,MATCH(BC307,$D$3:$D$100)+1)))</f>
        <v>2040</v>
      </c>
      <c r="BF307">
        <f t="shared" si="193"/>
        <v>0.61919999999999997</v>
      </c>
      <c r="BG307" s="38">
        <f t="shared" si="194"/>
        <v>0.61919999999999997</v>
      </c>
      <c r="BH307">
        <f t="shared" si="195"/>
        <v>0.61919999999999997</v>
      </c>
      <c r="BI307">
        <f t="shared" si="196"/>
        <v>7536.9023999999999</v>
      </c>
      <c r="BJ307">
        <f t="shared" si="197"/>
        <v>0</v>
      </c>
      <c r="BL307" s="1" t="str" cm="1">
        <f t="array" ref="BL307">IF(INDEX(Utilities!307:307,$B$9)="","",INDEX(Utilities!307:307,$B$9))</f>
        <v/>
      </c>
      <c r="BM307" s="1" t="str" cm="1">
        <f t="array" ref="BM307">IF(INDEX(Utilities!307:307,$B$9 + 5)="","",INDEX(Utilities!307:307,$B$9 +5))</f>
        <v/>
      </c>
      <c r="BO307">
        <f t="shared" si="209"/>
        <v>2317</v>
      </c>
      <c r="BP307">
        <f t="shared" si="198"/>
        <v>2040</v>
      </c>
      <c r="BQ307" cm="1">
        <f t="array" ref="BQ307">IF(BP307&gt;=MAX($D$3:$D$100),MAX($D$3:$D$100),IF(BO307&lt;$D$3,$D$3,INDEX($D$3:$D$100,MATCH(BO307,$D$3:$D$100)+1)))</f>
        <v>2040</v>
      </c>
      <c r="BR307">
        <f t="shared" si="199"/>
        <v>4.5396000000000001</v>
      </c>
      <c r="BS307" s="38">
        <f t="shared" si="200"/>
        <v>4.5396000000000001</v>
      </c>
      <c r="BT307">
        <f t="shared" si="201"/>
        <v>4.5396000000000001</v>
      </c>
      <c r="BU307">
        <f t="shared" si="202"/>
        <v>55256.011200000001</v>
      </c>
      <c r="BV307">
        <f t="shared" si="203"/>
        <v>0</v>
      </c>
    </row>
    <row r="308" spans="7:74" x14ac:dyDescent="0.25">
      <c r="G308">
        <f t="shared" si="204"/>
        <v>2318</v>
      </c>
      <c r="H308">
        <f t="shared" si="168"/>
        <v>2040</v>
      </c>
      <c r="I308" cm="1">
        <f t="array" ref="I308">IF(H308&gt;=MAX($D$3:$D$100),MAX($D$3:$D$100),IF(G308&lt;$D$3,$D$3,INDEX($D$3:$D$100,MATCH(G308,$D$3:$D$100)+1)))</f>
        <v>2040</v>
      </c>
      <c r="J308">
        <f t="shared" si="169"/>
        <v>6.8040000000000003E-2</v>
      </c>
      <c r="K308">
        <f t="shared" si="170"/>
        <v>6.8040000000000003E-2</v>
      </c>
      <c r="L308">
        <f t="shared" si="171"/>
        <v>6.8040000000000003E-2</v>
      </c>
      <c r="M308">
        <f t="shared" si="172"/>
        <v>828.18288000000007</v>
      </c>
      <c r="N308">
        <f t="shared" si="173"/>
        <v>0</v>
      </c>
      <c r="P308" s="1" t="str" cm="1">
        <f t="array" ref="P308">IF(INDEX(Utilities!308:308,$B$9)="","",INDEX(Utilities!308:308,$B$9))</f>
        <v/>
      </c>
      <c r="Q308" s="1" t="str" cm="1">
        <f t="array" ref="Q308">IF(INDEX(Utilities!308:308,$B$9 + 2)="","",INDEX(Utilities!308:308,$B$9 + 2))</f>
        <v/>
      </c>
      <c r="S308">
        <f t="shared" si="205"/>
        <v>2318</v>
      </c>
      <c r="T308">
        <f t="shared" si="174"/>
        <v>2040</v>
      </c>
      <c r="U308" cm="1">
        <f t="array" ref="U308">IF(T308&gt;=MAX($D$3:$D$100),MAX($D$3:$D$100),IF(S308&lt;$D$3,$D$3,INDEX($D$3:$D$100,MATCH(S308,$D$3:$D$100)+1)))</f>
        <v>2040</v>
      </c>
      <c r="V308">
        <f t="shared" si="175"/>
        <v>4.5720000000000003E-5</v>
      </c>
      <c r="W308" s="38">
        <f t="shared" si="176"/>
        <v>4.5720000000000003E-5</v>
      </c>
      <c r="X308">
        <f t="shared" si="177"/>
        <v>4.5720000000000003E-5</v>
      </c>
      <c r="Y308">
        <f t="shared" si="178"/>
        <v>0.55650384000000008</v>
      </c>
      <c r="Z308">
        <f t="shared" si="179"/>
        <v>0</v>
      </c>
      <c r="AE308">
        <f t="shared" si="206"/>
        <v>2318</v>
      </c>
      <c r="AF308">
        <f t="shared" si="180"/>
        <v>2040</v>
      </c>
      <c r="AG308" cm="1">
        <f t="array" ref="AG308">IF(AF308&gt;=MAX($D$3:$D$100),MAX($D$3:$D$100),IF(AE308&lt;$D$3,$D$3,INDEX($D$3:$D$100,MATCH(AE308,$D$3:$D$100)+1)))</f>
        <v>2040</v>
      </c>
      <c r="AH308">
        <f t="shared" si="181"/>
        <v>4.572E-4</v>
      </c>
      <c r="AI308" s="38">
        <f t="shared" si="182"/>
        <v>4.572E-4</v>
      </c>
      <c r="AJ308">
        <f t="shared" si="183"/>
        <v>4.572E-4</v>
      </c>
      <c r="AK308">
        <f t="shared" si="184"/>
        <v>5.5650383999999997</v>
      </c>
      <c r="AL308">
        <f t="shared" si="185"/>
        <v>0</v>
      </c>
      <c r="AQ308">
        <f t="shared" si="207"/>
        <v>2318</v>
      </c>
      <c r="AR308">
        <f t="shared" si="186"/>
        <v>2040</v>
      </c>
      <c r="AS308" cm="1">
        <f t="array" ref="AS308">IF(AR308&gt;=MAX($D$3:$D$100),MAX($D$3:$D$100),IF(AQ308&lt;$D$3,$D$3,INDEX($D$3:$D$100,MATCH(AQ308,$D$3:$D$100)+1)))</f>
        <v>2040</v>
      </c>
      <c r="AT308">
        <f t="shared" si="187"/>
        <v>9.6840000000000001E-5</v>
      </c>
      <c r="AU308" s="38">
        <f t="shared" si="188"/>
        <v>9.6840000000000001E-5</v>
      </c>
      <c r="AV308">
        <f t="shared" si="189"/>
        <v>9.6840000000000001E-5</v>
      </c>
      <c r="AW308">
        <f t="shared" si="190"/>
        <v>1.17873648</v>
      </c>
      <c r="AX308">
        <f t="shared" si="191"/>
        <v>0</v>
      </c>
      <c r="BC308">
        <f t="shared" si="208"/>
        <v>2318</v>
      </c>
      <c r="BD308">
        <f t="shared" si="192"/>
        <v>2040</v>
      </c>
      <c r="BE308" cm="1">
        <f t="array" ref="BE308">IF(BD308&gt;=MAX($D$3:$D$100),MAX($D$3:$D$100),IF(BC308&lt;$D$3,$D$3,INDEX($D$3:$D$100,MATCH(BC308,$D$3:$D$100)+1)))</f>
        <v>2040</v>
      </c>
      <c r="BF308">
        <f t="shared" si="193"/>
        <v>0.61919999999999997</v>
      </c>
      <c r="BG308" s="38">
        <f t="shared" si="194"/>
        <v>0.61919999999999997</v>
      </c>
      <c r="BH308">
        <f t="shared" si="195"/>
        <v>0.61919999999999997</v>
      </c>
      <c r="BI308">
        <f t="shared" si="196"/>
        <v>7536.9023999999999</v>
      </c>
      <c r="BJ308">
        <f t="shared" si="197"/>
        <v>0</v>
      </c>
      <c r="BL308" s="1" t="str" cm="1">
        <f t="array" ref="BL308">IF(INDEX(Utilities!308:308,$B$9)="","",INDEX(Utilities!308:308,$B$9))</f>
        <v/>
      </c>
      <c r="BM308" s="1" t="str" cm="1">
        <f t="array" ref="BM308">IF(INDEX(Utilities!308:308,$B$9 + 5)="","",INDEX(Utilities!308:308,$B$9 +5))</f>
        <v/>
      </c>
      <c r="BO308">
        <f t="shared" si="209"/>
        <v>2318</v>
      </c>
      <c r="BP308">
        <f t="shared" si="198"/>
        <v>2040</v>
      </c>
      <c r="BQ308" cm="1">
        <f t="array" ref="BQ308">IF(BP308&gt;=MAX($D$3:$D$100),MAX($D$3:$D$100),IF(BO308&lt;$D$3,$D$3,INDEX($D$3:$D$100,MATCH(BO308,$D$3:$D$100)+1)))</f>
        <v>2040</v>
      </c>
      <c r="BR308">
        <f t="shared" si="199"/>
        <v>4.5396000000000001</v>
      </c>
      <c r="BS308" s="38">
        <f t="shared" si="200"/>
        <v>4.5396000000000001</v>
      </c>
      <c r="BT308">
        <f t="shared" si="201"/>
        <v>4.5396000000000001</v>
      </c>
      <c r="BU308">
        <f t="shared" si="202"/>
        <v>55256.011200000001</v>
      </c>
      <c r="BV308">
        <f t="shared" si="203"/>
        <v>0</v>
      </c>
    </row>
    <row r="309" spans="7:74" x14ac:dyDescent="0.25">
      <c r="G309">
        <f t="shared" si="204"/>
        <v>2319</v>
      </c>
      <c r="H309">
        <f t="shared" si="168"/>
        <v>2040</v>
      </c>
      <c r="I309" cm="1">
        <f t="array" ref="I309">IF(H309&gt;=MAX($D$3:$D$100),MAX($D$3:$D$100),IF(G309&lt;$D$3,$D$3,INDEX($D$3:$D$100,MATCH(G309,$D$3:$D$100)+1)))</f>
        <v>2040</v>
      </c>
      <c r="J309">
        <f t="shared" si="169"/>
        <v>6.8040000000000003E-2</v>
      </c>
      <c r="K309">
        <f t="shared" si="170"/>
        <v>6.8040000000000003E-2</v>
      </c>
      <c r="L309">
        <f t="shared" si="171"/>
        <v>6.8040000000000003E-2</v>
      </c>
      <c r="M309">
        <f t="shared" si="172"/>
        <v>828.18288000000007</v>
      </c>
      <c r="N309">
        <f t="shared" si="173"/>
        <v>0</v>
      </c>
      <c r="P309" s="1" t="str" cm="1">
        <f t="array" ref="P309">IF(INDEX(Utilities!309:309,$B$9)="","",INDEX(Utilities!309:309,$B$9))</f>
        <v/>
      </c>
      <c r="Q309" s="1" t="str" cm="1">
        <f t="array" ref="Q309">IF(INDEX(Utilities!309:309,$B$9 + 2)="","",INDEX(Utilities!309:309,$B$9 + 2))</f>
        <v/>
      </c>
      <c r="S309">
        <f t="shared" si="205"/>
        <v>2319</v>
      </c>
      <c r="T309">
        <f t="shared" si="174"/>
        <v>2040</v>
      </c>
      <c r="U309" cm="1">
        <f t="array" ref="U309">IF(T309&gt;=MAX($D$3:$D$100),MAX($D$3:$D$100),IF(S309&lt;$D$3,$D$3,INDEX($D$3:$D$100,MATCH(S309,$D$3:$D$100)+1)))</f>
        <v>2040</v>
      </c>
      <c r="V309">
        <f t="shared" si="175"/>
        <v>4.5720000000000003E-5</v>
      </c>
      <c r="W309" s="38">
        <f t="shared" si="176"/>
        <v>4.5720000000000003E-5</v>
      </c>
      <c r="X309">
        <f t="shared" si="177"/>
        <v>4.5720000000000003E-5</v>
      </c>
      <c r="Y309">
        <f t="shared" si="178"/>
        <v>0.55650384000000008</v>
      </c>
      <c r="Z309">
        <f t="shared" si="179"/>
        <v>0</v>
      </c>
      <c r="AE309">
        <f t="shared" si="206"/>
        <v>2319</v>
      </c>
      <c r="AF309">
        <f t="shared" si="180"/>
        <v>2040</v>
      </c>
      <c r="AG309" cm="1">
        <f t="array" ref="AG309">IF(AF309&gt;=MAX($D$3:$D$100),MAX($D$3:$D$100),IF(AE309&lt;$D$3,$D$3,INDEX($D$3:$D$100,MATCH(AE309,$D$3:$D$100)+1)))</f>
        <v>2040</v>
      </c>
      <c r="AH309">
        <f t="shared" si="181"/>
        <v>4.572E-4</v>
      </c>
      <c r="AI309" s="38">
        <f t="shared" si="182"/>
        <v>4.572E-4</v>
      </c>
      <c r="AJ309">
        <f t="shared" si="183"/>
        <v>4.572E-4</v>
      </c>
      <c r="AK309">
        <f t="shared" si="184"/>
        <v>5.5650383999999997</v>
      </c>
      <c r="AL309">
        <f t="shared" si="185"/>
        <v>0</v>
      </c>
      <c r="AQ309">
        <f t="shared" si="207"/>
        <v>2319</v>
      </c>
      <c r="AR309">
        <f t="shared" si="186"/>
        <v>2040</v>
      </c>
      <c r="AS309" cm="1">
        <f t="array" ref="AS309">IF(AR309&gt;=MAX($D$3:$D$100),MAX($D$3:$D$100),IF(AQ309&lt;$D$3,$D$3,INDEX($D$3:$D$100,MATCH(AQ309,$D$3:$D$100)+1)))</f>
        <v>2040</v>
      </c>
      <c r="AT309">
        <f t="shared" si="187"/>
        <v>9.6840000000000001E-5</v>
      </c>
      <c r="AU309" s="38">
        <f t="shared" si="188"/>
        <v>9.6840000000000001E-5</v>
      </c>
      <c r="AV309">
        <f t="shared" si="189"/>
        <v>9.6840000000000001E-5</v>
      </c>
      <c r="AW309">
        <f t="shared" si="190"/>
        <v>1.17873648</v>
      </c>
      <c r="AX309">
        <f t="shared" si="191"/>
        <v>0</v>
      </c>
      <c r="BC309">
        <f t="shared" si="208"/>
        <v>2319</v>
      </c>
      <c r="BD309">
        <f t="shared" si="192"/>
        <v>2040</v>
      </c>
      <c r="BE309" cm="1">
        <f t="array" ref="BE309">IF(BD309&gt;=MAX($D$3:$D$100),MAX($D$3:$D$100),IF(BC309&lt;$D$3,$D$3,INDEX($D$3:$D$100,MATCH(BC309,$D$3:$D$100)+1)))</f>
        <v>2040</v>
      </c>
      <c r="BF309">
        <f t="shared" si="193"/>
        <v>0.61919999999999997</v>
      </c>
      <c r="BG309" s="38">
        <f t="shared" si="194"/>
        <v>0.61919999999999997</v>
      </c>
      <c r="BH309">
        <f t="shared" si="195"/>
        <v>0.61919999999999997</v>
      </c>
      <c r="BI309">
        <f t="shared" si="196"/>
        <v>7536.9023999999999</v>
      </c>
      <c r="BJ309">
        <f t="shared" si="197"/>
        <v>0</v>
      </c>
      <c r="BL309" s="1" t="str" cm="1">
        <f t="array" ref="BL309">IF(INDEX(Utilities!309:309,$B$9)="","",INDEX(Utilities!309:309,$B$9))</f>
        <v/>
      </c>
      <c r="BM309" s="1" t="str" cm="1">
        <f t="array" ref="BM309">IF(INDEX(Utilities!309:309,$B$9 + 5)="","",INDEX(Utilities!309:309,$B$9 +5))</f>
        <v/>
      </c>
      <c r="BO309">
        <f t="shared" si="209"/>
        <v>2319</v>
      </c>
      <c r="BP309">
        <f t="shared" si="198"/>
        <v>2040</v>
      </c>
      <c r="BQ309" cm="1">
        <f t="array" ref="BQ309">IF(BP309&gt;=MAX($D$3:$D$100),MAX($D$3:$D$100),IF(BO309&lt;$D$3,$D$3,INDEX($D$3:$D$100,MATCH(BO309,$D$3:$D$100)+1)))</f>
        <v>2040</v>
      </c>
      <c r="BR309">
        <f t="shared" si="199"/>
        <v>4.5396000000000001</v>
      </c>
      <c r="BS309" s="38">
        <f t="shared" si="200"/>
        <v>4.5396000000000001</v>
      </c>
      <c r="BT309">
        <f t="shared" si="201"/>
        <v>4.5396000000000001</v>
      </c>
      <c r="BU309">
        <f t="shared" si="202"/>
        <v>55256.011200000001</v>
      </c>
      <c r="BV309">
        <f t="shared" si="203"/>
        <v>0</v>
      </c>
    </row>
    <row r="310" spans="7:74" x14ac:dyDescent="0.25">
      <c r="G310">
        <f t="shared" si="204"/>
        <v>2320</v>
      </c>
      <c r="H310">
        <f t="shared" si="168"/>
        <v>2040</v>
      </c>
      <c r="I310" cm="1">
        <f t="array" ref="I310">IF(H310&gt;=MAX($D$3:$D$100),MAX($D$3:$D$100),IF(G310&lt;$D$3,$D$3,INDEX($D$3:$D$100,MATCH(G310,$D$3:$D$100)+1)))</f>
        <v>2040</v>
      </c>
      <c r="J310">
        <f t="shared" si="169"/>
        <v>6.8040000000000003E-2</v>
      </c>
      <c r="K310">
        <f t="shared" si="170"/>
        <v>6.8040000000000003E-2</v>
      </c>
      <c r="L310">
        <f t="shared" si="171"/>
        <v>6.8040000000000003E-2</v>
      </c>
      <c r="M310">
        <f t="shared" si="172"/>
        <v>828.18288000000007</v>
      </c>
      <c r="N310">
        <f t="shared" si="173"/>
        <v>0</v>
      </c>
      <c r="P310" s="1" t="str" cm="1">
        <f t="array" ref="P310">IF(INDEX(Utilities!310:310,$B$9)="","",INDEX(Utilities!310:310,$B$9))</f>
        <v/>
      </c>
      <c r="Q310" s="1" t="str" cm="1">
        <f t="array" ref="Q310">IF(INDEX(Utilities!310:310,$B$9 + 2)="","",INDEX(Utilities!310:310,$B$9 + 2))</f>
        <v/>
      </c>
      <c r="S310">
        <f t="shared" si="205"/>
        <v>2320</v>
      </c>
      <c r="T310">
        <f t="shared" si="174"/>
        <v>2040</v>
      </c>
      <c r="U310" cm="1">
        <f t="array" ref="U310">IF(T310&gt;=MAX($D$3:$D$100),MAX($D$3:$D$100),IF(S310&lt;$D$3,$D$3,INDEX($D$3:$D$100,MATCH(S310,$D$3:$D$100)+1)))</f>
        <v>2040</v>
      </c>
      <c r="V310">
        <f t="shared" si="175"/>
        <v>4.5720000000000003E-5</v>
      </c>
      <c r="W310" s="38">
        <f t="shared" si="176"/>
        <v>4.5720000000000003E-5</v>
      </c>
      <c r="X310">
        <f t="shared" si="177"/>
        <v>4.5720000000000003E-5</v>
      </c>
      <c r="Y310">
        <f t="shared" si="178"/>
        <v>0.55650384000000008</v>
      </c>
      <c r="Z310">
        <f t="shared" si="179"/>
        <v>0</v>
      </c>
      <c r="AE310">
        <f t="shared" si="206"/>
        <v>2320</v>
      </c>
      <c r="AF310">
        <f t="shared" si="180"/>
        <v>2040</v>
      </c>
      <c r="AG310" cm="1">
        <f t="array" ref="AG310">IF(AF310&gt;=MAX($D$3:$D$100),MAX($D$3:$D$100),IF(AE310&lt;$D$3,$D$3,INDEX($D$3:$D$100,MATCH(AE310,$D$3:$D$100)+1)))</f>
        <v>2040</v>
      </c>
      <c r="AH310">
        <f t="shared" si="181"/>
        <v>4.572E-4</v>
      </c>
      <c r="AI310" s="38">
        <f t="shared" si="182"/>
        <v>4.572E-4</v>
      </c>
      <c r="AJ310">
        <f t="shared" si="183"/>
        <v>4.572E-4</v>
      </c>
      <c r="AK310">
        <f t="shared" si="184"/>
        <v>5.5650383999999997</v>
      </c>
      <c r="AL310">
        <f t="shared" si="185"/>
        <v>0</v>
      </c>
      <c r="AQ310">
        <f t="shared" si="207"/>
        <v>2320</v>
      </c>
      <c r="AR310">
        <f t="shared" si="186"/>
        <v>2040</v>
      </c>
      <c r="AS310" cm="1">
        <f t="array" ref="AS310">IF(AR310&gt;=MAX($D$3:$D$100),MAX($D$3:$D$100),IF(AQ310&lt;$D$3,$D$3,INDEX($D$3:$D$100,MATCH(AQ310,$D$3:$D$100)+1)))</f>
        <v>2040</v>
      </c>
      <c r="AT310">
        <f t="shared" si="187"/>
        <v>9.6840000000000001E-5</v>
      </c>
      <c r="AU310" s="38">
        <f t="shared" si="188"/>
        <v>9.6840000000000001E-5</v>
      </c>
      <c r="AV310">
        <f t="shared" si="189"/>
        <v>9.6840000000000001E-5</v>
      </c>
      <c r="AW310">
        <f t="shared" si="190"/>
        <v>1.17873648</v>
      </c>
      <c r="AX310">
        <f t="shared" si="191"/>
        <v>0</v>
      </c>
      <c r="BC310">
        <f t="shared" si="208"/>
        <v>2320</v>
      </c>
      <c r="BD310">
        <f t="shared" si="192"/>
        <v>2040</v>
      </c>
      <c r="BE310" cm="1">
        <f t="array" ref="BE310">IF(BD310&gt;=MAX($D$3:$D$100),MAX($D$3:$D$100),IF(BC310&lt;$D$3,$D$3,INDEX($D$3:$D$100,MATCH(BC310,$D$3:$D$100)+1)))</f>
        <v>2040</v>
      </c>
      <c r="BF310">
        <f t="shared" si="193"/>
        <v>0.61919999999999997</v>
      </c>
      <c r="BG310" s="38">
        <f t="shared" si="194"/>
        <v>0.61919999999999997</v>
      </c>
      <c r="BH310">
        <f t="shared" si="195"/>
        <v>0.61919999999999997</v>
      </c>
      <c r="BI310">
        <f t="shared" si="196"/>
        <v>7536.9023999999999</v>
      </c>
      <c r="BJ310">
        <f t="shared" si="197"/>
        <v>0</v>
      </c>
      <c r="BL310" s="1" t="str" cm="1">
        <f t="array" ref="BL310">IF(INDEX(Utilities!310:310,$B$9)="","",INDEX(Utilities!310:310,$B$9))</f>
        <v/>
      </c>
      <c r="BM310" s="1" t="str" cm="1">
        <f t="array" ref="BM310">IF(INDEX(Utilities!310:310,$B$9 + 5)="","",INDEX(Utilities!310:310,$B$9 +5))</f>
        <v/>
      </c>
      <c r="BO310">
        <f t="shared" si="209"/>
        <v>2320</v>
      </c>
      <c r="BP310">
        <f t="shared" si="198"/>
        <v>2040</v>
      </c>
      <c r="BQ310" cm="1">
        <f t="array" ref="BQ310">IF(BP310&gt;=MAX($D$3:$D$100),MAX($D$3:$D$100),IF(BO310&lt;$D$3,$D$3,INDEX($D$3:$D$100,MATCH(BO310,$D$3:$D$100)+1)))</f>
        <v>2040</v>
      </c>
      <c r="BR310">
        <f t="shared" si="199"/>
        <v>4.5396000000000001</v>
      </c>
      <c r="BS310" s="38">
        <f t="shared" si="200"/>
        <v>4.5396000000000001</v>
      </c>
      <c r="BT310">
        <f t="shared" si="201"/>
        <v>4.5396000000000001</v>
      </c>
      <c r="BU310">
        <f t="shared" si="202"/>
        <v>55256.011200000001</v>
      </c>
      <c r="BV310">
        <f t="shared" si="203"/>
        <v>0</v>
      </c>
    </row>
    <row r="311" spans="7:74" x14ac:dyDescent="0.25">
      <c r="G311">
        <f t="shared" si="204"/>
        <v>2321</v>
      </c>
      <c r="H311">
        <f t="shared" si="168"/>
        <v>2040</v>
      </c>
      <c r="I311" cm="1">
        <f t="array" ref="I311">IF(H311&gt;=MAX($D$3:$D$100),MAX($D$3:$D$100),IF(G311&lt;$D$3,$D$3,INDEX($D$3:$D$100,MATCH(G311,$D$3:$D$100)+1)))</f>
        <v>2040</v>
      </c>
      <c r="J311">
        <f t="shared" si="169"/>
        <v>6.8040000000000003E-2</v>
      </c>
      <c r="K311">
        <f t="shared" si="170"/>
        <v>6.8040000000000003E-2</v>
      </c>
      <c r="L311">
        <f t="shared" si="171"/>
        <v>6.8040000000000003E-2</v>
      </c>
      <c r="M311">
        <f t="shared" si="172"/>
        <v>828.18288000000007</v>
      </c>
      <c r="N311">
        <f t="shared" si="173"/>
        <v>0</v>
      </c>
      <c r="P311" s="1" t="str" cm="1">
        <f t="array" ref="P311">IF(INDEX(Utilities!311:311,$B$9)="","",INDEX(Utilities!311:311,$B$9))</f>
        <v/>
      </c>
      <c r="Q311" s="1" t="str" cm="1">
        <f t="array" ref="Q311">IF(INDEX(Utilities!311:311,$B$9 + 2)="","",INDEX(Utilities!311:311,$B$9 + 2))</f>
        <v/>
      </c>
      <c r="S311">
        <f t="shared" si="205"/>
        <v>2321</v>
      </c>
      <c r="T311">
        <f t="shared" si="174"/>
        <v>2040</v>
      </c>
      <c r="U311" cm="1">
        <f t="array" ref="U311">IF(T311&gt;=MAX($D$3:$D$100),MAX($D$3:$D$100),IF(S311&lt;$D$3,$D$3,INDEX($D$3:$D$100,MATCH(S311,$D$3:$D$100)+1)))</f>
        <v>2040</v>
      </c>
      <c r="V311">
        <f t="shared" si="175"/>
        <v>4.5720000000000003E-5</v>
      </c>
      <c r="W311" s="38">
        <f t="shared" si="176"/>
        <v>4.5720000000000003E-5</v>
      </c>
      <c r="X311">
        <f t="shared" si="177"/>
        <v>4.5720000000000003E-5</v>
      </c>
      <c r="Y311">
        <f t="shared" si="178"/>
        <v>0.55650384000000008</v>
      </c>
      <c r="Z311">
        <f t="shared" si="179"/>
        <v>0</v>
      </c>
      <c r="AE311">
        <f t="shared" si="206"/>
        <v>2321</v>
      </c>
      <c r="AF311">
        <f t="shared" si="180"/>
        <v>2040</v>
      </c>
      <c r="AG311" cm="1">
        <f t="array" ref="AG311">IF(AF311&gt;=MAX($D$3:$D$100),MAX($D$3:$D$100),IF(AE311&lt;$D$3,$D$3,INDEX($D$3:$D$100,MATCH(AE311,$D$3:$D$100)+1)))</f>
        <v>2040</v>
      </c>
      <c r="AH311">
        <f t="shared" si="181"/>
        <v>4.572E-4</v>
      </c>
      <c r="AI311" s="38">
        <f t="shared" si="182"/>
        <v>4.572E-4</v>
      </c>
      <c r="AJ311">
        <f t="shared" si="183"/>
        <v>4.572E-4</v>
      </c>
      <c r="AK311">
        <f t="shared" si="184"/>
        <v>5.5650383999999997</v>
      </c>
      <c r="AL311">
        <f t="shared" si="185"/>
        <v>0</v>
      </c>
      <c r="AQ311">
        <f t="shared" si="207"/>
        <v>2321</v>
      </c>
      <c r="AR311">
        <f t="shared" si="186"/>
        <v>2040</v>
      </c>
      <c r="AS311" cm="1">
        <f t="array" ref="AS311">IF(AR311&gt;=MAX($D$3:$D$100),MAX($D$3:$D$100),IF(AQ311&lt;$D$3,$D$3,INDEX($D$3:$D$100,MATCH(AQ311,$D$3:$D$100)+1)))</f>
        <v>2040</v>
      </c>
      <c r="AT311">
        <f t="shared" si="187"/>
        <v>9.6840000000000001E-5</v>
      </c>
      <c r="AU311" s="38">
        <f t="shared" si="188"/>
        <v>9.6840000000000001E-5</v>
      </c>
      <c r="AV311">
        <f t="shared" si="189"/>
        <v>9.6840000000000001E-5</v>
      </c>
      <c r="AW311">
        <f t="shared" si="190"/>
        <v>1.17873648</v>
      </c>
      <c r="AX311">
        <f t="shared" si="191"/>
        <v>0</v>
      </c>
      <c r="BC311">
        <f t="shared" si="208"/>
        <v>2321</v>
      </c>
      <c r="BD311">
        <f t="shared" si="192"/>
        <v>2040</v>
      </c>
      <c r="BE311" cm="1">
        <f t="array" ref="BE311">IF(BD311&gt;=MAX($D$3:$D$100),MAX($D$3:$D$100),IF(BC311&lt;$D$3,$D$3,INDEX($D$3:$D$100,MATCH(BC311,$D$3:$D$100)+1)))</f>
        <v>2040</v>
      </c>
      <c r="BF311">
        <f t="shared" si="193"/>
        <v>0.61919999999999997</v>
      </c>
      <c r="BG311" s="38">
        <f t="shared" si="194"/>
        <v>0.61919999999999997</v>
      </c>
      <c r="BH311">
        <f t="shared" si="195"/>
        <v>0.61919999999999997</v>
      </c>
      <c r="BI311">
        <f t="shared" si="196"/>
        <v>7536.9023999999999</v>
      </c>
      <c r="BJ311">
        <f t="shared" si="197"/>
        <v>0</v>
      </c>
      <c r="BL311" s="1" t="str" cm="1">
        <f t="array" ref="BL311">IF(INDEX(Utilities!311:311,$B$9)="","",INDEX(Utilities!311:311,$B$9))</f>
        <v/>
      </c>
      <c r="BM311" s="1" t="str" cm="1">
        <f t="array" ref="BM311">IF(INDEX(Utilities!311:311,$B$9 + 5)="","",INDEX(Utilities!311:311,$B$9 +5))</f>
        <v/>
      </c>
      <c r="BO311">
        <f t="shared" si="209"/>
        <v>2321</v>
      </c>
      <c r="BP311">
        <f t="shared" si="198"/>
        <v>2040</v>
      </c>
      <c r="BQ311" cm="1">
        <f t="array" ref="BQ311">IF(BP311&gt;=MAX($D$3:$D$100),MAX($D$3:$D$100),IF(BO311&lt;$D$3,$D$3,INDEX($D$3:$D$100,MATCH(BO311,$D$3:$D$100)+1)))</f>
        <v>2040</v>
      </c>
      <c r="BR311">
        <f t="shared" si="199"/>
        <v>4.5396000000000001</v>
      </c>
      <c r="BS311" s="38">
        <f t="shared" si="200"/>
        <v>4.5396000000000001</v>
      </c>
      <c r="BT311">
        <f t="shared" si="201"/>
        <v>4.5396000000000001</v>
      </c>
      <c r="BU311">
        <f t="shared" si="202"/>
        <v>55256.011200000001</v>
      </c>
      <c r="BV311">
        <f t="shared" si="203"/>
        <v>0</v>
      </c>
    </row>
    <row r="312" spans="7:74" x14ac:dyDescent="0.25">
      <c r="G312">
        <f t="shared" si="204"/>
        <v>2322</v>
      </c>
      <c r="H312">
        <f t="shared" si="168"/>
        <v>2040</v>
      </c>
      <c r="I312" cm="1">
        <f t="array" ref="I312">IF(H312&gt;=MAX($D$3:$D$100),MAX($D$3:$D$100),IF(G312&lt;$D$3,$D$3,INDEX($D$3:$D$100,MATCH(G312,$D$3:$D$100)+1)))</f>
        <v>2040</v>
      </c>
      <c r="J312">
        <f t="shared" si="169"/>
        <v>6.8040000000000003E-2</v>
      </c>
      <c r="K312">
        <f t="shared" si="170"/>
        <v>6.8040000000000003E-2</v>
      </c>
      <c r="L312">
        <f t="shared" si="171"/>
        <v>6.8040000000000003E-2</v>
      </c>
      <c r="M312">
        <f t="shared" si="172"/>
        <v>828.18288000000007</v>
      </c>
      <c r="N312">
        <f t="shared" si="173"/>
        <v>0</v>
      </c>
      <c r="P312" s="1" t="str" cm="1">
        <f t="array" ref="P312">IF(INDEX(Utilities!312:312,$B$9)="","",INDEX(Utilities!312:312,$B$9))</f>
        <v/>
      </c>
      <c r="Q312" s="1" t="str" cm="1">
        <f t="array" ref="Q312">IF(INDEX(Utilities!312:312,$B$9 + 2)="","",INDEX(Utilities!312:312,$B$9 + 2))</f>
        <v/>
      </c>
      <c r="S312">
        <f t="shared" si="205"/>
        <v>2322</v>
      </c>
      <c r="T312">
        <f t="shared" si="174"/>
        <v>2040</v>
      </c>
      <c r="U312" cm="1">
        <f t="array" ref="U312">IF(T312&gt;=MAX($D$3:$D$100),MAX($D$3:$D$100),IF(S312&lt;$D$3,$D$3,INDEX($D$3:$D$100,MATCH(S312,$D$3:$D$100)+1)))</f>
        <v>2040</v>
      </c>
      <c r="V312">
        <f t="shared" si="175"/>
        <v>4.5720000000000003E-5</v>
      </c>
      <c r="W312" s="38">
        <f t="shared" si="176"/>
        <v>4.5720000000000003E-5</v>
      </c>
      <c r="X312">
        <f t="shared" si="177"/>
        <v>4.5720000000000003E-5</v>
      </c>
      <c r="Y312">
        <f t="shared" si="178"/>
        <v>0.55650384000000008</v>
      </c>
      <c r="Z312">
        <f t="shared" si="179"/>
        <v>0</v>
      </c>
      <c r="AE312">
        <f t="shared" si="206"/>
        <v>2322</v>
      </c>
      <c r="AF312">
        <f t="shared" si="180"/>
        <v>2040</v>
      </c>
      <c r="AG312" cm="1">
        <f t="array" ref="AG312">IF(AF312&gt;=MAX($D$3:$D$100),MAX($D$3:$D$100),IF(AE312&lt;$D$3,$D$3,INDEX($D$3:$D$100,MATCH(AE312,$D$3:$D$100)+1)))</f>
        <v>2040</v>
      </c>
      <c r="AH312">
        <f t="shared" si="181"/>
        <v>4.572E-4</v>
      </c>
      <c r="AI312" s="38">
        <f t="shared" si="182"/>
        <v>4.572E-4</v>
      </c>
      <c r="AJ312">
        <f t="shared" si="183"/>
        <v>4.572E-4</v>
      </c>
      <c r="AK312">
        <f t="shared" si="184"/>
        <v>5.5650383999999997</v>
      </c>
      <c r="AL312">
        <f t="shared" si="185"/>
        <v>0</v>
      </c>
      <c r="AQ312">
        <f t="shared" si="207"/>
        <v>2322</v>
      </c>
      <c r="AR312">
        <f t="shared" si="186"/>
        <v>2040</v>
      </c>
      <c r="AS312" cm="1">
        <f t="array" ref="AS312">IF(AR312&gt;=MAX($D$3:$D$100),MAX($D$3:$D$100),IF(AQ312&lt;$D$3,$D$3,INDEX($D$3:$D$100,MATCH(AQ312,$D$3:$D$100)+1)))</f>
        <v>2040</v>
      </c>
      <c r="AT312">
        <f t="shared" si="187"/>
        <v>9.6840000000000001E-5</v>
      </c>
      <c r="AU312" s="38">
        <f t="shared" si="188"/>
        <v>9.6840000000000001E-5</v>
      </c>
      <c r="AV312">
        <f t="shared" si="189"/>
        <v>9.6840000000000001E-5</v>
      </c>
      <c r="AW312">
        <f t="shared" si="190"/>
        <v>1.17873648</v>
      </c>
      <c r="AX312">
        <f t="shared" si="191"/>
        <v>0</v>
      </c>
      <c r="BC312">
        <f t="shared" si="208"/>
        <v>2322</v>
      </c>
      <c r="BD312">
        <f t="shared" si="192"/>
        <v>2040</v>
      </c>
      <c r="BE312" cm="1">
        <f t="array" ref="BE312">IF(BD312&gt;=MAX($D$3:$D$100),MAX($D$3:$D$100),IF(BC312&lt;$D$3,$D$3,INDEX($D$3:$D$100,MATCH(BC312,$D$3:$D$100)+1)))</f>
        <v>2040</v>
      </c>
      <c r="BF312">
        <f t="shared" si="193"/>
        <v>0.61919999999999997</v>
      </c>
      <c r="BG312" s="38">
        <f t="shared" si="194"/>
        <v>0.61919999999999997</v>
      </c>
      <c r="BH312">
        <f t="shared" si="195"/>
        <v>0.61919999999999997</v>
      </c>
      <c r="BI312">
        <f t="shared" si="196"/>
        <v>7536.9023999999999</v>
      </c>
      <c r="BJ312">
        <f t="shared" si="197"/>
        <v>0</v>
      </c>
      <c r="BL312" s="1" t="str" cm="1">
        <f t="array" ref="BL312">IF(INDEX(Utilities!312:312,$B$9)="","",INDEX(Utilities!312:312,$B$9))</f>
        <v/>
      </c>
      <c r="BM312" s="1" t="str" cm="1">
        <f t="array" ref="BM312">IF(INDEX(Utilities!312:312,$B$9 + 5)="","",INDEX(Utilities!312:312,$B$9 +5))</f>
        <v/>
      </c>
      <c r="BO312">
        <f t="shared" si="209"/>
        <v>2322</v>
      </c>
      <c r="BP312">
        <f t="shared" si="198"/>
        <v>2040</v>
      </c>
      <c r="BQ312" cm="1">
        <f t="array" ref="BQ312">IF(BP312&gt;=MAX($D$3:$D$100),MAX($D$3:$D$100),IF(BO312&lt;$D$3,$D$3,INDEX($D$3:$D$100,MATCH(BO312,$D$3:$D$100)+1)))</f>
        <v>2040</v>
      </c>
      <c r="BR312">
        <f t="shared" si="199"/>
        <v>4.5396000000000001</v>
      </c>
      <c r="BS312" s="38">
        <f t="shared" si="200"/>
        <v>4.5396000000000001</v>
      </c>
      <c r="BT312">
        <f t="shared" si="201"/>
        <v>4.5396000000000001</v>
      </c>
      <c r="BU312">
        <f t="shared" si="202"/>
        <v>55256.011200000001</v>
      </c>
      <c r="BV312">
        <f t="shared" si="203"/>
        <v>0</v>
      </c>
    </row>
    <row r="313" spans="7:74" x14ac:dyDescent="0.25">
      <c r="G313">
        <f t="shared" si="204"/>
        <v>2323</v>
      </c>
      <c r="H313">
        <f t="shared" si="168"/>
        <v>2040</v>
      </c>
      <c r="I313" cm="1">
        <f t="array" ref="I313">IF(H313&gt;=MAX($D$3:$D$100),MAX($D$3:$D$100),IF(G313&lt;$D$3,$D$3,INDEX($D$3:$D$100,MATCH(G313,$D$3:$D$100)+1)))</f>
        <v>2040</v>
      </c>
      <c r="J313">
        <f t="shared" si="169"/>
        <v>6.8040000000000003E-2</v>
      </c>
      <c r="K313">
        <f t="shared" si="170"/>
        <v>6.8040000000000003E-2</v>
      </c>
      <c r="L313">
        <f t="shared" si="171"/>
        <v>6.8040000000000003E-2</v>
      </c>
      <c r="M313">
        <f t="shared" si="172"/>
        <v>828.18288000000007</v>
      </c>
      <c r="N313">
        <f t="shared" si="173"/>
        <v>0</v>
      </c>
      <c r="P313" s="1" t="str" cm="1">
        <f t="array" ref="P313">IF(INDEX(Utilities!313:313,$B$9)="","",INDEX(Utilities!313:313,$B$9))</f>
        <v/>
      </c>
      <c r="Q313" s="1" t="str" cm="1">
        <f t="array" ref="Q313">IF(INDEX(Utilities!313:313,$B$9 + 2)="","",INDEX(Utilities!313:313,$B$9 + 2))</f>
        <v/>
      </c>
      <c r="S313">
        <f t="shared" si="205"/>
        <v>2323</v>
      </c>
      <c r="T313">
        <f t="shared" si="174"/>
        <v>2040</v>
      </c>
      <c r="U313" cm="1">
        <f t="array" ref="U313">IF(T313&gt;=MAX($D$3:$D$100),MAX($D$3:$D$100),IF(S313&lt;$D$3,$D$3,INDEX($D$3:$D$100,MATCH(S313,$D$3:$D$100)+1)))</f>
        <v>2040</v>
      </c>
      <c r="V313">
        <f t="shared" si="175"/>
        <v>4.5720000000000003E-5</v>
      </c>
      <c r="W313" s="38">
        <f t="shared" si="176"/>
        <v>4.5720000000000003E-5</v>
      </c>
      <c r="X313">
        <f t="shared" si="177"/>
        <v>4.5720000000000003E-5</v>
      </c>
      <c r="Y313">
        <f t="shared" si="178"/>
        <v>0.55650384000000008</v>
      </c>
      <c r="Z313">
        <f t="shared" si="179"/>
        <v>0</v>
      </c>
      <c r="AE313">
        <f t="shared" si="206"/>
        <v>2323</v>
      </c>
      <c r="AF313">
        <f t="shared" si="180"/>
        <v>2040</v>
      </c>
      <c r="AG313" cm="1">
        <f t="array" ref="AG313">IF(AF313&gt;=MAX($D$3:$D$100),MAX($D$3:$D$100),IF(AE313&lt;$D$3,$D$3,INDEX($D$3:$D$100,MATCH(AE313,$D$3:$D$100)+1)))</f>
        <v>2040</v>
      </c>
      <c r="AH313">
        <f t="shared" si="181"/>
        <v>4.572E-4</v>
      </c>
      <c r="AI313" s="38">
        <f t="shared" si="182"/>
        <v>4.572E-4</v>
      </c>
      <c r="AJ313">
        <f t="shared" si="183"/>
        <v>4.572E-4</v>
      </c>
      <c r="AK313">
        <f t="shared" si="184"/>
        <v>5.5650383999999997</v>
      </c>
      <c r="AL313">
        <f t="shared" si="185"/>
        <v>0</v>
      </c>
      <c r="AQ313">
        <f t="shared" si="207"/>
        <v>2323</v>
      </c>
      <c r="AR313">
        <f t="shared" si="186"/>
        <v>2040</v>
      </c>
      <c r="AS313" cm="1">
        <f t="array" ref="AS313">IF(AR313&gt;=MAX($D$3:$D$100),MAX($D$3:$D$100),IF(AQ313&lt;$D$3,$D$3,INDEX($D$3:$D$100,MATCH(AQ313,$D$3:$D$100)+1)))</f>
        <v>2040</v>
      </c>
      <c r="AT313">
        <f t="shared" si="187"/>
        <v>9.6840000000000001E-5</v>
      </c>
      <c r="AU313" s="38">
        <f t="shared" si="188"/>
        <v>9.6840000000000001E-5</v>
      </c>
      <c r="AV313">
        <f t="shared" si="189"/>
        <v>9.6840000000000001E-5</v>
      </c>
      <c r="AW313">
        <f t="shared" si="190"/>
        <v>1.17873648</v>
      </c>
      <c r="AX313">
        <f t="shared" si="191"/>
        <v>0</v>
      </c>
      <c r="BC313">
        <f t="shared" si="208"/>
        <v>2323</v>
      </c>
      <c r="BD313">
        <f t="shared" si="192"/>
        <v>2040</v>
      </c>
      <c r="BE313" cm="1">
        <f t="array" ref="BE313">IF(BD313&gt;=MAX($D$3:$D$100),MAX($D$3:$D$100),IF(BC313&lt;$D$3,$D$3,INDEX($D$3:$D$100,MATCH(BC313,$D$3:$D$100)+1)))</f>
        <v>2040</v>
      </c>
      <c r="BF313">
        <f t="shared" si="193"/>
        <v>0.61919999999999997</v>
      </c>
      <c r="BG313" s="38">
        <f t="shared" si="194"/>
        <v>0.61919999999999997</v>
      </c>
      <c r="BH313">
        <f t="shared" si="195"/>
        <v>0.61919999999999997</v>
      </c>
      <c r="BI313">
        <f t="shared" si="196"/>
        <v>7536.9023999999999</v>
      </c>
      <c r="BJ313">
        <f t="shared" si="197"/>
        <v>0</v>
      </c>
      <c r="BL313" s="1" t="str" cm="1">
        <f t="array" ref="BL313">IF(INDEX(Utilities!313:313,$B$9)="","",INDEX(Utilities!313:313,$B$9))</f>
        <v/>
      </c>
      <c r="BM313" s="1" t="str" cm="1">
        <f t="array" ref="BM313">IF(INDEX(Utilities!313:313,$B$9 + 5)="","",INDEX(Utilities!313:313,$B$9 +5))</f>
        <v/>
      </c>
      <c r="BO313">
        <f t="shared" si="209"/>
        <v>2323</v>
      </c>
      <c r="BP313">
        <f t="shared" si="198"/>
        <v>2040</v>
      </c>
      <c r="BQ313" cm="1">
        <f t="array" ref="BQ313">IF(BP313&gt;=MAX($D$3:$D$100),MAX($D$3:$D$100),IF(BO313&lt;$D$3,$D$3,INDEX($D$3:$D$100,MATCH(BO313,$D$3:$D$100)+1)))</f>
        <v>2040</v>
      </c>
      <c r="BR313">
        <f t="shared" si="199"/>
        <v>4.5396000000000001</v>
      </c>
      <c r="BS313" s="38">
        <f t="shared" si="200"/>
        <v>4.5396000000000001</v>
      </c>
      <c r="BT313">
        <f t="shared" si="201"/>
        <v>4.5396000000000001</v>
      </c>
      <c r="BU313">
        <f t="shared" si="202"/>
        <v>55256.011200000001</v>
      </c>
      <c r="BV313">
        <f t="shared" si="203"/>
        <v>0</v>
      </c>
    </row>
    <row r="314" spans="7:74" x14ac:dyDescent="0.25">
      <c r="G314">
        <f t="shared" si="204"/>
        <v>2324</v>
      </c>
      <c r="H314">
        <f t="shared" si="168"/>
        <v>2040</v>
      </c>
      <c r="I314" cm="1">
        <f t="array" ref="I314">IF(H314&gt;=MAX($D$3:$D$100),MAX($D$3:$D$100),IF(G314&lt;$D$3,$D$3,INDEX($D$3:$D$100,MATCH(G314,$D$3:$D$100)+1)))</f>
        <v>2040</v>
      </c>
      <c r="J314">
        <f t="shared" si="169"/>
        <v>6.8040000000000003E-2</v>
      </c>
      <c r="K314">
        <f t="shared" si="170"/>
        <v>6.8040000000000003E-2</v>
      </c>
      <c r="L314">
        <f t="shared" si="171"/>
        <v>6.8040000000000003E-2</v>
      </c>
      <c r="M314">
        <f t="shared" si="172"/>
        <v>828.18288000000007</v>
      </c>
      <c r="N314">
        <f t="shared" si="173"/>
        <v>0</v>
      </c>
      <c r="P314" s="1" t="str" cm="1">
        <f t="array" ref="P314">IF(INDEX(Utilities!314:314,$B$9)="","",INDEX(Utilities!314:314,$B$9))</f>
        <v/>
      </c>
      <c r="Q314" s="1" t="str" cm="1">
        <f t="array" ref="Q314">IF(INDEX(Utilities!314:314,$B$9 + 2)="","",INDEX(Utilities!314:314,$B$9 + 2))</f>
        <v/>
      </c>
      <c r="S314">
        <f t="shared" si="205"/>
        <v>2324</v>
      </c>
      <c r="T314">
        <f t="shared" si="174"/>
        <v>2040</v>
      </c>
      <c r="U314" cm="1">
        <f t="array" ref="U314">IF(T314&gt;=MAX($D$3:$D$100),MAX($D$3:$D$100),IF(S314&lt;$D$3,$D$3,INDEX($D$3:$D$100,MATCH(S314,$D$3:$D$100)+1)))</f>
        <v>2040</v>
      </c>
      <c r="V314">
        <f t="shared" si="175"/>
        <v>4.5720000000000003E-5</v>
      </c>
      <c r="W314" s="38">
        <f t="shared" si="176"/>
        <v>4.5720000000000003E-5</v>
      </c>
      <c r="X314">
        <f t="shared" si="177"/>
        <v>4.5720000000000003E-5</v>
      </c>
      <c r="Y314">
        <f t="shared" si="178"/>
        <v>0.55650384000000008</v>
      </c>
      <c r="Z314">
        <f t="shared" si="179"/>
        <v>0</v>
      </c>
      <c r="AE314">
        <f t="shared" si="206"/>
        <v>2324</v>
      </c>
      <c r="AF314">
        <f t="shared" si="180"/>
        <v>2040</v>
      </c>
      <c r="AG314" cm="1">
        <f t="array" ref="AG314">IF(AF314&gt;=MAX($D$3:$D$100),MAX($D$3:$D$100),IF(AE314&lt;$D$3,$D$3,INDEX($D$3:$D$100,MATCH(AE314,$D$3:$D$100)+1)))</f>
        <v>2040</v>
      </c>
      <c r="AH314">
        <f t="shared" si="181"/>
        <v>4.572E-4</v>
      </c>
      <c r="AI314" s="38">
        <f t="shared" si="182"/>
        <v>4.572E-4</v>
      </c>
      <c r="AJ314">
        <f t="shared" si="183"/>
        <v>4.572E-4</v>
      </c>
      <c r="AK314">
        <f t="shared" si="184"/>
        <v>5.5650383999999997</v>
      </c>
      <c r="AL314">
        <f t="shared" si="185"/>
        <v>0</v>
      </c>
      <c r="AQ314">
        <f t="shared" si="207"/>
        <v>2324</v>
      </c>
      <c r="AR314">
        <f t="shared" si="186"/>
        <v>2040</v>
      </c>
      <c r="AS314" cm="1">
        <f t="array" ref="AS314">IF(AR314&gt;=MAX($D$3:$D$100),MAX($D$3:$D$100),IF(AQ314&lt;$D$3,$D$3,INDEX($D$3:$D$100,MATCH(AQ314,$D$3:$D$100)+1)))</f>
        <v>2040</v>
      </c>
      <c r="AT314">
        <f t="shared" si="187"/>
        <v>9.6840000000000001E-5</v>
      </c>
      <c r="AU314" s="38">
        <f t="shared" si="188"/>
        <v>9.6840000000000001E-5</v>
      </c>
      <c r="AV314">
        <f t="shared" si="189"/>
        <v>9.6840000000000001E-5</v>
      </c>
      <c r="AW314">
        <f t="shared" si="190"/>
        <v>1.17873648</v>
      </c>
      <c r="AX314">
        <f t="shared" si="191"/>
        <v>0</v>
      </c>
      <c r="BC314">
        <f t="shared" si="208"/>
        <v>2324</v>
      </c>
      <c r="BD314">
        <f t="shared" si="192"/>
        <v>2040</v>
      </c>
      <c r="BE314" cm="1">
        <f t="array" ref="BE314">IF(BD314&gt;=MAX($D$3:$D$100),MAX($D$3:$D$100),IF(BC314&lt;$D$3,$D$3,INDEX($D$3:$D$100,MATCH(BC314,$D$3:$D$100)+1)))</f>
        <v>2040</v>
      </c>
      <c r="BF314">
        <f t="shared" si="193"/>
        <v>0.61919999999999997</v>
      </c>
      <c r="BG314" s="38">
        <f t="shared" si="194"/>
        <v>0.61919999999999997</v>
      </c>
      <c r="BH314">
        <f t="shared" si="195"/>
        <v>0.61919999999999997</v>
      </c>
      <c r="BI314">
        <f t="shared" si="196"/>
        <v>7536.9023999999999</v>
      </c>
      <c r="BJ314">
        <f t="shared" si="197"/>
        <v>0</v>
      </c>
      <c r="BL314" s="1" t="str" cm="1">
        <f t="array" ref="BL314">IF(INDEX(Utilities!314:314,$B$9)="","",INDEX(Utilities!314:314,$B$9))</f>
        <v/>
      </c>
      <c r="BM314" s="1" t="str" cm="1">
        <f t="array" ref="BM314">IF(INDEX(Utilities!314:314,$B$9 + 5)="","",INDEX(Utilities!314:314,$B$9 +5))</f>
        <v/>
      </c>
      <c r="BO314">
        <f t="shared" si="209"/>
        <v>2324</v>
      </c>
      <c r="BP314">
        <f t="shared" si="198"/>
        <v>2040</v>
      </c>
      <c r="BQ314" cm="1">
        <f t="array" ref="BQ314">IF(BP314&gt;=MAX($D$3:$D$100),MAX($D$3:$D$100),IF(BO314&lt;$D$3,$D$3,INDEX($D$3:$D$100,MATCH(BO314,$D$3:$D$100)+1)))</f>
        <v>2040</v>
      </c>
      <c r="BR314">
        <f t="shared" si="199"/>
        <v>4.5396000000000001</v>
      </c>
      <c r="BS314" s="38">
        <f t="shared" si="200"/>
        <v>4.5396000000000001</v>
      </c>
      <c r="BT314">
        <f t="shared" si="201"/>
        <v>4.5396000000000001</v>
      </c>
      <c r="BU314">
        <f t="shared" si="202"/>
        <v>55256.011200000001</v>
      </c>
      <c r="BV314">
        <f t="shared" si="203"/>
        <v>0</v>
      </c>
    </row>
    <row r="315" spans="7:74" x14ac:dyDescent="0.25">
      <c r="G315">
        <f t="shared" si="204"/>
        <v>2325</v>
      </c>
      <c r="H315">
        <f t="shared" si="168"/>
        <v>2040</v>
      </c>
      <c r="I315" cm="1">
        <f t="array" ref="I315">IF(H315&gt;=MAX($D$3:$D$100),MAX($D$3:$D$100),IF(G315&lt;$D$3,$D$3,INDEX($D$3:$D$100,MATCH(G315,$D$3:$D$100)+1)))</f>
        <v>2040</v>
      </c>
      <c r="J315">
        <f t="shared" si="169"/>
        <v>6.8040000000000003E-2</v>
      </c>
      <c r="K315">
        <f t="shared" si="170"/>
        <v>6.8040000000000003E-2</v>
      </c>
      <c r="L315">
        <f t="shared" si="171"/>
        <v>6.8040000000000003E-2</v>
      </c>
      <c r="M315">
        <f t="shared" si="172"/>
        <v>828.18288000000007</v>
      </c>
      <c r="N315">
        <f t="shared" si="173"/>
        <v>0</v>
      </c>
      <c r="P315" s="1" t="str" cm="1">
        <f t="array" ref="P315">IF(INDEX(Utilities!315:315,$B$9)="","",INDEX(Utilities!315:315,$B$9))</f>
        <v/>
      </c>
      <c r="Q315" s="1" t="str" cm="1">
        <f t="array" ref="Q315">IF(INDEX(Utilities!315:315,$B$9 + 2)="","",INDEX(Utilities!315:315,$B$9 + 2))</f>
        <v/>
      </c>
      <c r="S315">
        <f t="shared" si="205"/>
        <v>2325</v>
      </c>
      <c r="T315">
        <f t="shared" si="174"/>
        <v>2040</v>
      </c>
      <c r="U315" cm="1">
        <f t="array" ref="U315">IF(T315&gt;=MAX($D$3:$D$100),MAX($D$3:$D$100),IF(S315&lt;$D$3,$D$3,INDEX($D$3:$D$100,MATCH(S315,$D$3:$D$100)+1)))</f>
        <v>2040</v>
      </c>
      <c r="V315">
        <f t="shared" si="175"/>
        <v>4.5720000000000003E-5</v>
      </c>
      <c r="W315" s="38">
        <f t="shared" si="176"/>
        <v>4.5720000000000003E-5</v>
      </c>
      <c r="X315">
        <f t="shared" si="177"/>
        <v>4.5720000000000003E-5</v>
      </c>
      <c r="Y315">
        <f t="shared" si="178"/>
        <v>0.55650384000000008</v>
      </c>
      <c r="Z315">
        <f t="shared" si="179"/>
        <v>0</v>
      </c>
      <c r="AE315">
        <f t="shared" si="206"/>
        <v>2325</v>
      </c>
      <c r="AF315">
        <f t="shared" si="180"/>
        <v>2040</v>
      </c>
      <c r="AG315" cm="1">
        <f t="array" ref="AG315">IF(AF315&gt;=MAX($D$3:$D$100),MAX($D$3:$D$100),IF(AE315&lt;$D$3,$D$3,INDEX($D$3:$D$100,MATCH(AE315,$D$3:$D$100)+1)))</f>
        <v>2040</v>
      </c>
      <c r="AH315">
        <f t="shared" si="181"/>
        <v>4.572E-4</v>
      </c>
      <c r="AI315" s="38">
        <f t="shared" si="182"/>
        <v>4.572E-4</v>
      </c>
      <c r="AJ315">
        <f t="shared" si="183"/>
        <v>4.572E-4</v>
      </c>
      <c r="AK315">
        <f t="shared" si="184"/>
        <v>5.5650383999999997</v>
      </c>
      <c r="AL315">
        <f t="shared" si="185"/>
        <v>0</v>
      </c>
      <c r="AQ315">
        <f t="shared" si="207"/>
        <v>2325</v>
      </c>
      <c r="AR315">
        <f t="shared" si="186"/>
        <v>2040</v>
      </c>
      <c r="AS315" cm="1">
        <f t="array" ref="AS315">IF(AR315&gt;=MAX($D$3:$D$100),MAX($D$3:$D$100),IF(AQ315&lt;$D$3,$D$3,INDEX($D$3:$D$100,MATCH(AQ315,$D$3:$D$100)+1)))</f>
        <v>2040</v>
      </c>
      <c r="AT315">
        <f t="shared" si="187"/>
        <v>9.6840000000000001E-5</v>
      </c>
      <c r="AU315" s="38">
        <f t="shared" si="188"/>
        <v>9.6840000000000001E-5</v>
      </c>
      <c r="AV315">
        <f t="shared" si="189"/>
        <v>9.6840000000000001E-5</v>
      </c>
      <c r="AW315">
        <f t="shared" si="190"/>
        <v>1.17873648</v>
      </c>
      <c r="AX315">
        <f t="shared" si="191"/>
        <v>0</v>
      </c>
      <c r="BC315">
        <f t="shared" si="208"/>
        <v>2325</v>
      </c>
      <c r="BD315">
        <f t="shared" si="192"/>
        <v>2040</v>
      </c>
      <c r="BE315" cm="1">
        <f t="array" ref="BE315">IF(BD315&gt;=MAX($D$3:$D$100),MAX($D$3:$D$100),IF(BC315&lt;$D$3,$D$3,INDEX($D$3:$D$100,MATCH(BC315,$D$3:$D$100)+1)))</f>
        <v>2040</v>
      </c>
      <c r="BF315">
        <f t="shared" si="193"/>
        <v>0.61919999999999997</v>
      </c>
      <c r="BG315" s="38">
        <f t="shared" si="194"/>
        <v>0.61919999999999997</v>
      </c>
      <c r="BH315">
        <f t="shared" si="195"/>
        <v>0.61919999999999997</v>
      </c>
      <c r="BI315">
        <f t="shared" si="196"/>
        <v>7536.9023999999999</v>
      </c>
      <c r="BJ315">
        <f t="shared" si="197"/>
        <v>0</v>
      </c>
      <c r="BL315" s="1" t="str" cm="1">
        <f t="array" ref="BL315">IF(INDEX(Utilities!315:315,$B$9)="","",INDEX(Utilities!315:315,$B$9))</f>
        <v/>
      </c>
      <c r="BM315" s="1" t="str" cm="1">
        <f t="array" ref="BM315">IF(INDEX(Utilities!315:315,$B$9 + 5)="","",INDEX(Utilities!315:315,$B$9 +5))</f>
        <v/>
      </c>
      <c r="BO315">
        <f t="shared" si="209"/>
        <v>2325</v>
      </c>
      <c r="BP315">
        <f t="shared" si="198"/>
        <v>2040</v>
      </c>
      <c r="BQ315" cm="1">
        <f t="array" ref="BQ315">IF(BP315&gt;=MAX($D$3:$D$100),MAX($D$3:$D$100),IF(BO315&lt;$D$3,$D$3,INDEX($D$3:$D$100,MATCH(BO315,$D$3:$D$100)+1)))</f>
        <v>2040</v>
      </c>
      <c r="BR315">
        <f t="shared" si="199"/>
        <v>4.5396000000000001</v>
      </c>
      <c r="BS315" s="38">
        <f t="shared" si="200"/>
        <v>4.5396000000000001</v>
      </c>
      <c r="BT315">
        <f t="shared" si="201"/>
        <v>4.5396000000000001</v>
      </c>
      <c r="BU315">
        <f t="shared" si="202"/>
        <v>55256.011200000001</v>
      </c>
      <c r="BV315">
        <f t="shared" si="203"/>
        <v>0</v>
      </c>
    </row>
    <row r="316" spans="7:74" x14ac:dyDescent="0.25">
      <c r="G316">
        <f t="shared" si="204"/>
        <v>2326</v>
      </c>
      <c r="H316">
        <f t="shared" si="168"/>
        <v>2040</v>
      </c>
      <c r="I316" cm="1">
        <f t="array" ref="I316">IF(H316&gt;=MAX($D$3:$D$100),MAX($D$3:$D$100),IF(G316&lt;$D$3,$D$3,INDEX($D$3:$D$100,MATCH(G316,$D$3:$D$100)+1)))</f>
        <v>2040</v>
      </c>
      <c r="J316">
        <f t="shared" si="169"/>
        <v>6.8040000000000003E-2</v>
      </c>
      <c r="K316">
        <f t="shared" si="170"/>
        <v>6.8040000000000003E-2</v>
      </c>
      <c r="L316">
        <f t="shared" si="171"/>
        <v>6.8040000000000003E-2</v>
      </c>
      <c r="M316">
        <f t="shared" si="172"/>
        <v>828.18288000000007</v>
      </c>
      <c r="N316">
        <f t="shared" si="173"/>
        <v>0</v>
      </c>
      <c r="P316" s="1" t="str" cm="1">
        <f t="array" ref="P316">IF(INDEX(Utilities!316:316,$B$9)="","",INDEX(Utilities!316:316,$B$9))</f>
        <v/>
      </c>
      <c r="Q316" s="1" t="str" cm="1">
        <f t="array" ref="Q316">IF(INDEX(Utilities!316:316,$B$9 + 2)="","",INDEX(Utilities!316:316,$B$9 + 2))</f>
        <v/>
      </c>
      <c r="S316">
        <f t="shared" si="205"/>
        <v>2326</v>
      </c>
      <c r="T316">
        <f t="shared" si="174"/>
        <v>2040</v>
      </c>
      <c r="U316" cm="1">
        <f t="array" ref="U316">IF(T316&gt;=MAX($D$3:$D$100),MAX($D$3:$D$100),IF(S316&lt;$D$3,$D$3,INDEX($D$3:$D$100,MATCH(S316,$D$3:$D$100)+1)))</f>
        <v>2040</v>
      </c>
      <c r="V316">
        <f t="shared" si="175"/>
        <v>4.5720000000000003E-5</v>
      </c>
      <c r="W316" s="38">
        <f t="shared" si="176"/>
        <v>4.5720000000000003E-5</v>
      </c>
      <c r="X316">
        <f t="shared" si="177"/>
        <v>4.5720000000000003E-5</v>
      </c>
      <c r="Y316">
        <f t="shared" si="178"/>
        <v>0.55650384000000008</v>
      </c>
      <c r="Z316">
        <f t="shared" si="179"/>
        <v>0</v>
      </c>
      <c r="AE316">
        <f t="shared" si="206"/>
        <v>2326</v>
      </c>
      <c r="AF316">
        <f t="shared" si="180"/>
        <v>2040</v>
      </c>
      <c r="AG316" cm="1">
        <f t="array" ref="AG316">IF(AF316&gt;=MAX($D$3:$D$100),MAX($D$3:$D$100),IF(AE316&lt;$D$3,$D$3,INDEX($D$3:$D$100,MATCH(AE316,$D$3:$D$100)+1)))</f>
        <v>2040</v>
      </c>
      <c r="AH316">
        <f t="shared" si="181"/>
        <v>4.572E-4</v>
      </c>
      <c r="AI316" s="38">
        <f t="shared" si="182"/>
        <v>4.572E-4</v>
      </c>
      <c r="AJ316">
        <f t="shared" si="183"/>
        <v>4.572E-4</v>
      </c>
      <c r="AK316">
        <f t="shared" si="184"/>
        <v>5.5650383999999997</v>
      </c>
      <c r="AL316">
        <f t="shared" si="185"/>
        <v>0</v>
      </c>
      <c r="AQ316">
        <f t="shared" si="207"/>
        <v>2326</v>
      </c>
      <c r="AR316">
        <f t="shared" si="186"/>
        <v>2040</v>
      </c>
      <c r="AS316" cm="1">
        <f t="array" ref="AS316">IF(AR316&gt;=MAX($D$3:$D$100),MAX($D$3:$D$100),IF(AQ316&lt;$D$3,$D$3,INDEX($D$3:$D$100,MATCH(AQ316,$D$3:$D$100)+1)))</f>
        <v>2040</v>
      </c>
      <c r="AT316">
        <f t="shared" si="187"/>
        <v>9.6840000000000001E-5</v>
      </c>
      <c r="AU316" s="38">
        <f t="shared" si="188"/>
        <v>9.6840000000000001E-5</v>
      </c>
      <c r="AV316">
        <f t="shared" si="189"/>
        <v>9.6840000000000001E-5</v>
      </c>
      <c r="AW316">
        <f t="shared" si="190"/>
        <v>1.17873648</v>
      </c>
      <c r="AX316">
        <f t="shared" si="191"/>
        <v>0</v>
      </c>
      <c r="BC316">
        <f t="shared" si="208"/>
        <v>2326</v>
      </c>
      <c r="BD316">
        <f t="shared" si="192"/>
        <v>2040</v>
      </c>
      <c r="BE316" cm="1">
        <f t="array" ref="BE316">IF(BD316&gt;=MAX($D$3:$D$100),MAX($D$3:$D$100),IF(BC316&lt;$D$3,$D$3,INDEX($D$3:$D$100,MATCH(BC316,$D$3:$D$100)+1)))</f>
        <v>2040</v>
      </c>
      <c r="BF316">
        <f t="shared" si="193"/>
        <v>0.61919999999999997</v>
      </c>
      <c r="BG316" s="38">
        <f t="shared" si="194"/>
        <v>0.61919999999999997</v>
      </c>
      <c r="BH316">
        <f t="shared" si="195"/>
        <v>0.61919999999999997</v>
      </c>
      <c r="BI316">
        <f t="shared" si="196"/>
        <v>7536.9023999999999</v>
      </c>
      <c r="BJ316">
        <f t="shared" si="197"/>
        <v>0</v>
      </c>
      <c r="BL316" s="1" t="str" cm="1">
        <f t="array" ref="BL316">IF(INDEX(Utilities!316:316,$B$9)="","",INDEX(Utilities!316:316,$B$9))</f>
        <v/>
      </c>
      <c r="BM316" s="1" t="str" cm="1">
        <f t="array" ref="BM316">IF(INDEX(Utilities!316:316,$B$9 + 5)="","",INDEX(Utilities!316:316,$B$9 +5))</f>
        <v/>
      </c>
      <c r="BO316">
        <f t="shared" si="209"/>
        <v>2326</v>
      </c>
      <c r="BP316">
        <f t="shared" si="198"/>
        <v>2040</v>
      </c>
      <c r="BQ316" cm="1">
        <f t="array" ref="BQ316">IF(BP316&gt;=MAX($D$3:$D$100),MAX($D$3:$D$100),IF(BO316&lt;$D$3,$D$3,INDEX($D$3:$D$100,MATCH(BO316,$D$3:$D$100)+1)))</f>
        <v>2040</v>
      </c>
      <c r="BR316">
        <f t="shared" si="199"/>
        <v>4.5396000000000001</v>
      </c>
      <c r="BS316" s="38">
        <f t="shared" si="200"/>
        <v>4.5396000000000001</v>
      </c>
      <c r="BT316">
        <f t="shared" si="201"/>
        <v>4.5396000000000001</v>
      </c>
      <c r="BU316">
        <f t="shared" si="202"/>
        <v>55256.011200000001</v>
      </c>
      <c r="BV316">
        <f t="shared" si="203"/>
        <v>0</v>
      </c>
    </row>
    <row r="317" spans="7:74" x14ac:dyDescent="0.25">
      <c r="G317">
        <f t="shared" si="204"/>
        <v>2327</v>
      </c>
      <c r="H317">
        <f t="shared" si="168"/>
        <v>2040</v>
      </c>
      <c r="I317" cm="1">
        <f t="array" ref="I317">IF(H317&gt;=MAX($D$3:$D$100),MAX($D$3:$D$100),IF(G317&lt;$D$3,$D$3,INDEX($D$3:$D$100,MATCH(G317,$D$3:$D$100)+1)))</f>
        <v>2040</v>
      </c>
      <c r="J317">
        <f t="shared" si="169"/>
        <v>6.8040000000000003E-2</v>
      </c>
      <c r="K317">
        <f t="shared" si="170"/>
        <v>6.8040000000000003E-2</v>
      </c>
      <c r="L317">
        <f t="shared" si="171"/>
        <v>6.8040000000000003E-2</v>
      </c>
      <c r="M317">
        <f t="shared" si="172"/>
        <v>828.18288000000007</v>
      </c>
      <c r="N317">
        <f t="shared" si="173"/>
        <v>0</v>
      </c>
      <c r="P317" s="1" t="str" cm="1">
        <f t="array" ref="P317">IF(INDEX(Utilities!317:317,$B$9)="","",INDEX(Utilities!317:317,$B$9))</f>
        <v/>
      </c>
      <c r="Q317" s="1" t="str" cm="1">
        <f t="array" ref="Q317">IF(INDEX(Utilities!317:317,$B$9 + 2)="","",INDEX(Utilities!317:317,$B$9 + 2))</f>
        <v/>
      </c>
      <c r="S317">
        <f t="shared" si="205"/>
        <v>2327</v>
      </c>
      <c r="T317">
        <f t="shared" si="174"/>
        <v>2040</v>
      </c>
      <c r="U317" cm="1">
        <f t="array" ref="U317">IF(T317&gt;=MAX($D$3:$D$100),MAX($D$3:$D$100),IF(S317&lt;$D$3,$D$3,INDEX($D$3:$D$100,MATCH(S317,$D$3:$D$100)+1)))</f>
        <v>2040</v>
      </c>
      <c r="V317">
        <f t="shared" si="175"/>
        <v>4.5720000000000003E-5</v>
      </c>
      <c r="W317" s="38">
        <f t="shared" si="176"/>
        <v>4.5720000000000003E-5</v>
      </c>
      <c r="X317">
        <f t="shared" si="177"/>
        <v>4.5720000000000003E-5</v>
      </c>
      <c r="Y317">
        <f t="shared" si="178"/>
        <v>0.55650384000000008</v>
      </c>
      <c r="Z317">
        <f t="shared" si="179"/>
        <v>0</v>
      </c>
      <c r="AE317">
        <f t="shared" si="206"/>
        <v>2327</v>
      </c>
      <c r="AF317">
        <f t="shared" si="180"/>
        <v>2040</v>
      </c>
      <c r="AG317" cm="1">
        <f t="array" ref="AG317">IF(AF317&gt;=MAX($D$3:$D$100),MAX($D$3:$D$100),IF(AE317&lt;$D$3,$D$3,INDEX($D$3:$D$100,MATCH(AE317,$D$3:$D$100)+1)))</f>
        <v>2040</v>
      </c>
      <c r="AH317">
        <f t="shared" si="181"/>
        <v>4.572E-4</v>
      </c>
      <c r="AI317" s="38">
        <f t="shared" si="182"/>
        <v>4.572E-4</v>
      </c>
      <c r="AJ317">
        <f t="shared" si="183"/>
        <v>4.572E-4</v>
      </c>
      <c r="AK317">
        <f t="shared" si="184"/>
        <v>5.5650383999999997</v>
      </c>
      <c r="AL317">
        <f t="shared" si="185"/>
        <v>0</v>
      </c>
      <c r="AQ317">
        <f t="shared" si="207"/>
        <v>2327</v>
      </c>
      <c r="AR317">
        <f t="shared" si="186"/>
        <v>2040</v>
      </c>
      <c r="AS317" cm="1">
        <f t="array" ref="AS317">IF(AR317&gt;=MAX($D$3:$D$100),MAX($D$3:$D$100),IF(AQ317&lt;$D$3,$D$3,INDEX($D$3:$D$100,MATCH(AQ317,$D$3:$D$100)+1)))</f>
        <v>2040</v>
      </c>
      <c r="AT317">
        <f t="shared" si="187"/>
        <v>9.6840000000000001E-5</v>
      </c>
      <c r="AU317" s="38">
        <f t="shared" si="188"/>
        <v>9.6840000000000001E-5</v>
      </c>
      <c r="AV317">
        <f t="shared" si="189"/>
        <v>9.6840000000000001E-5</v>
      </c>
      <c r="AW317">
        <f t="shared" si="190"/>
        <v>1.17873648</v>
      </c>
      <c r="AX317">
        <f t="shared" si="191"/>
        <v>0</v>
      </c>
      <c r="BC317">
        <f t="shared" si="208"/>
        <v>2327</v>
      </c>
      <c r="BD317">
        <f t="shared" si="192"/>
        <v>2040</v>
      </c>
      <c r="BE317" cm="1">
        <f t="array" ref="BE317">IF(BD317&gt;=MAX($D$3:$D$100),MAX($D$3:$D$100),IF(BC317&lt;$D$3,$D$3,INDEX($D$3:$D$100,MATCH(BC317,$D$3:$D$100)+1)))</f>
        <v>2040</v>
      </c>
      <c r="BF317">
        <f t="shared" si="193"/>
        <v>0.61919999999999997</v>
      </c>
      <c r="BG317" s="38">
        <f t="shared" si="194"/>
        <v>0.61919999999999997</v>
      </c>
      <c r="BH317">
        <f t="shared" si="195"/>
        <v>0.61919999999999997</v>
      </c>
      <c r="BI317">
        <f t="shared" si="196"/>
        <v>7536.9023999999999</v>
      </c>
      <c r="BJ317">
        <f t="shared" si="197"/>
        <v>0</v>
      </c>
      <c r="BL317" s="1" t="str" cm="1">
        <f t="array" ref="BL317">IF(INDEX(Utilities!317:317,$B$9)="","",INDEX(Utilities!317:317,$B$9))</f>
        <v/>
      </c>
      <c r="BM317" s="1" t="str" cm="1">
        <f t="array" ref="BM317">IF(INDEX(Utilities!317:317,$B$9 + 5)="","",INDEX(Utilities!317:317,$B$9 +5))</f>
        <v/>
      </c>
      <c r="BO317">
        <f t="shared" si="209"/>
        <v>2327</v>
      </c>
      <c r="BP317">
        <f t="shared" si="198"/>
        <v>2040</v>
      </c>
      <c r="BQ317" cm="1">
        <f t="array" ref="BQ317">IF(BP317&gt;=MAX($D$3:$D$100),MAX($D$3:$D$100),IF(BO317&lt;$D$3,$D$3,INDEX($D$3:$D$100,MATCH(BO317,$D$3:$D$100)+1)))</f>
        <v>2040</v>
      </c>
      <c r="BR317">
        <f t="shared" si="199"/>
        <v>4.5396000000000001</v>
      </c>
      <c r="BS317" s="38">
        <f t="shared" si="200"/>
        <v>4.5396000000000001</v>
      </c>
      <c r="BT317">
        <f t="shared" si="201"/>
        <v>4.5396000000000001</v>
      </c>
      <c r="BU317">
        <f t="shared" si="202"/>
        <v>55256.011200000001</v>
      </c>
      <c r="BV317">
        <f t="shared" si="203"/>
        <v>0</v>
      </c>
    </row>
    <row r="318" spans="7:74" x14ac:dyDescent="0.25">
      <c r="G318">
        <f t="shared" si="204"/>
        <v>2328</v>
      </c>
      <c r="H318">
        <f t="shared" si="168"/>
        <v>2040</v>
      </c>
      <c r="I318" cm="1">
        <f t="array" ref="I318">IF(H318&gt;=MAX($D$3:$D$100),MAX($D$3:$D$100),IF(G318&lt;$D$3,$D$3,INDEX($D$3:$D$100,MATCH(G318,$D$3:$D$100)+1)))</f>
        <v>2040</v>
      </c>
      <c r="J318">
        <f t="shared" si="169"/>
        <v>6.8040000000000003E-2</v>
      </c>
      <c r="K318">
        <f t="shared" si="170"/>
        <v>6.8040000000000003E-2</v>
      </c>
      <c r="L318">
        <f t="shared" si="171"/>
        <v>6.8040000000000003E-2</v>
      </c>
      <c r="M318">
        <f t="shared" si="172"/>
        <v>828.18288000000007</v>
      </c>
      <c r="N318">
        <f t="shared" si="173"/>
        <v>0</v>
      </c>
      <c r="P318" s="1" t="str" cm="1">
        <f t="array" ref="P318">IF(INDEX(Utilities!318:318,$B$9)="","",INDEX(Utilities!318:318,$B$9))</f>
        <v/>
      </c>
      <c r="Q318" s="1" t="str" cm="1">
        <f t="array" ref="Q318">IF(INDEX(Utilities!318:318,$B$9 + 2)="","",INDEX(Utilities!318:318,$B$9 + 2))</f>
        <v/>
      </c>
      <c r="S318">
        <f t="shared" si="205"/>
        <v>2328</v>
      </c>
      <c r="T318">
        <f t="shared" si="174"/>
        <v>2040</v>
      </c>
      <c r="U318" cm="1">
        <f t="array" ref="U318">IF(T318&gt;=MAX($D$3:$D$100),MAX($D$3:$D$100),IF(S318&lt;$D$3,$D$3,INDEX($D$3:$D$100,MATCH(S318,$D$3:$D$100)+1)))</f>
        <v>2040</v>
      </c>
      <c r="V318">
        <f t="shared" si="175"/>
        <v>4.5720000000000003E-5</v>
      </c>
      <c r="W318" s="38">
        <f t="shared" si="176"/>
        <v>4.5720000000000003E-5</v>
      </c>
      <c r="X318">
        <f t="shared" si="177"/>
        <v>4.5720000000000003E-5</v>
      </c>
      <c r="Y318">
        <f t="shared" si="178"/>
        <v>0.55650384000000008</v>
      </c>
      <c r="Z318">
        <f t="shared" si="179"/>
        <v>0</v>
      </c>
      <c r="AE318">
        <f t="shared" si="206"/>
        <v>2328</v>
      </c>
      <c r="AF318">
        <f t="shared" si="180"/>
        <v>2040</v>
      </c>
      <c r="AG318" cm="1">
        <f t="array" ref="AG318">IF(AF318&gt;=MAX($D$3:$D$100),MAX($D$3:$D$100),IF(AE318&lt;$D$3,$D$3,INDEX($D$3:$D$100,MATCH(AE318,$D$3:$D$100)+1)))</f>
        <v>2040</v>
      </c>
      <c r="AH318">
        <f t="shared" si="181"/>
        <v>4.572E-4</v>
      </c>
      <c r="AI318" s="38">
        <f t="shared" si="182"/>
        <v>4.572E-4</v>
      </c>
      <c r="AJ318">
        <f t="shared" si="183"/>
        <v>4.572E-4</v>
      </c>
      <c r="AK318">
        <f t="shared" si="184"/>
        <v>5.5650383999999997</v>
      </c>
      <c r="AL318">
        <f t="shared" si="185"/>
        <v>0</v>
      </c>
      <c r="AQ318">
        <f t="shared" si="207"/>
        <v>2328</v>
      </c>
      <c r="AR318">
        <f t="shared" si="186"/>
        <v>2040</v>
      </c>
      <c r="AS318" cm="1">
        <f t="array" ref="AS318">IF(AR318&gt;=MAX($D$3:$D$100),MAX($D$3:$D$100),IF(AQ318&lt;$D$3,$D$3,INDEX($D$3:$D$100,MATCH(AQ318,$D$3:$D$100)+1)))</f>
        <v>2040</v>
      </c>
      <c r="AT318">
        <f t="shared" si="187"/>
        <v>9.6840000000000001E-5</v>
      </c>
      <c r="AU318" s="38">
        <f t="shared" si="188"/>
        <v>9.6840000000000001E-5</v>
      </c>
      <c r="AV318">
        <f t="shared" si="189"/>
        <v>9.6840000000000001E-5</v>
      </c>
      <c r="AW318">
        <f t="shared" si="190"/>
        <v>1.17873648</v>
      </c>
      <c r="AX318">
        <f t="shared" si="191"/>
        <v>0</v>
      </c>
      <c r="BC318">
        <f t="shared" si="208"/>
        <v>2328</v>
      </c>
      <c r="BD318">
        <f t="shared" si="192"/>
        <v>2040</v>
      </c>
      <c r="BE318" cm="1">
        <f t="array" ref="BE318">IF(BD318&gt;=MAX($D$3:$D$100),MAX($D$3:$D$100),IF(BC318&lt;$D$3,$D$3,INDEX($D$3:$D$100,MATCH(BC318,$D$3:$D$100)+1)))</f>
        <v>2040</v>
      </c>
      <c r="BF318">
        <f t="shared" si="193"/>
        <v>0.61919999999999997</v>
      </c>
      <c r="BG318" s="38">
        <f t="shared" si="194"/>
        <v>0.61919999999999997</v>
      </c>
      <c r="BH318">
        <f t="shared" si="195"/>
        <v>0.61919999999999997</v>
      </c>
      <c r="BI318">
        <f t="shared" si="196"/>
        <v>7536.9023999999999</v>
      </c>
      <c r="BJ318">
        <f t="shared" si="197"/>
        <v>0</v>
      </c>
      <c r="BL318" s="1" t="str" cm="1">
        <f t="array" ref="BL318">IF(INDEX(Utilities!318:318,$B$9)="","",INDEX(Utilities!318:318,$B$9))</f>
        <v/>
      </c>
      <c r="BM318" s="1" t="str" cm="1">
        <f t="array" ref="BM318">IF(INDEX(Utilities!318:318,$B$9 + 5)="","",INDEX(Utilities!318:318,$B$9 +5))</f>
        <v/>
      </c>
      <c r="BO318">
        <f t="shared" si="209"/>
        <v>2328</v>
      </c>
      <c r="BP318">
        <f t="shared" si="198"/>
        <v>2040</v>
      </c>
      <c r="BQ318" cm="1">
        <f t="array" ref="BQ318">IF(BP318&gt;=MAX($D$3:$D$100),MAX($D$3:$D$100),IF(BO318&lt;$D$3,$D$3,INDEX($D$3:$D$100,MATCH(BO318,$D$3:$D$100)+1)))</f>
        <v>2040</v>
      </c>
      <c r="BR318">
        <f t="shared" si="199"/>
        <v>4.5396000000000001</v>
      </c>
      <c r="BS318" s="38">
        <f t="shared" si="200"/>
        <v>4.5396000000000001</v>
      </c>
      <c r="BT318">
        <f t="shared" si="201"/>
        <v>4.5396000000000001</v>
      </c>
      <c r="BU318">
        <f t="shared" si="202"/>
        <v>55256.011200000001</v>
      </c>
      <c r="BV318">
        <f t="shared" si="203"/>
        <v>0</v>
      </c>
    </row>
    <row r="319" spans="7:74" x14ac:dyDescent="0.25">
      <c r="G319">
        <f t="shared" si="204"/>
        <v>2329</v>
      </c>
      <c r="H319">
        <f t="shared" si="168"/>
        <v>2040</v>
      </c>
      <c r="I319" cm="1">
        <f t="array" ref="I319">IF(H319&gt;=MAX($D$3:$D$100),MAX($D$3:$D$100),IF(G319&lt;$D$3,$D$3,INDEX($D$3:$D$100,MATCH(G319,$D$3:$D$100)+1)))</f>
        <v>2040</v>
      </c>
      <c r="J319">
        <f t="shared" si="169"/>
        <v>6.8040000000000003E-2</v>
      </c>
      <c r="K319">
        <f t="shared" si="170"/>
        <v>6.8040000000000003E-2</v>
      </c>
      <c r="L319">
        <f t="shared" si="171"/>
        <v>6.8040000000000003E-2</v>
      </c>
      <c r="M319">
        <f t="shared" si="172"/>
        <v>828.18288000000007</v>
      </c>
      <c r="N319">
        <f t="shared" si="173"/>
        <v>0</v>
      </c>
      <c r="P319" s="1" t="str" cm="1">
        <f t="array" ref="P319">IF(INDEX(Utilities!319:319,$B$9)="","",INDEX(Utilities!319:319,$B$9))</f>
        <v/>
      </c>
      <c r="Q319" s="1" t="str" cm="1">
        <f t="array" ref="Q319">IF(INDEX(Utilities!319:319,$B$9 + 2)="","",INDEX(Utilities!319:319,$B$9 + 2))</f>
        <v/>
      </c>
      <c r="S319">
        <f t="shared" si="205"/>
        <v>2329</v>
      </c>
      <c r="T319">
        <f t="shared" si="174"/>
        <v>2040</v>
      </c>
      <c r="U319" cm="1">
        <f t="array" ref="U319">IF(T319&gt;=MAX($D$3:$D$100),MAX($D$3:$D$100),IF(S319&lt;$D$3,$D$3,INDEX($D$3:$D$100,MATCH(S319,$D$3:$D$100)+1)))</f>
        <v>2040</v>
      </c>
      <c r="V319">
        <f t="shared" si="175"/>
        <v>4.5720000000000003E-5</v>
      </c>
      <c r="W319" s="38">
        <f t="shared" si="176"/>
        <v>4.5720000000000003E-5</v>
      </c>
      <c r="X319">
        <f t="shared" si="177"/>
        <v>4.5720000000000003E-5</v>
      </c>
      <c r="Y319">
        <f t="shared" si="178"/>
        <v>0.55650384000000008</v>
      </c>
      <c r="Z319">
        <f t="shared" si="179"/>
        <v>0</v>
      </c>
      <c r="AE319">
        <f t="shared" si="206"/>
        <v>2329</v>
      </c>
      <c r="AF319">
        <f t="shared" si="180"/>
        <v>2040</v>
      </c>
      <c r="AG319" cm="1">
        <f t="array" ref="AG319">IF(AF319&gt;=MAX($D$3:$D$100),MAX($D$3:$D$100),IF(AE319&lt;$D$3,$D$3,INDEX($D$3:$D$100,MATCH(AE319,$D$3:$D$100)+1)))</f>
        <v>2040</v>
      </c>
      <c r="AH319">
        <f t="shared" si="181"/>
        <v>4.572E-4</v>
      </c>
      <c r="AI319" s="38">
        <f t="shared" si="182"/>
        <v>4.572E-4</v>
      </c>
      <c r="AJ319">
        <f t="shared" si="183"/>
        <v>4.572E-4</v>
      </c>
      <c r="AK319">
        <f t="shared" si="184"/>
        <v>5.5650383999999997</v>
      </c>
      <c r="AL319">
        <f t="shared" si="185"/>
        <v>0</v>
      </c>
      <c r="AQ319">
        <f t="shared" si="207"/>
        <v>2329</v>
      </c>
      <c r="AR319">
        <f t="shared" si="186"/>
        <v>2040</v>
      </c>
      <c r="AS319" cm="1">
        <f t="array" ref="AS319">IF(AR319&gt;=MAX($D$3:$D$100),MAX($D$3:$D$100),IF(AQ319&lt;$D$3,$D$3,INDEX($D$3:$D$100,MATCH(AQ319,$D$3:$D$100)+1)))</f>
        <v>2040</v>
      </c>
      <c r="AT319">
        <f t="shared" si="187"/>
        <v>9.6840000000000001E-5</v>
      </c>
      <c r="AU319" s="38">
        <f t="shared" si="188"/>
        <v>9.6840000000000001E-5</v>
      </c>
      <c r="AV319">
        <f t="shared" si="189"/>
        <v>9.6840000000000001E-5</v>
      </c>
      <c r="AW319">
        <f t="shared" si="190"/>
        <v>1.17873648</v>
      </c>
      <c r="AX319">
        <f t="shared" si="191"/>
        <v>0</v>
      </c>
      <c r="BC319">
        <f t="shared" si="208"/>
        <v>2329</v>
      </c>
      <c r="BD319">
        <f t="shared" si="192"/>
        <v>2040</v>
      </c>
      <c r="BE319" cm="1">
        <f t="array" ref="BE319">IF(BD319&gt;=MAX($D$3:$D$100),MAX($D$3:$D$100),IF(BC319&lt;$D$3,$D$3,INDEX($D$3:$D$100,MATCH(BC319,$D$3:$D$100)+1)))</f>
        <v>2040</v>
      </c>
      <c r="BF319">
        <f t="shared" si="193"/>
        <v>0.61919999999999997</v>
      </c>
      <c r="BG319" s="38">
        <f t="shared" si="194"/>
        <v>0.61919999999999997</v>
      </c>
      <c r="BH319">
        <f t="shared" si="195"/>
        <v>0.61919999999999997</v>
      </c>
      <c r="BI319">
        <f t="shared" si="196"/>
        <v>7536.9023999999999</v>
      </c>
      <c r="BJ319">
        <f t="shared" si="197"/>
        <v>0</v>
      </c>
      <c r="BL319" s="1" t="str" cm="1">
        <f t="array" ref="BL319">IF(INDEX(Utilities!319:319,$B$9)="","",INDEX(Utilities!319:319,$B$9))</f>
        <v/>
      </c>
      <c r="BM319" s="1" t="str" cm="1">
        <f t="array" ref="BM319">IF(INDEX(Utilities!319:319,$B$9 + 5)="","",INDEX(Utilities!319:319,$B$9 +5))</f>
        <v/>
      </c>
      <c r="BO319">
        <f t="shared" si="209"/>
        <v>2329</v>
      </c>
      <c r="BP319">
        <f t="shared" si="198"/>
        <v>2040</v>
      </c>
      <c r="BQ319" cm="1">
        <f t="array" ref="BQ319">IF(BP319&gt;=MAX($D$3:$D$100),MAX($D$3:$D$100),IF(BO319&lt;$D$3,$D$3,INDEX($D$3:$D$100,MATCH(BO319,$D$3:$D$100)+1)))</f>
        <v>2040</v>
      </c>
      <c r="BR319">
        <f t="shared" si="199"/>
        <v>4.5396000000000001</v>
      </c>
      <c r="BS319" s="38">
        <f t="shared" si="200"/>
        <v>4.5396000000000001</v>
      </c>
      <c r="BT319">
        <f t="shared" si="201"/>
        <v>4.5396000000000001</v>
      </c>
      <c r="BU319">
        <f t="shared" si="202"/>
        <v>55256.011200000001</v>
      </c>
      <c r="BV319">
        <f t="shared" si="203"/>
        <v>0</v>
      </c>
    </row>
    <row r="320" spans="7:74" x14ac:dyDescent="0.25">
      <c r="G320">
        <f t="shared" si="204"/>
        <v>2330</v>
      </c>
      <c r="H320">
        <f t="shared" si="168"/>
        <v>2040</v>
      </c>
      <c r="I320" cm="1">
        <f t="array" ref="I320">IF(H320&gt;=MAX($D$3:$D$100),MAX($D$3:$D$100),IF(G320&lt;$D$3,$D$3,INDEX($D$3:$D$100,MATCH(G320,$D$3:$D$100)+1)))</f>
        <v>2040</v>
      </c>
      <c r="J320">
        <f t="shared" si="169"/>
        <v>6.8040000000000003E-2</v>
      </c>
      <c r="K320">
        <f t="shared" si="170"/>
        <v>6.8040000000000003E-2</v>
      </c>
      <c r="L320">
        <f t="shared" si="171"/>
        <v>6.8040000000000003E-2</v>
      </c>
      <c r="M320">
        <f t="shared" si="172"/>
        <v>828.18288000000007</v>
      </c>
      <c r="N320">
        <f t="shared" si="173"/>
        <v>0</v>
      </c>
      <c r="P320" s="1" t="str" cm="1">
        <f t="array" ref="P320">IF(INDEX(Utilities!320:320,$B$9)="","",INDEX(Utilities!320:320,$B$9))</f>
        <v/>
      </c>
      <c r="Q320" s="1" t="str" cm="1">
        <f t="array" ref="Q320">IF(INDEX(Utilities!320:320,$B$9 + 2)="","",INDEX(Utilities!320:320,$B$9 + 2))</f>
        <v/>
      </c>
      <c r="S320">
        <f t="shared" si="205"/>
        <v>2330</v>
      </c>
      <c r="T320">
        <f t="shared" si="174"/>
        <v>2040</v>
      </c>
      <c r="U320" cm="1">
        <f t="array" ref="U320">IF(T320&gt;=MAX($D$3:$D$100),MAX($D$3:$D$100),IF(S320&lt;$D$3,$D$3,INDEX($D$3:$D$100,MATCH(S320,$D$3:$D$100)+1)))</f>
        <v>2040</v>
      </c>
      <c r="V320">
        <f t="shared" si="175"/>
        <v>4.5720000000000003E-5</v>
      </c>
      <c r="W320" s="38">
        <f t="shared" si="176"/>
        <v>4.5720000000000003E-5</v>
      </c>
      <c r="X320">
        <f t="shared" si="177"/>
        <v>4.5720000000000003E-5</v>
      </c>
      <c r="Y320">
        <f t="shared" si="178"/>
        <v>0.55650384000000008</v>
      </c>
      <c r="Z320">
        <f t="shared" si="179"/>
        <v>0</v>
      </c>
      <c r="AE320">
        <f t="shared" si="206"/>
        <v>2330</v>
      </c>
      <c r="AF320">
        <f t="shared" si="180"/>
        <v>2040</v>
      </c>
      <c r="AG320" cm="1">
        <f t="array" ref="AG320">IF(AF320&gt;=MAX($D$3:$D$100),MAX($D$3:$D$100),IF(AE320&lt;$D$3,$D$3,INDEX($D$3:$D$100,MATCH(AE320,$D$3:$D$100)+1)))</f>
        <v>2040</v>
      </c>
      <c r="AH320">
        <f t="shared" si="181"/>
        <v>4.572E-4</v>
      </c>
      <c r="AI320" s="38">
        <f t="shared" si="182"/>
        <v>4.572E-4</v>
      </c>
      <c r="AJ320">
        <f t="shared" si="183"/>
        <v>4.572E-4</v>
      </c>
      <c r="AK320">
        <f t="shared" si="184"/>
        <v>5.5650383999999997</v>
      </c>
      <c r="AL320">
        <f t="shared" si="185"/>
        <v>0</v>
      </c>
      <c r="AQ320">
        <f t="shared" si="207"/>
        <v>2330</v>
      </c>
      <c r="AR320">
        <f t="shared" si="186"/>
        <v>2040</v>
      </c>
      <c r="AS320" cm="1">
        <f t="array" ref="AS320">IF(AR320&gt;=MAX($D$3:$D$100),MAX($D$3:$D$100),IF(AQ320&lt;$D$3,$D$3,INDEX($D$3:$D$100,MATCH(AQ320,$D$3:$D$100)+1)))</f>
        <v>2040</v>
      </c>
      <c r="AT320">
        <f t="shared" si="187"/>
        <v>9.6840000000000001E-5</v>
      </c>
      <c r="AU320" s="38">
        <f t="shared" si="188"/>
        <v>9.6840000000000001E-5</v>
      </c>
      <c r="AV320">
        <f t="shared" si="189"/>
        <v>9.6840000000000001E-5</v>
      </c>
      <c r="AW320">
        <f t="shared" si="190"/>
        <v>1.17873648</v>
      </c>
      <c r="AX320">
        <f t="shared" si="191"/>
        <v>0</v>
      </c>
      <c r="BC320">
        <f t="shared" si="208"/>
        <v>2330</v>
      </c>
      <c r="BD320">
        <f t="shared" si="192"/>
        <v>2040</v>
      </c>
      <c r="BE320" cm="1">
        <f t="array" ref="BE320">IF(BD320&gt;=MAX($D$3:$D$100),MAX($D$3:$D$100),IF(BC320&lt;$D$3,$D$3,INDEX($D$3:$D$100,MATCH(BC320,$D$3:$D$100)+1)))</f>
        <v>2040</v>
      </c>
      <c r="BF320">
        <f t="shared" si="193"/>
        <v>0.61919999999999997</v>
      </c>
      <c r="BG320" s="38">
        <f t="shared" si="194"/>
        <v>0.61919999999999997</v>
      </c>
      <c r="BH320">
        <f t="shared" si="195"/>
        <v>0.61919999999999997</v>
      </c>
      <c r="BI320">
        <f t="shared" si="196"/>
        <v>7536.9023999999999</v>
      </c>
      <c r="BJ320">
        <f t="shared" si="197"/>
        <v>0</v>
      </c>
      <c r="BL320" s="1" t="str" cm="1">
        <f t="array" ref="BL320">IF(INDEX(Utilities!320:320,$B$9)="","",INDEX(Utilities!320:320,$B$9))</f>
        <v/>
      </c>
      <c r="BM320" s="1" t="str" cm="1">
        <f t="array" ref="BM320">IF(INDEX(Utilities!320:320,$B$9 + 5)="","",INDEX(Utilities!320:320,$B$9 +5))</f>
        <v/>
      </c>
      <c r="BO320">
        <f t="shared" si="209"/>
        <v>2330</v>
      </c>
      <c r="BP320">
        <f t="shared" si="198"/>
        <v>2040</v>
      </c>
      <c r="BQ320" cm="1">
        <f t="array" ref="BQ320">IF(BP320&gt;=MAX($D$3:$D$100),MAX($D$3:$D$100),IF(BO320&lt;$D$3,$D$3,INDEX($D$3:$D$100,MATCH(BO320,$D$3:$D$100)+1)))</f>
        <v>2040</v>
      </c>
      <c r="BR320">
        <f t="shared" si="199"/>
        <v>4.5396000000000001</v>
      </c>
      <c r="BS320" s="38">
        <f t="shared" si="200"/>
        <v>4.5396000000000001</v>
      </c>
      <c r="BT320">
        <f t="shared" si="201"/>
        <v>4.5396000000000001</v>
      </c>
      <c r="BU320">
        <f t="shared" si="202"/>
        <v>55256.011200000001</v>
      </c>
      <c r="BV320">
        <f t="shared" si="203"/>
        <v>0</v>
      </c>
    </row>
    <row r="321" spans="7:74" x14ac:dyDescent="0.25">
      <c r="G321">
        <f t="shared" si="204"/>
        <v>2331</v>
      </c>
      <c r="H321">
        <f t="shared" si="168"/>
        <v>2040</v>
      </c>
      <c r="I321" cm="1">
        <f t="array" ref="I321">IF(H321&gt;=MAX($D$3:$D$100),MAX($D$3:$D$100),IF(G321&lt;$D$3,$D$3,INDEX($D$3:$D$100,MATCH(G321,$D$3:$D$100)+1)))</f>
        <v>2040</v>
      </c>
      <c r="J321">
        <f t="shared" si="169"/>
        <v>6.8040000000000003E-2</v>
      </c>
      <c r="K321">
        <f t="shared" si="170"/>
        <v>6.8040000000000003E-2</v>
      </c>
      <c r="L321">
        <f t="shared" si="171"/>
        <v>6.8040000000000003E-2</v>
      </c>
      <c r="M321">
        <f t="shared" si="172"/>
        <v>828.18288000000007</v>
      </c>
      <c r="N321">
        <f t="shared" si="173"/>
        <v>0</v>
      </c>
      <c r="P321" s="1" t="str" cm="1">
        <f t="array" ref="P321">IF(INDEX(Utilities!321:321,$B$9)="","",INDEX(Utilities!321:321,$B$9))</f>
        <v/>
      </c>
      <c r="Q321" s="1" t="str" cm="1">
        <f t="array" ref="Q321">IF(INDEX(Utilities!321:321,$B$9 + 2)="","",INDEX(Utilities!321:321,$B$9 + 2))</f>
        <v/>
      </c>
      <c r="S321">
        <f t="shared" si="205"/>
        <v>2331</v>
      </c>
      <c r="T321">
        <f t="shared" si="174"/>
        <v>2040</v>
      </c>
      <c r="U321" cm="1">
        <f t="array" ref="U321">IF(T321&gt;=MAX($D$3:$D$100),MAX($D$3:$D$100),IF(S321&lt;$D$3,$D$3,INDEX($D$3:$D$100,MATCH(S321,$D$3:$D$100)+1)))</f>
        <v>2040</v>
      </c>
      <c r="V321">
        <f t="shared" si="175"/>
        <v>4.5720000000000003E-5</v>
      </c>
      <c r="W321" s="38">
        <f t="shared" si="176"/>
        <v>4.5720000000000003E-5</v>
      </c>
      <c r="X321">
        <f t="shared" si="177"/>
        <v>4.5720000000000003E-5</v>
      </c>
      <c r="Y321">
        <f t="shared" si="178"/>
        <v>0.55650384000000008</v>
      </c>
      <c r="Z321">
        <f t="shared" si="179"/>
        <v>0</v>
      </c>
      <c r="AE321">
        <f t="shared" si="206"/>
        <v>2331</v>
      </c>
      <c r="AF321">
        <f t="shared" si="180"/>
        <v>2040</v>
      </c>
      <c r="AG321" cm="1">
        <f t="array" ref="AG321">IF(AF321&gt;=MAX($D$3:$D$100),MAX($D$3:$D$100),IF(AE321&lt;$D$3,$D$3,INDEX($D$3:$D$100,MATCH(AE321,$D$3:$D$100)+1)))</f>
        <v>2040</v>
      </c>
      <c r="AH321">
        <f t="shared" si="181"/>
        <v>4.572E-4</v>
      </c>
      <c r="AI321" s="38">
        <f t="shared" si="182"/>
        <v>4.572E-4</v>
      </c>
      <c r="AJ321">
        <f t="shared" si="183"/>
        <v>4.572E-4</v>
      </c>
      <c r="AK321">
        <f t="shared" si="184"/>
        <v>5.5650383999999997</v>
      </c>
      <c r="AL321">
        <f t="shared" si="185"/>
        <v>0</v>
      </c>
      <c r="AQ321">
        <f t="shared" si="207"/>
        <v>2331</v>
      </c>
      <c r="AR321">
        <f t="shared" si="186"/>
        <v>2040</v>
      </c>
      <c r="AS321" cm="1">
        <f t="array" ref="AS321">IF(AR321&gt;=MAX($D$3:$D$100),MAX($D$3:$D$100),IF(AQ321&lt;$D$3,$D$3,INDEX($D$3:$D$100,MATCH(AQ321,$D$3:$D$100)+1)))</f>
        <v>2040</v>
      </c>
      <c r="AT321">
        <f t="shared" si="187"/>
        <v>9.6840000000000001E-5</v>
      </c>
      <c r="AU321" s="38">
        <f t="shared" si="188"/>
        <v>9.6840000000000001E-5</v>
      </c>
      <c r="AV321">
        <f t="shared" si="189"/>
        <v>9.6840000000000001E-5</v>
      </c>
      <c r="AW321">
        <f t="shared" si="190"/>
        <v>1.17873648</v>
      </c>
      <c r="AX321">
        <f t="shared" si="191"/>
        <v>0</v>
      </c>
      <c r="BC321">
        <f t="shared" si="208"/>
        <v>2331</v>
      </c>
      <c r="BD321">
        <f t="shared" si="192"/>
        <v>2040</v>
      </c>
      <c r="BE321" cm="1">
        <f t="array" ref="BE321">IF(BD321&gt;=MAX($D$3:$D$100),MAX($D$3:$D$100),IF(BC321&lt;$D$3,$D$3,INDEX($D$3:$D$100,MATCH(BC321,$D$3:$D$100)+1)))</f>
        <v>2040</v>
      </c>
      <c r="BF321">
        <f t="shared" si="193"/>
        <v>0.61919999999999997</v>
      </c>
      <c r="BG321" s="38">
        <f t="shared" si="194"/>
        <v>0.61919999999999997</v>
      </c>
      <c r="BH321">
        <f t="shared" si="195"/>
        <v>0.61919999999999997</v>
      </c>
      <c r="BI321">
        <f t="shared" si="196"/>
        <v>7536.9023999999999</v>
      </c>
      <c r="BJ321">
        <f t="shared" si="197"/>
        <v>0</v>
      </c>
      <c r="BL321" s="1" t="str" cm="1">
        <f t="array" ref="BL321">IF(INDEX(Utilities!321:321,$B$9)="","",INDEX(Utilities!321:321,$B$9))</f>
        <v/>
      </c>
      <c r="BM321" s="1" t="str" cm="1">
        <f t="array" ref="BM321">IF(INDEX(Utilities!321:321,$B$9 + 5)="","",INDEX(Utilities!321:321,$B$9 +5))</f>
        <v/>
      </c>
      <c r="BO321">
        <f t="shared" si="209"/>
        <v>2331</v>
      </c>
      <c r="BP321">
        <f t="shared" si="198"/>
        <v>2040</v>
      </c>
      <c r="BQ321" cm="1">
        <f t="array" ref="BQ321">IF(BP321&gt;=MAX($D$3:$D$100),MAX($D$3:$D$100),IF(BO321&lt;$D$3,$D$3,INDEX($D$3:$D$100,MATCH(BO321,$D$3:$D$100)+1)))</f>
        <v>2040</v>
      </c>
      <c r="BR321">
        <f t="shared" si="199"/>
        <v>4.5396000000000001</v>
      </c>
      <c r="BS321" s="38">
        <f t="shared" si="200"/>
        <v>4.5396000000000001</v>
      </c>
      <c r="BT321">
        <f t="shared" si="201"/>
        <v>4.5396000000000001</v>
      </c>
      <c r="BU321">
        <f t="shared" si="202"/>
        <v>55256.011200000001</v>
      </c>
      <c r="BV321">
        <f t="shared" si="203"/>
        <v>0</v>
      </c>
    </row>
    <row r="322" spans="7:74" x14ac:dyDescent="0.25">
      <c r="G322">
        <f t="shared" si="204"/>
        <v>2332</v>
      </c>
      <c r="H322">
        <f t="shared" si="168"/>
        <v>2040</v>
      </c>
      <c r="I322" cm="1">
        <f t="array" ref="I322">IF(H322&gt;=MAX($D$3:$D$100),MAX($D$3:$D$100),IF(G322&lt;$D$3,$D$3,INDEX($D$3:$D$100,MATCH(G322,$D$3:$D$100)+1)))</f>
        <v>2040</v>
      </c>
      <c r="J322">
        <f t="shared" si="169"/>
        <v>6.8040000000000003E-2</v>
      </c>
      <c r="K322">
        <f t="shared" si="170"/>
        <v>6.8040000000000003E-2</v>
      </c>
      <c r="L322">
        <f t="shared" si="171"/>
        <v>6.8040000000000003E-2</v>
      </c>
      <c r="M322">
        <f t="shared" si="172"/>
        <v>828.18288000000007</v>
      </c>
      <c r="N322">
        <f t="shared" si="173"/>
        <v>0</v>
      </c>
      <c r="P322" s="1" t="str" cm="1">
        <f t="array" ref="P322">IF(INDEX(Utilities!322:322,$B$9)="","",INDEX(Utilities!322:322,$B$9))</f>
        <v/>
      </c>
      <c r="Q322" s="1" t="str" cm="1">
        <f t="array" ref="Q322">IF(INDEX(Utilities!322:322,$B$9 + 2)="","",INDEX(Utilities!322:322,$B$9 + 2))</f>
        <v/>
      </c>
      <c r="S322">
        <f t="shared" si="205"/>
        <v>2332</v>
      </c>
      <c r="T322">
        <f t="shared" si="174"/>
        <v>2040</v>
      </c>
      <c r="U322" cm="1">
        <f t="array" ref="U322">IF(T322&gt;=MAX($D$3:$D$100),MAX($D$3:$D$100),IF(S322&lt;$D$3,$D$3,INDEX($D$3:$D$100,MATCH(S322,$D$3:$D$100)+1)))</f>
        <v>2040</v>
      </c>
      <c r="V322">
        <f t="shared" si="175"/>
        <v>4.5720000000000003E-5</v>
      </c>
      <c r="W322" s="38">
        <f t="shared" si="176"/>
        <v>4.5720000000000003E-5</v>
      </c>
      <c r="X322">
        <f t="shared" si="177"/>
        <v>4.5720000000000003E-5</v>
      </c>
      <c r="Y322">
        <f t="shared" si="178"/>
        <v>0.55650384000000008</v>
      </c>
      <c r="Z322">
        <f t="shared" si="179"/>
        <v>0</v>
      </c>
      <c r="AE322">
        <f t="shared" si="206"/>
        <v>2332</v>
      </c>
      <c r="AF322">
        <f t="shared" si="180"/>
        <v>2040</v>
      </c>
      <c r="AG322" cm="1">
        <f t="array" ref="AG322">IF(AF322&gt;=MAX($D$3:$D$100),MAX($D$3:$D$100),IF(AE322&lt;$D$3,$D$3,INDEX($D$3:$D$100,MATCH(AE322,$D$3:$D$100)+1)))</f>
        <v>2040</v>
      </c>
      <c r="AH322">
        <f t="shared" si="181"/>
        <v>4.572E-4</v>
      </c>
      <c r="AI322" s="38">
        <f t="shared" si="182"/>
        <v>4.572E-4</v>
      </c>
      <c r="AJ322">
        <f t="shared" si="183"/>
        <v>4.572E-4</v>
      </c>
      <c r="AK322">
        <f t="shared" si="184"/>
        <v>5.5650383999999997</v>
      </c>
      <c r="AL322">
        <f t="shared" si="185"/>
        <v>0</v>
      </c>
      <c r="AQ322">
        <f t="shared" si="207"/>
        <v>2332</v>
      </c>
      <c r="AR322">
        <f t="shared" si="186"/>
        <v>2040</v>
      </c>
      <c r="AS322" cm="1">
        <f t="array" ref="AS322">IF(AR322&gt;=MAX($D$3:$D$100),MAX($D$3:$D$100),IF(AQ322&lt;$D$3,$D$3,INDEX($D$3:$D$100,MATCH(AQ322,$D$3:$D$100)+1)))</f>
        <v>2040</v>
      </c>
      <c r="AT322">
        <f t="shared" si="187"/>
        <v>9.6840000000000001E-5</v>
      </c>
      <c r="AU322" s="38">
        <f t="shared" si="188"/>
        <v>9.6840000000000001E-5</v>
      </c>
      <c r="AV322">
        <f t="shared" si="189"/>
        <v>9.6840000000000001E-5</v>
      </c>
      <c r="AW322">
        <f t="shared" si="190"/>
        <v>1.17873648</v>
      </c>
      <c r="AX322">
        <f t="shared" si="191"/>
        <v>0</v>
      </c>
      <c r="BC322">
        <f t="shared" si="208"/>
        <v>2332</v>
      </c>
      <c r="BD322">
        <f t="shared" si="192"/>
        <v>2040</v>
      </c>
      <c r="BE322" cm="1">
        <f t="array" ref="BE322">IF(BD322&gt;=MAX($D$3:$D$100),MAX($D$3:$D$100),IF(BC322&lt;$D$3,$D$3,INDEX($D$3:$D$100,MATCH(BC322,$D$3:$D$100)+1)))</f>
        <v>2040</v>
      </c>
      <c r="BF322">
        <f t="shared" si="193"/>
        <v>0.61919999999999997</v>
      </c>
      <c r="BG322" s="38">
        <f t="shared" si="194"/>
        <v>0.61919999999999997</v>
      </c>
      <c r="BH322">
        <f t="shared" si="195"/>
        <v>0.61919999999999997</v>
      </c>
      <c r="BI322">
        <f t="shared" si="196"/>
        <v>7536.9023999999999</v>
      </c>
      <c r="BJ322">
        <f t="shared" si="197"/>
        <v>0</v>
      </c>
      <c r="BL322" s="1" t="str" cm="1">
        <f t="array" ref="BL322">IF(INDEX(Utilities!322:322,$B$9)="","",INDEX(Utilities!322:322,$B$9))</f>
        <v/>
      </c>
      <c r="BM322" s="1" t="str" cm="1">
        <f t="array" ref="BM322">IF(INDEX(Utilities!322:322,$B$9 + 5)="","",INDEX(Utilities!322:322,$B$9 +5))</f>
        <v/>
      </c>
      <c r="BO322">
        <f t="shared" si="209"/>
        <v>2332</v>
      </c>
      <c r="BP322">
        <f t="shared" si="198"/>
        <v>2040</v>
      </c>
      <c r="BQ322" cm="1">
        <f t="array" ref="BQ322">IF(BP322&gt;=MAX($D$3:$D$100),MAX($D$3:$D$100),IF(BO322&lt;$D$3,$D$3,INDEX($D$3:$D$100,MATCH(BO322,$D$3:$D$100)+1)))</f>
        <v>2040</v>
      </c>
      <c r="BR322">
        <f t="shared" si="199"/>
        <v>4.5396000000000001</v>
      </c>
      <c r="BS322" s="38">
        <f t="shared" si="200"/>
        <v>4.5396000000000001</v>
      </c>
      <c r="BT322">
        <f t="shared" si="201"/>
        <v>4.5396000000000001</v>
      </c>
      <c r="BU322">
        <f t="shared" si="202"/>
        <v>55256.011200000001</v>
      </c>
      <c r="BV322">
        <f t="shared" si="203"/>
        <v>0</v>
      </c>
    </row>
    <row r="323" spans="7:74" x14ac:dyDescent="0.25">
      <c r="G323">
        <f t="shared" si="204"/>
        <v>2333</v>
      </c>
      <c r="H323">
        <f t="shared" si="168"/>
        <v>2040</v>
      </c>
      <c r="I323" cm="1">
        <f t="array" ref="I323">IF(H323&gt;=MAX($D$3:$D$100),MAX($D$3:$D$100),IF(G323&lt;$D$3,$D$3,INDEX($D$3:$D$100,MATCH(G323,$D$3:$D$100)+1)))</f>
        <v>2040</v>
      </c>
      <c r="J323">
        <f t="shared" si="169"/>
        <v>6.8040000000000003E-2</v>
      </c>
      <c r="K323">
        <f t="shared" si="170"/>
        <v>6.8040000000000003E-2</v>
      </c>
      <c r="L323">
        <f t="shared" si="171"/>
        <v>6.8040000000000003E-2</v>
      </c>
      <c r="M323">
        <f t="shared" si="172"/>
        <v>828.18288000000007</v>
      </c>
      <c r="N323">
        <f t="shared" si="173"/>
        <v>0</v>
      </c>
      <c r="P323" s="1" t="str" cm="1">
        <f t="array" ref="P323">IF(INDEX(Utilities!323:323,$B$9)="","",INDEX(Utilities!323:323,$B$9))</f>
        <v/>
      </c>
      <c r="Q323" s="1" t="str" cm="1">
        <f t="array" ref="Q323">IF(INDEX(Utilities!323:323,$B$9 + 2)="","",INDEX(Utilities!323:323,$B$9 + 2))</f>
        <v/>
      </c>
      <c r="S323">
        <f t="shared" si="205"/>
        <v>2333</v>
      </c>
      <c r="T323">
        <f t="shared" si="174"/>
        <v>2040</v>
      </c>
      <c r="U323" cm="1">
        <f t="array" ref="U323">IF(T323&gt;=MAX($D$3:$D$100),MAX($D$3:$D$100),IF(S323&lt;$D$3,$D$3,INDEX($D$3:$D$100,MATCH(S323,$D$3:$D$100)+1)))</f>
        <v>2040</v>
      </c>
      <c r="V323">
        <f t="shared" si="175"/>
        <v>4.5720000000000003E-5</v>
      </c>
      <c r="W323" s="38">
        <f t="shared" si="176"/>
        <v>4.5720000000000003E-5</v>
      </c>
      <c r="X323">
        <f t="shared" si="177"/>
        <v>4.5720000000000003E-5</v>
      </c>
      <c r="Y323">
        <f t="shared" si="178"/>
        <v>0.55650384000000008</v>
      </c>
      <c r="Z323">
        <f t="shared" si="179"/>
        <v>0</v>
      </c>
      <c r="AE323">
        <f t="shared" si="206"/>
        <v>2333</v>
      </c>
      <c r="AF323">
        <f t="shared" si="180"/>
        <v>2040</v>
      </c>
      <c r="AG323" cm="1">
        <f t="array" ref="AG323">IF(AF323&gt;=MAX($D$3:$D$100),MAX($D$3:$D$100),IF(AE323&lt;$D$3,$D$3,INDEX($D$3:$D$100,MATCH(AE323,$D$3:$D$100)+1)))</f>
        <v>2040</v>
      </c>
      <c r="AH323">
        <f t="shared" si="181"/>
        <v>4.572E-4</v>
      </c>
      <c r="AI323" s="38">
        <f t="shared" si="182"/>
        <v>4.572E-4</v>
      </c>
      <c r="AJ323">
        <f t="shared" si="183"/>
        <v>4.572E-4</v>
      </c>
      <c r="AK323">
        <f t="shared" si="184"/>
        <v>5.5650383999999997</v>
      </c>
      <c r="AL323">
        <f t="shared" si="185"/>
        <v>0</v>
      </c>
      <c r="AQ323">
        <f t="shared" si="207"/>
        <v>2333</v>
      </c>
      <c r="AR323">
        <f t="shared" si="186"/>
        <v>2040</v>
      </c>
      <c r="AS323" cm="1">
        <f t="array" ref="AS323">IF(AR323&gt;=MAX($D$3:$D$100),MAX($D$3:$D$100),IF(AQ323&lt;$D$3,$D$3,INDEX($D$3:$D$100,MATCH(AQ323,$D$3:$D$100)+1)))</f>
        <v>2040</v>
      </c>
      <c r="AT323">
        <f t="shared" si="187"/>
        <v>9.6840000000000001E-5</v>
      </c>
      <c r="AU323" s="38">
        <f t="shared" si="188"/>
        <v>9.6840000000000001E-5</v>
      </c>
      <c r="AV323">
        <f t="shared" si="189"/>
        <v>9.6840000000000001E-5</v>
      </c>
      <c r="AW323">
        <f t="shared" si="190"/>
        <v>1.17873648</v>
      </c>
      <c r="AX323">
        <f t="shared" si="191"/>
        <v>0</v>
      </c>
      <c r="BC323">
        <f t="shared" si="208"/>
        <v>2333</v>
      </c>
      <c r="BD323">
        <f t="shared" si="192"/>
        <v>2040</v>
      </c>
      <c r="BE323" cm="1">
        <f t="array" ref="BE323">IF(BD323&gt;=MAX($D$3:$D$100),MAX($D$3:$D$100),IF(BC323&lt;$D$3,$D$3,INDEX($D$3:$D$100,MATCH(BC323,$D$3:$D$100)+1)))</f>
        <v>2040</v>
      </c>
      <c r="BF323">
        <f t="shared" si="193"/>
        <v>0.61919999999999997</v>
      </c>
      <c r="BG323" s="38">
        <f t="shared" si="194"/>
        <v>0.61919999999999997</v>
      </c>
      <c r="BH323">
        <f t="shared" si="195"/>
        <v>0.61919999999999997</v>
      </c>
      <c r="BI323">
        <f t="shared" si="196"/>
        <v>7536.9023999999999</v>
      </c>
      <c r="BJ323">
        <f t="shared" si="197"/>
        <v>0</v>
      </c>
      <c r="BL323" s="1" t="str" cm="1">
        <f t="array" ref="BL323">IF(INDEX(Utilities!323:323,$B$9)="","",INDEX(Utilities!323:323,$B$9))</f>
        <v/>
      </c>
      <c r="BM323" s="1" t="str" cm="1">
        <f t="array" ref="BM323">IF(INDEX(Utilities!323:323,$B$9 + 5)="","",INDEX(Utilities!323:323,$B$9 +5))</f>
        <v/>
      </c>
      <c r="BO323">
        <f t="shared" si="209"/>
        <v>2333</v>
      </c>
      <c r="BP323">
        <f t="shared" si="198"/>
        <v>2040</v>
      </c>
      <c r="BQ323" cm="1">
        <f t="array" ref="BQ323">IF(BP323&gt;=MAX($D$3:$D$100),MAX($D$3:$D$100),IF(BO323&lt;$D$3,$D$3,INDEX($D$3:$D$100,MATCH(BO323,$D$3:$D$100)+1)))</f>
        <v>2040</v>
      </c>
      <c r="BR323">
        <f t="shared" si="199"/>
        <v>4.5396000000000001</v>
      </c>
      <c r="BS323" s="38">
        <f t="shared" si="200"/>
        <v>4.5396000000000001</v>
      </c>
      <c r="BT323">
        <f t="shared" si="201"/>
        <v>4.5396000000000001</v>
      </c>
      <c r="BU323">
        <f t="shared" si="202"/>
        <v>55256.011200000001</v>
      </c>
      <c r="BV323">
        <f t="shared" si="203"/>
        <v>0</v>
      </c>
    </row>
    <row r="324" spans="7:74" x14ac:dyDescent="0.25">
      <c r="G324">
        <f t="shared" si="204"/>
        <v>2334</v>
      </c>
      <c r="H324">
        <f t="shared" ref="H324:H335" si="210">INDEX(D$3:D$100,IFERROR(MATCH(G324, D$3:D$100),1))</f>
        <v>2040</v>
      </c>
      <c r="I324" cm="1">
        <f t="array" ref="I324">IF(H324&gt;=MAX($D$3:$D$100),MAX($D$3:$D$100),IF(G324&lt;$D$3,$D$3,INDEX($D$3:$D$100,MATCH(G324,$D$3:$D$100)+1)))</f>
        <v>2040</v>
      </c>
      <c r="J324">
        <f t="shared" ref="J324:J335" si="211">INDEX(E$3:E$100,MATCH(H324,D$3:D$100))</f>
        <v>6.8040000000000003E-2</v>
      </c>
      <c r="K324">
        <f t="shared" ref="K324:K335" si="212">INDEX(E$3:E$100,MATCH(I324,D$3:D$100))</f>
        <v>6.8040000000000003E-2</v>
      </c>
      <c r="L324">
        <f t="shared" ref="L324:L335" si="213">IF(H324=I324,J324,J324+(K324-J324)*((G324-H324)/(I324-H324)))</f>
        <v>6.8040000000000003E-2</v>
      </c>
      <c r="M324">
        <f t="shared" ref="M324:M335" si="214">L324*$B$6</f>
        <v>828.18288000000007</v>
      </c>
      <c r="N324">
        <f t="shared" ref="N324:N335" si="215">L324*$B$7</f>
        <v>0</v>
      </c>
      <c r="P324" s="1" t="str" cm="1">
        <f t="array" ref="P324">IF(INDEX(Utilities!324:324,$B$9)="","",INDEX(Utilities!324:324,$B$9))</f>
        <v/>
      </c>
      <c r="Q324" s="1" t="str" cm="1">
        <f t="array" ref="Q324">IF(INDEX(Utilities!324:324,$B$9 + 2)="","",INDEX(Utilities!324:324,$B$9 + 2))</f>
        <v/>
      </c>
      <c r="S324">
        <f t="shared" si="205"/>
        <v>2334</v>
      </c>
      <c r="T324">
        <f t="shared" ref="T324:T335" si="216">INDEX(P$3:P$100,IFERROR(MATCH(S324, P$3:P$100),1))</f>
        <v>2040</v>
      </c>
      <c r="U324" cm="1">
        <f t="array" ref="U324">IF(T324&gt;=MAX($D$3:$D$100),MAX($D$3:$D$100),IF(S324&lt;$D$3,$D$3,INDEX($D$3:$D$100,MATCH(S324,$D$3:$D$100)+1)))</f>
        <v>2040</v>
      </c>
      <c r="V324">
        <f t="shared" ref="V324:V335" si="217">INDEX(Q$3:Q$100,MATCH(T324,P$3:P$100))</f>
        <v>4.5720000000000003E-5</v>
      </c>
      <c r="W324" s="38">
        <f t="shared" ref="W324:W335" si="218">INDEX(Q$3:Q$100,MATCH(U324,P$3:P$100))</f>
        <v>4.5720000000000003E-5</v>
      </c>
      <c r="X324">
        <f t="shared" ref="X324:X335" si="219">IF(T324=U324,V324,V324+(W324-V324)*((S324-T324)/(U324-T324)))</f>
        <v>4.5720000000000003E-5</v>
      </c>
      <c r="Y324">
        <f t="shared" ref="Y324:Y335" si="220">X324*$B$6</f>
        <v>0.55650384000000008</v>
      </c>
      <c r="Z324">
        <f t="shared" ref="Z324:Z335" si="221">X324*$B$7</f>
        <v>0</v>
      </c>
      <c r="AE324">
        <f t="shared" si="206"/>
        <v>2334</v>
      </c>
      <c r="AF324">
        <f t="shared" ref="AF324:AF335" si="222">INDEX(AB$3:AB$100,IFERROR(MATCH(AE324, AB$3:AB$100),1))</f>
        <v>2040</v>
      </c>
      <c r="AG324" cm="1">
        <f t="array" ref="AG324">IF(AF324&gt;=MAX($D$3:$D$100),MAX($D$3:$D$100),IF(AE324&lt;$D$3,$D$3,INDEX($D$3:$D$100,MATCH(AE324,$D$3:$D$100)+1)))</f>
        <v>2040</v>
      </c>
      <c r="AH324">
        <f t="shared" ref="AH324:AH335" si="223">INDEX(AC$3:AC$100,MATCH(AF324,AB$3:AB$100))</f>
        <v>4.572E-4</v>
      </c>
      <c r="AI324" s="38">
        <f t="shared" ref="AI324:AI335" si="224">INDEX(AC$3:AC$100,MATCH(AG324,AB$3:AB$100))</f>
        <v>4.572E-4</v>
      </c>
      <c r="AJ324">
        <f t="shared" ref="AJ324:AJ335" si="225">IF(AF324=AG324,AH324,AH324+(AI324-AH324)*((AE324-AF324)/(AG324-AF324)))</f>
        <v>4.572E-4</v>
      </c>
      <c r="AK324">
        <f t="shared" ref="AK324:AK335" si="226">AJ324*$B$6</f>
        <v>5.5650383999999997</v>
      </c>
      <c r="AL324">
        <f t="shared" ref="AL324:AL335" si="227">AJ324*$B$7</f>
        <v>0</v>
      </c>
      <c r="AQ324">
        <f t="shared" si="207"/>
        <v>2334</v>
      </c>
      <c r="AR324">
        <f t="shared" ref="AR324:AR335" si="228">INDEX(AN$3:AN$100,IFERROR(MATCH(AQ324, AN$3:AN$100),1))</f>
        <v>2040</v>
      </c>
      <c r="AS324" cm="1">
        <f t="array" ref="AS324">IF(AR324&gt;=MAX($D$3:$D$100),MAX($D$3:$D$100),IF(AQ324&lt;$D$3,$D$3,INDEX($D$3:$D$100,MATCH(AQ324,$D$3:$D$100)+1)))</f>
        <v>2040</v>
      </c>
      <c r="AT324">
        <f t="shared" ref="AT324:AT335" si="229">INDEX(AO$3:AO$100,MATCH(AR324,AN$3:AN$100))</f>
        <v>9.6840000000000001E-5</v>
      </c>
      <c r="AU324" s="38">
        <f t="shared" ref="AU324:AU335" si="230">INDEX(AO$3:AO$100,MATCH(AS324,AN$3:AN$100))</f>
        <v>9.6840000000000001E-5</v>
      </c>
      <c r="AV324">
        <f t="shared" ref="AV324:AV335" si="231">IF(AR324=AS324,AT324,AT324+(AU324-AT324)*((AQ324-AR324)/(AS324-AR324)))</f>
        <v>9.6840000000000001E-5</v>
      </c>
      <c r="AW324">
        <f t="shared" ref="AW324:AW335" si="232">AV324*$B$6</f>
        <v>1.17873648</v>
      </c>
      <c r="AX324">
        <f t="shared" ref="AX324:AX335" si="233">AV324*$B$7</f>
        <v>0</v>
      </c>
      <c r="BC324">
        <f t="shared" si="208"/>
        <v>2334</v>
      </c>
      <c r="BD324">
        <f t="shared" ref="BD324:BD335" si="234">INDEX(AZ$3:AZ$100,IFERROR(MATCH(BC324, AZ$3:AZ$100),1))</f>
        <v>2040</v>
      </c>
      <c r="BE324" cm="1">
        <f t="array" ref="BE324">IF(BD324&gt;=MAX($D$3:$D$100),MAX($D$3:$D$100),IF(BC324&lt;$D$3,$D$3,INDEX($D$3:$D$100,MATCH(BC324,$D$3:$D$100)+1)))</f>
        <v>2040</v>
      </c>
      <c r="BF324">
        <f t="shared" ref="BF324:BF335" si="235">INDEX(BA$3:BA$100,MATCH(BD324,AZ$3:AZ$100))</f>
        <v>0.61919999999999997</v>
      </c>
      <c r="BG324" s="38">
        <f t="shared" ref="BG324:BG335" si="236">INDEX(BA$3:BA$100,MATCH(BE324,AZ$3:AZ$100))</f>
        <v>0.61919999999999997</v>
      </c>
      <c r="BH324">
        <f t="shared" ref="BH324:BH335" si="237">IF(BD324=BE324,BF324,BF324+(BG324-BF324)*((BC324-BD324)/(BE324-BD324)))</f>
        <v>0.61919999999999997</v>
      </c>
      <c r="BI324">
        <f t="shared" ref="BI324:BI335" si="238">BH324*$B$6</f>
        <v>7536.9023999999999</v>
      </c>
      <c r="BJ324">
        <f t="shared" ref="BJ324:BJ335" si="239">BH324*$B$7</f>
        <v>0</v>
      </c>
      <c r="BL324" s="1" t="str" cm="1">
        <f t="array" ref="BL324">IF(INDEX(Utilities!324:324,$B$9)="","",INDEX(Utilities!324:324,$B$9))</f>
        <v/>
      </c>
      <c r="BM324" s="1" t="str" cm="1">
        <f t="array" ref="BM324">IF(INDEX(Utilities!324:324,$B$9 + 5)="","",INDEX(Utilities!324:324,$B$9 +5))</f>
        <v/>
      </c>
      <c r="BO324">
        <f t="shared" si="209"/>
        <v>2334</v>
      </c>
      <c r="BP324">
        <f t="shared" ref="BP324:BP335" si="240">INDEX(BL$3:BL$100,IFERROR(MATCH(BO324, BL$3:BL$100),1))</f>
        <v>2040</v>
      </c>
      <c r="BQ324" cm="1">
        <f t="array" ref="BQ324">IF(BP324&gt;=MAX($D$3:$D$100),MAX($D$3:$D$100),IF(BO324&lt;$D$3,$D$3,INDEX($D$3:$D$100,MATCH(BO324,$D$3:$D$100)+1)))</f>
        <v>2040</v>
      </c>
      <c r="BR324">
        <f t="shared" ref="BR324:BR335" si="241">INDEX(BM$3:BM$100,MATCH(BP324,BL$3:BL$100))</f>
        <v>4.5396000000000001</v>
      </c>
      <c r="BS324" s="38">
        <f t="shared" ref="BS324:BS335" si="242">INDEX(BM$3:BM$100,MATCH(BQ324,BL$3:BL$100))</f>
        <v>4.5396000000000001</v>
      </c>
      <c r="BT324">
        <f t="shared" ref="BT324:BT335" si="243">IF(BP324=BQ324,BR324,BR324+(BS324-BR324)*((BO324-BP324)/(BQ324-BP324)))</f>
        <v>4.5396000000000001</v>
      </c>
      <c r="BU324">
        <f t="shared" ref="BU324:BU335" si="244">BT324*$B$6</f>
        <v>55256.011200000001</v>
      </c>
      <c r="BV324">
        <f t="shared" ref="BV324:BV335" si="245">BT324*$B$7</f>
        <v>0</v>
      </c>
    </row>
    <row r="325" spans="7:74" x14ac:dyDescent="0.25">
      <c r="G325">
        <f t="shared" ref="G325:G335" si="246">G324+1</f>
        <v>2335</v>
      </c>
      <c r="H325">
        <f t="shared" si="210"/>
        <v>2040</v>
      </c>
      <c r="I325" cm="1">
        <f t="array" ref="I325">IF(H325&gt;=MAX($D$3:$D$100),MAX($D$3:$D$100),IF(G325&lt;$D$3,$D$3,INDEX($D$3:$D$100,MATCH(G325,$D$3:$D$100)+1)))</f>
        <v>2040</v>
      </c>
      <c r="J325">
        <f t="shared" si="211"/>
        <v>6.8040000000000003E-2</v>
      </c>
      <c r="K325">
        <f t="shared" si="212"/>
        <v>6.8040000000000003E-2</v>
      </c>
      <c r="L325">
        <f t="shared" si="213"/>
        <v>6.8040000000000003E-2</v>
      </c>
      <c r="M325">
        <f t="shared" si="214"/>
        <v>828.18288000000007</v>
      </c>
      <c r="N325">
        <f t="shared" si="215"/>
        <v>0</v>
      </c>
      <c r="P325" s="1" t="str" cm="1">
        <f t="array" ref="P325">IF(INDEX(Utilities!325:325,$B$9)="","",INDEX(Utilities!325:325,$B$9))</f>
        <v/>
      </c>
      <c r="Q325" s="1" t="str" cm="1">
        <f t="array" ref="Q325">IF(INDEX(Utilities!325:325,$B$9 + 2)="","",INDEX(Utilities!325:325,$B$9 + 2))</f>
        <v/>
      </c>
      <c r="S325">
        <f t="shared" ref="S325:S335" si="247">S324+1</f>
        <v>2335</v>
      </c>
      <c r="T325">
        <f t="shared" si="216"/>
        <v>2040</v>
      </c>
      <c r="U325" cm="1">
        <f t="array" ref="U325">IF(T325&gt;=MAX($D$3:$D$100),MAX($D$3:$D$100),IF(S325&lt;$D$3,$D$3,INDEX($D$3:$D$100,MATCH(S325,$D$3:$D$100)+1)))</f>
        <v>2040</v>
      </c>
      <c r="V325">
        <f t="shared" si="217"/>
        <v>4.5720000000000003E-5</v>
      </c>
      <c r="W325" s="38">
        <f t="shared" si="218"/>
        <v>4.5720000000000003E-5</v>
      </c>
      <c r="X325">
        <f t="shared" si="219"/>
        <v>4.5720000000000003E-5</v>
      </c>
      <c r="Y325">
        <f t="shared" si="220"/>
        <v>0.55650384000000008</v>
      </c>
      <c r="Z325">
        <f t="shared" si="221"/>
        <v>0</v>
      </c>
      <c r="AE325">
        <f t="shared" ref="AE325:AE335" si="248">AE324+1</f>
        <v>2335</v>
      </c>
      <c r="AF325">
        <f t="shared" si="222"/>
        <v>2040</v>
      </c>
      <c r="AG325" cm="1">
        <f t="array" ref="AG325">IF(AF325&gt;=MAX($D$3:$D$100),MAX($D$3:$D$100),IF(AE325&lt;$D$3,$D$3,INDEX($D$3:$D$100,MATCH(AE325,$D$3:$D$100)+1)))</f>
        <v>2040</v>
      </c>
      <c r="AH325">
        <f t="shared" si="223"/>
        <v>4.572E-4</v>
      </c>
      <c r="AI325" s="38">
        <f t="shared" si="224"/>
        <v>4.572E-4</v>
      </c>
      <c r="AJ325">
        <f t="shared" si="225"/>
        <v>4.572E-4</v>
      </c>
      <c r="AK325">
        <f t="shared" si="226"/>
        <v>5.5650383999999997</v>
      </c>
      <c r="AL325">
        <f t="shared" si="227"/>
        <v>0</v>
      </c>
      <c r="AQ325">
        <f t="shared" ref="AQ325:AQ335" si="249">AQ324+1</f>
        <v>2335</v>
      </c>
      <c r="AR325">
        <f t="shared" si="228"/>
        <v>2040</v>
      </c>
      <c r="AS325" cm="1">
        <f t="array" ref="AS325">IF(AR325&gt;=MAX($D$3:$D$100),MAX($D$3:$D$100),IF(AQ325&lt;$D$3,$D$3,INDEX($D$3:$D$100,MATCH(AQ325,$D$3:$D$100)+1)))</f>
        <v>2040</v>
      </c>
      <c r="AT325">
        <f t="shared" si="229"/>
        <v>9.6840000000000001E-5</v>
      </c>
      <c r="AU325" s="38">
        <f t="shared" si="230"/>
        <v>9.6840000000000001E-5</v>
      </c>
      <c r="AV325">
        <f t="shared" si="231"/>
        <v>9.6840000000000001E-5</v>
      </c>
      <c r="AW325">
        <f t="shared" si="232"/>
        <v>1.17873648</v>
      </c>
      <c r="AX325">
        <f t="shared" si="233"/>
        <v>0</v>
      </c>
      <c r="BC325">
        <f t="shared" ref="BC325:BC335" si="250">BC324+1</f>
        <v>2335</v>
      </c>
      <c r="BD325">
        <f t="shared" si="234"/>
        <v>2040</v>
      </c>
      <c r="BE325" cm="1">
        <f t="array" ref="BE325">IF(BD325&gt;=MAX($D$3:$D$100),MAX($D$3:$D$100),IF(BC325&lt;$D$3,$D$3,INDEX($D$3:$D$100,MATCH(BC325,$D$3:$D$100)+1)))</f>
        <v>2040</v>
      </c>
      <c r="BF325">
        <f t="shared" si="235"/>
        <v>0.61919999999999997</v>
      </c>
      <c r="BG325" s="38">
        <f t="shared" si="236"/>
        <v>0.61919999999999997</v>
      </c>
      <c r="BH325">
        <f t="shared" si="237"/>
        <v>0.61919999999999997</v>
      </c>
      <c r="BI325">
        <f t="shared" si="238"/>
        <v>7536.9023999999999</v>
      </c>
      <c r="BJ325">
        <f t="shared" si="239"/>
        <v>0</v>
      </c>
      <c r="BL325" s="1" t="str" cm="1">
        <f t="array" ref="BL325">IF(INDEX(Utilities!325:325,$B$9)="","",INDEX(Utilities!325:325,$B$9))</f>
        <v/>
      </c>
      <c r="BM325" s="1" t="str" cm="1">
        <f t="array" ref="BM325">IF(INDEX(Utilities!325:325,$B$9 + 5)="","",INDEX(Utilities!325:325,$B$9 +5))</f>
        <v/>
      </c>
      <c r="BO325">
        <f t="shared" ref="BO325:BO335" si="251">BO324+1</f>
        <v>2335</v>
      </c>
      <c r="BP325">
        <f t="shared" si="240"/>
        <v>2040</v>
      </c>
      <c r="BQ325" cm="1">
        <f t="array" ref="BQ325">IF(BP325&gt;=MAX($D$3:$D$100),MAX($D$3:$D$100),IF(BO325&lt;$D$3,$D$3,INDEX($D$3:$D$100,MATCH(BO325,$D$3:$D$100)+1)))</f>
        <v>2040</v>
      </c>
      <c r="BR325">
        <f t="shared" si="241"/>
        <v>4.5396000000000001</v>
      </c>
      <c r="BS325" s="38">
        <f t="shared" si="242"/>
        <v>4.5396000000000001</v>
      </c>
      <c r="BT325">
        <f t="shared" si="243"/>
        <v>4.5396000000000001</v>
      </c>
      <c r="BU325">
        <f t="shared" si="244"/>
        <v>55256.011200000001</v>
      </c>
      <c r="BV325">
        <f t="shared" si="245"/>
        <v>0</v>
      </c>
    </row>
    <row r="326" spans="7:74" x14ac:dyDescent="0.25">
      <c r="G326">
        <f t="shared" si="246"/>
        <v>2336</v>
      </c>
      <c r="H326">
        <f t="shared" si="210"/>
        <v>2040</v>
      </c>
      <c r="I326" cm="1">
        <f t="array" ref="I326">IF(H326&gt;=MAX($D$3:$D$100),MAX($D$3:$D$100),IF(G326&lt;$D$3,$D$3,INDEX($D$3:$D$100,MATCH(G326,$D$3:$D$100)+1)))</f>
        <v>2040</v>
      </c>
      <c r="J326">
        <f t="shared" si="211"/>
        <v>6.8040000000000003E-2</v>
      </c>
      <c r="K326">
        <f t="shared" si="212"/>
        <v>6.8040000000000003E-2</v>
      </c>
      <c r="L326">
        <f t="shared" si="213"/>
        <v>6.8040000000000003E-2</v>
      </c>
      <c r="M326">
        <f t="shared" si="214"/>
        <v>828.18288000000007</v>
      </c>
      <c r="N326">
        <f t="shared" si="215"/>
        <v>0</v>
      </c>
      <c r="S326">
        <f t="shared" si="247"/>
        <v>2336</v>
      </c>
      <c r="T326">
        <f t="shared" si="216"/>
        <v>2040</v>
      </c>
      <c r="U326" cm="1">
        <f t="array" ref="U326">IF(T326&gt;=MAX($D$3:$D$100),MAX($D$3:$D$100),IF(S326&lt;$D$3,$D$3,INDEX($D$3:$D$100,MATCH(S326,$D$3:$D$100)+1)))</f>
        <v>2040</v>
      </c>
      <c r="V326">
        <f t="shared" si="217"/>
        <v>4.5720000000000003E-5</v>
      </c>
      <c r="W326" s="38">
        <f t="shared" si="218"/>
        <v>4.5720000000000003E-5</v>
      </c>
      <c r="X326">
        <f t="shared" si="219"/>
        <v>4.5720000000000003E-5</v>
      </c>
      <c r="Y326">
        <f t="shared" si="220"/>
        <v>0.55650384000000008</v>
      </c>
      <c r="Z326">
        <f t="shared" si="221"/>
        <v>0</v>
      </c>
      <c r="AE326">
        <f t="shared" si="248"/>
        <v>2336</v>
      </c>
      <c r="AF326">
        <f t="shared" si="222"/>
        <v>2040</v>
      </c>
      <c r="AG326" cm="1">
        <f t="array" ref="AG326">IF(AF326&gt;=MAX($D$3:$D$100),MAX($D$3:$D$100),IF(AE326&lt;$D$3,$D$3,INDEX($D$3:$D$100,MATCH(AE326,$D$3:$D$100)+1)))</f>
        <v>2040</v>
      </c>
      <c r="AH326">
        <f t="shared" si="223"/>
        <v>4.572E-4</v>
      </c>
      <c r="AI326" s="38">
        <f t="shared" si="224"/>
        <v>4.572E-4</v>
      </c>
      <c r="AJ326">
        <f t="shared" si="225"/>
        <v>4.572E-4</v>
      </c>
      <c r="AK326">
        <f t="shared" si="226"/>
        <v>5.5650383999999997</v>
      </c>
      <c r="AL326">
        <f t="shared" si="227"/>
        <v>0</v>
      </c>
      <c r="AQ326">
        <f t="shared" si="249"/>
        <v>2336</v>
      </c>
      <c r="AR326">
        <f t="shared" si="228"/>
        <v>2040</v>
      </c>
      <c r="AS326" cm="1">
        <f t="array" ref="AS326">IF(AR326&gt;=MAX($D$3:$D$100),MAX($D$3:$D$100),IF(AQ326&lt;$D$3,$D$3,INDEX($D$3:$D$100,MATCH(AQ326,$D$3:$D$100)+1)))</f>
        <v>2040</v>
      </c>
      <c r="AT326">
        <f t="shared" si="229"/>
        <v>9.6840000000000001E-5</v>
      </c>
      <c r="AU326" s="38">
        <f t="shared" si="230"/>
        <v>9.6840000000000001E-5</v>
      </c>
      <c r="AV326">
        <f t="shared" si="231"/>
        <v>9.6840000000000001E-5</v>
      </c>
      <c r="AW326">
        <f t="shared" si="232"/>
        <v>1.17873648</v>
      </c>
      <c r="AX326">
        <f t="shared" si="233"/>
        <v>0</v>
      </c>
      <c r="BC326">
        <f t="shared" si="250"/>
        <v>2336</v>
      </c>
      <c r="BD326">
        <f t="shared" si="234"/>
        <v>2040</v>
      </c>
      <c r="BE326" cm="1">
        <f t="array" ref="BE326">IF(BD326&gt;=MAX($D$3:$D$100),MAX($D$3:$D$100),IF(BC326&lt;$D$3,$D$3,INDEX($D$3:$D$100,MATCH(BC326,$D$3:$D$100)+1)))</f>
        <v>2040</v>
      </c>
      <c r="BF326">
        <f t="shared" si="235"/>
        <v>0.61919999999999997</v>
      </c>
      <c r="BG326" s="38">
        <f t="shared" si="236"/>
        <v>0.61919999999999997</v>
      </c>
      <c r="BH326">
        <f t="shared" si="237"/>
        <v>0.61919999999999997</v>
      </c>
      <c r="BI326">
        <f t="shared" si="238"/>
        <v>7536.9023999999999</v>
      </c>
      <c r="BJ326">
        <f t="shared" si="239"/>
        <v>0</v>
      </c>
      <c r="BL326" s="1" t="str" cm="1">
        <f t="array" ref="BL326">IF(INDEX(Utilities!326:326,$B$9)="","",INDEX(Utilities!326:326,$B$9))</f>
        <v/>
      </c>
      <c r="BM326" s="1" t="str" cm="1">
        <f t="array" ref="BM326">IF(INDEX(Utilities!326:326,$B$9 + 5)="","",INDEX(Utilities!326:326,$B$9 +5))</f>
        <v/>
      </c>
      <c r="BO326">
        <f t="shared" si="251"/>
        <v>2336</v>
      </c>
      <c r="BP326">
        <f t="shared" si="240"/>
        <v>2040</v>
      </c>
      <c r="BQ326" cm="1">
        <f t="array" ref="BQ326">IF(BP326&gt;=MAX($D$3:$D$100),MAX($D$3:$D$100),IF(BO326&lt;$D$3,$D$3,INDEX($D$3:$D$100,MATCH(BO326,$D$3:$D$100)+1)))</f>
        <v>2040</v>
      </c>
      <c r="BR326">
        <f t="shared" si="241"/>
        <v>4.5396000000000001</v>
      </c>
      <c r="BS326" s="38">
        <f t="shared" si="242"/>
        <v>4.5396000000000001</v>
      </c>
      <c r="BT326">
        <f t="shared" si="243"/>
        <v>4.5396000000000001</v>
      </c>
      <c r="BU326">
        <f t="shared" si="244"/>
        <v>55256.011200000001</v>
      </c>
      <c r="BV326">
        <f t="shared" si="245"/>
        <v>0</v>
      </c>
    </row>
    <row r="327" spans="7:74" x14ac:dyDescent="0.25">
      <c r="G327">
        <f t="shared" si="246"/>
        <v>2337</v>
      </c>
      <c r="H327">
        <f t="shared" si="210"/>
        <v>2040</v>
      </c>
      <c r="I327" cm="1">
        <f t="array" ref="I327">IF(H327&gt;=MAX($D$3:$D$100),MAX($D$3:$D$100),IF(G327&lt;$D$3,$D$3,INDEX($D$3:$D$100,MATCH(G327,$D$3:$D$100)+1)))</f>
        <v>2040</v>
      </c>
      <c r="J327">
        <f t="shared" si="211"/>
        <v>6.8040000000000003E-2</v>
      </c>
      <c r="K327">
        <f t="shared" si="212"/>
        <v>6.8040000000000003E-2</v>
      </c>
      <c r="L327">
        <f t="shared" si="213"/>
        <v>6.8040000000000003E-2</v>
      </c>
      <c r="M327">
        <f t="shared" si="214"/>
        <v>828.18288000000007</v>
      </c>
      <c r="N327">
        <f t="shared" si="215"/>
        <v>0</v>
      </c>
      <c r="S327">
        <f t="shared" si="247"/>
        <v>2337</v>
      </c>
      <c r="T327">
        <f t="shared" si="216"/>
        <v>2040</v>
      </c>
      <c r="U327" cm="1">
        <f t="array" ref="U327">IF(T327&gt;=MAX($D$3:$D$100),MAX($D$3:$D$100),IF(S327&lt;$D$3,$D$3,INDEX($D$3:$D$100,MATCH(S327,$D$3:$D$100)+1)))</f>
        <v>2040</v>
      </c>
      <c r="V327">
        <f t="shared" si="217"/>
        <v>4.5720000000000003E-5</v>
      </c>
      <c r="W327" s="38">
        <f t="shared" si="218"/>
        <v>4.5720000000000003E-5</v>
      </c>
      <c r="X327">
        <f t="shared" si="219"/>
        <v>4.5720000000000003E-5</v>
      </c>
      <c r="Y327">
        <f t="shared" si="220"/>
        <v>0.55650384000000008</v>
      </c>
      <c r="Z327">
        <f t="shared" si="221"/>
        <v>0</v>
      </c>
      <c r="AE327">
        <f t="shared" si="248"/>
        <v>2337</v>
      </c>
      <c r="AF327">
        <f t="shared" si="222"/>
        <v>2040</v>
      </c>
      <c r="AG327" cm="1">
        <f t="array" ref="AG327">IF(AF327&gt;=MAX($D$3:$D$100),MAX($D$3:$D$100),IF(AE327&lt;$D$3,$D$3,INDEX($D$3:$D$100,MATCH(AE327,$D$3:$D$100)+1)))</f>
        <v>2040</v>
      </c>
      <c r="AH327">
        <f t="shared" si="223"/>
        <v>4.572E-4</v>
      </c>
      <c r="AI327" s="38">
        <f t="shared" si="224"/>
        <v>4.572E-4</v>
      </c>
      <c r="AJ327">
        <f t="shared" si="225"/>
        <v>4.572E-4</v>
      </c>
      <c r="AK327">
        <f t="shared" si="226"/>
        <v>5.5650383999999997</v>
      </c>
      <c r="AL327">
        <f t="shared" si="227"/>
        <v>0</v>
      </c>
      <c r="AQ327">
        <f t="shared" si="249"/>
        <v>2337</v>
      </c>
      <c r="AR327">
        <f t="shared" si="228"/>
        <v>2040</v>
      </c>
      <c r="AS327" cm="1">
        <f t="array" ref="AS327">IF(AR327&gt;=MAX($D$3:$D$100),MAX($D$3:$D$100),IF(AQ327&lt;$D$3,$D$3,INDEX($D$3:$D$100,MATCH(AQ327,$D$3:$D$100)+1)))</f>
        <v>2040</v>
      </c>
      <c r="AT327">
        <f t="shared" si="229"/>
        <v>9.6840000000000001E-5</v>
      </c>
      <c r="AU327" s="38">
        <f t="shared" si="230"/>
        <v>9.6840000000000001E-5</v>
      </c>
      <c r="AV327">
        <f t="shared" si="231"/>
        <v>9.6840000000000001E-5</v>
      </c>
      <c r="AW327">
        <f t="shared" si="232"/>
        <v>1.17873648</v>
      </c>
      <c r="AX327">
        <f t="shared" si="233"/>
        <v>0</v>
      </c>
      <c r="BC327">
        <f t="shared" si="250"/>
        <v>2337</v>
      </c>
      <c r="BD327">
        <f t="shared" si="234"/>
        <v>2040</v>
      </c>
      <c r="BE327" cm="1">
        <f t="array" ref="BE327">IF(BD327&gt;=MAX($D$3:$D$100),MAX($D$3:$D$100),IF(BC327&lt;$D$3,$D$3,INDEX($D$3:$D$100,MATCH(BC327,$D$3:$D$100)+1)))</f>
        <v>2040</v>
      </c>
      <c r="BF327">
        <f t="shared" si="235"/>
        <v>0.61919999999999997</v>
      </c>
      <c r="BG327" s="38">
        <f t="shared" si="236"/>
        <v>0.61919999999999997</v>
      </c>
      <c r="BH327">
        <f t="shared" si="237"/>
        <v>0.61919999999999997</v>
      </c>
      <c r="BI327">
        <f t="shared" si="238"/>
        <v>7536.9023999999999</v>
      </c>
      <c r="BJ327">
        <f t="shared" si="239"/>
        <v>0</v>
      </c>
      <c r="BL327" s="1" t="str" cm="1">
        <f t="array" ref="BL327">IF(INDEX(Utilities!327:327,$B$9)="","",INDEX(Utilities!327:327,$B$9))</f>
        <v/>
      </c>
      <c r="BM327" s="1" t="str" cm="1">
        <f t="array" ref="BM327">IF(INDEX(Utilities!327:327,$B$9 + 5)="","",INDEX(Utilities!327:327,$B$9 +5))</f>
        <v/>
      </c>
      <c r="BO327">
        <f t="shared" si="251"/>
        <v>2337</v>
      </c>
      <c r="BP327">
        <f t="shared" si="240"/>
        <v>2040</v>
      </c>
      <c r="BQ327" cm="1">
        <f t="array" ref="BQ327">IF(BP327&gt;=MAX($D$3:$D$100),MAX($D$3:$D$100),IF(BO327&lt;$D$3,$D$3,INDEX($D$3:$D$100,MATCH(BO327,$D$3:$D$100)+1)))</f>
        <v>2040</v>
      </c>
      <c r="BR327">
        <f t="shared" si="241"/>
        <v>4.5396000000000001</v>
      </c>
      <c r="BS327" s="38">
        <f t="shared" si="242"/>
        <v>4.5396000000000001</v>
      </c>
      <c r="BT327">
        <f t="shared" si="243"/>
        <v>4.5396000000000001</v>
      </c>
      <c r="BU327">
        <f t="shared" si="244"/>
        <v>55256.011200000001</v>
      </c>
      <c r="BV327">
        <f t="shared" si="245"/>
        <v>0</v>
      </c>
    </row>
    <row r="328" spans="7:74" x14ac:dyDescent="0.25">
      <c r="G328">
        <f t="shared" si="246"/>
        <v>2338</v>
      </c>
      <c r="H328">
        <f t="shared" si="210"/>
        <v>2040</v>
      </c>
      <c r="I328" cm="1">
        <f t="array" ref="I328">IF(H328&gt;=MAX($D$3:$D$100),MAX($D$3:$D$100),IF(G328&lt;$D$3,$D$3,INDEX($D$3:$D$100,MATCH(G328,$D$3:$D$100)+1)))</f>
        <v>2040</v>
      </c>
      <c r="J328">
        <f t="shared" si="211"/>
        <v>6.8040000000000003E-2</v>
      </c>
      <c r="K328">
        <f t="shared" si="212"/>
        <v>6.8040000000000003E-2</v>
      </c>
      <c r="L328">
        <f t="shared" si="213"/>
        <v>6.8040000000000003E-2</v>
      </c>
      <c r="M328">
        <f t="shared" si="214"/>
        <v>828.18288000000007</v>
      </c>
      <c r="N328">
        <f t="shared" si="215"/>
        <v>0</v>
      </c>
      <c r="S328">
        <f t="shared" si="247"/>
        <v>2338</v>
      </c>
      <c r="T328">
        <f t="shared" si="216"/>
        <v>2040</v>
      </c>
      <c r="U328" cm="1">
        <f t="array" ref="U328">IF(T328&gt;=MAX($D$3:$D$100),MAX($D$3:$D$100),IF(S328&lt;$D$3,$D$3,INDEX($D$3:$D$100,MATCH(S328,$D$3:$D$100)+1)))</f>
        <v>2040</v>
      </c>
      <c r="V328">
        <f t="shared" si="217"/>
        <v>4.5720000000000003E-5</v>
      </c>
      <c r="W328" s="38">
        <f t="shared" si="218"/>
        <v>4.5720000000000003E-5</v>
      </c>
      <c r="X328">
        <f t="shared" si="219"/>
        <v>4.5720000000000003E-5</v>
      </c>
      <c r="Y328">
        <f t="shared" si="220"/>
        <v>0.55650384000000008</v>
      </c>
      <c r="Z328">
        <f t="shared" si="221"/>
        <v>0</v>
      </c>
      <c r="AE328">
        <f t="shared" si="248"/>
        <v>2338</v>
      </c>
      <c r="AF328">
        <f t="shared" si="222"/>
        <v>2040</v>
      </c>
      <c r="AG328" cm="1">
        <f t="array" ref="AG328">IF(AF328&gt;=MAX($D$3:$D$100),MAX($D$3:$D$100),IF(AE328&lt;$D$3,$D$3,INDEX($D$3:$D$100,MATCH(AE328,$D$3:$D$100)+1)))</f>
        <v>2040</v>
      </c>
      <c r="AH328">
        <f t="shared" si="223"/>
        <v>4.572E-4</v>
      </c>
      <c r="AI328" s="38">
        <f t="shared" si="224"/>
        <v>4.572E-4</v>
      </c>
      <c r="AJ328">
        <f t="shared" si="225"/>
        <v>4.572E-4</v>
      </c>
      <c r="AK328">
        <f t="shared" si="226"/>
        <v>5.5650383999999997</v>
      </c>
      <c r="AL328">
        <f t="shared" si="227"/>
        <v>0</v>
      </c>
      <c r="AQ328">
        <f t="shared" si="249"/>
        <v>2338</v>
      </c>
      <c r="AR328">
        <f t="shared" si="228"/>
        <v>2040</v>
      </c>
      <c r="AS328" cm="1">
        <f t="array" ref="AS328">IF(AR328&gt;=MAX($D$3:$D$100),MAX($D$3:$D$100),IF(AQ328&lt;$D$3,$D$3,INDEX($D$3:$D$100,MATCH(AQ328,$D$3:$D$100)+1)))</f>
        <v>2040</v>
      </c>
      <c r="AT328">
        <f t="shared" si="229"/>
        <v>9.6840000000000001E-5</v>
      </c>
      <c r="AU328" s="38">
        <f t="shared" si="230"/>
        <v>9.6840000000000001E-5</v>
      </c>
      <c r="AV328">
        <f t="shared" si="231"/>
        <v>9.6840000000000001E-5</v>
      </c>
      <c r="AW328">
        <f t="shared" si="232"/>
        <v>1.17873648</v>
      </c>
      <c r="AX328">
        <f t="shared" si="233"/>
        <v>0</v>
      </c>
      <c r="BC328">
        <f t="shared" si="250"/>
        <v>2338</v>
      </c>
      <c r="BD328">
        <f t="shared" si="234"/>
        <v>2040</v>
      </c>
      <c r="BE328" cm="1">
        <f t="array" ref="BE328">IF(BD328&gt;=MAX($D$3:$D$100),MAX($D$3:$D$100),IF(BC328&lt;$D$3,$D$3,INDEX($D$3:$D$100,MATCH(BC328,$D$3:$D$100)+1)))</f>
        <v>2040</v>
      </c>
      <c r="BF328">
        <f t="shared" si="235"/>
        <v>0.61919999999999997</v>
      </c>
      <c r="BG328" s="38">
        <f t="shared" si="236"/>
        <v>0.61919999999999997</v>
      </c>
      <c r="BH328">
        <f t="shared" si="237"/>
        <v>0.61919999999999997</v>
      </c>
      <c r="BI328">
        <f t="shared" si="238"/>
        <v>7536.9023999999999</v>
      </c>
      <c r="BJ328">
        <f t="shared" si="239"/>
        <v>0</v>
      </c>
      <c r="BL328" s="1" t="str" cm="1">
        <f t="array" ref="BL328">IF(INDEX(Utilities!328:328,$B$9)="","",INDEX(Utilities!328:328,$B$9))</f>
        <v/>
      </c>
      <c r="BM328" s="1" t="str" cm="1">
        <f t="array" ref="BM328">IF(INDEX(Utilities!328:328,$B$9 + 5)="","",INDEX(Utilities!328:328,$B$9 +5))</f>
        <v/>
      </c>
      <c r="BO328">
        <f t="shared" si="251"/>
        <v>2338</v>
      </c>
      <c r="BP328">
        <f t="shared" si="240"/>
        <v>2040</v>
      </c>
      <c r="BQ328" cm="1">
        <f t="array" ref="BQ328">IF(BP328&gt;=MAX($D$3:$D$100),MAX($D$3:$D$100),IF(BO328&lt;$D$3,$D$3,INDEX($D$3:$D$100,MATCH(BO328,$D$3:$D$100)+1)))</f>
        <v>2040</v>
      </c>
      <c r="BR328">
        <f t="shared" si="241"/>
        <v>4.5396000000000001</v>
      </c>
      <c r="BS328" s="38">
        <f t="shared" si="242"/>
        <v>4.5396000000000001</v>
      </c>
      <c r="BT328">
        <f t="shared" si="243"/>
        <v>4.5396000000000001</v>
      </c>
      <c r="BU328">
        <f t="shared" si="244"/>
        <v>55256.011200000001</v>
      </c>
      <c r="BV328">
        <f t="shared" si="245"/>
        <v>0</v>
      </c>
    </row>
    <row r="329" spans="7:74" x14ac:dyDescent="0.25">
      <c r="G329">
        <f t="shared" si="246"/>
        <v>2339</v>
      </c>
      <c r="H329">
        <f t="shared" si="210"/>
        <v>2040</v>
      </c>
      <c r="I329" cm="1">
        <f t="array" ref="I329">IF(H329&gt;=MAX($D$3:$D$100),MAX($D$3:$D$100),IF(G329&lt;$D$3,$D$3,INDEX($D$3:$D$100,MATCH(G329,$D$3:$D$100)+1)))</f>
        <v>2040</v>
      </c>
      <c r="J329">
        <f t="shared" si="211"/>
        <v>6.8040000000000003E-2</v>
      </c>
      <c r="K329">
        <f t="shared" si="212"/>
        <v>6.8040000000000003E-2</v>
      </c>
      <c r="L329">
        <f t="shared" si="213"/>
        <v>6.8040000000000003E-2</v>
      </c>
      <c r="M329">
        <f t="shared" si="214"/>
        <v>828.18288000000007</v>
      </c>
      <c r="N329">
        <f t="shared" si="215"/>
        <v>0</v>
      </c>
      <c r="S329">
        <f t="shared" si="247"/>
        <v>2339</v>
      </c>
      <c r="T329">
        <f t="shared" si="216"/>
        <v>2040</v>
      </c>
      <c r="U329" cm="1">
        <f t="array" ref="U329">IF(T329&gt;=MAX($D$3:$D$100),MAX($D$3:$D$100),IF(S329&lt;$D$3,$D$3,INDEX($D$3:$D$100,MATCH(S329,$D$3:$D$100)+1)))</f>
        <v>2040</v>
      </c>
      <c r="V329">
        <f t="shared" si="217"/>
        <v>4.5720000000000003E-5</v>
      </c>
      <c r="W329" s="38">
        <f t="shared" si="218"/>
        <v>4.5720000000000003E-5</v>
      </c>
      <c r="X329">
        <f t="shared" si="219"/>
        <v>4.5720000000000003E-5</v>
      </c>
      <c r="Y329">
        <f t="shared" si="220"/>
        <v>0.55650384000000008</v>
      </c>
      <c r="Z329">
        <f t="shared" si="221"/>
        <v>0</v>
      </c>
      <c r="AE329">
        <f t="shared" si="248"/>
        <v>2339</v>
      </c>
      <c r="AF329">
        <f t="shared" si="222"/>
        <v>2040</v>
      </c>
      <c r="AG329" cm="1">
        <f t="array" ref="AG329">IF(AF329&gt;=MAX($D$3:$D$100),MAX($D$3:$D$100),IF(AE329&lt;$D$3,$D$3,INDEX($D$3:$D$100,MATCH(AE329,$D$3:$D$100)+1)))</f>
        <v>2040</v>
      </c>
      <c r="AH329">
        <f t="shared" si="223"/>
        <v>4.572E-4</v>
      </c>
      <c r="AI329" s="38">
        <f t="shared" si="224"/>
        <v>4.572E-4</v>
      </c>
      <c r="AJ329">
        <f t="shared" si="225"/>
        <v>4.572E-4</v>
      </c>
      <c r="AK329">
        <f t="shared" si="226"/>
        <v>5.5650383999999997</v>
      </c>
      <c r="AL329">
        <f t="shared" si="227"/>
        <v>0</v>
      </c>
      <c r="AQ329">
        <f t="shared" si="249"/>
        <v>2339</v>
      </c>
      <c r="AR329">
        <f t="shared" si="228"/>
        <v>2040</v>
      </c>
      <c r="AS329" cm="1">
        <f t="array" ref="AS329">IF(AR329&gt;=MAX($D$3:$D$100),MAX($D$3:$D$100),IF(AQ329&lt;$D$3,$D$3,INDEX($D$3:$D$100,MATCH(AQ329,$D$3:$D$100)+1)))</f>
        <v>2040</v>
      </c>
      <c r="AT329">
        <f t="shared" si="229"/>
        <v>9.6840000000000001E-5</v>
      </c>
      <c r="AU329" s="38">
        <f t="shared" si="230"/>
        <v>9.6840000000000001E-5</v>
      </c>
      <c r="AV329">
        <f t="shared" si="231"/>
        <v>9.6840000000000001E-5</v>
      </c>
      <c r="AW329">
        <f t="shared" si="232"/>
        <v>1.17873648</v>
      </c>
      <c r="AX329">
        <f t="shared" si="233"/>
        <v>0</v>
      </c>
      <c r="BC329">
        <f t="shared" si="250"/>
        <v>2339</v>
      </c>
      <c r="BD329">
        <f t="shared" si="234"/>
        <v>2040</v>
      </c>
      <c r="BE329" cm="1">
        <f t="array" ref="BE329">IF(BD329&gt;=MAX($D$3:$D$100),MAX($D$3:$D$100),IF(BC329&lt;$D$3,$D$3,INDEX($D$3:$D$100,MATCH(BC329,$D$3:$D$100)+1)))</f>
        <v>2040</v>
      </c>
      <c r="BF329">
        <f t="shared" si="235"/>
        <v>0.61919999999999997</v>
      </c>
      <c r="BG329" s="38">
        <f t="shared" si="236"/>
        <v>0.61919999999999997</v>
      </c>
      <c r="BH329">
        <f t="shared" si="237"/>
        <v>0.61919999999999997</v>
      </c>
      <c r="BI329">
        <f t="shared" si="238"/>
        <v>7536.9023999999999</v>
      </c>
      <c r="BJ329">
        <f t="shared" si="239"/>
        <v>0</v>
      </c>
      <c r="BL329" s="1" t="str" cm="1">
        <f t="array" ref="BL329">IF(INDEX(Utilities!329:329,$B$9)="","",INDEX(Utilities!329:329,$B$9))</f>
        <v/>
      </c>
      <c r="BM329" s="1" t="str" cm="1">
        <f t="array" ref="BM329">IF(INDEX(Utilities!329:329,$B$9 + 5)="","",INDEX(Utilities!329:329,$B$9 +5))</f>
        <v/>
      </c>
      <c r="BO329">
        <f t="shared" si="251"/>
        <v>2339</v>
      </c>
      <c r="BP329">
        <f t="shared" si="240"/>
        <v>2040</v>
      </c>
      <c r="BQ329" cm="1">
        <f t="array" ref="BQ329">IF(BP329&gt;=MAX($D$3:$D$100),MAX($D$3:$D$100),IF(BO329&lt;$D$3,$D$3,INDEX($D$3:$D$100,MATCH(BO329,$D$3:$D$100)+1)))</f>
        <v>2040</v>
      </c>
      <c r="BR329">
        <f t="shared" si="241"/>
        <v>4.5396000000000001</v>
      </c>
      <c r="BS329" s="38">
        <f t="shared" si="242"/>
        <v>4.5396000000000001</v>
      </c>
      <c r="BT329">
        <f t="shared" si="243"/>
        <v>4.5396000000000001</v>
      </c>
      <c r="BU329">
        <f t="shared" si="244"/>
        <v>55256.011200000001</v>
      </c>
      <c r="BV329">
        <f t="shared" si="245"/>
        <v>0</v>
      </c>
    </row>
    <row r="330" spans="7:74" x14ac:dyDescent="0.25">
      <c r="G330">
        <f t="shared" si="246"/>
        <v>2340</v>
      </c>
      <c r="H330">
        <f t="shared" si="210"/>
        <v>2040</v>
      </c>
      <c r="I330" cm="1">
        <f t="array" ref="I330">IF(H330&gt;=MAX($D$3:$D$100),MAX($D$3:$D$100),IF(G330&lt;$D$3,$D$3,INDEX($D$3:$D$100,MATCH(G330,$D$3:$D$100)+1)))</f>
        <v>2040</v>
      </c>
      <c r="J330">
        <f t="shared" si="211"/>
        <v>6.8040000000000003E-2</v>
      </c>
      <c r="K330">
        <f t="shared" si="212"/>
        <v>6.8040000000000003E-2</v>
      </c>
      <c r="L330">
        <f t="shared" si="213"/>
        <v>6.8040000000000003E-2</v>
      </c>
      <c r="M330">
        <f t="shared" si="214"/>
        <v>828.18288000000007</v>
      </c>
      <c r="N330">
        <f t="shared" si="215"/>
        <v>0</v>
      </c>
      <c r="S330">
        <f t="shared" si="247"/>
        <v>2340</v>
      </c>
      <c r="T330">
        <f t="shared" si="216"/>
        <v>2040</v>
      </c>
      <c r="U330" cm="1">
        <f t="array" ref="U330">IF(T330&gt;=MAX($D$3:$D$100),MAX($D$3:$D$100),IF(S330&lt;$D$3,$D$3,INDEX($D$3:$D$100,MATCH(S330,$D$3:$D$100)+1)))</f>
        <v>2040</v>
      </c>
      <c r="V330">
        <f t="shared" si="217"/>
        <v>4.5720000000000003E-5</v>
      </c>
      <c r="W330" s="38">
        <f t="shared" si="218"/>
        <v>4.5720000000000003E-5</v>
      </c>
      <c r="X330">
        <f t="shared" si="219"/>
        <v>4.5720000000000003E-5</v>
      </c>
      <c r="Y330">
        <f t="shared" si="220"/>
        <v>0.55650384000000008</v>
      </c>
      <c r="Z330">
        <f t="shared" si="221"/>
        <v>0</v>
      </c>
      <c r="AE330">
        <f t="shared" si="248"/>
        <v>2340</v>
      </c>
      <c r="AF330">
        <f t="shared" si="222"/>
        <v>2040</v>
      </c>
      <c r="AG330" cm="1">
        <f t="array" ref="AG330">IF(AF330&gt;=MAX($D$3:$D$100),MAX($D$3:$D$100),IF(AE330&lt;$D$3,$D$3,INDEX($D$3:$D$100,MATCH(AE330,$D$3:$D$100)+1)))</f>
        <v>2040</v>
      </c>
      <c r="AH330">
        <f t="shared" si="223"/>
        <v>4.572E-4</v>
      </c>
      <c r="AI330" s="38">
        <f t="shared" si="224"/>
        <v>4.572E-4</v>
      </c>
      <c r="AJ330">
        <f t="shared" si="225"/>
        <v>4.572E-4</v>
      </c>
      <c r="AK330">
        <f t="shared" si="226"/>
        <v>5.5650383999999997</v>
      </c>
      <c r="AL330">
        <f t="shared" si="227"/>
        <v>0</v>
      </c>
      <c r="AQ330">
        <f t="shared" si="249"/>
        <v>2340</v>
      </c>
      <c r="AR330">
        <f t="shared" si="228"/>
        <v>2040</v>
      </c>
      <c r="AS330" cm="1">
        <f t="array" ref="AS330">IF(AR330&gt;=MAX($D$3:$D$100),MAX($D$3:$D$100),IF(AQ330&lt;$D$3,$D$3,INDEX($D$3:$D$100,MATCH(AQ330,$D$3:$D$100)+1)))</f>
        <v>2040</v>
      </c>
      <c r="AT330">
        <f t="shared" si="229"/>
        <v>9.6840000000000001E-5</v>
      </c>
      <c r="AU330" s="38">
        <f t="shared" si="230"/>
        <v>9.6840000000000001E-5</v>
      </c>
      <c r="AV330">
        <f t="shared" si="231"/>
        <v>9.6840000000000001E-5</v>
      </c>
      <c r="AW330">
        <f t="shared" si="232"/>
        <v>1.17873648</v>
      </c>
      <c r="AX330">
        <f t="shared" si="233"/>
        <v>0</v>
      </c>
      <c r="BC330">
        <f t="shared" si="250"/>
        <v>2340</v>
      </c>
      <c r="BD330">
        <f t="shared" si="234"/>
        <v>2040</v>
      </c>
      <c r="BE330" cm="1">
        <f t="array" ref="BE330">IF(BD330&gt;=MAX($D$3:$D$100),MAX($D$3:$D$100),IF(BC330&lt;$D$3,$D$3,INDEX($D$3:$D$100,MATCH(BC330,$D$3:$D$100)+1)))</f>
        <v>2040</v>
      </c>
      <c r="BF330">
        <f t="shared" si="235"/>
        <v>0.61919999999999997</v>
      </c>
      <c r="BG330" s="38">
        <f t="shared" si="236"/>
        <v>0.61919999999999997</v>
      </c>
      <c r="BH330">
        <f t="shared" si="237"/>
        <v>0.61919999999999997</v>
      </c>
      <c r="BI330">
        <f t="shared" si="238"/>
        <v>7536.9023999999999</v>
      </c>
      <c r="BJ330">
        <f t="shared" si="239"/>
        <v>0</v>
      </c>
      <c r="BL330" s="1" t="str" cm="1">
        <f t="array" ref="BL330">IF(INDEX(Utilities!330:330,$B$9)="","",INDEX(Utilities!330:330,$B$9))</f>
        <v/>
      </c>
      <c r="BM330" s="1" t="str" cm="1">
        <f t="array" ref="BM330">IF(INDEX(Utilities!330:330,$B$9 + 5)="","",INDEX(Utilities!330:330,$B$9 +5))</f>
        <v/>
      </c>
      <c r="BO330">
        <f t="shared" si="251"/>
        <v>2340</v>
      </c>
      <c r="BP330">
        <f t="shared" si="240"/>
        <v>2040</v>
      </c>
      <c r="BQ330" cm="1">
        <f t="array" ref="BQ330">IF(BP330&gt;=MAX($D$3:$D$100),MAX($D$3:$D$100),IF(BO330&lt;$D$3,$D$3,INDEX($D$3:$D$100,MATCH(BO330,$D$3:$D$100)+1)))</f>
        <v>2040</v>
      </c>
      <c r="BR330">
        <f t="shared" si="241"/>
        <v>4.5396000000000001</v>
      </c>
      <c r="BS330" s="38">
        <f t="shared" si="242"/>
        <v>4.5396000000000001</v>
      </c>
      <c r="BT330">
        <f t="shared" si="243"/>
        <v>4.5396000000000001</v>
      </c>
      <c r="BU330">
        <f t="shared" si="244"/>
        <v>55256.011200000001</v>
      </c>
      <c r="BV330">
        <f t="shared" si="245"/>
        <v>0</v>
      </c>
    </row>
    <row r="331" spans="7:74" x14ac:dyDescent="0.25">
      <c r="G331">
        <f t="shared" si="246"/>
        <v>2341</v>
      </c>
      <c r="H331">
        <f t="shared" si="210"/>
        <v>2040</v>
      </c>
      <c r="I331" cm="1">
        <f t="array" ref="I331">IF(H331&gt;=MAX($D$3:$D$100),MAX($D$3:$D$100),IF(G331&lt;$D$3,$D$3,INDEX($D$3:$D$100,MATCH(G331,$D$3:$D$100)+1)))</f>
        <v>2040</v>
      </c>
      <c r="J331">
        <f t="shared" si="211"/>
        <v>6.8040000000000003E-2</v>
      </c>
      <c r="K331">
        <f t="shared" si="212"/>
        <v>6.8040000000000003E-2</v>
      </c>
      <c r="L331">
        <f t="shared" si="213"/>
        <v>6.8040000000000003E-2</v>
      </c>
      <c r="M331">
        <f t="shared" si="214"/>
        <v>828.18288000000007</v>
      </c>
      <c r="N331">
        <f t="shared" si="215"/>
        <v>0</v>
      </c>
      <c r="S331">
        <f t="shared" si="247"/>
        <v>2341</v>
      </c>
      <c r="T331">
        <f t="shared" si="216"/>
        <v>2040</v>
      </c>
      <c r="U331" cm="1">
        <f t="array" ref="U331">IF(T331&gt;=MAX($D$3:$D$100),MAX($D$3:$D$100),IF(S331&lt;$D$3,$D$3,INDEX($D$3:$D$100,MATCH(S331,$D$3:$D$100)+1)))</f>
        <v>2040</v>
      </c>
      <c r="V331">
        <f t="shared" si="217"/>
        <v>4.5720000000000003E-5</v>
      </c>
      <c r="W331" s="38">
        <f t="shared" si="218"/>
        <v>4.5720000000000003E-5</v>
      </c>
      <c r="X331">
        <f t="shared" si="219"/>
        <v>4.5720000000000003E-5</v>
      </c>
      <c r="Y331">
        <f t="shared" si="220"/>
        <v>0.55650384000000008</v>
      </c>
      <c r="Z331">
        <f t="shared" si="221"/>
        <v>0</v>
      </c>
      <c r="AE331">
        <f t="shared" si="248"/>
        <v>2341</v>
      </c>
      <c r="AF331">
        <f t="shared" si="222"/>
        <v>2040</v>
      </c>
      <c r="AG331" cm="1">
        <f t="array" ref="AG331">IF(AF331&gt;=MAX($D$3:$D$100),MAX($D$3:$D$100),IF(AE331&lt;$D$3,$D$3,INDEX($D$3:$D$100,MATCH(AE331,$D$3:$D$100)+1)))</f>
        <v>2040</v>
      </c>
      <c r="AH331">
        <f t="shared" si="223"/>
        <v>4.572E-4</v>
      </c>
      <c r="AI331" s="38">
        <f t="shared" si="224"/>
        <v>4.572E-4</v>
      </c>
      <c r="AJ331">
        <f t="shared" si="225"/>
        <v>4.572E-4</v>
      </c>
      <c r="AK331">
        <f t="shared" si="226"/>
        <v>5.5650383999999997</v>
      </c>
      <c r="AL331">
        <f t="shared" si="227"/>
        <v>0</v>
      </c>
      <c r="AQ331">
        <f t="shared" si="249"/>
        <v>2341</v>
      </c>
      <c r="AR331">
        <f t="shared" si="228"/>
        <v>2040</v>
      </c>
      <c r="AS331" cm="1">
        <f t="array" ref="AS331">IF(AR331&gt;=MAX($D$3:$D$100),MAX($D$3:$D$100),IF(AQ331&lt;$D$3,$D$3,INDEX($D$3:$D$100,MATCH(AQ331,$D$3:$D$100)+1)))</f>
        <v>2040</v>
      </c>
      <c r="AT331">
        <f t="shared" si="229"/>
        <v>9.6840000000000001E-5</v>
      </c>
      <c r="AU331" s="38">
        <f t="shared" si="230"/>
        <v>9.6840000000000001E-5</v>
      </c>
      <c r="AV331">
        <f t="shared" si="231"/>
        <v>9.6840000000000001E-5</v>
      </c>
      <c r="AW331">
        <f t="shared" si="232"/>
        <v>1.17873648</v>
      </c>
      <c r="AX331">
        <f t="shared" si="233"/>
        <v>0</v>
      </c>
      <c r="BC331">
        <f t="shared" si="250"/>
        <v>2341</v>
      </c>
      <c r="BD331">
        <f t="shared" si="234"/>
        <v>2040</v>
      </c>
      <c r="BE331" cm="1">
        <f t="array" ref="BE331">IF(BD331&gt;=MAX($D$3:$D$100),MAX($D$3:$D$100),IF(BC331&lt;$D$3,$D$3,INDEX($D$3:$D$100,MATCH(BC331,$D$3:$D$100)+1)))</f>
        <v>2040</v>
      </c>
      <c r="BF331">
        <f t="shared" si="235"/>
        <v>0.61919999999999997</v>
      </c>
      <c r="BG331" s="38">
        <f t="shared" si="236"/>
        <v>0.61919999999999997</v>
      </c>
      <c r="BH331">
        <f t="shared" si="237"/>
        <v>0.61919999999999997</v>
      </c>
      <c r="BI331">
        <f t="shared" si="238"/>
        <v>7536.9023999999999</v>
      </c>
      <c r="BJ331">
        <f t="shared" si="239"/>
        <v>0</v>
      </c>
      <c r="BL331" s="1" t="str" cm="1">
        <f t="array" ref="BL331">IF(INDEX(Utilities!331:331,$B$9)="","",INDEX(Utilities!331:331,$B$9))</f>
        <v/>
      </c>
      <c r="BM331" s="1" t="str" cm="1">
        <f t="array" ref="BM331">IF(INDEX(Utilities!331:331,$B$9 + 5)="","",INDEX(Utilities!331:331,$B$9 +5))</f>
        <v/>
      </c>
      <c r="BO331">
        <f t="shared" si="251"/>
        <v>2341</v>
      </c>
      <c r="BP331">
        <f t="shared" si="240"/>
        <v>2040</v>
      </c>
      <c r="BQ331" cm="1">
        <f t="array" ref="BQ331">IF(BP331&gt;=MAX($D$3:$D$100),MAX($D$3:$D$100),IF(BO331&lt;$D$3,$D$3,INDEX($D$3:$D$100,MATCH(BO331,$D$3:$D$100)+1)))</f>
        <v>2040</v>
      </c>
      <c r="BR331">
        <f t="shared" si="241"/>
        <v>4.5396000000000001</v>
      </c>
      <c r="BS331" s="38">
        <f t="shared" si="242"/>
        <v>4.5396000000000001</v>
      </c>
      <c r="BT331">
        <f t="shared" si="243"/>
        <v>4.5396000000000001</v>
      </c>
      <c r="BU331">
        <f t="shared" si="244"/>
        <v>55256.011200000001</v>
      </c>
      <c r="BV331">
        <f t="shared" si="245"/>
        <v>0</v>
      </c>
    </row>
    <row r="332" spans="7:74" x14ac:dyDescent="0.25">
      <c r="G332">
        <f t="shared" si="246"/>
        <v>2342</v>
      </c>
      <c r="H332">
        <f t="shared" si="210"/>
        <v>2040</v>
      </c>
      <c r="I332" cm="1">
        <f t="array" ref="I332">IF(H332&gt;=MAX($D$3:$D$100),MAX($D$3:$D$100),IF(G332&lt;$D$3,$D$3,INDEX($D$3:$D$100,MATCH(G332,$D$3:$D$100)+1)))</f>
        <v>2040</v>
      </c>
      <c r="J332">
        <f t="shared" si="211"/>
        <v>6.8040000000000003E-2</v>
      </c>
      <c r="K332">
        <f t="shared" si="212"/>
        <v>6.8040000000000003E-2</v>
      </c>
      <c r="L332">
        <f t="shared" si="213"/>
        <v>6.8040000000000003E-2</v>
      </c>
      <c r="M332">
        <f t="shared" si="214"/>
        <v>828.18288000000007</v>
      </c>
      <c r="N332">
        <f t="shared" si="215"/>
        <v>0</v>
      </c>
      <c r="S332">
        <f t="shared" si="247"/>
        <v>2342</v>
      </c>
      <c r="T332">
        <f t="shared" si="216"/>
        <v>2040</v>
      </c>
      <c r="U332" cm="1">
        <f t="array" ref="U332">IF(T332&gt;=MAX($D$3:$D$100),MAX($D$3:$D$100),IF(S332&lt;$D$3,$D$3,INDEX($D$3:$D$100,MATCH(S332,$D$3:$D$100)+1)))</f>
        <v>2040</v>
      </c>
      <c r="V332">
        <f t="shared" si="217"/>
        <v>4.5720000000000003E-5</v>
      </c>
      <c r="W332" s="38">
        <f t="shared" si="218"/>
        <v>4.5720000000000003E-5</v>
      </c>
      <c r="X332">
        <f t="shared" si="219"/>
        <v>4.5720000000000003E-5</v>
      </c>
      <c r="Y332">
        <f t="shared" si="220"/>
        <v>0.55650384000000008</v>
      </c>
      <c r="Z332">
        <f t="shared" si="221"/>
        <v>0</v>
      </c>
      <c r="AE332">
        <f t="shared" si="248"/>
        <v>2342</v>
      </c>
      <c r="AF332">
        <f t="shared" si="222"/>
        <v>2040</v>
      </c>
      <c r="AG332" cm="1">
        <f t="array" ref="AG332">IF(AF332&gt;=MAX($D$3:$D$100),MAX($D$3:$D$100),IF(AE332&lt;$D$3,$D$3,INDEX($D$3:$D$100,MATCH(AE332,$D$3:$D$100)+1)))</f>
        <v>2040</v>
      </c>
      <c r="AH332">
        <f t="shared" si="223"/>
        <v>4.572E-4</v>
      </c>
      <c r="AI332" s="38">
        <f t="shared" si="224"/>
        <v>4.572E-4</v>
      </c>
      <c r="AJ332">
        <f t="shared" si="225"/>
        <v>4.572E-4</v>
      </c>
      <c r="AK332">
        <f t="shared" si="226"/>
        <v>5.5650383999999997</v>
      </c>
      <c r="AL332">
        <f t="shared" si="227"/>
        <v>0</v>
      </c>
      <c r="AQ332">
        <f t="shared" si="249"/>
        <v>2342</v>
      </c>
      <c r="AR332">
        <f t="shared" si="228"/>
        <v>2040</v>
      </c>
      <c r="AS332" cm="1">
        <f t="array" ref="AS332">IF(AR332&gt;=MAX($D$3:$D$100),MAX($D$3:$D$100),IF(AQ332&lt;$D$3,$D$3,INDEX($D$3:$D$100,MATCH(AQ332,$D$3:$D$100)+1)))</f>
        <v>2040</v>
      </c>
      <c r="AT332">
        <f t="shared" si="229"/>
        <v>9.6840000000000001E-5</v>
      </c>
      <c r="AU332" s="38">
        <f t="shared" si="230"/>
        <v>9.6840000000000001E-5</v>
      </c>
      <c r="AV332">
        <f t="shared" si="231"/>
        <v>9.6840000000000001E-5</v>
      </c>
      <c r="AW332">
        <f t="shared" si="232"/>
        <v>1.17873648</v>
      </c>
      <c r="AX332">
        <f t="shared" si="233"/>
        <v>0</v>
      </c>
      <c r="BC332">
        <f t="shared" si="250"/>
        <v>2342</v>
      </c>
      <c r="BD332">
        <f t="shared" si="234"/>
        <v>2040</v>
      </c>
      <c r="BE332" cm="1">
        <f t="array" ref="BE332">IF(BD332&gt;=MAX($D$3:$D$100),MAX($D$3:$D$100),IF(BC332&lt;$D$3,$D$3,INDEX($D$3:$D$100,MATCH(BC332,$D$3:$D$100)+1)))</f>
        <v>2040</v>
      </c>
      <c r="BF332">
        <f t="shared" si="235"/>
        <v>0.61919999999999997</v>
      </c>
      <c r="BG332" s="38">
        <f t="shared" si="236"/>
        <v>0.61919999999999997</v>
      </c>
      <c r="BH332">
        <f t="shared" si="237"/>
        <v>0.61919999999999997</v>
      </c>
      <c r="BI332">
        <f t="shared" si="238"/>
        <v>7536.9023999999999</v>
      </c>
      <c r="BJ332">
        <f t="shared" si="239"/>
        <v>0</v>
      </c>
      <c r="BL332" s="1" t="str" cm="1">
        <f t="array" ref="BL332">IF(INDEX(Utilities!332:332,$B$9)="","",INDEX(Utilities!332:332,$B$9))</f>
        <v/>
      </c>
      <c r="BM332" s="1" t="str" cm="1">
        <f t="array" ref="BM332">IF(INDEX(Utilities!332:332,$B$9 + 5)="","",INDEX(Utilities!332:332,$B$9 +5))</f>
        <v/>
      </c>
      <c r="BO332">
        <f t="shared" si="251"/>
        <v>2342</v>
      </c>
      <c r="BP332">
        <f t="shared" si="240"/>
        <v>2040</v>
      </c>
      <c r="BQ332" cm="1">
        <f t="array" ref="BQ332">IF(BP332&gt;=MAX($D$3:$D$100),MAX($D$3:$D$100),IF(BO332&lt;$D$3,$D$3,INDEX($D$3:$D$100,MATCH(BO332,$D$3:$D$100)+1)))</f>
        <v>2040</v>
      </c>
      <c r="BR332">
        <f t="shared" si="241"/>
        <v>4.5396000000000001</v>
      </c>
      <c r="BS332" s="38">
        <f t="shared" si="242"/>
        <v>4.5396000000000001</v>
      </c>
      <c r="BT332">
        <f t="shared" si="243"/>
        <v>4.5396000000000001</v>
      </c>
      <c r="BU332">
        <f t="shared" si="244"/>
        <v>55256.011200000001</v>
      </c>
      <c r="BV332">
        <f t="shared" si="245"/>
        <v>0</v>
      </c>
    </row>
    <row r="333" spans="7:74" x14ac:dyDescent="0.25">
      <c r="G333">
        <f t="shared" si="246"/>
        <v>2343</v>
      </c>
      <c r="H333">
        <f t="shared" si="210"/>
        <v>2040</v>
      </c>
      <c r="I333" cm="1">
        <f t="array" ref="I333">IF(H333&gt;=MAX($D$3:$D$100),MAX($D$3:$D$100),IF(G333&lt;$D$3,$D$3,INDEX($D$3:$D$100,MATCH(G333,$D$3:$D$100)+1)))</f>
        <v>2040</v>
      </c>
      <c r="J333">
        <f t="shared" si="211"/>
        <v>6.8040000000000003E-2</v>
      </c>
      <c r="K333">
        <f t="shared" si="212"/>
        <v>6.8040000000000003E-2</v>
      </c>
      <c r="L333">
        <f t="shared" si="213"/>
        <v>6.8040000000000003E-2</v>
      </c>
      <c r="M333">
        <f t="shared" si="214"/>
        <v>828.18288000000007</v>
      </c>
      <c r="N333">
        <f t="shared" si="215"/>
        <v>0</v>
      </c>
      <c r="S333">
        <f t="shared" si="247"/>
        <v>2343</v>
      </c>
      <c r="T333">
        <f t="shared" si="216"/>
        <v>2040</v>
      </c>
      <c r="U333" cm="1">
        <f t="array" ref="U333">IF(T333&gt;=MAX($D$3:$D$100),MAX($D$3:$D$100),IF(S333&lt;$D$3,$D$3,INDEX($D$3:$D$100,MATCH(S333,$D$3:$D$100)+1)))</f>
        <v>2040</v>
      </c>
      <c r="V333">
        <f t="shared" si="217"/>
        <v>4.5720000000000003E-5</v>
      </c>
      <c r="W333" s="38">
        <f t="shared" si="218"/>
        <v>4.5720000000000003E-5</v>
      </c>
      <c r="X333">
        <f t="shared" si="219"/>
        <v>4.5720000000000003E-5</v>
      </c>
      <c r="Y333">
        <f t="shared" si="220"/>
        <v>0.55650384000000008</v>
      </c>
      <c r="Z333">
        <f t="shared" si="221"/>
        <v>0</v>
      </c>
      <c r="AE333">
        <f t="shared" si="248"/>
        <v>2343</v>
      </c>
      <c r="AF333">
        <f t="shared" si="222"/>
        <v>2040</v>
      </c>
      <c r="AG333" cm="1">
        <f t="array" ref="AG333">IF(AF333&gt;=MAX($D$3:$D$100),MAX($D$3:$D$100),IF(AE333&lt;$D$3,$D$3,INDEX($D$3:$D$100,MATCH(AE333,$D$3:$D$100)+1)))</f>
        <v>2040</v>
      </c>
      <c r="AH333">
        <f t="shared" si="223"/>
        <v>4.572E-4</v>
      </c>
      <c r="AI333" s="38">
        <f t="shared" si="224"/>
        <v>4.572E-4</v>
      </c>
      <c r="AJ333">
        <f t="shared" si="225"/>
        <v>4.572E-4</v>
      </c>
      <c r="AK333">
        <f t="shared" si="226"/>
        <v>5.5650383999999997</v>
      </c>
      <c r="AL333">
        <f t="shared" si="227"/>
        <v>0</v>
      </c>
      <c r="AQ333">
        <f t="shared" si="249"/>
        <v>2343</v>
      </c>
      <c r="AR333">
        <f t="shared" si="228"/>
        <v>2040</v>
      </c>
      <c r="AS333" cm="1">
        <f t="array" ref="AS333">IF(AR333&gt;=MAX($D$3:$D$100),MAX($D$3:$D$100),IF(AQ333&lt;$D$3,$D$3,INDEX($D$3:$D$100,MATCH(AQ333,$D$3:$D$100)+1)))</f>
        <v>2040</v>
      </c>
      <c r="AT333">
        <f t="shared" si="229"/>
        <v>9.6840000000000001E-5</v>
      </c>
      <c r="AU333" s="38">
        <f t="shared" si="230"/>
        <v>9.6840000000000001E-5</v>
      </c>
      <c r="AV333">
        <f t="shared" si="231"/>
        <v>9.6840000000000001E-5</v>
      </c>
      <c r="AW333">
        <f t="shared" si="232"/>
        <v>1.17873648</v>
      </c>
      <c r="AX333">
        <f t="shared" si="233"/>
        <v>0</v>
      </c>
      <c r="BC333">
        <f t="shared" si="250"/>
        <v>2343</v>
      </c>
      <c r="BD333">
        <f t="shared" si="234"/>
        <v>2040</v>
      </c>
      <c r="BE333" cm="1">
        <f t="array" ref="BE333">IF(BD333&gt;=MAX($D$3:$D$100),MAX($D$3:$D$100),IF(BC333&lt;$D$3,$D$3,INDEX($D$3:$D$100,MATCH(BC333,$D$3:$D$100)+1)))</f>
        <v>2040</v>
      </c>
      <c r="BF333">
        <f t="shared" si="235"/>
        <v>0.61919999999999997</v>
      </c>
      <c r="BG333" s="38">
        <f t="shared" si="236"/>
        <v>0.61919999999999997</v>
      </c>
      <c r="BH333">
        <f t="shared" si="237"/>
        <v>0.61919999999999997</v>
      </c>
      <c r="BI333">
        <f t="shared" si="238"/>
        <v>7536.9023999999999</v>
      </c>
      <c r="BJ333">
        <f t="shared" si="239"/>
        <v>0</v>
      </c>
      <c r="BL333" s="1" t="str" cm="1">
        <f t="array" ref="BL333">IF(INDEX(Utilities!333:333,$B$9)="","",INDEX(Utilities!333:333,$B$9))</f>
        <v/>
      </c>
      <c r="BM333" s="1" t="str" cm="1">
        <f t="array" ref="BM333">IF(INDEX(Utilities!333:333,$B$9 + 5)="","",INDEX(Utilities!333:333,$B$9 +5))</f>
        <v/>
      </c>
      <c r="BO333">
        <f t="shared" si="251"/>
        <v>2343</v>
      </c>
      <c r="BP333">
        <f t="shared" si="240"/>
        <v>2040</v>
      </c>
      <c r="BQ333" cm="1">
        <f t="array" ref="BQ333">IF(BP333&gt;=MAX($D$3:$D$100),MAX($D$3:$D$100),IF(BO333&lt;$D$3,$D$3,INDEX($D$3:$D$100,MATCH(BO333,$D$3:$D$100)+1)))</f>
        <v>2040</v>
      </c>
      <c r="BR333">
        <f t="shared" si="241"/>
        <v>4.5396000000000001</v>
      </c>
      <c r="BS333" s="38">
        <f t="shared" si="242"/>
        <v>4.5396000000000001</v>
      </c>
      <c r="BT333">
        <f t="shared" si="243"/>
        <v>4.5396000000000001</v>
      </c>
      <c r="BU333">
        <f t="shared" si="244"/>
        <v>55256.011200000001</v>
      </c>
      <c r="BV333">
        <f t="shared" si="245"/>
        <v>0</v>
      </c>
    </row>
    <row r="334" spans="7:74" x14ac:dyDescent="0.25">
      <c r="G334">
        <f t="shared" si="246"/>
        <v>2344</v>
      </c>
      <c r="H334">
        <f t="shared" si="210"/>
        <v>2040</v>
      </c>
      <c r="I334" cm="1">
        <f t="array" ref="I334">IF(H334&gt;=MAX($D$3:$D$100),MAX($D$3:$D$100),IF(G334&lt;$D$3,$D$3,INDEX($D$3:$D$100,MATCH(G334,$D$3:$D$100)+1)))</f>
        <v>2040</v>
      </c>
      <c r="J334">
        <f t="shared" si="211"/>
        <v>6.8040000000000003E-2</v>
      </c>
      <c r="K334">
        <f t="shared" si="212"/>
        <v>6.8040000000000003E-2</v>
      </c>
      <c r="L334">
        <f t="shared" si="213"/>
        <v>6.8040000000000003E-2</v>
      </c>
      <c r="M334">
        <f t="shared" si="214"/>
        <v>828.18288000000007</v>
      </c>
      <c r="N334">
        <f t="shared" si="215"/>
        <v>0</v>
      </c>
      <c r="S334">
        <f t="shared" si="247"/>
        <v>2344</v>
      </c>
      <c r="T334">
        <f t="shared" si="216"/>
        <v>2040</v>
      </c>
      <c r="U334" cm="1">
        <f t="array" ref="U334">IF(T334&gt;=MAX($D$3:$D$100),MAX($D$3:$D$100),IF(S334&lt;$D$3,$D$3,INDEX($D$3:$D$100,MATCH(S334,$D$3:$D$100)+1)))</f>
        <v>2040</v>
      </c>
      <c r="V334">
        <f t="shared" si="217"/>
        <v>4.5720000000000003E-5</v>
      </c>
      <c r="W334" s="38">
        <f t="shared" si="218"/>
        <v>4.5720000000000003E-5</v>
      </c>
      <c r="X334">
        <f t="shared" si="219"/>
        <v>4.5720000000000003E-5</v>
      </c>
      <c r="Y334">
        <f t="shared" si="220"/>
        <v>0.55650384000000008</v>
      </c>
      <c r="Z334">
        <f t="shared" si="221"/>
        <v>0</v>
      </c>
      <c r="AE334">
        <f t="shared" si="248"/>
        <v>2344</v>
      </c>
      <c r="AF334">
        <f t="shared" si="222"/>
        <v>2040</v>
      </c>
      <c r="AG334" cm="1">
        <f t="array" ref="AG334">IF(AF334&gt;=MAX($D$3:$D$100),MAX($D$3:$D$100),IF(AE334&lt;$D$3,$D$3,INDEX($D$3:$D$100,MATCH(AE334,$D$3:$D$100)+1)))</f>
        <v>2040</v>
      </c>
      <c r="AH334">
        <f t="shared" si="223"/>
        <v>4.572E-4</v>
      </c>
      <c r="AI334" s="38">
        <f t="shared" si="224"/>
        <v>4.572E-4</v>
      </c>
      <c r="AJ334">
        <f t="shared" si="225"/>
        <v>4.572E-4</v>
      </c>
      <c r="AK334">
        <f t="shared" si="226"/>
        <v>5.5650383999999997</v>
      </c>
      <c r="AL334">
        <f t="shared" si="227"/>
        <v>0</v>
      </c>
      <c r="AQ334">
        <f t="shared" si="249"/>
        <v>2344</v>
      </c>
      <c r="AR334">
        <f t="shared" si="228"/>
        <v>2040</v>
      </c>
      <c r="AS334" cm="1">
        <f t="array" ref="AS334">IF(AR334&gt;=MAX($D$3:$D$100),MAX($D$3:$D$100),IF(AQ334&lt;$D$3,$D$3,INDEX($D$3:$D$100,MATCH(AQ334,$D$3:$D$100)+1)))</f>
        <v>2040</v>
      </c>
      <c r="AT334">
        <f t="shared" si="229"/>
        <v>9.6840000000000001E-5</v>
      </c>
      <c r="AU334" s="38">
        <f t="shared" si="230"/>
        <v>9.6840000000000001E-5</v>
      </c>
      <c r="AV334">
        <f t="shared" si="231"/>
        <v>9.6840000000000001E-5</v>
      </c>
      <c r="AW334">
        <f t="shared" si="232"/>
        <v>1.17873648</v>
      </c>
      <c r="AX334">
        <f t="shared" si="233"/>
        <v>0</v>
      </c>
      <c r="BC334">
        <f t="shared" si="250"/>
        <v>2344</v>
      </c>
      <c r="BD334">
        <f t="shared" si="234"/>
        <v>2040</v>
      </c>
      <c r="BE334" cm="1">
        <f t="array" ref="BE334">IF(BD334&gt;=MAX($D$3:$D$100),MAX($D$3:$D$100),IF(BC334&lt;$D$3,$D$3,INDEX($D$3:$D$100,MATCH(BC334,$D$3:$D$100)+1)))</f>
        <v>2040</v>
      </c>
      <c r="BF334">
        <f t="shared" si="235"/>
        <v>0.61919999999999997</v>
      </c>
      <c r="BG334" s="38">
        <f t="shared" si="236"/>
        <v>0.61919999999999997</v>
      </c>
      <c r="BH334">
        <f t="shared" si="237"/>
        <v>0.61919999999999997</v>
      </c>
      <c r="BI334">
        <f t="shared" si="238"/>
        <v>7536.9023999999999</v>
      </c>
      <c r="BJ334">
        <f t="shared" si="239"/>
        <v>0</v>
      </c>
      <c r="BL334" s="1" t="str" cm="1">
        <f t="array" ref="BL334">IF(INDEX(Utilities!334:334,$B$9)="","",INDEX(Utilities!334:334,$B$9))</f>
        <v/>
      </c>
      <c r="BM334" s="1" t="str" cm="1">
        <f t="array" ref="BM334">IF(INDEX(Utilities!334:334,$B$9 + 5)="","",INDEX(Utilities!334:334,$B$9 +5))</f>
        <v/>
      </c>
      <c r="BO334">
        <f t="shared" si="251"/>
        <v>2344</v>
      </c>
      <c r="BP334">
        <f t="shared" si="240"/>
        <v>2040</v>
      </c>
      <c r="BQ334" cm="1">
        <f t="array" ref="BQ334">IF(BP334&gt;=MAX($D$3:$D$100),MAX($D$3:$D$100),IF(BO334&lt;$D$3,$D$3,INDEX($D$3:$D$100,MATCH(BO334,$D$3:$D$100)+1)))</f>
        <v>2040</v>
      </c>
      <c r="BR334">
        <f t="shared" si="241"/>
        <v>4.5396000000000001</v>
      </c>
      <c r="BS334" s="38">
        <f t="shared" si="242"/>
        <v>4.5396000000000001</v>
      </c>
      <c r="BT334">
        <f t="shared" si="243"/>
        <v>4.5396000000000001</v>
      </c>
      <c r="BU334">
        <f t="shared" si="244"/>
        <v>55256.011200000001</v>
      </c>
      <c r="BV334">
        <f t="shared" si="245"/>
        <v>0</v>
      </c>
    </row>
    <row r="335" spans="7:74" x14ac:dyDescent="0.25">
      <c r="G335">
        <f t="shared" si="246"/>
        <v>2345</v>
      </c>
      <c r="H335">
        <f t="shared" si="210"/>
        <v>2040</v>
      </c>
      <c r="I335" cm="1">
        <f t="array" ref="I335">IF(H335&gt;=MAX($D$3:$D$100),MAX($D$3:$D$100),IF(G335&lt;$D$3,$D$3,INDEX($D$3:$D$100,MATCH(G335,$D$3:$D$100)+1)))</f>
        <v>2040</v>
      </c>
      <c r="J335">
        <f t="shared" si="211"/>
        <v>6.8040000000000003E-2</v>
      </c>
      <c r="K335">
        <f t="shared" si="212"/>
        <v>6.8040000000000003E-2</v>
      </c>
      <c r="L335">
        <f t="shared" si="213"/>
        <v>6.8040000000000003E-2</v>
      </c>
      <c r="M335">
        <f t="shared" si="214"/>
        <v>828.18288000000007</v>
      </c>
      <c r="N335">
        <f t="shared" si="215"/>
        <v>0</v>
      </c>
      <c r="S335">
        <f t="shared" si="247"/>
        <v>2345</v>
      </c>
      <c r="T335">
        <f t="shared" si="216"/>
        <v>2040</v>
      </c>
      <c r="U335" cm="1">
        <f t="array" ref="U335">IF(T335&gt;=MAX($D$3:$D$100),MAX($D$3:$D$100),IF(S335&lt;$D$3,$D$3,INDEX($D$3:$D$100,MATCH(S335,$D$3:$D$100)+1)))</f>
        <v>2040</v>
      </c>
      <c r="V335">
        <f t="shared" si="217"/>
        <v>4.5720000000000003E-5</v>
      </c>
      <c r="W335" s="38">
        <f t="shared" si="218"/>
        <v>4.5720000000000003E-5</v>
      </c>
      <c r="X335">
        <f t="shared" si="219"/>
        <v>4.5720000000000003E-5</v>
      </c>
      <c r="Y335">
        <f t="shared" si="220"/>
        <v>0.55650384000000008</v>
      </c>
      <c r="Z335">
        <f t="shared" si="221"/>
        <v>0</v>
      </c>
      <c r="AE335">
        <f t="shared" si="248"/>
        <v>2345</v>
      </c>
      <c r="AF335">
        <f t="shared" si="222"/>
        <v>2040</v>
      </c>
      <c r="AG335" cm="1">
        <f t="array" ref="AG335">IF(AF335&gt;=MAX($D$3:$D$100),MAX($D$3:$D$100),IF(AE335&lt;$D$3,$D$3,INDEX($D$3:$D$100,MATCH(AE335,$D$3:$D$100)+1)))</f>
        <v>2040</v>
      </c>
      <c r="AH335">
        <f t="shared" si="223"/>
        <v>4.572E-4</v>
      </c>
      <c r="AI335" s="38">
        <f t="shared" si="224"/>
        <v>4.572E-4</v>
      </c>
      <c r="AJ335">
        <f t="shared" si="225"/>
        <v>4.572E-4</v>
      </c>
      <c r="AK335">
        <f t="shared" si="226"/>
        <v>5.5650383999999997</v>
      </c>
      <c r="AL335">
        <f t="shared" si="227"/>
        <v>0</v>
      </c>
      <c r="AQ335">
        <f t="shared" si="249"/>
        <v>2345</v>
      </c>
      <c r="AR335">
        <f t="shared" si="228"/>
        <v>2040</v>
      </c>
      <c r="AS335" cm="1">
        <f t="array" ref="AS335">IF(AR335&gt;=MAX($D$3:$D$100),MAX($D$3:$D$100),IF(AQ335&lt;$D$3,$D$3,INDEX($D$3:$D$100,MATCH(AQ335,$D$3:$D$100)+1)))</f>
        <v>2040</v>
      </c>
      <c r="AT335">
        <f t="shared" si="229"/>
        <v>9.6840000000000001E-5</v>
      </c>
      <c r="AU335" s="38">
        <f t="shared" si="230"/>
        <v>9.6840000000000001E-5</v>
      </c>
      <c r="AV335">
        <f t="shared" si="231"/>
        <v>9.6840000000000001E-5</v>
      </c>
      <c r="AW335">
        <f t="shared" si="232"/>
        <v>1.17873648</v>
      </c>
      <c r="AX335">
        <f t="shared" si="233"/>
        <v>0</v>
      </c>
      <c r="BC335">
        <f t="shared" si="250"/>
        <v>2345</v>
      </c>
      <c r="BD335">
        <f t="shared" si="234"/>
        <v>2040</v>
      </c>
      <c r="BE335" cm="1">
        <f t="array" ref="BE335">IF(BD335&gt;=MAX($D$3:$D$100),MAX($D$3:$D$100),IF(BC335&lt;$D$3,$D$3,INDEX($D$3:$D$100,MATCH(BC335,$D$3:$D$100)+1)))</f>
        <v>2040</v>
      </c>
      <c r="BF335">
        <f t="shared" si="235"/>
        <v>0.61919999999999997</v>
      </c>
      <c r="BG335" s="38">
        <f t="shared" si="236"/>
        <v>0.61919999999999997</v>
      </c>
      <c r="BH335">
        <f t="shared" si="237"/>
        <v>0.61919999999999997</v>
      </c>
      <c r="BI335">
        <f t="shared" si="238"/>
        <v>7536.9023999999999</v>
      </c>
      <c r="BJ335">
        <f t="shared" si="239"/>
        <v>0</v>
      </c>
      <c r="BL335" s="1" t="str" cm="1">
        <f t="array" ref="BL335">IF(INDEX(Utilities!335:335,$B$9)="","",INDEX(Utilities!335:335,$B$9))</f>
        <v/>
      </c>
      <c r="BM335" s="1" t="str" cm="1">
        <f t="array" ref="BM335">IF(INDEX(Utilities!335:335,$B$9 + 5)="","",INDEX(Utilities!335:335,$B$9 +5))</f>
        <v/>
      </c>
      <c r="BO335">
        <f t="shared" si="251"/>
        <v>2345</v>
      </c>
      <c r="BP335">
        <f t="shared" si="240"/>
        <v>2040</v>
      </c>
      <c r="BQ335" cm="1">
        <f t="array" ref="BQ335">IF(BP335&gt;=MAX($D$3:$D$100),MAX($D$3:$D$100),IF(BO335&lt;$D$3,$D$3,INDEX($D$3:$D$100,MATCH(BO335,$D$3:$D$100)+1)))</f>
        <v>2040</v>
      </c>
      <c r="BR335">
        <f t="shared" si="241"/>
        <v>4.5396000000000001</v>
      </c>
      <c r="BS335" s="38">
        <f t="shared" si="242"/>
        <v>4.5396000000000001</v>
      </c>
      <c r="BT335">
        <f t="shared" si="243"/>
        <v>4.5396000000000001</v>
      </c>
      <c r="BU335">
        <f t="shared" si="244"/>
        <v>55256.011200000001</v>
      </c>
      <c r="BV335">
        <f t="shared" si="245"/>
        <v>0</v>
      </c>
    </row>
    <row r="336" spans="7:74" x14ac:dyDescent="0.25">
      <c r="BL336" s="1" t="str" cm="1">
        <f t="array" ref="BL336">IF(INDEX(Utilities!336:336,$B$9)="","",INDEX(Utilities!336:336,$B$9))</f>
        <v/>
      </c>
      <c r="BM336" s="1" t="str" cm="1">
        <f t="array" ref="BM336">IF(INDEX(Utilities!336:336,$B$9 + 5)="","",INDEX(Utilities!336:336,$B$9 +5))</f>
        <v/>
      </c>
    </row>
    <row r="337" spans="64:65" x14ac:dyDescent="0.25">
      <c r="BL337" s="1" t="str" cm="1">
        <f t="array" ref="BL337">IF(INDEX(Utilities!337:337,$B$9)="","",INDEX(Utilities!337:337,$B$9))</f>
        <v/>
      </c>
      <c r="BM337" s="1" t="str" cm="1">
        <f t="array" ref="BM337">IF(INDEX(Utilities!337:337,$B$9 + 5)="","",INDEX(Utilities!337:337,$B$9 +5))</f>
        <v/>
      </c>
    </row>
    <row r="338" spans="64:65" x14ac:dyDescent="0.25">
      <c r="BL338" s="1" t="str" cm="1">
        <f t="array" ref="BL338">IF(INDEX(Utilities!338:338,$B$9)="","",INDEX(Utilities!338:338,$B$9))</f>
        <v/>
      </c>
      <c r="BM338" s="1" t="str" cm="1">
        <f t="array" ref="BM338">IF(INDEX(Utilities!338:338,$B$9 + 5)="","",INDEX(Utilities!338:338,$B$9 +5))</f>
        <v/>
      </c>
    </row>
    <row r="339" spans="64:65" x14ac:dyDescent="0.25">
      <c r="BL339" s="1" t="str" cm="1">
        <f t="array" ref="BL339">IF(INDEX(Utilities!339:339,$B$9)="","",INDEX(Utilities!339:339,$B$9))</f>
        <v/>
      </c>
      <c r="BM339" s="1" t="str" cm="1">
        <f t="array" ref="BM339">IF(INDEX(Utilities!339:339,$B$9 + 5)="","",INDEX(Utilities!339:339,$B$9 +5))</f>
        <v/>
      </c>
    </row>
    <row r="340" spans="64:65" x14ac:dyDescent="0.25">
      <c r="BL340" s="1" t="str" cm="1">
        <f t="array" ref="BL340">IF(INDEX(Utilities!340:340,$B$9)="","",INDEX(Utilities!340:340,$B$9))</f>
        <v/>
      </c>
      <c r="BM340" s="1" t="str" cm="1">
        <f t="array" ref="BM340">IF(INDEX(Utilities!340:340,$B$9 + 5)="","",INDEX(Utilities!340:340,$B$9 +5))</f>
        <v/>
      </c>
    </row>
    <row r="341" spans="64:65" x14ac:dyDescent="0.25">
      <c r="BL341" s="1" t="str" cm="1">
        <f t="array" ref="BL341">IF(INDEX(Utilities!341:341,$B$9)="","",INDEX(Utilities!341:341,$B$9))</f>
        <v/>
      </c>
      <c r="BM341" s="1" t="str" cm="1">
        <f t="array" ref="BM341">IF(INDEX(Utilities!341:341,$B$9 + 5)="","",INDEX(Utilities!341:341,$B$9 +5))</f>
        <v/>
      </c>
    </row>
    <row r="342" spans="64:65" x14ac:dyDescent="0.25">
      <c r="BL342" s="1" t="str" cm="1">
        <f t="array" ref="BL342">IF(INDEX(Utilities!342:342,$B$9)="","",INDEX(Utilities!342:342,$B$9))</f>
        <v/>
      </c>
      <c r="BM342" s="1" t="str" cm="1">
        <f t="array" ref="BM342">IF(INDEX(Utilities!342:342,$B$9 + 5)="","",INDEX(Utilities!342:342,$B$9 +5))</f>
        <v/>
      </c>
    </row>
    <row r="343" spans="64:65" x14ac:dyDescent="0.25">
      <c r="BL343" s="1" t="str" cm="1">
        <f t="array" ref="BL343">IF(INDEX(Utilities!343:343,$B$9)="","",INDEX(Utilities!343:343,$B$9))</f>
        <v/>
      </c>
      <c r="BM343" s="1" t="str" cm="1">
        <f t="array" ref="BM343">IF(INDEX(Utilities!343:343,$B$9 + 5)="","",INDEX(Utilities!343:343,$B$9 +5))</f>
        <v/>
      </c>
    </row>
    <row r="344" spans="64:65" x14ac:dyDescent="0.25">
      <c r="BL344" s="1" t="str" cm="1">
        <f t="array" ref="BL344">IF(INDEX(Utilities!344:344,$B$9)="","",INDEX(Utilities!344:344,$B$9))</f>
        <v/>
      </c>
      <c r="BM344" s="1" t="str" cm="1">
        <f t="array" ref="BM344">IF(INDEX(Utilities!344:344,$B$9 + 5)="","",INDEX(Utilities!344:344,$B$9 +5))</f>
        <v/>
      </c>
    </row>
  </sheetData>
  <mergeCells count="6">
    <mergeCell ref="BL1:BV1"/>
    <mergeCell ref="D1:N1"/>
    <mergeCell ref="P1:Z1"/>
    <mergeCell ref="AB1:AL1"/>
    <mergeCell ref="AN1:AX1"/>
    <mergeCell ref="AZ1:BJ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FD159812-A174-422B-AE75-1C9419C4EB36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G2:N2 G336:N1048576 G4:G335</xm:sqref>
        </x14:conditionalFormatting>
        <x14:conditionalFormatting xmlns:xm="http://schemas.microsoft.com/office/excel/2006/main">
          <x14:cfRule type="expression" priority="21" id="{7D411EBA-F779-4A94-93F4-051F2C2EA39D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S2:Z2 S336:Z1048576 S4:S335</xm:sqref>
        </x14:conditionalFormatting>
        <x14:conditionalFormatting xmlns:xm="http://schemas.microsoft.com/office/excel/2006/main">
          <x14:cfRule type="expression" priority="20" id="{3476738B-2BC1-4229-BC66-792ED3462F73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AE2:AL2 AE336:AL1048576 AE4:AE335</xm:sqref>
        </x14:conditionalFormatting>
        <x14:conditionalFormatting xmlns:xm="http://schemas.microsoft.com/office/excel/2006/main">
          <x14:cfRule type="expression" priority="19" id="{18D61B0E-8470-49C4-BA9E-91DA9DC8D63C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AQ2:AX2 AQ336:AX1048576 AQ4:AQ335</xm:sqref>
        </x14:conditionalFormatting>
        <x14:conditionalFormatting xmlns:xm="http://schemas.microsoft.com/office/excel/2006/main">
          <x14:cfRule type="expression" priority="18" id="{F6599B10-FD00-45B4-B4F3-94286EB8D775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BC2:BJ2 BC336:BJ1048576 BC4:BC335</xm:sqref>
        </x14:conditionalFormatting>
        <x14:conditionalFormatting xmlns:xm="http://schemas.microsoft.com/office/excel/2006/main">
          <x14:cfRule type="expression" priority="17" id="{E742A12F-F13C-4945-A06F-4EF9C11A2594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BO2:BV2 BO336:BV1048576 BO4:BO335</xm:sqref>
        </x14:conditionalFormatting>
        <x14:conditionalFormatting xmlns:xm="http://schemas.microsoft.com/office/excel/2006/main">
          <x14:cfRule type="expression" priority="16" id="{D82122F1-256F-4897-A93D-3DF253505E63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G3:N3 H4:N335</xm:sqref>
        </x14:conditionalFormatting>
        <x14:conditionalFormatting xmlns:xm="http://schemas.microsoft.com/office/excel/2006/main">
          <x14:cfRule type="expression" priority="15" id="{B8476DB8-9897-452A-AB22-6CBECFC57D85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AE3</xm:sqref>
        </x14:conditionalFormatting>
        <x14:conditionalFormatting xmlns:xm="http://schemas.microsoft.com/office/excel/2006/main">
          <x14:cfRule type="expression" priority="14" id="{5A943135-B151-40E8-9E12-9069485CDE69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AQ3</xm:sqref>
        </x14:conditionalFormatting>
        <x14:conditionalFormatting xmlns:xm="http://schemas.microsoft.com/office/excel/2006/main">
          <x14:cfRule type="expression" priority="13" id="{58B7982E-5369-4382-B12C-AFC1086CB6DA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BC3</xm:sqref>
        </x14:conditionalFormatting>
        <x14:conditionalFormatting xmlns:xm="http://schemas.microsoft.com/office/excel/2006/main">
          <x14:cfRule type="expression" priority="12" id="{D0E5DBCD-9514-4682-8CAF-1B76058A7565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BO3</xm:sqref>
        </x14:conditionalFormatting>
        <x14:conditionalFormatting xmlns:xm="http://schemas.microsoft.com/office/excel/2006/main">
          <x14:cfRule type="expression" priority="11" id="{0B0F94FA-9381-4372-98BA-0AB608225243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S3</xm:sqref>
        </x14:conditionalFormatting>
        <x14:conditionalFormatting xmlns:xm="http://schemas.microsoft.com/office/excel/2006/main">
          <x14:cfRule type="expression" priority="10" id="{238D87CE-FD38-4370-B6D3-ADEE3192406C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T3:T335 V3:Z335</xm:sqref>
        </x14:conditionalFormatting>
        <x14:conditionalFormatting xmlns:xm="http://schemas.microsoft.com/office/excel/2006/main">
          <x14:cfRule type="expression" priority="9" id="{7D96B6BD-7E9D-4D7D-866E-C52B07F99FE3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AF3:AF335 AH3:AL335</xm:sqref>
        </x14:conditionalFormatting>
        <x14:conditionalFormatting xmlns:xm="http://schemas.microsoft.com/office/excel/2006/main">
          <x14:cfRule type="expression" priority="8" id="{471C3D17-C57F-496B-8D4B-8311CB44EC21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AR3:AR335 AT3:AX335</xm:sqref>
        </x14:conditionalFormatting>
        <x14:conditionalFormatting xmlns:xm="http://schemas.microsoft.com/office/excel/2006/main">
          <x14:cfRule type="expression" priority="7" id="{A35DADB3-F79D-4D23-85AF-AF70D2A920E7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BD3:BD335 BF3:BJ335</xm:sqref>
        </x14:conditionalFormatting>
        <x14:conditionalFormatting xmlns:xm="http://schemas.microsoft.com/office/excel/2006/main">
          <x14:cfRule type="expression" priority="6" id="{11BD9CEE-84C9-47E7-BE0A-A77F78E80AA8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BP3:BP335 BR3:BV335</xm:sqref>
        </x14:conditionalFormatting>
        <x14:conditionalFormatting xmlns:xm="http://schemas.microsoft.com/office/excel/2006/main">
          <x14:cfRule type="expression" priority="5" id="{FE9437F3-3397-450C-B76A-6FF9295F92BC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U3:U335</xm:sqref>
        </x14:conditionalFormatting>
        <x14:conditionalFormatting xmlns:xm="http://schemas.microsoft.com/office/excel/2006/main">
          <x14:cfRule type="expression" priority="4" id="{B5F1A63C-4522-4A49-9FC6-917E3091E36C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AG3:AG335</xm:sqref>
        </x14:conditionalFormatting>
        <x14:conditionalFormatting xmlns:xm="http://schemas.microsoft.com/office/excel/2006/main">
          <x14:cfRule type="expression" priority="3" id="{4E626906-B753-4660-9369-CACE976CBDA3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AS3:AS335</xm:sqref>
        </x14:conditionalFormatting>
        <x14:conditionalFormatting xmlns:xm="http://schemas.microsoft.com/office/excel/2006/main">
          <x14:cfRule type="expression" priority="2" id="{D8290B10-8E4A-4EB8-ACB1-AC2D057D21E2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BQ3:BQ335</xm:sqref>
        </x14:conditionalFormatting>
        <x14:conditionalFormatting xmlns:xm="http://schemas.microsoft.com/office/excel/2006/main">
          <x14:cfRule type="expression" priority="1" id="{1CC55647-62DC-45B6-88FE-89E5C8C07FEB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BE3:BE335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200-000000000000}">
          <x14:formula1>
            <xm:f>Referencer!$A$15:$A$16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372"/>
  <sheetViews>
    <sheetView zoomScaleNormal="100" workbookViewId="0">
      <selection activeCell="I8" sqref="I8"/>
    </sheetView>
  </sheetViews>
  <sheetFormatPr defaultRowHeight="15" outlineLevelCol="1" x14ac:dyDescent="0.25"/>
  <cols>
    <col min="1" max="1" width="18.5703125" customWidth="1"/>
    <col min="2" max="2" width="14.7109375" customWidth="1"/>
    <col min="3" max="3" width="12.28515625" bestFit="1" customWidth="1"/>
    <col min="4" max="5" width="9.140625" style="1" customWidth="1" outlineLevel="1"/>
    <col min="6" max="12" width="9.140625" customWidth="1" outlineLevel="1"/>
    <col min="13" max="13" width="16" customWidth="1" outlineLevel="1"/>
    <col min="14" max="14" width="18" customWidth="1" outlineLevel="1"/>
    <col min="16" max="17" width="9.140625" style="1" customWidth="1" outlineLevel="1"/>
    <col min="18" max="24" width="9.140625" customWidth="1" outlineLevel="1"/>
    <col min="25" max="25" width="16" customWidth="1" outlineLevel="1"/>
    <col min="26" max="26" width="18" customWidth="1" outlineLevel="1"/>
    <col min="28" max="29" width="9.140625" style="1" customWidth="1" outlineLevel="1"/>
    <col min="30" max="36" width="9.140625" customWidth="1" outlineLevel="1"/>
    <col min="37" max="37" width="16" customWidth="1" outlineLevel="1"/>
    <col min="38" max="38" width="18" customWidth="1" outlineLevel="1"/>
    <col min="40" max="41" width="9.140625" style="1" customWidth="1" outlineLevel="1"/>
    <col min="42" max="48" width="9.140625" customWidth="1" outlineLevel="1"/>
    <col min="49" max="49" width="16" customWidth="1" outlineLevel="1"/>
    <col min="50" max="50" width="18" customWidth="1" outlineLevel="1"/>
    <col min="52" max="53" width="9.140625" style="1" customWidth="1" outlineLevel="1"/>
    <col min="54" max="60" width="9.140625" customWidth="1" outlineLevel="1"/>
    <col min="61" max="61" width="16" customWidth="1" outlineLevel="1"/>
    <col min="62" max="62" width="18" customWidth="1" outlineLevel="1"/>
    <col min="64" max="65" width="9.140625" style="1" customWidth="1" outlineLevel="1"/>
    <col min="66" max="72" width="9.140625" customWidth="1" outlineLevel="1"/>
    <col min="73" max="73" width="16" customWidth="1" outlineLevel="1"/>
    <col min="74" max="74" width="18" customWidth="1" outlineLevel="1"/>
  </cols>
  <sheetData>
    <row r="1" spans="1:74" x14ac:dyDescent="0.25">
      <c r="D1" s="96" t="s">
        <v>9</v>
      </c>
      <c r="E1" s="96"/>
      <c r="F1" s="96"/>
      <c r="G1" s="96"/>
      <c r="H1" s="96"/>
      <c r="I1" s="96"/>
      <c r="J1" s="96"/>
      <c r="K1" s="96"/>
      <c r="L1" s="96"/>
      <c r="M1" s="96"/>
      <c r="N1" s="96"/>
      <c r="P1" s="96" t="s">
        <v>17</v>
      </c>
      <c r="Q1" s="96"/>
      <c r="R1" s="96"/>
      <c r="S1" s="96"/>
      <c r="T1" s="96"/>
      <c r="U1" s="96"/>
      <c r="V1" s="96"/>
      <c r="W1" s="96"/>
      <c r="X1" s="96"/>
      <c r="Y1" s="96"/>
      <c r="Z1" s="96"/>
      <c r="AB1" s="96" t="s">
        <v>22</v>
      </c>
      <c r="AC1" s="96"/>
      <c r="AD1" s="96"/>
      <c r="AE1" s="96"/>
      <c r="AF1" s="96"/>
      <c r="AG1" s="96"/>
      <c r="AH1" s="96"/>
      <c r="AI1" s="96"/>
      <c r="AJ1" s="96"/>
      <c r="AK1" s="96"/>
      <c r="AL1" s="96"/>
      <c r="AN1" s="96" t="s">
        <v>26</v>
      </c>
      <c r="AO1" s="96"/>
      <c r="AP1" s="96"/>
      <c r="AQ1" s="96"/>
      <c r="AR1" s="96"/>
      <c r="AS1" s="96"/>
      <c r="AT1" s="96"/>
      <c r="AU1" s="96"/>
      <c r="AV1" s="96"/>
      <c r="AW1" s="96"/>
      <c r="AX1" s="96"/>
      <c r="AZ1" s="96" t="s">
        <v>29</v>
      </c>
      <c r="BA1" s="96"/>
      <c r="BB1" s="96"/>
      <c r="BC1" s="96"/>
      <c r="BD1" s="96"/>
      <c r="BE1" s="96"/>
      <c r="BF1" s="96"/>
      <c r="BG1" s="96"/>
      <c r="BH1" s="96"/>
      <c r="BI1" s="96"/>
      <c r="BJ1" s="96"/>
      <c r="BL1" s="96" t="s">
        <v>31</v>
      </c>
      <c r="BM1" s="96"/>
      <c r="BN1" s="96"/>
      <c r="BO1" s="96"/>
      <c r="BP1" s="96"/>
      <c r="BQ1" s="96"/>
      <c r="BR1" s="96"/>
      <c r="BS1" s="96"/>
      <c r="BT1" s="96"/>
      <c r="BU1" s="96"/>
      <c r="BV1" s="96"/>
    </row>
    <row r="2" spans="1:74" x14ac:dyDescent="0.25">
      <c r="D2" t="s">
        <v>51</v>
      </c>
      <c r="E2"/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P2" t="s">
        <v>51</v>
      </c>
      <c r="Q2"/>
      <c r="S2" t="s">
        <v>52</v>
      </c>
      <c r="T2" t="s">
        <v>53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B2" t="s">
        <v>51</v>
      </c>
      <c r="AC2"/>
      <c r="AE2" t="s">
        <v>52</v>
      </c>
      <c r="AF2" t="s">
        <v>53</v>
      </c>
      <c r="AG2" t="s">
        <v>54</v>
      </c>
      <c r="AH2" t="s">
        <v>55</v>
      </c>
      <c r="AI2" t="s">
        <v>56</v>
      </c>
      <c r="AJ2" t="s">
        <v>57</v>
      </c>
      <c r="AK2" t="s">
        <v>58</v>
      </c>
      <c r="AL2" t="s">
        <v>59</v>
      </c>
      <c r="AN2" t="s">
        <v>51</v>
      </c>
      <c r="AO2"/>
      <c r="AQ2" t="s">
        <v>52</v>
      </c>
      <c r="AR2" t="s">
        <v>53</v>
      </c>
      <c r="AS2" t="s">
        <v>54</v>
      </c>
      <c r="AT2" t="s">
        <v>55</v>
      </c>
      <c r="AU2" t="s">
        <v>56</v>
      </c>
      <c r="AV2" t="s">
        <v>57</v>
      </c>
      <c r="AW2" t="s">
        <v>58</v>
      </c>
      <c r="AX2" t="s">
        <v>59</v>
      </c>
      <c r="AZ2" t="s">
        <v>51</v>
      </c>
      <c r="BA2"/>
      <c r="BC2" t="s">
        <v>52</v>
      </c>
      <c r="BD2" t="s">
        <v>53</v>
      </c>
      <c r="BE2" t="s">
        <v>54</v>
      </c>
      <c r="BF2" t="s">
        <v>55</v>
      </c>
      <c r="BG2" t="s">
        <v>56</v>
      </c>
      <c r="BH2" t="s">
        <v>57</v>
      </c>
      <c r="BI2" t="s">
        <v>58</v>
      </c>
      <c r="BJ2" t="s">
        <v>59</v>
      </c>
      <c r="BL2" t="s">
        <v>51</v>
      </c>
      <c r="BM2"/>
      <c r="BO2" t="s">
        <v>52</v>
      </c>
      <c r="BP2" t="s">
        <v>53</v>
      </c>
      <c r="BQ2" t="s">
        <v>54</v>
      </c>
      <c r="BR2" t="s">
        <v>55</v>
      </c>
      <c r="BS2" t="s">
        <v>56</v>
      </c>
      <c r="BT2" t="s">
        <v>57</v>
      </c>
      <c r="BU2" t="s">
        <v>58</v>
      </c>
      <c r="BV2" t="s">
        <v>59</v>
      </c>
    </row>
    <row r="3" spans="1:74" x14ac:dyDescent="0.25">
      <c r="A3" t="s">
        <v>60</v>
      </c>
      <c r="B3" t="s">
        <v>61</v>
      </c>
      <c r="D3" s="1" cm="1">
        <f t="array" ref="D3">IF(INDEX(Utilities!3:3,$B$15)="","",INDEX(Utilities!3:3,$B$15))</f>
        <v>2020</v>
      </c>
      <c r="E3" s="1" cm="1">
        <f t="array" ref="E3">IF(INDEX(Utilities!3:3,$B$15 + 1)="","",INDEX(Utilities!3:3,$B$15 + 1))</f>
        <v>0.26400000000000001</v>
      </c>
      <c r="G3">
        <f>'Input-output'!$B$2-5</f>
        <v>2013</v>
      </c>
      <c r="H3">
        <f>INDEX(D$3:D$100,IFERROR(MATCH(G3, D$3:D$100),1))</f>
        <v>2020</v>
      </c>
      <c r="I3" cm="1">
        <f t="array" ref="I3">IF(H3&gt;=MAX($D$3:$D$100),MAX($D$3:$D$100),IF(G3&lt;$D$3,$D$3,INDEX($D$3:$D$100,MATCH(G3,$D$3:$D$100)+1)))</f>
        <v>2020</v>
      </c>
      <c r="J3">
        <f>INDEX(E$3:E$100,MATCH(H3,D$3:D$100))</f>
        <v>0.26400000000000001</v>
      </c>
      <c r="K3">
        <f>INDEX(E$3:E$100,MATCH(I3,D$3:D$100))</f>
        <v>0.26400000000000001</v>
      </c>
      <c r="L3">
        <f>IF(H3=I3,J3,J3+(K3-J3)*((G3-H3)/(I3-H3)))</f>
        <v>0.26400000000000001</v>
      </c>
      <c r="M3">
        <f>$L3*$B$12</f>
        <v>281.42400000000004</v>
      </c>
      <c r="N3">
        <f>$L3*$B$11</f>
        <v>0</v>
      </c>
      <c r="P3" s="1" cm="1">
        <f t="array" ref="P3">IF(INDEX(Utilities!3:3,$B$15)="","",INDEX(Utilities!3:3,$B$15))</f>
        <v>2020</v>
      </c>
      <c r="Q3" s="1" cm="1">
        <f t="array" ref="Q3">IF(INDEX(Utilities!3:3,$B$15 + 2)="","",INDEX(Utilities!3:3,$B$15 + 2))</f>
        <v>7.0199999999999999E-5</v>
      </c>
      <c r="S3">
        <f>'Input-output'!$B$2-5</f>
        <v>2013</v>
      </c>
      <c r="T3">
        <f>INDEX(P$3:P$100,IFERROR(MATCH(S3, P$3:P$100),1))</f>
        <v>2020</v>
      </c>
      <c r="U3" cm="1">
        <f t="array" ref="U3">IF(T3&gt;=MAX($D$3:$D$100),MAX($D$3:$D$100),IF(S3&lt;$D$3,$D$3,INDEX($D$3:$D$100,MATCH(S3,$D$3:$D$100)+1)))</f>
        <v>2020</v>
      </c>
      <c r="V3">
        <f>INDEX(Q$3:Q$100,MATCH(T3,P$3:P$100))</f>
        <v>7.0199999999999999E-5</v>
      </c>
      <c r="W3">
        <f>INDEX(Q$3:Q$100,MATCH(U3,P$3:P$100))</f>
        <v>7.0199999999999999E-5</v>
      </c>
      <c r="X3">
        <f>IF(T3=U3,V3,V3+(W3-V3)*((S3-T3)/(U3-T3)))</f>
        <v>7.0199999999999999E-5</v>
      </c>
      <c r="Y3">
        <f t="shared" ref="Y3:Y66" si="0">$X3*$B$12</f>
        <v>7.4833200000000002E-2</v>
      </c>
      <c r="Z3">
        <f t="shared" ref="Z3:Z66" si="1">$L3*$B$11</f>
        <v>0</v>
      </c>
      <c r="AB3" s="1" cm="1">
        <f t="array" ref="AB3">IF(INDEX(Utilities!3:3,$B$15)="","",INDEX(Utilities!3:3,$B$15))</f>
        <v>2020</v>
      </c>
      <c r="AC3" s="1" cm="1">
        <f t="array" ref="AC3">IF(INDEX(Utilities!3:3,$B$15 + 3)="","",INDEX(Utilities!3:3,$B$15 + 3))</f>
        <v>6.6E-4</v>
      </c>
      <c r="AE3">
        <f>'Input-output'!$B$2-5</f>
        <v>2013</v>
      </c>
      <c r="AF3">
        <f>INDEX(AB$3:AB$100,IFERROR(MATCH(AE3, AB$3:AB$100),1))</f>
        <v>2020</v>
      </c>
      <c r="AG3" cm="1">
        <f t="array" ref="AG3">IF(AF3&gt;=MAX($D$3:$D$100),MAX($D$3:$D$100),IF(AE3&lt;$D$3,$D$3,INDEX($D$3:$D$100,MATCH(AE3,$D$3:$D$100)+1)))</f>
        <v>2020</v>
      </c>
      <c r="AH3">
        <f>INDEX(AC$3:AC$100,MATCH(AF3,AB$3:AB$100))</f>
        <v>6.6E-4</v>
      </c>
      <c r="AI3">
        <f>INDEX(AC$3:AC$100,MATCH(AG3,AB$3:AB$100))</f>
        <v>6.6E-4</v>
      </c>
      <c r="AJ3">
        <f>IF(AF3=AG3,AH3,AH3+(AI3-AH3)*((AE3-AF3)/(AG3-AF3)))</f>
        <v>6.6E-4</v>
      </c>
      <c r="AK3">
        <f t="shared" ref="AK3:AK66" si="2">$AJ3*$B$12</f>
        <v>0.70355999999999996</v>
      </c>
      <c r="AL3">
        <f t="shared" ref="AL3:AL66" si="3">$L3*$B$11</f>
        <v>0</v>
      </c>
      <c r="AN3" s="1" cm="1">
        <f t="array" ref="AN3">IF(INDEX(Utilities!3:3,$B$15)="","",INDEX(Utilities!3:3,$B$15))</f>
        <v>2020</v>
      </c>
      <c r="AO3" s="1" cm="1">
        <f t="array" ref="AO3">IF(INDEX(Utilities!3:3,$B$15 + 4)="","",INDEX(Utilities!3:3,$B$15 + 4))</f>
        <v>1.4100000000000001E-4</v>
      </c>
      <c r="AQ3">
        <f>'Input-output'!$B$2-5</f>
        <v>2013</v>
      </c>
      <c r="AR3">
        <f>INDEX(AN$3:AN$100,IFERROR(MATCH(AQ3, AN$3:AN$100),1))</f>
        <v>2020</v>
      </c>
      <c r="AS3" cm="1">
        <f t="array" ref="AS3">IF(AR3&gt;=MAX($D$3:$D$100),MAX($D$3:$D$100),IF(AQ3&lt;$D$3,$D$3,INDEX($D$3:$D$100,MATCH(AQ3,$D$3:$D$100)+1)))</f>
        <v>2020</v>
      </c>
      <c r="AT3">
        <f>INDEX(AO$3:AO$100,MATCH(AR3,AN$3:AN$100))</f>
        <v>1.4100000000000001E-4</v>
      </c>
      <c r="AU3">
        <f>INDEX(AO$3:AO$100,MATCH(AS3,AN$3:AN$100))</f>
        <v>1.4100000000000001E-4</v>
      </c>
      <c r="AV3">
        <f>IF(AR3=AS3,AT3,AT3+(AU3-AT3)*((AQ3-AR3)/(AS3-AR3)))</f>
        <v>1.4100000000000001E-4</v>
      </c>
      <c r="AW3">
        <f t="shared" ref="AW3:AW66" si="4">$AV3*$B$12</f>
        <v>0.15030600000000002</v>
      </c>
      <c r="AX3">
        <f t="shared" ref="AX3:AX66" si="5">$L3*$B$11</f>
        <v>0</v>
      </c>
      <c r="AZ3" s="1" cm="1">
        <f t="array" ref="AZ3">IF(INDEX(Utilities!3:3,$B$15)="","",INDEX(Utilities!3:3,$B$15))</f>
        <v>2020</v>
      </c>
      <c r="BA3" s="79" cm="1">
        <f t="array" ref="BA3">IF(INDEX(Utilities!3:3,$B$15 + 5)="","",INDEX(Utilities!3:3,$B$15 + 5))</f>
        <v>2.75</v>
      </c>
      <c r="BC3">
        <f>'Input-output'!$B$2-5</f>
        <v>2013</v>
      </c>
      <c r="BD3">
        <f>INDEX(AZ$3:AZ$100,IFERROR(MATCH(BC3, AZ$3:AZ$100),1))</f>
        <v>2020</v>
      </c>
      <c r="BE3" cm="1">
        <f t="array" ref="BE3">IF(BD3&gt;=MAX($D$3:$D$100),MAX($D$3:$D$100),IF(BC3&lt;$D$3,$D$3,INDEX($D$3:$D$100,MATCH(BC3,$D$3:$D$100)+1)))</f>
        <v>2020</v>
      </c>
      <c r="BF3">
        <f>INDEX(BA$3:BA$100,MATCH(BD3,AZ$3:AZ$100))</f>
        <v>2.75</v>
      </c>
      <c r="BG3">
        <f>INDEX(BA$3:BA$100,MATCH(BE3,AZ$3:AZ$100))</f>
        <v>2.75</v>
      </c>
      <c r="BH3">
        <f>IF(BD3=BE3,BF3,BF3+(BG3-BF3)*((BC3-BD3)/(BE3-BD3)))</f>
        <v>2.75</v>
      </c>
      <c r="BI3">
        <f t="shared" ref="BI3:BI66" si="6">$BH3*$B$12</f>
        <v>2931.5</v>
      </c>
      <c r="BJ3">
        <f t="shared" ref="BJ3:BJ66" si="7">$L3*$B$11</f>
        <v>0</v>
      </c>
      <c r="BL3" s="1" cm="1">
        <f t="array" ref="BL3">IF(INDEX(Utilities!3:3,$B$15)="","",INDEX(Utilities!3:3,$B$15))</f>
        <v>2020</v>
      </c>
      <c r="BM3" s="1" cm="1">
        <f t="array" ref="BM3">IF(INDEX(Utilities!3:3,$B$15 + 6)="","",INDEX(Utilities!3:3,$B$15 + 6))</f>
        <v>9.77</v>
      </c>
      <c r="BO3">
        <f>'Input-output'!$B$2-5</f>
        <v>2013</v>
      </c>
      <c r="BP3">
        <f>INDEX(BL$3:BL$100,IFERROR(MATCH(BO3, BL$3:BL$100),1))</f>
        <v>2020</v>
      </c>
      <c r="BQ3" cm="1">
        <f t="array" ref="BQ3">IF(BP3&gt;=MAX($D$3:$D$100),MAX($D$3:$D$100),IF(BO3&lt;$D$3,$D$3,INDEX($D$3:$D$100,MATCH(BO3,$D$3:$D$100)+1)))</f>
        <v>2020</v>
      </c>
      <c r="BR3">
        <f>INDEX(BM$3:BM$100,MATCH(BP3,BL$3:BL$100))</f>
        <v>9.77</v>
      </c>
      <c r="BS3">
        <f>INDEX(BM$3:BM$100,MATCH(BQ3,BL$3:BL$100))</f>
        <v>9.77</v>
      </c>
      <c r="BT3">
        <f>IF(BP3=BQ3,BR3,BR3+(BS3-BR3)*((BO3-BP3)/(BQ3-BP3)))</f>
        <v>9.77</v>
      </c>
      <c r="BU3">
        <f t="shared" ref="BU3:BU66" si="8">$BT3*$B$12</f>
        <v>10414.82</v>
      </c>
      <c r="BV3">
        <f t="shared" ref="BV3:BV66" si="9">$L3*$B$11</f>
        <v>0</v>
      </c>
    </row>
    <row r="4" spans="1:74" x14ac:dyDescent="0.25">
      <c r="A4" t="s">
        <v>69</v>
      </c>
      <c r="B4" s="3">
        <f>INDEX('Input-output'!$B$7:'Input-output'!$B$8,MATCH($B$3,Referencer!$A$15:$A$16))</f>
        <v>17.3</v>
      </c>
      <c r="D4" s="1" cm="1">
        <f t="array" ref="D4">IF(INDEX(Utilities!4:4,$B$15)="","",INDEX(Utilities!4:4,$B$15))</f>
        <v>2025</v>
      </c>
      <c r="E4" s="1" cm="1">
        <f t="array" ref="E4">IF(INDEX(Utilities!4:4,$B$15 + 1)="","",INDEX(Utilities!4:4,$B$15 + 1))</f>
        <v>0.13500000000000001</v>
      </c>
      <c r="G4">
        <f>G3+1</f>
        <v>2014</v>
      </c>
      <c r="H4">
        <f t="shared" ref="H4:H67" si="10">INDEX(D$3:D$100,IFERROR(MATCH(G4, D$3:D$100),1))</f>
        <v>2020</v>
      </c>
      <c r="I4" cm="1">
        <f t="array" ref="I4">IF(H4&gt;=MAX($D$3:$D$100),MAX($D$3:$D$100),IF(G4&lt;$D$3,$D$3,INDEX($D$3:$D$100,MATCH(G4,$D$3:$D$100)+1)))</f>
        <v>2020</v>
      </c>
      <c r="J4">
        <f t="shared" ref="J4:J67" si="11">INDEX(E$3:E$100,MATCH(H4,D$3:D$100))</f>
        <v>0.26400000000000001</v>
      </c>
      <c r="K4">
        <f t="shared" ref="K4:K67" si="12">INDEX(E$3:E$100,MATCH(I4,D$3:D$100))</f>
        <v>0.26400000000000001</v>
      </c>
      <c r="L4">
        <f t="shared" ref="L4:L67" si="13">IF(H4=I4,J4,J4+(K4-J4)*((G4-H4)/(I4-H4)))</f>
        <v>0.26400000000000001</v>
      </c>
      <c r="M4">
        <f t="shared" ref="M4:M66" si="14">$L4*$B$12</f>
        <v>281.42400000000004</v>
      </c>
      <c r="N4">
        <f t="shared" ref="N4:N66" si="15">$L4*$B$11</f>
        <v>0</v>
      </c>
      <c r="P4" s="1" cm="1">
        <f t="array" ref="P4">IF(INDEX(Utilities!4:4,$B$15)="","",INDEX(Utilities!4:4,$B$15))</f>
        <v>2025</v>
      </c>
      <c r="Q4" s="1" cm="1">
        <f t="array" ref="Q4">IF(INDEX(Utilities!4:4,$B$15 + 2)="","",INDEX(Utilities!4:4,$B$15 + 2))</f>
        <v>5.0099999999999998E-5</v>
      </c>
      <c r="S4">
        <f>S3+1</f>
        <v>2014</v>
      </c>
      <c r="T4">
        <f t="shared" ref="T4:T67" si="16">INDEX(P$3:P$100,IFERROR(MATCH(S4, P$3:P$100),1))</f>
        <v>2020</v>
      </c>
      <c r="U4" cm="1">
        <f t="array" ref="U4">IF(T4&gt;=MAX($D$3:$D$100),MAX($D$3:$D$100),IF(S4&lt;$D$3,$D$3,INDEX($D$3:$D$100,MATCH(S4,$D$3:$D$100)+1)))</f>
        <v>2020</v>
      </c>
      <c r="V4">
        <f t="shared" ref="V4:V67" si="17">INDEX(Q$3:Q$100,MATCH(T4,P$3:P$100))</f>
        <v>7.0199999999999999E-5</v>
      </c>
      <c r="W4">
        <f t="shared" ref="W4:W67" si="18">INDEX(Q$3:Q$100,MATCH(U4,P$3:P$100))</f>
        <v>7.0199999999999999E-5</v>
      </c>
      <c r="X4">
        <f t="shared" ref="X4:X67" si="19">IF(T4=U4,V4,V4+(W4-V4)*((S4-T4)/(U4-T4)))</f>
        <v>7.0199999999999999E-5</v>
      </c>
      <c r="Y4">
        <f t="shared" si="0"/>
        <v>7.4833200000000002E-2</v>
      </c>
      <c r="Z4">
        <f t="shared" si="1"/>
        <v>0</v>
      </c>
      <c r="AB4" s="1" cm="1">
        <f t="array" ref="AB4">IF(INDEX(Utilities!4:4,$B$15)="","",INDEX(Utilities!4:4,$B$15))</f>
        <v>2025</v>
      </c>
      <c r="AC4" s="1" cm="1">
        <f t="array" ref="AC4">IF(INDEX(Utilities!4:4,$B$15 + 3)="","",INDEX(Utilities!4:4,$B$15 + 3))</f>
        <v>4.75E-4</v>
      </c>
      <c r="AE4">
        <f>AE3+1</f>
        <v>2014</v>
      </c>
      <c r="AF4">
        <f t="shared" ref="AF4:AF67" si="20">INDEX(AB$3:AB$100,IFERROR(MATCH(AE4, AB$3:AB$100),1))</f>
        <v>2020</v>
      </c>
      <c r="AG4" cm="1">
        <f t="array" ref="AG4">IF(AF4&gt;=MAX($D$3:$D$100),MAX($D$3:$D$100),IF(AE4&lt;$D$3,$D$3,INDEX($D$3:$D$100,MATCH(AE4,$D$3:$D$100)+1)))</f>
        <v>2020</v>
      </c>
      <c r="AH4">
        <f t="shared" ref="AH4:AH67" si="21">INDEX(AC$3:AC$100,MATCH(AF4,AB$3:AB$100))</f>
        <v>6.6E-4</v>
      </c>
      <c r="AI4">
        <f t="shared" ref="AI4:AI67" si="22">INDEX(AC$3:AC$100,MATCH(AG4,AB$3:AB$100))</f>
        <v>6.6E-4</v>
      </c>
      <c r="AJ4">
        <f t="shared" ref="AJ4:AJ67" si="23">IF(AF4=AG4,AH4,AH4+(AI4-AH4)*((AE4-AF4)/(AG4-AF4)))</f>
        <v>6.6E-4</v>
      </c>
      <c r="AK4">
        <f t="shared" si="2"/>
        <v>0.70355999999999996</v>
      </c>
      <c r="AL4">
        <f t="shared" si="3"/>
        <v>0</v>
      </c>
      <c r="AN4" s="1" cm="1">
        <f t="array" ref="AN4">IF(INDEX(Utilities!4:4,$B$15)="","",INDEX(Utilities!4:4,$B$15))</f>
        <v>2025</v>
      </c>
      <c r="AO4" s="1" cm="1">
        <f t="array" ref="AO4">IF(INDEX(Utilities!4:4,$B$15 + 4)="","",INDEX(Utilities!4:4,$B$15 + 4))</f>
        <v>1.0399999999999999E-4</v>
      </c>
      <c r="AQ4">
        <f>AQ3+1</f>
        <v>2014</v>
      </c>
      <c r="AR4">
        <f t="shared" ref="AR4:AR67" si="24">INDEX(AN$3:AN$100,IFERROR(MATCH(AQ4, AN$3:AN$100),1))</f>
        <v>2020</v>
      </c>
      <c r="AS4" cm="1">
        <f t="array" ref="AS4">IF(AR4&gt;=MAX($D$3:$D$100),MAX($D$3:$D$100),IF(AQ4&lt;$D$3,$D$3,INDEX($D$3:$D$100,MATCH(AQ4,$D$3:$D$100)+1)))</f>
        <v>2020</v>
      </c>
      <c r="AT4">
        <f t="shared" ref="AT4:AT67" si="25">INDEX(AO$3:AO$100,MATCH(AR4,AN$3:AN$100))</f>
        <v>1.4100000000000001E-4</v>
      </c>
      <c r="AU4">
        <f t="shared" ref="AU4:AU67" si="26">INDEX(AO$3:AO$100,MATCH(AS4,AN$3:AN$100))</f>
        <v>1.4100000000000001E-4</v>
      </c>
      <c r="AV4">
        <f t="shared" ref="AV4:AV67" si="27">IF(AR4=AS4,AT4,AT4+(AU4-AT4)*((AQ4-AR4)/(AS4-AR4)))</f>
        <v>1.4100000000000001E-4</v>
      </c>
      <c r="AW4">
        <f t="shared" si="4"/>
        <v>0.15030600000000002</v>
      </c>
      <c r="AX4">
        <f t="shared" si="5"/>
        <v>0</v>
      </c>
      <c r="AZ4" s="1" cm="1">
        <f t="array" ref="AZ4">IF(INDEX(Utilities!4:4,$B$15)="","",INDEX(Utilities!4:4,$B$15))</f>
        <v>2025</v>
      </c>
      <c r="BA4" s="1" cm="1">
        <f t="array" ref="BA4">IF(INDEX(Utilities!4:4,$B$15 + 5)="","",INDEX(Utilities!4:4,$B$15 + 5))</f>
        <v>1.4</v>
      </c>
      <c r="BC4">
        <f>BC3+1</f>
        <v>2014</v>
      </c>
      <c r="BD4">
        <f t="shared" ref="BD4:BD67" si="28">INDEX(AZ$3:AZ$100,IFERROR(MATCH(BC4, AZ$3:AZ$100),1))</f>
        <v>2020</v>
      </c>
      <c r="BE4" cm="1">
        <f t="array" ref="BE4">IF(BD4&gt;=MAX($D$3:$D$100),MAX($D$3:$D$100),IF(BC4&lt;$D$3,$D$3,INDEX($D$3:$D$100,MATCH(BC4,$D$3:$D$100)+1)))</f>
        <v>2020</v>
      </c>
      <c r="BF4">
        <f t="shared" ref="BF4:BF67" si="29">INDEX(BA$3:BA$100,MATCH(BD4,AZ$3:AZ$100))</f>
        <v>2.75</v>
      </c>
      <c r="BG4">
        <f t="shared" ref="BG4:BG67" si="30">INDEX(BA$3:BA$100,MATCH(BE4,AZ$3:AZ$100))</f>
        <v>2.75</v>
      </c>
      <c r="BH4">
        <f t="shared" ref="BH4:BH67" si="31">IF(BD4=BE4,BF4,BF4+(BG4-BF4)*((BC4-BD4)/(BE4-BD4)))</f>
        <v>2.75</v>
      </c>
      <c r="BI4">
        <f t="shared" si="6"/>
        <v>2931.5</v>
      </c>
      <c r="BJ4">
        <f t="shared" si="7"/>
        <v>0</v>
      </c>
      <c r="BL4" s="1" cm="1">
        <f t="array" ref="BL4">IF(INDEX(Utilities!4:4,$B$15)="","",INDEX(Utilities!4:4,$B$15))</f>
        <v>2025</v>
      </c>
      <c r="BM4" s="1" cm="1">
        <f t="array" ref="BM4">IF(INDEX(Utilities!4:4,$B$15 + 6)="","",INDEX(Utilities!4:4,$B$15 + 6))</f>
        <v>8</v>
      </c>
      <c r="BO4">
        <f>BO3+1</f>
        <v>2014</v>
      </c>
      <c r="BP4">
        <f t="shared" ref="BP4:BP67" si="32">INDEX(BL$3:BL$100,IFERROR(MATCH(BO4, BL$3:BL$100),1))</f>
        <v>2020</v>
      </c>
      <c r="BQ4" cm="1">
        <f t="array" ref="BQ4">IF(BP4&gt;=MAX($D$3:$D$100),MAX($D$3:$D$100),IF(BO4&lt;$D$3,$D$3,INDEX($D$3:$D$100,MATCH(BO4,$D$3:$D$100)+1)))</f>
        <v>2020</v>
      </c>
      <c r="BR4">
        <f t="shared" ref="BR4:BR67" si="33">INDEX(BM$3:BM$100,MATCH(BP4,BL$3:BL$100))</f>
        <v>9.77</v>
      </c>
      <c r="BS4">
        <f t="shared" ref="BS4:BS67" si="34">INDEX(BM$3:BM$100,MATCH(BQ4,BL$3:BL$100))</f>
        <v>9.77</v>
      </c>
      <c r="BT4">
        <f t="shared" ref="BT4:BT67" si="35">IF(BP4=BQ4,BR4,BR4+(BS4-BR4)*((BO4-BP4)/(BQ4-BP4)))</f>
        <v>9.77</v>
      </c>
      <c r="BU4">
        <f t="shared" si="8"/>
        <v>10414.82</v>
      </c>
      <c r="BV4">
        <f t="shared" si="9"/>
        <v>0</v>
      </c>
    </row>
    <row r="5" spans="1:74" x14ac:dyDescent="0.25">
      <c r="A5" t="s">
        <v>70</v>
      </c>
      <c r="B5" s="3">
        <f>INDEX('Input-output'!$B$10:'Input-output'!$B$11,MATCH($B$3,Referencer!$A$15:$A$16))</f>
        <v>0</v>
      </c>
      <c r="D5" s="1" cm="1">
        <f t="array" ref="D5">IF(INDEX(Utilities!5:5,$B$15)="","",INDEX(Utilities!5:5,$B$15))</f>
        <v>2030</v>
      </c>
      <c r="E5" s="1" cm="1">
        <f t="array" ref="E5">IF(INDEX(Utilities!5:5,$B$15 + 1)="","",INDEX(Utilities!5:5,$B$15 + 1))</f>
        <v>4.7E-2</v>
      </c>
      <c r="G5">
        <f t="shared" ref="G5:G68" si="36">G4+1</f>
        <v>2015</v>
      </c>
      <c r="H5">
        <f t="shared" si="10"/>
        <v>2020</v>
      </c>
      <c r="I5" cm="1">
        <f t="array" ref="I5">IF(H5&gt;=MAX($D$3:$D$100),MAX($D$3:$D$100),IF(G5&lt;$D$3,$D$3,INDEX($D$3:$D$100,MATCH(G5,$D$3:$D$100)+1)))</f>
        <v>2020</v>
      </c>
      <c r="J5">
        <f t="shared" si="11"/>
        <v>0.26400000000000001</v>
      </c>
      <c r="K5">
        <f t="shared" si="12"/>
        <v>0.26400000000000001</v>
      </c>
      <c r="L5">
        <f t="shared" si="13"/>
        <v>0.26400000000000001</v>
      </c>
      <c r="M5">
        <f t="shared" si="14"/>
        <v>281.42400000000004</v>
      </c>
      <c r="N5">
        <f t="shared" si="15"/>
        <v>0</v>
      </c>
      <c r="P5" s="1" cm="1">
        <f t="array" ref="P5">IF(INDEX(Utilities!5:5,$B$15)="","",INDEX(Utilities!5:5,$B$15))</f>
        <v>2030</v>
      </c>
      <c r="Q5" s="1" cm="1">
        <f t="array" ref="Q5">IF(INDEX(Utilities!5:5,$B$15 + 2)="","",INDEX(Utilities!5:5,$B$15 + 2))</f>
        <v>3.3300000000000003E-5</v>
      </c>
      <c r="S5">
        <f t="shared" ref="S5:S68" si="37">S4+1</f>
        <v>2015</v>
      </c>
      <c r="T5">
        <f t="shared" si="16"/>
        <v>2020</v>
      </c>
      <c r="U5" cm="1">
        <f t="array" ref="U5">IF(T5&gt;=MAX($D$3:$D$100),MAX($D$3:$D$100),IF(S5&lt;$D$3,$D$3,INDEX($D$3:$D$100,MATCH(S5,$D$3:$D$100)+1)))</f>
        <v>2020</v>
      </c>
      <c r="V5">
        <f t="shared" si="17"/>
        <v>7.0199999999999999E-5</v>
      </c>
      <c r="W5">
        <f t="shared" si="18"/>
        <v>7.0199999999999999E-5</v>
      </c>
      <c r="X5">
        <f t="shared" si="19"/>
        <v>7.0199999999999999E-5</v>
      </c>
      <c r="Y5">
        <f t="shared" si="0"/>
        <v>7.4833200000000002E-2</v>
      </c>
      <c r="Z5">
        <f t="shared" si="1"/>
        <v>0</v>
      </c>
      <c r="AB5" s="1" cm="1">
        <f t="array" ref="AB5">IF(INDEX(Utilities!5:5,$B$15)="","",INDEX(Utilities!5:5,$B$15))</f>
        <v>2030</v>
      </c>
      <c r="AC5" s="1" cm="1">
        <f t="array" ref="AC5">IF(INDEX(Utilities!5:5,$B$15 + 3)="","",INDEX(Utilities!5:5,$B$15 + 3))</f>
        <v>3.2000000000000003E-4</v>
      </c>
      <c r="AE5">
        <f t="shared" ref="AE5:AE68" si="38">AE4+1</f>
        <v>2015</v>
      </c>
      <c r="AF5">
        <f t="shared" si="20"/>
        <v>2020</v>
      </c>
      <c r="AG5" cm="1">
        <f t="array" ref="AG5">IF(AF5&gt;=MAX($D$3:$D$100),MAX($D$3:$D$100),IF(AE5&lt;$D$3,$D$3,INDEX($D$3:$D$100,MATCH(AE5,$D$3:$D$100)+1)))</f>
        <v>2020</v>
      </c>
      <c r="AH5">
        <f t="shared" si="21"/>
        <v>6.6E-4</v>
      </c>
      <c r="AI5">
        <f t="shared" si="22"/>
        <v>6.6E-4</v>
      </c>
      <c r="AJ5">
        <f t="shared" si="23"/>
        <v>6.6E-4</v>
      </c>
      <c r="AK5">
        <f t="shared" si="2"/>
        <v>0.70355999999999996</v>
      </c>
      <c r="AL5">
        <f t="shared" si="3"/>
        <v>0</v>
      </c>
      <c r="AN5" s="1" cm="1">
        <f t="array" ref="AN5">IF(INDEX(Utilities!5:5,$B$15)="","",INDEX(Utilities!5:5,$B$15))</f>
        <v>2030</v>
      </c>
      <c r="AO5" s="1" cm="1">
        <f t="array" ref="AO5">IF(INDEX(Utilities!5:5,$B$15 + 4)="","",INDEX(Utilities!5:5,$B$15 + 4))</f>
        <v>7.1699999999999995E-5</v>
      </c>
      <c r="AQ5">
        <f t="shared" ref="AQ5:AQ68" si="39">AQ4+1</f>
        <v>2015</v>
      </c>
      <c r="AR5">
        <f t="shared" si="24"/>
        <v>2020</v>
      </c>
      <c r="AS5" cm="1">
        <f t="array" ref="AS5">IF(AR5&gt;=MAX($D$3:$D$100),MAX($D$3:$D$100),IF(AQ5&lt;$D$3,$D$3,INDEX($D$3:$D$100,MATCH(AQ5,$D$3:$D$100)+1)))</f>
        <v>2020</v>
      </c>
      <c r="AT5">
        <f t="shared" si="25"/>
        <v>1.4100000000000001E-4</v>
      </c>
      <c r="AU5">
        <f t="shared" si="26"/>
        <v>1.4100000000000001E-4</v>
      </c>
      <c r="AV5">
        <f t="shared" si="27"/>
        <v>1.4100000000000001E-4</v>
      </c>
      <c r="AW5">
        <f t="shared" si="4"/>
        <v>0.15030600000000002</v>
      </c>
      <c r="AX5">
        <f t="shared" si="5"/>
        <v>0</v>
      </c>
      <c r="AZ5" s="1" cm="1">
        <f t="array" ref="AZ5">IF(INDEX(Utilities!5:5,$B$15)="","",INDEX(Utilities!5:5,$B$15))</f>
        <v>2030</v>
      </c>
      <c r="BA5" s="1" cm="1">
        <f t="array" ref="BA5">IF(INDEX(Utilities!5:5,$B$15 + 5)="","",INDEX(Utilities!5:5,$B$15 + 5))</f>
        <v>0.47199999999999998</v>
      </c>
      <c r="BC5">
        <f t="shared" ref="BC5:BC68" si="40">BC4+1</f>
        <v>2015</v>
      </c>
      <c r="BD5">
        <f t="shared" si="28"/>
        <v>2020</v>
      </c>
      <c r="BE5" cm="1">
        <f t="array" ref="BE5">IF(BD5&gt;=MAX($D$3:$D$100),MAX($D$3:$D$100),IF(BC5&lt;$D$3,$D$3,INDEX($D$3:$D$100,MATCH(BC5,$D$3:$D$100)+1)))</f>
        <v>2020</v>
      </c>
      <c r="BF5">
        <f t="shared" si="29"/>
        <v>2.75</v>
      </c>
      <c r="BG5">
        <f t="shared" si="30"/>
        <v>2.75</v>
      </c>
      <c r="BH5">
        <f t="shared" si="31"/>
        <v>2.75</v>
      </c>
      <c r="BI5">
        <f t="shared" si="6"/>
        <v>2931.5</v>
      </c>
      <c r="BJ5">
        <f t="shared" si="7"/>
        <v>0</v>
      </c>
      <c r="BL5" s="1" cm="1">
        <f t="array" ref="BL5">IF(INDEX(Utilities!5:5,$B$15)="","",INDEX(Utilities!5:5,$B$15))</f>
        <v>2030</v>
      </c>
      <c r="BM5" s="1" cm="1">
        <f t="array" ref="BM5">IF(INDEX(Utilities!5:5,$B$15 + 6)="","",INDEX(Utilities!5:5,$B$15 + 6))</f>
        <v>6.5809999999999995</v>
      </c>
      <c r="BO5">
        <f t="shared" ref="BO5:BO68" si="41">BO4+1</f>
        <v>2015</v>
      </c>
      <c r="BP5">
        <f t="shared" si="32"/>
        <v>2020</v>
      </c>
      <c r="BQ5" cm="1">
        <f t="array" ref="BQ5">IF(BP5&gt;=MAX($D$3:$D$100),MAX($D$3:$D$100),IF(BO5&lt;$D$3,$D$3,INDEX($D$3:$D$100,MATCH(BO5,$D$3:$D$100)+1)))</f>
        <v>2020</v>
      </c>
      <c r="BR5">
        <f t="shared" si="33"/>
        <v>9.77</v>
      </c>
      <c r="BS5">
        <f t="shared" si="34"/>
        <v>9.77</v>
      </c>
      <c r="BT5">
        <f t="shared" si="35"/>
        <v>9.77</v>
      </c>
      <c r="BU5">
        <f t="shared" si="8"/>
        <v>10414.82</v>
      </c>
      <c r="BV5">
        <f t="shared" si="9"/>
        <v>0</v>
      </c>
    </row>
    <row r="6" spans="1:74" x14ac:dyDescent="0.25">
      <c r="B6" s="1">
        <f>INDEX(Referencer!$B$2:$C$12,MATCH('Input-output'!$B$4,Referencer!A2:A12,0),MATCH($B$3,Referencer!A15:$A$16))</f>
        <v>4</v>
      </c>
      <c r="D6" s="1" cm="1">
        <f t="array" ref="D6">IF(INDEX(Utilities!6:6,$B$15)="","",INDEX(Utilities!6:6,$B$15))</f>
        <v>2035</v>
      </c>
      <c r="E6" s="1" cm="1">
        <f t="array" ref="E6">IF(INDEX(Utilities!6:6,$B$15 + 1)="","",INDEX(Utilities!6:6,$B$15 + 1))</f>
        <v>4.1399999999999999E-2</v>
      </c>
      <c r="G6">
        <f t="shared" si="36"/>
        <v>2016</v>
      </c>
      <c r="H6">
        <f t="shared" si="10"/>
        <v>2020</v>
      </c>
      <c r="I6" cm="1">
        <f t="array" ref="I6">IF(H6&gt;=MAX($D$3:$D$100),MAX($D$3:$D$100),IF(G6&lt;$D$3,$D$3,INDEX($D$3:$D$100,MATCH(G6,$D$3:$D$100)+1)))</f>
        <v>2020</v>
      </c>
      <c r="J6">
        <f t="shared" si="11"/>
        <v>0.26400000000000001</v>
      </c>
      <c r="K6">
        <f t="shared" si="12"/>
        <v>0.26400000000000001</v>
      </c>
      <c r="L6">
        <f t="shared" si="13"/>
        <v>0.26400000000000001</v>
      </c>
      <c r="M6">
        <f t="shared" si="14"/>
        <v>281.42400000000004</v>
      </c>
      <c r="N6">
        <f t="shared" si="15"/>
        <v>0</v>
      </c>
      <c r="P6" s="1" cm="1">
        <f t="array" ref="P6">IF(INDEX(Utilities!6:6,$B$15)="","",INDEX(Utilities!6:6,$B$15))</f>
        <v>2035</v>
      </c>
      <c r="Q6" s="1" cm="1">
        <f t="array" ref="Q6">IF(INDEX(Utilities!6:6,$B$15 + 2)="","",INDEX(Utilities!6:6,$B$15 + 2))</f>
        <v>2.9E-5</v>
      </c>
      <c r="S6">
        <f t="shared" si="37"/>
        <v>2016</v>
      </c>
      <c r="T6">
        <f t="shared" si="16"/>
        <v>2020</v>
      </c>
      <c r="U6" cm="1">
        <f t="array" ref="U6">IF(T6&gt;=MAX($D$3:$D$100),MAX($D$3:$D$100),IF(S6&lt;$D$3,$D$3,INDEX($D$3:$D$100,MATCH(S6,$D$3:$D$100)+1)))</f>
        <v>2020</v>
      </c>
      <c r="V6">
        <f t="shared" si="17"/>
        <v>7.0199999999999999E-5</v>
      </c>
      <c r="W6">
        <f t="shared" si="18"/>
        <v>7.0199999999999999E-5</v>
      </c>
      <c r="X6">
        <f t="shared" si="19"/>
        <v>7.0199999999999999E-5</v>
      </c>
      <c r="Y6">
        <f t="shared" si="0"/>
        <v>7.4833200000000002E-2</v>
      </c>
      <c r="Z6">
        <f t="shared" si="1"/>
        <v>0</v>
      </c>
      <c r="AB6" s="1" cm="1">
        <f t="array" ref="AB6">IF(INDEX(Utilities!6:6,$B$15)="","",INDEX(Utilities!6:6,$B$15))</f>
        <v>2035</v>
      </c>
      <c r="AC6" s="1" cm="1">
        <f t="array" ref="AC6">IF(INDEX(Utilities!6:6,$B$15 + 3)="","",INDEX(Utilities!6:6,$B$15 + 3))</f>
        <v>2.8299999999999999E-4</v>
      </c>
      <c r="AE6">
        <f t="shared" si="38"/>
        <v>2016</v>
      </c>
      <c r="AF6">
        <f t="shared" si="20"/>
        <v>2020</v>
      </c>
      <c r="AG6" cm="1">
        <f t="array" ref="AG6">IF(AF6&gt;=MAX($D$3:$D$100),MAX($D$3:$D$100),IF(AE6&lt;$D$3,$D$3,INDEX($D$3:$D$100,MATCH(AE6,$D$3:$D$100)+1)))</f>
        <v>2020</v>
      </c>
      <c r="AH6">
        <f t="shared" si="21"/>
        <v>6.6E-4</v>
      </c>
      <c r="AI6">
        <f t="shared" si="22"/>
        <v>6.6E-4</v>
      </c>
      <c r="AJ6">
        <f t="shared" si="23"/>
        <v>6.6E-4</v>
      </c>
      <c r="AK6">
        <f t="shared" si="2"/>
        <v>0.70355999999999996</v>
      </c>
      <c r="AL6">
        <f t="shared" si="3"/>
        <v>0</v>
      </c>
      <c r="AN6" s="1" cm="1">
        <f t="array" ref="AN6">IF(INDEX(Utilities!6:6,$B$15)="","",INDEX(Utilities!6:6,$B$15))</f>
        <v>2035</v>
      </c>
      <c r="AO6" s="1" cm="1">
        <f t="array" ref="AO6">IF(INDEX(Utilities!6:6,$B$15 + 4)="","",INDEX(Utilities!6:6,$B$15 + 4))</f>
        <v>6.3399999999999996E-5</v>
      </c>
      <c r="AQ6">
        <f t="shared" si="39"/>
        <v>2016</v>
      </c>
      <c r="AR6">
        <f t="shared" si="24"/>
        <v>2020</v>
      </c>
      <c r="AS6" cm="1">
        <f t="array" ref="AS6">IF(AR6&gt;=MAX($D$3:$D$100),MAX($D$3:$D$100),IF(AQ6&lt;$D$3,$D$3,INDEX($D$3:$D$100,MATCH(AQ6,$D$3:$D$100)+1)))</f>
        <v>2020</v>
      </c>
      <c r="AT6">
        <f t="shared" si="25"/>
        <v>1.4100000000000001E-4</v>
      </c>
      <c r="AU6">
        <f t="shared" si="26"/>
        <v>1.4100000000000001E-4</v>
      </c>
      <c r="AV6">
        <f t="shared" si="27"/>
        <v>1.4100000000000001E-4</v>
      </c>
      <c r="AW6">
        <f t="shared" si="4"/>
        <v>0.15030600000000002</v>
      </c>
      <c r="AX6">
        <f t="shared" si="5"/>
        <v>0</v>
      </c>
      <c r="AZ6" s="1" cm="1">
        <f t="array" ref="AZ6">IF(INDEX(Utilities!6:6,$B$15)="","",INDEX(Utilities!6:6,$B$15))</f>
        <v>2035</v>
      </c>
      <c r="BA6" s="1" cm="1">
        <f t="array" ref="BA6">IF(INDEX(Utilities!6:6,$B$15 + 5)="","",INDEX(Utilities!6:6,$B$15 + 5))</f>
        <v>0.41</v>
      </c>
      <c r="BC6">
        <f t="shared" si="40"/>
        <v>2016</v>
      </c>
      <c r="BD6">
        <f t="shared" si="28"/>
        <v>2020</v>
      </c>
      <c r="BE6" cm="1">
        <f t="array" ref="BE6">IF(BD6&gt;=MAX($D$3:$D$100),MAX($D$3:$D$100),IF(BC6&lt;$D$3,$D$3,INDEX($D$3:$D$100,MATCH(BC6,$D$3:$D$100)+1)))</f>
        <v>2020</v>
      </c>
      <c r="BF6">
        <f t="shared" si="29"/>
        <v>2.75</v>
      </c>
      <c r="BG6">
        <f t="shared" si="30"/>
        <v>2.75</v>
      </c>
      <c r="BH6">
        <f t="shared" si="31"/>
        <v>2.75</v>
      </c>
      <c r="BI6">
        <f t="shared" si="6"/>
        <v>2931.5</v>
      </c>
      <c r="BJ6">
        <f t="shared" si="7"/>
        <v>0</v>
      </c>
      <c r="BL6" s="1" cm="1">
        <f t="array" ref="BL6">IF(INDEX(Utilities!6:6,$B$15)="","",INDEX(Utilities!6:6,$B$15))</f>
        <v>2035</v>
      </c>
      <c r="BM6" s="1" cm="1">
        <f t="array" ref="BM6">IF(INDEX(Utilities!6:6,$B$15 + 6)="","",INDEX(Utilities!6:6,$B$15 + 6))</f>
        <v>6.2759999999999998</v>
      </c>
      <c r="BO6">
        <f t="shared" si="41"/>
        <v>2016</v>
      </c>
      <c r="BP6">
        <f t="shared" si="32"/>
        <v>2020</v>
      </c>
      <c r="BQ6" cm="1">
        <f t="array" ref="BQ6">IF(BP6&gt;=MAX($D$3:$D$100),MAX($D$3:$D$100),IF(BO6&lt;$D$3,$D$3,INDEX($D$3:$D$100,MATCH(BO6,$D$3:$D$100)+1)))</f>
        <v>2020</v>
      </c>
      <c r="BR6">
        <f t="shared" si="33"/>
        <v>9.77</v>
      </c>
      <c r="BS6">
        <f t="shared" si="34"/>
        <v>9.77</v>
      </c>
      <c r="BT6">
        <f t="shared" si="35"/>
        <v>9.77</v>
      </c>
      <c r="BU6">
        <f t="shared" si="8"/>
        <v>10414.82</v>
      </c>
      <c r="BV6">
        <f t="shared" si="9"/>
        <v>0</v>
      </c>
    </row>
    <row r="7" spans="1:74" x14ac:dyDescent="0.25">
      <c r="B7" s="1">
        <f>INDEX(Referencer!$D$2:$E$12,MATCH('Input-output'!$B$4,Referencer!A2:A12,0),MATCH($B$3,Referencer!A15:$A$16))</f>
        <v>350</v>
      </c>
      <c r="D7" s="1" cm="1">
        <f t="array" ref="D7">IF(INDEX(Utilities!7:7,$B$15)="","",INDEX(Utilities!7:7,$B$15))</f>
        <v>2040</v>
      </c>
      <c r="E7" s="1" cm="1">
        <f t="array" ref="E7">IF(INDEX(Utilities!7:7,$B$15 + 1)="","",INDEX(Utilities!7:7,$B$15 + 1))</f>
        <v>4.0300000000000002E-2</v>
      </c>
      <c r="G7">
        <f t="shared" si="36"/>
        <v>2017</v>
      </c>
      <c r="H7">
        <f t="shared" si="10"/>
        <v>2020</v>
      </c>
      <c r="I7" cm="1">
        <f t="array" ref="I7">IF(H7&gt;=MAX($D$3:$D$100),MAX($D$3:$D$100),IF(G7&lt;$D$3,$D$3,INDEX($D$3:$D$100,MATCH(G7,$D$3:$D$100)+1)))</f>
        <v>2020</v>
      </c>
      <c r="J7">
        <f t="shared" si="11"/>
        <v>0.26400000000000001</v>
      </c>
      <c r="K7">
        <f t="shared" si="12"/>
        <v>0.26400000000000001</v>
      </c>
      <c r="L7">
        <f t="shared" si="13"/>
        <v>0.26400000000000001</v>
      </c>
      <c r="M7">
        <f t="shared" si="14"/>
        <v>281.42400000000004</v>
      </c>
      <c r="N7">
        <f t="shared" si="15"/>
        <v>0</v>
      </c>
      <c r="P7" s="1" cm="1">
        <f t="array" ref="P7">IF(INDEX(Utilities!7:7,$B$15)="","",INDEX(Utilities!7:7,$B$15))</f>
        <v>2040</v>
      </c>
      <c r="Q7" s="1" cm="1">
        <f t="array" ref="Q7">IF(INDEX(Utilities!7:7,$B$15 + 2)="","",INDEX(Utilities!7:7,$B$15 + 2))</f>
        <v>2.73E-5</v>
      </c>
      <c r="S7">
        <f t="shared" si="37"/>
        <v>2017</v>
      </c>
      <c r="T7">
        <f t="shared" si="16"/>
        <v>2020</v>
      </c>
      <c r="U7" cm="1">
        <f t="array" ref="U7">IF(T7&gt;=MAX($D$3:$D$100),MAX($D$3:$D$100),IF(S7&lt;$D$3,$D$3,INDEX($D$3:$D$100,MATCH(S7,$D$3:$D$100)+1)))</f>
        <v>2020</v>
      </c>
      <c r="V7">
        <f t="shared" si="17"/>
        <v>7.0199999999999999E-5</v>
      </c>
      <c r="W7">
        <f t="shared" si="18"/>
        <v>7.0199999999999999E-5</v>
      </c>
      <c r="X7">
        <f t="shared" si="19"/>
        <v>7.0199999999999999E-5</v>
      </c>
      <c r="Y7">
        <f t="shared" si="0"/>
        <v>7.4833200000000002E-2</v>
      </c>
      <c r="Z7">
        <f t="shared" si="1"/>
        <v>0</v>
      </c>
      <c r="AB7" s="1" cm="1">
        <f t="array" ref="AB7">IF(INDEX(Utilities!7:7,$B$15)="","",INDEX(Utilities!7:7,$B$15))</f>
        <v>2040</v>
      </c>
      <c r="AC7" s="1" cm="1">
        <f t="array" ref="AC7">IF(INDEX(Utilities!7:7,$B$15 + 3)="","",INDEX(Utilities!7:7,$B$15 + 3))</f>
        <v>2.6800000000000001E-4</v>
      </c>
      <c r="AE7">
        <f t="shared" si="38"/>
        <v>2017</v>
      </c>
      <c r="AF7">
        <f t="shared" si="20"/>
        <v>2020</v>
      </c>
      <c r="AG7" cm="1">
        <f t="array" ref="AG7">IF(AF7&gt;=MAX($D$3:$D$100),MAX($D$3:$D$100),IF(AE7&lt;$D$3,$D$3,INDEX($D$3:$D$100,MATCH(AE7,$D$3:$D$100)+1)))</f>
        <v>2020</v>
      </c>
      <c r="AH7">
        <f t="shared" si="21"/>
        <v>6.6E-4</v>
      </c>
      <c r="AI7">
        <f t="shared" si="22"/>
        <v>6.6E-4</v>
      </c>
      <c r="AJ7">
        <f t="shared" si="23"/>
        <v>6.6E-4</v>
      </c>
      <c r="AK7">
        <f t="shared" si="2"/>
        <v>0.70355999999999996</v>
      </c>
      <c r="AL7">
        <f t="shared" si="3"/>
        <v>0</v>
      </c>
      <c r="AN7" s="1" cm="1">
        <f t="array" ref="AN7">IF(INDEX(Utilities!7:7,$B$15)="","",INDEX(Utilities!7:7,$B$15))</f>
        <v>2040</v>
      </c>
      <c r="AO7" s="1" cm="1">
        <f t="array" ref="AO7">IF(INDEX(Utilities!7:7,$B$15 + 4)="","",INDEX(Utilities!7:7,$B$15 + 4))</f>
        <v>6.0300000000000002E-5</v>
      </c>
      <c r="AQ7">
        <f t="shared" si="39"/>
        <v>2017</v>
      </c>
      <c r="AR7">
        <f t="shared" si="24"/>
        <v>2020</v>
      </c>
      <c r="AS7" cm="1">
        <f t="array" ref="AS7">IF(AR7&gt;=MAX($D$3:$D$100),MAX($D$3:$D$100),IF(AQ7&lt;$D$3,$D$3,INDEX($D$3:$D$100,MATCH(AQ7,$D$3:$D$100)+1)))</f>
        <v>2020</v>
      </c>
      <c r="AT7">
        <f t="shared" si="25"/>
        <v>1.4100000000000001E-4</v>
      </c>
      <c r="AU7">
        <f t="shared" si="26"/>
        <v>1.4100000000000001E-4</v>
      </c>
      <c r="AV7">
        <f t="shared" si="27"/>
        <v>1.4100000000000001E-4</v>
      </c>
      <c r="AW7">
        <f t="shared" si="4"/>
        <v>0.15030600000000002</v>
      </c>
      <c r="AX7">
        <f t="shared" si="5"/>
        <v>0</v>
      </c>
      <c r="AZ7" s="1" cm="1">
        <f t="array" ref="AZ7">IF(INDEX(Utilities!7:7,$B$15)="","",INDEX(Utilities!7:7,$B$15))</f>
        <v>2040</v>
      </c>
      <c r="BA7" s="1" cm="1">
        <f t="array" ref="BA7">IF(INDEX(Utilities!7:7,$B$15 + 5)="","",INDEX(Utilities!7:7,$B$15 + 5))</f>
        <v>0.40600000000000003</v>
      </c>
      <c r="BC7">
        <f t="shared" si="40"/>
        <v>2017</v>
      </c>
      <c r="BD7">
        <f t="shared" si="28"/>
        <v>2020</v>
      </c>
      <c r="BE7" cm="1">
        <f t="array" ref="BE7">IF(BD7&gt;=MAX($D$3:$D$100),MAX($D$3:$D$100),IF(BC7&lt;$D$3,$D$3,INDEX($D$3:$D$100,MATCH(BC7,$D$3:$D$100)+1)))</f>
        <v>2020</v>
      </c>
      <c r="BF7">
        <f t="shared" si="29"/>
        <v>2.75</v>
      </c>
      <c r="BG7">
        <f t="shared" si="30"/>
        <v>2.75</v>
      </c>
      <c r="BH7">
        <f t="shared" si="31"/>
        <v>2.75</v>
      </c>
      <c r="BI7">
        <f t="shared" si="6"/>
        <v>2931.5</v>
      </c>
      <c r="BJ7">
        <f t="shared" si="7"/>
        <v>0</v>
      </c>
      <c r="BL7" s="1" cm="1">
        <f t="array" ref="BL7">IF(INDEX(Utilities!7:7,$B$15)="","",INDEX(Utilities!7:7,$B$15))</f>
        <v>2040</v>
      </c>
      <c r="BM7" s="1" cm="1">
        <f t="array" ref="BM7">IF(INDEX(Utilities!7:7,$B$15 + 6)="","",INDEX(Utilities!7:7,$B$15 + 6))</f>
        <v>6.1510000000000007</v>
      </c>
      <c r="BO7">
        <f t="shared" si="41"/>
        <v>2017</v>
      </c>
      <c r="BP7">
        <f t="shared" si="32"/>
        <v>2020</v>
      </c>
      <c r="BQ7" cm="1">
        <f t="array" ref="BQ7">IF(BP7&gt;=MAX($D$3:$D$100),MAX($D$3:$D$100),IF(BO7&lt;$D$3,$D$3,INDEX($D$3:$D$100,MATCH(BO7,$D$3:$D$100)+1)))</f>
        <v>2020</v>
      </c>
      <c r="BR7">
        <f t="shared" si="33"/>
        <v>9.77</v>
      </c>
      <c r="BS7">
        <f t="shared" si="34"/>
        <v>9.77</v>
      </c>
      <c r="BT7">
        <f t="shared" si="35"/>
        <v>9.77</v>
      </c>
      <c r="BU7">
        <f t="shared" si="8"/>
        <v>10414.82</v>
      </c>
      <c r="BV7">
        <f t="shared" si="9"/>
        <v>0</v>
      </c>
    </row>
    <row r="8" spans="1:74" x14ac:dyDescent="0.25">
      <c r="A8" t="s">
        <v>71</v>
      </c>
      <c r="B8" s="2">
        <f>$B$6+($B$7/'Input-output'!$B$6)</f>
        <v>5.955307262569832</v>
      </c>
      <c r="D8" s="1" t="str" cm="1">
        <f t="array" ref="D8">IF(INDEX(Utilities!8:8,$B$15)="","",INDEX(Utilities!8:8,$B$15))</f>
        <v/>
      </c>
      <c r="E8" s="1" t="str" cm="1">
        <f t="array" ref="E8">IF(INDEX(Utilities!8:8,$B$15 + 1)="","",INDEX(Utilities!8:8,$B$15 + 1))</f>
        <v/>
      </c>
      <c r="G8">
        <f t="shared" si="36"/>
        <v>2018</v>
      </c>
      <c r="H8">
        <f t="shared" si="10"/>
        <v>2020</v>
      </c>
      <c r="I8" cm="1">
        <f t="array" ref="I8">IF(H8&gt;=MAX($D$3:$D$100),MAX($D$3:$D$100),IF(G8&lt;$D$3,$D$3,INDEX($D$3:$D$100,MATCH(G8,$D$3:$D$100)+1)))</f>
        <v>2020</v>
      </c>
      <c r="J8">
        <f t="shared" si="11"/>
        <v>0.26400000000000001</v>
      </c>
      <c r="K8">
        <f t="shared" si="12"/>
        <v>0.26400000000000001</v>
      </c>
      <c r="L8">
        <f>IF(H8=I8,J8,J8+(K8-J8)*((G8-H8)/(I8-H8)))</f>
        <v>0.26400000000000001</v>
      </c>
      <c r="M8">
        <f t="shared" si="14"/>
        <v>281.42400000000004</v>
      </c>
      <c r="N8">
        <f t="shared" si="15"/>
        <v>0</v>
      </c>
      <c r="P8" s="1" t="str" cm="1">
        <f t="array" ref="P8">IF(INDEX(Utilities!8:8,$B$15)="","",INDEX(Utilities!8:8,$B$15))</f>
        <v/>
      </c>
      <c r="Q8" s="1" t="str" cm="1">
        <f t="array" ref="Q8">IF(INDEX(Utilities!8:8,$B$15 + 2)="","",INDEX(Utilities!8:8,$B$15 + 2))</f>
        <v/>
      </c>
      <c r="S8">
        <f t="shared" si="37"/>
        <v>2018</v>
      </c>
      <c r="T8">
        <f t="shared" si="16"/>
        <v>2020</v>
      </c>
      <c r="U8" cm="1">
        <f t="array" ref="U8">IF(T8&gt;=MAX($D$3:$D$100),MAX($D$3:$D$100),IF(S8&lt;$D$3,$D$3,INDEX($D$3:$D$100,MATCH(S8,$D$3:$D$100)+1)))</f>
        <v>2020</v>
      </c>
      <c r="V8">
        <f t="shared" si="17"/>
        <v>7.0199999999999999E-5</v>
      </c>
      <c r="W8">
        <f t="shared" si="18"/>
        <v>7.0199999999999999E-5</v>
      </c>
      <c r="X8">
        <f t="shared" si="19"/>
        <v>7.0199999999999999E-5</v>
      </c>
      <c r="Y8">
        <f t="shared" si="0"/>
        <v>7.4833200000000002E-2</v>
      </c>
      <c r="Z8">
        <f t="shared" si="1"/>
        <v>0</v>
      </c>
      <c r="AB8" s="1" t="str" cm="1">
        <f t="array" ref="AB8">IF(INDEX(Utilities!8:8,$B$15)="","",INDEX(Utilities!8:8,$B$15))</f>
        <v/>
      </c>
      <c r="AC8" s="1" t="str" cm="1">
        <f t="array" ref="AC8">IF(INDEX(Utilities!8:8,$B$15 + 3)="","",INDEX(Utilities!8:8,$B$15 + 3))</f>
        <v/>
      </c>
      <c r="AE8">
        <f t="shared" si="38"/>
        <v>2018</v>
      </c>
      <c r="AF8">
        <f t="shared" si="20"/>
        <v>2020</v>
      </c>
      <c r="AG8" cm="1">
        <f t="array" ref="AG8">IF(AF8&gt;=MAX($D$3:$D$100),MAX($D$3:$D$100),IF(AE8&lt;$D$3,$D$3,INDEX($D$3:$D$100,MATCH(AE8,$D$3:$D$100)+1)))</f>
        <v>2020</v>
      </c>
      <c r="AH8">
        <f t="shared" si="21"/>
        <v>6.6E-4</v>
      </c>
      <c r="AI8">
        <f t="shared" si="22"/>
        <v>6.6E-4</v>
      </c>
      <c r="AJ8">
        <f t="shared" si="23"/>
        <v>6.6E-4</v>
      </c>
      <c r="AK8">
        <f t="shared" si="2"/>
        <v>0.70355999999999996</v>
      </c>
      <c r="AL8">
        <f t="shared" si="3"/>
        <v>0</v>
      </c>
      <c r="AN8" s="1" t="str" cm="1">
        <f t="array" ref="AN8">IF(INDEX(Utilities!8:8,$B$15)="","",INDEX(Utilities!8:8,$B$15))</f>
        <v/>
      </c>
      <c r="AO8" s="1" t="str" cm="1">
        <f t="array" ref="AO8">IF(INDEX(Utilities!8:8,$B$15 + 4)="","",INDEX(Utilities!8:8,$B$15 + 4))</f>
        <v/>
      </c>
      <c r="AQ8">
        <f t="shared" si="39"/>
        <v>2018</v>
      </c>
      <c r="AR8">
        <f t="shared" si="24"/>
        <v>2020</v>
      </c>
      <c r="AS8" cm="1">
        <f t="array" ref="AS8">IF(AR8&gt;=MAX($D$3:$D$100),MAX($D$3:$D$100),IF(AQ8&lt;$D$3,$D$3,INDEX($D$3:$D$100,MATCH(AQ8,$D$3:$D$100)+1)))</f>
        <v>2020</v>
      </c>
      <c r="AT8">
        <f t="shared" si="25"/>
        <v>1.4100000000000001E-4</v>
      </c>
      <c r="AU8">
        <f t="shared" si="26"/>
        <v>1.4100000000000001E-4</v>
      </c>
      <c r="AV8">
        <f t="shared" si="27"/>
        <v>1.4100000000000001E-4</v>
      </c>
      <c r="AW8">
        <f t="shared" si="4"/>
        <v>0.15030600000000002</v>
      </c>
      <c r="AX8">
        <f t="shared" si="5"/>
        <v>0</v>
      </c>
      <c r="AZ8" s="1" t="str" cm="1">
        <f t="array" ref="AZ8">IF(INDEX(Utilities!8:8,$B$15)="","",INDEX(Utilities!8:8,$B$15))</f>
        <v/>
      </c>
      <c r="BA8" s="1" t="str" cm="1">
        <f t="array" ref="BA8">IF(INDEX(Utilities!8:8,$B$15 + 5)="","",INDEX(Utilities!8:8,$B$15 + 5))</f>
        <v/>
      </c>
      <c r="BC8">
        <f t="shared" si="40"/>
        <v>2018</v>
      </c>
      <c r="BD8">
        <f t="shared" si="28"/>
        <v>2020</v>
      </c>
      <c r="BE8" cm="1">
        <f t="array" ref="BE8">IF(BD8&gt;=MAX($D$3:$D$100),MAX($D$3:$D$100),IF(BC8&lt;$D$3,$D$3,INDEX($D$3:$D$100,MATCH(BC8,$D$3:$D$100)+1)))</f>
        <v>2020</v>
      </c>
      <c r="BF8">
        <f t="shared" si="29"/>
        <v>2.75</v>
      </c>
      <c r="BG8">
        <f t="shared" si="30"/>
        <v>2.75</v>
      </c>
      <c r="BH8">
        <f t="shared" si="31"/>
        <v>2.75</v>
      </c>
      <c r="BI8">
        <f t="shared" si="6"/>
        <v>2931.5</v>
      </c>
      <c r="BJ8">
        <f t="shared" si="7"/>
        <v>0</v>
      </c>
      <c r="BL8" s="1" t="str" cm="1">
        <f t="array" ref="BL8">IF(INDEX(Utilities!8:8,$B$15)="","",INDEX(Utilities!8:8,$B$15))</f>
        <v/>
      </c>
      <c r="BM8" s="1" t="str" cm="1">
        <f t="array" ref="BM8">IF(INDEX(Utilities!8:8,$B$15 + 6)="","",INDEX(Utilities!8:8,$B$15 + 6))</f>
        <v/>
      </c>
      <c r="BO8">
        <f t="shared" si="41"/>
        <v>2018</v>
      </c>
      <c r="BP8">
        <f t="shared" si="32"/>
        <v>2020</v>
      </c>
      <c r="BQ8" cm="1">
        <f t="array" ref="BQ8">IF(BP8&gt;=MAX($D$3:$D$100),MAX($D$3:$D$100),IF(BO8&lt;$D$3,$D$3,INDEX($D$3:$D$100,MATCH(BO8,$D$3:$D$100)+1)))</f>
        <v>2020</v>
      </c>
      <c r="BR8">
        <f t="shared" si="33"/>
        <v>9.77</v>
      </c>
      <c r="BS8">
        <f t="shared" si="34"/>
        <v>9.77</v>
      </c>
      <c r="BT8">
        <f t="shared" si="35"/>
        <v>9.77</v>
      </c>
      <c r="BU8">
        <f t="shared" si="8"/>
        <v>10414.82</v>
      </c>
      <c r="BV8">
        <f t="shared" si="9"/>
        <v>0</v>
      </c>
    </row>
    <row r="9" spans="1:74" x14ac:dyDescent="0.25">
      <c r="A9" t="s">
        <v>72</v>
      </c>
      <c r="B9" s="2">
        <f>IFERROR(B4/(B4-B5),1)</f>
        <v>1</v>
      </c>
      <c r="D9" s="1" t="str" cm="1">
        <f t="array" ref="D9">IF(INDEX(Utilities!9:9,$B$15)="","",INDEX(Utilities!9:9,$B$15))</f>
        <v/>
      </c>
      <c r="E9" s="1" t="str" cm="1">
        <f t="array" ref="E9">IF(INDEX(Utilities!9:9,$B$15 + 1)="","",INDEX(Utilities!9:9,$B$15 + 1))</f>
        <v/>
      </c>
      <c r="G9">
        <f t="shared" si="36"/>
        <v>2019</v>
      </c>
      <c r="H9">
        <f t="shared" si="10"/>
        <v>2020</v>
      </c>
      <c r="I9" cm="1">
        <f t="array" ref="I9">IF(H9&gt;=MAX($D$3:$D$100),MAX($D$3:$D$100),IF(G9&lt;$D$3,$D$3,INDEX($D$3:$D$100,MATCH(G9,$D$3:$D$100)+1)))</f>
        <v>2020</v>
      </c>
      <c r="J9">
        <f t="shared" si="11"/>
        <v>0.26400000000000001</v>
      </c>
      <c r="K9">
        <f t="shared" si="12"/>
        <v>0.26400000000000001</v>
      </c>
      <c r="L9">
        <f t="shared" si="13"/>
        <v>0.26400000000000001</v>
      </c>
      <c r="M9">
        <f t="shared" si="14"/>
        <v>281.42400000000004</v>
      </c>
      <c r="N9">
        <f t="shared" si="15"/>
        <v>0</v>
      </c>
      <c r="P9" s="1" t="str" cm="1">
        <f t="array" ref="P9">IF(INDEX(Utilities!9:9,$B$15)="","",INDEX(Utilities!9:9,$B$15))</f>
        <v/>
      </c>
      <c r="Q9" s="1" t="str" cm="1">
        <f t="array" ref="Q9">IF(INDEX(Utilities!9:9,$B$15 + 2)="","",INDEX(Utilities!9:9,$B$15 + 2))</f>
        <v/>
      </c>
      <c r="S9">
        <f t="shared" si="37"/>
        <v>2019</v>
      </c>
      <c r="T9">
        <f t="shared" si="16"/>
        <v>2020</v>
      </c>
      <c r="U9" cm="1">
        <f t="array" ref="U9">IF(T9&gt;=MAX($D$3:$D$100),MAX($D$3:$D$100),IF(S9&lt;$D$3,$D$3,INDEX($D$3:$D$100,MATCH(S9,$D$3:$D$100)+1)))</f>
        <v>2020</v>
      </c>
      <c r="V9">
        <f t="shared" si="17"/>
        <v>7.0199999999999999E-5</v>
      </c>
      <c r="W9">
        <f t="shared" si="18"/>
        <v>7.0199999999999999E-5</v>
      </c>
      <c r="X9">
        <f t="shared" si="19"/>
        <v>7.0199999999999999E-5</v>
      </c>
      <c r="Y9">
        <f t="shared" si="0"/>
        <v>7.4833200000000002E-2</v>
      </c>
      <c r="Z9">
        <f t="shared" si="1"/>
        <v>0</v>
      </c>
      <c r="AB9" s="1" t="str" cm="1">
        <f t="array" ref="AB9">IF(INDEX(Utilities!9:9,$B$15)="","",INDEX(Utilities!9:9,$B$15))</f>
        <v/>
      </c>
      <c r="AC9" s="1" t="str" cm="1">
        <f t="array" ref="AC9">IF(INDEX(Utilities!9:9,$B$15 + 3)="","",INDEX(Utilities!9:9,$B$15 + 3))</f>
        <v/>
      </c>
      <c r="AE9">
        <f t="shared" si="38"/>
        <v>2019</v>
      </c>
      <c r="AF9">
        <f t="shared" si="20"/>
        <v>2020</v>
      </c>
      <c r="AG9" cm="1">
        <f t="array" ref="AG9">IF(AF9&gt;=MAX($D$3:$D$100),MAX($D$3:$D$100),IF(AE9&lt;$D$3,$D$3,INDEX($D$3:$D$100,MATCH(AE9,$D$3:$D$100)+1)))</f>
        <v>2020</v>
      </c>
      <c r="AH9">
        <f t="shared" si="21"/>
        <v>6.6E-4</v>
      </c>
      <c r="AI9">
        <f t="shared" si="22"/>
        <v>6.6E-4</v>
      </c>
      <c r="AJ9">
        <f t="shared" si="23"/>
        <v>6.6E-4</v>
      </c>
      <c r="AK9">
        <f t="shared" si="2"/>
        <v>0.70355999999999996</v>
      </c>
      <c r="AL9">
        <f t="shared" si="3"/>
        <v>0</v>
      </c>
      <c r="AN9" s="1" t="str" cm="1">
        <f t="array" ref="AN9">IF(INDEX(Utilities!9:9,$B$15)="","",INDEX(Utilities!9:9,$B$15))</f>
        <v/>
      </c>
      <c r="AO9" s="1" t="str" cm="1">
        <f t="array" ref="AO9">IF(INDEX(Utilities!9:9,$B$15 + 4)="","",INDEX(Utilities!9:9,$B$15 + 4))</f>
        <v/>
      </c>
      <c r="AQ9">
        <f t="shared" si="39"/>
        <v>2019</v>
      </c>
      <c r="AR9">
        <f t="shared" si="24"/>
        <v>2020</v>
      </c>
      <c r="AS9" cm="1">
        <f t="array" ref="AS9">IF(AR9&gt;=MAX($D$3:$D$100),MAX($D$3:$D$100),IF(AQ9&lt;$D$3,$D$3,INDEX($D$3:$D$100,MATCH(AQ9,$D$3:$D$100)+1)))</f>
        <v>2020</v>
      </c>
      <c r="AT9">
        <f t="shared" si="25"/>
        <v>1.4100000000000001E-4</v>
      </c>
      <c r="AU9">
        <f t="shared" si="26"/>
        <v>1.4100000000000001E-4</v>
      </c>
      <c r="AV9">
        <f t="shared" si="27"/>
        <v>1.4100000000000001E-4</v>
      </c>
      <c r="AW9">
        <f t="shared" si="4"/>
        <v>0.15030600000000002</v>
      </c>
      <c r="AX9">
        <f t="shared" si="5"/>
        <v>0</v>
      </c>
      <c r="AZ9" s="1" t="str" cm="1">
        <f t="array" ref="AZ9">IF(INDEX(Utilities!9:9,$B$15)="","",INDEX(Utilities!9:9,$B$15))</f>
        <v/>
      </c>
      <c r="BA9" s="1" t="str" cm="1">
        <f t="array" ref="BA9">IF(INDEX(Utilities!9:9,$B$15 + 5)="","",INDEX(Utilities!9:9,$B$15 + 5))</f>
        <v/>
      </c>
      <c r="BC9">
        <f t="shared" si="40"/>
        <v>2019</v>
      </c>
      <c r="BD9">
        <f t="shared" si="28"/>
        <v>2020</v>
      </c>
      <c r="BE9" cm="1">
        <f t="array" ref="BE9">IF(BD9&gt;=MAX($D$3:$D$100),MAX($D$3:$D$100),IF(BC9&lt;$D$3,$D$3,INDEX($D$3:$D$100,MATCH(BC9,$D$3:$D$100)+1)))</f>
        <v>2020</v>
      </c>
      <c r="BF9">
        <f t="shared" si="29"/>
        <v>2.75</v>
      </c>
      <c r="BG9">
        <f t="shared" si="30"/>
        <v>2.75</v>
      </c>
      <c r="BH9">
        <f t="shared" si="31"/>
        <v>2.75</v>
      </c>
      <c r="BI9">
        <f t="shared" si="6"/>
        <v>2931.5</v>
      </c>
      <c r="BJ9">
        <f t="shared" si="7"/>
        <v>0</v>
      </c>
      <c r="BL9" s="1" t="str" cm="1">
        <f t="array" ref="BL9">IF(INDEX(Utilities!9:9,$B$15)="","",INDEX(Utilities!9:9,$B$15))</f>
        <v/>
      </c>
      <c r="BM9" s="1" t="str" cm="1">
        <f t="array" ref="BM9">IF(INDEX(Utilities!9:9,$B$15 + 6)="","",INDEX(Utilities!9:9,$B$15 + 6))</f>
        <v/>
      </c>
      <c r="BO9">
        <f t="shared" si="41"/>
        <v>2019</v>
      </c>
      <c r="BP9">
        <f t="shared" si="32"/>
        <v>2020</v>
      </c>
      <c r="BQ9" cm="1">
        <f t="array" ref="BQ9">IF(BP9&gt;=MAX($D$3:$D$100),MAX($D$3:$D$100),IF(BO9&lt;$D$3,$D$3,INDEX($D$3:$D$100,MATCH(BO9,$D$3:$D$100)+1)))</f>
        <v>2020</v>
      </c>
      <c r="BR9">
        <f t="shared" si="33"/>
        <v>9.77</v>
      </c>
      <c r="BS9">
        <f t="shared" si="34"/>
        <v>9.77</v>
      </c>
      <c r="BT9">
        <f t="shared" si="35"/>
        <v>9.77</v>
      </c>
      <c r="BU9">
        <f t="shared" si="8"/>
        <v>10414.82</v>
      </c>
      <c r="BV9">
        <f t="shared" si="9"/>
        <v>0</v>
      </c>
    </row>
    <row r="10" spans="1:74" x14ac:dyDescent="0.25">
      <c r="A10" t="s">
        <v>73</v>
      </c>
      <c r="B10" s="2">
        <f>$B$8*$B$9</f>
        <v>5.955307262569832</v>
      </c>
      <c r="D10" s="1" t="str" cm="1">
        <f t="array" ref="D10">IF(INDEX(Utilities!10:10,$B$15)="","",INDEX(Utilities!10:10,$B$15))</f>
        <v/>
      </c>
      <c r="E10" s="1" t="str" cm="1">
        <f t="array" ref="E10">IF(INDEX(Utilities!10:10,$B$15 + 1)="","",INDEX(Utilities!10:10,$B$15 + 1))</f>
        <v/>
      </c>
      <c r="G10">
        <f t="shared" si="36"/>
        <v>2020</v>
      </c>
      <c r="H10">
        <f t="shared" si="10"/>
        <v>2020</v>
      </c>
      <c r="I10" cm="1">
        <f t="array" ref="I10">IF(H10&gt;=MAX($D$3:$D$100),MAX($D$3:$D$100),IF(G10&lt;$D$3,$D$3,INDEX($D$3:$D$100,MATCH(G10,$D$3:$D$100)+1)))</f>
        <v>2025</v>
      </c>
      <c r="J10">
        <f t="shared" si="11"/>
        <v>0.26400000000000001</v>
      </c>
      <c r="K10">
        <f t="shared" si="12"/>
        <v>0.13500000000000001</v>
      </c>
      <c r="L10">
        <f t="shared" si="13"/>
        <v>0.26400000000000001</v>
      </c>
      <c r="M10">
        <f t="shared" si="14"/>
        <v>281.42400000000004</v>
      </c>
      <c r="N10">
        <f t="shared" si="15"/>
        <v>0</v>
      </c>
      <c r="P10" s="1" t="str" cm="1">
        <f t="array" ref="P10">IF(INDEX(Utilities!10:10,$B$15)="","",INDEX(Utilities!10:10,$B$15))</f>
        <v/>
      </c>
      <c r="Q10" s="1" t="str" cm="1">
        <f t="array" ref="Q10">IF(INDEX(Utilities!10:10,$B$15 + 2)="","",INDEX(Utilities!10:10,$B$15 + 2))</f>
        <v/>
      </c>
      <c r="S10">
        <f t="shared" si="37"/>
        <v>2020</v>
      </c>
      <c r="T10">
        <f t="shared" si="16"/>
        <v>2020</v>
      </c>
      <c r="U10" cm="1">
        <f t="array" ref="U10">IF(T10&gt;=MAX($D$3:$D$100),MAX($D$3:$D$100),IF(S10&lt;$D$3,$D$3,INDEX($D$3:$D$100,MATCH(S10,$D$3:$D$100)+1)))</f>
        <v>2025</v>
      </c>
      <c r="V10">
        <f t="shared" si="17"/>
        <v>7.0199999999999999E-5</v>
      </c>
      <c r="W10">
        <f t="shared" si="18"/>
        <v>5.0099999999999998E-5</v>
      </c>
      <c r="X10">
        <f t="shared" si="19"/>
        <v>7.0199999999999999E-5</v>
      </c>
      <c r="Y10">
        <f t="shared" si="0"/>
        <v>7.4833200000000002E-2</v>
      </c>
      <c r="Z10">
        <f t="shared" si="1"/>
        <v>0</v>
      </c>
      <c r="AB10" s="1" t="str" cm="1">
        <f t="array" ref="AB10">IF(INDEX(Utilities!10:10,$B$15)="","",INDEX(Utilities!10:10,$B$15))</f>
        <v/>
      </c>
      <c r="AC10" s="1" t="str" cm="1">
        <f t="array" ref="AC10">IF(INDEX(Utilities!10:10,$B$15 + 3)="","",INDEX(Utilities!10:10,$B$15 + 3))</f>
        <v/>
      </c>
      <c r="AE10">
        <f t="shared" si="38"/>
        <v>2020</v>
      </c>
      <c r="AF10">
        <f t="shared" si="20"/>
        <v>2020</v>
      </c>
      <c r="AG10" cm="1">
        <f t="array" ref="AG10">IF(AF10&gt;=MAX($D$3:$D$100),MAX($D$3:$D$100),IF(AE10&lt;$D$3,$D$3,INDEX($D$3:$D$100,MATCH(AE10,$D$3:$D$100)+1)))</f>
        <v>2025</v>
      </c>
      <c r="AH10">
        <f t="shared" si="21"/>
        <v>6.6E-4</v>
      </c>
      <c r="AI10">
        <f t="shared" si="22"/>
        <v>4.75E-4</v>
      </c>
      <c r="AJ10">
        <f t="shared" si="23"/>
        <v>6.6E-4</v>
      </c>
      <c r="AK10">
        <f t="shared" si="2"/>
        <v>0.70355999999999996</v>
      </c>
      <c r="AL10">
        <f t="shared" si="3"/>
        <v>0</v>
      </c>
      <c r="AN10" s="1" t="str" cm="1">
        <f t="array" ref="AN10">IF(INDEX(Utilities!10:10,$B$15)="","",INDEX(Utilities!10:10,$B$15))</f>
        <v/>
      </c>
      <c r="AO10" s="1" t="str" cm="1">
        <f t="array" ref="AO10">IF(INDEX(Utilities!10:10,$B$15 + 4)="","",INDEX(Utilities!10:10,$B$15 + 4))</f>
        <v/>
      </c>
      <c r="AQ10">
        <f t="shared" si="39"/>
        <v>2020</v>
      </c>
      <c r="AR10">
        <f t="shared" si="24"/>
        <v>2020</v>
      </c>
      <c r="AS10" cm="1">
        <f t="array" ref="AS10">IF(AR10&gt;=MAX($D$3:$D$100),MAX($D$3:$D$100),IF(AQ10&lt;$D$3,$D$3,INDEX($D$3:$D$100,MATCH(AQ10,$D$3:$D$100)+1)))</f>
        <v>2025</v>
      </c>
      <c r="AT10">
        <f t="shared" si="25"/>
        <v>1.4100000000000001E-4</v>
      </c>
      <c r="AU10">
        <f t="shared" si="26"/>
        <v>1.0399999999999999E-4</v>
      </c>
      <c r="AV10">
        <f t="shared" si="27"/>
        <v>1.4100000000000001E-4</v>
      </c>
      <c r="AW10">
        <f t="shared" si="4"/>
        <v>0.15030600000000002</v>
      </c>
      <c r="AX10">
        <f t="shared" si="5"/>
        <v>0</v>
      </c>
      <c r="AZ10" s="1" t="str" cm="1">
        <f t="array" ref="AZ10">IF(INDEX(Utilities!10:10,$B$15)="","",INDEX(Utilities!10:10,$B$15))</f>
        <v/>
      </c>
      <c r="BA10" s="1" t="str" cm="1">
        <f t="array" ref="BA10">IF(INDEX(Utilities!10:10,$B$15 + 5)="","",INDEX(Utilities!10:10,$B$15 + 5))</f>
        <v/>
      </c>
      <c r="BC10">
        <f t="shared" si="40"/>
        <v>2020</v>
      </c>
      <c r="BD10">
        <f t="shared" si="28"/>
        <v>2020</v>
      </c>
      <c r="BE10" cm="1">
        <f t="array" ref="BE10">IF(BD10&gt;=MAX($D$3:$D$100),MAX($D$3:$D$100),IF(BC10&lt;$D$3,$D$3,INDEX($D$3:$D$100,MATCH(BC10,$D$3:$D$100)+1)))</f>
        <v>2025</v>
      </c>
      <c r="BF10">
        <f t="shared" si="29"/>
        <v>2.75</v>
      </c>
      <c r="BG10">
        <f t="shared" si="30"/>
        <v>1.4</v>
      </c>
      <c r="BH10">
        <f t="shared" si="31"/>
        <v>2.75</v>
      </c>
      <c r="BI10">
        <f t="shared" si="6"/>
        <v>2931.5</v>
      </c>
      <c r="BJ10">
        <f t="shared" si="7"/>
        <v>0</v>
      </c>
      <c r="BL10" s="1" t="str" cm="1">
        <f t="array" ref="BL10">IF(INDEX(Utilities!10:10,$B$15)="","",INDEX(Utilities!10:10,$B$15))</f>
        <v/>
      </c>
      <c r="BM10" s="1" t="str" cm="1">
        <f t="array" ref="BM10">IF(INDEX(Utilities!10:10,$B$15 + 6)="","",INDEX(Utilities!10:10,$B$15 + 6))</f>
        <v/>
      </c>
      <c r="BO10">
        <f t="shared" si="41"/>
        <v>2020</v>
      </c>
      <c r="BP10">
        <f t="shared" si="32"/>
        <v>2020</v>
      </c>
      <c r="BQ10" cm="1">
        <f t="array" ref="BQ10">IF(BP10&gt;=MAX($D$3:$D$100),MAX($D$3:$D$100),IF(BO10&lt;$D$3,$D$3,INDEX($D$3:$D$100,MATCH(BO10,$D$3:$D$100)+1)))</f>
        <v>2025</v>
      </c>
      <c r="BR10">
        <f t="shared" si="33"/>
        <v>9.77</v>
      </c>
      <c r="BS10">
        <f t="shared" si="34"/>
        <v>8</v>
      </c>
      <c r="BT10">
        <f t="shared" si="35"/>
        <v>9.77</v>
      </c>
      <c r="BU10">
        <f t="shared" si="8"/>
        <v>10414.82</v>
      </c>
      <c r="BV10">
        <f t="shared" si="9"/>
        <v>0</v>
      </c>
    </row>
    <row r="11" spans="1:74" x14ac:dyDescent="0.25">
      <c r="A11" t="s">
        <v>64</v>
      </c>
      <c r="B11" s="4">
        <f>IF(B3=Referencer!$A$15,'Input-output'!$B$9,0)</f>
        <v>0</v>
      </c>
      <c r="D11" s="1" t="str" cm="1">
        <f t="array" ref="D11">IF(INDEX(Utilities!11:11,$B$15)="","",INDEX(Utilities!11:11,$B$15))</f>
        <v/>
      </c>
      <c r="E11" s="1" t="str" cm="1">
        <f t="array" ref="E11">IF(INDEX(Utilities!11:11,$B$15 + 1)="","",INDEX(Utilities!11:11,$B$15 + 1))</f>
        <v/>
      </c>
      <c r="G11">
        <f t="shared" si="36"/>
        <v>2021</v>
      </c>
      <c r="H11">
        <f t="shared" si="10"/>
        <v>2020</v>
      </c>
      <c r="I11" cm="1">
        <f t="array" ref="I11">IF(H11&gt;=MAX($D$3:$D$100),MAX($D$3:$D$100),IF(G11&lt;$D$3,$D$3,INDEX($D$3:$D$100,MATCH(G11,$D$3:$D$100)+1)))</f>
        <v>2025</v>
      </c>
      <c r="J11">
        <f t="shared" si="11"/>
        <v>0.26400000000000001</v>
      </c>
      <c r="K11">
        <f t="shared" si="12"/>
        <v>0.13500000000000001</v>
      </c>
      <c r="L11">
        <f t="shared" si="13"/>
        <v>0.23820000000000002</v>
      </c>
      <c r="M11">
        <f t="shared" si="14"/>
        <v>253.92120000000003</v>
      </c>
      <c r="N11">
        <f t="shared" si="15"/>
        <v>0</v>
      </c>
      <c r="P11" s="1" t="str" cm="1">
        <f t="array" ref="P11">IF(INDEX(Utilities!11:11,$B$15)="","",INDEX(Utilities!11:11,$B$15))</f>
        <v/>
      </c>
      <c r="Q11" s="1" t="str" cm="1">
        <f t="array" ref="Q11">IF(INDEX(Utilities!11:11,$B$15 + 2)="","",INDEX(Utilities!11:11,$B$15 + 2))</f>
        <v/>
      </c>
      <c r="S11">
        <f t="shared" si="37"/>
        <v>2021</v>
      </c>
      <c r="T11">
        <f t="shared" si="16"/>
        <v>2020</v>
      </c>
      <c r="U11" cm="1">
        <f t="array" ref="U11">IF(T11&gt;=MAX($D$3:$D$100),MAX($D$3:$D$100),IF(S11&lt;$D$3,$D$3,INDEX($D$3:$D$100,MATCH(S11,$D$3:$D$100)+1)))</f>
        <v>2025</v>
      </c>
      <c r="V11">
        <f t="shared" si="17"/>
        <v>7.0199999999999999E-5</v>
      </c>
      <c r="W11">
        <f t="shared" si="18"/>
        <v>5.0099999999999998E-5</v>
      </c>
      <c r="X11">
        <f t="shared" si="19"/>
        <v>6.6179999999999993E-5</v>
      </c>
      <c r="Y11">
        <f t="shared" si="0"/>
        <v>7.0547879999999993E-2</v>
      </c>
      <c r="Z11">
        <f t="shared" si="1"/>
        <v>0</v>
      </c>
      <c r="AB11" s="1" t="str" cm="1">
        <f t="array" ref="AB11">IF(INDEX(Utilities!11:11,$B$15)="","",INDEX(Utilities!11:11,$B$15))</f>
        <v/>
      </c>
      <c r="AC11" s="1" t="str" cm="1">
        <f t="array" ref="AC11">IF(INDEX(Utilities!11:11,$B$15 + 3)="","",INDEX(Utilities!11:11,$B$15 + 3))</f>
        <v/>
      </c>
      <c r="AE11">
        <f t="shared" si="38"/>
        <v>2021</v>
      </c>
      <c r="AF11">
        <f t="shared" si="20"/>
        <v>2020</v>
      </c>
      <c r="AG11" cm="1">
        <f t="array" ref="AG11">IF(AF11&gt;=MAX($D$3:$D$100),MAX($D$3:$D$100),IF(AE11&lt;$D$3,$D$3,INDEX($D$3:$D$100,MATCH(AE11,$D$3:$D$100)+1)))</f>
        <v>2025</v>
      </c>
      <c r="AH11">
        <f t="shared" si="21"/>
        <v>6.6E-4</v>
      </c>
      <c r="AI11">
        <f t="shared" si="22"/>
        <v>4.75E-4</v>
      </c>
      <c r="AJ11">
        <f t="shared" si="23"/>
        <v>6.2299999999999996E-4</v>
      </c>
      <c r="AK11">
        <f t="shared" si="2"/>
        <v>0.66411799999999999</v>
      </c>
      <c r="AL11">
        <f t="shared" si="3"/>
        <v>0</v>
      </c>
      <c r="AN11" s="1" t="str" cm="1">
        <f t="array" ref="AN11">IF(INDEX(Utilities!11:11,$B$15)="","",INDEX(Utilities!11:11,$B$15))</f>
        <v/>
      </c>
      <c r="AO11" s="1" t="str" cm="1">
        <f t="array" ref="AO11">IF(INDEX(Utilities!11:11,$B$15 + 4)="","",INDEX(Utilities!11:11,$B$15 + 4))</f>
        <v/>
      </c>
      <c r="AQ11">
        <f t="shared" si="39"/>
        <v>2021</v>
      </c>
      <c r="AR11">
        <f t="shared" si="24"/>
        <v>2020</v>
      </c>
      <c r="AS11" cm="1">
        <f t="array" ref="AS11">IF(AR11&gt;=MAX($D$3:$D$100),MAX($D$3:$D$100),IF(AQ11&lt;$D$3,$D$3,INDEX($D$3:$D$100,MATCH(AQ11,$D$3:$D$100)+1)))</f>
        <v>2025</v>
      </c>
      <c r="AT11">
        <f t="shared" si="25"/>
        <v>1.4100000000000001E-4</v>
      </c>
      <c r="AU11">
        <f t="shared" si="26"/>
        <v>1.0399999999999999E-4</v>
      </c>
      <c r="AV11">
        <f t="shared" si="27"/>
        <v>1.3359999999999999E-4</v>
      </c>
      <c r="AW11">
        <f t="shared" si="4"/>
        <v>0.14241760000000001</v>
      </c>
      <c r="AX11">
        <f t="shared" si="5"/>
        <v>0</v>
      </c>
      <c r="AZ11" s="1" t="str" cm="1">
        <f t="array" ref="AZ11">IF(INDEX(Utilities!11:11,$B$15)="","",INDEX(Utilities!11:11,$B$15))</f>
        <v/>
      </c>
      <c r="BA11" s="1" t="str" cm="1">
        <f t="array" ref="BA11">IF(INDEX(Utilities!11:11,$B$15 + 5)="","",INDEX(Utilities!11:11,$B$15 + 5))</f>
        <v/>
      </c>
      <c r="BC11">
        <f t="shared" si="40"/>
        <v>2021</v>
      </c>
      <c r="BD11">
        <f t="shared" si="28"/>
        <v>2020</v>
      </c>
      <c r="BE11" cm="1">
        <f t="array" ref="BE11">IF(BD11&gt;=MAX($D$3:$D$100),MAX($D$3:$D$100),IF(BC11&lt;$D$3,$D$3,INDEX($D$3:$D$100,MATCH(BC11,$D$3:$D$100)+1)))</f>
        <v>2025</v>
      </c>
      <c r="BF11">
        <f t="shared" si="29"/>
        <v>2.75</v>
      </c>
      <c r="BG11">
        <f t="shared" si="30"/>
        <v>1.4</v>
      </c>
      <c r="BH11">
        <f t="shared" si="31"/>
        <v>2.48</v>
      </c>
      <c r="BI11">
        <f t="shared" si="6"/>
        <v>2643.68</v>
      </c>
      <c r="BJ11">
        <f t="shared" si="7"/>
        <v>0</v>
      </c>
      <c r="BL11" s="1" t="str" cm="1">
        <f t="array" ref="BL11">IF(INDEX(Utilities!11:11,$B$15)="","",INDEX(Utilities!11:11,$B$15))</f>
        <v/>
      </c>
      <c r="BM11" s="1" t="str" cm="1">
        <f t="array" ref="BM11">IF(INDEX(Utilities!11:11,$B$15 + 6)="","",INDEX(Utilities!11:11,$B$15 + 6))</f>
        <v/>
      </c>
      <c r="BO11">
        <f t="shared" si="41"/>
        <v>2021</v>
      </c>
      <c r="BP11">
        <f t="shared" si="32"/>
        <v>2020</v>
      </c>
      <c r="BQ11" cm="1">
        <f t="array" ref="BQ11">IF(BP11&gt;=MAX($D$3:$D$100),MAX($D$3:$D$100),IF(BO11&lt;$D$3,$D$3,INDEX($D$3:$D$100,MATCH(BO11,$D$3:$D$100)+1)))</f>
        <v>2025</v>
      </c>
      <c r="BR11">
        <f t="shared" si="33"/>
        <v>9.77</v>
      </c>
      <c r="BS11">
        <f t="shared" si="34"/>
        <v>8</v>
      </c>
      <c r="BT11">
        <f t="shared" si="35"/>
        <v>9.4160000000000004</v>
      </c>
      <c r="BU11">
        <f t="shared" si="8"/>
        <v>10037.456</v>
      </c>
      <c r="BV11">
        <f t="shared" si="9"/>
        <v>0</v>
      </c>
    </row>
    <row r="12" spans="1:74" x14ac:dyDescent="0.25">
      <c r="A12" t="s">
        <v>65</v>
      </c>
      <c r="B12" s="2">
        <f>'Input-output'!B6*B10</f>
        <v>1066</v>
      </c>
      <c r="D12" s="1" t="str" cm="1">
        <f t="array" ref="D12">IF(INDEX(Utilities!12:12,$B$15)="","",INDEX(Utilities!12:12,$B$15))</f>
        <v/>
      </c>
      <c r="E12" s="1" t="str" cm="1">
        <f t="array" ref="E12">IF(INDEX(Utilities!12:12,$B$15 + 1)="","",INDEX(Utilities!12:12,$B$15 + 1))</f>
        <v/>
      </c>
      <c r="G12">
        <f t="shared" si="36"/>
        <v>2022</v>
      </c>
      <c r="H12">
        <f t="shared" si="10"/>
        <v>2020</v>
      </c>
      <c r="I12" cm="1">
        <f t="array" ref="I12">IF(H12&gt;=MAX($D$3:$D$100),MAX($D$3:$D$100),IF(G12&lt;$D$3,$D$3,INDEX($D$3:$D$100,MATCH(G12,$D$3:$D$100)+1)))</f>
        <v>2025</v>
      </c>
      <c r="J12">
        <f t="shared" si="11"/>
        <v>0.26400000000000001</v>
      </c>
      <c r="K12">
        <f t="shared" si="12"/>
        <v>0.13500000000000001</v>
      </c>
      <c r="L12">
        <f t="shared" si="13"/>
        <v>0.21240000000000001</v>
      </c>
      <c r="M12">
        <f t="shared" si="14"/>
        <v>226.41840000000002</v>
      </c>
      <c r="N12">
        <f t="shared" si="15"/>
        <v>0</v>
      </c>
      <c r="P12" s="1" t="str" cm="1">
        <f t="array" ref="P12">IF(INDEX(Utilities!12:12,$B$15)="","",INDEX(Utilities!12:12,$B$15))</f>
        <v/>
      </c>
      <c r="Q12" s="1" t="str" cm="1">
        <f t="array" ref="Q12">IF(INDEX(Utilities!12:12,$B$15 + 2)="","",INDEX(Utilities!12:12,$B$15 + 2))</f>
        <v/>
      </c>
      <c r="S12">
        <f t="shared" si="37"/>
        <v>2022</v>
      </c>
      <c r="T12">
        <f t="shared" si="16"/>
        <v>2020</v>
      </c>
      <c r="U12" cm="1">
        <f t="array" ref="U12">IF(T12&gt;=MAX($D$3:$D$100),MAX($D$3:$D$100),IF(S12&lt;$D$3,$D$3,INDEX($D$3:$D$100,MATCH(S12,$D$3:$D$100)+1)))</f>
        <v>2025</v>
      </c>
      <c r="V12">
        <f t="shared" si="17"/>
        <v>7.0199999999999999E-5</v>
      </c>
      <c r="W12">
        <f t="shared" si="18"/>
        <v>5.0099999999999998E-5</v>
      </c>
      <c r="X12">
        <f t="shared" si="19"/>
        <v>6.2160000000000001E-5</v>
      </c>
      <c r="Y12">
        <f t="shared" si="0"/>
        <v>6.6262559999999998E-2</v>
      </c>
      <c r="Z12">
        <f t="shared" si="1"/>
        <v>0</v>
      </c>
      <c r="AB12" s="1" t="str" cm="1">
        <f t="array" ref="AB12">IF(INDEX(Utilities!12:12,$B$15)="","",INDEX(Utilities!12:12,$B$15))</f>
        <v/>
      </c>
      <c r="AC12" s="1" t="str" cm="1">
        <f t="array" ref="AC12">IF(INDEX(Utilities!12:12,$B$15 + 3)="","",INDEX(Utilities!12:12,$B$15 + 3))</f>
        <v/>
      </c>
      <c r="AE12">
        <f t="shared" si="38"/>
        <v>2022</v>
      </c>
      <c r="AF12">
        <f t="shared" si="20"/>
        <v>2020</v>
      </c>
      <c r="AG12" cm="1">
        <f t="array" ref="AG12">IF(AF12&gt;=MAX($D$3:$D$100),MAX($D$3:$D$100),IF(AE12&lt;$D$3,$D$3,INDEX($D$3:$D$100,MATCH(AE12,$D$3:$D$100)+1)))</f>
        <v>2025</v>
      </c>
      <c r="AH12">
        <f t="shared" si="21"/>
        <v>6.6E-4</v>
      </c>
      <c r="AI12">
        <f t="shared" si="22"/>
        <v>4.75E-4</v>
      </c>
      <c r="AJ12">
        <f t="shared" si="23"/>
        <v>5.8599999999999993E-4</v>
      </c>
      <c r="AK12">
        <f t="shared" si="2"/>
        <v>0.6246759999999999</v>
      </c>
      <c r="AL12">
        <f t="shared" si="3"/>
        <v>0</v>
      </c>
      <c r="AN12" s="1" t="str" cm="1">
        <f t="array" ref="AN12">IF(INDEX(Utilities!12:12,$B$15)="","",INDEX(Utilities!12:12,$B$15))</f>
        <v/>
      </c>
      <c r="AO12" s="1" t="str" cm="1">
        <f t="array" ref="AO12">IF(INDEX(Utilities!12:12,$B$15 + 4)="","",INDEX(Utilities!12:12,$B$15 + 4))</f>
        <v/>
      </c>
      <c r="AQ12">
        <f t="shared" si="39"/>
        <v>2022</v>
      </c>
      <c r="AR12">
        <f t="shared" si="24"/>
        <v>2020</v>
      </c>
      <c r="AS12" cm="1">
        <f t="array" ref="AS12">IF(AR12&gt;=MAX($D$3:$D$100),MAX($D$3:$D$100),IF(AQ12&lt;$D$3,$D$3,INDEX($D$3:$D$100,MATCH(AQ12,$D$3:$D$100)+1)))</f>
        <v>2025</v>
      </c>
      <c r="AT12">
        <f t="shared" si="25"/>
        <v>1.4100000000000001E-4</v>
      </c>
      <c r="AU12">
        <f t="shared" si="26"/>
        <v>1.0399999999999999E-4</v>
      </c>
      <c r="AV12">
        <f t="shared" si="27"/>
        <v>1.262E-4</v>
      </c>
      <c r="AW12">
        <f t="shared" si="4"/>
        <v>0.13452920000000002</v>
      </c>
      <c r="AX12">
        <f t="shared" si="5"/>
        <v>0</v>
      </c>
      <c r="AZ12" s="1" t="str" cm="1">
        <f t="array" ref="AZ12">IF(INDEX(Utilities!12:12,$B$15)="","",INDEX(Utilities!12:12,$B$15))</f>
        <v/>
      </c>
      <c r="BA12" s="1" t="str" cm="1">
        <f t="array" ref="BA12">IF(INDEX(Utilities!12:12,$B$15 + 5)="","",INDEX(Utilities!12:12,$B$15 + 5))</f>
        <v/>
      </c>
      <c r="BC12">
        <f t="shared" si="40"/>
        <v>2022</v>
      </c>
      <c r="BD12">
        <f t="shared" si="28"/>
        <v>2020</v>
      </c>
      <c r="BE12" cm="1">
        <f t="array" ref="BE12">IF(BD12&gt;=MAX($D$3:$D$100),MAX($D$3:$D$100),IF(BC12&lt;$D$3,$D$3,INDEX($D$3:$D$100,MATCH(BC12,$D$3:$D$100)+1)))</f>
        <v>2025</v>
      </c>
      <c r="BF12">
        <f t="shared" si="29"/>
        <v>2.75</v>
      </c>
      <c r="BG12">
        <f t="shared" si="30"/>
        <v>1.4</v>
      </c>
      <c r="BH12">
        <f t="shared" si="31"/>
        <v>2.21</v>
      </c>
      <c r="BI12">
        <f t="shared" si="6"/>
        <v>2355.86</v>
      </c>
      <c r="BJ12">
        <f t="shared" si="7"/>
        <v>0</v>
      </c>
      <c r="BL12" s="1" t="str" cm="1">
        <f t="array" ref="BL12">IF(INDEX(Utilities!12:12,$B$15)="","",INDEX(Utilities!12:12,$B$15))</f>
        <v/>
      </c>
      <c r="BM12" s="1" t="str" cm="1">
        <f t="array" ref="BM12">IF(INDEX(Utilities!12:12,$B$15 + 6)="","",INDEX(Utilities!12:12,$B$15 + 6))</f>
        <v/>
      </c>
      <c r="BO12">
        <f t="shared" si="41"/>
        <v>2022</v>
      </c>
      <c r="BP12">
        <f t="shared" si="32"/>
        <v>2020</v>
      </c>
      <c r="BQ12" cm="1">
        <f t="array" ref="BQ12">IF(BP12&gt;=MAX($D$3:$D$100),MAX($D$3:$D$100),IF(BO12&lt;$D$3,$D$3,INDEX($D$3:$D$100,MATCH(BO12,$D$3:$D$100)+1)))</f>
        <v>2025</v>
      </c>
      <c r="BR12">
        <f t="shared" si="33"/>
        <v>9.77</v>
      </c>
      <c r="BS12">
        <f t="shared" si="34"/>
        <v>8</v>
      </c>
      <c r="BT12">
        <f t="shared" si="35"/>
        <v>9.0619999999999994</v>
      </c>
      <c r="BU12">
        <f t="shared" si="8"/>
        <v>9660.0919999999987</v>
      </c>
      <c r="BV12">
        <f t="shared" si="9"/>
        <v>0</v>
      </c>
    </row>
    <row r="13" spans="1:74" x14ac:dyDescent="0.25">
      <c r="A13" t="s">
        <v>67</v>
      </c>
      <c r="B13" s="2">
        <f>-'Input-output'!B6*B11</f>
        <v>0</v>
      </c>
      <c r="D13" s="1" t="str" cm="1">
        <f t="array" ref="D13">IF(INDEX(Utilities!13:13,$B$15)="","",INDEX(Utilities!13:13,$B$15))</f>
        <v/>
      </c>
      <c r="E13" s="1" t="str" cm="1">
        <f t="array" ref="E13">IF(INDEX(Utilities!13:13,$B$15 + 1)="","",INDEX(Utilities!13:13,$B$15 + 1))</f>
        <v/>
      </c>
      <c r="G13">
        <f t="shared" si="36"/>
        <v>2023</v>
      </c>
      <c r="H13">
        <f t="shared" si="10"/>
        <v>2020</v>
      </c>
      <c r="I13" cm="1">
        <f t="array" ref="I13">IF(H13&gt;=MAX($D$3:$D$100),MAX($D$3:$D$100),IF(G13&lt;$D$3,$D$3,INDEX($D$3:$D$100,MATCH(G13,$D$3:$D$100)+1)))</f>
        <v>2025</v>
      </c>
      <c r="J13">
        <f t="shared" si="11"/>
        <v>0.26400000000000001</v>
      </c>
      <c r="K13">
        <f t="shared" si="12"/>
        <v>0.13500000000000001</v>
      </c>
      <c r="L13">
        <f t="shared" si="13"/>
        <v>0.18660000000000002</v>
      </c>
      <c r="M13">
        <f t="shared" si="14"/>
        <v>198.91560000000001</v>
      </c>
      <c r="N13">
        <f t="shared" si="15"/>
        <v>0</v>
      </c>
      <c r="P13" s="1" t="str" cm="1">
        <f t="array" ref="P13">IF(INDEX(Utilities!13:13,$B$15)="","",INDEX(Utilities!13:13,$B$15))</f>
        <v/>
      </c>
      <c r="Q13" s="1" t="str" cm="1">
        <f t="array" ref="Q13">IF(INDEX(Utilities!13:13,$B$15 + 2)="","",INDEX(Utilities!13:13,$B$15 + 2))</f>
        <v/>
      </c>
      <c r="S13">
        <f t="shared" si="37"/>
        <v>2023</v>
      </c>
      <c r="T13">
        <f t="shared" si="16"/>
        <v>2020</v>
      </c>
      <c r="U13" cm="1">
        <f t="array" ref="U13">IF(T13&gt;=MAX($D$3:$D$100),MAX($D$3:$D$100),IF(S13&lt;$D$3,$D$3,INDEX($D$3:$D$100,MATCH(S13,$D$3:$D$100)+1)))</f>
        <v>2025</v>
      </c>
      <c r="V13">
        <f t="shared" si="17"/>
        <v>7.0199999999999999E-5</v>
      </c>
      <c r="W13">
        <f t="shared" si="18"/>
        <v>5.0099999999999998E-5</v>
      </c>
      <c r="X13">
        <f t="shared" si="19"/>
        <v>5.8139999999999996E-5</v>
      </c>
      <c r="Y13">
        <f t="shared" si="0"/>
        <v>6.1977239999999996E-2</v>
      </c>
      <c r="Z13">
        <f t="shared" si="1"/>
        <v>0</v>
      </c>
      <c r="AB13" s="1" t="str" cm="1">
        <f t="array" ref="AB13">IF(INDEX(Utilities!13:13,$B$15)="","",INDEX(Utilities!13:13,$B$15))</f>
        <v/>
      </c>
      <c r="AC13" s="1" t="str" cm="1">
        <f t="array" ref="AC13">IF(INDEX(Utilities!13:13,$B$15 + 3)="","",INDEX(Utilities!13:13,$B$15 + 3))</f>
        <v/>
      </c>
      <c r="AE13">
        <f t="shared" si="38"/>
        <v>2023</v>
      </c>
      <c r="AF13">
        <f t="shared" si="20"/>
        <v>2020</v>
      </c>
      <c r="AG13" cm="1">
        <f t="array" ref="AG13">IF(AF13&gt;=MAX($D$3:$D$100),MAX($D$3:$D$100),IF(AE13&lt;$D$3,$D$3,INDEX($D$3:$D$100,MATCH(AE13,$D$3:$D$100)+1)))</f>
        <v>2025</v>
      </c>
      <c r="AH13">
        <f t="shared" si="21"/>
        <v>6.6E-4</v>
      </c>
      <c r="AI13">
        <f t="shared" si="22"/>
        <v>4.75E-4</v>
      </c>
      <c r="AJ13">
        <f t="shared" si="23"/>
        <v>5.4900000000000001E-4</v>
      </c>
      <c r="AK13">
        <f t="shared" si="2"/>
        <v>0.58523400000000003</v>
      </c>
      <c r="AL13">
        <f t="shared" si="3"/>
        <v>0</v>
      </c>
      <c r="AN13" s="1" t="str" cm="1">
        <f t="array" ref="AN13">IF(INDEX(Utilities!13:13,$B$15)="","",INDEX(Utilities!13:13,$B$15))</f>
        <v/>
      </c>
      <c r="AO13" s="1" t="str" cm="1">
        <f t="array" ref="AO13">IF(INDEX(Utilities!13:13,$B$15 + 4)="","",INDEX(Utilities!13:13,$B$15 + 4))</f>
        <v/>
      </c>
      <c r="AQ13">
        <f t="shared" si="39"/>
        <v>2023</v>
      </c>
      <c r="AR13">
        <f t="shared" si="24"/>
        <v>2020</v>
      </c>
      <c r="AS13" cm="1">
        <f t="array" ref="AS13">IF(AR13&gt;=MAX($D$3:$D$100),MAX($D$3:$D$100),IF(AQ13&lt;$D$3,$D$3,INDEX($D$3:$D$100,MATCH(AQ13,$D$3:$D$100)+1)))</f>
        <v>2025</v>
      </c>
      <c r="AT13">
        <f t="shared" si="25"/>
        <v>1.4100000000000001E-4</v>
      </c>
      <c r="AU13">
        <f t="shared" si="26"/>
        <v>1.0399999999999999E-4</v>
      </c>
      <c r="AV13">
        <f t="shared" si="27"/>
        <v>1.188E-4</v>
      </c>
      <c r="AW13">
        <f t="shared" si="4"/>
        <v>0.1266408</v>
      </c>
      <c r="AX13">
        <f t="shared" si="5"/>
        <v>0</v>
      </c>
      <c r="AZ13" s="1" t="str" cm="1">
        <f t="array" ref="AZ13">IF(INDEX(Utilities!13:13,$B$15)="","",INDEX(Utilities!13:13,$B$15))</f>
        <v/>
      </c>
      <c r="BA13" s="1" t="str" cm="1">
        <f t="array" ref="BA13">IF(INDEX(Utilities!13:13,$B$15 + 5)="","",INDEX(Utilities!13:13,$B$15 + 5))</f>
        <v/>
      </c>
      <c r="BC13">
        <f t="shared" si="40"/>
        <v>2023</v>
      </c>
      <c r="BD13">
        <f t="shared" si="28"/>
        <v>2020</v>
      </c>
      <c r="BE13" cm="1">
        <f t="array" ref="BE13">IF(BD13&gt;=MAX($D$3:$D$100),MAX($D$3:$D$100),IF(BC13&lt;$D$3,$D$3,INDEX($D$3:$D$100,MATCH(BC13,$D$3:$D$100)+1)))</f>
        <v>2025</v>
      </c>
      <c r="BF13">
        <f t="shared" si="29"/>
        <v>2.75</v>
      </c>
      <c r="BG13">
        <f t="shared" si="30"/>
        <v>1.4</v>
      </c>
      <c r="BH13">
        <f t="shared" si="31"/>
        <v>1.94</v>
      </c>
      <c r="BI13">
        <f t="shared" si="6"/>
        <v>2068.04</v>
      </c>
      <c r="BJ13">
        <f t="shared" si="7"/>
        <v>0</v>
      </c>
      <c r="BL13" s="1" t="str" cm="1">
        <f t="array" ref="BL13">IF(INDEX(Utilities!13:13,$B$15)="","",INDEX(Utilities!13:13,$B$15))</f>
        <v/>
      </c>
      <c r="BM13" s="1" t="str" cm="1">
        <f t="array" ref="BM13">IF(INDEX(Utilities!13:13,$B$15 + 6)="","",INDEX(Utilities!13:13,$B$15 + 6))</f>
        <v/>
      </c>
      <c r="BO13">
        <f t="shared" si="41"/>
        <v>2023</v>
      </c>
      <c r="BP13">
        <f t="shared" si="32"/>
        <v>2020</v>
      </c>
      <c r="BQ13" cm="1">
        <f t="array" ref="BQ13">IF(BP13&gt;=MAX($D$3:$D$100),MAX($D$3:$D$100),IF(BO13&lt;$D$3,$D$3,INDEX($D$3:$D$100,MATCH(BO13,$D$3:$D$100)+1)))</f>
        <v>2025</v>
      </c>
      <c r="BR13">
        <f t="shared" si="33"/>
        <v>9.77</v>
      </c>
      <c r="BS13">
        <f t="shared" si="34"/>
        <v>8</v>
      </c>
      <c r="BT13">
        <f t="shared" si="35"/>
        <v>8.7080000000000002</v>
      </c>
      <c r="BU13">
        <f t="shared" si="8"/>
        <v>9282.728000000001</v>
      </c>
      <c r="BV13">
        <f t="shared" si="9"/>
        <v>0</v>
      </c>
    </row>
    <row r="14" spans="1:74" x14ac:dyDescent="0.25">
      <c r="A14" t="s">
        <v>97</v>
      </c>
      <c r="B14" s="80" t="str">
        <f>Utilities!A3</f>
        <v>El projection</v>
      </c>
      <c r="D14" s="1" t="str" cm="1">
        <f t="array" ref="D14">IF(INDEX(Utilities!14:14,$B$15)="","",INDEX(Utilities!14:14,$B$15))</f>
        <v/>
      </c>
      <c r="E14" s="1" t="str" cm="1">
        <f t="array" ref="E14">IF(INDEX(Utilities!14:14,$B$15 + 1)="","",INDEX(Utilities!14:14,$B$15 + 1))</f>
        <v/>
      </c>
      <c r="G14">
        <f t="shared" si="36"/>
        <v>2024</v>
      </c>
      <c r="H14">
        <f t="shared" si="10"/>
        <v>2020</v>
      </c>
      <c r="I14" cm="1">
        <f t="array" ref="I14">IF(H14&gt;=MAX($D$3:$D$100),MAX($D$3:$D$100),IF(G14&lt;$D$3,$D$3,INDEX($D$3:$D$100,MATCH(G14,$D$3:$D$100)+1)))</f>
        <v>2025</v>
      </c>
      <c r="J14">
        <f t="shared" si="11"/>
        <v>0.26400000000000001</v>
      </c>
      <c r="K14">
        <f t="shared" si="12"/>
        <v>0.13500000000000001</v>
      </c>
      <c r="L14">
        <f t="shared" si="13"/>
        <v>0.1608</v>
      </c>
      <c r="M14">
        <f t="shared" si="14"/>
        <v>171.4128</v>
      </c>
      <c r="N14">
        <f t="shared" si="15"/>
        <v>0</v>
      </c>
      <c r="P14" s="1" t="str" cm="1">
        <f t="array" ref="P14">IF(INDEX(Utilities!14:14,$B$15)="","",INDEX(Utilities!14:14,$B$15))</f>
        <v/>
      </c>
      <c r="Q14" s="1" t="str" cm="1">
        <f t="array" ref="Q14">IF(INDEX(Utilities!14:14,$B$15 + 2)="","",INDEX(Utilities!14:14,$B$15 + 2))</f>
        <v/>
      </c>
      <c r="S14">
        <f t="shared" si="37"/>
        <v>2024</v>
      </c>
      <c r="T14">
        <f t="shared" si="16"/>
        <v>2020</v>
      </c>
      <c r="U14" cm="1">
        <f t="array" ref="U14">IF(T14&gt;=MAX($D$3:$D$100),MAX($D$3:$D$100),IF(S14&lt;$D$3,$D$3,INDEX($D$3:$D$100,MATCH(S14,$D$3:$D$100)+1)))</f>
        <v>2025</v>
      </c>
      <c r="V14">
        <f t="shared" si="17"/>
        <v>7.0199999999999999E-5</v>
      </c>
      <c r="W14">
        <f t="shared" si="18"/>
        <v>5.0099999999999998E-5</v>
      </c>
      <c r="X14">
        <f t="shared" si="19"/>
        <v>5.4119999999999997E-5</v>
      </c>
      <c r="Y14">
        <f t="shared" si="0"/>
        <v>5.7691919999999994E-2</v>
      </c>
      <c r="Z14">
        <f t="shared" si="1"/>
        <v>0</v>
      </c>
      <c r="AB14" s="1" t="str" cm="1">
        <f t="array" ref="AB14">IF(INDEX(Utilities!14:14,$B$15)="","",INDEX(Utilities!14:14,$B$15))</f>
        <v/>
      </c>
      <c r="AC14" s="1" t="str" cm="1">
        <f t="array" ref="AC14">IF(INDEX(Utilities!14:14,$B$15 + 3)="","",INDEX(Utilities!14:14,$B$15 + 3))</f>
        <v/>
      </c>
      <c r="AE14">
        <f t="shared" si="38"/>
        <v>2024</v>
      </c>
      <c r="AF14">
        <f t="shared" si="20"/>
        <v>2020</v>
      </c>
      <c r="AG14" cm="1">
        <f t="array" ref="AG14">IF(AF14&gt;=MAX($D$3:$D$100),MAX($D$3:$D$100),IF(AE14&lt;$D$3,$D$3,INDEX($D$3:$D$100,MATCH(AE14,$D$3:$D$100)+1)))</f>
        <v>2025</v>
      </c>
      <c r="AH14">
        <f t="shared" si="21"/>
        <v>6.6E-4</v>
      </c>
      <c r="AI14">
        <f t="shared" si="22"/>
        <v>4.75E-4</v>
      </c>
      <c r="AJ14">
        <f t="shared" si="23"/>
        <v>5.1199999999999998E-4</v>
      </c>
      <c r="AK14">
        <f t="shared" si="2"/>
        <v>0.54579199999999994</v>
      </c>
      <c r="AL14">
        <f t="shared" si="3"/>
        <v>0</v>
      </c>
      <c r="AN14" s="1" t="str" cm="1">
        <f t="array" ref="AN14">IF(INDEX(Utilities!14:14,$B$15)="","",INDEX(Utilities!14:14,$B$15))</f>
        <v/>
      </c>
      <c r="AO14" s="1" t="str" cm="1">
        <f t="array" ref="AO14">IF(INDEX(Utilities!14:14,$B$15 + 4)="","",INDEX(Utilities!14:14,$B$15 + 4))</f>
        <v/>
      </c>
      <c r="AQ14">
        <f t="shared" si="39"/>
        <v>2024</v>
      </c>
      <c r="AR14">
        <f t="shared" si="24"/>
        <v>2020</v>
      </c>
      <c r="AS14" cm="1">
        <f t="array" ref="AS14">IF(AR14&gt;=MAX($D$3:$D$100),MAX($D$3:$D$100),IF(AQ14&lt;$D$3,$D$3,INDEX($D$3:$D$100,MATCH(AQ14,$D$3:$D$100)+1)))</f>
        <v>2025</v>
      </c>
      <c r="AT14">
        <f t="shared" si="25"/>
        <v>1.4100000000000001E-4</v>
      </c>
      <c r="AU14">
        <f t="shared" si="26"/>
        <v>1.0399999999999999E-4</v>
      </c>
      <c r="AV14">
        <f t="shared" si="27"/>
        <v>1.114E-4</v>
      </c>
      <c r="AW14">
        <f t="shared" si="4"/>
        <v>0.11875239999999999</v>
      </c>
      <c r="AX14">
        <f t="shared" si="5"/>
        <v>0</v>
      </c>
      <c r="AZ14" s="1" t="str" cm="1">
        <f t="array" ref="AZ14">IF(INDEX(Utilities!14:14,$B$15)="","",INDEX(Utilities!14:14,$B$15))</f>
        <v/>
      </c>
      <c r="BA14" s="1" t="str" cm="1">
        <f t="array" ref="BA14">IF(INDEX(Utilities!14:14,$B$15 + 5)="","",INDEX(Utilities!14:14,$B$15 + 5))</f>
        <v/>
      </c>
      <c r="BC14">
        <f t="shared" si="40"/>
        <v>2024</v>
      </c>
      <c r="BD14">
        <f t="shared" si="28"/>
        <v>2020</v>
      </c>
      <c r="BE14" cm="1">
        <f t="array" ref="BE14">IF(BD14&gt;=MAX($D$3:$D$100),MAX($D$3:$D$100),IF(BC14&lt;$D$3,$D$3,INDEX($D$3:$D$100,MATCH(BC14,$D$3:$D$100)+1)))</f>
        <v>2025</v>
      </c>
      <c r="BF14">
        <f t="shared" si="29"/>
        <v>2.75</v>
      </c>
      <c r="BG14">
        <f t="shared" si="30"/>
        <v>1.4</v>
      </c>
      <c r="BH14">
        <f t="shared" si="31"/>
        <v>1.67</v>
      </c>
      <c r="BI14">
        <f t="shared" si="6"/>
        <v>1780.22</v>
      </c>
      <c r="BJ14">
        <f t="shared" si="7"/>
        <v>0</v>
      </c>
      <c r="BL14" s="1" t="str" cm="1">
        <f t="array" ref="BL14">IF(INDEX(Utilities!14:14,$B$15)="","",INDEX(Utilities!14:14,$B$15))</f>
        <v/>
      </c>
      <c r="BM14" s="1" t="str" cm="1">
        <f t="array" ref="BM14">IF(INDEX(Utilities!14:14,$B$15 + 6)="","",INDEX(Utilities!14:14,$B$15 + 6))</f>
        <v/>
      </c>
      <c r="BO14">
        <f t="shared" si="41"/>
        <v>2024</v>
      </c>
      <c r="BP14">
        <f t="shared" si="32"/>
        <v>2020</v>
      </c>
      <c r="BQ14" cm="1">
        <f t="array" ref="BQ14">IF(BP14&gt;=MAX($D$3:$D$100),MAX($D$3:$D$100),IF(BO14&lt;$D$3,$D$3,INDEX($D$3:$D$100,MATCH(BO14,$D$3:$D$100)+1)))</f>
        <v>2025</v>
      </c>
      <c r="BR14">
        <f t="shared" si="33"/>
        <v>9.77</v>
      </c>
      <c r="BS14">
        <f t="shared" si="34"/>
        <v>8</v>
      </c>
      <c r="BT14">
        <f t="shared" si="35"/>
        <v>8.3539999999999992</v>
      </c>
      <c r="BU14">
        <f t="shared" si="8"/>
        <v>8905.3639999999996</v>
      </c>
      <c r="BV14">
        <f t="shared" si="9"/>
        <v>0</v>
      </c>
    </row>
    <row r="15" spans="1:74" x14ac:dyDescent="0.25">
      <c r="A15" t="s">
        <v>100</v>
      </c>
      <c r="B15">
        <f>MATCH(B14,Utilities!1:1,0)</f>
        <v>13</v>
      </c>
      <c r="D15" s="1" t="str" cm="1">
        <f t="array" ref="D15">IF(INDEX(Utilities!15:15,$B$15)="","",INDEX(Utilities!15:15,$B$15))</f>
        <v/>
      </c>
      <c r="E15" s="1" t="str" cm="1">
        <f t="array" ref="E15">IF(INDEX(Utilities!15:15,$B$15 + 1)="","",INDEX(Utilities!15:15,$B$15 + 1))</f>
        <v/>
      </c>
      <c r="G15">
        <f t="shared" si="36"/>
        <v>2025</v>
      </c>
      <c r="H15">
        <f t="shared" si="10"/>
        <v>2025</v>
      </c>
      <c r="I15" cm="1">
        <f t="array" ref="I15">IF(H15&gt;=MAX($D$3:$D$100),MAX($D$3:$D$100),IF(G15&lt;$D$3,$D$3,INDEX($D$3:$D$100,MATCH(G15,$D$3:$D$100)+1)))</f>
        <v>2030</v>
      </c>
      <c r="J15">
        <f t="shared" si="11"/>
        <v>0.13500000000000001</v>
      </c>
      <c r="K15">
        <f t="shared" si="12"/>
        <v>4.7E-2</v>
      </c>
      <c r="L15">
        <f t="shared" si="13"/>
        <v>0.13500000000000001</v>
      </c>
      <c r="M15">
        <f t="shared" si="14"/>
        <v>143.91</v>
      </c>
      <c r="N15">
        <f t="shared" si="15"/>
        <v>0</v>
      </c>
      <c r="P15" s="1" t="str" cm="1">
        <f t="array" ref="P15">IF(INDEX(Utilities!15:15,$B$15)="","",INDEX(Utilities!15:15,$B$15))</f>
        <v/>
      </c>
      <c r="Q15" s="1" t="str" cm="1">
        <f t="array" ref="Q15">IF(INDEX(Utilities!15:15,$B$15 + 2)="","",INDEX(Utilities!15:15,$B$15 + 2))</f>
        <v/>
      </c>
      <c r="S15">
        <f t="shared" si="37"/>
        <v>2025</v>
      </c>
      <c r="T15">
        <f t="shared" si="16"/>
        <v>2025</v>
      </c>
      <c r="U15" cm="1">
        <f t="array" ref="U15">IF(T15&gt;=MAX($D$3:$D$100),MAX($D$3:$D$100),IF(S15&lt;$D$3,$D$3,INDEX($D$3:$D$100,MATCH(S15,$D$3:$D$100)+1)))</f>
        <v>2030</v>
      </c>
      <c r="V15">
        <f t="shared" si="17"/>
        <v>5.0099999999999998E-5</v>
      </c>
      <c r="W15">
        <f t="shared" si="18"/>
        <v>3.3300000000000003E-5</v>
      </c>
      <c r="X15">
        <f t="shared" si="19"/>
        <v>5.0099999999999998E-5</v>
      </c>
      <c r="Y15">
        <f t="shared" si="0"/>
        <v>5.3406599999999999E-2</v>
      </c>
      <c r="Z15">
        <f t="shared" si="1"/>
        <v>0</v>
      </c>
      <c r="AB15" s="1" t="str" cm="1">
        <f t="array" ref="AB15">IF(INDEX(Utilities!15:15,$B$15)="","",INDEX(Utilities!15:15,$B$15))</f>
        <v/>
      </c>
      <c r="AC15" s="1" t="str" cm="1">
        <f t="array" ref="AC15">IF(INDEX(Utilities!15:15,$B$15 + 3)="","",INDEX(Utilities!15:15,$B$15 + 3))</f>
        <v/>
      </c>
      <c r="AE15">
        <f t="shared" si="38"/>
        <v>2025</v>
      </c>
      <c r="AF15">
        <f t="shared" si="20"/>
        <v>2025</v>
      </c>
      <c r="AG15" cm="1">
        <f t="array" ref="AG15">IF(AF15&gt;=MAX($D$3:$D$100),MAX($D$3:$D$100),IF(AE15&lt;$D$3,$D$3,INDEX($D$3:$D$100,MATCH(AE15,$D$3:$D$100)+1)))</f>
        <v>2030</v>
      </c>
      <c r="AH15">
        <f t="shared" si="21"/>
        <v>4.75E-4</v>
      </c>
      <c r="AI15">
        <f t="shared" si="22"/>
        <v>3.2000000000000003E-4</v>
      </c>
      <c r="AJ15">
        <f t="shared" si="23"/>
        <v>4.75E-4</v>
      </c>
      <c r="AK15">
        <f t="shared" si="2"/>
        <v>0.50634999999999997</v>
      </c>
      <c r="AL15">
        <f t="shared" si="3"/>
        <v>0</v>
      </c>
      <c r="AN15" s="1" t="str" cm="1">
        <f t="array" ref="AN15">IF(INDEX(Utilities!15:15,$B$15)="","",INDEX(Utilities!15:15,$B$15))</f>
        <v/>
      </c>
      <c r="AO15" s="1" t="str" cm="1">
        <f t="array" ref="AO15">IF(INDEX(Utilities!15:15,$B$15 + 4)="","",INDEX(Utilities!15:15,$B$15 + 4))</f>
        <v/>
      </c>
      <c r="AQ15">
        <f t="shared" si="39"/>
        <v>2025</v>
      </c>
      <c r="AR15">
        <f t="shared" si="24"/>
        <v>2025</v>
      </c>
      <c r="AS15" cm="1">
        <f t="array" ref="AS15">IF(AR15&gt;=MAX($D$3:$D$100),MAX($D$3:$D$100),IF(AQ15&lt;$D$3,$D$3,INDEX($D$3:$D$100,MATCH(AQ15,$D$3:$D$100)+1)))</f>
        <v>2030</v>
      </c>
      <c r="AT15">
        <f t="shared" si="25"/>
        <v>1.0399999999999999E-4</v>
      </c>
      <c r="AU15">
        <f t="shared" si="26"/>
        <v>7.1699999999999995E-5</v>
      </c>
      <c r="AV15">
        <f t="shared" si="27"/>
        <v>1.0399999999999999E-4</v>
      </c>
      <c r="AW15">
        <f t="shared" si="4"/>
        <v>0.11086399999999999</v>
      </c>
      <c r="AX15">
        <f t="shared" si="5"/>
        <v>0</v>
      </c>
      <c r="AZ15" s="1" t="str" cm="1">
        <f t="array" ref="AZ15">IF(INDEX(Utilities!15:15,$B$15)="","",INDEX(Utilities!15:15,$B$15))</f>
        <v/>
      </c>
      <c r="BA15" s="1" t="str" cm="1">
        <f t="array" ref="BA15">IF(INDEX(Utilities!15:15,$B$15 + 5)="","",INDEX(Utilities!15:15,$B$15 + 5))</f>
        <v/>
      </c>
      <c r="BC15">
        <f t="shared" si="40"/>
        <v>2025</v>
      </c>
      <c r="BD15">
        <f t="shared" si="28"/>
        <v>2025</v>
      </c>
      <c r="BE15" cm="1">
        <f t="array" ref="BE15">IF(BD15&gt;=MAX($D$3:$D$100),MAX($D$3:$D$100),IF(BC15&lt;$D$3,$D$3,INDEX($D$3:$D$100,MATCH(BC15,$D$3:$D$100)+1)))</f>
        <v>2030</v>
      </c>
      <c r="BF15">
        <f t="shared" si="29"/>
        <v>1.4</v>
      </c>
      <c r="BG15">
        <f t="shared" si="30"/>
        <v>0.47199999999999998</v>
      </c>
      <c r="BH15">
        <f t="shared" si="31"/>
        <v>1.4</v>
      </c>
      <c r="BI15">
        <f t="shared" si="6"/>
        <v>1492.3999999999999</v>
      </c>
      <c r="BJ15">
        <f t="shared" si="7"/>
        <v>0</v>
      </c>
      <c r="BL15" s="1" t="str" cm="1">
        <f t="array" ref="BL15">IF(INDEX(Utilities!15:15,$B$15)="","",INDEX(Utilities!15:15,$B$15))</f>
        <v/>
      </c>
      <c r="BM15" s="1" t="str" cm="1">
        <f t="array" ref="BM15">IF(INDEX(Utilities!15:15,$B$15 + 6)="","",INDEX(Utilities!15:15,$B$15 + 6))</f>
        <v/>
      </c>
      <c r="BO15">
        <f t="shared" si="41"/>
        <v>2025</v>
      </c>
      <c r="BP15">
        <f t="shared" si="32"/>
        <v>2025</v>
      </c>
      <c r="BQ15" cm="1">
        <f t="array" ref="BQ15">IF(BP15&gt;=MAX($D$3:$D$100),MAX($D$3:$D$100),IF(BO15&lt;$D$3,$D$3,INDEX($D$3:$D$100,MATCH(BO15,$D$3:$D$100)+1)))</f>
        <v>2030</v>
      </c>
      <c r="BR15">
        <f t="shared" si="33"/>
        <v>8</v>
      </c>
      <c r="BS15">
        <f t="shared" si="34"/>
        <v>6.5809999999999995</v>
      </c>
      <c r="BT15">
        <f t="shared" si="35"/>
        <v>8</v>
      </c>
      <c r="BU15">
        <f t="shared" si="8"/>
        <v>8528</v>
      </c>
      <c r="BV15">
        <f t="shared" si="9"/>
        <v>0</v>
      </c>
    </row>
    <row r="16" spans="1:74" x14ac:dyDescent="0.25">
      <c r="B16" s="35" t="s">
        <v>5</v>
      </c>
      <c r="D16" s="1" t="str" cm="1">
        <f t="array" ref="D16">IF(INDEX(Utilities!16:16,$B$15)="","",INDEX(Utilities!16:16,$B$15))</f>
        <v/>
      </c>
      <c r="E16" s="1" t="str" cm="1">
        <f t="array" ref="E16">IF(INDEX(Utilities!16:16,$B$15 + 1)="","",INDEX(Utilities!16:16,$B$15 + 1))</f>
        <v/>
      </c>
      <c r="G16">
        <f t="shared" si="36"/>
        <v>2026</v>
      </c>
      <c r="H16">
        <f t="shared" si="10"/>
        <v>2025</v>
      </c>
      <c r="I16" cm="1">
        <f t="array" ref="I16">IF(H16&gt;=MAX($D$3:$D$100),MAX($D$3:$D$100),IF(G16&lt;$D$3,$D$3,INDEX($D$3:$D$100,MATCH(G16,$D$3:$D$100)+1)))</f>
        <v>2030</v>
      </c>
      <c r="J16">
        <f t="shared" si="11"/>
        <v>0.13500000000000001</v>
      </c>
      <c r="K16">
        <f t="shared" si="12"/>
        <v>4.7E-2</v>
      </c>
      <c r="L16">
        <f t="shared" si="13"/>
        <v>0.1174</v>
      </c>
      <c r="M16">
        <f t="shared" si="14"/>
        <v>125.14840000000001</v>
      </c>
      <c r="N16">
        <f t="shared" si="15"/>
        <v>0</v>
      </c>
      <c r="P16" s="1" t="str" cm="1">
        <f t="array" ref="P16">IF(INDEX(Utilities!16:16,$B$15)="","",INDEX(Utilities!16:16,$B$15))</f>
        <v/>
      </c>
      <c r="Q16" s="1" t="str" cm="1">
        <f t="array" ref="Q16">IF(INDEX(Utilities!16:16,$B$15 + 2)="","",INDEX(Utilities!16:16,$B$15 + 2))</f>
        <v/>
      </c>
      <c r="S16">
        <f t="shared" si="37"/>
        <v>2026</v>
      </c>
      <c r="T16">
        <f t="shared" si="16"/>
        <v>2025</v>
      </c>
      <c r="U16" cm="1">
        <f t="array" ref="U16">IF(T16&gt;=MAX($D$3:$D$100),MAX($D$3:$D$100),IF(S16&lt;$D$3,$D$3,INDEX($D$3:$D$100,MATCH(S16,$D$3:$D$100)+1)))</f>
        <v>2030</v>
      </c>
      <c r="V16">
        <f t="shared" si="17"/>
        <v>5.0099999999999998E-5</v>
      </c>
      <c r="W16">
        <f t="shared" si="18"/>
        <v>3.3300000000000003E-5</v>
      </c>
      <c r="X16">
        <f t="shared" si="19"/>
        <v>4.6739999999999996E-5</v>
      </c>
      <c r="Y16">
        <f t="shared" si="0"/>
        <v>4.9824839999999995E-2</v>
      </c>
      <c r="Z16">
        <f t="shared" si="1"/>
        <v>0</v>
      </c>
      <c r="AB16" s="1" t="str" cm="1">
        <f t="array" ref="AB16">IF(INDEX(Utilities!16:16,$B$15)="","",INDEX(Utilities!16:16,$B$15))</f>
        <v/>
      </c>
      <c r="AC16" s="1" t="str" cm="1">
        <f t="array" ref="AC16">IF(INDEX(Utilities!16:16,$B$15 + 3)="","",INDEX(Utilities!16:16,$B$15 + 3))</f>
        <v/>
      </c>
      <c r="AE16">
        <f t="shared" si="38"/>
        <v>2026</v>
      </c>
      <c r="AF16">
        <f t="shared" si="20"/>
        <v>2025</v>
      </c>
      <c r="AG16" cm="1">
        <f t="array" ref="AG16">IF(AF16&gt;=MAX($D$3:$D$100),MAX($D$3:$D$100),IF(AE16&lt;$D$3,$D$3,INDEX($D$3:$D$100,MATCH(AE16,$D$3:$D$100)+1)))</f>
        <v>2030</v>
      </c>
      <c r="AH16">
        <f t="shared" si="21"/>
        <v>4.75E-4</v>
      </c>
      <c r="AI16">
        <f t="shared" si="22"/>
        <v>3.2000000000000003E-4</v>
      </c>
      <c r="AJ16">
        <f t="shared" si="23"/>
        <v>4.44E-4</v>
      </c>
      <c r="AK16">
        <f t="shared" si="2"/>
        <v>0.473304</v>
      </c>
      <c r="AL16">
        <f t="shared" si="3"/>
        <v>0</v>
      </c>
      <c r="AN16" s="1" t="str" cm="1">
        <f t="array" ref="AN16">IF(INDEX(Utilities!16:16,$B$15)="","",INDEX(Utilities!16:16,$B$15))</f>
        <v/>
      </c>
      <c r="AO16" s="1" t="str" cm="1">
        <f t="array" ref="AO16">IF(INDEX(Utilities!16:16,$B$15 + 4)="","",INDEX(Utilities!16:16,$B$15 + 4))</f>
        <v/>
      </c>
      <c r="AQ16">
        <f t="shared" si="39"/>
        <v>2026</v>
      </c>
      <c r="AR16">
        <f t="shared" si="24"/>
        <v>2025</v>
      </c>
      <c r="AS16" cm="1">
        <f t="array" ref="AS16">IF(AR16&gt;=MAX($D$3:$D$100),MAX($D$3:$D$100),IF(AQ16&lt;$D$3,$D$3,INDEX($D$3:$D$100,MATCH(AQ16,$D$3:$D$100)+1)))</f>
        <v>2030</v>
      </c>
      <c r="AT16">
        <f t="shared" si="25"/>
        <v>1.0399999999999999E-4</v>
      </c>
      <c r="AU16">
        <f t="shared" si="26"/>
        <v>7.1699999999999995E-5</v>
      </c>
      <c r="AV16">
        <f t="shared" si="27"/>
        <v>9.7539999999999991E-5</v>
      </c>
      <c r="AW16">
        <f t="shared" si="4"/>
        <v>0.10397764</v>
      </c>
      <c r="AX16">
        <f t="shared" si="5"/>
        <v>0</v>
      </c>
      <c r="AZ16" s="1" t="str" cm="1">
        <f t="array" ref="AZ16">IF(INDEX(Utilities!16:16,$B$15)="","",INDEX(Utilities!16:16,$B$15))</f>
        <v/>
      </c>
      <c r="BA16" s="1" t="str" cm="1">
        <f t="array" ref="BA16">IF(INDEX(Utilities!16:16,$B$15 + 5)="","",INDEX(Utilities!16:16,$B$15 + 5))</f>
        <v/>
      </c>
      <c r="BC16">
        <f t="shared" si="40"/>
        <v>2026</v>
      </c>
      <c r="BD16">
        <f t="shared" si="28"/>
        <v>2025</v>
      </c>
      <c r="BE16" cm="1">
        <f t="array" ref="BE16">IF(BD16&gt;=MAX($D$3:$D$100),MAX($D$3:$D$100),IF(BC16&lt;$D$3,$D$3,INDEX($D$3:$D$100,MATCH(BC16,$D$3:$D$100)+1)))</f>
        <v>2030</v>
      </c>
      <c r="BF16">
        <f t="shared" si="29"/>
        <v>1.4</v>
      </c>
      <c r="BG16">
        <f t="shared" si="30"/>
        <v>0.47199999999999998</v>
      </c>
      <c r="BH16">
        <f t="shared" si="31"/>
        <v>1.2143999999999999</v>
      </c>
      <c r="BI16">
        <f t="shared" si="6"/>
        <v>1294.5503999999999</v>
      </c>
      <c r="BJ16">
        <f t="shared" si="7"/>
        <v>0</v>
      </c>
      <c r="BL16" s="1" t="str" cm="1">
        <f t="array" ref="BL16">IF(INDEX(Utilities!16:16,$B$15)="","",INDEX(Utilities!16:16,$B$15))</f>
        <v/>
      </c>
      <c r="BM16" s="1" t="str" cm="1">
        <f t="array" ref="BM16">IF(INDEX(Utilities!16:16,$B$15 + 6)="","",INDEX(Utilities!16:16,$B$15 + 6))</f>
        <v/>
      </c>
      <c r="BO16">
        <f t="shared" si="41"/>
        <v>2026</v>
      </c>
      <c r="BP16">
        <f t="shared" si="32"/>
        <v>2025</v>
      </c>
      <c r="BQ16" cm="1">
        <f t="array" ref="BQ16">IF(BP16&gt;=MAX($D$3:$D$100),MAX($D$3:$D$100),IF(BO16&lt;$D$3,$D$3,INDEX($D$3:$D$100,MATCH(BO16,$D$3:$D$100)+1)))</f>
        <v>2030</v>
      </c>
      <c r="BR16">
        <f t="shared" si="33"/>
        <v>8</v>
      </c>
      <c r="BS16">
        <f t="shared" si="34"/>
        <v>6.5809999999999995</v>
      </c>
      <c r="BT16">
        <f t="shared" si="35"/>
        <v>7.7161999999999997</v>
      </c>
      <c r="BU16">
        <f t="shared" si="8"/>
        <v>8225.4691999999995</v>
      </c>
      <c r="BV16">
        <f t="shared" si="9"/>
        <v>0</v>
      </c>
    </row>
    <row r="17" spans="1:74" x14ac:dyDescent="0.25">
      <c r="A17" s="7" t="s">
        <v>9</v>
      </c>
      <c r="B17" s="34">
        <f>SUMIFS(M3:M100,G3:G100,CONCATENATE("&lt;",TEXT('Input-output'!B2+'Input-output'!B3,"0"))) - SUMIFS(M3:M100,G3:G100,CONCATENATE("&lt;",TEXT('Input-output'!B2,"0")))</f>
        <v>3886.6359999999904</v>
      </c>
      <c r="C17" t="s">
        <v>11</v>
      </c>
      <c r="D17" s="1" t="str" cm="1">
        <f t="array" ref="D17">IF(INDEX(Utilities!17:17,$B$15)="","",INDEX(Utilities!17:17,$B$15))</f>
        <v/>
      </c>
      <c r="E17" s="1" t="str" cm="1">
        <f t="array" ref="E17">IF(INDEX(Utilities!17:17,$B$15 + 1)="","",INDEX(Utilities!17:17,$B$15 + 1))</f>
        <v/>
      </c>
      <c r="G17">
        <f t="shared" si="36"/>
        <v>2027</v>
      </c>
      <c r="H17">
        <f t="shared" si="10"/>
        <v>2025</v>
      </c>
      <c r="I17" cm="1">
        <f t="array" ref="I17">IF(H17&gt;=MAX($D$3:$D$100),MAX($D$3:$D$100),IF(G17&lt;$D$3,$D$3,INDEX($D$3:$D$100,MATCH(G17,$D$3:$D$100)+1)))</f>
        <v>2030</v>
      </c>
      <c r="J17">
        <f t="shared" si="11"/>
        <v>0.13500000000000001</v>
      </c>
      <c r="K17">
        <f t="shared" si="12"/>
        <v>4.7E-2</v>
      </c>
      <c r="L17">
        <f t="shared" si="13"/>
        <v>9.98E-2</v>
      </c>
      <c r="M17">
        <f t="shared" si="14"/>
        <v>106.38679999999999</v>
      </c>
      <c r="N17">
        <f t="shared" si="15"/>
        <v>0</v>
      </c>
      <c r="P17" s="1" t="str" cm="1">
        <f t="array" ref="P17">IF(INDEX(Utilities!17:17,$B$15)="","",INDEX(Utilities!17:17,$B$15))</f>
        <v/>
      </c>
      <c r="Q17" s="1" t="str" cm="1">
        <f t="array" ref="Q17">IF(INDEX(Utilities!17:17,$B$15 + 2)="","",INDEX(Utilities!17:17,$B$15 + 2))</f>
        <v/>
      </c>
      <c r="S17">
        <f t="shared" si="37"/>
        <v>2027</v>
      </c>
      <c r="T17">
        <f t="shared" si="16"/>
        <v>2025</v>
      </c>
      <c r="U17" cm="1">
        <f t="array" ref="U17">IF(T17&gt;=MAX($D$3:$D$100),MAX($D$3:$D$100),IF(S17&lt;$D$3,$D$3,INDEX($D$3:$D$100,MATCH(S17,$D$3:$D$100)+1)))</f>
        <v>2030</v>
      </c>
      <c r="V17">
        <f t="shared" si="17"/>
        <v>5.0099999999999998E-5</v>
      </c>
      <c r="W17">
        <f t="shared" si="18"/>
        <v>3.3300000000000003E-5</v>
      </c>
      <c r="X17">
        <f t="shared" si="19"/>
        <v>4.3380000000000001E-5</v>
      </c>
      <c r="Y17">
        <f t="shared" si="0"/>
        <v>4.6243079999999999E-2</v>
      </c>
      <c r="Z17">
        <f t="shared" si="1"/>
        <v>0</v>
      </c>
      <c r="AB17" s="1" t="str" cm="1">
        <f t="array" ref="AB17">IF(INDEX(Utilities!17:17,$B$15)="","",INDEX(Utilities!17:17,$B$15))</f>
        <v/>
      </c>
      <c r="AC17" s="1" t="str" cm="1">
        <f t="array" ref="AC17">IF(INDEX(Utilities!17:17,$B$15 + 3)="","",INDEX(Utilities!17:17,$B$15 + 3))</f>
        <v/>
      </c>
      <c r="AE17">
        <f t="shared" si="38"/>
        <v>2027</v>
      </c>
      <c r="AF17">
        <f t="shared" si="20"/>
        <v>2025</v>
      </c>
      <c r="AG17" cm="1">
        <f t="array" ref="AG17">IF(AF17&gt;=MAX($D$3:$D$100),MAX($D$3:$D$100),IF(AE17&lt;$D$3,$D$3,INDEX($D$3:$D$100,MATCH(AE17,$D$3:$D$100)+1)))</f>
        <v>2030</v>
      </c>
      <c r="AH17">
        <f t="shared" si="21"/>
        <v>4.75E-4</v>
      </c>
      <c r="AI17">
        <f t="shared" si="22"/>
        <v>3.2000000000000003E-4</v>
      </c>
      <c r="AJ17">
        <f t="shared" si="23"/>
        <v>4.1300000000000001E-4</v>
      </c>
      <c r="AK17">
        <f t="shared" si="2"/>
        <v>0.44025800000000004</v>
      </c>
      <c r="AL17">
        <f t="shared" si="3"/>
        <v>0</v>
      </c>
      <c r="AN17" s="1" t="str" cm="1">
        <f t="array" ref="AN17">IF(INDEX(Utilities!17:17,$B$15)="","",INDEX(Utilities!17:17,$B$15))</f>
        <v/>
      </c>
      <c r="AO17" s="1" t="str" cm="1">
        <f t="array" ref="AO17">IF(INDEX(Utilities!17:17,$B$15 + 4)="","",INDEX(Utilities!17:17,$B$15 + 4))</f>
        <v/>
      </c>
      <c r="AQ17">
        <f t="shared" si="39"/>
        <v>2027</v>
      </c>
      <c r="AR17">
        <f t="shared" si="24"/>
        <v>2025</v>
      </c>
      <c r="AS17" cm="1">
        <f t="array" ref="AS17">IF(AR17&gt;=MAX($D$3:$D$100),MAX($D$3:$D$100),IF(AQ17&lt;$D$3,$D$3,INDEX($D$3:$D$100,MATCH(AQ17,$D$3:$D$100)+1)))</f>
        <v>2030</v>
      </c>
      <c r="AT17">
        <f t="shared" si="25"/>
        <v>1.0399999999999999E-4</v>
      </c>
      <c r="AU17">
        <f t="shared" si="26"/>
        <v>7.1699999999999995E-5</v>
      </c>
      <c r="AV17">
        <f t="shared" si="27"/>
        <v>9.1079999999999989E-5</v>
      </c>
      <c r="AW17">
        <f t="shared" si="4"/>
        <v>9.7091279999999988E-2</v>
      </c>
      <c r="AX17">
        <f t="shared" si="5"/>
        <v>0</v>
      </c>
      <c r="AZ17" s="1" t="str" cm="1">
        <f t="array" ref="AZ17">IF(INDEX(Utilities!17:17,$B$15)="","",INDEX(Utilities!17:17,$B$15))</f>
        <v/>
      </c>
      <c r="BA17" s="1" t="str" cm="1">
        <f t="array" ref="BA17">IF(INDEX(Utilities!17:17,$B$15 + 5)="","",INDEX(Utilities!17:17,$B$15 + 5))</f>
        <v/>
      </c>
      <c r="BC17">
        <f t="shared" si="40"/>
        <v>2027</v>
      </c>
      <c r="BD17">
        <f t="shared" si="28"/>
        <v>2025</v>
      </c>
      <c r="BE17" cm="1">
        <f t="array" ref="BE17">IF(BD17&gt;=MAX($D$3:$D$100),MAX($D$3:$D$100),IF(BC17&lt;$D$3,$D$3,INDEX($D$3:$D$100,MATCH(BC17,$D$3:$D$100)+1)))</f>
        <v>2030</v>
      </c>
      <c r="BF17">
        <f t="shared" si="29"/>
        <v>1.4</v>
      </c>
      <c r="BG17">
        <f t="shared" si="30"/>
        <v>0.47199999999999998</v>
      </c>
      <c r="BH17">
        <f t="shared" si="31"/>
        <v>1.0287999999999999</v>
      </c>
      <c r="BI17">
        <f t="shared" si="6"/>
        <v>1096.7007999999998</v>
      </c>
      <c r="BJ17">
        <f t="shared" si="7"/>
        <v>0</v>
      </c>
      <c r="BL17" s="1" t="str" cm="1">
        <f t="array" ref="BL17">IF(INDEX(Utilities!17:17,$B$15)="","",INDEX(Utilities!17:17,$B$15))</f>
        <v/>
      </c>
      <c r="BM17" s="1" t="str" cm="1">
        <f t="array" ref="BM17">IF(INDEX(Utilities!17:17,$B$15 + 6)="","",INDEX(Utilities!17:17,$B$15 + 6))</f>
        <v/>
      </c>
      <c r="BO17">
        <f t="shared" si="41"/>
        <v>2027</v>
      </c>
      <c r="BP17">
        <f t="shared" si="32"/>
        <v>2025</v>
      </c>
      <c r="BQ17" cm="1">
        <f t="array" ref="BQ17">IF(BP17&gt;=MAX($D$3:$D$100),MAX($D$3:$D$100),IF(BO17&lt;$D$3,$D$3,INDEX($D$3:$D$100,MATCH(BO17,$D$3:$D$100)+1)))</f>
        <v>2030</v>
      </c>
      <c r="BR17">
        <f t="shared" si="33"/>
        <v>8</v>
      </c>
      <c r="BS17">
        <f t="shared" si="34"/>
        <v>6.5809999999999995</v>
      </c>
      <c r="BT17">
        <f t="shared" si="35"/>
        <v>7.4323999999999995</v>
      </c>
      <c r="BU17">
        <f t="shared" si="8"/>
        <v>7922.9383999999991</v>
      </c>
      <c r="BV17">
        <f t="shared" si="9"/>
        <v>0</v>
      </c>
    </row>
    <row r="18" spans="1:74" x14ac:dyDescent="0.25">
      <c r="A18" s="7" t="s">
        <v>17</v>
      </c>
      <c r="B18" s="34">
        <f>SUMIFS(Y3:Y100,G3:G100,CONCATENATE("&lt;",TEXT('Input-output'!B2+'Input-output'!B3,"0"))) - SUMIFS(Y3:Y100,G3:G100,CONCATENATE("&lt;",TEXT('Input-output'!B2,"0")))</f>
        <v>1.8463120000000004</v>
      </c>
      <c r="C18" t="s">
        <v>18</v>
      </c>
      <c r="D18" s="1" t="str" cm="1">
        <f t="array" ref="D18">IF(INDEX(Utilities!18:18,$B$15)="","",INDEX(Utilities!18:18,$B$15))</f>
        <v/>
      </c>
      <c r="E18" s="1" t="str" cm="1">
        <f t="array" ref="E18">IF(INDEX(Utilities!18:18,$B$15 + 1)="","",INDEX(Utilities!18:18,$B$15 + 1))</f>
        <v/>
      </c>
      <c r="G18">
        <f t="shared" si="36"/>
        <v>2028</v>
      </c>
      <c r="H18">
        <f t="shared" si="10"/>
        <v>2025</v>
      </c>
      <c r="I18" cm="1">
        <f t="array" ref="I18">IF(H18&gt;=MAX($D$3:$D$100),MAX($D$3:$D$100),IF(G18&lt;$D$3,$D$3,INDEX($D$3:$D$100,MATCH(G18,$D$3:$D$100)+1)))</f>
        <v>2030</v>
      </c>
      <c r="J18">
        <f t="shared" si="11"/>
        <v>0.13500000000000001</v>
      </c>
      <c r="K18">
        <f t="shared" si="12"/>
        <v>4.7E-2</v>
      </c>
      <c r="L18">
        <f t="shared" si="13"/>
        <v>8.2199999999999995E-2</v>
      </c>
      <c r="M18">
        <f t="shared" si="14"/>
        <v>87.625199999999992</v>
      </c>
      <c r="N18">
        <f t="shared" si="15"/>
        <v>0</v>
      </c>
      <c r="P18" s="1" t="str" cm="1">
        <f t="array" ref="P18">IF(INDEX(Utilities!18:18,$B$15)="","",INDEX(Utilities!18:18,$B$15))</f>
        <v/>
      </c>
      <c r="Q18" s="1" t="str" cm="1">
        <f t="array" ref="Q18">IF(INDEX(Utilities!18:18,$B$15 + 2)="","",INDEX(Utilities!18:18,$B$15 + 2))</f>
        <v/>
      </c>
      <c r="S18">
        <f t="shared" si="37"/>
        <v>2028</v>
      </c>
      <c r="T18">
        <f t="shared" si="16"/>
        <v>2025</v>
      </c>
      <c r="U18" cm="1">
        <f t="array" ref="U18">IF(T18&gt;=MAX($D$3:$D$100),MAX($D$3:$D$100),IF(S18&lt;$D$3,$D$3,INDEX($D$3:$D$100,MATCH(S18,$D$3:$D$100)+1)))</f>
        <v>2030</v>
      </c>
      <c r="V18">
        <f t="shared" si="17"/>
        <v>5.0099999999999998E-5</v>
      </c>
      <c r="W18">
        <f t="shared" si="18"/>
        <v>3.3300000000000003E-5</v>
      </c>
      <c r="X18">
        <f t="shared" si="19"/>
        <v>4.002E-5</v>
      </c>
      <c r="Y18">
        <f t="shared" si="0"/>
        <v>4.2661320000000003E-2</v>
      </c>
      <c r="Z18">
        <f t="shared" si="1"/>
        <v>0</v>
      </c>
      <c r="AB18" s="1" t="str" cm="1">
        <f t="array" ref="AB18">IF(INDEX(Utilities!18:18,$B$15)="","",INDEX(Utilities!18:18,$B$15))</f>
        <v/>
      </c>
      <c r="AC18" s="1" t="str" cm="1">
        <f t="array" ref="AC18">IF(INDEX(Utilities!18:18,$B$15 + 3)="","",INDEX(Utilities!18:18,$B$15 + 3))</f>
        <v/>
      </c>
      <c r="AE18">
        <f t="shared" si="38"/>
        <v>2028</v>
      </c>
      <c r="AF18">
        <f t="shared" si="20"/>
        <v>2025</v>
      </c>
      <c r="AG18" cm="1">
        <f t="array" ref="AG18">IF(AF18&gt;=MAX($D$3:$D$100),MAX($D$3:$D$100),IF(AE18&lt;$D$3,$D$3,INDEX($D$3:$D$100,MATCH(AE18,$D$3:$D$100)+1)))</f>
        <v>2030</v>
      </c>
      <c r="AH18">
        <f t="shared" si="21"/>
        <v>4.75E-4</v>
      </c>
      <c r="AI18">
        <f t="shared" si="22"/>
        <v>3.2000000000000003E-4</v>
      </c>
      <c r="AJ18">
        <f t="shared" si="23"/>
        <v>3.8200000000000002E-4</v>
      </c>
      <c r="AK18">
        <f t="shared" si="2"/>
        <v>0.40721200000000002</v>
      </c>
      <c r="AL18">
        <f t="shared" si="3"/>
        <v>0</v>
      </c>
      <c r="AN18" s="1" t="str" cm="1">
        <f t="array" ref="AN18">IF(INDEX(Utilities!18:18,$B$15)="","",INDEX(Utilities!18:18,$B$15))</f>
        <v/>
      </c>
      <c r="AO18" s="1" t="str" cm="1">
        <f t="array" ref="AO18">IF(INDEX(Utilities!18:18,$B$15 + 4)="","",INDEX(Utilities!18:18,$B$15 + 4))</f>
        <v/>
      </c>
      <c r="AQ18">
        <f t="shared" si="39"/>
        <v>2028</v>
      </c>
      <c r="AR18">
        <f t="shared" si="24"/>
        <v>2025</v>
      </c>
      <c r="AS18" cm="1">
        <f t="array" ref="AS18">IF(AR18&gt;=MAX($D$3:$D$100),MAX($D$3:$D$100),IF(AQ18&lt;$D$3,$D$3,INDEX($D$3:$D$100,MATCH(AQ18,$D$3:$D$100)+1)))</f>
        <v>2030</v>
      </c>
      <c r="AT18">
        <f t="shared" si="25"/>
        <v>1.0399999999999999E-4</v>
      </c>
      <c r="AU18">
        <f t="shared" si="26"/>
        <v>7.1699999999999995E-5</v>
      </c>
      <c r="AV18">
        <f t="shared" si="27"/>
        <v>8.462E-5</v>
      </c>
      <c r="AW18">
        <f t="shared" si="4"/>
        <v>9.0204919999999994E-2</v>
      </c>
      <c r="AX18">
        <f t="shared" si="5"/>
        <v>0</v>
      </c>
      <c r="AZ18" s="1" t="str" cm="1">
        <f t="array" ref="AZ18">IF(INDEX(Utilities!18:18,$B$15)="","",INDEX(Utilities!18:18,$B$15))</f>
        <v/>
      </c>
      <c r="BA18" s="1" t="str" cm="1">
        <f t="array" ref="BA18">IF(INDEX(Utilities!18:18,$B$15 + 5)="","",INDEX(Utilities!18:18,$B$15 + 5))</f>
        <v/>
      </c>
      <c r="BC18">
        <f t="shared" si="40"/>
        <v>2028</v>
      </c>
      <c r="BD18">
        <f t="shared" si="28"/>
        <v>2025</v>
      </c>
      <c r="BE18" cm="1">
        <f t="array" ref="BE18">IF(BD18&gt;=MAX($D$3:$D$100),MAX($D$3:$D$100),IF(BC18&lt;$D$3,$D$3,INDEX($D$3:$D$100,MATCH(BC18,$D$3:$D$100)+1)))</f>
        <v>2030</v>
      </c>
      <c r="BF18">
        <f t="shared" si="29"/>
        <v>1.4</v>
      </c>
      <c r="BG18">
        <f t="shared" si="30"/>
        <v>0.47199999999999998</v>
      </c>
      <c r="BH18">
        <f t="shared" si="31"/>
        <v>0.84319999999999995</v>
      </c>
      <c r="BI18">
        <f t="shared" si="6"/>
        <v>898.85119999999995</v>
      </c>
      <c r="BJ18">
        <f t="shared" si="7"/>
        <v>0</v>
      </c>
      <c r="BL18" s="1" t="str" cm="1">
        <f t="array" ref="BL18">IF(INDEX(Utilities!18:18,$B$15)="","",INDEX(Utilities!18:18,$B$15))</f>
        <v/>
      </c>
      <c r="BM18" s="1" t="str" cm="1">
        <f t="array" ref="BM18">IF(INDEX(Utilities!18:18,$B$15 + 6)="","",INDEX(Utilities!18:18,$B$15 + 6))</f>
        <v/>
      </c>
      <c r="BO18">
        <f t="shared" si="41"/>
        <v>2028</v>
      </c>
      <c r="BP18">
        <f t="shared" si="32"/>
        <v>2025</v>
      </c>
      <c r="BQ18" cm="1">
        <f t="array" ref="BQ18">IF(BP18&gt;=MAX($D$3:$D$100),MAX($D$3:$D$100),IF(BO18&lt;$D$3,$D$3,INDEX($D$3:$D$100,MATCH(BO18,$D$3:$D$100)+1)))</f>
        <v>2030</v>
      </c>
      <c r="BR18">
        <f t="shared" si="33"/>
        <v>8</v>
      </c>
      <c r="BS18">
        <f t="shared" si="34"/>
        <v>6.5809999999999995</v>
      </c>
      <c r="BT18">
        <f t="shared" si="35"/>
        <v>7.1486000000000001</v>
      </c>
      <c r="BU18">
        <f t="shared" si="8"/>
        <v>7620.4076000000005</v>
      </c>
      <c r="BV18">
        <f t="shared" si="9"/>
        <v>0</v>
      </c>
    </row>
    <row r="19" spans="1:74" x14ac:dyDescent="0.25">
      <c r="A19" s="7" t="s">
        <v>22</v>
      </c>
      <c r="B19" s="34">
        <f>SUMIFS(AK3:AK100,G3:G100,CONCATENATE("&lt;",TEXT('Input-output'!B2+'Input-output'!B3,"0"))) - SUMIFS(AK3:AK100,G3:G100,CONCATENATE("&lt;",TEXT('Input-output'!B2,"0")))</f>
        <v>17.834180000000007</v>
      </c>
      <c r="C19" t="s">
        <v>23</v>
      </c>
      <c r="D19" s="1" t="str" cm="1">
        <f t="array" ref="D19">IF(INDEX(Utilities!19:19,$B$15)="","",INDEX(Utilities!19:19,$B$15))</f>
        <v/>
      </c>
      <c r="E19" s="1" t="str" cm="1">
        <f t="array" ref="E19">IF(INDEX(Utilities!19:19,$B$15 + 1)="","",INDEX(Utilities!19:19,$B$15 + 1))</f>
        <v/>
      </c>
      <c r="G19">
        <f t="shared" si="36"/>
        <v>2029</v>
      </c>
      <c r="H19">
        <f t="shared" si="10"/>
        <v>2025</v>
      </c>
      <c r="I19" cm="1">
        <f t="array" ref="I19">IF(H19&gt;=MAX($D$3:$D$100),MAX($D$3:$D$100),IF(G19&lt;$D$3,$D$3,INDEX($D$3:$D$100,MATCH(G19,$D$3:$D$100)+1)))</f>
        <v>2030</v>
      </c>
      <c r="J19">
        <f t="shared" si="11"/>
        <v>0.13500000000000001</v>
      </c>
      <c r="K19">
        <f t="shared" si="12"/>
        <v>4.7E-2</v>
      </c>
      <c r="L19">
        <f t="shared" si="13"/>
        <v>6.4600000000000005E-2</v>
      </c>
      <c r="M19">
        <f t="shared" si="14"/>
        <v>68.863600000000005</v>
      </c>
      <c r="N19">
        <f t="shared" si="15"/>
        <v>0</v>
      </c>
      <c r="P19" s="1" t="str" cm="1">
        <f t="array" ref="P19">IF(INDEX(Utilities!19:19,$B$15)="","",INDEX(Utilities!19:19,$B$15))</f>
        <v/>
      </c>
      <c r="Q19" s="1" t="str" cm="1">
        <f t="array" ref="Q19">IF(INDEX(Utilities!19:19,$B$15 + 2)="","",INDEX(Utilities!19:19,$B$15 + 2))</f>
        <v/>
      </c>
      <c r="S19">
        <f t="shared" si="37"/>
        <v>2029</v>
      </c>
      <c r="T19">
        <f t="shared" si="16"/>
        <v>2025</v>
      </c>
      <c r="U19" cm="1">
        <f t="array" ref="U19">IF(T19&gt;=MAX($D$3:$D$100),MAX($D$3:$D$100),IF(S19&lt;$D$3,$D$3,INDEX($D$3:$D$100,MATCH(S19,$D$3:$D$100)+1)))</f>
        <v>2030</v>
      </c>
      <c r="V19">
        <f t="shared" si="17"/>
        <v>5.0099999999999998E-5</v>
      </c>
      <c r="W19">
        <f t="shared" si="18"/>
        <v>3.3300000000000003E-5</v>
      </c>
      <c r="X19">
        <f t="shared" si="19"/>
        <v>3.6660000000000005E-5</v>
      </c>
      <c r="Y19">
        <f t="shared" si="0"/>
        <v>3.9079560000000006E-2</v>
      </c>
      <c r="Z19">
        <f t="shared" si="1"/>
        <v>0</v>
      </c>
      <c r="AB19" s="1" t="str" cm="1">
        <f t="array" ref="AB19">IF(INDEX(Utilities!19:19,$B$15)="","",INDEX(Utilities!19:19,$B$15))</f>
        <v/>
      </c>
      <c r="AC19" s="1" t="str" cm="1">
        <f t="array" ref="AC19">IF(INDEX(Utilities!19:19,$B$15 + 3)="","",INDEX(Utilities!19:19,$B$15 + 3))</f>
        <v/>
      </c>
      <c r="AE19">
        <f t="shared" si="38"/>
        <v>2029</v>
      </c>
      <c r="AF19">
        <f t="shared" si="20"/>
        <v>2025</v>
      </c>
      <c r="AG19" cm="1">
        <f t="array" ref="AG19">IF(AF19&gt;=MAX($D$3:$D$100),MAX($D$3:$D$100),IF(AE19&lt;$D$3,$D$3,INDEX($D$3:$D$100,MATCH(AE19,$D$3:$D$100)+1)))</f>
        <v>2030</v>
      </c>
      <c r="AH19">
        <f t="shared" si="21"/>
        <v>4.75E-4</v>
      </c>
      <c r="AI19">
        <f t="shared" si="22"/>
        <v>3.2000000000000003E-4</v>
      </c>
      <c r="AJ19">
        <f t="shared" si="23"/>
        <v>3.5100000000000002E-4</v>
      </c>
      <c r="AK19">
        <f t="shared" si="2"/>
        <v>0.374166</v>
      </c>
      <c r="AL19">
        <f t="shared" si="3"/>
        <v>0</v>
      </c>
      <c r="AN19" s="1" t="str" cm="1">
        <f t="array" ref="AN19">IF(INDEX(Utilities!19:19,$B$15)="","",INDEX(Utilities!19:19,$B$15))</f>
        <v/>
      </c>
      <c r="AO19" s="1" t="str" cm="1">
        <f t="array" ref="AO19">IF(INDEX(Utilities!19:19,$B$15 + 4)="","",INDEX(Utilities!19:19,$B$15 + 4))</f>
        <v/>
      </c>
      <c r="AQ19">
        <f t="shared" si="39"/>
        <v>2029</v>
      </c>
      <c r="AR19">
        <f t="shared" si="24"/>
        <v>2025</v>
      </c>
      <c r="AS19" cm="1">
        <f t="array" ref="AS19">IF(AR19&gt;=MAX($D$3:$D$100),MAX($D$3:$D$100),IF(AQ19&lt;$D$3,$D$3,INDEX($D$3:$D$100,MATCH(AQ19,$D$3:$D$100)+1)))</f>
        <v>2030</v>
      </c>
      <c r="AT19">
        <f t="shared" si="25"/>
        <v>1.0399999999999999E-4</v>
      </c>
      <c r="AU19">
        <f t="shared" si="26"/>
        <v>7.1699999999999995E-5</v>
      </c>
      <c r="AV19">
        <f t="shared" si="27"/>
        <v>7.8159999999999997E-5</v>
      </c>
      <c r="AW19">
        <f t="shared" si="4"/>
        <v>8.331856E-2</v>
      </c>
      <c r="AX19">
        <f t="shared" si="5"/>
        <v>0</v>
      </c>
      <c r="AZ19" s="1" t="str" cm="1">
        <f t="array" ref="AZ19">IF(INDEX(Utilities!19:19,$B$15)="","",INDEX(Utilities!19:19,$B$15))</f>
        <v/>
      </c>
      <c r="BA19" s="1" t="str" cm="1">
        <f t="array" ref="BA19">IF(INDEX(Utilities!19:19,$B$15 + 5)="","",INDEX(Utilities!19:19,$B$15 + 5))</f>
        <v/>
      </c>
      <c r="BC19">
        <f t="shared" si="40"/>
        <v>2029</v>
      </c>
      <c r="BD19">
        <f t="shared" si="28"/>
        <v>2025</v>
      </c>
      <c r="BE19" cm="1">
        <f t="array" ref="BE19">IF(BD19&gt;=MAX($D$3:$D$100),MAX($D$3:$D$100),IF(BC19&lt;$D$3,$D$3,INDEX($D$3:$D$100,MATCH(BC19,$D$3:$D$100)+1)))</f>
        <v>2030</v>
      </c>
      <c r="BF19">
        <f t="shared" si="29"/>
        <v>1.4</v>
      </c>
      <c r="BG19">
        <f t="shared" si="30"/>
        <v>0.47199999999999998</v>
      </c>
      <c r="BH19">
        <f t="shared" si="31"/>
        <v>0.65759999999999996</v>
      </c>
      <c r="BI19">
        <f t="shared" si="6"/>
        <v>701.00159999999994</v>
      </c>
      <c r="BJ19">
        <f t="shared" si="7"/>
        <v>0</v>
      </c>
      <c r="BL19" s="1" t="str" cm="1">
        <f t="array" ref="BL19">IF(INDEX(Utilities!19:19,$B$15)="","",INDEX(Utilities!19:19,$B$15))</f>
        <v/>
      </c>
      <c r="BM19" s="1" t="str" cm="1">
        <f t="array" ref="BM19">IF(INDEX(Utilities!19:19,$B$15 + 6)="","",INDEX(Utilities!19:19,$B$15 + 6))</f>
        <v/>
      </c>
      <c r="BO19">
        <f t="shared" si="41"/>
        <v>2029</v>
      </c>
      <c r="BP19">
        <f t="shared" si="32"/>
        <v>2025</v>
      </c>
      <c r="BQ19" cm="1">
        <f t="array" ref="BQ19">IF(BP19&gt;=MAX($D$3:$D$100),MAX($D$3:$D$100),IF(BO19&lt;$D$3,$D$3,INDEX($D$3:$D$100,MATCH(BO19,$D$3:$D$100)+1)))</f>
        <v>2030</v>
      </c>
      <c r="BR19">
        <f t="shared" si="33"/>
        <v>8</v>
      </c>
      <c r="BS19">
        <f t="shared" si="34"/>
        <v>6.5809999999999995</v>
      </c>
      <c r="BT19">
        <f t="shared" si="35"/>
        <v>6.8647999999999998</v>
      </c>
      <c r="BU19">
        <f t="shared" si="8"/>
        <v>7317.8768</v>
      </c>
      <c r="BV19">
        <f t="shared" si="9"/>
        <v>0</v>
      </c>
    </row>
    <row r="20" spans="1:74" x14ac:dyDescent="0.25">
      <c r="A20" s="7" t="s">
        <v>26</v>
      </c>
      <c r="B20" s="34">
        <f>SUMIFS(AW3:AW100,G3:G100,CONCATENATE("&lt;",TEXT('Input-output'!B2+'Input-output'!B3,"0"))) - SUMIFS(AW3:AW100,G3:G100,CONCATENATE("&lt;",TEXT('Input-output'!B2,"0")))</f>
        <v>3.9543269999999962</v>
      </c>
      <c r="C20" t="s">
        <v>27</v>
      </c>
      <c r="D20" s="1" t="str" cm="1">
        <f t="array" ref="D20">IF(INDEX(Utilities!20:20,$B$15)="","",INDEX(Utilities!20:20,$B$15))</f>
        <v/>
      </c>
      <c r="E20" s="1" t="str" cm="1">
        <f t="array" ref="E20">IF(INDEX(Utilities!20:20,$B$15 + 1)="","",INDEX(Utilities!20:20,$B$15 + 1))</f>
        <v/>
      </c>
      <c r="G20">
        <f t="shared" si="36"/>
        <v>2030</v>
      </c>
      <c r="H20">
        <f t="shared" si="10"/>
        <v>2030</v>
      </c>
      <c r="I20" cm="1">
        <f t="array" ref="I20">IF(H20&gt;=MAX($D$3:$D$100),MAX($D$3:$D$100),IF(G20&lt;$D$3,$D$3,INDEX($D$3:$D$100,MATCH(G20,$D$3:$D$100)+1)))</f>
        <v>2035</v>
      </c>
      <c r="J20">
        <f t="shared" si="11"/>
        <v>4.7E-2</v>
      </c>
      <c r="K20">
        <f t="shared" si="12"/>
        <v>4.1399999999999999E-2</v>
      </c>
      <c r="L20">
        <f t="shared" si="13"/>
        <v>4.7E-2</v>
      </c>
      <c r="M20">
        <f t="shared" si="14"/>
        <v>50.101999999999997</v>
      </c>
      <c r="N20">
        <f t="shared" si="15"/>
        <v>0</v>
      </c>
      <c r="P20" s="1" t="str" cm="1">
        <f t="array" ref="P20">IF(INDEX(Utilities!20:20,$B$15)="","",INDEX(Utilities!20:20,$B$15))</f>
        <v/>
      </c>
      <c r="Q20" s="1" t="str" cm="1">
        <f t="array" ref="Q20">IF(INDEX(Utilities!20:20,$B$15 + 2)="","",INDEX(Utilities!20:20,$B$15 + 2))</f>
        <v/>
      </c>
      <c r="S20">
        <f t="shared" si="37"/>
        <v>2030</v>
      </c>
      <c r="T20">
        <f t="shared" si="16"/>
        <v>2030</v>
      </c>
      <c r="U20" cm="1">
        <f t="array" ref="U20">IF(T20&gt;=MAX($D$3:$D$100),MAX($D$3:$D$100),IF(S20&lt;$D$3,$D$3,INDEX($D$3:$D$100,MATCH(S20,$D$3:$D$100)+1)))</f>
        <v>2035</v>
      </c>
      <c r="V20">
        <f t="shared" si="17"/>
        <v>3.3300000000000003E-5</v>
      </c>
      <c r="W20">
        <f t="shared" si="18"/>
        <v>2.9E-5</v>
      </c>
      <c r="X20">
        <f t="shared" si="19"/>
        <v>3.3300000000000003E-5</v>
      </c>
      <c r="Y20">
        <f t="shared" si="0"/>
        <v>3.5497800000000003E-2</v>
      </c>
      <c r="Z20">
        <f t="shared" si="1"/>
        <v>0</v>
      </c>
      <c r="AB20" s="1" t="str" cm="1">
        <f t="array" ref="AB20">IF(INDEX(Utilities!20:20,$B$15)="","",INDEX(Utilities!20:20,$B$15))</f>
        <v/>
      </c>
      <c r="AC20" s="1" t="str" cm="1">
        <f t="array" ref="AC20">IF(INDEX(Utilities!20:20,$B$15 + 3)="","",INDEX(Utilities!20:20,$B$15 + 3))</f>
        <v/>
      </c>
      <c r="AE20">
        <f t="shared" si="38"/>
        <v>2030</v>
      </c>
      <c r="AF20">
        <f t="shared" si="20"/>
        <v>2030</v>
      </c>
      <c r="AG20" cm="1">
        <f t="array" ref="AG20">IF(AF20&gt;=MAX($D$3:$D$100),MAX($D$3:$D$100),IF(AE20&lt;$D$3,$D$3,INDEX($D$3:$D$100,MATCH(AE20,$D$3:$D$100)+1)))</f>
        <v>2035</v>
      </c>
      <c r="AH20">
        <f t="shared" si="21"/>
        <v>3.2000000000000003E-4</v>
      </c>
      <c r="AI20">
        <f t="shared" si="22"/>
        <v>2.8299999999999999E-4</v>
      </c>
      <c r="AJ20">
        <f t="shared" si="23"/>
        <v>3.2000000000000003E-4</v>
      </c>
      <c r="AK20">
        <f t="shared" si="2"/>
        <v>0.34112000000000003</v>
      </c>
      <c r="AL20">
        <f t="shared" si="3"/>
        <v>0</v>
      </c>
      <c r="AN20" s="1" t="str" cm="1">
        <f t="array" ref="AN20">IF(INDEX(Utilities!20:20,$B$15)="","",INDEX(Utilities!20:20,$B$15))</f>
        <v/>
      </c>
      <c r="AO20" s="1" t="str" cm="1">
        <f t="array" ref="AO20">IF(INDEX(Utilities!20:20,$B$15 + 4)="","",INDEX(Utilities!20:20,$B$15 + 4))</f>
        <v/>
      </c>
      <c r="AQ20">
        <f t="shared" si="39"/>
        <v>2030</v>
      </c>
      <c r="AR20">
        <f t="shared" si="24"/>
        <v>2030</v>
      </c>
      <c r="AS20" cm="1">
        <f t="array" ref="AS20">IF(AR20&gt;=MAX($D$3:$D$100),MAX($D$3:$D$100),IF(AQ20&lt;$D$3,$D$3,INDEX($D$3:$D$100,MATCH(AQ20,$D$3:$D$100)+1)))</f>
        <v>2035</v>
      </c>
      <c r="AT20">
        <f t="shared" si="25"/>
        <v>7.1699999999999995E-5</v>
      </c>
      <c r="AU20">
        <f t="shared" si="26"/>
        <v>6.3399999999999996E-5</v>
      </c>
      <c r="AV20">
        <f t="shared" si="27"/>
        <v>7.1699999999999995E-5</v>
      </c>
      <c r="AW20">
        <f t="shared" si="4"/>
        <v>7.6432199999999992E-2</v>
      </c>
      <c r="AX20">
        <f t="shared" si="5"/>
        <v>0</v>
      </c>
      <c r="AZ20" s="1" t="str" cm="1">
        <f t="array" ref="AZ20">IF(INDEX(Utilities!20:20,$B$15)="","",INDEX(Utilities!20:20,$B$15))</f>
        <v/>
      </c>
      <c r="BA20" s="1" t="str" cm="1">
        <f t="array" ref="BA20">IF(INDEX(Utilities!20:20,$B$15 + 5)="","",INDEX(Utilities!20:20,$B$15 + 5))</f>
        <v/>
      </c>
      <c r="BC20">
        <f t="shared" si="40"/>
        <v>2030</v>
      </c>
      <c r="BD20">
        <f t="shared" si="28"/>
        <v>2030</v>
      </c>
      <c r="BE20" cm="1">
        <f t="array" ref="BE20">IF(BD20&gt;=MAX($D$3:$D$100),MAX($D$3:$D$100),IF(BC20&lt;$D$3,$D$3,INDEX($D$3:$D$100,MATCH(BC20,$D$3:$D$100)+1)))</f>
        <v>2035</v>
      </c>
      <c r="BF20">
        <f t="shared" si="29"/>
        <v>0.47199999999999998</v>
      </c>
      <c r="BG20">
        <f t="shared" si="30"/>
        <v>0.41</v>
      </c>
      <c r="BH20">
        <f t="shared" si="31"/>
        <v>0.47199999999999998</v>
      </c>
      <c r="BI20">
        <f t="shared" si="6"/>
        <v>503.15199999999999</v>
      </c>
      <c r="BJ20">
        <f t="shared" si="7"/>
        <v>0</v>
      </c>
      <c r="BL20" s="1" t="str" cm="1">
        <f t="array" ref="BL20">IF(INDEX(Utilities!20:20,$B$15)="","",INDEX(Utilities!20:20,$B$15))</f>
        <v/>
      </c>
      <c r="BM20" s="1" t="str" cm="1">
        <f t="array" ref="BM20">IF(INDEX(Utilities!20:20,$B$15 + 6)="","",INDEX(Utilities!20:20,$B$15 + 6))</f>
        <v/>
      </c>
      <c r="BO20">
        <f t="shared" si="41"/>
        <v>2030</v>
      </c>
      <c r="BP20">
        <f t="shared" si="32"/>
        <v>2030</v>
      </c>
      <c r="BQ20" cm="1">
        <f t="array" ref="BQ20">IF(BP20&gt;=MAX($D$3:$D$100),MAX($D$3:$D$100),IF(BO20&lt;$D$3,$D$3,INDEX($D$3:$D$100,MATCH(BO20,$D$3:$D$100)+1)))</f>
        <v>2035</v>
      </c>
      <c r="BR20">
        <f t="shared" si="33"/>
        <v>6.5809999999999995</v>
      </c>
      <c r="BS20">
        <f t="shared" si="34"/>
        <v>6.2759999999999998</v>
      </c>
      <c r="BT20">
        <f t="shared" si="35"/>
        <v>6.5809999999999995</v>
      </c>
      <c r="BU20">
        <f t="shared" si="8"/>
        <v>7015.3459999999995</v>
      </c>
      <c r="BV20">
        <f t="shared" si="9"/>
        <v>0</v>
      </c>
    </row>
    <row r="21" spans="1:74" x14ac:dyDescent="0.25">
      <c r="A21" s="7" t="s">
        <v>29</v>
      </c>
      <c r="B21" s="34">
        <f>SUMIFS(BI3:BI100,G3:G100,CONCATENATE("&lt;",TEXT('Input-output'!B2+'Input-output'!B3,"0"))) - SUMIFS(BI3:BI100,G3:G100,CONCATENATE("&lt;",TEXT('Input-output'!B2,"0")))</f>
        <v>39804.440000000061</v>
      </c>
      <c r="C21" t="s">
        <v>30</v>
      </c>
      <c r="D21" s="1" t="str" cm="1">
        <f t="array" ref="D21">IF(INDEX(Utilities!21:21,$B$15)="","",INDEX(Utilities!21:21,$B$15))</f>
        <v/>
      </c>
      <c r="E21" s="1" t="str" cm="1">
        <f t="array" ref="E21">IF(INDEX(Utilities!21:21,$B$15 + 1)="","",INDEX(Utilities!21:21,$B$15 + 1))</f>
        <v/>
      </c>
      <c r="G21">
        <f t="shared" si="36"/>
        <v>2031</v>
      </c>
      <c r="H21">
        <f t="shared" si="10"/>
        <v>2030</v>
      </c>
      <c r="I21" cm="1">
        <f t="array" ref="I21">IF(H21&gt;=MAX($D$3:$D$100),MAX($D$3:$D$100),IF(G21&lt;$D$3,$D$3,INDEX($D$3:$D$100,MATCH(G21,$D$3:$D$100)+1)))</f>
        <v>2035</v>
      </c>
      <c r="J21">
        <f t="shared" si="11"/>
        <v>4.7E-2</v>
      </c>
      <c r="K21">
        <f t="shared" si="12"/>
        <v>4.1399999999999999E-2</v>
      </c>
      <c r="L21">
        <f t="shared" si="13"/>
        <v>4.5879999999999997E-2</v>
      </c>
      <c r="M21">
        <f t="shared" si="14"/>
        <v>48.908079999999998</v>
      </c>
      <c r="N21">
        <f t="shared" si="15"/>
        <v>0</v>
      </c>
      <c r="P21" s="1" t="str" cm="1">
        <f t="array" ref="P21">IF(INDEX(Utilities!21:21,$B$15)="","",INDEX(Utilities!21:21,$B$15))</f>
        <v/>
      </c>
      <c r="Q21" s="1" t="str" cm="1">
        <f t="array" ref="Q21">IF(INDEX(Utilities!21:21,$B$15 + 2)="","",INDEX(Utilities!21:21,$B$15 + 2))</f>
        <v/>
      </c>
      <c r="S21">
        <f t="shared" si="37"/>
        <v>2031</v>
      </c>
      <c r="T21">
        <f t="shared" si="16"/>
        <v>2030</v>
      </c>
      <c r="U21" cm="1">
        <f t="array" ref="U21">IF(T21&gt;=MAX($D$3:$D$100),MAX($D$3:$D$100),IF(S21&lt;$D$3,$D$3,INDEX($D$3:$D$100,MATCH(S21,$D$3:$D$100)+1)))</f>
        <v>2035</v>
      </c>
      <c r="V21">
        <f t="shared" si="17"/>
        <v>3.3300000000000003E-5</v>
      </c>
      <c r="W21">
        <f t="shared" si="18"/>
        <v>2.9E-5</v>
      </c>
      <c r="X21">
        <f t="shared" si="19"/>
        <v>3.2440000000000001E-5</v>
      </c>
      <c r="Y21">
        <f t="shared" si="0"/>
        <v>3.458104E-2</v>
      </c>
      <c r="Z21">
        <f t="shared" si="1"/>
        <v>0</v>
      </c>
      <c r="AB21" s="1" t="str" cm="1">
        <f t="array" ref="AB21">IF(INDEX(Utilities!21:21,$B$15)="","",INDEX(Utilities!21:21,$B$15))</f>
        <v/>
      </c>
      <c r="AC21" s="1" t="str" cm="1">
        <f t="array" ref="AC21">IF(INDEX(Utilities!21:21,$B$15 + 3)="","",INDEX(Utilities!21:21,$B$15 + 3))</f>
        <v/>
      </c>
      <c r="AE21">
        <f t="shared" si="38"/>
        <v>2031</v>
      </c>
      <c r="AF21">
        <f t="shared" si="20"/>
        <v>2030</v>
      </c>
      <c r="AG21" cm="1">
        <f t="array" ref="AG21">IF(AF21&gt;=MAX($D$3:$D$100),MAX($D$3:$D$100),IF(AE21&lt;$D$3,$D$3,INDEX($D$3:$D$100,MATCH(AE21,$D$3:$D$100)+1)))</f>
        <v>2035</v>
      </c>
      <c r="AH21">
        <f t="shared" si="21"/>
        <v>3.2000000000000003E-4</v>
      </c>
      <c r="AI21">
        <f t="shared" si="22"/>
        <v>2.8299999999999999E-4</v>
      </c>
      <c r="AJ21">
        <f t="shared" si="23"/>
        <v>3.1260000000000001E-4</v>
      </c>
      <c r="AK21">
        <f t="shared" si="2"/>
        <v>0.33323160000000002</v>
      </c>
      <c r="AL21">
        <f t="shared" si="3"/>
        <v>0</v>
      </c>
      <c r="AN21" s="1" t="str" cm="1">
        <f t="array" ref="AN21">IF(INDEX(Utilities!21:21,$B$15)="","",INDEX(Utilities!21:21,$B$15))</f>
        <v/>
      </c>
      <c r="AO21" s="1" t="str" cm="1">
        <f t="array" ref="AO21">IF(INDEX(Utilities!21:21,$B$15 + 4)="","",INDEX(Utilities!21:21,$B$15 + 4))</f>
        <v/>
      </c>
      <c r="AQ21">
        <f t="shared" si="39"/>
        <v>2031</v>
      </c>
      <c r="AR21">
        <f t="shared" si="24"/>
        <v>2030</v>
      </c>
      <c r="AS21" cm="1">
        <f t="array" ref="AS21">IF(AR21&gt;=MAX($D$3:$D$100),MAX($D$3:$D$100),IF(AQ21&lt;$D$3,$D$3,INDEX($D$3:$D$100,MATCH(AQ21,$D$3:$D$100)+1)))</f>
        <v>2035</v>
      </c>
      <c r="AT21">
        <f t="shared" si="25"/>
        <v>7.1699999999999995E-5</v>
      </c>
      <c r="AU21">
        <f t="shared" si="26"/>
        <v>6.3399999999999996E-5</v>
      </c>
      <c r="AV21">
        <f t="shared" si="27"/>
        <v>7.004E-5</v>
      </c>
      <c r="AW21">
        <f t="shared" si="4"/>
        <v>7.4662640000000002E-2</v>
      </c>
      <c r="AX21">
        <f t="shared" si="5"/>
        <v>0</v>
      </c>
      <c r="AZ21" s="1" t="str" cm="1">
        <f t="array" ref="AZ21">IF(INDEX(Utilities!21:21,$B$15)="","",INDEX(Utilities!21:21,$B$15))</f>
        <v/>
      </c>
      <c r="BA21" s="1" t="str" cm="1">
        <f t="array" ref="BA21">IF(INDEX(Utilities!21:21,$B$15 + 5)="","",INDEX(Utilities!21:21,$B$15 + 5))</f>
        <v/>
      </c>
      <c r="BC21">
        <f t="shared" si="40"/>
        <v>2031</v>
      </c>
      <c r="BD21">
        <f t="shared" si="28"/>
        <v>2030</v>
      </c>
      <c r="BE21" cm="1">
        <f t="array" ref="BE21">IF(BD21&gt;=MAX($D$3:$D$100),MAX($D$3:$D$100),IF(BC21&lt;$D$3,$D$3,INDEX($D$3:$D$100,MATCH(BC21,$D$3:$D$100)+1)))</f>
        <v>2035</v>
      </c>
      <c r="BF21">
        <f t="shared" si="29"/>
        <v>0.47199999999999998</v>
      </c>
      <c r="BG21">
        <f t="shared" si="30"/>
        <v>0.41</v>
      </c>
      <c r="BH21">
        <f t="shared" si="31"/>
        <v>0.45959999999999995</v>
      </c>
      <c r="BI21">
        <f t="shared" si="6"/>
        <v>489.93359999999996</v>
      </c>
      <c r="BJ21">
        <f t="shared" si="7"/>
        <v>0</v>
      </c>
      <c r="BL21" s="1" t="str" cm="1">
        <f t="array" ref="BL21">IF(INDEX(Utilities!21:21,$B$15)="","",INDEX(Utilities!21:21,$B$15))</f>
        <v/>
      </c>
      <c r="BM21" s="1" t="str" cm="1">
        <f t="array" ref="BM21">IF(INDEX(Utilities!21:21,$B$15 + 6)="","",INDEX(Utilities!21:21,$B$15 + 6))</f>
        <v/>
      </c>
      <c r="BO21">
        <f t="shared" si="41"/>
        <v>2031</v>
      </c>
      <c r="BP21">
        <f t="shared" si="32"/>
        <v>2030</v>
      </c>
      <c r="BQ21" cm="1">
        <f t="array" ref="BQ21">IF(BP21&gt;=MAX($D$3:$D$100),MAX($D$3:$D$100),IF(BO21&lt;$D$3,$D$3,INDEX($D$3:$D$100,MATCH(BO21,$D$3:$D$100)+1)))</f>
        <v>2035</v>
      </c>
      <c r="BR21">
        <f t="shared" si="33"/>
        <v>6.5809999999999995</v>
      </c>
      <c r="BS21">
        <f t="shared" si="34"/>
        <v>6.2759999999999998</v>
      </c>
      <c r="BT21">
        <f t="shared" si="35"/>
        <v>6.52</v>
      </c>
      <c r="BU21">
        <f t="shared" si="8"/>
        <v>6950.32</v>
      </c>
      <c r="BV21">
        <f t="shared" si="9"/>
        <v>0</v>
      </c>
    </row>
    <row r="22" spans="1:74" x14ac:dyDescent="0.25">
      <c r="A22" s="7" t="s">
        <v>31</v>
      </c>
      <c r="B22" s="34">
        <f>SUMIFS(BU3:BU100,G3:G100,CONCATENATE("&lt;",TEXT('Input-output'!B2+'Input-output'!B3,"0"))) - SUMIFS(BU3:BU100,G3:G100,CONCATENATE("&lt;",TEXT('Input-output'!B2,"0")))</f>
        <v>359950.89000000042</v>
      </c>
      <c r="C22" t="s">
        <v>30</v>
      </c>
      <c r="D22" s="1" t="str" cm="1">
        <f t="array" ref="D22">IF(INDEX(Utilities!22:22,$B$15)="","",INDEX(Utilities!22:22,$B$15))</f>
        <v/>
      </c>
      <c r="E22" s="1" t="str" cm="1">
        <f t="array" ref="E22">IF(INDEX(Utilities!22:22,$B$15 + 1)="","",INDEX(Utilities!22:22,$B$15 + 1))</f>
        <v/>
      </c>
      <c r="G22">
        <f t="shared" si="36"/>
        <v>2032</v>
      </c>
      <c r="H22">
        <f t="shared" si="10"/>
        <v>2030</v>
      </c>
      <c r="I22" cm="1">
        <f t="array" ref="I22">IF(H22&gt;=MAX($D$3:$D$100),MAX($D$3:$D$100),IF(G22&lt;$D$3,$D$3,INDEX($D$3:$D$100,MATCH(G22,$D$3:$D$100)+1)))</f>
        <v>2035</v>
      </c>
      <c r="J22">
        <f t="shared" si="11"/>
        <v>4.7E-2</v>
      </c>
      <c r="K22">
        <f t="shared" si="12"/>
        <v>4.1399999999999999E-2</v>
      </c>
      <c r="L22">
        <f t="shared" si="13"/>
        <v>4.4760000000000001E-2</v>
      </c>
      <c r="M22">
        <f t="shared" si="14"/>
        <v>47.71416</v>
      </c>
      <c r="N22">
        <f t="shared" si="15"/>
        <v>0</v>
      </c>
      <c r="P22" s="1" t="str" cm="1">
        <f t="array" ref="P22">IF(INDEX(Utilities!22:22,$B$15)="","",INDEX(Utilities!22:22,$B$15))</f>
        <v/>
      </c>
      <c r="Q22" s="1" t="str" cm="1">
        <f t="array" ref="Q22">IF(INDEX(Utilities!22:22,$B$15 + 2)="","",INDEX(Utilities!22:22,$B$15 + 2))</f>
        <v/>
      </c>
      <c r="S22">
        <f t="shared" si="37"/>
        <v>2032</v>
      </c>
      <c r="T22">
        <f t="shared" si="16"/>
        <v>2030</v>
      </c>
      <c r="U22" cm="1">
        <f t="array" ref="U22">IF(T22&gt;=MAX($D$3:$D$100),MAX($D$3:$D$100),IF(S22&lt;$D$3,$D$3,INDEX($D$3:$D$100,MATCH(S22,$D$3:$D$100)+1)))</f>
        <v>2035</v>
      </c>
      <c r="V22">
        <f t="shared" si="17"/>
        <v>3.3300000000000003E-5</v>
      </c>
      <c r="W22">
        <f t="shared" si="18"/>
        <v>2.9E-5</v>
      </c>
      <c r="X22">
        <f t="shared" si="19"/>
        <v>3.1579999999999999E-5</v>
      </c>
      <c r="Y22">
        <f t="shared" si="0"/>
        <v>3.3664279999999998E-2</v>
      </c>
      <c r="Z22">
        <f t="shared" si="1"/>
        <v>0</v>
      </c>
      <c r="AB22" s="1" t="str" cm="1">
        <f t="array" ref="AB22">IF(INDEX(Utilities!22:22,$B$15)="","",INDEX(Utilities!22:22,$B$15))</f>
        <v/>
      </c>
      <c r="AC22" s="1" t="str" cm="1">
        <f t="array" ref="AC22">IF(INDEX(Utilities!22:22,$B$15 + 3)="","",INDEX(Utilities!22:22,$B$15 + 3))</f>
        <v/>
      </c>
      <c r="AE22">
        <f t="shared" si="38"/>
        <v>2032</v>
      </c>
      <c r="AF22">
        <f t="shared" si="20"/>
        <v>2030</v>
      </c>
      <c r="AG22" cm="1">
        <f t="array" ref="AG22">IF(AF22&gt;=MAX($D$3:$D$100),MAX($D$3:$D$100),IF(AE22&lt;$D$3,$D$3,INDEX($D$3:$D$100,MATCH(AE22,$D$3:$D$100)+1)))</f>
        <v>2035</v>
      </c>
      <c r="AH22">
        <f t="shared" si="21"/>
        <v>3.2000000000000003E-4</v>
      </c>
      <c r="AI22">
        <f t="shared" si="22"/>
        <v>2.8299999999999999E-4</v>
      </c>
      <c r="AJ22">
        <f t="shared" si="23"/>
        <v>3.0519999999999999E-4</v>
      </c>
      <c r="AK22">
        <f t="shared" si="2"/>
        <v>0.3253432</v>
      </c>
      <c r="AL22">
        <f t="shared" si="3"/>
        <v>0</v>
      </c>
      <c r="AN22" s="1" t="str" cm="1">
        <f t="array" ref="AN22">IF(INDEX(Utilities!22:22,$B$15)="","",INDEX(Utilities!22:22,$B$15))</f>
        <v/>
      </c>
      <c r="AO22" s="1" t="str" cm="1">
        <f t="array" ref="AO22">IF(INDEX(Utilities!22:22,$B$15 + 4)="","",INDEX(Utilities!22:22,$B$15 + 4))</f>
        <v/>
      </c>
      <c r="AQ22">
        <f t="shared" si="39"/>
        <v>2032</v>
      </c>
      <c r="AR22">
        <f t="shared" si="24"/>
        <v>2030</v>
      </c>
      <c r="AS22" cm="1">
        <f t="array" ref="AS22">IF(AR22&gt;=MAX($D$3:$D$100),MAX($D$3:$D$100),IF(AQ22&lt;$D$3,$D$3,INDEX($D$3:$D$100,MATCH(AQ22,$D$3:$D$100)+1)))</f>
        <v>2035</v>
      </c>
      <c r="AT22">
        <f t="shared" si="25"/>
        <v>7.1699999999999995E-5</v>
      </c>
      <c r="AU22">
        <f t="shared" si="26"/>
        <v>6.3399999999999996E-5</v>
      </c>
      <c r="AV22">
        <f t="shared" si="27"/>
        <v>6.8379999999999992E-5</v>
      </c>
      <c r="AW22">
        <f t="shared" si="4"/>
        <v>7.2893079999999985E-2</v>
      </c>
      <c r="AX22">
        <f t="shared" si="5"/>
        <v>0</v>
      </c>
      <c r="AZ22" s="1" t="str" cm="1">
        <f t="array" ref="AZ22">IF(INDEX(Utilities!22:22,$B$15)="","",INDEX(Utilities!22:22,$B$15))</f>
        <v/>
      </c>
      <c r="BA22" s="1" t="str" cm="1">
        <f t="array" ref="BA22">IF(INDEX(Utilities!22:22,$B$15 + 5)="","",INDEX(Utilities!22:22,$B$15 + 5))</f>
        <v/>
      </c>
      <c r="BC22">
        <f t="shared" si="40"/>
        <v>2032</v>
      </c>
      <c r="BD22">
        <f t="shared" si="28"/>
        <v>2030</v>
      </c>
      <c r="BE22" cm="1">
        <f t="array" ref="BE22">IF(BD22&gt;=MAX($D$3:$D$100),MAX($D$3:$D$100),IF(BC22&lt;$D$3,$D$3,INDEX($D$3:$D$100,MATCH(BC22,$D$3:$D$100)+1)))</f>
        <v>2035</v>
      </c>
      <c r="BF22">
        <f t="shared" si="29"/>
        <v>0.47199999999999998</v>
      </c>
      <c r="BG22">
        <f t="shared" si="30"/>
        <v>0.41</v>
      </c>
      <c r="BH22">
        <f t="shared" si="31"/>
        <v>0.44719999999999999</v>
      </c>
      <c r="BI22">
        <f t="shared" si="6"/>
        <v>476.71519999999998</v>
      </c>
      <c r="BJ22">
        <f t="shared" si="7"/>
        <v>0</v>
      </c>
      <c r="BL22" s="1" t="str" cm="1">
        <f t="array" ref="BL22">IF(INDEX(Utilities!22:22,$B$15)="","",INDEX(Utilities!22:22,$B$15))</f>
        <v/>
      </c>
      <c r="BM22" s="1" t="str" cm="1">
        <f t="array" ref="BM22">IF(INDEX(Utilities!22:22,$B$15 + 6)="","",INDEX(Utilities!22:22,$B$15 + 6))</f>
        <v/>
      </c>
      <c r="BO22">
        <f t="shared" si="41"/>
        <v>2032</v>
      </c>
      <c r="BP22">
        <f t="shared" si="32"/>
        <v>2030</v>
      </c>
      <c r="BQ22" cm="1">
        <f t="array" ref="BQ22">IF(BP22&gt;=MAX($D$3:$D$100),MAX($D$3:$D$100),IF(BO22&lt;$D$3,$D$3,INDEX($D$3:$D$100,MATCH(BO22,$D$3:$D$100)+1)))</f>
        <v>2035</v>
      </c>
      <c r="BR22">
        <f t="shared" si="33"/>
        <v>6.5809999999999995</v>
      </c>
      <c r="BS22">
        <f t="shared" si="34"/>
        <v>6.2759999999999998</v>
      </c>
      <c r="BT22">
        <f t="shared" si="35"/>
        <v>6.4589999999999996</v>
      </c>
      <c r="BU22">
        <f t="shared" si="8"/>
        <v>6885.2939999999999</v>
      </c>
      <c r="BV22">
        <f t="shared" si="9"/>
        <v>0</v>
      </c>
    </row>
    <row r="23" spans="1:74" x14ac:dyDescent="0.25">
      <c r="D23" s="1" t="str" cm="1">
        <f t="array" ref="D23">IF(INDEX(Utilities!23:23,$B$15)="","",INDEX(Utilities!23:23,$B$15))</f>
        <v/>
      </c>
      <c r="E23" s="1" t="str" cm="1">
        <f t="array" ref="E23">IF(INDEX(Utilities!23:23,$B$15 + 1)="","",INDEX(Utilities!23:23,$B$15 + 1))</f>
        <v/>
      </c>
      <c r="G23">
        <f t="shared" si="36"/>
        <v>2033</v>
      </c>
      <c r="H23">
        <f t="shared" si="10"/>
        <v>2030</v>
      </c>
      <c r="I23" cm="1">
        <f t="array" ref="I23">IF(H23&gt;=MAX($D$3:$D$100),MAX($D$3:$D$100),IF(G23&lt;$D$3,$D$3,INDEX($D$3:$D$100,MATCH(G23,$D$3:$D$100)+1)))</f>
        <v>2035</v>
      </c>
      <c r="J23">
        <f t="shared" si="11"/>
        <v>4.7E-2</v>
      </c>
      <c r="K23">
        <f t="shared" si="12"/>
        <v>4.1399999999999999E-2</v>
      </c>
      <c r="L23">
        <f t="shared" si="13"/>
        <v>4.3639999999999998E-2</v>
      </c>
      <c r="M23">
        <f t="shared" si="14"/>
        <v>46.520240000000001</v>
      </c>
      <c r="N23">
        <f t="shared" si="15"/>
        <v>0</v>
      </c>
      <c r="P23" s="1" t="str" cm="1">
        <f t="array" ref="P23">IF(INDEX(Utilities!23:23,$B$15)="","",INDEX(Utilities!23:23,$B$15))</f>
        <v/>
      </c>
      <c r="Q23" s="1" t="str" cm="1">
        <f t="array" ref="Q23">IF(INDEX(Utilities!23:23,$B$15 + 2)="","",INDEX(Utilities!23:23,$B$15 + 2))</f>
        <v/>
      </c>
      <c r="S23">
        <f t="shared" si="37"/>
        <v>2033</v>
      </c>
      <c r="T23">
        <f t="shared" si="16"/>
        <v>2030</v>
      </c>
      <c r="U23" cm="1">
        <f t="array" ref="U23">IF(T23&gt;=MAX($D$3:$D$100),MAX($D$3:$D$100),IF(S23&lt;$D$3,$D$3,INDEX($D$3:$D$100,MATCH(S23,$D$3:$D$100)+1)))</f>
        <v>2035</v>
      </c>
      <c r="V23">
        <f t="shared" si="17"/>
        <v>3.3300000000000003E-5</v>
      </c>
      <c r="W23">
        <f t="shared" si="18"/>
        <v>2.9E-5</v>
      </c>
      <c r="X23">
        <f t="shared" si="19"/>
        <v>3.0720000000000004E-5</v>
      </c>
      <c r="Y23">
        <f t="shared" si="0"/>
        <v>3.2747520000000002E-2</v>
      </c>
      <c r="Z23">
        <f t="shared" si="1"/>
        <v>0</v>
      </c>
      <c r="AB23" s="1" t="str" cm="1">
        <f t="array" ref="AB23">IF(INDEX(Utilities!23:23,$B$15)="","",INDEX(Utilities!23:23,$B$15))</f>
        <v/>
      </c>
      <c r="AC23" s="1" t="str" cm="1">
        <f t="array" ref="AC23">IF(INDEX(Utilities!23:23,$B$15 + 3)="","",INDEX(Utilities!23:23,$B$15 + 3))</f>
        <v/>
      </c>
      <c r="AE23">
        <f t="shared" si="38"/>
        <v>2033</v>
      </c>
      <c r="AF23">
        <f t="shared" si="20"/>
        <v>2030</v>
      </c>
      <c r="AG23" cm="1">
        <f t="array" ref="AG23">IF(AF23&gt;=MAX($D$3:$D$100),MAX($D$3:$D$100),IF(AE23&lt;$D$3,$D$3,INDEX($D$3:$D$100,MATCH(AE23,$D$3:$D$100)+1)))</f>
        <v>2035</v>
      </c>
      <c r="AH23">
        <f t="shared" si="21"/>
        <v>3.2000000000000003E-4</v>
      </c>
      <c r="AI23">
        <f t="shared" si="22"/>
        <v>2.8299999999999999E-4</v>
      </c>
      <c r="AJ23">
        <f t="shared" si="23"/>
        <v>2.9780000000000003E-4</v>
      </c>
      <c r="AK23">
        <f t="shared" si="2"/>
        <v>0.31745480000000004</v>
      </c>
      <c r="AL23">
        <f t="shared" si="3"/>
        <v>0</v>
      </c>
      <c r="AN23" s="1" t="str" cm="1">
        <f t="array" ref="AN23">IF(INDEX(Utilities!23:23,$B$15)="","",INDEX(Utilities!23:23,$B$15))</f>
        <v/>
      </c>
      <c r="AO23" s="1" t="str" cm="1">
        <f t="array" ref="AO23">IF(INDEX(Utilities!23:23,$B$15 + 4)="","",INDEX(Utilities!23:23,$B$15 + 4))</f>
        <v/>
      </c>
      <c r="AQ23">
        <f t="shared" si="39"/>
        <v>2033</v>
      </c>
      <c r="AR23">
        <f t="shared" si="24"/>
        <v>2030</v>
      </c>
      <c r="AS23" cm="1">
        <f t="array" ref="AS23">IF(AR23&gt;=MAX($D$3:$D$100),MAX($D$3:$D$100),IF(AQ23&lt;$D$3,$D$3,INDEX($D$3:$D$100,MATCH(AQ23,$D$3:$D$100)+1)))</f>
        <v>2035</v>
      </c>
      <c r="AT23">
        <f t="shared" si="25"/>
        <v>7.1699999999999995E-5</v>
      </c>
      <c r="AU23">
        <f t="shared" si="26"/>
        <v>6.3399999999999996E-5</v>
      </c>
      <c r="AV23">
        <f t="shared" si="27"/>
        <v>6.6719999999999998E-5</v>
      </c>
      <c r="AW23">
        <f t="shared" si="4"/>
        <v>7.1123519999999996E-2</v>
      </c>
      <c r="AX23">
        <f t="shared" si="5"/>
        <v>0</v>
      </c>
      <c r="AZ23" s="1" t="str" cm="1">
        <f t="array" ref="AZ23">IF(INDEX(Utilities!23:23,$B$15)="","",INDEX(Utilities!23:23,$B$15))</f>
        <v/>
      </c>
      <c r="BA23" s="1" t="str" cm="1">
        <f t="array" ref="BA23">IF(INDEX(Utilities!23:23,$B$15 + 5)="","",INDEX(Utilities!23:23,$B$15 + 5))</f>
        <v/>
      </c>
      <c r="BC23">
        <f t="shared" si="40"/>
        <v>2033</v>
      </c>
      <c r="BD23">
        <f t="shared" si="28"/>
        <v>2030</v>
      </c>
      <c r="BE23" cm="1">
        <f t="array" ref="BE23">IF(BD23&gt;=MAX($D$3:$D$100),MAX($D$3:$D$100),IF(BC23&lt;$D$3,$D$3,INDEX($D$3:$D$100,MATCH(BC23,$D$3:$D$100)+1)))</f>
        <v>2035</v>
      </c>
      <c r="BF23">
        <f t="shared" si="29"/>
        <v>0.47199999999999998</v>
      </c>
      <c r="BG23">
        <f t="shared" si="30"/>
        <v>0.41</v>
      </c>
      <c r="BH23">
        <f t="shared" si="31"/>
        <v>0.43479999999999996</v>
      </c>
      <c r="BI23">
        <f t="shared" si="6"/>
        <v>463.49679999999995</v>
      </c>
      <c r="BJ23">
        <f t="shared" si="7"/>
        <v>0</v>
      </c>
      <c r="BL23" s="1" t="str" cm="1">
        <f t="array" ref="BL23">IF(INDEX(Utilities!23:23,$B$15)="","",INDEX(Utilities!23:23,$B$15))</f>
        <v/>
      </c>
      <c r="BM23" s="1" t="str" cm="1">
        <f t="array" ref="BM23">IF(INDEX(Utilities!23:23,$B$15 + 6)="","",INDEX(Utilities!23:23,$B$15 + 6))</f>
        <v/>
      </c>
      <c r="BO23">
        <f t="shared" si="41"/>
        <v>2033</v>
      </c>
      <c r="BP23">
        <f t="shared" si="32"/>
        <v>2030</v>
      </c>
      <c r="BQ23" cm="1">
        <f t="array" ref="BQ23">IF(BP23&gt;=MAX($D$3:$D$100),MAX($D$3:$D$100),IF(BO23&lt;$D$3,$D$3,INDEX($D$3:$D$100,MATCH(BO23,$D$3:$D$100)+1)))</f>
        <v>2035</v>
      </c>
      <c r="BR23">
        <f t="shared" si="33"/>
        <v>6.5809999999999995</v>
      </c>
      <c r="BS23">
        <f t="shared" si="34"/>
        <v>6.2759999999999998</v>
      </c>
      <c r="BT23">
        <f t="shared" si="35"/>
        <v>6.3979999999999997</v>
      </c>
      <c r="BU23">
        <f t="shared" si="8"/>
        <v>6820.268</v>
      </c>
      <c r="BV23">
        <f t="shared" si="9"/>
        <v>0</v>
      </c>
    </row>
    <row r="24" spans="1:74" x14ac:dyDescent="0.25">
      <c r="D24" s="1" t="str" cm="1">
        <f t="array" ref="D24">IF(INDEX(Utilities!24:24,$B$15)="","",INDEX(Utilities!24:24,$B$15))</f>
        <v/>
      </c>
      <c r="E24" s="1" t="str" cm="1">
        <f t="array" ref="E24">IF(INDEX(Utilities!24:24,$B$15 + 1)="","",INDEX(Utilities!24:24,$B$15 + 1))</f>
        <v/>
      </c>
      <c r="G24">
        <f t="shared" si="36"/>
        <v>2034</v>
      </c>
      <c r="H24">
        <f t="shared" si="10"/>
        <v>2030</v>
      </c>
      <c r="I24" cm="1">
        <f t="array" ref="I24">IF(H24&gt;=MAX($D$3:$D$100),MAX($D$3:$D$100),IF(G24&lt;$D$3,$D$3,INDEX($D$3:$D$100,MATCH(G24,$D$3:$D$100)+1)))</f>
        <v>2035</v>
      </c>
      <c r="J24">
        <f t="shared" si="11"/>
        <v>4.7E-2</v>
      </c>
      <c r="K24">
        <f t="shared" si="12"/>
        <v>4.1399999999999999E-2</v>
      </c>
      <c r="L24">
        <f t="shared" si="13"/>
        <v>4.2520000000000002E-2</v>
      </c>
      <c r="M24">
        <f t="shared" si="14"/>
        <v>45.326320000000003</v>
      </c>
      <c r="N24">
        <f t="shared" si="15"/>
        <v>0</v>
      </c>
      <c r="P24" s="1" t="str" cm="1">
        <f t="array" ref="P24">IF(INDEX(Utilities!24:24,$B$15)="","",INDEX(Utilities!24:24,$B$15))</f>
        <v/>
      </c>
      <c r="Q24" s="1" t="str" cm="1">
        <f t="array" ref="Q24">IF(INDEX(Utilities!24:24,$B$15 + 2)="","",INDEX(Utilities!24:24,$B$15 + 2))</f>
        <v/>
      </c>
      <c r="S24">
        <f t="shared" si="37"/>
        <v>2034</v>
      </c>
      <c r="T24">
        <f t="shared" si="16"/>
        <v>2030</v>
      </c>
      <c r="U24" cm="1">
        <f t="array" ref="U24">IF(T24&gt;=MAX($D$3:$D$100),MAX($D$3:$D$100),IF(S24&lt;$D$3,$D$3,INDEX($D$3:$D$100,MATCH(S24,$D$3:$D$100)+1)))</f>
        <v>2035</v>
      </c>
      <c r="V24">
        <f t="shared" si="17"/>
        <v>3.3300000000000003E-5</v>
      </c>
      <c r="W24">
        <f t="shared" si="18"/>
        <v>2.9E-5</v>
      </c>
      <c r="X24">
        <f t="shared" si="19"/>
        <v>2.9860000000000002E-5</v>
      </c>
      <c r="Y24">
        <f t="shared" si="0"/>
        <v>3.183076E-2</v>
      </c>
      <c r="Z24">
        <f t="shared" si="1"/>
        <v>0</v>
      </c>
      <c r="AB24" s="1" t="str" cm="1">
        <f t="array" ref="AB24">IF(INDEX(Utilities!24:24,$B$15)="","",INDEX(Utilities!24:24,$B$15))</f>
        <v/>
      </c>
      <c r="AC24" s="1" t="str" cm="1">
        <f t="array" ref="AC24">IF(INDEX(Utilities!24:24,$B$15 + 3)="","",INDEX(Utilities!24:24,$B$15 + 3))</f>
        <v/>
      </c>
      <c r="AE24">
        <f t="shared" si="38"/>
        <v>2034</v>
      </c>
      <c r="AF24">
        <f t="shared" si="20"/>
        <v>2030</v>
      </c>
      <c r="AG24" cm="1">
        <f t="array" ref="AG24">IF(AF24&gt;=MAX($D$3:$D$100),MAX($D$3:$D$100),IF(AE24&lt;$D$3,$D$3,INDEX($D$3:$D$100,MATCH(AE24,$D$3:$D$100)+1)))</f>
        <v>2035</v>
      </c>
      <c r="AH24">
        <f t="shared" si="21"/>
        <v>3.2000000000000003E-4</v>
      </c>
      <c r="AI24">
        <f t="shared" si="22"/>
        <v>2.8299999999999999E-4</v>
      </c>
      <c r="AJ24">
        <f t="shared" si="23"/>
        <v>2.9040000000000001E-4</v>
      </c>
      <c r="AK24">
        <f t="shared" si="2"/>
        <v>0.30956640000000002</v>
      </c>
      <c r="AL24">
        <f t="shared" si="3"/>
        <v>0</v>
      </c>
      <c r="AN24" s="1" t="str" cm="1">
        <f t="array" ref="AN24">IF(INDEX(Utilities!24:24,$B$15)="","",INDEX(Utilities!24:24,$B$15))</f>
        <v/>
      </c>
      <c r="AO24" s="1" t="str" cm="1">
        <f t="array" ref="AO24">IF(INDEX(Utilities!24:24,$B$15 + 4)="","",INDEX(Utilities!24:24,$B$15 + 4))</f>
        <v/>
      </c>
      <c r="AQ24">
        <f t="shared" si="39"/>
        <v>2034</v>
      </c>
      <c r="AR24">
        <f t="shared" si="24"/>
        <v>2030</v>
      </c>
      <c r="AS24" cm="1">
        <f t="array" ref="AS24">IF(AR24&gt;=MAX($D$3:$D$100),MAX($D$3:$D$100),IF(AQ24&lt;$D$3,$D$3,INDEX($D$3:$D$100,MATCH(AQ24,$D$3:$D$100)+1)))</f>
        <v>2035</v>
      </c>
      <c r="AT24">
        <f t="shared" si="25"/>
        <v>7.1699999999999995E-5</v>
      </c>
      <c r="AU24">
        <f t="shared" si="26"/>
        <v>6.3399999999999996E-5</v>
      </c>
      <c r="AV24">
        <f t="shared" si="27"/>
        <v>6.505999999999999E-5</v>
      </c>
      <c r="AW24">
        <f t="shared" si="4"/>
        <v>6.9353959999999992E-2</v>
      </c>
      <c r="AX24">
        <f t="shared" si="5"/>
        <v>0</v>
      </c>
      <c r="AZ24" s="1" t="str" cm="1">
        <f t="array" ref="AZ24">IF(INDEX(Utilities!24:24,$B$15)="","",INDEX(Utilities!24:24,$B$15))</f>
        <v/>
      </c>
      <c r="BA24" s="1" t="str" cm="1">
        <f t="array" ref="BA24">IF(INDEX(Utilities!24:24,$B$15 + 5)="","",INDEX(Utilities!24:24,$B$15 + 5))</f>
        <v/>
      </c>
      <c r="BC24">
        <f t="shared" si="40"/>
        <v>2034</v>
      </c>
      <c r="BD24">
        <f t="shared" si="28"/>
        <v>2030</v>
      </c>
      <c r="BE24" cm="1">
        <f t="array" ref="BE24">IF(BD24&gt;=MAX($D$3:$D$100),MAX($D$3:$D$100),IF(BC24&lt;$D$3,$D$3,INDEX($D$3:$D$100,MATCH(BC24,$D$3:$D$100)+1)))</f>
        <v>2035</v>
      </c>
      <c r="BF24">
        <f t="shared" si="29"/>
        <v>0.47199999999999998</v>
      </c>
      <c r="BG24">
        <f t="shared" si="30"/>
        <v>0.41</v>
      </c>
      <c r="BH24">
        <f t="shared" si="31"/>
        <v>0.4224</v>
      </c>
      <c r="BI24">
        <f t="shared" si="6"/>
        <v>450.27839999999998</v>
      </c>
      <c r="BJ24">
        <f t="shared" si="7"/>
        <v>0</v>
      </c>
      <c r="BL24" s="1" t="str" cm="1">
        <f t="array" ref="BL24">IF(INDEX(Utilities!24:24,$B$15)="","",INDEX(Utilities!24:24,$B$15))</f>
        <v/>
      </c>
      <c r="BM24" s="1" t="str" cm="1">
        <f t="array" ref="BM24">IF(INDEX(Utilities!24:24,$B$15 + 6)="","",INDEX(Utilities!24:24,$B$15 + 6))</f>
        <v/>
      </c>
      <c r="BO24">
        <f t="shared" si="41"/>
        <v>2034</v>
      </c>
      <c r="BP24">
        <f t="shared" si="32"/>
        <v>2030</v>
      </c>
      <c r="BQ24" cm="1">
        <f t="array" ref="BQ24">IF(BP24&gt;=MAX($D$3:$D$100),MAX($D$3:$D$100),IF(BO24&lt;$D$3,$D$3,INDEX($D$3:$D$100,MATCH(BO24,$D$3:$D$100)+1)))</f>
        <v>2035</v>
      </c>
      <c r="BR24">
        <f t="shared" si="33"/>
        <v>6.5809999999999995</v>
      </c>
      <c r="BS24">
        <f t="shared" si="34"/>
        <v>6.2759999999999998</v>
      </c>
      <c r="BT24">
        <f t="shared" si="35"/>
        <v>6.3369999999999997</v>
      </c>
      <c r="BU24">
        <f t="shared" si="8"/>
        <v>6755.2419999999993</v>
      </c>
      <c r="BV24">
        <f t="shared" si="9"/>
        <v>0</v>
      </c>
    </row>
    <row r="25" spans="1:74" x14ac:dyDescent="0.25">
      <c r="D25" s="1" t="str" cm="1">
        <f t="array" ref="D25">IF(INDEX(Utilities!25:25,$B$15)="","",INDEX(Utilities!25:25,$B$15))</f>
        <v/>
      </c>
      <c r="E25" s="1" t="str" cm="1">
        <f t="array" ref="E25">IF(INDEX(Utilities!25:25,$B$15 + 1)="","",INDEX(Utilities!25:25,$B$15 + 1))</f>
        <v/>
      </c>
      <c r="G25">
        <f t="shared" si="36"/>
        <v>2035</v>
      </c>
      <c r="H25">
        <f t="shared" si="10"/>
        <v>2035</v>
      </c>
      <c r="I25" cm="1">
        <f t="array" ref="I25">IF(H25&gt;=MAX($D$3:$D$100),MAX($D$3:$D$100),IF(G25&lt;$D$3,$D$3,INDEX($D$3:$D$100,MATCH(G25,$D$3:$D$100)+1)))</f>
        <v>2040</v>
      </c>
      <c r="J25">
        <f t="shared" si="11"/>
        <v>4.1399999999999999E-2</v>
      </c>
      <c r="K25">
        <f t="shared" si="12"/>
        <v>4.0300000000000002E-2</v>
      </c>
      <c r="L25">
        <f t="shared" si="13"/>
        <v>4.1399999999999999E-2</v>
      </c>
      <c r="M25">
        <f t="shared" si="14"/>
        <v>44.132399999999997</v>
      </c>
      <c r="N25">
        <f t="shared" si="15"/>
        <v>0</v>
      </c>
      <c r="P25" s="1" t="str" cm="1">
        <f t="array" ref="P25">IF(INDEX(Utilities!25:25,$B$15)="","",INDEX(Utilities!25:25,$B$15))</f>
        <v/>
      </c>
      <c r="Q25" s="1" t="str" cm="1">
        <f t="array" ref="Q25">IF(INDEX(Utilities!25:25,$B$15 + 2)="","",INDEX(Utilities!25:25,$B$15 + 2))</f>
        <v/>
      </c>
      <c r="S25">
        <f t="shared" si="37"/>
        <v>2035</v>
      </c>
      <c r="T25">
        <f t="shared" si="16"/>
        <v>2035</v>
      </c>
      <c r="U25" cm="1">
        <f t="array" ref="U25">IF(T25&gt;=MAX($D$3:$D$100),MAX($D$3:$D$100),IF(S25&lt;$D$3,$D$3,INDEX($D$3:$D$100,MATCH(S25,$D$3:$D$100)+1)))</f>
        <v>2040</v>
      </c>
      <c r="V25">
        <f t="shared" si="17"/>
        <v>2.9E-5</v>
      </c>
      <c r="W25">
        <f t="shared" si="18"/>
        <v>2.73E-5</v>
      </c>
      <c r="X25">
        <f t="shared" si="19"/>
        <v>2.9E-5</v>
      </c>
      <c r="Y25">
        <f t="shared" si="0"/>
        <v>3.0914000000000001E-2</v>
      </c>
      <c r="Z25">
        <f t="shared" si="1"/>
        <v>0</v>
      </c>
      <c r="AB25" s="1" t="str" cm="1">
        <f t="array" ref="AB25">IF(INDEX(Utilities!25:25,$B$15)="","",INDEX(Utilities!25:25,$B$15))</f>
        <v/>
      </c>
      <c r="AC25" s="1" t="str" cm="1">
        <f t="array" ref="AC25">IF(INDEX(Utilities!25:25,$B$15 + 3)="","",INDEX(Utilities!25:25,$B$15 + 3))</f>
        <v/>
      </c>
      <c r="AE25">
        <f t="shared" si="38"/>
        <v>2035</v>
      </c>
      <c r="AF25">
        <f t="shared" si="20"/>
        <v>2035</v>
      </c>
      <c r="AG25" cm="1">
        <f t="array" ref="AG25">IF(AF25&gt;=MAX($D$3:$D$100),MAX($D$3:$D$100),IF(AE25&lt;$D$3,$D$3,INDEX($D$3:$D$100,MATCH(AE25,$D$3:$D$100)+1)))</f>
        <v>2040</v>
      </c>
      <c r="AH25">
        <f t="shared" si="21"/>
        <v>2.8299999999999999E-4</v>
      </c>
      <c r="AI25">
        <f t="shared" si="22"/>
        <v>2.6800000000000001E-4</v>
      </c>
      <c r="AJ25">
        <f t="shared" si="23"/>
        <v>2.8299999999999999E-4</v>
      </c>
      <c r="AK25">
        <f t="shared" si="2"/>
        <v>0.301678</v>
      </c>
      <c r="AL25">
        <f t="shared" si="3"/>
        <v>0</v>
      </c>
      <c r="AN25" s="1" t="str" cm="1">
        <f t="array" ref="AN25">IF(INDEX(Utilities!25:25,$B$15)="","",INDEX(Utilities!25:25,$B$15))</f>
        <v/>
      </c>
      <c r="AO25" s="1" t="str" cm="1">
        <f t="array" ref="AO25">IF(INDEX(Utilities!25:25,$B$15 + 4)="","",INDEX(Utilities!25:25,$B$15 + 4))</f>
        <v/>
      </c>
      <c r="AQ25">
        <f t="shared" si="39"/>
        <v>2035</v>
      </c>
      <c r="AR25">
        <f t="shared" si="24"/>
        <v>2035</v>
      </c>
      <c r="AS25" cm="1">
        <f t="array" ref="AS25">IF(AR25&gt;=MAX($D$3:$D$100),MAX($D$3:$D$100),IF(AQ25&lt;$D$3,$D$3,INDEX($D$3:$D$100,MATCH(AQ25,$D$3:$D$100)+1)))</f>
        <v>2040</v>
      </c>
      <c r="AT25">
        <f t="shared" si="25"/>
        <v>6.3399999999999996E-5</v>
      </c>
      <c r="AU25">
        <f t="shared" si="26"/>
        <v>6.0300000000000002E-5</v>
      </c>
      <c r="AV25">
        <f t="shared" si="27"/>
        <v>6.3399999999999996E-5</v>
      </c>
      <c r="AW25">
        <f t="shared" si="4"/>
        <v>6.7584399999999989E-2</v>
      </c>
      <c r="AX25">
        <f t="shared" si="5"/>
        <v>0</v>
      </c>
      <c r="AZ25" s="1" t="str" cm="1">
        <f t="array" ref="AZ25">IF(INDEX(Utilities!25:25,$B$15)="","",INDEX(Utilities!25:25,$B$15))</f>
        <v/>
      </c>
      <c r="BA25" s="1" t="str" cm="1">
        <f t="array" ref="BA25">IF(INDEX(Utilities!25:25,$B$15 + 5)="","",INDEX(Utilities!25:25,$B$15 + 5))</f>
        <v/>
      </c>
      <c r="BC25">
        <f t="shared" si="40"/>
        <v>2035</v>
      </c>
      <c r="BD25">
        <f t="shared" si="28"/>
        <v>2035</v>
      </c>
      <c r="BE25" cm="1">
        <f t="array" ref="BE25">IF(BD25&gt;=MAX($D$3:$D$100),MAX($D$3:$D$100),IF(BC25&lt;$D$3,$D$3,INDEX($D$3:$D$100,MATCH(BC25,$D$3:$D$100)+1)))</f>
        <v>2040</v>
      </c>
      <c r="BF25">
        <f t="shared" si="29"/>
        <v>0.41</v>
      </c>
      <c r="BG25">
        <f t="shared" si="30"/>
        <v>0.40600000000000003</v>
      </c>
      <c r="BH25">
        <f t="shared" si="31"/>
        <v>0.41</v>
      </c>
      <c r="BI25">
        <f t="shared" si="6"/>
        <v>437.06</v>
      </c>
      <c r="BJ25">
        <f t="shared" si="7"/>
        <v>0</v>
      </c>
      <c r="BL25" s="1" t="str" cm="1">
        <f t="array" ref="BL25">IF(INDEX(Utilities!25:25,$B$15)="","",INDEX(Utilities!25:25,$B$15))</f>
        <v/>
      </c>
      <c r="BM25" s="1" t="str" cm="1">
        <f t="array" ref="BM25">IF(INDEX(Utilities!25:25,$B$15 + 6)="","",INDEX(Utilities!25:25,$B$15 + 6))</f>
        <v/>
      </c>
      <c r="BO25">
        <f t="shared" si="41"/>
        <v>2035</v>
      </c>
      <c r="BP25">
        <f t="shared" si="32"/>
        <v>2035</v>
      </c>
      <c r="BQ25" cm="1">
        <f t="array" ref="BQ25">IF(BP25&gt;=MAX($D$3:$D$100),MAX($D$3:$D$100),IF(BO25&lt;$D$3,$D$3,INDEX($D$3:$D$100,MATCH(BO25,$D$3:$D$100)+1)))</f>
        <v>2040</v>
      </c>
      <c r="BR25">
        <f t="shared" si="33"/>
        <v>6.2759999999999998</v>
      </c>
      <c r="BS25">
        <f t="shared" si="34"/>
        <v>6.1510000000000007</v>
      </c>
      <c r="BT25">
        <f t="shared" si="35"/>
        <v>6.2759999999999998</v>
      </c>
      <c r="BU25">
        <f t="shared" si="8"/>
        <v>6690.2159999999994</v>
      </c>
      <c r="BV25">
        <f t="shared" si="9"/>
        <v>0</v>
      </c>
    </row>
    <row r="26" spans="1:74" x14ac:dyDescent="0.25">
      <c r="D26" s="1" t="str" cm="1">
        <f t="array" ref="D26">IF(INDEX(Utilities!26:26,$B$15)="","",INDEX(Utilities!26:26,$B$15))</f>
        <v/>
      </c>
      <c r="E26" s="1" t="str" cm="1">
        <f t="array" ref="E26">IF(INDEX(Utilities!26:26,$B$15 + 1)="","",INDEX(Utilities!26:26,$B$15 + 1))</f>
        <v/>
      </c>
      <c r="G26">
        <f t="shared" si="36"/>
        <v>2036</v>
      </c>
      <c r="H26">
        <f t="shared" si="10"/>
        <v>2035</v>
      </c>
      <c r="I26" cm="1">
        <f t="array" ref="I26">IF(H26&gt;=MAX($D$3:$D$100),MAX($D$3:$D$100),IF(G26&lt;$D$3,$D$3,INDEX($D$3:$D$100,MATCH(G26,$D$3:$D$100)+1)))</f>
        <v>2040</v>
      </c>
      <c r="J26">
        <f t="shared" si="11"/>
        <v>4.1399999999999999E-2</v>
      </c>
      <c r="K26">
        <f t="shared" si="12"/>
        <v>4.0300000000000002E-2</v>
      </c>
      <c r="L26">
        <f t="shared" si="13"/>
        <v>4.1180000000000001E-2</v>
      </c>
      <c r="M26">
        <f t="shared" si="14"/>
        <v>43.897880000000001</v>
      </c>
      <c r="N26">
        <f t="shared" si="15"/>
        <v>0</v>
      </c>
      <c r="P26" s="1" t="str" cm="1">
        <f t="array" ref="P26">IF(INDEX(Utilities!26:26,$B$15)="","",INDEX(Utilities!26:26,$B$15))</f>
        <v/>
      </c>
      <c r="Q26" s="1" t="str" cm="1">
        <f t="array" ref="Q26">IF(INDEX(Utilities!26:26,$B$15 + 2)="","",INDEX(Utilities!26:26,$B$15 + 2))</f>
        <v/>
      </c>
      <c r="S26">
        <f t="shared" si="37"/>
        <v>2036</v>
      </c>
      <c r="T26">
        <f t="shared" si="16"/>
        <v>2035</v>
      </c>
      <c r="U26" cm="1">
        <f t="array" ref="U26">IF(T26&gt;=MAX($D$3:$D$100),MAX($D$3:$D$100),IF(S26&lt;$D$3,$D$3,INDEX($D$3:$D$100,MATCH(S26,$D$3:$D$100)+1)))</f>
        <v>2040</v>
      </c>
      <c r="V26">
        <f t="shared" si="17"/>
        <v>2.9E-5</v>
      </c>
      <c r="W26">
        <f t="shared" si="18"/>
        <v>2.73E-5</v>
      </c>
      <c r="X26">
        <f t="shared" si="19"/>
        <v>2.866E-5</v>
      </c>
      <c r="Y26">
        <f t="shared" si="0"/>
        <v>3.0551559999999998E-2</v>
      </c>
      <c r="Z26">
        <f t="shared" si="1"/>
        <v>0</v>
      </c>
      <c r="AB26" s="1" t="str" cm="1">
        <f t="array" ref="AB26">IF(INDEX(Utilities!26:26,$B$15)="","",INDEX(Utilities!26:26,$B$15))</f>
        <v/>
      </c>
      <c r="AC26" s="1" t="str" cm="1">
        <f t="array" ref="AC26">IF(INDEX(Utilities!26:26,$B$15 + 3)="","",INDEX(Utilities!26:26,$B$15 + 3))</f>
        <v/>
      </c>
      <c r="AE26">
        <f t="shared" si="38"/>
        <v>2036</v>
      </c>
      <c r="AF26">
        <f t="shared" si="20"/>
        <v>2035</v>
      </c>
      <c r="AG26" cm="1">
        <f t="array" ref="AG26">IF(AF26&gt;=MAX($D$3:$D$100),MAX($D$3:$D$100),IF(AE26&lt;$D$3,$D$3,INDEX($D$3:$D$100,MATCH(AE26,$D$3:$D$100)+1)))</f>
        <v>2040</v>
      </c>
      <c r="AH26">
        <f t="shared" si="21"/>
        <v>2.8299999999999999E-4</v>
      </c>
      <c r="AI26">
        <f t="shared" si="22"/>
        <v>2.6800000000000001E-4</v>
      </c>
      <c r="AJ26">
        <f t="shared" si="23"/>
        <v>2.7999999999999998E-4</v>
      </c>
      <c r="AK26">
        <f t="shared" si="2"/>
        <v>0.29847999999999997</v>
      </c>
      <c r="AL26">
        <f t="shared" si="3"/>
        <v>0</v>
      </c>
      <c r="AN26" s="1" t="str" cm="1">
        <f t="array" ref="AN26">IF(INDEX(Utilities!26:26,$B$15)="","",INDEX(Utilities!26:26,$B$15))</f>
        <v/>
      </c>
      <c r="AO26" s="1" t="str" cm="1">
        <f t="array" ref="AO26">IF(INDEX(Utilities!26:26,$B$15 + 4)="","",INDEX(Utilities!26:26,$B$15 + 4))</f>
        <v/>
      </c>
      <c r="AQ26">
        <f t="shared" si="39"/>
        <v>2036</v>
      </c>
      <c r="AR26">
        <f t="shared" si="24"/>
        <v>2035</v>
      </c>
      <c r="AS26" cm="1">
        <f t="array" ref="AS26">IF(AR26&gt;=MAX($D$3:$D$100),MAX($D$3:$D$100),IF(AQ26&lt;$D$3,$D$3,INDEX($D$3:$D$100,MATCH(AQ26,$D$3:$D$100)+1)))</f>
        <v>2040</v>
      </c>
      <c r="AT26">
        <f t="shared" si="25"/>
        <v>6.3399999999999996E-5</v>
      </c>
      <c r="AU26">
        <f t="shared" si="26"/>
        <v>6.0300000000000002E-5</v>
      </c>
      <c r="AV26">
        <f t="shared" si="27"/>
        <v>6.2779999999999992E-5</v>
      </c>
      <c r="AW26">
        <f t="shared" si="4"/>
        <v>6.6923479999999994E-2</v>
      </c>
      <c r="AX26">
        <f t="shared" si="5"/>
        <v>0</v>
      </c>
      <c r="AZ26" s="1" t="str" cm="1">
        <f t="array" ref="AZ26">IF(INDEX(Utilities!26:26,$B$15)="","",INDEX(Utilities!26:26,$B$15))</f>
        <v/>
      </c>
      <c r="BA26" s="1" t="str" cm="1">
        <f t="array" ref="BA26">IF(INDEX(Utilities!26:26,$B$15 + 5)="","",INDEX(Utilities!26:26,$B$15 + 5))</f>
        <v/>
      </c>
      <c r="BC26">
        <f t="shared" si="40"/>
        <v>2036</v>
      </c>
      <c r="BD26">
        <f t="shared" si="28"/>
        <v>2035</v>
      </c>
      <c r="BE26" cm="1">
        <f t="array" ref="BE26">IF(BD26&gt;=MAX($D$3:$D$100),MAX($D$3:$D$100),IF(BC26&lt;$D$3,$D$3,INDEX($D$3:$D$100,MATCH(BC26,$D$3:$D$100)+1)))</f>
        <v>2040</v>
      </c>
      <c r="BF26">
        <f t="shared" si="29"/>
        <v>0.41</v>
      </c>
      <c r="BG26">
        <f t="shared" si="30"/>
        <v>0.40600000000000003</v>
      </c>
      <c r="BH26">
        <f t="shared" si="31"/>
        <v>0.40920000000000001</v>
      </c>
      <c r="BI26">
        <f t="shared" si="6"/>
        <v>436.2072</v>
      </c>
      <c r="BJ26">
        <f t="shared" si="7"/>
        <v>0</v>
      </c>
      <c r="BL26" s="1" t="str" cm="1">
        <f t="array" ref="BL26">IF(INDEX(Utilities!26:26,$B$15)="","",INDEX(Utilities!26:26,$B$15))</f>
        <v/>
      </c>
      <c r="BM26" s="1" t="str" cm="1">
        <f t="array" ref="BM26">IF(INDEX(Utilities!26:26,$B$15 + 6)="","",INDEX(Utilities!26:26,$B$15 + 6))</f>
        <v/>
      </c>
      <c r="BO26">
        <f t="shared" si="41"/>
        <v>2036</v>
      </c>
      <c r="BP26">
        <f t="shared" si="32"/>
        <v>2035</v>
      </c>
      <c r="BQ26" cm="1">
        <f t="array" ref="BQ26">IF(BP26&gt;=MAX($D$3:$D$100),MAX($D$3:$D$100),IF(BO26&lt;$D$3,$D$3,INDEX($D$3:$D$100,MATCH(BO26,$D$3:$D$100)+1)))</f>
        <v>2040</v>
      </c>
      <c r="BR26">
        <f t="shared" si="33"/>
        <v>6.2759999999999998</v>
      </c>
      <c r="BS26">
        <f t="shared" si="34"/>
        <v>6.1510000000000007</v>
      </c>
      <c r="BT26">
        <f t="shared" si="35"/>
        <v>6.2510000000000003</v>
      </c>
      <c r="BU26">
        <f t="shared" si="8"/>
        <v>6663.5660000000007</v>
      </c>
      <c r="BV26">
        <f t="shared" si="9"/>
        <v>0</v>
      </c>
    </row>
    <row r="27" spans="1:74" x14ac:dyDescent="0.25">
      <c r="D27" s="1" t="str" cm="1">
        <f t="array" ref="D27">IF(INDEX(Utilities!27:27,$B$15)="","",INDEX(Utilities!27:27,$B$15))</f>
        <v/>
      </c>
      <c r="E27" s="1" t="str" cm="1">
        <f t="array" ref="E27">IF(INDEX(Utilities!27:27,$B$15 + 1)="","",INDEX(Utilities!27:27,$B$15 + 1))</f>
        <v/>
      </c>
      <c r="G27">
        <f t="shared" si="36"/>
        <v>2037</v>
      </c>
      <c r="H27">
        <f t="shared" si="10"/>
        <v>2035</v>
      </c>
      <c r="I27" cm="1">
        <f t="array" ref="I27">IF(H27&gt;=MAX($D$3:$D$100),MAX($D$3:$D$100),IF(G27&lt;$D$3,$D$3,INDEX($D$3:$D$100,MATCH(G27,$D$3:$D$100)+1)))</f>
        <v>2040</v>
      </c>
      <c r="J27">
        <f t="shared" si="11"/>
        <v>4.1399999999999999E-2</v>
      </c>
      <c r="K27">
        <f t="shared" si="12"/>
        <v>4.0300000000000002E-2</v>
      </c>
      <c r="L27">
        <f t="shared" si="13"/>
        <v>4.0960000000000003E-2</v>
      </c>
      <c r="M27">
        <f t="shared" si="14"/>
        <v>43.663360000000004</v>
      </c>
      <c r="N27">
        <f t="shared" si="15"/>
        <v>0</v>
      </c>
      <c r="P27" s="1" t="str" cm="1">
        <f t="array" ref="P27">IF(INDEX(Utilities!27:27,$B$15)="","",INDEX(Utilities!27:27,$B$15))</f>
        <v/>
      </c>
      <c r="Q27" s="1" t="str" cm="1">
        <f t="array" ref="Q27">IF(INDEX(Utilities!27:27,$B$15 + 2)="","",INDEX(Utilities!27:27,$B$15 + 2))</f>
        <v/>
      </c>
      <c r="S27">
        <f t="shared" si="37"/>
        <v>2037</v>
      </c>
      <c r="T27">
        <f t="shared" si="16"/>
        <v>2035</v>
      </c>
      <c r="U27" cm="1">
        <f t="array" ref="U27">IF(T27&gt;=MAX($D$3:$D$100),MAX($D$3:$D$100),IF(S27&lt;$D$3,$D$3,INDEX($D$3:$D$100,MATCH(S27,$D$3:$D$100)+1)))</f>
        <v>2040</v>
      </c>
      <c r="V27">
        <f t="shared" si="17"/>
        <v>2.9E-5</v>
      </c>
      <c r="W27">
        <f t="shared" si="18"/>
        <v>2.73E-5</v>
      </c>
      <c r="X27">
        <f t="shared" si="19"/>
        <v>2.832E-5</v>
      </c>
      <c r="Y27">
        <f t="shared" si="0"/>
        <v>3.018912E-2</v>
      </c>
      <c r="Z27">
        <f t="shared" si="1"/>
        <v>0</v>
      </c>
      <c r="AB27" s="1" t="str" cm="1">
        <f t="array" ref="AB27">IF(INDEX(Utilities!27:27,$B$15)="","",INDEX(Utilities!27:27,$B$15))</f>
        <v/>
      </c>
      <c r="AC27" s="1" t="str" cm="1">
        <f t="array" ref="AC27">IF(INDEX(Utilities!27:27,$B$15 + 3)="","",INDEX(Utilities!27:27,$B$15 + 3))</f>
        <v/>
      </c>
      <c r="AE27">
        <f t="shared" si="38"/>
        <v>2037</v>
      </c>
      <c r="AF27">
        <f t="shared" si="20"/>
        <v>2035</v>
      </c>
      <c r="AG27" cm="1">
        <f t="array" ref="AG27">IF(AF27&gt;=MAX($D$3:$D$100),MAX($D$3:$D$100),IF(AE27&lt;$D$3,$D$3,INDEX($D$3:$D$100,MATCH(AE27,$D$3:$D$100)+1)))</f>
        <v>2040</v>
      </c>
      <c r="AH27">
        <f t="shared" si="21"/>
        <v>2.8299999999999999E-4</v>
      </c>
      <c r="AI27">
        <f t="shared" si="22"/>
        <v>2.6800000000000001E-4</v>
      </c>
      <c r="AJ27">
        <f t="shared" si="23"/>
        <v>2.7700000000000001E-4</v>
      </c>
      <c r="AK27">
        <f t="shared" si="2"/>
        <v>0.29528199999999999</v>
      </c>
      <c r="AL27">
        <f t="shared" si="3"/>
        <v>0</v>
      </c>
      <c r="AN27" s="1" t="str" cm="1">
        <f t="array" ref="AN27">IF(INDEX(Utilities!27:27,$B$15)="","",INDEX(Utilities!27:27,$B$15))</f>
        <v/>
      </c>
      <c r="AO27" s="1" t="str" cm="1">
        <f t="array" ref="AO27">IF(INDEX(Utilities!27:27,$B$15 + 4)="","",INDEX(Utilities!27:27,$B$15 + 4))</f>
        <v/>
      </c>
      <c r="AQ27">
        <f t="shared" si="39"/>
        <v>2037</v>
      </c>
      <c r="AR27">
        <f t="shared" si="24"/>
        <v>2035</v>
      </c>
      <c r="AS27" cm="1">
        <f t="array" ref="AS27">IF(AR27&gt;=MAX($D$3:$D$100),MAX($D$3:$D$100),IF(AQ27&lt;$D$3,$D$3,INDEX($D$3:$D$100,MATCH(AQ27,$D$3:$D$100)+1)))</f>
        <v>2040</v>
      </c>
      <c r="AT27">
        <f t="shared" si="25"/>
        <v>6.3399999999999996E-5</v>
      </c>
      <c r="AU27">
        <f t="shared" si="26"/>
        <v>6.0300000000000002E-5</v>
      </c>
      <c r="AV27">
        <f t="shared" si="27"/>
        <v>6.2160000000000001E-5</v>
      </c>
      <c r="AW27">
        <f t="shared" si="4"/>
        <v>6.6262559999999998E-2</v>
      </c>
      <c r="AX27">
        <f t="shared" si="5"/>
        <v>0</v>
      </c>
      <c r="AZ27" s="1" t="str" cm="1">
        <f t="array" ref="AZ27">IF(INDEX(Utilities!27:27,$B$15)="","",INDEX(Utilities!27:27,$B$15))</f>
        <v/>
      </c>
      <c r="BA27" s="1" t="str" cm="1">
        <f t="array" ref="BA27">IF(INDEX(Utilities!27:27,$B$15 + 5)="","",INDEX(Utilities!27:27,$B$15 + 5))</f>
        <v/>
      </c>
      <c r="BC27">
        <f t="shared" si="40"/>
        <v>2037</v>
      </c>
      <c r="BD27">
        <f t="shared" si="28"/>
        <v>2035</v>
      </c>
      <c r="BE27" cm="1">
        <f t="array" ref="BE27">IF(BD27&gt;=MAX($D$3:$D$100),MAX($D$3:$D$100),IF(BC27&lt;$D$3,$D$3,INDEX($D$3:$D$100,MATCH(BC27,$D$3:$D$100)+1)))</f>
        <v>2040</v>
      </c>
      <c r="BF27">
        <f t="shared" si="29"/>
        <v>0.41</v>
      </c>
      <c r="BG27">
        <f t="shared" si="30"/>
        <v>0.40600000000000003</v>
      </c>
      <c r="BH27">
        <f t="shared" si="31"/>
        <v>0.40839999999999999</v>
      </c>
      <c r="BI27">
        <f t="shared" si="6"/>
        <v>435.3544</v>
      </c>
      <c r="BJ27">
        <f t="shared" si="7"/>
        <v>0</v>
      </c>
      <c r="BL27" s="1" t="str" cm="1">
        <f t="array" ref="BL27">IF(INDEX(Utilities!27:27,$B$15)="","",INDEX(Utilities!27:27,$B$15))</f>
        <v/>
      </c>
      <c r="BM27" s="1" t="str" cm="1">
        <f t="array" ref="BM27">IF(INDEX(Utilities!27:27,$B$15 + 6)="","",INDEX(Utilities!27:27,$B$15 + 6))</f>
        <v/>
      </c>
      <c r="BO27">
        <f t="shared" si="41"/>
        <v>2037</v>
      </c>
      <c r="BP27">
        <f t="shared" si="32"/>
        <v>2035</v>
      </c>
      <c r="BQ27" cm="1">
        <f t="array" ref="BQ27">IF(BP27&gt;=MAX($D$3:$D$100),MAX($D$3:$D$100),IF(BO27&lt;$D$3,$D$3,INDEX($D$3:$D$100,MATCH(BO27,$D$3:$D$100)+1)))</f>
        <v>2040</v>
      </c>
      <c r="BR27">
        <f t="shared" si="33"/>
        <v>6.2759999999999998</v>
      </c>
      <c r="BS27">
        <f t="shared" si="34"/>
        <v>6.1510000000000007</v>
      </c>
      <c r="BT27">
        <f t="shared" si="35"/>
        <v>6.226</v>
      </c>
      <c r="BU27">
        <f t="shared" si="8"/>
        <v>6636.9160000000002</v>
      </c>
      <c r="BV27">
        <f t="shared" si="9"/>
        <v>0</v>
      </c>
    </row>
    <row r="28" spans="1:74" x14ac:dyDescent="0.25">
      <c r="D28" s="1" t="str" cm="1">
        <f t="array" ref="D28">IF(INDEX(Utilities!28:28,$B$15)="","",INDEX(Utilities!28:28,$B$15))</f>
        <v/>
      </c>
      <c r="E28" s="1" t="str" cm="1">
        <f t="array" ref="E28">IF(INDEX(Utilities!28:28,$B$15 + 1)="","",INDEX(Utilities!28:28,$B$15 + 1))</f>
        <v/>
      </c>
      <c r="G28">
        <f t="shared" si="36"/>
        <v>2038</v>
      </c>
      <c r="H28">
        <f t="shared" si="10"/>
        <v>2035</v>
      </c>
      <c r="I28" cm="1">
        <f t="array" ref="I28">IF(H28&gt;=MAX($D$3:$D$100),MAX($D$3:$D$100),IF(G28&lt;$D$3,$D$3,INDEX($D$3:$D$100,MATCH(G28,$D$3:$D$100)+1)))</f>
        <v>2040</v>
      </c>
      <c r="J28">
        <f t="shared" si="11"/>
        <v>4.1399999999999999E-2</v>
      </c>
      <c r="K28">
        <f t="shared" si="12"/>
        <v>4.0300000000000002E-2</v>
      </c>
      <c r="L28">
        <f t="shared" si="13"/>
        <v>4.0739999999999998E-2</v>
      </c>
      <c r="M28">
        <f t="shared" si="14"/>
        <v>43.428840000000001</v>
      </c>
      <c r="N28">
        <f t="shared" si="15"/>
        <v>0</v>
      </c>
      <c r="P28" s="1" t="str" cm="1">
        <f t="array" ref="P28">IF(INDEX(Utilities!28:28,$B$15)="","",INDEX(Utilities!28:28,$B$15))</f>
        <v/>
      </c>
      <c r="Q28" s="1" t="str" cm="1">
        <f t="array" ref="Q28">IF(INDEX(Utilities!28:28,$B$15 + 2)="","",INDEX(Utilities!28:28,$B$15 + 2))</f>
        <v/>
      </c>
      <c r="S28">
        <f t="shared" si="37"/>
        <v>2038</v>
      </c>
      <c r="T28">
        <f t="shared" si="16"/>
        <v>2035</v>
      </c>
      <c r="U28" cm="1">
        <f t="array" ref="U28">IF(T28&gt;=MAX($D$3:$D$100),MAX($D$3:$D$100),IF(S28&lt;$D$3,$D$3,INDEX($D$3:$D$100,MATCH(S28,$D$3:$D$100)+1)))</f>
        <v>2040</v>
      </c>
      <c r="V28">
        <f t="shared" si="17"/>
        <v>2.9E-5</v>
      </c>
      <c r="W28">
        <f t="shared" si="18"/>
        <v>2.73E-5</v>
      </c>
      <c r="X28">
        <f t="shared" si="19"/>
        <v>2.798E-5</v>
      </c>
      <c r="Y28">
        <f t="shared" si="0"/>
        <v>2.9826680000000001E-2</v>
      </c>
      <c r="Z28">
        <f t="shared" si="1"/>
        <v>0</v>
      </c>
      <c r="AB28" s="1" t="str" cm="1">
        <f t="array" ref="AB28">IF(INDEX(Utilities!28:28,$B$15)="","",INDEX(Utilities!28:28,$B$15))</f>
        <v/>
      </c>
      <c r="AC28" s="1" t="str" cm="1">
        <f t="array" ref="AC28">IF(INDEX(Utilities!28:28,$B$15 + 3)="","",INDEX(Utilities!28:28,$B$15 + 3))</f>
        <v/>
      </c>
      <c r="AE28">
        <f t="shared" si="38"/>
        <v>2038</v>
      </c>
      <c r="AF28">
        <f t="shared" si="20"/>
        <v>2035</v>
      </c>
      <c r="AG28" cm="1">
        <f t="array" ref="AG28">IF(AF28&gt;=MAX($D$3:$D$100),MAX($D$3:$D$100),IF(AE28&lt;$D$3,$D$3,INDEX($D$3:$D$100,MATCH(AE28,$D$3:$D$100)+1)))</f>
        <v>2040</v>
      </c>
      <c r="AH28">
        <f t="shared" si="21"/>
        <v>2.8299999999999999E-4</v>
      </c>
      <c r="AI28">
        <f t="shared" si="22"/>
        <v>2.6800000000000001E-4</v>
      </c>
      <c r="AJ28">
        <f t="shared" si="23"/>
        <v>2.7399999999999999E-4</v>
      </c>
      <c r="AK28">
        <f t="shared" si="2"/>
        <v>0.29208400000000001</v>
      </c>
      <c r="AL28">
        <f t="shared" si="3"/>
        <v>0</v>
      </c>
      <c r="AN28" s="1" t="str" cm="1">
        <f t="array" ref="AN28">IF(INDEX(Utilities!28:28,$B$15)="","",INDEX(Utilities!28:28,$B$15))</f>
        <v/>
      </c>
      <c r="AO28" s="1" t="str" cm="1">
        <f t="array" ref="AO28">IF(INDEX(Utilities!28:28,$B$15 + 4)="","",INDEX(Utilities!28:28,$B$15 + 4))</f>
        <v/>
      </c>
      <c r="AQ28">
        <f t="shared" si="39"/>
        <v>2038</v>
      </c>
      <c r="AR28">
        <f t="shared" si="24"/>
        <v>2035</v>
      </c>
      <c r="AS28" cm="1">
        <f t="array" ref="AS28">IF(AR28&gt;=MAX($D$3:$D$100),MAX($D$3:$D$100),IF(AQ28&lt;$D$3,$D$3,INDEX($D$3:$D$100,MATCH(AQ28,$D$3:$D$100)+1)))</f>
        <v>2040</v>
      </c>
      <c r="AT28">
        <f t="shared" si="25"/>
        <v>6.3399999999999996E-5</v>
      </c>
      <c r="AU28">
        <f t="shared" si="26"/>
        <v>6.0300000000000002E-5</v>
      </c>
      <c r="AV28">
        <f t="shared" si="27"/>
        <v>6.1539999999999997E-5</v>
      </c>
      <c r="AW28">
        <f t="shared" si="4"/>
        <v>6.5601640000000003E-2</v>
      </c>
      <c r="AX28">
        <f t="shared" si="5"/>
        <v>0</v>
      </c>
      <c r="AZ28" s="1" t="str" cm="1">
        <f t="array" ref="AZ28">IF(INDEX(Utilities!28:28,$B$15)="","",INDEX(Utilities!28:28,$B$15))</f>
        <v/>
      </c>
      <c r="BA28" s="1" t="str" cm="1">
        <f t="array" ref="BA28">IF(INDEX(Utilities!28:28,$B$15 + 5)="","",INDEX(Utilities!28:28,$B$15 + 5))</f>
        <v/>
      </c>
      <c r="BC28">
        <f t="shared" si="40"/>
        <v>2038</v>
      </c>
      <c r="BD28">
        <f t="shared" si="28"/>
        <v>2035</v>
      </c>
      <c r="BE28" cm="1">
        <f t="array" ref="BE28">IF(BD28&gt;=MAX($D$3:$D$100),MAX($D$3:$D$100),IF(BC28&lt;$D$3,$D$3,INDEX($D$3:$D$100,MATCH(BC28,$D$3:$D$100)+1)))</f>
        <v>2040</v>
      </c>
      <c r="BF28">
        <f t="shared" si="29"/>
        <v>0.41</v>
      </c>
      <c r="BG28">
        <f t="shared" si="30"/>
        <v>0.40600000000000003</v>
      </c>
      <c r="BH28">
        <f t="shared" si="31"/>
        <v>0.40760000000000002</v>
      </c>
      <c r="BI28">
        <f t="shared" si="6"/>
        <v>434.5016</v>
      </c>
      <c r="BJ28">
        <f t="shared" si="7"/>
        <v>0</v>
      </c>
      <c r="BL28" s="1" t="str" cm="1">
        <f t="array" ref="BL28">IF(INDEX(Utilities!28:28,$B$15)="","",INDEX(Utilities!28:28,$B$15))</f>
        <v/>
      </c>
      <c r="BM28" s="1" t="str" cm="1">
        <f t="array" ref="BM28">IF(INDEX(Utilities!28:28,$B$15 + 6)="","",INDEX(Utilities!28:28,$B$15 + 6))</f>
        <v/>
      </c>
      <c r="BO28">
        <f t="shared" si="41"/>
        <v>2038</v>
      </c>
      <c r="BP28">
        <f t="shared" si="32"/>
        <v>2035</v>
      </c>
      <c r="BQ28" cm="1">
        <f t="array" ref="BQ28">IF(BP28&gt;=MAX($D$3:$D$100),MAX($D$3:$D$100),IF(BO28&lt;$D$3,$D$3,INDEX($D$3:$D$100,MATCH(BO28,$D$3:$D$100)+1)))</f>
        <v>2040</v>
      </c>
      <c r="BR28">
        <f t="shared" si="33"/>
        <v>6.2759999999999998</v>
      </c>
      <c r="BS28">
        <f t="shared" si="34"/>
        <v>6.1510000000000007</v>
      </c>
      <c r="BT28">
        <f t="shared" si="35"/>
        <v>6.2010000000000005</v>
      </c>
      <c r="BU28">
        <f t="shared" si="8"/>
        <v>6610.2660000000005</v>
      </c>
      <c r="BV28">
        <f t="shared" si="9"/>
        <v>0</v>
      </c>
    </row>
    <row r="29" spans="1:74" x14ac:dyDescent="0.25">
      <c r="D29" s="1" t="str" cm="1">
        <f t="array" ref="D29">IF(INDEX(Utilities!29:29,$B$15)="","",INDEX(Utilities!29:29,$B$15))</f>
        <v/>
      </c>
      <c r="E29" s="1" t="str" cm="1">
        <f t="array" ref="E29">IF(INDEX(Utilities!29:29,$B$15 + 1)="","",INDEX(Utilities!29:29,$B$15 + 1))</f>
        <v/>
      </c>
      <c r="G29">
        <f t="shared" si="36"/>
        <v>2039</v>
      </c>
      <c r="H29">
        <f t="shared" si="10"/>
        <v>2035</v>
      </c>
      <c r="I29" cm="1">
        <f t="array" ref="I29">IF(H29&gt;=MAX($D$3:$D$100),MAX($D$3:$D$100),IF(G29&lt;$D$3,$D$3,INDEX($D$3:$D$100,MATCH(G29,$D$3:$D$100)+1)))</f>
        <v>2040</v>
      </c>
      <c r="J29">
        <f t="shared" si="11"/>
        <v>4.1399999999999999E-2</v>
      </c>
      <c r="K29">
        <f t="shared" si="12"/>
        <v>4.0300000000000002E-2</v>
      </c>
      <c r="L29">
        <f t="shared" si="13"/>
        <v>4.052E-2</v>
      </c>
      <c r="M29">
        <f t="shared" si="14"/>
        <v>43.194319999999998</v>
      </c>
      <c r="N29">
        <f t="shared" si="15"/>
        <v>0</v>
      </c>
      <c r="P29" s="1" t="str" cm="1">
        <f t="array" ref="P29">IF(INDEX(Utilities!29:29,$B$15)="","",INDEX(Utilities!29:29,$B$15))</f>
        <v/>
      </c>
      <c r="Q29" s="1" t="str" cm="1">
        <f t="array" ref="Q29">IF(INDEX(Utilities!29:29,$B$15 + 2)="","",INDEX(Utilities!29:29,$B$15 + 2))</f>
        <v/>
      </c>
      <c r="S29">
        <f t="shared" si="37"/>
        <v>2039</v>
      </c>
      <c r="T29">
        <f t="shared" si="16"/>
        <v>2035</v>
      </c>
      <c r="U29" cm="1">
        <f t="array" ref="U29">IF(T29&gt;=MAX($D$3:$D$100),MAX($D$3:$D$100),IF(S29&lt;$D$3,$D$3,INDEX($D$3:$D$100,MATCH(S29,$D$3:$D$100)+1)))</f>
        <v>2040</v>
      </c>
      <c r="V29">
        <f t="shared" si="17"/>
        <v>2.9E-5</v>
      </c>
      <c r="W29">
        <f t="shared" si="18"/>
        <v>2.73E-5</v>
      </c>
      <c r="X29">
        <f t="shared" si="19"/>
        <v>2.764E-5</v>
      </c>
      <c r="Y29">
        <f t="shared" si="0"/>
        <v>2.9464239999999999E-2</v>
      </c>
      <c r="Z29">
        <f t="shared" si="1"/>
        <v>0</v>
      </c>
      <c r="AB29" s="1" t="str" cm="1">
        <f t="array" ref="AB29">IF(INDEX(Utilities!29:29,$B$15)="","",INDEX(Utilities!29:29,$B$15))</f>
        <v/>
      </c>
      <c r="AC29" s="1" t="str" cm="1">
        <f t="array" ref="AC29">IF(INDEX(Utilities!29:29,$B$15 + 3)="","",INDEX(Utilities!29:29,$B$15 + 3))</f>
        <v/>
      </c>
      <c r="AE29">
        <f t="shared" si="38"/>
        <v>2039</v>
      </c>
      <c r="AF29">
        <f t="shared" si="20"/>
        <v>2035</v>
      </c>
      <c r="AG29" cm="1">
        <f t="array" ref="AG29">IF(AF29&gt;=MAX($D$3:$D$100),MAX($D$3:$D$100),IF(AE29&lt;$D$3,$D$3,INDEX($D$3:$D$100,MATCH(AE29,$D$3:$D$100)+1)))</f>
        <v>2040</v>
      </c>
      <c r="AH29">
        <f t="shared" si="21"/>
        <v>2.8299999999999999E-4</v>
      </c>
      <c r="AI29">
        <f t="shared" si="22"/>
        <v>2.6800000000000001E-4</v>
      </c>
      <c r="AJ29">
        <f t="shared" si="23"/>
        <v>2.7100000000000003E-4</v>
      </c>
      <c r="AK29">
        <f t="shared" si="2"/>
        <v>0.28888600000000003</v>
      </c>
      <c r="AL29">
        <f t="shared" si="3"/>
        <v>0</v>
      </c>
      <c r="AN29" s="1" t="str" cm="1">
        <f t="array" ref="AN29">IF(INDEX(Utilities!29:29,$B$15)="","",INDEX(Utilities!29:29,$B$15))</f>
        <v/>
      </c>
      <c r="AO29" s="1" t="str" cm="1">
        <f t="array" ref="AO29">IF(INDEX(Utilities!29:29,$B$15 + 4)="","",INDEX(Utilities!29:29,$B$15 + 4))</f>
        <v/>
      </c>
      <c r="AQ29">
        <f t="shared" si="39"/>
        <v>2039</v>
      </c>
      <c r="AR29">
        <f t="shared" si="24"/>
        <v>2035</v>
      </c>
      <c r="AS29" cm="1">
        <f t="array" ref="AS29">IF(AR29&gt;=MAX($D$3:$D$100),MAX($D$3:$D$100),IF(AQ29&lt;$D$3,$D$3,INDEX($D$3:$D$100,MATCH(AQ29,$D$3:$D$100)+1)))</f>
        <v>2040</v>
      </c>
      <c r="AT29">
        <f t="shared" si="25"/>
        <v>6.3399999999999996E-5</v>
      </c>
      <c r="AU29">
        <f t="shared" si="26"/>
        <v>6.0300000000000002E-5</v>
      </c>
      <c r="AV29">
        <f t="shared" si="27"/>
        <v>6.0919999999999999E-5</v>
      </c>
      <c r="AW29">
        <f t="shared" si="4"/>
        <v>6.4940719999999993E-2</v>
      </c>
      <c r="AX29">
        <f t="shared" si="5"/>
        <v>0</v>
      </c>
      <c r="AZ29" s="1" t="str" cm="1">
        <f t="array" ref="AZ29">IF(INDEX(Utilities!29:29,$B$15)="","",INDEX(Utilities!29:29,$B$15))</f>
        <v/>
      </c>
      <c r="BA29" s="1" t="str" cm="1">
        <f t="array" ref="BA29">IF(INDEX(Utilities!29:29,$B$15 + 5)="","",INDEX(Utilities!29:29,$B$15 + 5))</f>
        <v/>
      </c>
      <c r="BC29">
        <f t="shared" si="40"/>
        <v>2039</v>
      </c>
      <c r="BD29">
        <f t="shared" si="28"/>
        <v>2035</v>
      </c>
      <c r="BE29" cm="1">
        <f t="array" ref="BE29">IF(BD29&gt;=MAX($D$3:$D$100),MAX($D$3:$D$100),IF(BC29&lt;$D$3,$D$3,INDEX($D$3:$D$100,MATCH(BC29,$D$3:$D$100)+1)))</f>
        <v>2040</v>
      </c>
      <c r="BF29">
        <f t="shared" si="29"/>
        <v>0.41</v>
      </c>
      <c r="BG29">
        <f t="shared" si="30"/>
        <v>0.40600000000000003</v>
      </c>
      <c r="BH29">
        <f t="shared" si="31"/>
        <v>0.40679999999999999</v>
      </c>
      <c r="BI29">
        <f t="shared" si="6"/>
        <v>433.64879999999999</v>
      </c>
      <c r="BJ29">
        <f t="shared" si="7"/>
        <v>0</v>
      </c>
      <c r="BL29" s="1" t="str" cm="1">
        <f t="array" ref="BL29">IF(INDEX(Utilities!29:29,$B$15)="","",INDEX(Utilities!29:29,$B$15))</f>
        <v/>
      </c>
      <c r="BM29" s="1" t="str" cm="1">
        <f t="array" ref="BM29">IF(INDEX(Utilities!29:29,$B$15 + 6)="","",INDEX(Utilities!29:29,$B$15 + 6))</f>
        <v/>
      </c>
      <c r="BO29">
        <f t="shared" si="41"/>
        <v>2039</v>
      </c>
      <c r="BP29">
        <f t="shared" si="32"/>
        <v>2035</v>
      </c>
      <c r="BQ29" cm="1">
        <f t="array" ref="BQ29">IF(BP29&gt;=MAX($D$3:$D$100),MAX($D$3:$D$100),IF(BO29&lt;$D$3,$D$3,INDEX($D$3:$D$100,MATCH(BO29,$D$3:$D$100)+1)))</f>
        <v>2040</v>
      </c>
      <c r="BR29">
        <f t="shared" si="33"/>
        <v>6.2759999999999998</v>
      </c>
      <c r="BS29">
        <f t="shared" si="34"/>
        <v>6.1510000000000007</v>
      </c>
      <c r="BT29">
        <f t="shared" si="35"/>
        <v>6.1760000000000002</v>
      </c>
      <c r="BU29">
        <f t="shared" si="8"/>
        <v>6583.616</v>
      </c>
      <c r="BV29">
        <f t="shared" si="9"/>
        <v>0</v>
      </c>
    </row>
    <row r="30" spans="1:74" x14ac:dyDescent="0.25">
      <c r="D30" s="1" t="str" cm="1">
        <f t="array" ref="D30">IF(INDEX(Utilities!30:30,$B$15)="","",INDEX(Utilities!30:30,$B$15))</f>
        <v/>
      </c>
      <c r="E30" s="1" t="str" cm="1">
        <f t="array" ref="E30">IF(INDEX(Utilities!30:30,$B$15 + 1)="","",INDEX(Utilities!30:30,$B$15 + 1))</f>
        <v/>
      </c>
      <c r="G30">
        <f t="shared" si="36"/>
        <v>2040</v>
      </c>
      <c r="H30">
        <f t="shared" si="10"/>
        <v>2040</v>
      </c>
      <c r="I30" cm="1">
        <f t="array" ref="I30">IF(H30&gt;=MAX($D$3:$D$100),MAX($D$3:$D$100),IF(G30&lt;$D$3,$D$3,INDEX($D$3:$D$100,MATCH(G30,$D$3:$D$100)+1)))</f>
        <v>2040</v>
      </c>
      <c r="J30">
        <f t="shared" si="11"/>
        <v>4.0300000000000002E-2</v>
      </c>
      <c r="K30">
        <f t="shared" si="12"/>
        <v>4.0300000000000002E-2</v>
      </c>
      <c r="L30">
        <f t="shared" si="13"/>
        <v>4.0300000000000002E-2</v>
      </c>
      <c r="M30">
        <f t="shared" si="14"/>
        <v>42.959800000000001</v>
      </c>
      <c r="N30">
        <f t="shared" si="15"/>
        <v>0</v>
      </c>
      <c r="P30" s="1" t="str" cm="1">
        <f t="array" ref="P30">IF(INDEX(Utilities!30:30,$B$15)="","",INDEX(Utilities!30:30,$B$15))</f>
        <v/>
      </c>
      <c r="Q30" s="1" t="str" cm="1">
        <f t="array" ref="Q30">IF(INDEX(Utilities!30:30,$B$15 + 2)="","",INDEX(Utilities!30:30,$B$15 + 2))</f>
        <v/>
      </c>
      <c r="S30">
        <f t="shared" si="37"/>
        <v>2040</v>
      </c>
      <c r="T30">
        <f t="shared" si="16"/>
        <v>2040</v>
      </c>
      <c r="U30" cm="1">
        <f t="array" ref="U30">IF(T30&gt;=MAX($D$3:$D$100),MAX($D$3:$D$100),IF(S30&lt;$D$3,$D$3,INDEX($D$3:$D$100,MATCH(S30,$D$3:$D$100)+1)))</f>
        <v>2040</v>
      </c>
      <c r="V30">
        <f t="shared" si="17"/>
        <v>2.73E-5</v>
      </c>
      <c r="W30">
        <f t="shared" si="18"/>
        <v>2.73E-5</v>
      </c>
      <c r="X30">
        <f t="shared" si="19"/>
        <v>2.73E-5</v>
      </c>
      <c r="Y30">
        <f t="shared" si="0"/>
        <v>2.9101800000000001E-2</v>
      </c>
      <c r="Z30">
        <f t="shared" si="1"/>
        <v>0</v>
      </c>
      <c r="AB30" s="1" t="str" cm="1">
        <f t="array" ref="AB30">IF(INDEX(Utilities!30:30,$B$15)="","",INDEX(Utilities!30:30,$B$15))</f>
        <v/>
      </c>
      <c r="AC30" s="1" t="str" cm="1">
        <f t="array" ref="AC30">IF(INDEX(Utilities!30:30,$B$15 + 3)="","",INDEX(Utilities!30:30,$B$15 + 3))</f>
        <v/>
      </c>
      <c r="AE30">
        <f t="shared" si="38"/>
        <v>2040</v>
      </c>
      <c r="AF30">
        <f t="shared" si="20"/>
        <v>2040</v>
      </c>
      <c r="AG30" cm="1">
        <f t="array" ref="AG30">IF(AF30&gt;=MAX($D$3:$D$100),MAX($D$3:$D$100),IF(AE30&lt;$D$3,$D$3,INDEX($D$3:$D$100,MATCH(AE30,$D$3:$D$100)+1)))</f>
        <v>2040</v>
      </c>
      <c r="AH30">
        <f t="shared" si="21"/>
        <v>2.6800000000000001E-4</v>
      </c>
      <c r="AI30">
        <f t="shared" si="22"/>
        <v>2.6800000000000001E-4</v>
      </c>
      <c r="AJ30">
        <f t="shared" si="23"/>
        <v>2.6800000000000001E-4</v>
      </c>
      <c r="AK30">
        <f t="shared" si="2"/>
        <v>0.285688</v>
      </c>
      <c r="AL30">
        <f t="shared" si="3"/>
        <v>0</v>
      </c>
      <c r="AN30" s="1" t="str" cm="1">
        <f t="array" ref="AN30">IF(INDEX(Utilities!30:30,$B$15)="","",INDEX(Utilities!30:30,$B$15))</f>
        <v/>
      </c>
      <c r="AO30" s="1" t="str" cm="1">
        <f t="array" ref="AO30">IF(INDEX(Utilities!30:30,$B$15 + 4)="","",INDEX(Utilities!30:30,$B$15 + 4))</f>
        <v/>
      </c>
      <c r="AQ30">
        <f t="shared" si="39"/>
        <v>2040</v>
      </c>
      <c r="AR30">
        <f t="shared" si="24"/>
        <v>2040</v>
      </c>
      <c r="AS30" cm="1">
        <f t="array" ref="AS30">IF(AR30&gt;=MAX($D$3:$D$100),MAX($D$3:$D$100),IF(AQ30&lt;$D$3,$D$3,INDEX($D$3:$D$100,MATCH(AQ30,$D$3:$D$100)+1)))</f>
        <v>2040</v>
      </c>
      <c r="AT30">
        <f t="shared" si="25"/>
        <v>6.0300000000000002E-5</v>
      </c>
      <c r="AU30">
        <f t="shared" si="26"/>
        <v>6.0300000000000002E-5</v>
      </c>
      <c r="AV30">
        <f t="shared" si="27"/>
        <v>6.0300000000000002E-5</v>
      </c>
      <c r="AW30">
        <f t="shared" si="4"/>
        <v>6.4279799999999998E-2</v>
      </c>
      <c r="AX30">
        <f t="shared" si="5"/>
        <v>0</v>
      </c>
      <c r="AZ30" s="1" t="str" cm="1">
        <f t="array" ref="AZ30">IF(INDEX(Utilities!30:30,$B$15)="","",INDEX(Utilities!30:30,$B$15))</f>
        <v/>
      </c>
      <c r="BA30" s="1" t="str" cm="1">
        <f t="array" ref="BA30">IF(INDEX(Utilities!30:30,$B$15 + 5)="","",INDEX(Utilities!30:30,$B$15 + 5))</f>
        <v/>
      </c>
      <c r="BC30">
        <f t="shared" si="40"/>
        <v>2040</v>
      </c>
      <c r="BD30">
        <f t="shared" si="28"/>
        <v>2040</v>
      </c>
      <c r="BE30" cm="1">
        <f t="array" ref="BE30">IF(BD30&gt;=MAX($D$3:$D$100),MAX($D$3:$D$100),IF(BC30&lt;$D$3,$D$3,INDEX($D$3:$D$100,MATCH(BC30,$D$3:$D$100)+1)))</f>
        <v>2040</v>
      </c>
      <c r="BF30">
        <f t="shared" si="29"/>
        <v>0.40600000000000003</v>
      </c>
      <c r="BG30">
        <f t="shared" si="30"/>
        <v>0.40600000000000003</v>
      </c>
      <c r="BH30">
        <f t="shared" si="31"/>
        <v>0.40600000000000003</v>
      </c>
      <c r="BI30">
        <f t="shared" si="6"/>
        <v>432.79600000000005</v>
      </c>
      <c r="BJ30">
        <f t="shared" si="7"/>
        <v>0</v>
      </c>
      <c r="BL30" s="1" t="str" cm="1">
        <f t="array" ref="BL30">IF(INDEX(Utilities!30:30,$B$15)="","",INDEX(Utilities!30:30,$B$15))</f>
        <v/>
      </c>
      <c r="BM30" s="1" t="str" cm="1">
        <f t="array" ref="BM30">IF(INDEX(Utilities!30:30,$B$15 + 6)="","",INDEX(Utilities!30:30,$B$15 + 6))</f>
        <v/>
      </c>
      <c r="BO30">
        <f t="shared" si="41"/>
        <v>2040</v>
      </c>
      <c r="BP30">
        <f t="shared" si="32"/>
        <v>2040</v>
      </c>
      <c r="BQ30" cm="1">
        <f t="array" ref="BQ30">IF(BP30&gt;=MAX($D$3:$D$100),MAX($D$3:$D$100),IF(BO30&lt;$D$3,$D$3,INDEX($D$3:$D$100,MATCH(BO30,$D$3:$D$100)+1)))</f>
        <v>2040</v>
      </c>
      <c r="BR30">
        <f t="shared" si="33"/>
        <v>6.1510000000000007</v>
      </c>
      <c r="BS30">
        <f t="shared" si="34"/>
        <v>6.1510000000000007</v>
      </c>
      <c r="BT30">
        <f t="shared" si="35"/>
        <v>6.1510000000000007</v>
      </c>
      <c r="BU30">
        <f t="shared" si="8"/>
        <v>6556.9660000000003</v>
      </c>
      <c r="BV30">
        <f t="shared" si="9"/>
        <v>0</v>
      </c>
    </row>
    <row r="31" spans="1:74" x14ac:dyDescent="0.25">
      <c r="D31" s="1" t="str" cm="1">
        <f t="array" ref="D31">IF(INDEX(Utilities!31:31,$B$15)="","",INDEX(Utilities!31:31,$B$15))</f>
        <v/>
      </c>
      <c r="E31" s="1" t="str" cm="1">
        <f t="array" ref="E31">IF(INDEX(Utilities!31:31,$B$15 + 1)="","",INDEX(Utilities!31:31,$B$15 + 1))</f>
        <v/>
      </c>
      <c r="G31">
        <f t="shared" si="36"/>
        <v>2041</v>
      </c>
      <c r="H31">
        <f t="shared" si="10"/>
        <v>2040</v>
      </c>
      <c r="I31" cm="1">
        <f t="array" ref="I31">IF(H31&gt;=MAX($D$3:$D$100),MAX($D$3:$D$100),IF(G31&lt;$D$3,$D$3,INDEX($D$3:$D$100,MATCH(G31,$D$3:$D$100)+1)))</f>
        <v>2040</v>
      </c>
      <c r="J31">
        <f t="shared" si="11"/>
        <v>4.0300000000000002E-2</v>
      </c>
      <c r="K31">
        <f t="shared" si="12"/>
        <v>4.0300000000000002E-2</v>
      </c>
      <c r="L31">
        <f t="shared" si="13"/>
        <v>4.0300000000000002E-2</v>
      </c>
      <c r="M31">
        <f t="shared" si="14"/>
        <v>42.959800000000001</v>
      </c>
      <c r="N31">
        <f t="shared" si="15"/>
        <v>0</v>
      </c>
      <c r="P31" s="1" t="str" cm="1">
        <f t="array" ref="P31">IF(INDEX(Utilities!31:31,$B$15)="","",INDEX(Utilities!31:31,$B$15))</f>
        <v/>
      </c>
      <c r="Q31" s="1" t="str" cm="1">
        <f t="array" ref="Q31">IF(INDEX(Utilities!31:31,$B$15 + 2)="","",INDEX(Utilities!31:31,$B$15 + 2))</f>
        <v/>
      </c>
      <c r="S31">
        <f t="shared" si="37"/>
        <v>2041</v>
      </c>
      <c r="T31">
        <f t="shared" si="16"/>
        <v>2040</v>
      </c>
      <c r="U31" cm="1">
        <f t="array" ref="U31">IF(T31&gt;=MAX($D$3:$D$100),MAX($D$3:$D$100),IF(S31&lt;$D$3,$D$3,INDEX($D$3:$D$100,MATCH(S31,$D$3:$D$100)+1)))</f>
        <v>2040</v>
      </c>
      <c r="V31">
        <f t="shared" si="17"/>
        <v>2.73E-5</v>
      </c>
      <c r="W31">
        <f t="shared" si="18"/>
        <v>2.73E-5</v>
      </c>
      <c r="X31">
        <f t="shared" si="19"/>
        <v>2.73E-5</v>
      </c>
      <c r="Y31">
        <f t="shared" si="0"/>
        <v>2.9101800000000001E-2</v>
      </c>
      <c r="Z31">
        <f t="shared" si="1"/>
        <v>0</v>
      </c>
      <c r="AB31" s="1" t="str" cm="1">
        <f t="array" ref="AB31">IF(INDEX(Utilities!31:31,$B$15)="","",INDEX(Utilities!31:31,$B$15))</f>
        <v/>
      </c>
      <c r="AC31" s="1" t="str" cm="1">
        <f t="array" ref="AC31">IF(INDEX(Utilities!31:31,$B$15 + 3)="","",INDEX(Utilities!31:31,$B$15 + 3))</f>
        <v/>
      </c>
      <c r="AE31">
        <f t="shared" si="38"/>
        <v>2041</v>
      </c>
      <c r="AF31">
        <f t="shared" si="20"/>
        <v>2040</v>
      </c>
      <c r="AG31" cm="1">
        <f t="array" ref="AG31">IF(AF31&gt;=MAX($D$3:$D$100),MAX($D$3:$D$100),IF(AE31&lt;$D$3,$D$3,INDEX($D$3:$D$100,MATCH(AE31,$D$3:$D$100)+1)))</f>
        <v>2040</v>
      </c>
      <c r="AH31">
        <f t="shared" si="21"/>
        <v>2.6800000000000001E-4</v>
      </c>
      <c r="AI31">
        <f t="shared" si="22"/>
        <v>2.6800000000000001E-4</v>
      </c>
      <c r="AJ31">
        <f t="shared" si="23"/>
        <v>2.6800000000000001E-4</v>
      </c>
      <c r="AK31">
        <f t="shared" si="2"/>
        <v>0.285688</v>
      </c>
      <c r="AL31">
        <f t="shared" si="3"/>
        <v>0</v>
      </c>
      <c r="AN31" s="1" t="str" cm="1">
        <f t="array" ref="AN31">IF(INDEX(Utilities!31:31,$B$15)="","",INDEX(Utilities!31:31,$B$15))</f>
        <v/>
      </c>
      <c r="AO31" s="1" t="str" cm="1">
        <f t="array" ref="AO31">IF(INDEX(Utilities!31:31,$B$15 + 4)="","",INDEX(Utilities!31:31,$B$15 + 4))</f>
        <v/>
      </c>
      <c r="AQ31">
        <f t="shared" si="39"/>
        <v>2041</v>
      </c>
      <c r="AR31">
        <f t="shared" si="24"/>
        <v>2040</v>
      </c>
      <c r="AS31" cm="1">
        <f t="array" ref="AS31">IF(AR31&gt;=MAX($D$3:$D$100),MAX($D$3:$D$100),IF(AQ31&lt;$D$3,$D$3,INDEX($D$3:$D$100,MATCH(AQ31,$D$3:$D$100)+1)))</f>
        <v>2040</v>
      </c>
      <c r="AT31">
        <f t="shared" si="25"/>
        <v>6.0300000000000002E-5</v>
      </c>
      <c r="AU31">
        <f t="shared" si="26"/>
        <v>6.0300000000000002E-5</v>
      </c>
      <c r="AV31">
        <f t="shared" si="27"/>
        <v>6.0300000000000002E-5</v>
      </c>
      <c r="AW31">
        <f t="shared" si="4"/>
        <v>6.4279799999999998E-2</v>
      </c>
      <c r="AX31">
        <f t="shared" si="5"/>
        <v>0</v>
      </c>
      <c r="AZ31" s="1" t="str" cm="1">
        <f t="array" ref="AZ31">IF(INDEX(Utilities!31:31,$B$15)="","",INDEX(Utilities!31:31,$B$15))</f>
        <v/>
      </c>
      <c r="BA31" s="1" t="str" cm="1">
        <f t="array" ref="BA31">IF(INDEX(Utilities!31:31,$B$15 + 5)="","",INDEX(Utilities!31:31,$B$15 + 5))</f>
        <v/>
      </c>
      <c r="BC31">
        <f t="shared" si="40"/>
        <v>2041</v>
      </c>
      <c r="BD31">
        <f t="shared" si="28"/>
        <v>2040</v>
      </c>
      <c r="BE31" cm="1">
        <f t="array" ref="BE31">IF(BD31&gt;=MAX($D$3:$D$100),MAX($D$3:$D$100),IF(BC31&lt;$D$3,$D$3,INDEX($D$3:$D$100,MATCH(BC31,$D$3:$D$100)+1)))</f>
        <v>2040</v>
      </c>
      <c r="BF31">
        <f t="shared" si="29"/>
        <v>0.40600000000000003</v>
      </c>
      <c r="BG31">
        <f t="shared" si="30"/>
        <v>0.40600000000000003</v>
      </c>
      <c r="BH31">
        <f t="shared" si="31"/>
        <v>0.40600000000000003</v>
      </c>
      <c r="BI31">
        <f t="shared" si="6"/>
        <v>432.79600000000005</v>
      </c>
      <c r="BJ31">
        <f t="shared" si="7"/>
        <v>0</v>
      </c>
      <c r="BL31" s="1" t="str" cm="1">
        <f t="array" ref="BL31">IF(INDEX(Utilities!31:31,$B$15)="","",INDEX(Utilities!31:31,$B$15))</f>
        <v/>
      </c>
      <c r="BM31" s="1" t="str" cm="1">
        <f t="array" ref="BM31">IF(INDEX(Utilities!31:31,$B$15 + 6)="","",INDEX(Utilities!31:31,$B$15 + 6))</f>
        <v/>
      </c>
      <c r="BO31">
        <f t="shared" si="41"/>
        <v>2041</v>
      </c>
      <c r="BP31">
        <f t="shared" si="32"/>
        <v>2040</v>
      </c>
      <c r="BQ31" cm="1">
        <f t="array" ref="BQ31">IF(BP31&gt;=MAX($D$3:$D$100),MAX($D$3:$D$100),IF(BO31&lt;$D$3,$D$3,INDEX($D$3:$D$100,MATCH(BO31,$D$3:$D$100)+1)))</f>
        <v>2040</v>
      </c>
      <c r="BR31">
        <f t="shared" si="33"/>
        <v>6.1510000000000007</v>
      </c>
      <c r="BS31">
        <f t="shared" si="34"/>
        <v>6.1510000000000007</v>
      </c>
      <c r="BT31">
        <f t="shared" si="35"/>
        <v>6.1510000000000007</v>
      </c>
      <c r="BU31">
        <f t="shared" si="8"/>
        <v>6556.9660000000003</v>
      </c>
      <c r="BV31">
        <f t="shared" si="9"/>
        <v>0</v>
      </c>
    </row>
    <row r="32" spans="1:74" x14ac:dyDescent="0.25">
      <c r="D32" s="1" t="str" cm="1">
        <f t="array" ref="D32">IF(INDEX(Utilities!32:32,$B$15)="","",INDEX(Utilities!32:32,$B$15))</f>
        <v/>
      </c>
      <c r="E32" s="1" t="str" cm="1">
        <f t="array" ref="E32">IF(INDEX(Utilities!32:32,$B$15 + 1)="","",INDEX(Utilities!32:32,$B$15 + 1))</f>
        <v/>
      </c>
      <c r="G32">
        <f t="shared" si="36"/>
        <v>2042</v>
      </c>
      <c r="H32">
        <f t="shared" si="10"/>
        <v>2040</v>
      </c>
      <c r="I32" cm="1">
        <f t="array" ref="I32">IF(H32&gt;=MAX($D$3:$D$100),MAX($D$3:$D$100),IF(G32&lt;$D$3,$D$3,INDEX($D$3:$D$100,MATCH(G32,$D$3:$D$100)+1)))</f>
        <v>2040</v>
      </c>
      <c r="J32">
        <f t="shared" si="11"/>
        <v>4.0300000000000002E-2</v>
      </c>
      <c r="K32">
        <f t="shared" si="12"/>
        <v>4.0300000000000002E-2</v>
      </c>
      <c r="L32">
        <f t="shared" si="13"/>
        <v>4.0300000000000002E-2</v>
      </c>
      <c r="M32">
        <f t="shared" si="14"/>
        <v>42.959800000000001</v>
      </c>
      <c r="N32">
        <f t="shared" si="15"/>
        <v>0</v>
      </c>
      <c r="P32" s="1" t="str" cm="1">
        <f t="array" ref="P32">IF(INDEX(Utilities!32:32,$B$15)="","",INDEX(Utilities!32:32,$B$15))</f>
        <v/>
      </c>
      <c r="Q32" s="1" t="str" cm="1">
        <f t="array" ref="Q32">IF(INDEX(Utilities!32:32,$B$15 + 2)="","",INDEX(Utilities!32:32,$B$15 + 2))</f>
        <v/>
      </c>
      <c r="S32">
        <f t="shared" si="37"/>
        <v>2042</v>
      </c>
      <c r="T32">
        <f t="shared" si="16"/>
        <v>2040</v>
      </c>
      <c r="U32" cm="1">
        <f t="array" ref="U32">IF(T32&gt;=MAX($D$3:$D$100),MAX($D$3:$D$100),IF(S32&lt;$D$3,$D$3,INDEX($D$3:$D$100,MATCH(S32,$D$3:$D$100)+1)))</f>
        <v>2040</v>
      </c>
      <c r="V32">
        <f t="shared" si="17"/>
        <v>2.73E-5</v>
      </c>
      <c r="W32">
        <f t="shared" si="18"/>
        <v>2.73E-5</v>
      </c>
      <c r="X32">
        <f t="shared" si="19"/>
        <v>2.73E-5</v>
      </c>
      <c r="Y32">
        <f t="shared" si="0"/>
        <v>2.9101800000000001E-2</v>
      </c>
      <c r="Z32">
        <f t="shared" si="1"/>
        <v>0</v>
      </c>
      <c r="AB32" s="1" t="str" cm="1">
        <f t="array" ref="AB32">IF(INDEX(Utilities!32:32,$B$15)="","",INDEX(Utilities!32:32,$B$15))</f>
        <v/>
      </c>
      <c r="AC32" s="1" t="str" cm="1">
        <f t="array" ref="AC32">IF(INDEX(Utilities!32:32,$B$15 + 3)="","",INDEX(Utilities!32:32,$B$15 + 3))</f>
        <v/>
      </c>
      <c r="AE32">
        <f t="shared" si="38"/>
        <v>2042</v>
      </c>
      <c r="AF32">
        <f t="shared" si="20"/>
        <v>2040</v>
      </c>
      <c r="AG32" cm="1">
        <f t="array" ref="AG32">IF(AF32&gt;=MAX($D$3:$D$100),MAX($D$3:$D$100),IF(AE32&lt;$D$3,$D$3,INDEX($D$3:$D$100,MATCH(AE32,$D$3:$D$100)+1)))</f>
        <v>2040</v>
      </c>
      <c r="AH32">
        <f t="shared" si="21"/>
        <v>2.6800000000000001E-4</v>
      </c>
      <c r="AI32">
        <f t="shared" si="22"/>
        <v>2.6800000000000001E-4</v>
      </c>
      <c r="AJ32">
        <f t="shared" si="23"/>
        <v>2.6800000000000001E-4</v>
      </c>
      <c r="AK32">
        <f t="shared" si="2"/>
        <v>0.285688</v>
      </c>
      <c r="AL32">
        <f t="shared" si="3"/>
        <v>0</v>
      </c>
      <c r="AN32" s="1" t="str" cm="1">
        <f t="array" ref="AN32">IF(INDEX(Utilities!32:32,$B$15)="","",INDEX(Utilities!32:32,$B$15))</f>
        <v/>
      </c>
      <c r="AO32" s="1" t="str" cm="1">
        <f t="array" ref="AO32">IF(INDEX(Utilities!32:32,$B$15 + 4)="","",INDEX(Utilities!32:32,$B$15 + 4))</f>
        <v/>
      </c>
      <c r="AQ32">
        <f t="shared" si="39"/>
        <v>2042</v>
      </c>
      <c r="AR32">
        <f t="shared" si="24"/>
        <v>2040</v>
      </c>
      <c r="AS32" cm="1">
        <f t="array" ref="AS32">IF(AR32&gt;=MAX($D$3:$D$100),MAX($D$3:$D$100),IF(AQ32&lt;$D$3,$D$3,INDEX($D$3:$D$100,MATCH(AQ32,$D$3:$D$100)+1)))</f>
        <v>2040</v>
      </c>
      <c r="AT32">
        <f t="shared" si="25"/>
        <v>6.0300000000000002E-5</v>
      </c>
      <c r="AU32">
        <f t="shared" si="26"/>
        <v>6.0300000000000002E-5</v>
      </c>
      <c r="AV32">
        <f t="shared" si="27"/>
        <v>6.0300000000000002E-5</v>
      </c>
      <c r="AW32">
        <f t="shared" si="4"/>
        <v>6.4279799999999998E-2</v>
      </c>
      <c r="AX32">
        <f t="shared" si="5"/>
        <v>0</v>
      </c>
      <c r="AZ32" s="1" t="str" cm="1">
        <f t="array" ref="AZ32">IF(INDEX(Utilities!32:32,$B$15)="","",INDEX(Utilities!32:32,$B$15))</f>
        <v/>
      </c>
      <c r="BA32" s="1" t="str" cm="1">
        <f t="array" ref="BA32">IF(INDEX(Utilities!32:32,$B$15 + 5)="","",INDEX(Utilities!32:32,$B$15 + 5))</f>
        <v/>
      </c>
      <c r="BC32">
        <f t="shared" si="40"/>
        <v>2042</v>
      </c>
      <c r="BD32">
        <f t="shared" si="28"/>
        <v>2040</v>
      </c>
      <c r="BE32" cm="1">
        <f t="array" ref="BE32">IF(BD32&gt;=MAX($D$3:$D$100),MAX($D$3:$D$100),IF(BC32&lt;$D$3,$D$3,INDEX($D$3:$D$100,MATCH(BC32,$D$3:$D$100)+1)))</f>
        <v>2040</v>
      </c>
      <c r="BF32">
        <f t="shared" si="29"/>
        <v>0.40600000000000003</v>
      </c>
      <c r="BG32">
        <f t="shared" si="30"/>
        <v>0.40600000000000003</v>
      </c>
      <c r="BH32">
        <f t="shared" si="31"/>
        <v>0.40600000000000003</v>
      </c>
      <c r="BI32">
        <f t="shared" si="6"/>
        <v>432.79600000000005</v>
      </c>
      <c r="BJ32">
        <f t="shared" si="7"/>
        <v>0</v>
      </c>
      <c r="BL32" s="1" t="str" cm="1">
        <f t="array" ref="BL32">IF(INDEX(Utilities!32:32,$B$15)="","",INDEX(Utilities!32:32,$B$15))</f>
        <v/>
      </c>
      <c r="BM32" s="1" t="str" cm="1">
        <f t="array" ref="BM32">IF(INDEX(Utilities!32:32,$B$15 + 6)="","",INDEX(Utilities!32:32,$B$15 + 6))</f>
        <v/>
      </c>
      <c r="BO32">
        <f t="shared" si="41"/>
        <v>2042</v>
      </c>
      <c r="BP32">
        <f t="shared" si="32"/>
        <v>2040</v>
      </c>
      <c r="BQ32" cm="1">
        <f t="array" ref="BQ32">IF(BP32&gt;=MAX($D$3:$D$100),MAX($D$3:$D$100),IF(BO32&lt;$D$3,$D$3,INDEX($D$3:$D$100,MATCH(BO32,$D$3:$D$100)+1)))</f>
        <v>2040</v>
      </c>
      <c r="BR32">
        <f t="shared" si="33"/>
        <v>6.1510000000000007</v>
      </c>
      <c r="BS32">
        <f t="shared" si="34"/>
        <v>6.1510000000000007</v>
      </c>
      <c r="BT32">
        <f t="shared" si="35"/>
        <v>6.1510000000000007</v>
      </c>
      <c r="BU32">
        <f t="shared" si="8"/>
        <v>6556.9660000000003</v>
      </c>
      <c r="BV32">
        <f t="shared" si="9"/>
        <v>0</v>
      </c>
    </row>
    <row r="33" spans="4:74" x14ac:dyDescent="0.25">
      <c r="D33" s="1" t="str" cm="1">
        <f t="array" ref="D33">IF(INDEX(Utilities!33:33,$B$15)="","",INDEX(Utilities!33:33,$B$15))</f>
        <v/>
      </c>
      <c r="E33" s="1" t="str" cm="1">
        <f t="array" ref="E33">IF(INDEX(Utilities!33:33,$B$15 + 1)="","",INDEX(Utilities!33:33,$B$15 + 1))</f>
        <v/>
      </c>
      <c r="G33">
        <f t="shared" si="36"/>
        <v>2043</v>
      </c>
      <c r="H33">
        <f t="shared" si="10"/>
        <v>2040</v>
      </c>
      <c r="I33" cm="1">
        <f t="array" ref="I33">IF(H33&gt;=MAX($D$3:$D$100),MAX($D$3:$D$100),IF(G33&lt;$D$3,$D$3,INDEX($D$3:$D$100,MATCH(G33,$D$3:$D$100)+1)))</f>
        <v>2040</v>
      </c>
      <c r="J33">
        <f t="shared" si="11"/>
        <v>4.0300000000000002E-2</v>
      </c>
      <c r="K33">
        <f t="shared" si="12"/>
        <v>4.0300000000000002E-2</v>
      </c>
      <c r="L33">
        <f t="shared" si="13"/>
        <v>4.0300000000000002E-2</v>
      </c>
      <c r="M33">
        <f t="shared" si="14"/>
        <v>42.959800000000001</v>
      </c>
      <c r="N33">
        <f t="shared" si="15"/>
        <v>0</v>
      </c>
      <c r="P33" s="1" t="str" cm="1">
        <f t="array" ref="P33">IF(INDEX(Utilities!33:33,$B$15)="","",INDEX(Utilities!33:33,$B$15))</f>
        <v/>
      </c>
      <c r="Q33" s="1" t="str" cm="1">
        <f t="array" ref="Q33">IF(INDEX(Utilities!33:33,$B$15 + 2)="","",INDEX(Utilities!33:33,$B$15 + 2))</f>
        <v/>
      </c>
      <c r="S33">
        <f t="shared" si="37"/>
        <v>2043</v>
      </c>
      <c r="T33">
        <f t="shared" si="16"/>
        <v>2040</v>
      </c>
      <c r="U33" cm="1">
        <f t="array" ref="U33">IF(T33&gt;=MAX($D$3:$D$100),MAX($D$3:$D$100),IF(S33&lt;$D$3,$D$3,INDEX($D$3:$D$100,MATCH(S33,$D$3:$D$100)+1)))</f>
        <v>2040</v>
      </c>
      <c r="V33">
        <f t="shared" si="17"/>
        <v>2.73E-5</v>
      </c>
      <c r="W33">
        <f t="shared" si="18"/>
        <v>2.73E-5</v>
      </c>
      <c r="X33">
        <f t="shared" si="19"/>
        <v>2.73E-5</v>
      </c>
      <c r="Y33">
        <f t="shared" si="0"/>
        <v>2.9101800000000001E-2</v>
      </c>
      <c r="Z33">
        <f t="shared" si="1"/>
        <v>0</v>
      </c>
      <c r="AB33" s="1" t="str" cm="1">
        <f t="array" ref="AB33">IF(INDEX(Utilities!33:33,$B$15)="","",INDEX(Utilities!33:33,$B$15))</f>
        <v/>
      </c>
      <c r="AC33" s="1" t="str" cm="1">
        <f t="array" ref="AC33">IF(INDEX(Utilities!33:33,$B$15 + 3)="","",INDEX(Utilities!33:33,$B$15 + 3))</f>
        <v/>
      </c>
      <c r="AE33">
        <f t="shared" si="38"/>
        <v>2043</v>
      </c>
      <c r="AF33">
        <f t="shared" si="20"/>
        <v>2040</v>
      </c>
      <c r="AG33" cm="1">
        <f t="array" ref="AG33">IF(AF33&gt;=MAX($D$3:$D$100),MAX($D$3:$D$100),IF(AE33&lt;$D$3,$D$3,INDEX($D$3:$D$100,MATCH(AE33,$D$3:$D$100)+1)))</f>
        <v>2040</v>
      </c>
      <c r="AH33">
        <f t="shared" si="21"/>
        <v>2.6800000000000001E-4</v>
      </c>
      <c r="AI33">
        <f t="shared" si="22"/>
        <v>2.6800000000000001E-4</v>
      </c>
      <c r="AJ33">
        <f t="shared" si="23"/>
        <v>2.6800000000000001E-4</v>
      </c>
      <c r="AK33">
        <f t="shared" si="2"/>
        <v>0.285688</v>
      </c>
      <c r="AL33">
        <f t="shared" si="3"/>
        <v>0</v>
      </c>
      <c r="AN33" s="1" t="str" cm="1">
        <f t="array" ref="AN33">IF(INDEX(Utilities!33:33,$B$15)="","",INDEX(Utilities!33:33,$B$15))</f>
        <v/>
      </c>
      <c r="AO33" s="1" t="str" cm="1">
        <f t="array" ref="AO33">IF(INDEX(Utilities!33:33,$B$15 + 4)="","",INDEX(Utilities!33:33,$B$15 + 4))</f>
        <v/>
      </c>
      <c r="AQ33">
        <f t="shared" si="39"/>
        <v>2043</v>
      </c>
      <c r="AR33">
        <f t="shared" si="24"/>
        <v>2040</v>
      </c>
      <c r="AS33" cm="1">
        <f t="array" ref="AS33">IF(AR33&gt;=MAX($D$3:$D$100),MAX($D$3:$D$100),IF(AQ33&lt;$D$3,$D$3,INDEX($D$3:$D$100,MATCH(AQ33,$D$3:$D$100)+1)))</f>
        <v>2040</v>
      </c>
      <c r="AT33">
        <f t="shared" si="25"/>
        <v>6.0300000000000002E-5</v>
      </c>
      <c r="AU33">
        <f t="shared" si="26"/>
        <v>6.0300000000000002E-5</v>
      </c>
      <c r="AV33">
        <f t="shared" si="27"/>
        <v>6.0300000000000002E-5</v>
      </c>
      <c r="AW33">
        <f t="shared" si="4"/>
        <v>6.4279799999999998E-2</v>
      </c>
      <c r="AX33">
        <f t="shared" si="5"/>
        <v>0</v>
      </c>
      <c r="AZ33" s="1" t="str" cm="1">
        <f t="array" ref="AZ33">IF(INDEX(Utilities!33:33,$B$15)="","",INDEX(Utilities!33:33,$B$15))</f>
        <v/>
      </c>
      <c r="BA33" s="1" t="str" cm="1">
        <f t="array" ref="BA33">IF(INDEX(Utilities!33:33,$B$15 + 5)="","",INDEX(Utilities!33:33,$B$15 + 5))</f>
        <v/>
      </c>
      <c r="BC33">
        <f t="shared" si="40"/>
        <v>2043</v>
      </c>
      <c r="BD33">
        <f t="shared" si="28"/>
        <v>2040</v>
      </c>
      <c r="BE33" cm="1">
        <f t="array" ref="BE33">IF(BD33&gt;=MAX($D$3:$D$100),MAX($D$3:$D$100),IF(BC33&lt;$D$3,$D$3,INDEX($D$3:$D$100,MATCH(BC33,$D$3:$D$100)+1)))</f>
        <v>2040</v>
      </c>
      <c r="BF33">
        <f t="shared" si="29"/>
        <v>0.40600000000000003</v>
      </c>
      <c r="BG33">
        <f t="shared" si="30"/>
        <v>0.40600000000000003</v>
      </c>
      <c r="BH33">
        <f t="shared" si="31"/>
        <v>0.40600000000000003</v>
      </c>
      <c r="BI33">
        <f t="shared" si="6"/>
        <v>432.79600000000005</v>
      </c>
      <c r="BJ33">
        <f t="shared" si="7"/>
        <v>0</v>
      </c>
      <c r="BL33" s="1" t="str" cm="1">
        <f t="array" ref="BL33">IF(INDEX(Utilities!33:33,$B$15)="","",INDEX(Utilities!33:33,$B$15))</f>
        <v/>
      </c>
      <c r="BM33" s="1" t="str" cm="1">
        <f t="array" ref="BM33">IF(INDEX(Utilities!33:33,$B$15 + 6)="","",INDEX(Utilities!33:33,$B$15 + 6))</f>
        <v/>
      </c>
      <c r="BO33">
        <f t="shared" si="41"/>
        <v>2043</v>
      </c>
      <c r="BP33">
        <f t="shared" si="32"/>
        <v>2040</v>
      </c>
      <c r="BQ33" cm="1">
        <f t="array" ref="BQ33">IF(BP33&gt;=MAX($D$3:$D$100),MAX($D$3:$D$100),IF(BO33&lt;$D$3,$D$3,INDEX($D$3:$D$100,MATCH(BO33,$D$3:$D$100)+1)))</f>
        <v>2040</v>
      </c>
      <c r="BR33">
        <f t="shared" si="33"/>
        <v>6.1510000000000007</v>
      </c>
      <c r="BS33">
        <f t="shared" si="34"/>
        <v>6.1510000000000007</v>
      </c>
      <c r="BT33">
        <f t="shared" si="35"/>
        <v>6.1510000000000007</v>
      </c>
      <c r="BU33">
        <f t="shared" si="8"/>
        <v>6556.9660000000003</v>
      </c>
      <c r="BV33">
        <f t="shared" si="9"/>
        <v>0</v>
      </c>
    </row>
    <row r="34" spans="4:74" x14ac:dyDescent="0.25">
      <c r="D34" s="1" t="str" cm="1">
        <f t="array" ref="D34">IF(INDEX(Utilities!34:34,$B$15)="","",INDEX(Utilities!34:34,$B$15))</f>
        <v/>
      </c>
      <c r="E34" s="1" t="str" cm="1">
        <f t="array" ref="E34">IF(INDEX(Utilities!34:34,$B$15 + 1)="","",INDEX(Utilities!34:34,$B$15 + 1))</f>
        <v/>
      </c>
      <c r="G34">
        <f t="shared" si="36"/>
        <v>2044</v>
      </c>
      <c r="H34">
        <f t="shared" si="10"/>
        <v>2040</v>
      </c>
      <c r="I34" cm="1">
        <f t="array" ref="I34">IF(H34&gt;=MAX($D$3:$D$100),MAX($D$3:$D$100),IF(G34&lt;$D$3,$D$3,INDEX($D$3:$D$100,MATCH(G34,$D$3:$D$100)+1)))</f>
        <v>2040</v>
      </c>
      <c r="J34">
        <f t="shared" si="11"/>
        <v>4.0300000000000002E-2</v>
      </c>
      <c r="K34">
        <f t="shared" si="12"/>
        <v>4.0300000000000002E-2</v>
      </c>
      <c r="L34">
        <f t="shared" si="13"/>
        <v>4.0300000000000002E-2</v>
      </c>
      <c r="M34">
        <f t="shared" si="14"/>
        <v>42.959800000000001</v>
      </c>
      <c r="N34">
        <f t="shared" si="15"/>
        <v>0</v>
      </c>
      <c r="P34" s="1" t="str" cm="1">
        <f t="array" ref="P34">IF(INDEX(Utilities!34:34,$B$15)="","",INDEX(Utilities!34:34,$B$15))</f>
        <v/>
      </c>
      <c r="Q34" s="1" t="str" cm="1">
        <f t="array" ref="Q34">IF(INDEX(Utilities!34:34,$B$15 + 2)="","",INDEX(Utilities!34:34,$B$15 + 2))</f>
        <v/>
      </c>
      <c r="S34">
        <f t="shared" si="37"/>
        <v>2044</v>
      </c>
      <c r="T34">
        <f t="shared" si="16"/>
        <v>2040</v>
      </c>
      <c r="U34" cm="1">
        <f t="array" ref="U34">IF(T34&gt;=MAX($D$3:$D$100),MAX($D$3:$D$100),IF(S34&lt;$D$3,$D$3,INDEX($D$3:$D$100,MATCH(S34,$D$3:$D$100)+1)))</f>
        <v>2040</v>
      </c>
      <c r="V34">
        <f t="shared" si="17"/>
        <v>2.73E-5</v>
      </c>
      <c r="W34">
        <f t="shared" si="18"/>
        <v>2.73E-5</v>
      </c>
      <c r="X34">
        <f t="shared" si="19"/>
        <v>2.73E-5</v>
      </c>
      <c r="Y34">
        <f t="shared" si="0"/>
        <v>2.9101800000000001E-2</v>
      </c>
      <c r="Z34">
        <f t="shared" si="1"/>
        <v>0</v>
      </c>
      <c r="AB34" s="1" t="str" cm="1">
        <f t="array" ref="AB34">IF(INDEX(Utilities!34:34,$B$15)="","",INDEX(Utilities!34:34,$B$15))</f>
        <v/>
      </c>
      <c r="AC34" s="1" t="str" cm="1">
        <f t="array" ref="AC34">IF(INDEX(Utilities!34:34,$B$15 + 3)="","",INDEX(Utilities!34:34,$B$15 + 3))</f>
        <v/>
      </c>
      <c r="AE34">
        <f t="shared" si="38"/>
        <v>2044</v>
      </c>
      <c r="AF34">
        <f t="shared" si="20"/>
        <v>2040</v>
      </c>
      <c r="AG34" cm="1">
        <f t="array" ref="AG34">IF(AF34&gt;=MAX($D$3:$D$100),MAX($D$3:$D$100),IF(AE34&lt;$D$3,$D$3,INDEX($D$3:$D$100,MATCH(AE34,$D$3:$D$100)+1)))</f>
        <v>2040</v>
      </c>
      <c r="AH34">
        <f t="shared" si="21"/>
        <v>2.6800000000000001E-4</v>
      </c>
      <c r="AI34">
        <f t="shared" si="22"/>
        <v>2.6800000000000001E-4</v>
      </c>
      <c r="AJ34">
        <f t="shared" si="23"/>
        <v>2.6800000000000001E-4</v>
      </c>
      <c r="AK34">
        <f t="shared" si="2"/>
        <v>0.285688</v>
      </c>
      <c r="AL34">
        <f t="shared" si="3"/>
        <v>0</v>
      </c>
      <c r="AN34" s="1" t="str" cm="1">
        <f t="array" ref="AN34">IF(INDEX(Utilities!34:34,$B$15)="","",INDEX(Utilities!34:34,$B$15))</f>
        <v/>
      </c>
      <c r="AO34" s="1" t="str" cm="1">
        <f t="array" ref="AO34">IF(INDEX(Utilities!34:34,$B$15 + 4)="","",INDEX(Utilities!34:34,$B$15 + 4))</f>
        <v/>
      </c>
      <c r="AQ34">
        <f t="shared" si="39"/>
        <v>2044</v>
      </c>
      <c r="AR34">
        <f t="shared" si="24"/>
        <v>2040</v>
      </c>
      <c r="AS34" cm="1">
        <f t="array" ref="AS34">IF(AR34&gt;=MAX($D$3:$D$100),MAX($D$3:$D$100),IF(AQ34&lt;$D$3,$D$3,INDEX($D$3:$D$100,MATCH(AQ34,$D$3:$D$100)+1)))</f>
        <v>2040</v>
      </c>
      <c r="AT34">
        <f t="shared" si="25"/>
        <v>6.0300000000000002E-5</v>
      </c>
      <c r="AU34">
        <f t="shared" si="26"/>
        <v>6.0300000000000002E-5</v>
      </c>
      <c r="AV34">
        <f t="shared" si="27"/>
        <v>6.0300000000000002E-5</v>
      </c>
      <c r="AW34">
        <f t="shared" si="4"/>
        <v>6.4279799999999998E-2</v>
      </c>
      <c r="AX34">
        <f t="shared" si="5"/>
        <v>0</v>
      </c>
      <c r="AZ34" s="1" t="str" cm="1">
        <f t="array" ref="AZ34">IF(INDEX(Utilities!34:34,$B$15)="","",INDEX(Utilities!34:34,$B$15))</f>
        <v/>
      </c>
      <c r="BA34" s="1" t="str" cm="1">
        <f t="array" ref="BA34">IF(INDEX(Utilities!34:34,$B$15 + 5)="","",INDEX(Utilities!34:34,$B$15 + 5))</f>
        <v/>
      </c>
      <c r="BC34">
        <f t="shared" si="40"/>
        <v>2044</v>
      </c>
      <c r="BD34">
        <f t="shared" si="28"/>
        <v>2040</v>
      </c>
      <c r="BE34" cm="1">
        <f t="array" ref="BE34">IF(BD34&gt;=MAX($D$3:$D$100),MAX($D$3:$D$100),IF(BC34&lt;$D$3,$D$3,INDEX($D$3:$D$100,MATCH(BC34,$D$3:$D$100)+1)))</f>
        <v>2040</v>
      </c>
      <c r="BF34">
        <f t="shared" si="29"/>
        <v>0.40600000000000003</v>
      </c>
      <c r="BG34">
        <f t="shared" si="30"/>
        <v>0.40600000000000003</v>
      </c>
      <c r="BH34">
        <f t="shared" si="31"/>
        <v>0.40600000000000003</v>
      </c>
      <c r="BI34">
        <f t="shared" si="6"/>
        <v>432.79600000000005</v>
      </c>
      <c r="BJ34">
        <f t="shared" si="7"/>
        <v>0</v>
      </c>
      <c r="BL34" s="1" t="str" cm="1">
        <f t="array" ref="BL34">IF(INDEX(Utilities!34:34,$B$15)="","",INDEX(Utilities!34:34,$B$15))</f>
        <v/>
      </c>
      <c r="BM34" s="1" t="str" cm="1">
        <f t="array" ref="BM34">IF(INDEX(Utilities!34:34,$B$15 + 6)="","",INDEX(Utilities!34:34,$B$15 + 6))</f>
        <v/>
      </c>
      <c r="BO34">
        <f t="shared" si="41"/>
        <v>2044</v>
      </c>
      <c r="BP34">
        <f t="shared" si="32"/>
        <v>2040</v>
      </c>
      <c r="BQ34" cm="1">
        <f t="array" ref="BQ34">IF(BP34&gt;=MAX($D$3:$D$100),MAX($D$3:$D$100),IF(BO34&lt;$D$3,$D$3,INDEX($D$3:$D$100,MATCH(BO34,$D$3:$D$100)+1)))</f>
        <v>2040</v>
      </c>
      <c r="BR34">
        <f t="shared" si="33"/>
        <v>6.1510000000000007</v>
      </c>
      <c r="BS34">
        <f t="shared" si="34"/>
        <v>6.1510000000000007</v>
      </c>
      <c r="BT34">
        <f t="shared" si="35"/>
        <v>6.1510000000000007</v>
      </c>
      <c r="BU34">
        <f t="shared" si="8"/>
        <v>6556.9660000000003</v>
      </c>
      <c r="BV34">
        <f t="shared" si="9"/>
        <v>0</v>
      </c>
    </row>
    <row r="35" spans="4:74" x14ac:dyDescent="0.25">
      <c r="D35" s="1" t="str" cm="1">
        <f t="array" ref="D35">IF(INDEX(Utilities!35:35,$B$15)="","",INDEX(Utilities!35:35,$B$15))</f>
        <v/>
      </c>
      <c r="E35" s="1" t="str" cm="1">
        <f t="array" ref="E35">IF(INDEX(Utilities!35:35,$B$15 + 1)="","",INDEX(Utilities!35:35,$B$15 + 1))</f>
        <v/>
      </c>
      <c r="G35">
        <f t="shared" si="36"/>
        <v>2045</v>
      </c>
      <c r="H35">
        <f t="shared" si="10"/>
        <v>2040</v>
      </c>
      <c r="I35" cm="1">
        <f t="array" ref="I35">IF(H35&gt;=MAX($D$3:$D$100),MAX($D$3:$D$100),IF(G35&lt;$D$3,$D$3,INDEX($D$3:$D$100,MATCH(G35,$D$3:$D$100)+1)))</f>
        <v>2040</v>
      </c>
      <c r="J35">
        <f t="shared" si="11"/>
        <v>4.0300000000000002E-2</v>
      </c>
      <c r="K35">
        <f t="shared" si="12"/>
        <v>4.0300000000000002E-2</v>
      </c>
      <c r="L35">
        <f t="shared" si="13"/>
        <v>4.0300000000000002E-2</v>
      </c>
      <c r="M35">
        <f t="shared" si="14"/>
        <v>42.959800000000001</v>
      </c>
      <c r="N35">
        <f t="shared" si="15"/>
        <v>0</v>
      </c>
      <c r="P35" s="1" t="str" cm="1">
        <f t="array" ref="P35">IF(INDEX(Utilities!35:35,$B$15)="","",INDEX(Utilities!35:35,$B$15))</f>
        <v/>
      </c>
      <c r="Q35" s="1" t="str" cm="1">
        <f t="array" ref="Q35">IF(INDEX(Utilities!35:35,$B$15 + 2)="","",INDEX(Utilities!35:35,$B$15 + 2))</f>
        <v/>
      </c>
      <c r="S35">
        <f t="shared" si="37"/>
        <v>2045</v>
      </c>
      <c r="T35">
        <f t="shared" si="16"/>
        <v>2040</v>
      </c>
      <c r="U35" cm="1">
        <f t="array" ref="U35">IF(T35&gt;=MAX($D$3:$D$100),MAX($D$3:$D$100),IF(S35&lt;$D$3,$D$3,INDEX($D$3:$D$100,MATCH(S35,$D$3:$D$100)+1)))</f>
        <v>2040</v>
      </c>
      <c r="V35">
        <f t="shared" si="17"/>
        <v>2.73E-5</v>
      </c>
      <c r="W35">
        <f t="shared" si="18"/>
        <v>2.73E-5</v>
      </c>
      <c r="X35">
        <f t="shared" si="19"/>
        <v>2.73E-5</v>
      </c>
      <c r="Y35">
        <f t="shared" si="0"/>
        <v>2.9101800000000001E-2</v>
      </c>
      <c r="Z35">
        <f t="shared" si="1"/>
        <v>0</v>
      </c>
      <c r="AB35" s="1" t="str" cm="1">
        <f t="array" ref="AB35">IF(INDEX(Utilities!35:35,$B$15)="","",INDEX(Utilities!35:35,$B$15))</f>
        <v/>
      </c>
      <c r="AC35" s="1" t="str" cm="1">
        <f t="array" ref="AC35">IF(INDEX(Utilities!35:35,$B$15 + 3)="","",INDEX(Utilities!35:35,$B$15 + 3))</f>
        <v/>
      </c>
      <c r="AE35">
        <f t="shared" si="38"/>
        <v>2045</v>
      </c>
      <c r="AF35">
        <f t="shared" si="20"/>
        <v>2040</v>
      </c>
      <c r="AG35" cm="1">
        <f t="array" ref="AG35">IF(AF35&gt;=MAX($D$3:$D$100),MAX($D$3:$D$100),IF(AE35&lt;$D$3,$D$3,INDEX($D$3:$D$100,MATCH(AE35,$D$3:$D$100)+1)))</f>
        <v>2040</v>
      </c>
      <c r="AH35">
        <f t="shared" si="21"/>
        <v>2.6800000000000001E-4</v>
      </c>
      <c r="AI35">
        <f t="shared" si="22"/>
        <v>2.6800000000000001E-4</v>
      </c>
      <c r="AJ35">
        <f t="shared" si="23"/>
        <v>2.6800000000000001E-4</v>
      </c>
      <c r="AK35">
        <f t="shared" si="2"/>
        <v>0.285688</v>
      </c>
      <c r="AL35">
        <f t="shared" si="3"/>
        <v>0</v>
      </c>
      <c r="AN35" s="1" t="str" cm="1">
        <f t="array" ref="AN35">IF(INDEX(Utilities!35:35,$B$15)="","",INDEX(Utilities!35:35,$B$15))</f>
        <v/>
      </c>
      <c r="AO35" s="1" t="str" cm="1">
        <f t="array" ref="AO35">IF(INDEX(Utilities!35:35,$B$15 + 4)="","",INDEX(Utilities!35:35,$B$15 + 4))</f>
        <v/>
      </c>
      <c r="AQ35">
        <f t="shared" si="39"/>
        <v>2045</v>
      </c>
      <c r="AR35">
        <f t="shared" si="24"/>
        <v>2040</v>
      </c>
      <c r="AS35" cm="1">
        <f t="array" ref="AS35">IF(AR35&gt;=MAX($D$3:$D$100),MAX($D$3:$D$100),IF(AQ35&lt;$D$3,$D$3,INDEX($D$3:$D$100,MATCH(AQ35,$D$3:$D$100)+1)))</f>
        <v>2040</v>
      </c>
      <c r="AT35">
        <f t="shared" si="25"/>
        <v>6.0300000000000002E-5</v>
      </c>
      <c r="AU35">
        <f t="shared" si="26"/>
        <v>6.0300000000000002E-5</v>
      </c>
      <c r="AV35">
        <f t="shared" si="27"/>
        <v>6.0300000000000002E-5</v>
      </c>
      <c r="AW35">
        <f t="shared" si="4"/>
        <v>6.4279799999999998E-2</v>
      </c>
      <c r="AX35">
        <f t="shared" si="5"/>
        <v>0</v>
      </c>
      <c r="AZ35" s="1" t="str" cm="1">
        <f t="array" ref="AZ35">IF(INDEX(Utilities!35:35,$B$15)="","",INDEX(Utilities!35:35,$B$15))</f>
        <v/>
      </c>
      <c r="BA35" s="1" t="str" cm="1">
        <f t="array" ref="BA35">IF(INDEX(Utilities!35:35,$B$15 + 5)="","",INDEX(Utilities!35:35,$B$15 + 5))</f>
        <v/>
      </c>
      <c r="BC35">
        <f t="shared" si="40"/>
        <v>2045</v>
      </c>
      <c r="BD35">
        <f t="shared" si="28"/>
        <v>2040</v>
      </c>
      <c r="BE35" cm="1">
        <f t="array" ref="BE35">IF(BD35&gt;=MAX($D$3:$D$100),MAX($D$3:$D$100),IF(BC35&lt;$D$3,$D$3,INDEX($D$3:$D$100,MATCH(BC35,$D$3:$D$100)+1)))</f>
        <v>2040</v>
      </c>
      <c r="BF35">
        <f t="shared" si="29"/>
        <v>0.40600000000000003</v>
      </c>
      <c r="BG35">
        <f t="shared" si="30"/>
        <v>0.40600000000000003</v>
      </c>
      <c r="BH35">
        <f t="shared" si="31"/>
        <v>0.40600000000000003</v>
      </c>
      <c r="BI35">
        <f t="shared" si="6"/>
        <v>432.79600000000005</v>
      </c>
      <c r="BJ35">
        <f t="shared" si="7"/>
        <v>0</v>
      </c>
      <c r="BL35" s="1" t="str" cm="1">
        <f t="array" ref="BL35">IF(INDEX(Utilities!35:35,$B$15)="","",INDEX(Utilities!35:35,$B$15))</f>
        <v/>
      </c>
      <c r="BM35" s="1" t="str" cm="1">
        <f t="array" ref="BM35">IF(INDEX(Utilities!35:35,$B$15 + 6)="","",INDEX(Utilities!35:35,$B$15 + 6))</f>
        <v/>
      </c>
      <c r="BO35">
        <f t="shared" si="41"/>
        <v>2045</v>
      </c>
      <c r="BP35">
        <f t="shared" si="32"/>
        <v>2040</v>
      </c>
      <c r="BQ35" cm="1">
        <f t="array" ref="BQ35">IF(BP35&gt;=MAX($D$3:$D$100),MAX($D$3:$D$100),IF(BO35&lt;$D$3,$D$3,INDEX($D$3:$D$100,MATCH(BO35,$D$3:$D$100)+1)))</f>
        <v>2040</v>
      </c>
      <c r="BR35">
        <f t="shared" si="33"/>
        <v>6.1510000000000007</v>
      </c>
      <c r="BS35">
        <f t="shared" si="34"/>
        <v>6.1510000000000007</v>
      </c>
      <c r="BT35">
        <f t="shared" si="35"/>
        <v>6.1510000000000007</v>
      </c>
      <c r="BU35">
        <f t="shared" si="8"/>
        <v>6556.9660000000003</v>
      </c>
      <c r="BV35">
        <f t="shared" si="9"/>
        <v>0</v>
      </c>
    </row>
    <row r="36" spans="4:74" x14ac:dyDescent="0.25">
      <c r="D36" s="1" t="str" cm="1">
        <f t="array" ref="D36">IF(INDEX(Utilities!36:36,$B$15)="","",INDEX(Utilities!36:36,$B$15))</f>
        <v/>
      </c>
      <c r="E36" s="1" t="str" cm="1">
        <f t="array" ref="E36">IF(INDEX(Utilities!36:36,$B$15 + 1)="","",INDEX(Utilities!36:36,$B$15 + 1))</f>
        <v/>
      </c>
      <c r="G36">
        <f t="shared" si="36"/>
        <v>2046</v>
      </c>
      <c r="H36">
        <f t="shared" si="10"/>
        <v>2040</v>
      </c>
      <c r="I36" cm="1">
        <f t="array" ref="I36">IF(H36&gt;=MAX($D$3:$D$100),MAX($D$3:$D$100),IF(G36&lt;$D$3,$D$3,INDEX($D$3:$D$100,MATCH(G36,$D$3:$D$100)+1)))</f>
        <v>2040</v>
      </c>
      <c r="J36">
        <f t="shared" si="11"/>
        <v>4.0300000000000002E-2</v>
      </c>
      <c r="K36">
        <f t="shared" si="12"/>
        <v>4.0300000000000002E-2</v>
      </c>
      <c r="L36">
        <f t="shared" si="13"/>
        <v>4.0300000000000002E-2</v>
      </c>
      <c r="M36">
        <f t="shared" si="14"/>
        <v>42.959800000000001</v>
      </c>
      <c r="N36">
        <f t="shared" si="15"/>
        <v>0</v>
      </c>
      <c r="P36" s="1" t="str" cm="1">
        <f t="array" ref="P36">IF(INDEX(Utilities!36:36,$B$15)="","",INDEX(Utilities!36:36,$B$15))</f>
        <v/>
      </c>
      <c r="Q36" s="1" t="str" cm="1">
        <f t="array" ref="Q36">IF(INDEX(Utilities!36:36,$B$15 + 2)="","",INDEX(Utilities!36:36,$B$15 + 2))</f>
        <v/>
      </c>
      <c r="S36">
        <f t="shared" si="37"/>
        <v>2046</v>
      </c>
      <c r="T36">
        <f t="shared" si="16"/>
        <v>2040</v>
      </c>
      <c r="U36" cm="1">
        <f t="array" ref="U36">IF(T36&gt;=MAX($D$3:$D$100),MAX($D$3:$D$100),IF(S36&lt;$D$3,$D$3,INDEX($D$3:$D$100,MATCH(S36,$D$3:$D$100)+1)))</f>
        <v>2040</v>
      </c>
      <c r="V36">
        <f t="shared" si="17"/>
        <v>2.73E-5</v>
      </c>
      <c r="W36">
        <f t="shared" si="18"/>
        <v>2.73E-5</v>
      </c>
      <c r="X36">
        <f t="shared" si="19"/>
        <v>2.73E-5</v>
      </c>
      <c r="Y36">
        <f t="shared" si="0"/>
        <v>2.9101800000000001E-2</v>
      </c>
      <c r="Z36">
        <f t="shared" si="1"/>
        <v>0</v>
      </c>
      <c r="AB36" s="1" t="str" cm="1">
        <f t="array" ref="AB36">IF(INDEX(Utilities!36:36,$B$15)="","",INDEX(Utilities!36:36,$B$15))</f>
        <v/>
      </c>
      <c r="AC36" s="1" t="str" cm="1">
        <f t="array" ref="AC36">IF(INDEX(Utilities!36:36,$B$15 + 3)="","",INDEX(Utilities!36:36,$B$15 + 3))</f>
        <v/>
      </c>
      <c r="AE36">
        <f t="shared" si="38"/>
        <v>2046</v>
      </c>
      <c r="AF36">
        <f t="shared" si="20"/>
        <v>2040</v>
      </c>
      <c r="AG36" cm="1">
        <f t="array" ref="AG36">IF(AF36&gt;=MAX($D$3:$D$100),MAX($D$3:$D$100),IF(AE36&lt;$D$3,$D$3,INDEX($D$3:$D$100,MATCH(AE36,$D$3:$D$100)+1)))</f>
        <v>2040</v>
      </c>
      <c r="AH36">
        <f t="shared" si="21"/>
        <v>2.6800000000000001E-4</v>
      </c>
      <c r="AI36">
        <f t="shared" si="22"/>
        <v>2.6800000000000001E-4</v>
      </c>
      <c r="AJ36">
        <f t="shared" si="23"/>
        <v>2.6800000000000001E-4</v>
      </c>
      <c r="AK36">
        <f t="shared" si="2"/>
        <v>0.285688</v>
      </c>
      <c r="AL36">
        <f t="shared" si="3"/>
        <v>0</v>
      </c>
      <c r="AN36" s="1" t="str" cm="1">
        <f t="array" ref="AN36">IF(INDEX(Utilities!36:36,$B$15)="","",INDEX(Utilities!36:36,$B$15))</f>
        <v/>
      </c>
      <c r="AO36" s="1" t="str" cm="1">
        <f t="array" ref="AO36">IF(INDEX(Utilities!36:36,$B$15 + 4)="","",INDEX(Utilities!36:36,$B$15 + 4))</f>
        <v/>
      </c>
      <c r="AQ36">
        <f t="shared" si="39"/>
        <v>2046</v>
      </c>
      <c r="AR36">
        <f t="shared" si="24"/>
        <v>2040</v>
      </c>
      <c r="AS36" cm="1">
        <f t="array" ref="AS36">IF(AR36&gt;=MAX($D$3:$D$100),MAX($D$3:$D$100),IF(AQ36&lt;$D$3,$D$3,INDEX($D$3:$D$100,MATCH(AQ36,$D$3:$D$100)+1)))</f>
        <v>2040</v>
      </c>
      <c r="AT36">
        <f t="shared" si="25"/>
        <v>6.0300000000000002E-5</v>
      </c>
      <c r="AU36">
        <f t="shared" si="26"/>
        <v>6.0300000000000002E-5</v>
      </c>
      <c r="AV36">
        <f t="shared" si="27"/>
        <v>6.0300000000000002E-5</v>
      </c>
      <c r="AW36">
        <f t="shared" si="4"/>
        <v>6.4279799999999998E-2</v>
      </c>
      <c r="AX36">
        <f t="shared" si="5"/>
        <v>0</v>
      </c>
      <c r="AZ36" s="1" t="str" cm="1">
        <f t="array" ref="AZ36">IF(INDEX(Utilities!36:36,$B$15)="","",INDEX(Utilities!36:36,$B$15))</f>
        <v/>
      </c>
      <c r="BA36" s="1" t="str" cm="1">
        <f t="array" ref="BA36">IF(INDEX(Utilities!36:36,$B$15 + 5)="","",INDEX(Utilities!36:36,$B$15 + 5))</f>
        <v/>
      </c>
      <c r="BC36">
        <f t="shared" si="40"/>
        <v>2046</v>
      </c>
      <c r="BD36">
        <f t="shared" si="28"/>
        <v>2040</v>
      </c>
      <c r="BE36" cm="1">
        <f t="array" ref="BE36">IF(BD36&gt;=MAX($D$3:$D$100),MAX($D$3:$D$100),IF(BC36&lt;$D$3,$D$3,INDEX($D$3:$D$100,MATCH(BC36,$D$3:$D$100)+1)))</f>
        <v>2040</v>
      </c>
      <c r="BF36">
        <f t="shared" si="29"/>
        <v>0.40600000000000003</v>
      </c>
      <c r="BG36">
        <f t="shared" si="30"/>
        <v>0.40600000000000003</v>
      </c>
      <c r="BH36">
        <f t="shared" si="31"/>
        <v>0.40600000000000003</v>
      </c>
      <c r="BI36">
        <f t="shared" si="6"/>
        <v>432.79600000000005</v>
      </c>
      <c r="BJ36">
        <f t="shared" si="7"/>
        <v>0</v>
      </c>
      <c r="BL36" s="1" t="str" cm="1">
        <f t="array" ref="BL36">IF(INDEX(Utilities!36:36,$B$15)="","",INDEX(Utilities!36:36,$B$15))</f>
        <v/>
      </c>
      <c r="BM36" s="1" t="str" cm="1">
        <f t="array" ref="BM36">IF(INDEX(Utilities!36:36,$B$15 + 6)="","",INDEX(Utilities!36:36,$B$15 + 6))</f>
        <v/>
      </c>
      <c r="BO36">
        <f t="shared" si="41"/>
        <v>2046</v>
      </c>
      <c r="BP36">
        <f t="shared" si="32"/>
        <v>2040</v>
      </c>
      <c r="BQ36" cm="1">
        <f t="array" ref="BQ36">IF(BP36&gt;=MAX($D$3:$D$100),MAX($D$3:$D$100),IF(BO36&lt;$D$3,$D$3,INDEX($D$3:$D$100,MATCH(BO36,$D$3:$D$100)+1)))</f>
        <v>2040</v>
      </c>
      <c r="BR36">
        <f t="shared" si="33"/>
        <v>6.1510000000000007</v>
      </c>
      <c r="BS36">
        <f t="shared" si="34"/>
        <v>6.1510000000000007</v>
      </c>
      <c r="BT36">
        <f t="shared" si="35"/>
        <v>6.1510000000000007</v>
      </c>
      <c r="BU36">
        <f t="shared" si="8"/>
        <v>6556.9660000000003</v>
      </c>
      <c r="BV36">
        <f t="shared" si="9"/>
        <v>0</v>
      </c>
    </row>
    <row r="37" spans="4:74" x14ac:dyDescent="0.25">
      <c r="D37" s="1" t="str" cm="1">
        <f t="array" ref="D37">IF(INDEX(Utilities!37:37,$B$15)="","",INDEX(Utilities!37:37,$B$15))</f>
        <v/>
      </c>
      <c r="E37" s="1" t="str" cm="1">
        <f t="array" ref="E37">IF(INDEX(Utilities!37:37,$B$15 + 1)="","",INDEX(Utilities!37:37,$B$15 + 1))</f>
        <v/>
      </c>
      <c r="G37">
        <f t="shared" si="36"/>
        <v>2047</v>
      </c>
      <c r="H37">
        <f t="shared" si="10"/>
        <v>2040</v>
      </c>
      <c r="I37" cm="1">
        <f t="array" ref="I37">IF(H37&gt;=MAX($D$3:$D$100),MAX($D$3:$D$100),IF(G37&lt;$D$3,$D$3,INDEX($D$3:$D$100,MATCH(G37,$D$3:$D$100)+1)))</f>
        <v>2040</v>
      </c>
      <c r="J37">
        <f t="shared" si="11"/>
        <v>4.0300000000000002E-2</v>
      </c>
      <c r="K37">
        <f t="shared" si="12"/>
        <v>4.0300000000000002E-2</v>
      </c>
      <c r="L37">
        <f t="shared" si="13"/>
        <v>4.0300000000000002E-2</v>
      </c>
      <c r="M37">
        <f t="shared" si="14"/>
        <v>42.959800000000001</v>
      </c>
      <c r="N37">
        <f t="shared" si="15"/>
        <v>0</v>
      </c>
      <c r="P37" s="1" t="str" cm="1">
        <f t="array" ref="P37">IF(INDEX(Utilities!37:37,$B$15)="","",INDEX(Utilities!37:37,$B$15))</f>
        <v/>
      </c>
      <c r="Q37" s="1" t="str" cm="1">
        <f t="array" ref="Q37">IF(INDEX(Utilities!37:37,$B$15 + 2)="","",INDEX(Utilities!37:37,$B$15 + 2))</f>
        <v/>
      </c>
      <c r="S37">
        <f t="shared" si="37"/>
        <v>2047</v>
      </c>
      <c r="T37">
        <f t="shared" si="16"/>
        <v>2040</v>
      </c>
      <c r="U37" cm="1">
        <f t="array" ref="U37">IF(T37&gt;=MAX($D$3:$D$100),MAX($D$3:$D$100),IF(S37&lt;$D$3,$D$3,INDEX($D$3:$D$100,MATCH(S37,$D$3:$D$100)+1)))</f>
        <v>2040</v>
      </c>
      <c r="V37">
        <f t="shared" si="17"/>
        <v>2.73E-5</v>
      </c>
      <c r="W37">
        <f t="shared" si="18"/>
        <v>2.73E-5</v>
      </c>
      <c r="X37">
        <f t="shared" si="19"/>
        <v>2.73E-5</v>
      </c>
      <c r="Y37">
        <f t="shared" si="0"/>
        <v>2.9101800000000001E-2</v>
      </c>
      <c r="Z37">
        <f t="shared" si="1"/>
        <v>0</v>
      </c>
      <c r="AB37" s="1" t="str" cm="1">
        <f t="array" ref="AB37">IF(INDEX(Utilities!37:37,$B$15)="","",INDEX(Utilities!37:37,$B$15))</f>
        <v/>
      </c>
      <c r="AC37" s="1" t="str" cm="1">
        <f t="array" ref="AC37">IF(INDEX(Utilities!37:37,$B$15 + 3)="","",INDEX(Utilities!37:37,$B$15 + 3))</f>
        <v/>
      </c>
      <c r="AE37">
        <f t="shared" si="38"/>
        <v>2047</v>
      </c>
      <c r="AF37">
        <f t="shared" si="20"/>
        <v>2040</v>
      </c>
      <c r="AG37" cm="1">
        <f t="array" ref="AG37">IF(AF37&gt;=MAX($D$3:$D$100),MAX($D$3:$D$100),IF(AE37&lt;$D$3,$D$3,INDEX($D$3:$D$100,MATCH(AE37,$D$3:$D$100)+1)))</f>
        <v>2040</v>
      </c>
      <c r="AH37">
        <f t="shared" si="21"/>
        <v>2.6800000000000001E-4</v>
      </c>
      <c r="AI37">
        <f t="shared" si="22"/>
        <v>2.6800000000000001E-4</v>
      </c>
      <c r="AJ37">
        <f t="shared" si="23"/>
        <v>2.6800000000000001E-4</v>
      </c>
      <c r="AK37">
        <f t="shared" si="2"/>
        <v>0.285688</v>
      </c>
      <c r="AL37">
        <f t="shared" si="3"/>
        <v>0</v>
      </c>
      <c r="AN37" s="1" t="str" cm="1">
        <f t="array" ref="AN37">IF(INDEX(Utilities!37:37,$B$15)="","",INDEX(Utilities!37:37,$B$15))</f>
        <v/>
      </c>
      <c r="AO37" s="1" t="str" cm="1">
        <f t="array" ref="AO37">IF(INDEX(Utilities!37:37,$B$15 + 4)="","",INDEX(Utilities!37:37,$B$15 + 4))</f>
        <v/>
      </c>
      <c r="AQ37">
        <f t="shared" si="39"/>
        <v>2047</v>
      </c>
      <c r="AR37">
        <f t="shared" si="24"/>
        <v>2040</v>
      </c>
      <c r="AS37" cm="1">
        <f t="array" ref="AS37">IF(AR37&gt;=MAX($D$3:$D$100),MAX($D$3:$D$100),IF(AQ37&lt;$D$3,$D$3,INDEX($D$3:$D$100,MATCH(AQ37,$D$3:$D$100)+1)))</f>
        <v>2040</v>
      </c>
      <c r="AT37">
        <f t="shared" si="25"/>
        <v>6.0300000000000002E-5</v>
      </c>
      <c r="AU37">
        <f t="shared" si="26"/>
        <v>6.0300000000000002E-5</v>
      </c>
      <c r="AV37">
        <f t="shared" si="27"/>
        <v>6.0300000000000002E-5</v>
      </c>
      <c r="AW37">
        <f t="shared" si="4"/>
        <v>6.4279799999999998E-2</v>
      </c>
      <c r="AX37">
        <f t="shared" si="5"/>
        <v>0</v>
      </c>
      <c r="AZ37" s="1" t="str" cm="1">
        <f t="array" ref="AZ37">IF(INDEX(Utilities!37:37,$B$15)="","",INDEX(Utilities!37:37,$B$15))</f>
        <v/>
      </c>
      <c r="BA37" s="1" t="str" cm="1">
        <f t="array" ref="BA37">IF(INDEX(Utilities!37:37,$B$15 + 5)="","",INDEX(Utilities!37:37,$B$15 + 5))</f>
        <v/>
      </c>
      <c r="BC37">
        <f t="shared" si="40"/>
        <v>2047</v>
      </c>
      <c r="BD37">
        <f t="shared" si="28"/>
        <v>2040</v>
      </c>
      <c r="BE37" cm="1">
        <f t="array" ref="BE37">IF(BD37&gt;=MAX($D$3:$D$100),MAX($D$3:$D$100),IF(BC37&lt;$D$3,$D$3,INDEX($D$3:$D$100,MATCH(BC37,$D$3:$D$100)+1)))</f>
        <v>2040</v>
      </c>
      <c r="BF37">
        <f t="shared" si="29"/>
        <v>0.40600000000000003</v>
      </c>
      <c r="BG37">
        <f t="shared" si="30"/>
        <v>0.40600000000000003</v>
      </c>
      <c r="BH37">
        <f t="shared" si="31"/>
        <v>0.40600000000000003</v>
      </c>
      <c r="BI37">
        <f t="shared" si="6"/>
        <v>432.79600000000005</v>
      </c>
      <c r="BJ37">
        <f t="shared" si="7"/>
        <v>0</v>
      </c>
      <c r="BL37" s="1" t="str" cm="1">
        <f t="array" ref="BL37">IF(INDEX(Utilities!37:37,$B$15)="","",INDEX(Utilities!37:37,$B$15))</f>
        <v/>
      </c>
      <c r="BM37" s="1" t="str" cm="1">
        <f t="array" ref="BM37">IF(INDEX(Utilities!37:37,$B$15 + 6)="","",INDEX(Utilities!37:37,$B$15 + 6))</f>
        <v/>
      </c>
      <c r="BO37">
        <f t="shared" si="41"/>
        <v>2047</v>
      </c>
      <c r="BP37">
        <f t="shared" si="32"/>
        <v>2040</v>
      </c>
      <c r="BQ37" cm="1">
        <f t="array" ref="BQ37">IF(BP37&gt;=MAX($D$3:$D$100),MAX($D$3:$D$100),IF(BO37&lt;$D$3,$D$3,INDEX($D$3:$D$100,MATCH(BO37,$D$3:$D$100)+1)))</f>
        <v>2040</v>
      </c>
      <c r="BR37">
        <f t="shared" si="33"/>
        <v>6.1510000000000007</v>
      </c>
      <c r="BS37">
        <f t="shared" si="34"/>
        <v>6.1510000000000007</v>
      </c>
      <c r="BT37">
        <f t="shared" si="35"/>
        <v>6.1510000000000007</v>
      </c>
      <c r="BU37">
        <f t="shared" si="8"/>
        <v>6556.9660000000003</v>
      </c>
      <c r="BV37">
        <f t="shared" si="9"/>
        <v>0</v>
      </c>
    </row>
    <row r="38" spans="4:74" x14ac:dyDescent="0.25">
      <c r="D38" s="1" t="str" cm="1">
        <f t="array" ref="D38">IF(INDEX(Utilities!38:38,$B$15)="","",INDEX(Utilities!38:38,$B$15))</f>
        <v/>
      </c>
      <c r="E38" s="1" t="str" cm="1">
        <f t="array" ref="E38">IF(INDEX(Utilities!38:38,$B$15 + 1)="","",INDEX(Utilities!38:38,$B$15 + 1))</f>
        <v/>
      </c>
      <c r="G38">
        <f t="shared" si="36"/>
        <v>2048</v>
      </c>
      <c r="H38">
        <f t="shared" si="10"/>
        <v>2040</v>
      </c>
      <c r="I38" cm="1">
        <f t="array" ref="I38">IF(H38&gt;=MAX($D$3:$D$100),MAX($D$3:$D$100),IF(G38&lt;$D$3,$D$3,INDEX($D$3:$D$100,MATCH(G38,$D$3:$D$100)+1)))</f>
        <v>2040</v>
      </c>
      <c r="J38">
        <f t="shared" si="11"/>
        <v>4.0300000000000002E-2</v>
      </c>
      <c r="K38">
        <f t="shared" si="12"/>
        <v>4.0300000000000002E-2</v>
      </c>
      <c r="L38">
        <f t="shared" si="13"/>
        <v>4.0300000000000002E-2</v>
      </c>
      <c r="M38">
        <f t="shared" si="14"/>
        <v>42.959800000000001</v>
      </c>
      <c r="N38">
        <f t="shared" si="15"/>
        <v>0</v>
      </c>
      <c r="P38" s="1" t="str" cm="1">
        <f t="array" ref="P38">IF(INDEX(Utilities!38:38,$B$15)="","",INDEX(Utilities!38:38,$B$15))</f>
        <v/>
      </c>
      <c r="Q38" s="1" t="str" cm="1">
        <f t="array" ref="Q38">IF(INDEX(Utilities!38:38,$B$15 + 2)="","",INDEX(Utilities!38:38,$B$15 + 2))</f>
        <v/>
      </c>
      <c r="S38">
        <f t="shared" si="37"/>
        <v>2048</v>
      </c>
      <c r="T38">
        <f t="shared" si="16"/>
        <v>2040</v>
      </c>
      <c r="U38" cm="1">
        <f t="array" ref="U38">IF(T38&gt;=MAX($D$3:$D$100),MAX($D$3:$D$100),IF(S38&lt;$D$3,$D$3,INDEX($D$3:$D$100,MATCH(S38,$D$3:$D$100)+1)))</f>
        <v>2040</v>
      </c>
      <c r="V38">
        <f t="shared" si="17"/>
        <v>2.73E-5</v>
      </c>
      <c r="W38">
        <f t="shared" si="18"/>
        <v>2.73E-5</v>
      </c>
      <c r="X38">
        <f t="shared" si="19"/>
        <v>2.73E-5</v>
      </c>
      <c r="Y38">
        <f t="shared" si="0"/>
        <v>2.9101800000000001E-2</v>
      </c>
      <c r="Z38">
        <f t="shared" si="1"/>
        <v>0</v>
      </c>
      <c r="AB38" s="1" t="str" cm="1">
        <f t="array" ref="AB38">IF(INDEX(Utilities!38:38,$B$15)="","",INDEX(Utilities!38:38,$B$15))</f>
        <v/>
      </c>
      <c r="AC38" s="1" t="str" cm="1">
        <f t="array" ref="AC38">IF(INDEX(Utilities!38:38,$B$15 + 3)="","",INDEX(Utilities!38:38,$B$15 + 3))</f>
        <v/>
      </c>
      <c r="AE38">
        <f t="shared" si="38"/>
        <v>2048</v>
      </c>
      <c r="AF38">
        <f t="shared" si="20"/>
        <v>2040</v>
      </c>
      <c r="AG38" cm="1">
        <f t="array" ref="AG38">IF(AF38&gt;=MAX($D$3:$D$100),MAX($D$3:$D$100),IF(AE38&lt;$D$3,$D$3,INDEX($D$3:$D$100,MATCH(AE38,$D$3:$D$100)+1)))</f>
        <v>2040</v>
      </c>
      <c r="AH38">
        <f t="shared" si="21"/>
        <v>2.6800000000000001E-4</v>
      </c>
      <c r="AI38">
        <f t="shared" si="22"/>
        <v>2.6800000000000001E-4</v>
      </c>
      <c r="AJ38">
        <f t="shared" si="23"/>
        <v>2.6800000000000001E-4</v>
      </c>
      <c r="AK38">
        <f t="shared" si="2"/>
        <v>0.285688</v>
      </c>
      <c r="AL38">
        <f t="shared" si="3"/>
        <v>0</v>
      </c>
      <c r="AN38" s="1" t="str" cm="1">
        <f t="array" ref="AN38">IF(INDEX(Utilities!38:38,$B$15)="","",INDEX(Utilities!38:38,$B$15))</f>
        <v/>
      </c>
      <c r="AO38" s="1" t="str" cm="1">
        <f t="array" ref="AO38">IF(INDEX(Utilities!38:38,$B$15 + 4)="","",INDEX(Utilities!38:38,$B$15 + 4))</f>
        <v/>
      </c>
      <c r="AQ38">
        <f t="shared" si="39"/>
        <v>2048</v>
      </c>
      <c r="AR38">
        <f t="shared" si="24"/>
        <v>2040</v>
      </c>
      <c r="AS38" cm="1">
        <f t="array" ref="AS38">IF(AR38&gt;=MAX($D$3:$D$100),MAX($D$3:$D$100),IF(AQ38&lt;$D$3,$D$3,INDEX($D$3:$D$100,MATCH(AQ38,$D$3:$D$100)+1)))</f>
        <v>2040</v>
      </c>
      <c r="AT38">
        <f t="shared" si="25"/>
        <v>6.0300000000000002E-5</v>
      </c>
      <c r="AU38">
        <f t="shared" si="26"/>
        <v>6.0300000000000002E-5</v>
      </c>
      <c r="AV38">
        <f t="shared" si="27"/>
        <v>6.0300000000000002E-5</v>
      </c>
      <c r="AW38">
        <f t="shared" si="4"/>
        <v>6.4279799999999998E-2</v>
      </c>
      <c r="AX38">
        <f t="shared" si="5"/>
        <v>0</v>
      </c>
      <c r="AZ38" s="1" t="str" cm="1">
        <f t="array" ref="AZ38">IF(INDEX(Utilities!38:38,$B$15)="","",INDEX(Utilities!38:38,$B$15))</f>
        <v/>
      </c>
      <c r="BA38" s="1" t="str" cm="1">
        <f t="array" ref="BA38">IF(INDEX(Utilities!38:38,$B$15 + 5)="","",INDEX(Utilities!38:38,$B$15 + 5))</f>
        <v/>
      </c>
      <c r="BC38">
        <f t="shared" si="40"/>
        <v>2048</v>
      </c>
      <c r="BD38">
        <f t="shared" si="28"/>
        <v>2040</v>
      </c>
      <c r="BE38" cm="1">
        <f t="array" ref="BE38">IF(BD38&gt;=MAX($D$3:$D$100),MAX($D$3:$D$100),IF(BC38&lt;$D$3,$D$3,INDEX($D$3:$D$100,MATCH(BC38,$D$3:$D$100)+1)))</f>
        <v>2040</v>
      </c>
      <c r="BF38">
        <f t="shared" si="29"/>
        <v>0.40600000000000003</v>
      </c>
      <c r="BG38">
        <f t="shared" si="30"/>
        <v>0.40600000000000003</v>
      </c>
      <c r="BH38">
        <f t="shared" si="31"/>
        <v>0.40600000000000003</v>
      </c>
      <c r="BI38">
        <f t="shared" si="6"/>
        <v>432.79600000000005</v>
      </c>
      <c r="BJ38">
        <f t="shared" si="7"/>
        <v>0</v>
      </c>
      <c r="BL38" s="1" t="str" cm="1">
        <f t="array" ref="BL38">IF(INDEX(Utilities!38:38,$B$15)="","",INDEX(Utilities!38:38,$B$15))</f>
        <v/>
      </c>
      <c r="BM38" s="1" t="str" cm="1">
        <f t="array" ref="BM38">IF(INDEX(Utilities!38:38,$B$15 + 6)="","",INDEX(Utilities!38:38,$B$15 + 6))</f>
        <v/>
      </c>
      <c r="BO38">
        <f t="shared" si="41"/>
        <v>2048</v>
      </c>
      <c r="BP38">
        <f t="shared" si="32"/>
        <v>2040</v>
      </c>
      <c r="BQ38" cm="1">
        <f t="array" ref="BQ38">IF(BP38&gt;=MAX($D$3:$D$100),MAX($D$3:$D$100),IF(BO38&lt;$D$3,$D$3,INDEX($D$3:$D$100,MATCH(BO38,$D$3:$D$100)+1)))</f>
        <v>2040</v>
      </c>
      <c r="BR38">
        <f t="shared" si="33"/>
        <v>6.1510000000000007</v>
      </c>
      <c r="BS38">
        <f t="shared" si="34"/>
        <v>6.1510000000000007</v>
      </c>
      <c r="BT38">
        <f t="shared" si="35"/>
        <v>6.1510000000000007</v>
      </c>
      <c r="BU38">
        <f t="shared" si="8"/>
        <v>6556.9660000000003</v>
      </c>
      <c r="BV38">
        <f t="shared" si="9"/>
        <v>0</v>
      </c>
    </row>
    <row r="39" spans="4:74" x14ac:dyDescent="0.25">
      <c r="D39" s="1" t="str" cm="1">
        <f t="array" ref="D39">IF(INDEX(Utilities!39:39,$B$15)="","",INDEX(Utilities!39:39,$B$15))</f>
        <v/>
      </c>
      <c r="E39" s="1" t="str" cm="1">
        <f t="array" ref="E39">IF(INDEX(Utilities!39:39,$B$15 + 1)="","",INDEX(Utilities!39:39,$B$15 + 1))</f>
        <v/>
      </c>
      <c r="G39">
        <f t="shared" si="36"/>
        <v>2049</v>
      </c>
      <c r="H39">
        <f t="shared" si="10"/>
        <v>2040</v>
      </c>
      <c r="I39" cm="1">
        <f t="array" ref="I39">IF(H39&gt;=MAX($D$3:$D$100),MAX($D$3:$D$100),IF(G39&lt;$D$3,$D$3,INDEX($D$3:$D$100,MATCH(G39,$D$3:$D$100)+1)))</f>
        <v>2040</v>
      </c>
      <c r="J39">
        <f t="shared" si="11"/>
        <v>4.0300000000000002E-2</v>
      </c>
      <c r="K39">
        <f t="shared" si="12"/>
        <v>4.0300000000000002E-2</v>
      </c>
      <c r="L39">
        <f t="shared" si="13"/>
        <v>4.0300000000000002E-2</v>
      </c>
      <c r="M39">
        <f t="shared" si="14"/>
        <v>42.959800000000001</v>
      </c>
      <c r="N39">
        <f t="shared" si="15"/>
        <v>0</v>
      </c>
      <c r="P39" s="1" t="str" cm="1">
        <f t="array" ref="P39">IF(INDEX(Utilities!39:39,$B$15)="","",INDEX(Utilities!39:39,$B$15))</f>
        <v/>
      </c>
      <c r="Q39" s="1" t="str" cm="1">
        <f t="array" ref="Q39">IF(INDEX(Utilities!39:39,$B$15 + 2)="","",INDEX(Utilities!39:39,$B$15 + 2))</f>
        <v/>
      </c>
      <c r="S39">
        <f t="shared" si="37"/>
        <v>2049</v>
      </c>
      <c r="T39">
        <f t="shared" si="16"/>
        <v>2040</v>
      </c>
      <c r="U39" cm="1">
        <f t="array" ref="U39">IF(T39&gt;=MAX($D$3:$D$100),MAX($D$3:$D$100),IF(S39&lt;$D$3,$D$3,INDEX($D$3:$D$100,MATCH(S39,$D$3:$D$100)+1)))</f>
        <v>2040</v>
      </c>
      <c r="V39">
        <f t="shared" si="17"/>
        <v>2.73E-5</v>
      </c>
      <c r="W39">
        <f t="shared" si="18"/>
        <v>2.73E-5</v>
      </c>
      <c r="X39">
        <f t="shared" si="19"/>
        <v>2.73E-5</v>
      </c>
      <c r="Y39">
        <f t="shared" si="0"/>
        <v>2.9101800000000001E-2</v>
      </c>
      <c r="Z39">
        <f t="shared" si="1"/>
        <v>0</v>
      </c>
      <c r="AB39" s="1" t="str" cm="1">
        <f t="array" ref="AB39">IF(INDEX(Utilities!39:39,$B$15)="","",INDEX(Utilities!39:39,$B$15))</f>
        <v/>
      </c>
      <c r="AC39" s="1" t="str" cm="1">
        <f t="array" ref="AC39">IF(INDEX(Utilities!39:39,$B$15 + 3)="","",INDEX(Utilities!39:39,$B$15 + 3))</f>
        <v/>
      </c>
      <c r="AE39">
        <f t="shared" si="38"/>
        <v>2049</v>
      </c>
      <c r="AF39">
        <f t="shared" si="20"/>
        <v>2040</v>
      </c>
      <c r="AG39" cm="1">
        <f t="array" ref="AG39">IF(AF39&gt;=MAX($D$3:$D$100),MAX($D$3:$D$100),IF(AE39&lt;$D$3,$D$3,INDEX($D$3:$D$100,MATCH(AE39,$D$3:$D$100)+1)))</f>
        <v>2040</v>
      </c>
      <c r="AH39">
        <f t="shared" si="21"/>
        <v>2.6800000000000001E-4</v>
      </c>
      <c r="AI39">
        <f t="shared" si="22"/>
        <v>2.6800000000000001E-4</v>
      </c>
      <c r="AJ39">
        <f t="shared" si="23"/>
        <v>2.6800000000000001E-4</v>
      </c>
      <c r="AK39">
        <f t="shared" si="2"/>
        <v>0.285688</v>
      </c>
      <c r="AL39">
        <f t="shared" si="3"/>
        <v>0</v>
      </c>
      <c r="AN39" s="1" t="str" cm="1">
        <f t="array" ref="AN39">IF(INDEX(Utilities!39:39,$B$15)="","",INDEX(Utilities!39:39,$B$15))</f>
        <v/>
      </c>
      <c r="AO39" s="1" t="str" cm="1">
        <f t="array" ref="AO39">IF(INDEX(Utilities!39:39,$B$15 + 4)="","",INDEX(Utilities!39:39,$B$15 + 4))</f>
        <v/>
      </c>
      <c r="AQ39">
        <f t="shared" si="39"/>
        <v>2049</v>
      </c>
      <c r="AR39">
        <f t="shared" si="24"/>
        <v>2040</v>
      </c>
      <c r="AS39" cm="1">
        <f t="array" ref="AS39">IF(AR39&gt;=MAX($D$3:$D$100),MAX($D$3:$D$100),IF(AQ39&lt;$D$3,$D$3,INDEX($D$3:$D$100,MATCH(AQ39,$D$3:$D$100)+1)))</f>
        <v>2040</v>
      </c>
      <c r="AT39">
        <f t="shared" si="25"/>
        <v>6.0300000000000002E-5</v>
      </c>
      <c r="AU39">
        <f t="shared" si="26"/>
        <v>6.0300000000000002E-5</v>
      </c>
      <c r="AV39">
        <f t="shared" si="27"/>
        <v>6.0300000000000002E-5</v>
      </c>
      <c r="AW39">
        <f t="shared" si="4"/>
        <v>6.4279799999999998E-2</v>
      </c>
      <c r="AX39">
        <f t="shared" si="5"/>
        <v>0</v>
      </c>
      <c r="AZ39" s="1" t="str" cm="1">
        <f t="array" ref="AZ39">IF(INDEX(Utilities!39:39,$B$15)="","",INDEX(Utilities!39:39,$B$15))</f>
        <v/>
      </c>
      <c r="BA39" s="1" t="str" cm="1">
        <f t="array" ref="BA39">IF(INDEX(Utilities!39:39,$B$15 + 5)="","",INDEX(Utilities!39:39,$B$15 + 5))</f>
        <v/>
      </c>
      <c r="BC39">
        <f t="shared" si="40"/>
        <v>2049</v>
      </c>
      <c r="BD39">
        <f t="shared" si="28"/>
        <v>2040</v>
      </c>
      <c r="BE39" cm="1">
        <f t="array" ref="BE39">IF(BD39&gt;=MAX($D$3:$D$100),MAX($D$3:$D$100),IF(BC39&lt;$D$3,$D$3,INDEX($D$3:$D$100,MATCH(BC39,$D$3:$D$100)+1)))</f>
        <v>2040</v>
      </c>
      <c r="BF39">
        <f t="shared" si="29"/>
        <v>0.40600000000000003</v>
      </c>
      <c r="BG39">
        <f t="shared" si="30"/>
        <v>0.40600000000000003</v>
      </c>
      <c r="BH39">
        <f t="shared" si="31"/>
        <v>0.40600000000000003</v>
      </c>
      <c r="BI39">
        <f t="shared" si="6"/>
        <v>432.79600000000005</v>
      </c>
      <c r="BJ39">
        <f t="shared" si="7"/>
        <v>0</v>
      </c>
      <c r="BL39" s="1" t="str" cm="1">
        <f t="array" ref="BL39">IF(INDEX(Utilities!39:39,$B$15)="","",INDEX(Utilities!39:39,$B$15))</f>
        <v/>
      </c>
      <c r="BM39" s="1" t="str" cm="1">
        <f t="array" ref="BM39">IF(INDEX(Utilities!39:39,$B$15 + 6)="","",INDEX(Utilities!39:39,$B$15 + 6))</f>
        <v/>
      </c>
      <c r="BO39">
        <f t="shared" si="41"/>
        <v>2049</v>
      </c>
      <c r="BP39">
        <f t="shared" si="32"/>
        <v>2040</v>
      </c>
      <c r="BQ39" cm="1">
        <f t="array" ref="BQ39">IF(BP39&gt;=MAX($D$3:$D$100),MAX($D$3:$D$100),IF(BO39&lt;$D$3,$D$3,INDEX($D$3:$D$100,MATCH(BO39,$D$3:$D$100)+1)))</f>
        <v>2040</v>
      </c>
      <c r="BR39">
        <f t="shared" si="33"/>
        <v>6.1510000000000007</v>
      </c>
      <c r="BS39">
        <f t="shared" si="34"/>
        <v>6.1510000000000007</v>
      </c>
      <c r="BT39">
        <f t="shared" si="35"/>
        <v>6.1510000000000007</v>
      </c>
      <c r="BU39">
        <f t="shared" si="8"/>
        <v>6556.9660000000003</v>
      </c>
      <c r="BV39">
        <f t="shared" si="9"/>
        <v>0</v>
      </c>
    </row>
    <row r="40" spans="4:74" x14ac:dyDescent="0.25">
      <c r="D40" s="1" t="str" cm="1">
        <f t="array" ref="D40">IF(INDEX(Utilities!40:40,$B$15)="","",INDEX(Utilities!40:40,$B$15))</f>
        <v/>
      </c>
      <c r="E40" s="1" t="str" cm="1">
        <f t="array" ref="E40">IF(INDEX(Utilities!40:40,$B$15 + 1)="","",INDEX(Utilities!40:40,$B$15 + 1))</f>
        <v/>
      </c>
      <c r="G40">
        <f t="shared" si="36"/>
        <v>2050</v>
      </c>
      <c r="H40">
        <f t="shared" si="10"/>
        <v>2040</v>
      </c>
      <c r="I40" cm="1">
        <f t="array" ref="I40">IF(H40&gt;=MAX($D$3:$D$100),MAX($D$3:$D$100),IF(G40&lt;$D$3,$D$3,INDEX($D$3:$D$100,MATCH(G40,$D$3:$D$100)+1)))</f>
        <v>2040</v>
      </c>
      <c r="J40">
        <f t="shared" si="11"/>
        <v>4.0300000000000002E-2</v>
      </c>
      <c r="K40">
        <f t="shared" si="12"/>
        <v>4.0300000000000002E-2</v>
      </c>
      <c r="L40">
        <f t="shared" si="13"/>
        <v>4.0300000000000002E-2</v>
      </c>
      <c r="M40">
        <f t="shared" si="14"/>
        <v>42.959800000000001</v>
      </c>
      <c r="N40">
        <f t="shared" si="15"/>
        <v>0</v>
      </c>
      <c r="P40" s="1" t="str" cm="1">
        <f t="array" ref="P40">IF(INDEX(Utilities!40:40,$B$15)="","",INDEX(Utilities!40:40,$B$15))</f>
        <v/>
      </c>
      <c r="Q40" s="1" t="str" cm="1">
        <f t="array" ref="Q40">IF(INDEX(Utilities!40:40,$B$15 + 2)="","",INDEX(Utilities!40:40,$B$15 + 2))</f>
        <v/>
      </c>
      <c r="S40">
        <f t="shared" si="37"/>
        <v>2050</v>
      </c>
      <c r="T40">
        <f t="shared" si="16"/>
        <v>2040</v>
      </c>
      <c r="U40" cm="1">
        <f t="array" ref="U40">IF(T40&gt;=MAX($D$3:$D$100),MAX($D$3:$D$100),IF(S40&lt;$D$3,$D$3,INDEX($D$3:$D$100,MATCH(S40,$D$3:$D$100)+1)))</f>
        <v>2040</v>
      </c>
      <c r="V40">
        <f t="shared" si="17"/>
        <v>2.73E-5</v>
      </c>
      <c r="W40">
        <f t="shared" si="18"/>
        <v>2.73E-5</v>
      </c>
      <c r="X40">
        <f t="shared" si="19"/>
        <v>2.73E-5</v>
      </c>
      <c r="Y40">
        <f t="shared" si="0"/>
        <v>2.9101800000000001E-2</v>
      </c>
      <c r="Z40">
        <f t="shared" si="1"/>
        <v>0</v>
      </c>
      <c r="AB40" s="1" t="str" cm="1">
        <f t="array" ref="AB40">IF(INDEX(Utilities!40:40,$B$15)="","",INDEX(Utilities!40:40,$B$15))</f>
        <v/>
      </c>
      <c r="AC40" s="1" t="str" cm="1">
        <f t="array" ref="AC40">IF(INDEX(Utilities!40:40,$B$15 + 3)="","",INDEX(Utilities!40:40,$B$15 + 3))</f>
        <v/>
      </c>
      <c r="AE40">
        <f t="shared" si="38"/>
        <v>2050</v>
      </c>
      <c r="AF40">
        <f t="shared" si="20"/>
        <v>2040</v>
      </c>
      <c r="AG40" cm="1">
        <f t="array" ref="AG40">IF(AF40&gt;=MAX($D$3:$D$100),MAX($D$3:$D$100),IF(AE40&lt;$D$3,$D$3,INDEX($D$3:$D$100,MATCH(AE40,$D$3:$D$100)+1)))</f>
        <v>2040</v>
      </c>
      <c r="AH40">
        <f t="shared" si="21"/>
        <v>2.6800000000000001E-4</v>
      </c>
      <c r="AI40">
        <f t="shared" si="22"/>
        <v>2.6800000000000001E-4</v>
      </c>
      <c r="AJ40">
        <f t="shared" si="23"/>
        <v>2.6800000000000001E-4</v>
      </c>
      <c r="AK40">
        <f t="shared" si="2"/>
        <v>0.285688</v>
      </c>
      <c r="AL40">
        <f t="shared" si="3"/>
        <v>0</v>
      </c>
      <c r="AN40" s="1" t="str" cm="1">
        <f t="array" ref="AN40">IF(INDEX(Utilities!40:40,$B$15)="","",INDEX(Utilities!40:40,$B$15))</f>
        <v/>
      </c>
      <c r="AO40" s="1" t="str" cm="1">
        <f t="array" ref="AO40">IF(INDEX(Utilities!40:40,$B$15 + 4)="","",INDEX(Utilities!40:40,$B$15 + 4))</f>
        <v/>
      </c>
      <c r="AQ40">
        <f t="shared" si="39"/>
        <v>2050</v>
      </c>
      <c r="AR40">
        <f t="shared" si="24"/>
        <v>2040</v>
      </c>
      <c r="AS40" cm="1">
        <f t="array" ref="AS40">IF(AR40&gt;=MAX($D$3:$D$100),MAX($D$3:$D$100),IF(AQ40&lt;$D$3,$D$3,INDEX($D$3:$D$100,MATCH(AQ40,$D$3:$D$100)+1)))</f>
        <v>2040</v>
      </c>
      <c r="AT40">
        <f t="shared" si="25"/>
        <v>6.0300000000000002E-5</v>
      </c>
      <c r="AU40">
        <f t="shared" si="26"/>
        <v>6.0300000000000002E-5</v>
      </c>
      <c r="AV40">
        <f t="shared" si="27"/>
        <v>6.0300000000000002E-5</v>
      </c>
      <c r="AW40">
        <f t="shared" si="4"/>
        <v>6.4279799999999998E-2</v>
      </c>
      <c r="AX40">
        <f t="shared" si="5"/>
        <v>0</v>
      </c>
      <c r="AZ40" s="1" t="str" cm="1">
        <f t="array" ref="AZ40">IF(INDEX(Utilities!40:40,$B$15)="","",INDEX(Utilities!40:40,$B$15))</f>
        <v/>
      </c>
      <c r="BA40" s="1" t="str" cm="1">
        <f t="array" ref="BA40">IF(INDEX(Utilities!40:40,$B$15 + 5)="","",INDEX(Utilities!40:40,$B$15 + 5))</f>
        <v/>
      </c>
      <c r="BC40">
        <f t="shared" si="40"/>
        <v>2050</v>
      </c>
      <c r="BD40">
        <f t="shared" si="28"/>
        <v>2040</v>
      </c>
      <c r="BE40" cm="1">
        <f t="array" ref="BE40">IF(BD40&gt;=MAX($D$3:$D$100),MAX($D$3:$D$100),IF(BC40&lt;$D$3,$D$3,INDEX($D$3:$D$100,MATCH(BC40,$D$3:$D$100)+1)))</f>
        <v>2040</v>
      </c>
      <c r="BF40">
        <f t="shared" si="29"/>
        <v>0.40600000000000003</v>
      </c>
      <c r="BG40">
        <f t="shared" si="30"/>
        <v>0.40600000000000003</v>
      </c>
      <c r="BH40">
        <f t="shared" si="31"/>
        <v>0.40600000000000003</v>
      </c>
      <c r="BI40">
        <f t="shared" si="6"/>
        <v>432.79600000000005</v>
      </c>
      <c r="BJ40">
        <f t="shared" si="7"/>
        <v>0</v>
      </c>
      <c r="BL40" s="1" t="str" cm="1">
        <f t="array" ref="BL40">IF(INDEX(Utilities!40:40,$B$15)="","",INDEX(Utilities!40:40,$B$15))</f>
        <v/>
      </c>
      <c r="BM40" s="1" t="str" cm="1">
        <f t="array" ref="BM40">IF(INDEX(Utilities!40:40,$B$15 + 6)="","",INDEX(Utilities!40:40,$B$15 + 6))</f>
        <v/>
      </c>
      <c r="BO40">
        <f t="shared" si="41"/>
        <v>2050</v>
      </c>
      <c r="BP40">
        <f t="shared" si="32"/>
        <v>2040</v>
      </c>
      <c r="BQ40" cm="1">
        <f t="array" ref="BQ40">IF(BP40&gt;=MAX($D$3:$D$100),MAX($D$3:$D$100),IF(BO40&lt;$D$3,$D$3,INDEX($D$3:$D$100,MATCH(BO40,$D$3:$D$100)+1)))</f>
        <v>2040</v>
      </c>
      <c r="BR40">
        <f t="shared" si="33"/>
        <v>6.1510000000000007</v>
      </c>
      <c r="BS40">
        <f t="shared" si="34"/>
        <v>6.1510000000000007</v>
      </c>
      <c r="BT40">
        <f t="shared" si="35"/>
        <v>6.1510000000000007</v>
      </c>
      <c r="BU40">
        <f t="shared" si="8"/>
        <v>6556.9660000000003</v>
      </c>
      <c r="BV40">
        <f t="shared" si="9"/>
        <v>0</v>
      </c>
    </row>
    <row r="41" spans="4:74" x14ac:dyDescent="0.25">
      <c r="D41" s="1" t="str" cm="1">
        <f t="array" ref="D41">IF(INDEX(Utilities!41:41,$B$15)="","",INDEX(Utilities!41:41,$B$15))</f>
        <v/>
      </c>
      <c r="E41" s="1" t="str" cm="1">
        <f t="array" ref="E41">IF(INDEX(Utilities!41:41,$B$15 + 1)="","",INDEX(Utilities!41:41,$B$15 + 1))</f>
        <v/>
      </c>
      <c r="G41">
        <f t="shared" si="36"/>
        <v>2051</v>
      </c>
      <c r="H41">
        <f t="shared" si="10"/>
        <v>2040</v>
      </c>
      <c r="I41" cm="1">
        <f t="array" ref="I41">IF(H41&gt;=MAX($D$3:$D$100),MAX($D$3:$D$100),IF(G41&lt;$D$3,$D$3,INDEX($D$3:$D$100,MATCH(G41,$D$3:$D$100)+1)))</f>
        <v>2040</v>
      </c>
      <c r="J41">
        <f t="shared" si="11"/>
        <v>4.0300000000000002E-2</v>
      </c>
      <c r="K41">
        <f t="shared" si="12"/>
        <v>4.0300000000000002E-2</v>
      </c>
      <c r="L41">
        <f t="shared" si="13"/>
        <v>4.0300000000000002E-2</v>
      </c>
      <c r="M41">
        <f t="shared" si="14"/>
        <v>42.959800000000001</v>
      </c>
      <c r="N41">
        <f t="shared" si="15"/>
        <v>0</v>
      </c>
      <c r="P41" s="1" t="str" cm="1">
        <f t="array" ref="P41">IF(INDEX(Utilities!41:41,$B$15)="","",INDEX(Utilities!41:41,$B$15))</f>
        <v/>
      </c>
      <c r="Q41" s="1" t="str" cm="1">
        <f t="array" ref="Q41">IF(INDEX(Utilities!41:41,$B$15 + 2)="","",INDEX(Utilities!41:41,$B$15 + 2))</f>
        <v/>
      </c>
      <c r="S41">
        <f t="shared" si="37"/>
        <v>2051</v>
      </c>
      <c r="T41">
        <f t="shared" si="16"/>
        <v>2040</v>
      </c>
      <c r="U41" cm="1">
        <f t="array" ref="U41">IF(T41&gt;=MAX($D$3:$D$100),MAX($D$3:$D$100),IF(S41&lt;$D$3,$D$3,INDEX($D$3:$D$100,MATCH(S41,$D$3:$D$100)+1)))</f>
        <v>2040</v>
      </c>
      <c r="V41">
        <f t="shared" si="17"/>
        <v>2.73E-5</v>
      </c>
      <c r="W41">
        <f t="shared" si="18"/>
        <v>2.73E-5</v>
      </c>
      <c r="X41">
        <f t="shared" si="19"/>
        <v>2.73E-5</v>
      </c>
      <c r="Y41">
        <f t="shared" si="0"/>
        <v>2.9101800000000001E-2</v>
      </c>
      <c r="Z41">
        <f t="shared" si="1"/>
        <v>0</v>
      </c>
      <c r="AB41" s="1" t="str" cm="1">
        <f t="array" ref="AB41">IF(INDEX(Utilities!41:41,$B$15)="","",INDEX(Utilities!41:41,$B$15))</f>
        <v/>
      </c>
      <c r="AC41" s="1" t="str" cm="1">
        <f t="array" ref="AC41">IF(INDEX(Utilities!41:41,$B$15 + 3)="","",INDEX(Utilities!41:41,$B$15 + 3))</f>
        <v/>
      </c>
      <c r="AE41">
        <f t="shared" si="38"/>
        <v>2051</v>
      </c>
      <c r="AF41">
        <f t="shared" si="20"/>
        <v>2040</v>
      </c>
      <c r="AG41" cm="1">
        <f t="array" ref="AG41">IF(AF41&gt;=MAX($D$3:$D$100),MAX($D$3:$D$100),IF(AE41&lt;$D$3,$D$3,INDEX($D$3:$D$100,MATCH(AE41,$D$3:$D$100)+1)))</f>
        <v>2040</v>
      </c>
      <c r="AH41">
        <f t="shared" si="21"/>
        <v>2.6800000000000001E-4</v>
      </c>
      <c r="AI41">
        <f t="shared" si="22"/>
        <v>2.6800000000000001E-4</v>
      </c>
      <c r="AJ41">
        <f t="shared" si="23"/>
        <v>2.6800000000000001E-4</v>
      </c>
      <c r="AK41">
        <f t="shared" si="2"/>
        <v>0.285688</v>
      </c>
      <c r="AL41">
        <f t="shared" si="3"/>
        <v>0</v>
      </c>
      <c r="AN41" s="1" t="str" cm="1">
        <f t="array" ref="AN41">IF(INDEX(Utilities!41:41,$B$15)="","",INDEX(Utilities!41:41,$B$15))</f>
        <v/>
      </c>
      <c r="AO41" s="1" t="str" cm="1">
        <f t="array" ref="AO41">IF(INDEX(Utilities!41:41,$B$15 + 4)="","",INDEX(Utilities!41:41,$B$15 + 4))</f>
        <v/>
      </c>
      <c r="AQ41">
        <f t="shared" si="39"/>
        <v>2051</v>
      </c>
      <c r="AR41">
        <f t="shared" si="24"/>
        <v>2040</v>
      </c>
      <c r="AS41" cm="1">
        <f t="array" ref="AS41">IF(AR41&gt;=MAX($D$3:$D$100),MAX($D$3:$D$100),IF(AQ41&lt;$D$3,$D$3,INDEX($D$3:$D$100,MATCH(AQ41,$D$3:$D$100)+1)))</f>
        <v>2040</v>
      </c>
      <c r="AT41">
        <f t="shared" si="25"/>
        <v>6.0300000000000002E-5</v>
      </c>
      <c r="AU41">
        <f t="shared" si="26"/>
        <v>6.0300000000000002E-5</v>
      </c>
      <c r="AV41">
        <f t="shared" si="27"/>
        <v>6.0300000000000002E-5</v>
      </c>
      <c r="AW41">
        <f t="shared" si="4"/>
        <v>6.4279799999999998E-2</v>
      </c>
      <c r="AX41">
        <f t="shared" si="5"/>
        <v>0</v>
      </c>
      <c r="AZ41" s="1" t="str" cm="1">
        <f t="array" ref="AZ41">IF(INDEX(Utilities!41:41,$B$15)="","",INDEX(Utilities!41:41,$B$15))</f>
        <v/>
      </c>
      <c r="BA41" s="1" t="str" cm="1">
        <f t="array" ref="BA41">IF(INDEX(Utilities!41:41,$B$15 + 5)="","",INDEX(Utilities!41:41,$B$15 + 5))</f>
        <v/>
      </c>
      <c r="BC41">
        <f t="shared" si="40"/>
        <v>2051</v>
      </c>
      <c r="BD41">
        <f t="shared" si="28"/>
        <v>2040</v>
      </c>
      <c r="BE41" cm="1">
        <f t="array" ref="BE41">IF(BD41&gt;=MAX($D$3:$D$100),MAX($D$3:$D$100),IF(BC41&lt;$D$3,$D$3,INDEX($D$3:$D$100,MATCH(BC41,$D$3:$D$100)+1)))</f>
        <v>2040</v>
      </c>
      <c r="BF41">
        <f t="shared" si="29"/>
        <v>0.40600000000000003</v>
      </c>
      <c r="BG41">
        <f t="shared" si="30"/>
        <v>0.40600000000000003</v>
      </c>
      <c r="BH41">
        <f t="shared" si="31"/>
        <v>0.40600000000000003</v>
      </c>
      <c r="BI41">
        <f t="shared" si="6"/>
        <v>432.79600000000005</v>
      </c>
      <c r="BJ41">
        <f t="shared" si="7"/>
        <v>0</v>
      </c>
      <c r="BL41" s="1" t="str" cm="1">
        <f t="array" ref="BL41">IF(INDEX(Utilities!41:41,$B$15)="","",INDEX(Utilities!41:41,$B$15))</f>
        <v/>
      </c>
      <c r="BM41" s="1" t="str" cm="1">
        <f t="array" ref="BM41">IF(INDEX(Utilities!41:41,$B$15 + 6)="","",INDEX(Utilities!41:41,$B$15 + 6))</f>
        <v/>
      </c>
      <c r="BO41">
        <f t="shared" si="41"/>
        <v>2051</v>
      </c>
      <c r="BP41">
        <f t="shared" si="32"/>
        <v>2040</v>
      </c>
      <c r="BQ41" cm="1">
        <f t="array" ref="BQ41">IF(BP41&gt;=MAX($D$3:$D$100),MAX($D$3:$D$100),IF(BO41&lt;$D$3,$D$3,INDEX($D$3:$D$100,MATCH(BO41,$D$3:$D$100)+1)))</f>
        <v>2040</v>
      </c>
      <c r="BR41">
        <f t="shared" si="33"/>
        <v>6.1510000000000007</v>
      </c>
      <c r="BS41">
        <f t="shared" si="34"/>
        <v>6.1510000000000007</v>
      </c>
      <c r="BT41">
        <f t="shared" si="35"/>
        <v>6.1510000000000007</v>
      </c>
      <c r="BU41">
        <f t="shared" si="8"/>
        <v>6556.9660000000003</v>
      </c>
      <c r="BV41">
        <f t="shared" si="9"/>
        <v>0</v>
      </c>
    </row>
    <row r="42" spans="4:74" x14ac:dyDescent="0.25">
      <c r="D42" s="1" t="str" cm="1">
        <f t="array" ref="D42">IF(INDEX(Utilities!42:42,$B$15)="","",INDEX(Utilities!42:42,$B$15))</f>
        <v/>
      </c>
      <c r="E42" s="1" t="str" cm="1">
        <f t="array" ref="E42">IF(INDEX(Utilities!42:42,$B$15 + 1)="","",INDEX(Utilities!42:42,$B$15 + 1))</f>
        <v/>
      </c>
      <c r="G42">
        <f t="shared" si="36"/>
        <v>2052</v>
      </c>
      <c r="H42">
        <f t="shared" si="10"/>
        <v>2040</v>
      </c>
      <c r="I42" cm="1">
        <f t="array" ref="I42">IF(H42&gt;=MAX($D$3:$D$100),MAX($D$3:$D$100),IF(G42&lt;$D$3,$D$3,INDEX($D$3:$D$100,MATCH(G42,$D$3:$D$100)+1)))</f>
        <v>2040</v>
      </c>
      <c r="J42">
        <f t="shared" si="11"/>
        <v>4.0300000000000002E-2</v>
      </c>
      <c r="K42">
        <f t="shared" si="12"/>
        <v>4.0300000000000002E-2</v>
      </c>
      <c r="L42">
        <f t="shared" si="13"/>
        <v>4.0300000000000002E-2</v>
      </c>
      <c r="M42">
        <f t="shared" si="14"/>
        <v>42.959800000000001</v>
      </c>
      <c r="N42">
        <f t="shared" si="15"/>
        <v>0</v>
      </c>
      <c r="P42" s="1" t="str" cm="1">
        <f t="array" ref="P42">IF(INDEX(Utilities!42:42,$B$15)="","",INDEX(Utilities!42:42,$B$15))</f>
        <v/>
      </c>
      <c r="Q42" s="1" t="str" cm="1">
        <f t="array" ref="Q42">IF(INDEX(Utilities!42:42,$B$15 + 2)="","",INDEX(Utilities!42:42,$B$15 + 2))</f>
        <v/>
      </c>
      <c r="S42">
        <f t="shared" si="37"/>
        <v>2052</v>
      </c>
      <c r="T42">
        <f t="shared" si="16"/>
        <v>2040</v>
      </c>
      <c r="U42" cm="1">
        <f t="array" ref="U42">IF(T42&gt;=MAX($D$3:$D$100),MAX($D$3:$D$100),IF(S42&lt;$D$3,$D$3,INDEX($D$3:$D$100,MATCH(S42,$D$3:$D$100)+1)))</f>
        <v>2040</v>
      </c>
      <c r="V42">
        <f t="shared" si="17"/>
        <v>2.73E-5</v>
      </c>
      <c r="W42">
        <f t="shared" si="18"/>
        <v>2.73E-5</v>
      </c>
      <c r="X42">
        <f t="shared" si="19"/>
        <v>2.73E-5</v>
      </c>
      <c r="Y42">
        <f t="shared" si="0"/>
        <v>2.9101800000000001E-2</v>
      </c>
      <c r="Z42">
        <f t="shared" si="1"/>
        <v>0</v>
      </c>
      <c r="AB42" s="1" t="str" cm="1">
        <f t="array" ref="AB42">IF(INDEX(Utilities!42:42,$B$15)="","",INDEX(Utilities!42:42,$B$15))</f>
        <v/>
      </c>
      <c r="AC42" s="1" t="str" cm="1">
        <f t="array" ref="AC42">IF(INDEX(Utilities!42:42,$B$15 + 3)="","",INDEX(Utilities!42:42,$B$15 + 3))</f>
        <v/>
      </c>
      <c r="AE42">
        <f t="shared" si="38"/>
        <v>2052</v>
      </c>
      <c r="AF42">
        <f t="shared" si="20"/>
        <v>2040</v>
      </c>
      <c r="AG42" cm="1">
        <f t="array" ref="AG42">IF(AF42&gt;=MAX($D$3:$D$100),MAX($D$3:$D$100),IF(AE42&lt;$D$3,$D$3,INDEX($D$3:$D$100,MATCH(AE42,$D$3:$D$100)+1)))</f>
        <v>2040</v>
      </c>
      <c r="AH42">
        <f t="shared" si="21"/>
        <v>2.6800000000000001E-4</v>
      </c>
      <c r="AI42">
        <f t="shared" si="22"/>
        <v>2.6800000000000001E-4</v>
      </c>
      <c r="AJ42">
        <f t="shared" si="23"/>
        <v>2.6800000000000001E-4</v>
      </c>
      <c r="AK42">
        <f t="shared" si="2"/>
        <v>0.285688</v>
      </c>
      <c r="AL42">
        <f t="shared" si="3"/>
        <v>0</v>
      </c>
      <c r="AN42" s="1" t="str" cm="1">
        <f t="array" ref="AN42">IF(INDEX(Utilities!42:42,$B$15)="","",INDEX(Utilities!42:42,$B$15))</f>
        <v/>
      </c>
      <c r="AO42" s="1" t="str" cm="1">
        <f t="array" ref="AO42">IF(INDEX(Utilities!42:42,$B$15 + 4)="","",INDEX(Utilities!42:42,$B$15 + 4))</f>
        <v/>
      </c>
      <c r="AQ42">
        <f t="shared" si="39"/>
        <v>2052</v>
      </c>
      <c r="AR42">
        <f t="shared" si="24"/>
        <v>2040</v>
      </c>
      <c r="AS42" cm="1">
        <f t="array" ref="AS42">IF(AR42&gt;=MAX($D$3:$D$100),MAX($D$3:$D$100),IF(AQ42&lt;$D$3,$D$3,INDEX($D$3:$D$100,MATCH(AQ42,$D$3:$D$100)+1)))</f>
        <v>2040</v>
      </c>
      <c r="AT42">
        <f t="shared" si="25"/>
        <v>6.0300000000000002E-5</v>
      </c>
      <c r="AU42">
        <f t="shared" si="26"/>
        <v>6.0300000000000002E-5</v>
      </c>
      <c r="AV42">
        <f t="shared" si="27"/>
        <v>6.0300000000000002E-5</v>
      </c>
      <c r="AW42">
        <f t="shared" si="4"/>
        <v>6.4279799999999998E-2</v>
      </c>
      <c r="AX42">
        <f t="shared" si="5"/>
        <v>0</v>
      </c>
      <c r="AZ42" s="1" t="str" cm="1">
        <f t="array" ref="AZ42">IF(INDEX(Utilities!42:42,$B$15)="","",INDEX(Utilities!42:42,$B$15))</f>
        <v/>
      </c>
      <c r="BA42" s="1" t="str" cm="1">
        <f t="array" ref="BA42">IF(INDEX(Utilities!42:42,$B$15 + 5)="","",INDEX(Utilities!42:42,$B$15 + 5))</f>
        <v/>
      </c>
      <c r="BC42">
        <f t="shared" si="40"/>
        <v>2052</v>
      </c>
      <c r="BD42">
        <f t="shared" si="28"/>
        <v>2040</v>
      </c>
      <c r="BE42" cm="1">
        <f t="array" ref="BE42">IF(BD42&gt;=MAX($D$3:$D$100),MAX($D$3:$D$100),IF(BC42&lt;$D$3,$D$3,INDEX($D$3:$D$100,MATCH(BC42,$D$3:$D$100)+1)))</f>
        <v>2040</v>
      </c>
      <c r="BF42">
        <f t="shared" si="29"/>
        <v>0.40600000000000003</v>
      </c>
      <c r="BG42">
        <f t="shared" si="30"/>
        <v>0.40600000000000003</v>
      </c>
      <c r="BH42">
        <f t="shared" si="31"/>
        <v>0.40600000000000003</v>
      </c>
      <c r="BI42">
        <f t="shared" si="6"/>
        <v>432.79600000000005</v>
      </c>
      <c r="BJ42">
        <f t="shared" si="7"/>
        <v>0</v>
      </c>
      <c r="BL42" s="1" t="str" cm="1">
        <f t="array" ref="BL42">IF(INDEX(Utilities!42:42,$B$15)="","",INDEX(Utilities!42:42,$B$15))</f>
        <v/>
      </c>
      <c r="BM42" s="1" t="str" cm="1">
        <f t="array" ref="BM42">IF(INDEX(Utilities!42:42,$B$15 + 6)="","",INDEX(Utilities!42:42,$B$15 + 6))</f>
        <v/>
      </c>
      <c r="BO42">
        <f t="shared" si="41"/>
        <v>2052</v>
      </c>
      <c r="BP42">
        <f t="shared" si="32"/>
        <v>2040</v>
      </c>
      <c r="BQ42" cm="1">
        <f t="array" ref="BQ42">IF(BP42&gt;=MAX($D$3:$D$100),MAX($D$3:$D$100),IF(BO42&lt;$D$3,$D$3,INDEX($D$3:$D$100,MATCH(BO42,$D$3:$D$100)+1)))</f>
        <v>2040</v>
      </c>
      <c r="BR42">
        <f t="shared" si="33"/>
        <v>6.1510000000000007</v>
      </c>
      <c r="BS42">
        <f t="shared" si="34"/>
        <v>6.1510000000000007</v>
      </c>
      <c r="BT42">
        <f t="shared" si="35"/>
        <v>6.1510000000000007</v>
      </c>
      <c r="BU42">
        <f t="shared" si="8"/>
        <v>6556.9660000000003</v>
      </c>
      <c r="BV42">
        <f t="shared" si="9"/>
        <v>0</v>
      </c>
    </row>
    <row r="43" spans="4:74" x14ac:dyDescent="0.25">
      <c r="D43" s="1" t="str" cm="1">
        <f t="array" ref="D43">IF(INDEX(Utilities!43:43,$B$15)="","",INDEX(Utilities!43:43,$B$15))</f>
        <v/>
      </c>
      <c r="E43" s="1" t="str" cm="1">
        <f t="array" ref="E43">IF(INDEX(Utilities!43:43,$B$15 + 1)="","",INDEX(Utilities!43:43,$B$15 + 1))</f>
        <v/>
      </c>
      <c r="G43">
        <f t="shared" si="36"/>
        <v>2053</v>
      </c>
      <c r="H43">
        <f t="shared" si="10"/>
        <v>2040</v>
      </c>
      <c r="I43" cm="1">
        <f t="array" ref="I43">IF(H43&gt;=MAX($D$3:$D$100),MAX($D$3:$D$100),IF(G43&lt;$D$3,$D$3,INDEX($D$3:$D$100,MATCH(G43,$D$3:$D$100)+1)))</f>
        <v>2040</v>
      </c>
      <c r="J43">
        <f t="shared" si="11"/>
        <v>4.0300000000000002E-2</v>
      </c>
      <c r="K43">
        <f t="shared" si="12"/>
        <v>4.0300000000000002E-2</v>
      </c>
      <c r="L43">
        <f t="shared" si="13"/>
        <v>4.0300000000000002E-2</v>
      </c>
      <c r="M43">
        <f t="shared" si="14"/>
        <v>42.959800000000001</v>
      </c>
      <c r="N43">
        <f t="shared" si="15"/>
        <v>0</v>
      </c>
      <c r="P43" s="1" t="str" cm="1">
        <f t="array" ref="P43">IF(INDEX(Utilities!43:43,$B$15)="","",INDEX(Utilities!43:43,$B$15))</f>
        <v/>
      </c>
      <c r="Q43" s="1" t="str" cm="1">
        <f t="array" ref="Q43">IF(INDEX(Utilities!43:43,$B$15 + 2)="","",INDEX(Utilities!43:43,$B$15 + 2))</f>
        <v/>
      </c>
      <c r="S43">
        <f t="shared" si="37"/>
        <v>2053</v>
      </c>
      <c r="T43">
        <f t="shared" si="16"/>
        <v>2040</v>
      </c>
      <c r="U43" cm="1">
        <f t="array" ref="U43">IF(T43&gt;=MAX($D$3:$D$100),MAX($D$3:$D$100),IF(S43&lt;$D$3,$D$3,INDEX($D$3:$D$100,MATCH(S43,$D$3:$D$100)+1)))</f>
        <v>2040</v>
      </c>
      <c r="V43">
        <f t="shared" si="17"/>
        <v>2.73E-5</v>
      </c>
      <c r="W43">
        <f t="shared" si="18"/>
        <v>2.73E-5</v>
      </c>
      <c r="X43">
        <f t="shared" si="19"/>
        <v>2.73E-5</v>
      </c>
      <c r="Y43">
        <f t="shared" si="0"/>
        <v>2.9101800000000001E-2</v>
      </c>
      <c r="Z43">
        <f t="shared" si="1"/>
        <v>0</v>
      </c>
      <c r="AB43" s="1" t="str" cm="1">
        <f t="array" ref="AB43">IF(INDEX(Utilities!43:43,$B$15)="","",INDEX(Utilities!43:43,$B$15))</f>
        <v/>
      </c>
      <c r="AC43" s="1" t="str" cm="1">
        <f t="array" ref="AC43">IF(INDEX(Utilities!43:43,$B$15 + 3)="","",INDEX(Utilities!43:43,$B$15 + 3))</f>
        <v/>
      </c>
      <c r="AE43">
        <f t="shared" si="38"/>
        <v>2053</v>
      </c>
      <c r="AF43">
        <f t="shared" si="20"/>
        <v>2040</v>
      </c>
      <c r="AG43" cm="1">
        <f t="array" ref="AG43">IF(AF43&gt;=MAX($D$3:$D$100),MAX($D$3:$D$100),IF(AE43&lt;$D$3,$D$3,INDEX($D$3:$D$100,MATCH(AE43,$D$3:$D$100)+1)))</f>
        <v>2040</v>
      </c>
      <c r="AH43">
        <f t="shared" si="21"/>
        <v>2.6800000000000001E-4</v>
      </c>
      <c r="AI43">
        <f t="shared" si="22"/>
        <v>2.6800000000000001E-4</v>
      </c>
      <c r="AJ43">
        <f t="shared" si="23"/>
        <v>2.6800000000000001E-4</v>
      </c>
      <c r="AK43">
        <f t="shared" si="2"/>
        <v>0.285688</v>
      </c>
      <c r="AL43">
        <f t="shared" si="3"/>
        <v>0</v>
      </c>
      <c r="AN43" s="1" t="str" cm="1">
        <f t="array" ref="AN43">IF(INDEX(Utilities!43:43,$B$15)="","",INDEX(Utilities!43:43,$B$15))</f>
        <v/>
      </c>
      <c r="AO43" s="1" t="str" cm="1">
        <f t="array" ref="AO43">IF(INDEX(Utilities!43:43,$B$15 + 4)="","",INDEX(Utilities!43:43,$B$15 + 4))</f>
        <v/>
      </c>
      <c r="AQ43">
        <f t="shared" si="39"/>
        <v>2053</v>
      </c>
      <c r="AR43">
        <f t="shared" si="24"/>
        <v>2040</v>
      </c>
      <c r="AS43" cm="1">
        <f t="array" ref="AS43">IF(AR43&gt;=MAX($D$3:$D$100),MAX($D$3:$D$100),IF(AQ43&lt;$D$3,$D$3,INDEX($D$3:$D$100,MATCH(AQ43,$D$3:$D$100)+1)))</f>
        <v>2040</v>
      </c>
      <c r="AT43">
        <f t="shared" si="25"/>
        <v>6.0300000000000002E-5</v>
      </c>
      <c r="AU43">
        <f t="shared" si="26"/>
        <v>6.0300000000000002E-5</v>
      </c>
      <c r="AV43">
        <f t="shared" si="27"/>
        <v>6.0300000000000002E-5</v>
      </c>
      <c r="AW43">
        <f t="shared" si="4"/>
        <v>6.4279799999999998E-2</v>
      </c>
      <c r="AX43">
        <f t="shared" si="5"/>
        <v>0</v>
      </c>
      <c r="AZ43" s="1" t="str" cm="1">
        <f t="array" ref="AZ43">IF(INDEX(Utilities!43:43,$B$15)="","",INDEX(Utilities!43:43,$B$15))</f>
        <v/>
      </c>
      <c r="BA43" s="1" t="str" cm="1">
        <f t="array" ref="BA43">IF(INDEX(Utilities!43:43,$B$15 + 5)="","",INDEX(Utilities!43:43,$B$15 + 5))</f>
        <v/>
      </c>
      <c r="BC43">
        <f t="shared" si="40"/>
        <v>2053</v>
      </c>
      <c r="BD43">
        <f t="shared" si="28"/>
        <v>2040</v>
      </c>
      <c r="BE43" cm="1">
        <f t="array" ref="BE43">IF(BD43&gt;=MAX($D$3:$D$100),MAX($D$3:$D$100),IF(BC43&lt;$D$3,$D$3,INDEX($D$3:$D$100,MATCH(BC43,$D$3:$D$100)+1)))</f>
        <v>2040</v>
      </c>
      <c r="BF43">
        <f t="shared" si="29"/>
        <v>0.40600000000000003</v>
      </c>
      <c r="BG43">
        <f t="shared" si="30"/>
        <v>0.40600000000000003</v>
      </c>
      <c r="BH43">
        <f t="shared" si="31"/>
        <v>0.40600000000000003</v>
      </c>
      <c r="BI43">
        <f t="shared" si="6"/>
        <v>432.79600000000005</v>
      </c>
      <c r="BJ43">
        <f t="shared" si="7"/>
        <v>0</v>
      </c>
      <c r="BL43" s="1" t="str" cm="1">
        <f t="array" ref="BL43">IF(INDEX(Utilities!43:43,$B$15)="","",INDEX(Utilities!43:43,$B$15))</f>
        <v/>
      </c>
      <c r="BM43" s="1" t="str" cm="1">
        <f t="array" ref="BM43">IF(INDEX(Utilities!43:43,$B$15 + 6)="","",INDEX(Utilities!43:43,$B$15 + 6))</f>
        <v/>
      </c>
      <c r="BO43">
        <f t="shared" si="41"/>
        <v>2053</v>
      </c>
      <c r="BP43">
        <f t="shared" si="32"/>
        <v>2040</v>
      </c>
      <c r="BQ43" cm="1">
        <f t="array" ref="BQ43">IF(BP43&gt;=MAX($D$3:$D$100),MAX($D$3:$D$100),IF(BO43&lt;$D$3,$D$3,INDEX($D$3:$D$100,MATCH(BO43,$D$3:$D$100)+1)))</f>
        <v>2040</v>
      </c>
      <c r="BR43">
        <f t="shared" si="33"/>
        <v>6.1510000000000007</v>
      </c>
      <c r="BS43">
        <f t="shared" si="34"/>
        <v>6.1510000000000007</v>
      </c>
      <c r="BT43">
        <f t="shared" si="35"/>
        <v>6.1510000000000007</v>
      </c>
      <c r="BU43">
        <f t="shared" si="8"/>
        <v>6556.9660000000003</v>
      </c>
      <c r="BV43">
        <f t="shared" si="9"/>
        <v>0</v>
      </c>
    </row>
    <row r="44" spans="4:74" x14ac:dyDescent="0.25">
      <c r="D44" s="1" t="str" cm="1">
        <f t="array" ref="D44">IF(INDEX(Utilities!44:44,$B$15)="","",INDEX(Utilities!44:44,$B$15))</f>
        <v/>
      </c>
      <c r="E44" s="1" t="str" cm="1">
        <f t="array" ref="E44">IF(INDEX(Utilities!44:44,$B$15 + 1)="","",INDEX(Utilities!44:44,$B$15 + 1))</f>
        <v/>
      </c>
      <c r="G44">
        <f t="shared" si="36"/>
        <v>2054</v>
      </c>
      <c r="H44">
        <f t="shared" si="10"/>
        <v>2040</v>
      </c>
      <c r="I44" cm="1">
        <f t="array" ref="I44">IF(H44&gt;=MAX($D$3:$D$100),MAX($D$3:$D$100),IF(G44&lt;$D$3,$D$3,INDEX($D$3:$D$100,MATCH(G44,$D$3:$D$100)+1)))</f>
        <v>2040</v>
      </c>
      <c r="J44">
        <f t="shared" si="11"/>
        <v>4.0300000000000002E-2</v>
      </c>
      <c r="K44">
        <f t="shared" si="12"/>
        <v>4.0300000000000002E-2</v>
      </c>
      <c r="L44">
        <f t="shared" si="13"/>
        <v>4.0300000000000002E-2</v>
      </c>
      <c r="M44">
        <f t="shared" si="14"/>
        <v>42.959800000000001</v>
      </c>
      <c r="N44">
        <f t="shared" si="15"/>
        <v>0</v>
      </c>
      <c r="P44" s="1" t="str" cm="1">
        <f t="array" ref="P44">IF(INDEX(Utilities!44:44,$B$15)="","",INDEX(Utilities!44:44,$B$15))</f>
        <v/>
      </c>
      <c r="Q44" s="1" t="str" cm="1">
        <f t="array" ref="Q44">IF(INDEX(Utilities!44:44,$B$15 + 2)="","",INDEX(Utilities!44:44,$B$15 + 2))</f>
        <v/>
      </c>
      <c r="S44">
        <f t="shared" si="37"/>
        <v>2054</v>
      </c>
      <c r="T44">
        <f t="shared" si="16"/>
        <v>2040</v>
      </c>
      <c r="U44" cm="1">
        <f t="array" ref="U44">IF(T44&gt;=MAX($D$3:$D$100),MAX($D$3:$D$100),IF(S44&lt;$D$3,$D$3,INDEX($D$3:$D$100,MATCH(S44,$D$3:$D$100)+1)))</f>
        <v>2040</v>
      </c>
      <c r="V44">
        <f t="shared" si="17"/>
        <v>2.73E-5</v>
      </c>
      <c r="W44">
        <f t="shared" si="18"/>
        <v>2.73E-5</v>
      </c>
      <c r="X44">
        <f t="shared" si="19"/>
        <v>2.73E-5</v>
      </c>
      <c r="Y44">
        <f t="shared" si="0"/>
        <v>2.9101800000000001E-2</v>
      </c>
      <c r="Z44">
        <f t="shared" si="1"/>
        <v>0</v>
      </c>
      <c r="AB44" s="1" t="str" cm="1">
        <f t="array" ref="AB44">IF(INDEX(Utilities!44:44,$B$15)="","",INDEX(Utilities!44:44,$B$15))</f>
        <v/>
      </c>
      <c r="AC44" s="1" t="str" cm="1">
        <f t="array" ref="AC44">IF(INDEX(Utilities!44:44,$B$15 + 3)="","",INDEX(Utilities!44:44,$B$15 + 3))</f>
        <v/>
      </c>
      <c r="AE44">
        <f t="shared" si="38"/>
        <v>2054</v>
      </c>
      <c r="AF44">
        <f t="shared" si="20"/>
        <v>2040</v>
      </c>
      <c r="AG44" cm="1">
        <f t="array" ref="AG44">IF(AF44&gt;=MAX($D$3:$D$100),MAX($D$3:$D$100),IF(AE44&lt;$D$3,$D$3,INDEX($D$3:$D$100,MATCH(AE44,$D$3:$D$100)+1)))</f>
        <v>2040</v>
      </c>
      <c r="AH44">
        <f t="shared" si="21"/>
        <v>2.6800000000000001E-4</v>
      </c>
      <c r="AI44">
        <f t="shared" si="22"/>
        <v>2.6800000000000001E-4</v>
      </c>
      <c r="AJ44">
        <f t="shared" si="23"/>
        <v>2.6800000000000001E-4</v>
      </c>
      <c r="AK44">
        <f t="shared" si="2"/>
        <v>0.285688</v>
      </c>
      <c r="AL44">
        <f t="shared" si="3"/>
        <v>0</v>
      </c>
      <c r="AN44" s="1" t="str" cm="1">
        <f t="array" ref="AN44">IF(INDEX(Utilities!44:44,$B$15)="","",INDEX(Utilities!44:44,$B$15))</f>
        <v/>
      </c>
      <c r="AO44" s="1" t="str" cm="1">
        <f t="array" ref="AO44">IF(INDEX(Utilities!44:44,$B$15 + 4)="","",INDEX(Utilities!44:44,$B$15 + 4))</f>
        <v/>
      </c>
      <c r="AQ44">
        <f t="shared" si="39"/>
        <v>2054</v>
      </c>
      <c r="AR44">
        <f t="shared" si="24"/>
        <v>2040</v>
      </c>
      <c r="AS44" cm="1">
        <f t="array" ref="AS44">IF(AR44&gt;=MAX($D$3:$D$100),MAX($D$3:$D$100),IF(AQ44&lt;$D$3,$D$3,INDEX($D$3:$D$100,MATCH(AQ44,$D$3:$D$100)+1)))</f>
        <v>2040</v>
      </c>
      <c r="AT44">
        <f t="shared" si="25"/>
        <v>6.0300000000000002E-5</v>
      </c>
      <c r="AU44">
        <f t="shared" si="26"/>
        <v>6.0300000000000002E-5</v>
      </c>
      <c r="AV44">
        <f t="shared" si="27"/>
        <v>6.0300000000000002E-5</v>
      </c>
      <c r="AW44">
        <f t="shared" si="4"/>
        <v>6.4279799999999998E-2</v>
      </c>
      <c r="AX44">
        <f t="shared" si="5"/>
        <v>0</v>
      </c>
      <c r="AZ44" s="1" t="str" cm="1">
        <f t="array" ref="AZ44">IF(INDEX(Utilities!44:44,$B$15)="","",INDEX(Utilities!44:44,$B$15))</f>
        <v/>
      </c>
      <c r="BA44" s="1" t="str" cm="1">
        <f t="array" ref="BA44">IF(INDEX(Utilities!44:44,$B$15 + 5)="","",INDEX(Utilities!44:44,$B$15 + 5))</f>
        <v/>
      </c>
      <c r="BC44">
        <f t="shared" si="40"/>
        <v>2054</v>
      </c>
      <c r="BD44">
        <f t="shared" si="28"/>
        <v>2040</v>
      </c>
      <c r="BE44" cm="1">
        <f t="array" ref="BE44">IF(BD44&gt;=MAX($D$3:$D$100),MAX($D$3:$D$100),IF(BC44&lt;$D$3,$D$3,INDEX($D$3:$D$100,MATCH(BC44,$D$3:$D$100)+1)))</f>
        <v>2040</v>
      </c>
      <c r="BF44">
        <f t="shared" si="29"/>
        <v>0.40600000000000003</v>
      </c>
      <c r="BG44">
        <f t="shared" si="30"/>
        <v>0.40600000000000003</v>
      </c>
      <c r="BH44">
        <f t="shared" si="31"/>
        <v>0.40600000000000003</v>
      </c>
      <c r="BI44">
        <f t="shared" si="6"/>
        <v>432.79600000000005</v>
      </c>
      <c r="BJ44">
        <f t="shared" si="7"/>
        <v>0</v>
      </c>
      <c r="BL44" s="1" t="str" cm="1">
        <f t="array" ref="BL44">IF(INDEX(Utilities!44:44,$B$15)="","",INDEX(Utilities!44:44,$B$15))</f>
        <v/>
      </c>
      <c r="BM44" s="1" t="str" cm="1">
        <f t="array" ref="BM44">IF(INDEX(Utilities!44:44,$B$15 + 6)="","",INDEX(Utilities!44:44,$B$15 + 6))</f>
        <v/>
      </c>
      <c r="BO44">
        <f t="shared" si="41"/>
        <v>2054</v>
      </c>
      <c r="BP44">
        <f t="shared" si="32"/>
        <v>2040</v>
      </c>
      <c r="BQ44" cm="1">
        <f t="array" ref="BQ44">IF(BP44&gt;=MAX($D$3:$D$100),MAX($D$3:$D$100),IF(BO44&lt;$D$3,$D$3,INDEX($D$3:$D$100,MATCH(BO44,$D$3:$D$100)+1)))</f>
        <v>2040</v>
      </c>
      <c r="BR44">
        <f t="shared" si="33"/>
        <v>6.1510000000000007</v>
      </c>
      <c r="BS44">
        <f t="shared" si="34"/>
        <v>6.1510000000000007</v>
      </c>
      <c r="BT44">
        <f t="shared" si="35"/>
        <v>6.1510000000000007</v>
      </c>
      <c r="BU44">
        <f t="shared" si="8"/>
        <v>6556.9660000000003</v>
      </c>
      <c r="BV44">
        <f t="shared" si="9"/>
        <v>0</v>
      </c>
    </row>
    <row r="45" spans="4:74" x14ac:dyDescent="0.25">
      <c r="D45" s="1" t="str" cm="1">
        <f t="array" ref="D45">IF(INDEX(Utilities!45:45,$B$15)="","",INDEX(Utilities!45:45,$B$15))</f>
        <v/>
      </c>
      <c r="E45" s="1" t="str" cm="1">
        <f t="array" ref="E45">IF(INDEX(Utilities!45:45,$B$15 + 1)="","",INDEX(Utilities!45:45,$B$15 + 1))</f>
        <v/>
      </c>
      <c r="G45">
        <f t="shared" si="36"/>
        <v>2055</v>
      </c>
      <c r="H45">
        <f t="shared" si="10"/>
        <v>2040</v>
      </c>
      <c r="I45" cm="1">
        <f t="array" ref="I45">IF(H45&gt;=MAX($D$3:$D$100),MAX($D$3:$D$100),IF(G45&lt;$D$3,$D$3,INDEX($D$3:$D$100,MATCH(G45,$D$3:$D$100)+1)))</f>
        <v>2040</v>
      </c>
      <c r="J45">
        <f t="shared" si="11"/>
        <v>4.0300000000000002E-2</v>
      </c>
      <c r="K45">
        <f t="shared" si="12"/>
        <v>4.0300000000000002E-2</v>
      </c>
      <c r="L45">
        <f t="shared" si="13"/>
        <v>4.0300000000000002E-2</v>
      </c>
      <c r="M45">
        <f t="shared" si="14"/>
        <v>42.959800000000001</v>
      </c>
      <c r="N45">
        <f t="shared" si="15"/>
        <v>0</v>
      </c>
      <c r="P45" s="1" t="str" cm="1">
        <f t="array" ref="P45">IF(INDEX(Utilities!45:45,$B$15)="","",INDEX(Utilities!45:45,$B$15))</f>
        <v/>
      </c>
      <c r="Q45" s="1" t="str" cm="1">
        <f t="array" ref="Q45">IF(INDEX(Utilities!45:45,$B$15 + 2)="","",INDEX(Utilities!45:45,$B$15 + 2))</f>
        <v/>
      </c>
      <c r="S45">
        <f t="shared" si="37"/>
        <v>2055</v>
      </c>
      <c r="T45">
        <f t="shared" si="16"/>
        <v>2040</v>
      </c>
      <c r="U45" cm="1">
        <f t="array" ref="U45">IF(T45&gt;=MAX($D$3:$D$100),MAX($D$3:$D$100),IF(S45&lt;$D$3,$D$3,INDEX($D$3:$D$100,MATCH(S45,$D$3:$D$100)+1)))</f>
        <v>2040</v>
      </c>
      <c r="V45">
        <f t="shared" si="17"/>
        <v>2.73E-5</v>
      </c>
      <c r="W45">
        <f t="shared" si="18"/>
        <v>2.73E-5</v>
      </c>
      <c r="X45">
        <f t="shared" si="19"/>
        <v>2.73E-5</v>
      </c>
      <c r="Y45">
        <f t="shared" si="0"/>
        <v>2.9101800000000001E-2</v>
      </c>
      <c r="Z45">
        <f t="shared" si="1"/>
        <v>0</v>
      </c>
      <c r="AB45" s="1" t="str" cm="1">
        <f t="array" ref="AB45">IF(INDEX(Utilities!45:45,$B$15)="","",INDEX(Utilities!45:45,$B$15))</f>
        <v/>
      </c>
      <c r="AC45" s="1" t="str" cm="1">
        <f t="array" ref="AC45">IF(INDEX(Utilities!45:45,$B$15 + 3)="","",INDEX(Utilities!45:45,$B$15 + 3))</f>
        <v/>
      </c>
      <c r="AE45">
        <f t="shared" si="38"/>
        <v>2055</v>
      </c>
      <c r="AF45">
        <f t="shared" si="20"/>
        <v>2040</v>
      </c>
      <c r="AG45" cm="1">
        <f t="array" ref="AG45">IF(AF45&gt;=MAX($D$3:$D$100),MAX($D$3:$D$100),IF(AE45&lt;$D$3,$D$3,INDEX($D$3:$D$100,MATCH(AE45,$D$3:$D$100)+1)))</f>
        <v>2040</v>
      </c>
      <c r="AH45">
        <f t="shared" si="21"/>
        <v>2.6800000000000001E-4</v>
      </c>
      <c r="AI45">
        <f t="shared" si="22"/>
        <v>2.6800000000000001E-4</v>
      </c>
      <c r="AJ45">
        <f t="shared" si="23"/>
        <v>2.6800000000000001E-4</v>
      </c>
      <c r="AK45">
        <f t="shared" si="2"/>
        <v>0.285688</v>
      </c>
      <c r="AL45">
        <f t="shared" si="3"/>
        <v>0</v>
      </c>
      <c r="AN45" s="1" t="str" cm="1">
        <f t="array" ref="AN45">IF(INDEX(Utilities!45:45,$B$15)="","",INDEX(Utilities!45:45,$B$15))</f>
        <v/>
      </c>
      <c r="AO45" s="1" t="str" cm="1">
        <f t="array" ref="AO45">IF(INDEX(Utilities!45:45,$B$15 + 4)="","",INDEX(Utilities!45:45,$B$15 + 4))</f>
        <v/>
      </c>
      <c r="AQ45">
        <f t="shared" si="39"/>
        <v>2055</v>
      </c>
      <c r="AR45">
        <f t="shared" si="24"/>
        <v>2040</v>
      </c>
      <c r="AS45" cm="1">
        <f t="array" ref="AS45">IF(AR45&gt;=MAX($D$3:$D$100),MAX($D$3:$D$100),IF(AQ45&lt;$D$3,$D$3,INDEX($D$3:$D$100,MATCH(AQ45,$D$3:$D$100)+1)))</f>
        <v>2040</v>
      </c>
      <c r="AT45">
        <f t="shared" si="25"/>
        <v>6.0300000000000002E-5</v>
      </c>
      <c r="AU45">
        <f t="shared" si="26"/>
        <v>6.0300000000000002E-5</v>
      </c>
      <c r="AV45">
        <f t="shared" si="27"/>
        <v>6.0300000000000002E-5</v>
      </c>
      <c r="AW45">
        <f t="shared" si="4"/>
        <v>6.4279799999999998E-2</v>
      </c>
      <c r="AX45">
        <f t="shared" si="5"/>
        <v>0</v>
      </c>
      <c r="AZ45" s="1" t="str" cm="1">
        <f t="array" ref="AZ45">IF(INDEX(Utilities!45:45,$B$15)="","",INDEX(Utilities!45:45,$B$15))</f>
        <v/>
      </c>
      <c r="BA45" s="1" t="str" cm="1">
        <f t="array" ref="BA45">IF(INDEX(Utilities!45:45,$B$15 + 5)="","",INDEX(Utilities!45:45,$B$15 + 5))</f>
        <v/>
      </c>
      <c r="BC45">
        <f t="shared" si="40"/>
        <v>2055</v>
      </c>
      <c r="BD45">
        <f t="shared" si="28"/>
        <v>2040</v>
      </c>
      <c r="BE45" cm="1">
        <f t="array" ref="BE45">IF(BD45&gt;=MAX($D$3:$D$100),MAX($D$3:$D$100),IF(BC45&lt;$D$3,$D$3,INDEX($D$3:$D$100,MATCH(BC45,$D$3:$D$100)+1)))</f>
        <v>2040</v>
      </c>
      <c r="BF45">
        <f t="shared" si="29"/>
        <v>0.40600000000000003</v>
      </c>
      <c r="BG45">
        <f t="shared" si="30"/>
        <v>0.40600000000000003</v>
      </c>
      <c r="BH45">
        <f t="shared" si="31"/>
        <v>0.40600000000000003</v>
      </c>
      <c r="BI45">
        <f t="shared" si="6"/>
        <v>432.79600000000005</v>
      </c>
      <c r="BJ45">
        <f t="shared" si="7"/>
        <v>0</v>
      </c>
      <c r="BL45" s="1" t="str" cm="1">
        <f t="array" ref="BL45">IF(INDEX(Utilities!45:45,$B$15)="","",INDEX(Utilities!45:45,$B$15))</f>
        <v/>
      </c>
      <c r="BM45" s="1" t="str" cm="1">
        <f t="array" ref="BM45">IF(INDEX(Utilities!45:45,$B$15 + 6)="","",INDEX(Utilities!45:45,$B$15 + 6))</f>
        <v/>
      </c>
      <c r="BO45">
        <f t="shared" si="41"/>
        <v>2055</v>
      </c>
      <c r="BP45">
        <f t="shared" si="32"/>
        <v>2040</v>
      </c>
      <c r="BQ45" cm="1">
        <f t="array" ref="BQ45">IF(BP45&gt;=MAX($D$3:$D$100),MAX($D$3:$D$100),IF(BO45&lt;$D$3,$D$3,INDEX($D$3:$D$100,MATCH(BO45,$D$3:$D$100)+1)))</f>
        <v>2040</v>
      </c>
      <c r="BR45">
        <f t="shared" si="33"/>
        <v>6.1510000000000007</v>
      </c>
      <c r="BS45">
        <f t="shared" si="34"/>
        <v>6.1510000000000007</v>
      </c>
      <c r="BT45">
        <f t="shared" si="35"/>
        <v>6.1510000000000007</v>
      </c>
      <c r="BU45">
        <f t="shared" si="8"/>
        <v>6556.9660000000003</v>
      </c>
      <c r="BV45">
        <f t="shared" si="9"/>
        <v>0</v>
      </c>
    </row>
    <row r="46" spans="4:74" x14ac:dyDescent="0.25">
      <c r="D46" s="1" t="str" cm="1">
        <f t="array" ref="D46">IF(INDEX(Utilities!46:46,$B$15)="","",INDEX(Utilities!46:46,$B$15))</f>
        <v/>
      </c>
      <c r="E46" s="1" t="str" cm="1">
        <f t="array" ref="E46">IF(INDEX(Utilities!46:46,$B$15 + 1)="","",INDEX(Utilities!46:46,$B$15 + 1))</f>
        <v/>
      </c>
      <c r="G46">
        <f t="shared" si="36"/>
        <v>2056</v>
      </c>
      <c r="H46">
        <f t="shared" si="10"/>
        <v>2040</v>
      </c>
      <c r="I46" cm="1">
        <f t="array" ref="I46">IF(H46&gt;=MAX($D$3:$D$100),MAX($D$3:$D$100),IF(G46&lt;$D$3,$D$3,INDEX($D$3:$D$100,MATCH(G46,$D$3:$D$100)+1)))</f>
        <v>2040</v>
      </c>
      <c r="J46">
        <f t="shared" si="11"/>
        <v>4.0300000000000002E-2</v>
      </c>
      <c r="K46">
        <f t="shared" si="12"/>
        <v>4.0300000000000002E-2</v>
      </c>
      <c r="L46">
        <f t="shared" si="13"/>
        <v>4.0300000000000002E-2</v>
      </c>
      <c r="M46">
        <f t="shared" si="14"/>
        <v>42.959800000000001</v>
      </c>
      <c r="N46">
        <f t="shared" si="15"/>
        <v>0</v>
      </c>
      <c r="P46" s="1" t="str" cm="1">
        <f t="array" ref="P46">IF(INDEX(Utilities!46:46,$B$15)="","",INDEX(Utilities!46:46,$B$15))</f>
        <v/>
      </c>
      <c r="Q46" s="1" t="str" cm="1">
        <f t="array" ref="Q46">IF(INDEX(Utilities!46:46,$B$15 + 2)="","",INDEX(Utilities!46:46,$B$15 + 2))</f>
        <v/>
      </c>
      <c r="S46">
        <f t="shared" si="37"/>
        <v>2056</v>
      </c>
      <c r="T46">
        <f t="shared" si="16"/>
        <v>2040</v>
      </c>
      <c r="U46" cm="1">
        <f t="array" ref="U46">IF(T46&gt;=MAX($D$3:$D$100),MAX($D$3:$D$100),IF(S46&lt;$D$3,$D$3,INDEX($D$3:$D$100,MATCH(S46,$D$3:$D$100)+1)))</f>
        <v>2040</v>
      </c>
      <c r="V46">
        <f t="shared" si="17"/>
        <v>2.73E-5</v>
      </c>
      <c r="W46">
        <f t="shared" si="18"/>
        <v>2.73E-5</v>
      </c>
      <c r="X46">
        <f t="shared" si="19"/>
        <v>2.73E-5</v>
      </c>
      <c r="Y46">
        <f t="shared" si="0"/>
        <v>2.9101800000000001E-2</v>
      </c>
      <c r="Z46">
        <f t="shared" si="1"/>
        <v>0</v>
      </c>
      <c r="AB46" s="1" t="str" cm="1">
        <f t="array" ref="AB46">IF(INDEX(Utilities!46:46,$B$15)="","",INDEX(Utilities!46:46,$B$15))</f>
        <v/>
      </c>
      <c r="AC46" s="1" t="str" cm="1">
        <f t="array" ref="AC46">IF(INDEX(Utilities!46:46,$B$15 + 3)="","",INDEX(Utilities!46:46,$B$15 + 3))</f>
        <v/>
      </c>
      <c r="AE46">
        <f t="shared" si="38"/>
        <v>2056</v>
      </c>
      <c r="AF46">
        <f t="shared" si="20"/>
        <v>2040</v>
      </c>
      <c r="AG46" cm="1">
        <f t="array" ref="AG46">IF(AF46&gt;=MAX($D$3:$D$100),MAX($D$3:$D$100),IF(AE46&lt;$D$3,$D$3,INDEX($D$3:$D$100,MATCH(AE46,$D$3:$D$100)+1)))</f>
        <v>2040</v>
      </c>
      <c r="AH46">
        <f t="shared" si="21"/>
        <v>2.6800000000000001E-4</v>
      </c>
      <c r="AI46">
        <f t="shared" si="22"/>
        <v>2.6800000000000001E-4</v>
      </c>
      <c r="AJ46">
        <f t="shared" si="23"/>
        <v>2.6800000000000001E-4</v>
      </c>
      <c r="AK46">
        <f t="shared" si="2"/>
        <v>0.285688</v>
      </c>
      <c r="AL46">
        <f t="shared" si="3"/>
        <v>0</v>
      </c>
      <c r="AN46" s="1" t="str" cm="1">
        <f t="array" ref="AN46">IF(INDEX(Utilities!46:46,$B$15)="","",INDEX(Utilities!46:46,$B$15))</f>
        <v/>
      </c>
      <c r="AO46" s="1" t="str" cm="1">
        <f t="array" ref="AO46">IF(INDEX(Utilities!46:46,$B$15 + 4)="","",INDEX(Utilities!46:46,$B$15 + 4))</f>
        <v/>
      </c>
      <c r="AQ46">
        <f t="shared" si="39"/>
        <v>2056</v>
      </c>
      <c r="AR46">
        <f t="shared" si="24"/>
        <v>2040</v>
      </c>
      <c r="AS46" cm="1">
        <f t="array" ref="AS46">IF(AR46&gt;=MAX($D$3:$D$100),MAX($D$3:$D$100),IF(AQ46&lt;$D$3,$D$3,INDEX($D$3:$D$100,MATCH(AQ46,$D$3:$D$100)+1)))</f>
        <v>2040</v>
      </c>
      <c r="AT46">
        <f t="shared" si="25"/>
        <v>6.0300000000000002E-5</v>
      </c>
      <c r="AU46">
        <f t="shared" si="26"/>
        <v>6.0300000000000002E-5</v>
      </c>
      <c r="AV46">
        <f t="shared" si="27"/>
        <v>6.0300000000000002E-5</v>
      </c>
      <c r="AW46">
        <f t="shared" si="4"/>
        <v>6.4279799999999998E-2</v>
      </c>
      <c r="AX46">
        <f t="shared" si="5"/>
        <v>0</v>
      </c>
      <c r="AZ46" s="1" t="str" cm="1">
        <f t="array" ref="AZ46">IF(INDEX(Utilities!46:46,$B$15)="","",INDEX(Utilities!46:46,$B$15))</f>
        <v/>
      </c>
      <c r="BA46" s="1" t="str" cm="1">
        <f t="array" ref="BA46">IF(INDEX(Utilities!46:46,$B$15 + 5)="","",INDEX(Utilities!46:46,$B$15 + 5))</f>
        <v/>
      </c>
      <c r="BC46">
        <f t="shared" si="40"/>
        <v>2056</v>
      </c>
      <c r="BD46">
        <f t="shared" si="28"/>
        <v>2040</v>
      </c>
      <c r="BE46" cm="1">
        <f t="array" ref="BE46">IF(BD46&gt;=MAX($D$3:$D$100),MAX($D$3:$D$100),IF(BC46&lt;$D$3,$D$3,INDEX($D$3:$D$100,MATCH(BC46,$D$3:$D$100)+1)))</f>
        <v>2040</v>
      </c>
      <c r="BF46">
        <f t="shared" si="29"/>
        <v>0.40600000000000003</v>
      </c>
      <c r="BG46">
        <f t="shared" si="30"/>
        <v>0.40600000000000003</v>
      </c>
      <c r="BH46">
        <f t="shared" si="31"/>
        <v>0.40600000000000003</v>
      </c>
      <c r="BI46">
        <f t="shared" si="6"/>
        <v>432.79600000000005</v>
      </c>
      <c r="BJ46">
        <f t="shared" si="7"/>
        <v>0</v>
      </c>
      <c r="BL46" s="1" t="str" cm="1">
        <f t="array" ref="BL46">IF(INDEX(Utilities!46:46,$B$15)="","",INDEX(Utilities!46:46,$B$15))</f>
        <v/>
      </c>
      <c r="BM46" s="1" t="str" cm="1">
        <f t="array" ref="BM46">IF(INDEX(Utilities!46:46,$B$15 + 6)="","",INDEX(Utilities!46:46,$B$15 + 6))</f>
        <v/>
      </c>
      <c r="BO46">
        <f t="shared" si="41"/>
        <v>2056</v>
      </c>
      <c r="BP46">
        <f t="shared" si="32"/>
        <v>2040</v>
      </c>
      <c r="BQ46" cm="1">
        <f t="array" ref="BQ46">IF(BP46&gt;=MAX($D$3:$D$100),MAX($D$3:$D$100),IF(BO46&lt;$D$3,$D$3,INDEX($D$3:$D$100,MATCH(BO46,$D$3:$D$100)+1)))</f>
        <v>2040</v>
      </c>
      <c r="BR46">
        <f t="shared" si="33"/>
        <v>6.1510000000000007</v>
      </c>
      <c r="BS46">
        <f t="shared" si="34"/>
        <v>6.1510000000000007</v>
      </c>
      <c r="BT46">
        <f t="shared" si="35"/>
        <v>6.1510000000000007</v>
      </c>
      <c r="BU46">
        <f t="shared" si="8"/>
        <v>6556.9660000000003</v>
      </c>
      <c r="BV46">
        <f t="shared" si="9"/>
        <v>0</v>
      </c>
    </row>
    <row r="47" spans="4:74" x14ac:dyDescent="0.25">
      <c r="D47" s="1" t="str" cm="1">
        <f t="array" ref="D47">IF(INDEX(Utilities!47:47,$B$15)="","",INDEX(Utilities!47:47,$B$15))</f>
        <v/>
      </c>
      <c r="E47" s="1" t="str" cm="1">
        <f t="array" ref="E47">IF(INDEX(Utilities!47:47,$B$15 + 1)="","",INDEX(Utilities!47:47,$B$15 + 1))</f>
        <v/>
      </c>
      <c r="G47">
        <f t="shared" si="36"/>
        <v>2057</v>
      </c>
      <c r="H47">
        <f t="shared" si="10"/>
        <v>2040</v>
      </c>
      <c r="I47" cm="1">
        <f t="array" ref="I47">IF(H47&gt;=MAX($D$3:$D$100),MAX($D$3:$D$100),IF(G47&lt;$D$3,$D$3,INDEX($D$3:$D$100,MATCH(G47,$D$3:$D$100)+1)))</f>
        <v>2040</v>
      </c>
      <c r="J47">
        <f t="shared" si="11"/>
        <v>4.0300000000000002E-2</v>
      </c>
      <c r="K47">
        <f t="shared" si="12"/>
        <v>4.0300000000000002E-2</v>
      </c>
      <c r="L47">
        <f t="shared" si="13"/>
        <v>4.0300000000000002E-2</v>
      </c>
      <c r="M47">
        <f t="shared" si="14"/>
        <v>42.959800000000001</v>
      </c>
      <c r="N47">
        <f t="shared" si="15"/>
        <v>0</v>
      </c>
      <c r="P47" s="1" t="str" cm="1">
        <f t="array" ref="P47">IF(INDEX(Utilities!47:47,$B$15)="","",INDEX(Utilities!47:47,$B$15))</f>
        <v/>
      </c>
      <c r="Q47" s="1" t="str" cm="1">
        <f t="array" ref="Q47">IF(INDEX(Utilities!47:47,$B$15 + 2)="","",INDEX(Utilities!47:47,$B$15 + 2))</f>
        <v/>
      </c>
      <c r="S47">
        <f t="shared" si="37"/>
        <v>2057</v>
      </c>
      <c r="T47">
        <f t="shared" si="16"/>
        <v>2040</v>
      </c>
      <c r="U47" cm="1">
        <f t="array" ref="U47">IF(T47&gt;=MAX($D$3:$D$100),MAX($D$3:$D$100),IF(S47&lt;$D$3,$D$3,INDEX($D$3:$D$100,MATCH(S47,$D$3:$D$100)+1)))</f>
        <v>2040</v>
      </c>
      <c r="V47">
        <f t="shared" si="17"/>
        <v>2.73E-5</v>
      </c>
      <c r="W47">
        <f t="shared" si="18"/>
        <v>2.73E-5</v>
      </c>
      <c r="X47">
        <f t="shared" si="19"/>
        <v>2.73E-5</v>
      </c>
      <c r="Y47">
        <f t="shared" si="0"/>
        <v>2.9101800000000001E-2</v>
      </c>
      <c r="Z47">
        <f t="shared" si="1"/>
        <v>0</v>
      </c>
      <c r="AB47" s="1" t="str" cm="1">
        <f t="array" ref="AB47">IF(INDEX(Utilities!47:47,$B$15)="","",INDEX(Utilities!47:47,$B$15))</f>
        <v/>
      </c>
      <c r="AC47" s="1" t="str" cm="1">
        <f t="array" ref="AC47">IF(INDEX(Utilities!47:47,$B$15 + 3)="","",INDEX(Utilities!47:47,$B$15 + 3))</f>
        <v/>
      </c>
      <c r="AE47">
        <f t="shared" si="38"/>
        <v>2057</v>
      </c>
      <c r="AF47">
        <f t="shared" si="20"/>
        <v>2040</v>
      </c>
      <c r="AG47" cm="1">
        <f t="array" ref="AG47">IF(AF47&gt;=MAX($D$3:$D$100),MAX($D$3:$D$100),IF(AE47&lt;$D$3,$D$3,INDEX($D$3:$D$100,MATCH(AE47,$D$3:$D$100)+1)))</f>
        <v>2040</v>
      </c>
      <c r="AH47">
        <f t="shared" si="21"/>
        <v>2.6800000000000001E-4</v>
      </c>
      <c r="AI47">
        <f t="shared" si="22"/>
        <v>2.6800000000000001E-4</v>
      </c>
      <c r="AJ47">
        <f t="shared" si="23"/>
        <v>2.6800000000000001E-4</v>
      </c>
      <c r="AK47">
        <f t="shared" si="2"/>
        <v>0.285688</v>
      </c>
      <c r="AL47">
        <f t="shared" si="3"/>
        <v>0</v>
      </c>
      <c r="AN47" s="1" t="str" cm="1">
        <f t="array" ref="AN47">IF(INDEX(Utilities!47:47,$B$15)="","",INDEX(Utilities!47:47,$B$15))</f>
        <v/>
      </c>
      <c r="AO47" s="1" t="str" cm="1">
        <f t="array" ref="AO47">IF(INDEX(Utilities!47:47,$B$15 + 4)="","",INDEX(Utilities!47:47,$B$15 + 4))</f>
        <v/>
      </c>
      <c r="AQ47">
        <f t="shared" si="39"/>
        <v>2057</v>
      </c>
      <c r="AR47">
        <f t="shared" si="24"/>
        <v>2040</v>
      </c>
      <c r="AS47" cm="1">
        <f t="array" ref="AS47">IF(AR47&gt;=MAX($D$3:$D$100),MAX($D$3:$D$100),IF(AQ47&lt;$D$3,$D$3,INDEX($D$3:$D$100,MATCH(AQ47,$D$3:$D$100)+1)))</f>
        <v>2040</v>
      </c>
      <c r="AT47">
        <f t="shared" si="25"/>
        <v>6.0300000000000002E-5</v>
      </c>
      <c r="AU47">
        <f t="shared" si="26"/>
        <v>6.0300000000000002E-5</v>
      </c>
      <c r="AV47">
        <f t="shared" si="27"/>
        <v>6.0300000000000002E-5</v>
      </c>
      <c r="AW47">
        <f t="shared" si="4"/>
        <v>6.4279799999999998E-2</v>
      </c>
      <c r="AX47">
        <f t="shared" si="5"/>
        <v>0</v>
      </c>
      <c r="AZ47" s="1" t="str" cm="1">
        <f t="array" ref="AZ47">IF(INDEX(Utilities!47:47,$B$15)="","",INDEX(Utilities!47:47,$B$15))</f>
        <v/>
      </c>
      <c r="BA47" s="1" t="str" cm="1">
        <f t="array" ref="BA47">IF(INDEX(Utilities!47:47,$B$15 + 5)="","",INDEX(Utilities!47:47,$B$15 + 5))</f>
        <v/>
      </c>
      <c r="BC47">
        <f t="shared" si="40"/>
        <v>2057</v>
      </c>
      <c r="BD47">
        <f t="shared" si="28"/>
        <v>2040</v>
      </c>
      <c r="BE47" cm="1">
        <f t="array" ref="BE47">IF(BD47&gt;=MAX($D$3:$D$100),MAX($D$3:$D$100),IF(BC47&lt;$D$3,$D$3,INDEX($D$3:$D$100,MATCH(BC47,$D$3:$D$100)+1)))</f>
        <v>2040</v>
      </c>
      <c r="BF47">
        <f t="shared" si="29"/>
        <v>0.40600000000000003</v>
      </c>
      <c r="BG47">
        <f t="shared" si="30"/>
        <v>0.40600000000000003</v>
      </c>
      <c r="BH47">
        <f t="shared" si="31"/>
        <v>0.40600000000000003</v>
      </c>
      <c r="BI47">
        <f t="shared" si="6"/>
        <v>432.79600000000005</v>
      </c>
      <c r="BJ47">
        <f t="shared" si="7"/>
        <v>0</v>
      </c>
      <c r="BL47" s="1" t="str" cm="1">
        <f t="array" ref="BL47">IF(INDEX(Utilities!47:47,$B$15)="","",INDEX(Utilities!47:47,$B$15))</f>
        <v/>
      </c>
      <c r="BM47" s="1" t="str" cm="1">
        <f t="array" ref="BM47">IF(INDEX(Utilities!47:47,$B$15 + 6)="","",INDEX(Utilities!47:47,$B$15 + 6))</f>
        <v/>
      </c>
      <c r="BO47">
        <f t="shared" si="41"/>
        <v>2057</v>
      </c>
      <c r="BP47">
        <f t="shared" si="32"/>
        <v>2040</v>
      </c>
      <c r="BQ47" cm="1">
        <f t="array" ref="BQ47">IF(BP47&gt;=MAX($D$3:$D$100),MAX($D$3:$D$100),IF(BO47&lt;$D$3,$D$3,INDEX($D$3:$D$100,MATCH(BO47,$D$3:$D$100)+1)))</f>
        <v>2040</v>
      </c>
      <c r="BR47">
        <f t="shared" si="33"/>
        <v>6.1510000000000007</v>
      </c>
      <c r="BS47">
        <f t="shared" si="34"/>
        <v>6.1510000000000007</v>
      </c>
      <c r="BT47">
        <f t="shared" si="35"/>
        <v>6.1510000000000007</v>
      </c>
      <c r="BU47">
        <f t="shared" si="8"/>
        <v>6556.9660000000003</v>
      </c>
      <c r="BV47">
        <f t="shared" si="9"/>
        <v>0</v>
      </c>
    </row>
    <row r="48" spans="4:74" x14ac:dyDescent="0.25">
      <c r="D48" s="1" t="str" cm="1">
        <f t="array" ref="D48">IF(INDEX(Utilities!48:48,$B$15)="","",INDEX(Utilities!48:48,$B$15))</f>
        <v/>
      </c>
      <c r="E48" s="1" t="str" cm="1">
        <f t="array" ref="E48">IF(INDEX(Utilities!48:48,$B$15 + 1)="","",INDEX(Utilities!48:48,$B$15 + 1))</f>
        <v/>
      </c>
      <c r="G48">
        <f t="shared" si="36"/>
        <v>2058</v>
      </c>
      <c r="H48">
        <f t="shared" si="10"/>
        <v>2040</v>
      </c>
      <c r="I48" cm="1">
        <f t="array" ref="I48">IF(H48&gt;=MAX($D$3:$D$100),MAX($D$3:$D$100),IF(G48&lt;$D$3,$D$3,INDEX($D$3:$D$100,MATCH(G48,$D$3:$D$100)+1)))</f>
        <v>2040</v>
      </c>
      <c r="J48">
        <f t="shared" si="11"/>
        <v>4.0300000000000002E-2</v>
      </c>
      <c r="K48">
        <f t="shared" si="12"/>
        <v>4.0300000000000002E-2</v>
      </c>
      <c r="L48">
        <f t="shared" si="13"/>
        <v>4.0300000000000002E-2</v>
      </c>
      <c r="M48">
        <f t="shared" si="14"/>
        <v>42.959800000000001</v>
      </c>
      <c r="N48">
        <f t="shared" si="15"/>
        <v>0</v>
      </c>
      <c r="P48" s="1" t="str" cm="1">
        <f t="array" ref="P48">IF(INDEX(Utilities!48:48,$B$15)="","",INDEX(Utilities!48:48,$B$15))</f>
        <v/>
      </c>
      <c r="Q48" s="1" t="str" cm="1">
        <f t="array" ref="Q48">IF(INDEX(Utilities!48:48,$B$15 + 2)="","",INDEX(Utilities!48:48,$B$15 + 2))</f>
        <v/>
      </c>
      <c r="S48">
        <f t="shared" si="37"/>
        <v>2058</v>
      </c>
      <c r="T48">
        <f t="shared" si="16"/>
        <v>2040</v>
      </c>
      <c r="U48" cm="1">
        <f t="array" ref="U48">IF(T48&gt;=MAX($D$3:$D$100),MAX($D$3:$D$100),IF(S48&lt;$D$3,$D$3,INDEX($D$3:$D$100,MATCH(S48,$D$3:$D$100)+1)))</f>
        <v>2040</v>
      </c>
      <c r="V48">
        <f t="shared" si="17"/>
        <v>2.73E-5</v>
      </c>
      <c r="W48">
        <f t="shared" si="18"/>
        <v>2.73E-5</v>
      </c>
      <c r="X48">
        <f t="shared" si="19"/>
        <v>2.73E-5</v>
      </c>
      <c r="Y48">
        <f t="shared" si="0"/>
        <v>2.9101800000000001E-2</v>
      </c>
      <c r="Z48">
        <f t="shared" si="1"/>
        <v>0</v>
      </c>
      <c r="AB48" s="1" t="str" cm="1">
        <f t="array" ref="AB48">IF(INDEX(Utilities!48:48,$B$15)="","",INDEX(Utilities!48:48,$B$15))</f>
        <v/>
      </c>
      <c r="AC48" s="1" t="str" cm="1">
        <f t="array" ref="AC48">IF(INDEX(Utilities!48:48,$B$15 + 3)="","",INDEX(Utilities!48:48,$B$15 + 3))</f>
        <v/>
      </c>
      <c r="AE48">
        <f t="shared" si="38"/>
        <v>2058</v>
      </c>
      <c r="AF48">
        <f t="shared" si="20"/>
        <v>2040</v>
      </c>
      <c r="AG48" cm="1">
        <f t="array" ref="AG48">IF(AF48&gt;=MAX($D$3:$D$100),MAX($D$3:$D$100),IF(AE48&lt;$D$3,$D$3,INDEX($D$3:$D$100,MATCH(AE48,$D$3:$D$100)+1)))</f>
        <v>2040</v>
      </c>
      <c r="AH48">
        <f t="shared" si="21"/>
        <v>2.6800000000000001E-4</v>
      </c>
      <c r="AI48">
        <f t="shared" si="22"/>
        <v>2.6800000000000001E-4</v>
      </c>
      <c r="AJ48">
        <f t="shared" si="23"/>
        <v>2.6800000000000001E-4</v>
      </c>
      <c r="AK48">
        <f t="shared" si="2"/>
        <v>0.285688</v>
      </c>
      <c r="AL48">
        <f t="shared" si="3"/>
        <v>0</v>
      </c>
      <c r="AN48" s="1" t="str" cm="1">
        <f t="array" ref="AN48">IF(INDEX(Utilities!48:48,$B$15)="","",INDEX(Utilities!48:48,$B$15))</f>
        <v/>
      </c>
      <c r="AO48" s="1" t="str" cm="1">
        <f t="array" ref="AO48">IF(INDEX(Utilities!48:48,$B$15 + 4)="","",INDEX(Utilities!48:48,$B$15 + 4))</f>
        <v/>
      </c>
      <c r="AQ48">
        <f t="shared" si="39"/>
        <v>2058</v>
      </c>
      <c r="AR48">
        <f t="shared" si="24"/>
        <v>2040</v>
      </c>
      <c r="AS48" cm="1">
        <f t="array" ref="AS48">IF(AR48&gt;=MAX($D$3:$D$100),MAX($D$3:$D$100),IF(AQ48&lt;$D$3,$D$3,INDEX($D$3:$D$100,MATCH(AQ48,$D$3:$D$100)+1)))</f>
        <v>2040</v>
      </c>
      <c r="AT48">
        <f t="shared" si="25"/>
        <v>6.0300000000000002E-5</v>
      </c>
      <c r="AU48">
        <f t="shared" si="26"/>
        <v>6.0300000000000002E-5</v>
      </c>
      <c r="AV48">
        <f t="shared" si="27"/>
        <v>6.0300000000000002E-5</v>
      </c>
      <c r="AW48">
        <f t="shared" si="4"/>
        <v>6.4279799999999998E-2</v>
      </c>
      <c r="AX48">
        <f t="shared" si="5"/>
        <v>0</v>
      </c>
      <c r="AZ48" s="1" t="str" cm="1">
        <f t="array" ref="AZ48">IF(INDEX(Utilities!48:48,$B$15)="","",INDEX(Utilities!48:48,$B$15))</f>
        <v/>
      </c>
      <c r="BA48" s="1" t="str" cm="1">
        <f t="array" ref="BA48">IF(INDEX(Utilities!48:48,$B$15 + 5)="","",INDEX(Utilities!48:48,$B$15 + 5))</f>
        <v/>
      </c>
      <c r="BC48">
        <f t="shared" si="40"/>
        <v>2058</v>
      </c>
      <c r="BD48">
        <f t="shared" si="28"/>
        <v>2040</v>
      </c>
      <c r="BE48" cm="1">
        <f t="array" ref="BE48">IF(BD48&gt;=MAX($D$3:$D$100),MAX($D$3:$D$100),IF(BC48&lt;$D$3,$D$3,INDEX($D$3:$D$100,MATCH(BC48,$D$3:$D$100)+1)))</f>
        <v>2040</v>
      </c>
      <c r="BF48">
        <f t="shared" si="29"/>
        <v>0.40600000000000003</v>
      </c>
      <c r="BG48">
        <f t="shared" si="30"/>
        <v>0.40600000000000003</v>
      </c>
      <c r="BH48">
        <f t="shared" si="31"/>
        <v>0.40600000000000003</v>
      </c>
      <c r="BI48">
        <f t="shared" si="6"/>
        <v>432.79600000000005</v>
      </c>
      <c r="BJ48">
        <f t="shared" si="7"/>
        <v>0</v>
      </c>
      <c r="BL48" s="1" t="str" cm="1">
        <f t="array" ref="BL48">IF(INDEX(Utilities!48:48,$B$15)="","",INDEX(Utilities!48:48,$B$15))</f>
        <v/>
      </c>
      <c r="BM48" s="1" t="str" cm="1">
        <f t="array" ref="BM48">IF(INDEX(Utilities!48:48,$B$15 + 6)="","",INDEX(Utilities!48:48,$B$15 + 6))</f>
        <v/>
      </c>
      <c r="BO48">
        <f t="shared" si="41"/>
        <v>2058</v>
      </c>
      <c r="BP48">
        <f t="shared" si="32"/>
        <v>2040</v>
      </c>
      <c r="BQ48" cm="1">
        <f t="array" ref="BQ48">IF(BP48&gt;=MAX($D$3:$D$100),MAX($D$3:$D$100),IF(BO48&lt;$D$3,$D$3,INDEX($D$3:$D$100,MATCH(BO48,$D$3:$D$100)+1)))</f>
        <v>2040</v>
      </c>
      <c r="BR48">
        <f t="shared" si="33"/>
        <v>6.1510000000000007</v>
      </c>
      <c r="BS48">
        <f t="shared" si="34"/>
        <v>6.1510000000000007</v>
      </c>
      <c r="BT48">
        <f t="shared" si="35"/>
        <v>6.1510000000000007</v>
      </c>
      <c r="BU48">
        <f t="shared" si="8"/>
        <v>6556.9660000000003</v>
      </c>
      <c r="BV48">
        <f t="shared" si="9"/>
        <v>0</v>
      </c>
    </row>
    <row r="49" spans="4:74" x14ac:dyDescent="0.25">
      <c r="D49" s="1" t="str" cm="1">
        <f t="array" ref="D49">IF(INDEX(Utilities!49:49,$B$15)="","",INDEX(Utilities!49:49,$B$15))</f>
        <v/>
      </c>
      <c r="E49" s="1" t="str" cm="1">
        <f t="array" ref="E49">IF(INDEX(Utilities!49:49,$B$15 + 1)="","",INDEX(Utilities!49:49,$B$15 + 1))</f>
        <v/>
      </c>
      <c r="G49">
        <f t="shared" si="36"/>
        <v>2059</v>
      </c>
      <c r="H49">
        <f t="shared" si="10"/>
        <v>2040</v>
      </c>
      <c r="I49" cm="1">
        <f t="array" ref="I49">IF(H49&gt;=MAX($D$3:$D$100),MAX($D$3:$D$100),IF(G49&lt;$D$3,$D$3,INDEX($D$3:$D$100,MATCH(G49,$D$3:$D$100)+1)))</f>
        <v>2040</v>
      </c>
      <c r="J49">
        <f t="shared" si="11"/>
        <v>4.0300000000000002E-2</v>
      </c>
      <c r="K49">
        <f t="shared" si="12"/>
        <v>4.0300000000000002E-2</v>
      </c>
      <c r="L49">
        <f t="shared" si="13"/>
        <v>4.0300000000000002E-2</v>
      </c>
      <c r="M49">
        <f t="shared" si="14"/>
        <v>42.959800000000001</v>
      </c>
      <c r="N49">
        <f t="shared" si="15"/>
        <v>0</v>
      </c>
      <c r="P49" s="1" t="str" cm="1">
        <f t="array" ref="P49">IF(INDEX(Utilities!49:49,$B$15)="","",INDEX(Utilities!49:49,$B$15))</f>
        <v/>
      </c>
      <c r="Q49" s="1" t="str" cm="1">
        <f t="array" ref="Q49">IF(INDEX(Utilities!49:49,$B$15 + 2)="","",INDEX(Utilities!49:49,$B$15 + 2))</f>
        <v/>
      </c>
      <c r="S49">
        <f t="shared" si="37"/>
        <v>2059</v>
      </c>
      <c r="T49">
        <f t="shared" si="16"/>
        <v>2040</v>
      </c>
      <c r="U49" cm="1">
        <f t="array" ref="U49">IF(T49&gt;=MAX($D$3:$D$100),MAX($D$3:$D$100),IF(S49&lt;$D$3,$D$3,INDEX($D$3:$D$100,MATCH(S49,$D$3:$D$100)+1)))</f>
        <v>2040</v>
      </c>
      <c r="V49">
        <f t="shared" si="17"/>
        <v>2.73E-5</v>
      </c>
      <c r="W49">
        <f t="shared" si="18"/>
        <v>2.73E-5</v>
      </c>
      <c r="X49">
        <f t="shared" si="19"/>
        <v>2.73E-5</v>
      </c>
      <c r="Y49">
        <f t="shared" si="0"/>
        <v>2.9101800000000001E-2</v>
      </c>
      <c r="Z49">
        <f t="shared" si="1"/>
        <v>0</v>
      </c>
      <c r="AB49" s="1" t="str" cm="1">
        <f t="array" ref="AB49">IF(INDEX(Utilities!49:49,$B$15)="","",INDEX(Utilities!49:49,$B$15))</f>
        <v/>
      </c>
      <c r="AC49" s="1" t="str" cm="1">
        <f t="array" ref="AC49">IF(INDEX(Utilities!49:49,$B$15 + 3)="","",INDEX(Utilities!49:49,$B$15 + 3))</f>
        <v/>
      </c>
      <c r="AE49">
        <f t="shared" si="38"/>
        <v>2059</v>
      </c>
      <c r="AF49">
        <f t="shared" si="20"/>
        <v>2040</v>
      </c>
      <c r="AG49" cm="1">
        <f t="array" ref="AG49">IF(AF49&gt;=MAX($D$3:$D$100),MAX($D$3:$D$100),IF(AE49&lt;$D$3,$D$3,INDEX($D$3:$D$100,MATCH(AE49,$D$3:$D$100)+1)))</f>
        <v>2040</v>
      </c>
      <c r="AH49">
        <f t="shared" si="21"/>
        <v>2.6800000000000001E-4</v>
      </c>
      <c r="AI49">
        <f t="shared" si="22"/>
        <v>2.6800000000000001E-4</v>
      </c>
      <c r="AJ49">
        <f t="shared" si="23"/>
        <v>2.6800000000000001E-4</v>
      </c>
      <c r="AK49">
        <f t="shared" si="2"/>
        <v>0.285688</v>
      </c>
      <c r="AL49">
        <f t="shared" si="3"/>
        <v>0</v>
      </c>
      <c r="AN49" s="1" t="str" cm="1">
        <f t="array" ref="AN49">IF(INDEX(Utilities!49:49,$B$15)="","",INDEX(Utilities!49:49,$B$15))</f>
        <v/>
      </c>
      <c r="AO49" s="1" t="str" cm="1">
        <f t="array" ref="AO49">IF(INDEX(Utilities!49:49,$B$15 + 4)="","",INDEX(Utilities!49:49,$B$15 + 4))</f>
        <v/>
      </c>
      <c r="AQ49">
        <f t="shared" si="39"/>
        <v>2059</v>
      </c>
      <c r="AR49">
        <f t="shared" si="24"/>
        <v>2040</v>
      </c>
      <c r="AS49" cm="1">
        <f t="array" ref="AS49">IF(AR49&gt;=MAX($D$3:$D$100),MAX($D$3:$D$100),IF(AQ49&lt;$D$3,$D$3,INDEX($D$3:$D$100,MATCH(AQ49,$D$3:$D$100)+1)))</f>
        <v>2040</v>
      </c>
      <c r="AT49">
        <f t="shared" si="25"/>
        <v>6.0300000000000002E-5</v>
      </c>
      <c r="AU49">
        <f t="shared" si="26"/>
        <v>6.0300000000000002E-5</v>
      </c>
      <c r="AV49">
        <f t="shared" si="27"/>
        <v>6.0300000000000002E-5</v>
      </c>
      <c r="AW49">
        <f t="shared" si="4"/>
        <v>6.4279799999999998E-2</v>
      </c>
      <c r="AX49">
        <f t="shared" si="5"/>
        <v>0</v>
      </c>
      <c r="AZ49" s="1" t="str" cm="1">
        <f t="array" ref="AZ49">IF(INDEX(Utilities!49:49,$B$15)="","",INDEX(Utilities!49:49,$B$15))</f>
        <v/>
      </c>
      <c r="BA49" s="1" t="str" cm="1">
        <f t="array" ref="BA49">IF(INDEX(Utilities!49:49,$B$15 + 5)="","",INDEX(Utilities!49:49,$B$15 + 5))</f>
        <v/>
      </c>
      <c r="BC49">
        <f t="shared" si="40"/>
        <v>2059</v>
      </c>
      <c r="BD49">
        <f t="shared" si="28"/>
        <v>2040</v>
      </c>
      <c r="BE49" cm="1">
        <f t="array" ref="BE49">IF(BD49&gt;=MAX($D$3:$D$100),MAX($D$3:$D$100),IF(BC49&lt;$D$3,$D$3,INDEX($D$3:$D$100,MATCH(BC49,$D$3:$D$100)+1)))</f>
        <v>2040</v>
      </c>
      <c r="BF49">
        <f t="shared" si="29"/>
        <v>0.40600000000000003</v>
      </c>
      <c r="BG49">
        <f t="shared" si="30"/>
        <v>0.40600000000000003</v>
      </c>
      <c r="BH49">
        <f t="shared" si="31"/>
        <v>0.40600000000000003</v>
      </c>
      <c r="BI49">
        <f t="shared" si="6"/>
        <v>432.79600000000005</v>
      </c>
      <c r="BJ49">
        <f t="shared" si="7"/>
        <v>0</v>
      </c>
      <c r="BL49" s="1" t="str" cm="1">
        <f t="array" ref="BL49">IF(INDEX(Utilities!49:49,$B$15)="","",INDEX(Utilities!49:49,$B$15))</f>
        <v/>
      </c>
      <c r="BM49" s="1" t="str" cm="1">
        <f t="array" ref="BM49">IF(INDEX(Utilities!49:49,$B$15 + 6)="","",INDEX(Utilities!49:49,$B$15 + 6))</f>
        <v/>
      </c>
      <c r="BO49">
        <f t="shared" si="41"/>
        <v>2059</v>
      </c>
      <c r="BP49">
        <f t="shared" si="32"/>
        <v>2040</v>
      </c>
      <c r="BQ49" cm="1">
        <f t="array" ref="BQ49">IF(BP49&gt;=MAX($D$3:$D$100),MAX($D$3:$D$100),IF(BO49&lt;$D$3,$D$3,INDEX($D$3:$D$100,MATCH(BO49,$D$3:$D$100)+1)))</f>
        <v>2040</v>
      </c>
      <c r="BR49">
        <f t="shared" si="33"/>
        <v>6.1510000000000007</v>
      </c>
      <c r="BS49">
        <f t="shared" si="34"/>
        <v>6.1510000000000007</v>
      </c>
      <c r="BT49">
        <f t="shared" si="35"/>
        <v>6.1510000000000007</v>
      </c>
      <c r="BU49">
        <f t="shared" si="8"/>
        <v>6556.9660000000003</v>
      </c>
      <c r="BV49">
        <f t="shared" si="9"/>
        <v>0</v>
      </c>
    </row>
    <row r="50" spans="4:74" x14ac:dyDescent="0.25">
      <c r="D50" s="1" t="str" cm="1">
        <f t="array" ref="D50">IF(INDEX(Utilities!50:50,$B$15)="","",INDEX(Utilities!50:50,$B$15))</f>
        <v/>
      </c>
      <c r="E50" s="1" t="str" cm="1">
        <f t="array" ref="E50">IF(INDEX(Utilities!50:50,$B$15 + 1)="","",INDEX(Utilities!50:50,$B$15 + 1))</f>
        <v/>
      </c>
      <c r="G50">
        <f t="shared" si="36"/>
        <v>2060</v>
      </c>
      <c r="H50">
        <f t="shared" si="10"/>
        <v>2040</v>
      </c>
      <c r="I50" cm="1">
        <f t="array" ref="I50">IF(H50&gt;=MAX($D$3:$D$100),MAX($D$3:$D$100),IF(G50&lt;$D$3,$D$3,INDEX($D$3:$D$100,MATCH(G50,$D$3:$D$100)+1)))</f>
        <v>2040</v>
      </c>
      <c r="J50">
        <f t="shared" si="11"/>
        <v>4.0300000000000002E-2</v>
      </c>
      <c r="K50">
        <f t="shared" si="12"/>
        <v>4.0300000000000002E-2</v>
      </c>
      <c r="L50">
        <f t="shared" si="13"/>
        <v>4.0300000000000002E-2</v>
      </c>
      <c r="M50">
        <f t="shared" si="14"/>
        <v>42.959800000000001</v>
      </c>
      <c r="N50">
        <f t="shared" si="15"/>
        <v>0</v>
      </c>
      <c r="P50" s="1" t="str" cm="1">
        <f t="array" ref="P50">IF(INDEX(Utilities!50:50,$B$15)="","",INDEX(Utilities!50:50,$B$15))</f>
        <v/>
      </c>
      <c r="Q50" s="1" t="str" cm="1">
        <f t="array" ref="Q50">IF(INDEX(Utilities!50:50,$B$15 + 2)="","",INDEX(Utilities!50:50,$B$15 + 2))</f>
        <v/>
      </c>
      <c r="S50">
        <f t="shared" si="37"/>
        <v>2060</v>
      </c>
      <c r="T50">
        <f t="shared" si="16"/>
        <v>2040</v>
      </c>
      <c r="U50" cm="1">
        <f t="array" ref="U50">IF(T50&gt;=MAX($D$3:$D$100),MAX($D$3:$D$100),IF(S50&lt;$D$3,$D$3,INDEX($D$3:$D$100,MATCH(S50,$D$3:$D$100)+1)))</f>
        <v>2040</v>
      </c>
      <c r="V50">
        <f t="shared" si="17"/>
        <v>2.73E-5</v>
      </c>
      <c r="W50">
        <f t="shared" si="18"/>
        <v>2.73E-5</v>
      </c>
      <c r="X50">
        <f t="shared" si="19"/>
        <v>2.73E-5</v>
      </c>
      <c r="Y50">
        <f t="shared" si="0"/>
        <v>2.9101800000000001E-2</v>
      </c>
      <c r="Z50">
        <f t="shared" si="1"/>
        <v>0</v>
      </c>
      <c r="AB50" s="1" t="str" cm="1">
        <f t="array" ref="AB50">IF(INDEX(Utilities!50:50,$B$15)="","",INDEX(Utilities!50:50,$B$15))</f>
        <v/>
      </c>
      <c r="AC50" s="1" t="str" cm="1">
        <f t="array" ref="AC50">IF(INDEX(Utilities!50:50,$B$15 + 3)="","",INDEX(Utilities!50:50,$B$15 + 3))</f>
        <v/>
      </c>
      <c r="AE50">
        <f t="shared" si="38"/>
        <v>2060</v>
      </c>
      <c r="AF50">
        <f t="shared" si="20"/>
        <v>2040</v>
      </c>
      <c r="AG50" cm="1">
        <f t="array" ref="AG50">IF(AF50&gt;=MAX($D$3:$D$100),MAX($D$3:$D$100),IF(AE50&lt;$D$3,$D$3,INDEX($D$3:$D$100,MATCH(AE50,$D$3:$D$100)+1)))</f>
        <v>2040</v>
      </c>
      <c r="AH50">
        <f t="shared" si="21"/>
        <v>2.6800000000000001E-4</v>
      </c>
      <c r="AI50">
        <f t="shared" si="22"/>
        <v>2.6800000000000001E-4</v>
      </c>
      <c r="AJ50">
        <f t="shared" si="23"/>
        <v>2.6800000000000001E-4</v>
      </c>
      <c r="AK50">
        <f t="shared" si="2"/>
        <v>0.285688</v>
      </c>
      <c r="AL50">
        <f t="shared" si="3"/>
        <v>0</v>
      </c>
      <c r="AN50" s="1" t="str" cm="1">
        <f t="array" ref="AN50">IF(INDEX(Utilities!50:50,$B$15)="","",INDEX(Utilities!50:50,$B$15))</f>
        <v/>
      </c>
      <c r="AO50" s="1" t="str" cm="1">
        <f t="array" ref="AO50">IF(INDEX(Utilities!50:50,$B$15 + 4)="","",INDEX(Utilities!50:50,$B$15 + 4))</f>
        <v/>
      </c>
      <c r="AQ50">
        <f t="shared" si="39"/>
        <v>2060</v>
      </c>
      <c r="AR50">
        <f t="shared" si="24"/>
        <v>2040</v>
      </c>
      <c r="AS50" cm="1">
        <f t="array" ref="AS50">IF(AR50&gt;=MAX($D$3:$D$100),MAX($D$3:$D$100),IF(AQ50&lt;$D$3,$D$3,INDEX($D$3:$D$100,MATCH(AQ50,$D$3:$D$100)+1)))</f>
        <v>2040</v>
      </c>
      <c r="AT50">
        <f t="shared" si="25"/>
        <v>6.0300000000000002E-5</v>
      </c>
      <c r="AU50">
        <f t="shared" si="26"/>
        <v>6.0300000000000002E-5</v>
      </c>
      <c r="AV50">
        <f t="shared" si="27"/>
        <v>6.0300000000000002E-5</v>
      </c>
      <c r="AW50">
        <f t="shared" si="4"/>
        <v>6.4279799999999998E-2</v>
      </c>
      <c r="AX50">
        <f t="shared" si="5"/>
        <v>0</v>
      </c>
      <c r="AZ50" s="1" t="str" cm="1">
        <f t="array" ref="AZ50">IF(INDEX(Utilities!50:50,$B$15)="","",INDEX(Utilities!50:50,$B$15))</f>
        <v/>
      </c>
      <c r="BA50" s="1" t="str" cm="1">
        <f t="array" ref="BA50">IF(INDEX(Utilities!50:50,$B$15 + 5)="","",INDEX(Utilities!50:50,$B$15 + 5))</f>
        <v/>
      </c>
      <c r="BC50">
        <f t="shared" si="40"/>
        <v>2060</v>
      </c>
      <c r="BD50">
        <f t="shared" si="28"/>
        <v>2040</v>
      </c>
      <c r="BE50" cm="1">
        <f t="array" ref="BE50">IF(BD50&gt;=MAX($D$3:$D$100),MAX($D$3:$D$100),IF(BC50&lt;$D$3,$D$3,INDEX($D$3:$D$100,MATCH(BC50,$D$3:$D$100)+1)))</f>
        <v>2040</v>
      </c>
      <c r="BF50">
        <f t="shared" si="29"/>
        <v>0.40600000000000003</v>
      </c>
      <c r="BG50">
        <f t="shared" si="30"/>
        <v>0.40600000000000003</v>
      </c>
      <c r="BH50">
        <f t="shared" si="31"/>
        <v>0.40600000000000003</v>
      </c>
      <c r="BI50">
        <f t="shared" si="6"/>
        <v>432.79600000000005</v>
      </c>
      <c r="BJ50">
        <f t="shared" si="7"/>
        <v>0</v>
      </c>
      <c r="BL50" s="1" t="str" cm="1">
        <f t="array" ref="BL50">IF(INDEX(Utilities!50:50,$B$15)="","",INDEX(Utilities!50:50,$B$15))</f>
        <v/>
      </c>
      <c r="BM50" s="1" t="str" cm="1">
        <f t="array" ref="BM50">IF(INDEX(Utilities!50:50,$B$15 + 6)="","",INDEX(Utilities!50:50,$B$15 + 6))</f>
        <v/>
      </c>
      <c r="BO50">
        <f t="shared" si="41"/>
        <v>2060</v>
      </c>
      <c r="BP50">
        <f t="shared" si="32"/>
        <v>2040</v>
      </c>
      <c r="BQ50" cm="1">
        <f t="array" ref="BQ50">IF(BP50&gt;=MAX($D$3:$D$100),MAX($D$3:$D$100),IF(BO50&lt;$D$3,$D$3,INDEX($D$3:$D$100,MATCH(BO50,$D$3:$D$100)+1)))</f>
        <v>2040</v>
      </c>
      <c r="BR50">
        <f t="shared" si="33"/>
        <v>6.1510000000000007</v>
      </c>
      <c r="BS50">
        <f t="shared" si="34"/>
        <v>6.1510000000000007</v>
      </c>
      <c r="BT50">
        <f t="shared" si="35"/>
        <v>6.1510000000000007</v>
      </c>
      <c r="BU50">
        <f t="shared" si="8"/>
        <v>6556.9660000000003</v>
      </c>
      <c r="BV50">
        <f t="shared" si="9"/>
        <v>0</v>
      </c>
    </row>
    <row r="51" spans="4:74" x14ac:dyDescent="0.25">
      <c r="D51" s="1" t="str" cm="1">
        <f t="array" ref="D51">IF(INDEX(Utilities!51:51,$B$15)="","",INDEX(Utilities!51:51,$B$15))</f>
        <v/>
      </c>
      <c r="E51" s="1" t="str" cm="1">
        <f t="array" ref="E51">IF(INDEX(Utilities!51:51,$B$15 + 1)="","",INDEX(Utilities!51:51,$B$15 + 1))</f>
        <v/>
      </c>
      <c r="G51">
        <f t="shared" si="36"/>
        <v>2061</v>
      </c>
      <c r="H51">
        <f t="shared" si="10"/>
        <v>2040</v>
      </c>
      <c r="I51" cm="1">
        <f t="array" ref="I51">IF(H51&gt;=MAX($D$3:$D$100),MAX($D$3:$D$100),IF(G51&lt;$D$3,$D$3,INDEX($D$3:$D$100,MATCH(G51,$D$3:$D$100)+1)))</f>
        <v>2040</v>
      </c>
      <c r="J51">
        <f t="shared" si="11"/>
        <v>4.0300000000000002E-2</v>
      </c>
      <c r="K51">
        <f t="shared" si="12"/>
        <v>4.0300000000000002E-2</v>
      </c>
      <c r="L51">
        <f t="shared" si="13"/>
        <v>4.0300000000000002E-2</v>
      </c>
      <c r="M51">
        <f t="shared" si="14"/>
        <v>42.959800000000001</v>
      </c>
      <c r="N51">
        <f t="shared" si="15"/>
        <v>0</v>
      </c>
      <c r="P51" s="1" t="str" cm="1">
        <f t="array" ref="P51">IF(INDEX(Utilities!51:51,$B$15)="","",INDEX(Utilities!51:51,$B$15))</f>
        <v/>
      </c>
      <c r="Q51" s="1" t="str" cm="1">
        <f t="array" ref="Q51">IF(INDEX(Utilities!51:51,$B$15 + 2)="","",INDEX(Utilities!51:51,$B$15 + 2))</f>
        <v/>
      </c>
      <c r="S51">
        <f t="shared" si="37"/>
        <v>2061</v>
      </c>
      <c r="T51">
        <f t="shared" si="16"/>
        <v>2040</v>
      </c>
      <c r="U51" cm="1">
        <f t="array" ref="U51">IF(T51&gt;=MAX($D$3:$D$100),MAX($D$3:$D$100),IF(S51&lt;$D$3,$D$3,INDEX($D$3:$D$100,MATCH(S51,$D$3:$D$100)+1)))</f>
        <v>2040</v>
      </c>
      <c r="V51">
        <f t="shared" si="17"/>
        <v>2.73E-5</v>
      </c>
      <c r="W51">
        <f t="shared" si="18"/>
        <v>2.73E-5</v>
      </c>
      <c r="X51">
        <f t="shared" si="19"/>
        <v>2.73E-5</v>
      </c>
      <c r="Y51">
        <f t="shared" si="0"/>
        <v>2.9101800000000001E-2</v>
      </c>
      <c r="Z51">
        <f t="shared" si="1"/>
        <v>0</v>
      </c>
      <c r="AB51" s="1" t="str" cm="1">
        <f t="array" ref="AB51">IF(INDEX(Utilities!51:51,$B$15)="","",INDEX(Utilities!51:51,$B$15))</f>
        <v/>
      </c>
      <c r="AC51" s="1" t="str" cm="1">
        <f t="array" ref="AC51">IF(INDEX(Utilities!51:51,$B$15 + 3)="","",INDEX(Utilities!51:51,$B$15 + 3))</f>
        <v/>
      </c>
      <c r="AE51">
        <f t="shared" si="38"/>
        <v>2061</v>
      </c>
      <c r="AF51">
        <f t="shared" si="20"/>
        <v>2040</v>
      </c>
      <c r="AG51" cm="1">
        <f t="array" ref="AG51">IF(AF51&gt;=MAX($D$3:$D$100),MAX($D$3:$D$100),IF(AE51&lt;$D$3,$D$3,INDEX($D$3:$D$100,MATCH(AE51,$D$3:$D$100)+1)))</f>
        <v>2040</v>
      </c>
      <c r="AH51">
        <f t="shared" si="21"/>
        <v>2.6800000000000001E-4</v>
      </c>
      <c r="AI51">
        <f t="shared" si="22"/>
        <v>2.6800000000000001E-4</v>
      </c>
      <c r="AJ51">
        <f t="shared" si="23"/>
        <v>2.6800000000000001E-4</v>
      </c>
      <c r="AK51">
        <f t="shared" si="2"/>
        <v>0.285688</v>
      </c>
      <c r="AL51">
        <f t="shared" si="3"/>
        <v>0</v>
      </c>
      <c r="AN51" s="1" t="str" cm="1">
        <f t="array" ref="AN51">IF(INDEX(Utilities!51:51,$B$15)="","",INDEX(Utilities!51:51,$B$15))</f>
        <v/>
      </c>
      <c r="AO51" s="1" t="str" cm="1">
        <f t="array" ref="AO51">IF(INDEX(Utilities!51:51,$B$15 + 4)="","",INDEX(Utilities!51:51,$B$15 + 4))</f>
        <v/>
      </c>
      <c r="AQ51">
        <f t="shared" si="39"/>
        <v>2061</v>
      </c>
      <c r="AR51">
        <f t="shared" si="24"/>
        <v>2040</v>
      </c>
      <c r="AS51" cm="1">
        <f t="array" ref="AS51">IF(AR51&gt;=MAX($D$3:$D$100),MAX($D$3:$D$100),IF(AQ51&lt;$D$3,$D$3,INDEX($D$3:$D$100,MATCH(AQ51,$D$3:$D$100)+1)))</f>
        <v>2040</v>
      </c>
      <c r="AT51">
        <f t="shared" si="25"/>
        <v>6.0300000000000002E-5</v>
      </c>
      <c r="AU51">
        <f t="shared" si="26"/>
        <v>6.0300000000000002E-5</v>
      </c>
      <c r="AV51">
        <f t="shared" si="27"/>
        <v>6.0300000000000002E-5</v>
      </c>
      <c r="AW51">
        <f t="shared" si="4"/>
        <v>6.4279799999999998E-2</v>
      </c>
      <c r="AX51">
        <f t="shared" si="5"/>
        <v>0</v>
      </c>
      <c r="AZ51" s="1" t="str" cm="1">
        <f t="array" ref="AZ51">IF(INDEX(Utilities!51:51,$B$15)="","",INDEX(Utilities!51:51,$B$15))</f>
        <v/>
      </c>
      <c r="BA51" s="1" t="str" cm="1">
        <f t="array" ref="BA51">IF(INDEX(Utilities!51:51,$B$15 + 5)="","",INDEX(Utilities!51:51,$B$15 + 5))</f>
        <v/>
      </c>
      <c r="BC51">
        <f t="shared" si="40"/>
        <v>2061</v>
      </c>
      <c r="BD51">
        <f t="shared" si="28"/>
        <v>2040</v>
      </c>
      <c r="BE51" cm="1">
        <f t="array" ref="BE51">IF(BD51&gt;=MAX($D$3:$D$100),MAX($D$3:$D$100),IF(BC51&lt;$D$3,$D$3,INDEX($D$3:$D$100,MATCH(BC51,$D$3:$D$100)+1)))</f>
        <v>2040</v>
      </c>
      <c r="BF51">
        <f t="shared" si="29"/>
        <v>0.40600000000000003</v>
      </c>
      <c r="BG51">
        <f t="shared" si="30"/>
        <v>0.40600000000000003</v>
      </c>
      <c r="BH51">
        <f t="shared" si="31"/>
        <v>0.40600000000000003</v>
      </c>
      <c r="BI51">
        <f t="shared" si="6"/>
        <v>432.79600000000005</v>
      </c>
      <c r="BJ51">
        <f t="shared" si="7"/>
        <v>0</v>
      </c>
      <c r="BL51" s="1" t="str" cm="1">
        <f t="array" ref="BL51">IF(INDEX(Utilities!51:51,$B$15)="","",INDEX(Utilities!51:51,$B$15))</f>
        <v/>
      </c>
      <c r="BM51" s="1" t="str" cm="1">
        <f t="array" ref="BM51">IF(INDEX(Utilities!51:51,$B$15 + 6)="","",INDEX(Utilities!51:51,$B$15 + 6))</f>
        <v/>
      </c>
      <c r="BO51">
        <f t="shared" si="41"/>
        <v>2061</v>
      </c>
      <c r="BP51">
        <f t="shared" si="32"/>
        <v>2040</v>
      </c>
      <c r="BQ51" cm="1">
        <f t="array" ref="BQ51">IF(BP51&gt;=MAX($D$3:$D$100),MAX($D$3:$D$100),IF(BO51&lt;$D$3,$D$3,INDEX($D$3:$D$100,MATCH(BO51,$D$3:$D$100)+1)))</f>
        <v>2040</v>
      </c>
      <c r="BR51">
        <f t="shared" si="33"/>
        <v>6.1510000000000007</v>
      </c>
      <c r="BS51">
        <f t="shared" si="34"/>
        <v>6.1510000000000007</v>
      </c>
      <c r="BT51">
        <f t="shared" si="35"/>
        <v>6.1510000000000007</v>
      </c>
      <c r="BU51">
        <f t="shared" si="8"/>
        <v>6556.9660000000003</v>
      </c>
      <c r="BV51">
        <f t="shared" si="9"/>
        <v>0</v>
      </c>
    </row>
    <row r="52" spans="4:74" x14ac:dyDescent="0.25">
      <c r="D52" s="1" t="str" cm="1">
        <f t="array" ref="D52">IF(INDEX(Utilities!52:52,$B$15)="","",INDEX(Utilities!52:52,$B$15))</f>
        <v/>
      </c>
      <c r="E52" s="1" t="str" cm="1">
        <f t="array" ref="E52">IF(INDEX(Utilities!52:52,$B$15 + 1)="","",INDEX(Utilities!52:52,$B$15 + 1))</f>
        <v/>
      </c>
      <c r="G52">
        <f t="shared" si="36"/>
        <v>2062</v>
      </c>
      <c r="H52">
        <f t="shared" si="10"/>
        <v>2040</v>
      </c>
      <c r="I52" cm="1">
        <f t="array" ref="I52">IF(H52&gt;=MAX($D$3:$D$100),MAX($D$3:$D$100),IF(G52&lt;$D$3,$D$3,INDEX($D$3:$D$100,MATCH(G52,$D$3:$D$100)+1)))</f>
        <v>2040</v>
      </c>
      <c r="J52">
        <f t="shared" si="11"/>
        <v>4.0300000000000002E-2</v>
      </c>
      <c r="K52">
        <f t="shared" si="12"/>
        <v>4.0300000000000002E-2</v>
      </c>
      <c r="L52">
        <f t="shared" si="13"/>
        <v>4.0300000000000002E-2</v>
      </c>
      <c r="M52">
        <f t="shared" si="14"/>
        <v>42.959800000000001</v>
      </c>
      <c r="N52">
        <f t="shared" si="15"/>
        <v>0</v>
      </c>
      <c r="P52" s="1" t="str" cm="1">
        <f t="array" ref="P52">IF(INDEX(Utilities!52:52,$B$15)="","",INDEX(Utilities!52:52,$B$15))</f>
        <v/>
      </c>
      <c r="Q52" s="1" t="str" cm="1">
        <f t="array" ref="Q52">IF(INDEX(Utilities!52:52,$B$15 + 2)="","",INDEX(Utilities!52:52,$B$15 + 2))</f>
        <v/>
      </c>
      <c r="S52">
        <f t="shared" si="37"/>
        <v>2062</v>
      </c>
      <c r="T52">
        <f t="shared" si="16"/>
        <v>2040</v>
      </c>
      <c r="U52" cm="1">
        <f t="array" ref="U52">IF(T52&gt;=MAX($D$3:$D$100),MAX($D$3:$D$100),IF(S52&lt;$D$3,$D$3,INDEX($D$3:$D$100,MATCH(S52,$D$3:$D$100)+1)))</f>
        <v>2040</v>
      </c>
      <c r="V52">
        <f t="shared" si="17"/>
        <v>2.73E-5</v>
      </c>
      <c r="W52">
        <f t="shared" si="18"/>
        <v>2.73E-5</v>
      </c>
      <c r="X52">
        <f t="shared" si="19"/>
        <v>2.73E-5</v>
      </c>
      <c r="Y52">
        <f t="shared" si="0"/>
        <v>2.9101800000000001E-2</v>
      </c>
      <c r="Z52">
        <f t="shared" si="1"/>
        <v>0</v>
      </c>
      <c r="AB52" s="1" t="str" cm="1">
        <f t="array" ref="AB52">IF(INDEX(Utilities!52:52,$B$15)="","",INDEX(Utilities!52:52,$B$15))</f>
        <v/>
      </c>
      <c r="AC52" s="1" t="str" cm="1">
        <f t="array" ref="AC52">IF(INDEX(Utilities!52:52,$B$15 + 3)="","",INDEX(Utilities!52:52,$B$15 + 3))</f>
        <v/>
      </c>
      <c r="AE52">
        <f t="shared" si="38"/>
        <v>2062</v>
      </c>
      <c r="AF52">
        <f t="shared" si="20"/>
        <v>2040</v>
      </c>
      <c r="AG52" cm="1">
        <f t="array" ref="AG52">IF(AF52&gt;=MAX($D$3:$D$100),MAX($D$3:$D$100),IF(AE52&lt;$D$3,$D$3,INDEX($D$3:$D$100,MATCH(AE52,$D$3:$D$100)+1)))</f>
        <v>2040</v>
      </c>
      <c r="AH52">
        <f t="shared" si="21"/>
        <v>2.6800000000000001E-4</v>
      </c>
      <c r="AI52">
        <f t="shared" si="22"/>
        <v>2.6800000000000001E-4</v>
      </c>
      <c r="AJ52">
        <f t="shared" si="23"/>
        <v>2.6800000000000001E-4</v>
      </c>
      <c r="AK52">
        <f t="shared" si="2"/>
        <v>0.285688</v>
      </c>
      <c r="AL52">
        <f t="shared" si="3"/>
        <v>0</v>
      </c>
      <c r="AN52" s="1" t="str" cm="1">
        <f t="array" ref="AN52">IF(INDEX(Utilities!52:52,$B$15)="","",INDEX(Utilities!52:52,$B$15))</f>
        <v/>
      </c>
      <c r="AO52" s="1" t="str" cm="1">
        <f t="array" ref="AO52">IF(INDEX(Utilities!52:52,$B$15 + 4)="","",INDEX(Utilities!52:52,$B$15 + 4))</f>
        <v/>
      </c>
      <c r="AQ52">
        <f t="shared" si="39"/>
        <v>2062</v>
      </c>
      <c r="AR52">
        <f t="shared" si="24"/>
        <v>2040</v>
      </c>
      <c r="AS52" cm="1">
        <f t="array" ref="AS52">IF(AR52&gt;=MAX($D$3:$D$100),MAX($D$3:$D$100),IF(AQ52&lt;$D$3,$D$3,INDEX($D$3:$D$100,MATCH(AQ52,$D$3:$D$100)+1)))</f>
        <v>2040</v>
      </c>
      <c r="AT52">
        <f t="shared" si="25"/>
        <v>6.0300000000000002E-5</v>
      </c>
      <c r="AU52">
        <f t="shared" si="26"/>
        <v>6.0300000000000002E-5</v>
      </c>
      <c r="AV52">
        <f t="shared" si="27"/>
        <v>6.0300000000000002E-5</v>
      </c>
      <c r="AW52">
        <f t="shared" si="4"/>
        <v>6.4279799999999998E-2</v>
      </c>
      <c r="AX52">
        <f t="shared" si="5"/>
        <v>0</v>
      </c>
      <c r="AZ52" s="1" t="str" cm="1">
        <f t="array" ref="AZ52">IF(INDEX(Utilities!52:52,$B$15)="","",INDEX(Utilities!52:52,$B$15))</f>
        <v/>
      </c>
      <c r="BA52" s="1" t="str" cm="1">
        <f t="array" ref="BA52">IF(INDEX(Utilities!52:52,$B$15 + 5)="","",INDEX(Utilities!52:52,$B$15 + 5))</f>
        <v/>
      </c>
      <c r="BC52">
        <f t="shared" si="40"/>
        <v>2062</v>
      </c>
      <c r="BD52">
        <f t="shared" si="28"/>
        <v>2040</v>
      </c>
      <c r="BE52" cm="1">
        <f t="array" ref="BE52">IF(BD52&gt;=MAX($D$3:$D$100),MAX($D$3:$D$100),IF(BC52&lt;$D$3,$D$3,INDEX($D$3:$D$100,MATCH(BC52,$D$3:$D$100)+1)))</f>
        <v>2040</v>
      </c>
      <c r="BF52">
        <f t="shared" si="29"/>
        <v>0.40600000000000003</v>
      </c>
      <c r="BG52">
        <f t="shared" si="30"/>
        <v>0.40600000000000003</v>
      </c>
      <c r="BH52">
        <f t="shared" si="31"/>
        <v>0.40600000000000003</v>
      </c>
      <c r="BI52">
        <f t="shared" si="6"/>
        <v>432.79600000000005</v>
      </c>
      <c r="BJ52">
        <f t="shared" si="7"/>
        <v>0</v>
      </c>
      <c r="BL52" s="1" t="str" cm="1">
        <f t="array" ref="BL52">IF(INDEX(Utilities!52:52,$B$15)="","",INDEX(Utilities!52:52,$B$15))</f>
        <v/>
      </c>
      <c r="BM52" s="1" t="str" cm="1">
        <f t="array" ref="BM52">IF(INDEX(Utilities!52:52,$B$15 + 6)="","",INDEX(Utilities!52:52,$B$15 + 6))</f>
        <v/>
      </c>
      <c r="BO52">
        <f t="shared" si="41"/>
        <v>2062</v>
      </c>
      <c r="BP52">
        <f t="shared" si="32"/>
        <v>2040</v>
      </c>
      <c r="BQ52" cm="1">
        <f t="array" ref="BQ52">IF(BP52&gt;=MAX($D$3:$D$100),MAX($D$3:$D$100),IF(BO52&lt;$D$3,$D$3,INDEX($D$3:$D$100,MATCH(BO52,$D$3:$D$100)+1)))</f>
        <v>2040</v>
      </c>
      <c r="BR52">
        <f t="shared" si="33"/>
        <v>6.1510000000000007</v>
      </c>
      <c r="BS52">
        <f t="shared" si="34"/>
        <v>6.1510000000000007</v>
      </c>
      <c r="BT52">
        <f t="shared" si="35"/>
        <v>6.1510000000000007</v>
      </c>
      <c r="BU52">
        <f t="shared" si="8"/>
        <v>6556.9660000000003</v>
      </c>
      <c r="BV52">
        <f t="shared" si="9"/>
        <v>0</v>
      </c>
    </row>
    <row r="53" spans="4:74" x14ac:dyDescent="0.25">
      <c r="D53" s="1" t="str" cm="1">
        <f t="array" ref="D53">IF(INDEX(Utilities!53:53,$B$15)="","",INDEX(Utilities!53:53,$B$15))</f>
        <v/>
      </c>
      <c r="E53" s="1" t="str" cm="1">
        <f t="array" ref="E53">IF(INDEX(Utilities!53:53,$B$15 + 1)="","",INDEX(Utilities!53:53,$B$15 + 1))</f>
        <v/>
      </c>
      <c r="G53">
        <f t="shared" si="36"/>
        <v>2063</v>
      </c>
      <c r="H53">
        <f t="shared" si="10"/>
        <v>2040</v>
      </c>
      <c r="I53" cm="1">
        <f t="array" ref="I53">IF(H53&gt;=MAX($D$3:$D$100),MAX($D$3:$D$100),IF(G53&lt;$D$3,$D$3,INDEX($D$3:$D$100,MATCH(G53,$D$3:$D$100)+1)))</f>
        <v>2040</v>
      </c>
      <c r="J53">
        <f t="shared" si="11"/>
        <v>4.0300000000000002E-2</v>
      </c>
      <c r="K53">
        <f t="shared" si="12"/>
        <v>4.0300000000000002E-2</v>
      </c>
      <c r="L53">
        <f t="shared" si="13"/>
        <v>4.0300000000000002E-2</v>
      </c>
      <c r="M53">
        <f t="shared" si="14"/>
        <v>42.959800000000001</v>
      </c>
      <c r="N53">
        <f t="shared" si="15"/>
        <v>0</v>
      </c>
      <c r="P53" s="1" t="str" cm="1">
        <f t="array" ref="P53">IF(INDEX(Utilities!53:53,$B$15)="","",INDEX(Utilities!53:53,$B$15))</f>
        <v/>
      </c>
      <c r="Q53" s="1" t="str" cm="1">
        <f t="array" ref="Q53">IF(INDEX(Utilities!53:53,$B$15 + 2)="","",INDEX(Utilities!53:53,$B$15 + 2))</f>
        <v/>
      </c>
      <c r="S53">
        <f t="shared" si="37"/>
        <v>2063</v>
      </c>
      <c r="T53">
        <f t="shared" si="16"/>
        <v>2040</v>
      </c>
      <c r="U53" cm="1">
        <f t="array" ref="U53">IF(T53&gt;=MAX($D$3:$D$100),MAX($D$3:$D$100),IF(S53&lt;$D$3,$D$3,INDEX($D$3:$D$100,MATCH(S53,$D$3:$D$100)+1)))</f>
        <v>2040</v>
      </c>
      <c r="V53">
        <f t="shared" si="17"/>
        <v>2.73E-5</v>
      </c>
      <c r="W53">
        <f t="shared" si="18"/>
        <v>2.73E-5</v>
      </c>
      <c r="X53">
        <f t="shared" si="19"/>
        <v>2.73E-5</v>
      </c>
      <c r="Y53">
        <f t="shared" si="0"/>
        <v>2.9101800000000001E-2</v>
      </c>
      <c r="Z53">
        <f t="shared" si="1"/>
        <v>0</v>
      </c>
      <c r="AB53" s="1" t="str" cm="1">
        <f t="array" ref="AB53">IF(INDEX(Utilities!53:53,$B$15)="","",INDEX(Utilities!53:53,$B$15))</f>
        <v/>
      </c>
      <c r="AC53" s="1" t="str" cm="1">
        <f t="array" ref="AC53">IF(INDEX(Utilities!53:53,$B$15 + 3)="","",INDEX(Utilities!53:53,$B$15 + 3))</f>
        <v/>
      </c>
      <c r="AE53">
        <f t="shared" si="38"/>
        <v>2063</v>
      </c>
      <c r="AF53">
        <f t="shared" si="20"/>
        <v>2040</v>
      </c>
      <c r="AG53" cm="1">
        <f t="array" ref="AG53">IF(AF53&gt;=MAX($D$3:$D$100),MAX($D$3:$D$100),IF(AE53&lt;$D$3,$D$3,INDEX($D$3:$D$100,MATCH(AE53,$D$3:$D$100)+1)))</f>
        <v>2040</v>
      </c>
      <c r="AH53">
        <f t="shared" si="21"/>
        <v>2.6800000000000001E-4</v>
      </c>
      <c r="AI53">
        <f t="shared" si="22"/>
        <v>2.6800000000000001E-4</v>
      </c>
      <c r="AJ53">
        <f t="shared" si="23"/>
        <v>2.6800000000000001E-4</v>
      </c>
      <c r="AK53">
        <f t="shared" si="2"/>
        <v>0.285688</v>
      </c>
      <c r="AL53">
        <f t="shared" si="3"/>
        <v>0</v>
      </c>
      <c r="AN53" s="1" t="str" cm="1">
        <f t="array" ref="AN53">IF(INDEX(Utilities!53:53,$B$15)="","",INDEX(Utilities!53:53,$B$15))</f>
        <v/>
      </c>
      <c r="AO53" s="1" t="str" cm="1">
        <f t="array" ref="AO53">IF(INDEX(Utilities!53:53,$B$15 + 4)="","",INDEX(Utilities!53:53,$B$15 + 4))</f>
        <v/>
      </c>
      <c r="AQ53">
        <f t="shared" si="39"/>
        <v>2063</v>
      </c>
      <c r="AR53">
        <f t="shared" si="24"/>
        <v>2040</v>
      </c>
      <c r="AS53" cm="1">
        <f t="array" ref="AS53">IF(AR53&gt;=MAX($D$3:$D$100),MAX($D$3:$D$100),IF(AQ53&lt;$D$3,$D$3,INDEX($D$3:$D$100,MATCH(AQ53,$D$3:$D$100)+1)))</f>
        <v>2040</v>
      </c>
      <c r="AT53">
        <f t="shared" si="25"/>
        <v>6.0300000000000002E-5</v>
      </c>
      <c r="AU53">
        <f t="shared" si="26"/>
        <v>6.0300000000000002E-5</v>
      </c>
      <c r="AV53">
        <f t="shared" si="27"/>
        <v>6.0300000000000002E-5</v>
      </c>
      <c r="AW53">
        <f t="shared" si="4"/>
        <v>6.4279799999999998E-2</v>
      </c>
      <c r="AX53">
        <f t="shared" si="5"/>
        <v>0</v>
      </c>
      <c r="AZ53" s="1" t="str" cm="1">
        <f t="array" ref="AZ53">IF(INDEX(Utilities!53:53,$B$15)="","",INDEX(Utilities!53:53,$B$15))</f>
        <v/>
      </c>
      <c r="BA53" s="1" t="str" cm="1">
        <f t="array" ref="BA53">IF(INDEX(Utilities!53:53,$B$15 + 5)="","",INDEX(Utilities!53:53,$B$15 + 5))</f>
        <v/>
      </c>
      <c r="BC53">
        <f t="shared" si="40"/>
        <v>2063</v>
      </c>
      <c r="BD53">
        <f t="shared" si="28"/>
        <v>2040</v>
      </c>
      <c r="BE53" cm="1">
        <f t="array" ref="BE53">IF(BD53&gt;=MAX($D$3:$D$100),MAX($D$3:$D$100),IF(BC53&lt;$D$3,$D$3,INDEX($D$3:$D$100,MATCH(BC53,$D$3:$D$100)+1)))</f>
        <v>2040</v>
      </c>
      <c r="BF53">
        <f t="shared" si="29"/>
        <v>0.40600000000000003</v>
      </c>
      <c r="BG53">
        <f t="shared" si="30"/>
        <v>0.40600000000000003</v>
      </c>
      <c r="BH53">
        <f t="shared" si="31"/>
        <v>0.40600000000000003</v>
      </c>
      <c r="BI53">
        <f t="shared" si="6"/>
        <v>432.79600000000005</v>
      </c>
      <c r="BJ53">
        <f t="shared" si="7"/>
        <v>0</v>
      </c>
      <c r="BL53" s="1" t="str" cm="1">
        <f t="array" ref="BL53">IF(INDEX(Utilities!53:53,$B$15)="","",INDEX(Utilities!53:53,$B$15))</f>
        <v/>
      </c>
      <c r="BM53" s="1" t="str" cm="1">
        <f t="array" ref="BM53">IF(INDEX(Utilities!53:53,$B$15 + 6)="","",INDEX(Utilities!53:53,$B$15 + 6))</f>
        <v/>
      </c>
      <c r="BO53">
        <f t="shared" si="41"/>
        <v>2063</v>
      </c>
      <c r="BP53">
        <f t="shared" si="32"/>
        <v>2040</v>
      </c>
      <c r="BQ53" cm="1">
        <f t="array" ref="BQ53">IF(BP53&gt;=MAX($D$3:$D$100),MAX($D$3:$D$100),IF(BO53&lt;$D$3,$D$3,INDEX($D$3:$D$100,MATCH(BO53,$D$3:$D$100)+1)))</f>
        <v>2040</v>
      </c>
      <c r="BR53">
        <f t="shared" si="33"/>
        <v>6.1510000000000007</v>
      </c>
      <c r="BS53">
        <f t="shared" si="34"/>
        <v>6.1510000000000007</v>
      </c>
      <c r="BT53">
        <f t="shared" si="35"/>
        <v>6.1510000000000007</v>
      </c>
      <c r="BU53">
        <f t="shared" si="8"/>
        <v>6556.9660000000003</v>
      </c>
      <c r="BV53">
        <f t="shared" si="9"/>
        <v>0</v>
      </c>
    </row>
    <row r="54" spans="4:74" x14ac:dyDescent="0.25">
      <c r="D54" s="1" t="str" cm="1">
        <f t="array" ref="D54">IF(INDEX(Utilities!54:54,$B$15)="","",INDEX(Utilities!54:54,$B$15))</f>
        <v/>
      </c>
      <c r="E54" s="1" t="str" cm="1">
        <f t="array" ref="E54">IF(INDEX(Utilities!54:54,$B$15 + 1)="","",INDEX(Utilities!54:54,$B$15 + 1))</f>
        <v/>
      </c>
      <c r="G54">
        <f t="shared" si="36"/>
        <v>2064</v>
      </c>
      <c r="H54">
        <f t="shared" si="10"/>
        <v>2040</v>
      </c>
      <c r="I54" cm="1">
        <f t="array" ref="I54">IF(H54&gt;=MAX($D$3:$D$100),MAX($D$3:$D$100),IF(G54&lt;$D$3,$D$3,INDEX($D$3:$D$100,MATCH(G54,$D$3:$D$100)+1)))</f>
        <v>2040</v>
      </c>
      <c r="J54">
        <f t="shared" si="11"/>
        <v>4.0300000000000002E-2</v>
      </c>
      <c r="K54">
        <f t="shared" si="12"/>
        <v>4.0300000000000002E-2</v>
      </c>
      <c r="L54">
        <f t="shared" si="13"/>
        <v>4.0300000000000002E-2</v>
      </c>
      <c r="M54">
        <f t="shared" si="14"/>
        <v>42.959800000000001</v>
      </c>
      <c r="N54">
        <f t="shared" si="15"/>
        <v>0</v>
      </c>
      <c r="P54" s="1" t="str" cm="1">
        <f t="array" ref="P54">IF(INDEX(Utilities!54:54,$B$15)="","",INDEX(Utilities!54:54,$B$15))</f>
        <v/>
      </c>
      <c r="Q54" s="1" t="str" cm="1">
        <f t="array" ref="Q54">IF(INDEX(Utilities!54:54,$B$15 + 2)="","",INDEX(Utilities!54:54,$B$15 + 2))</f>
        <v/>
      </c>
      <c r="S54">
        <f t="shared" si="37"/>
        <v>2064</v>
      </c>
      <c r="T54">
        <f t="shared" si="16"/>
        <v>2040</v>
      </c>
      <c r="U54" cm="1">
        <f t="array" ref="U54">IF(T54&gt;=MAX($D$3:$D$100),MAX($D$3:$D$100),IF(S54&lt;$D$3,$D$3,INDEX($D$3:$D$100,MATCH(S54,$D$3:$D$100)+1)))</f>
        <v>2040</v>
      </c>
      <c r="V54">
        <f t="shared" si="17"/>
        <v>2.73E-5</v>
      </c>
      <c r="W54">
        <f t="shared" si="18"/>
        <v>2.73E-5</v>
      </c>
      <c r="X54">
        <f t="shared" si="19"/>
        <v>2.73E-5</v>
      </c>
      <c r="Y54">
        <f t="shared" si="0"/>
        <v>2.9101800000000001E-2</v>
      </c>
      <c r="Z54">
        <f t="shared" si="1"/>
        <v>0</v>
      </c>
      <c r="AB54" s="1" t="str" cm="1">
        <f t="array" ref="AB54">IF(INDEX(Utilities!54:54,$B$15)="","",INDEX(Utilities!54:54,$B$15))</f>
        <v/>
      </c>
      <c r="AC54" s="1" t="str" cm="1">
        <f t="array" ref="AC54">IF(INDEX(Utilities!54:54,$B$15 + 3)="","",INDEX(Utilities!54:54,$B$15 + 3))</f>
        <v/>
      </c>
      <c r="AE54">
        <f t="shared" si="38"/>
        <v>2064</v>
      </c>
      <c r="AF54">
        <f t="shared" si="20"/>
        <v>2040</v>
      </c>
      <c r="AG54" cm="1">
        <f t="array" ref="AG54">IF(AF54&gt;=MAX($D$3:$D$100),MAX($D$3:$D$100),IF(AE54&lt;$D$3,$D$3,INDEX($D$3:$D$100,MATCH(AE54,$D$3:$D$100)+1)))</f>
        <v>2040</v>
      </c>
      <c r="AH54">
        <f t="shared" si="21"/>
        <v>2.6800000000000001E-4</v>
      </c>
      <c r="AI54">
        <f t="shared" si="22"/>
        <v>2.6800000000000001E-4</v>
      </c>
      <c r="AJ54">
        <f t="shared" si="23"/>
        <v>2.6800000000000001E-4</v>
      </c>
      <c r="AK54">
        <f t="shared" si="2"/>
        <v>0.285688</v>
      </c>
      <c r="AL54">
        <f t="shared" si="3"/>
        <v>0</v>
      </c>
      <c r="AN54" s="1" t="str" cm="1">
        <f t="array" ref="AN54">IF(INDEX(Utilities!54:54,$B$15)="","",INDEX(Utilities!54:54,$B$15))</f>
        <v/>
      </c>
      <c r="AO54" s="1" t="str" cm="1">
        <f t="array" ref="AO54">IF(INDEX(Utilities!54:54,$B$15 + 4)="","",INDEX(Utilities!54:54,$B$15 + 4))</f>
        <v/>
      </c>
      <c r="AQ54">
        <f t="shared" si="39"/>
        <v>2064</v>
      </c>
      <c r="AR54">
        <f t="shared" si="24"/>
        <v>2040</v>
      </c>
      <c r="AS54" cm="1">
        <f t="array" ref="AS54">IF(AR54&gt;=MAX($D$3:$D$100),MAX($D$3:$D$100),IF(AQ54&lt;$D$3,$D$3,INDEX($D$3:$D$100,MATCH(AQ54,$D$3:$D$100)+1)))</f>
        <v>2040</v>
      </c>
      <c r="AT54">
        <f t="shared" si="25"/>
        <v>6.0300000000000002E-5</v>
      </c>
      <c r="AU54">
        <f t="shared" si="26"/>
        <v>6.0300000000000002E-5</v>
      </c>
      <c r="AV54">
        <f t="shared" si="27"/>
        <v>6.0300000000000002E-5</v>
      </c>
      <c r="AW54">
        <f t="shared" si="4"/>
        <v>6.4279799999999998E-2</v>
      </c>
      <c r="AX54">
        <f t="shared" si="5"/>
        <v>0</v>
      </c>
      <c r="AZ54" s="1" t="str" cm="1">
        <f t="array" ref="AZ54">IF(INDEX(Utilities!54:54,$B$15)="","",INDEX(Utilities!54:54,$B$15))</f>
        <v/>
      </c>
      <c r="BA54" s="1" t="str" cm="1">
        <f t="array" ref="BA54">IF(INDEX(Utilities!54:54,$B$15 + 5)="","",INDEX(Utilities!54:54,$B$15 + 5))</f>
        <v/>
      </c>
      <c r="BC54">
        <f t="shared" si="40"/>
        <v>2064</v>
      </c>
      <c r="BD54">
        <f t="shared" si="28"/>
        <v>2040</v>
      </c>
      <c r="BE54" cm="1">
        <f t="array" ref="BE54">IF(BD54&gt;=MAX($D$3:$D$100),MAX($D$3:$D$100),IF(BC54&lt;$D$3,$D$3,INDEX($D$3:$D$100,MATCH(BC54,$D$3:$D$100)+1)))</f>
        <v>2040</v>
      </c>
      <c r="BF54">
        <f t="shared" si="29"/>
        <v>0.40600000000000003</v>
      </c>
      <c r="BG54">
        <f t="shared" si="30"/>
        <v>0.40600000000000003</v>
      </c>
      <c r="BH54">
        <f t="shared" si="31"/>
        <v>0.40600000000000003</v>
      </c>
      <c r="BI54">
        <f t="shared" si="6"/>
        <v>432.79600000000005</v>
      </c>
      <c r="BJ54">
        <f t="shared" si="7"/>
        <v>0</v>
      </c>
      <c r="BL54" s="1" t="str" cm="1">
        <f t="array" ref="BL54">IF(INDEX(Utilities!54:54,$B$15)="","",INDEX(Utilities!54:54,$B$15))</f>
        <v/>
      </c>
      <c r="BM54" s="1" t="str" cm="1">
        <f t="array" ref="BM54">IF(INDEX(Utilities!54:54,$B$15 + 6)="","",INDEX(Utilities!54:54,$B$15 + 6))</f>
        <v/>
      </c>
      <c r="BO54">
        <f t="shared" si="41"/>
        <v>2064</v>
      </c>
      <c r="BP54">
        <f t="shared" si="32"/>
        <v>2040</v>
      </c>
      <c r="BQ54" cm="1">
        <f t="array" ref="BQ54">IF(BP54&gt;=MAX($D$3:$D$100),MAX($D$3:$D$100),IF(BO54&lt;$D$3,$D$3,INDEX($D$3:$D$100,MATCH(BO54,$D$3:$D$100)+1)))</f>
        <v>2040</v>
      </c>
      <c r="BR54">
        <f t="shared" si="33"/>
        <v>6.1510000000000007</v>
      </c>
      <c r="BS54">
        <f t="shared" si="34"/>
        <v>6.1510000000000007</v>
      </c>
      <c r="BT54">
        <f t="shared" si="35"/>
        <v>6.1510000000000007</v>
      </c>
      <c r="BU54">
        <f t="shared" si="8"/>
        <v>6556.9660000000003</v>
      </c>
      <c r="BV54">
        <f t="shared" si="9"/>
        <v>0</v>
      </c>
    </row>
    <row r="55" spans="4:74" x14ac:dyDescent="0.25">
      <c r="D55" s="1" t="str" cm="1">
        <f t="array" ref="D55">IF(INDEX(Utilities!55:55,$B$15)="","",INDEX(Utilities!55:55,$B$15))</f>
        <v/>
      </c>
      <c r="E55" s="1" t="str" cm="1">
        <f t="array" ref="E55">IF(INDEX(Utilities!55:55,$B$15 + 1)="","",INDEX(Utilities!55:55,$B$15 + 1))</f>
        <v/>
      </c>
      <c r="G55">
        <f t="shared" si="36"/>
        <v>2065</v>
      </c>
      <c r="H55">
        <f t="shared" si="10"/>
        <v>2040</v>
      </c>
      <c r="I55" cm="1">
        <f t="array" ref="I55">IF(H55&gt;=MAX($D$3:$D$100),MAX($D$3:$D$100),IF(G55&lt;$D$3,$D$3,INDEX($D$3:$D$100,MATCH(G55,$D$3:$D$100)+1)))</f>
        <v>2040</v>
      </c>
      <c r="J55">
        <f t="shared" si="11"/>
        <v>4.0300000000000002E-2</v>
      </c>
      <c r="K55">
        <f t="shared" si="12"/>
        <v>4.0300000000000002E-2</v>
      </c>
      <c r="L55">
        <f t="shared" si="13"/>
        <v>4.0300000000000002E-2</v>
      </c>
      <c r="M55">
        <f t="shared" si="14"/>
        <v>42.959800000000001</v>
      </c>
      <c r="N55">
        <f t="shared" si="15"/>
        <v>0</v>
      </c>
      <c r="P55" s="1" t="str" cm="1">
        <f t="array" ref="P55">IF(INDEX(Utilities!55:55,$B$15)="","",INDEX(Utilities!55:55,$B$15))</f>
        <v/>
      </c>
      <c r="Q55" s="1" t="str" cm="1">
        <f t="array" ref="Q55">IF(INDEX(Utilities!55:55,$B$15 + 2)="","",INDEX(Utilities!55:55,$B$15 + 2))</f>
        <v/>
      </c>
      <c r="S55">
        <f t="shared" si="37"/>
        <v>2065</v>
      </c>
      <c r="T55">
        <f t="shared" si="16"/>
        <v>2040</v>
      </c>
      <c r="U55" cm="1">
        <f t="array" ref="U55">IF(T55&gt;=MAX($D$3:$D$100),MAX($D$3:$D$100),IF(S55&lt;$D$3,$D$3,INDEX($D$3:$D$100,MATCH(S55,$D$3:$D$100)+1)))</f>
        <v>2040</v>
      </c>
      <c r="V55">
        <f t="shared" si="17"/>
        <v>2.73E-5</v>
      </c>
      <c r="W55">
        <f t="shared" si="18"/>
        <v>2.73E-5</v>
      </c>
      <c r="X55">
        <f t="shared" si="19"/>
        <v>2.73E-5</v>
      </c>
      <c r="Y55">
        <f t="shared" si="0"/>
        <v>2.9101800000000001E-2</v>
      </c>
      <c r="Z55">
        <f t="shared" si="1"/>
        <v>0</v>
      </c>
      <c r="AB55" s="1" t="str" cm="1">
        <f t="array" ref="AB55">IF(INDEX(Utilities!55:55,$B$15)="","",INDEX(Utilities!55:55,$B$15))</f>
        <v/>
      </c>
      <c r="AC55" s="1" t="str" cm="1">
        <f t="array" ref="AC55">IF(INDEX(Utilities!55:55,$B$15 + 3)="","",INDEX(Utilities!55:55,$B$15 + 3))</f>
        <v/>
      </c>
      <c r="AE55">
        <f t="shared" si="38"/>
        <v>2065</v>
      </c>
      <c r="AF55">
        <f t="shared" si="20"/>
        <v>2040</v>
      </c>
      <c r="AG55" cm="1">
        <f t="array" ref="AG55">IF(AF55&gt;=MAX($D$3:$D$100),MAX($D$3:$D$100),IF(AE55&lt;$D$3,$D$3,INDEX($D$3:$D$100,MATCH(AE55,$D$3:$D$100)+1)))</f>
        <v>2040</v>
      </c>
      <c r="AH55">
        <f t="shared" si="21"/>
        <v>2.6800000000000001E-4</v>
      </c>
      <c r="AI55">
        <f t="shared" si="22"/>
        <v>2.6800000000000001E-4</v>
      </c>
      <c r="AJ55">
        <f t="shared" si="23"/>
        <v>2.6800000000000001E-4</v>
      </c>
      <c r="AK55">
        <f t="shared" si="2"/>
        <v>0.285688</v>
      </c>
      <c r="AL55">
        <f t="shared" si="3"/>
        <v>0</v>
      </c>
      <c r="AN55" s="1" t="str" cm="1">
        <f t="array" ref="AN55">IF(INDEX(Utilities!55:55,$B$15)="","",INDEX(Utilities!55:55,$B$15))</f>
        <v/>
      </c>
      <c r="AO55" s="1" t="str" cm="1">
        <f t="array" ref="AO55">IF(INDEX(Utilities!55:55,$B$15 + 4)="","",INDEX(Utilities!55:55,$B$15 + 4))</f>
        <v/>
      </c>
      <c r="AQ55">
        <f t="shared" si="39"/>
        <v>2065</v>
      </c>
      <c r="AR55">
        <f t="shared" si="24"/>
        <v>2040</v>
      </c>
      <c r="AS55" cm="1">
        <f t="array" ref="AS55">IF(AR55&gt;=MAX($D$3:$D$100),MAX($D$3:$D$100),IF(AQ55&lt;$D$3,$D$3,INDEX($D$3:$D$100,MATCH(AQ55,$D$3:$D$100)+1)))</f>
        <v>2040</v>
      </c>
      <c r="AT55">
        <f t="shared" si="25"/>
        <v>6.0300000000000002E-5</v>
      </c>
      <c r="AU55">
        <f t="shared" si="26"/>
        <v>6.0300000000000002E-5</v>
      </c>
      <c r="AV55">
        <f t="shared" si="27"/>
        <v>6.0300000000000002E-5</v>
      </c>
      <c r="AW55">
        <f t="shared" si="4"/>
        <v>6.4279799999999998E-2</v>
      </c>
      <c r="AX55">
        <f t="shared" si="5"/>
        <v>0</v>
      </c>
      <c r="AZ55" s="1" t="str" cm="1">
        <f t="array" ref="AZ55">IF(INDEX(Utilities!55:55,$B$15)="","",INDEX(Utilities!55:55,$B$15))</f>
        <v/>
      </c>
      <c r="BA55" s="1" t="str" cm="1">
        <f t="array" ref="BA55">IF(INDEX(Utilities!55:55,$B$15 + 5)="","",INDEX(Utilities!55:55,$B$15 + 5))</f>
        <v/>
      </c>
      <c r="BC55">
        <f t="shared" si="40"/>
        <v>2065</v>
      </c>
      <c r="BD55">
        <f t="shared" si="28"/>
        <v>2040</v>
      </c>
      <c r="BE55" cm="1">
        <f t="array" ref="BE55">IF(BD55&gt;=MAX($D$3:$D$100),MAX($D$3:$D$100),IF(BC55&lt;$D$3,$D$3,INDEX($D$3:$D$100,MATCH(BC55,$D$3:$D$100)+1)))</f>
        <v>2040</v>
      </c>
      <c r="BF55">
        <f t="shared" si="29"/>
        <v>0.40600000000000003</v>
      </c>
      <c r="BG55">
        <f t="shared" si="30"/>
        <v>0.40600000000000003</v>
      </c>
      <c r="BH55">
        <f t="shared" si="31"/>
        <v>0.40600000000000003</v>
      </c>
      <c r="BI55">
        <f t="shared" si="6"/>
        <v>432.79600000000005</v>
      </c>
      <c r="BJ55">
        <f t="shared" si="7"/>
        <v>0</v>
      </c>
      <c r="BL55" s="1" t="str" cm="1">
        <f t="array" ref="BL55">IF(INDEX(Utilities!55:55,$B$15)="","",INDEX(Utilities!55:55,$B$15))</f>
        <v/>
      </c>
      <c r="BM55" s="1" t="str" cm="1">
        <f t="array" ref="BM55">IF(INDEX(Utilities!55:55,$B$15 + 6)="","",INDEX(Utilities!55:55,$B$15 + 6))</f>
        <v/>
      </c>
      <c r="BO55">
        <f t="shared" si="41"/>
        <v>2065</v>
      </c>
      <c r="BP55">
        <f t="shared" si="32"/>
        <v>2040</v>
      </c>
      <c r="BQ55" cm="1">
        <f t="array" ref="BQ55">IF(BP55&gt;=MAX($D$3:$D$100),MAX($D$3:$D$100),IF(BO55&lt;$D$3,$D$3,INDEX($D$3:$D$100,MATCH(BO55,$D$3:$D$100)+1)))</f>
        <v>2040</v>
      </c>
      <c r="BR55">
        <f t="shared" si="33"/>
        <v>6.1510000000000007</v>
      </c>
      <c r="BS55">
        <f t="shared" si="34"/>
        <v>6.1510000000000007</v>
      </c>
      <c r="BT55">
        <f t="shared" si="35"/>
        <v>6.1510000000000007</v>
      </c>
      <c r="BU55">
        <f t="shared" si="8"/>
        <v>6556.9660000000003</v>
      </c>
      <c r="BV55">
        <f t="shared" si="9"/>
        <v>0</v>
      </c>
    </row>
    <row r="56" spans="4:74" x14ac:dyDescent="0.25">
      <c r="D56" s="1" t="str" cm="1">
        <f t="array" ref="D56">IF(INDEX(Utilities!56:56,$B$15)="","",INDEX(Utilities!56:56,$B$15))</f>
        <v/>
      </c>
      <c r="E56" s="1" t="str" cm="1">
        <f t="array" ref="E56">IF(INDEX(Utilities!56:56,$B$15 + 1)="","",INDEX(Utilities!56:56,$B$15 + 1))</f>
        <v/>
      </c>
      <c r="G56">
        <f t="shared" si="36"/>
        <v>2066</v>
      </c>
      <c r="H56">
        <f t="shared" si="10"/>
        <v>2040</v>
      </c>
      <c r="I56" cm="1">
        <f t="array" ref="I56">IF(H56&gt;=MAX($D$3:$D$100),MAX($D$3:$D$100),IF(G56&lt;$D$3,$D$3,INDEX($D$3:$D$100,MATCH(G56,$D$3:$D$100)+1)))</f>
        <v>2040</v>
      </c>
      <c r="J56">
        <f t="shared" si="11"/>
        <v>4.0300000000000002E-2</v>
      </c>
      <c r="K56">
        <f t="shared" si="12"/>
        <v>4.0300000000000002E-2</v>
      </c>
      <c r="L56">
        <f t="shared" si="13"/>
        <v>4.0300000000000002E-2</v>
      </c>
      <c r="M56">
        <f t="shared" si="14"/>
        <v>42.959800000000001</v>
      </c>
      <c r="N56">
        <f t="shared" si="15"/>
        <v>0</v>
      </c>
      <c r="P56" s="1" t="str" cm="1">
        <f t="array" ref="P56">IF(INDEX(Utilities!56:56,$B$15)="","",INDEX(Utilities!56:56,$B$15))</f>
        <v/>
      </c>
      <c r="Q56" s="1" t="str" cm="1">
        <f t="array" ref="Q56">IF(INDEX(Utilities!56:56,$B$15 + 2)="","",INDEX(Utilities!56:56,$B$15 + 2))</f>
        <v/>
      </c>
      <c r="S56">
        <f t="shared" si="37"/>
        <v>2066</v>
      </c>
      <c r="T56">
        <f t="shared" si="16"/>
        <v>2040</v>
      </c>
      <c r="U56" cm="1">
        <f t="array" ref="U56">IF(T56&gt;=MAX($D$3:$D$100),MAX($D$3:$D$100),IF(S56&lt;$D$3,$D$3,INDEX($D$3:$D$100,MATCH(S56,$D$3:$D$100)+1)))</f>
        <v>2040</v>
      </c>
      <c r="V56">
        <f t="shared" si="17"/>
        <v>2.73E-5</v>
      </c>
      <c r="W56">
        <f t="shared" si="18"/>
        <v>2.73E-5</v>
      </c>
      <c r="X56">
        <f t="shared" si="19"/>
        <v>2.73E-5</v>
      </c>
      <c r="Y56">
        <f t="shared" si="0"/>
        <v>2.9101800000000001E-2</v>
      </c>
      <c r="Z56">
        <f t="shared" si="1"/>
        <v>0</v>
      </c>
      <c r="AB56" s="1" t="str" cm="1">
        <f t="array" ref="AB56">IF(INDEX(Utilities!56:56,$B$15)="","",INDEX(Utilities!56:56,$B$15))</f>
        <v/>
      </c>
      <c r="AC56" s="1" t="str" cm="1">
        <f t="array" ref="AC56">IF(INDEX(Utilities!56:56,$B$15 + 3)="","",INDEX(Utilities!56:56,$B$15 + 3))</f>
        <v/>
      </c>
      <c r="AE56">
        <f t="shared" si="38"/>
        <v>2066</v>
      </c>
      <c r="AF56">
        <f t="shared" si="20"/>
        <v>2040</v>
      </c>
      <c r="AG56" cm="1">
        <f t="array" ref="AG56">IF(AF56&gt;=MAX($D$3:$D$100),MAX($D$3:$D$100),IF(AE56&lt;$D$3,$D$3,INDEX($D$3:$D$100,MATCH(AE56,$D$3:$D$100)+1)))</f>
        <v>2040</v>
      </c>
      <c r="AH56">
        <f t="shared" si="21"/>
        <v>2.6800000000000001E-4</v>
      </c>
      <c r="AI56">
        <f t="shared" si="22"/>
        <v>2.6800000000000001E-4</v>
      </c>
      <c r="AJ56">
        <f t="shared" si="23"/>
        <v>2.6800000000000001E-4</v>
      </c>
      <c r="AK56">
        <f t="shared" si="2"/>
        <v>0.285688</v>
      </c>
      <c r="AL56">
        <f t="shared" si="3"/>
        <v>0</v>
      </c>
      <c r="AN56" s="1" t="str" cm="1">
        <f t="array" ref="AN56">IF(INDEX(Utilities!56:56,$B$15)="","",INDEX(Utilities!56:56,$B$15))</f>
        <v/>
      </c>
      <c r="AO56" s="1" t="str" cm="1">
        <f t="array" ref="AO56">IF(INDEX(Utilities!56:56,$B$15 + 4)="","",INDEX(Utilities!56:56,$B$15 + 4))</f>
        <v/>
      </c>
      <c r="AQ56">
        <f t="shared" si="39"/>
        <v>2066</v>
      </c>
      <c r="AR56">
        <f t="shared" si="24"/>
        <v>2040</v>
      </c>
      <c r="AS56" cm="1">
        <f t="array" ref="AS56">IF(AR56&gt;=MAX($D$3:$D$100),MAX($D$3:$D$100),IF(AQ56&lt;$D$3,$D$3,INDEX($D$3:$D$100,MATCH(AQ56,$D$3:$D$100)+1)))</f>
        <v>2040</v>
      </c>
      <c r="AT56">
        <f t="shared" si="25"/>
        <v>6.0300000000000002E-5</v>
      </c>
      <c r="AU56">
        <f t="shared" si="26"/>
        <v>6.0300000000000002E-5</v>
      </c>
      <c r="AV56">
        <f t="shared" si="27"/>
        <v>6.0300000000000002E-5</v>
      </c>
      <c r="AW56">
        <f t="shared" si="4"/>
        <v>6.4279799999999998E-2</v>
      </c>
      <c r="AX56">
        <f t="shared" si="5"/>
        <v>0</v>
      </c>
      <c r="AZ56" s="1" t="str" cm="1">
        <f t="array" ref="AZ56">IF(INDEX(Utilities!56:56,$B$15)="","",INDEX(Utilities!56:56,$B$15))</f>
        <v/>
      </c>
      <c r="BA56" s="1" t="str" cm="1">
        <f t="array" ref="BA56">IF(INDEX(Utilities!56:56,$B$15 + 5)="","",INDEX(Utilities!56:56,$B$15 + 5))</f>
        <v/>
      </c>
      <c r="BC56">
        <f t="shared" si="40"/>
        <v>2066</v>
      </c>
      <c r="BD56">
        <f t="shared" si="28"/>
        <v>2040</v>
      </c>
      <c r="BE56" cm="1">
        <f t="array" ref="BE56">IF(BD56&gt;=MAX($D$3:$D$100),MAX($D$3:$D$100),IF(BC56&lt;$D$3,$D$3,INDEX($D$3:$D$100,MATCH(BC56,$D$3:$D$100)+1)))</f>
        <v>2040</v>
      </c>
      <c r="BF56">
        <f t="shared" si="29"/>
        <v>0.40600000000000003</v>
      </c>
      <c r="BG56">
        <f t="shared" si="30"/>
        <v>0.40600000000000003</v>
      </c>
      <c r="BH56">
        <f t="shared" si="31"/>
        <v>0.40600000000000003</v>
      </c>
      <c r="BI56">
        <f t="shared" si="6"/>
        <v>432.79600000000005</v>
      </c>
      <c r="BJ56">
        <f t="shared" si="7"/>
        <v>0</v>
      </c>
      <c r="BL56" s="1" t="str" cm="1">
        <f t="array" ref="BL56">IF(INDEX(Utilities!56:56,$B$15)="","",INDEX(Utilities!56:56,$B$15))</f>
        <v/>
      </c>
      <c r="BM56" s="1" t="str" cm="1">
        <f t="array" ref="BM56">IF(INDEX(Utilities!56:56,$B$15 + 6)="","",INDEX(Utilities!56:56,$B$15 + 6))</f>
        <v/>
      </c>
      <c r="BO56">
        <f t="shared" si="41"/>
        <v>2066</v>
      </c>
      <c r="BP56">
        <f t="shared" si="32"/>
        <v>2040</v>
      </c>
      <c r="BQ56" cm="1">
        <f t="array" ref="BQ56">IF(BP56&gt;=MAX($D$3:$D$100),MAX($D$3:$D$100),IF(BO56&lt;$D$3,$D$3,INDEX($D$3:$D$100,MATCH(BO56,$D$3:$D$100)+1)))</f>
        <v>2040</v>
      </c>
      <c r="BR56">
        <f t="shared" si="33"/>
        <v>6.1510000000000007</v>
      </c>
      <c r="BS56">
        <f t="shared" si="34"/>
        <v>6.1510000000000007</v>
      </c>
      <c r="BT56">
        <f t="shared" si="35"/>
        <v>6.1510000000000007</v>
      </c>
      <c r="BU56">
        <f t="shared" si="8"/>
        <v>6556.9660000000003</v>
      </c>
      <c r="BV56">
        <f t="shared" si="9"/>
        <v>0</v>
      </c>
    </row>
    <row r="57" spans="4:74" x14ac:dyDescent="0.25">
      <c r="D57" s="1" t="str" cm="1">
        <f t="array" ref="D57">IF(INDEX(Utilities!57:57,$B$15)="","",INDEX(Utilities!57:57,$B$15))</f>
        <v/>
      </c>
      <c r="E57" s="1" t="str" cm="1">
        <f t="array" ref="E57">IF(INDEX(Utilities!57:57,$B$15 + 1)="","",INDEX(Utilities!57:57,$B$15 + 1))</f>
        <v/>
      </c>
      <c r="G57">
        <f t="shared" si="36"/>
        <v>2067</v>
      </c>
      <c r="H57">
        <f t="shared" si="10"/>
        <v>2040</v>
      </c>
      <c r="I57" cm="1">
        <f t="array" ref="I57">IF(H57&gt;=MAX($D$3:$D$100),MAX($D$3:$D$100),IF(G57&lt;$D$3,$D$3,INDEX($D$3:$D$100,MATCH(G57,$D$3:$D$100)+1)))</f>
        <v>2040</v>
      </c>
      <c r="J57">
        <f t="shared" si="11"/>
        <v>4.0300000000000002E-2</v>
      </c>
      <c r="K57">
        <f t="shared" si="12"/>
        <v>4.0300000000000002E-2</v>
      </c>
      <c r="L57">
        <f t="shared" si="13"/>
        <v>4.0300000000000002E-2</v>
      </c>
      <c r="M57">
        <f t="shared" si="14"/>
        <v>42.959800000000001</v>
      </c>
      <c r="N57">
        <f t="shared" si="15"/>
        <v>0</v>
      </c>
      <c r="P57" s="1" t="str" cm="1">
        <f t="array" ref="P57">IF(INDEX(Utilities!57:57,$B$15)="","",INDEX(Utilities!57:57,$B$15))</f>
        <v/>
      </c>
      <c r="Q57" s="1" t="str" cm="1">
        <f t="array" ref="Q57">IF(INDEX(Utilities!57:57,$B$15 + 2)="","",INDEX(Utilities!57:57,$B$15 + 2))</f>
        <v/>
      </c>
      <c r="S57">
        <f t="shared" si="37"/>
        <v>2067</v>
      </c>
      <c r="T57">
        <f t="shared" si="16"/>
        <v>2040</v>
      </c>
      <c r="U57" cm="1">
        <f t="array" ref="U57">IF(T57&gt;=MAX($D$3:$D$100),MAX($D$3:$D$100),IF(S57&lt;$D$3,$D$3,INDEX($D$3:$D$100,MATCH(S57,$D$3:$D$100)+1)))</f>
        <v>2040</v>
      </c>
      <c r="V57">
        <f t="shared" si="17"/>
        <v>2.73E-5</v>
      </c>
      <c r="W57">
        <f t="shared" si="18"/>
        <v>2.73E-5</v>
      </c>
      <c r="X57">
        <f t="shared" si="19"/>
        <v>2.73E-5</v>
      </c>
      <c r="Y57">
        <f t="shared" si="0"/>
        <v>2.9101800000000001E-2</v>
      </c>
      <c r="Z57">
        <f t="shared" si="1"/>
        <v>0</v>
      </c>
      <c r="AB57" s="1" t="str" cm="1">
        <f t="array" ref="AB57">IF(INDEX(Utilities!57:57,$B$15)="","",INDEX(Utilities!57:57,$B$15))</f>
        <v/>
      </c>
      <c r="AC57" s="1" t="str" cm="1">
        <f t="array" ref="AC57">IF(INDEX(Utilities!57:57,$B$15 + 3)="","",INDEX(Utilities!57:57,$B$15 + 3))</f>
        <v/>
      </c>
      <c r="AE57">
        <f t="shared" si="38"/>
        <v>2067</v>
      </c>
      <c r="AF57">
        <f t="shared" si="20"/>
        <v>2040</v>
      </c>
      <c r="AG57" cm="1">
        <f t="array" ref="AG57">IF(AF57&gt;=MAX($D$3:$D$100),MAX($D$3:$D$100),IF(AE57&lt;$D$3,$D$3,INDEX($D$3:$D$100,MATCH(AE57,$D$3:$D$100)+1)))</f>
        <v>2040</v>
      </c>
      <c r="AH57">
        <f t="shared" si="21"/>
        <v>2.6800000000000001E-4</v>
      </c>
      <c r="AI57">
        <f t="shared" si="22"/>
        <v>2.6800000000000001E-4</v>
      </c>
      <c r="AJ57">
        <f t="shared" si="23"/>
        <v>2.6800000000000001E-4</v>
      </c>
      <c r="AK57">
        <f t="shared" si="2"/>
        <v>0.285688</v>
      </c>
      <c r="AL57">
        <f t="shared" si="3"/>
        <v>0</v>
      </c>
      <c r="AN57" s="1" t="str" cm="1">
        <f t="array" ref="AN57">IF(INDEX(Utilities!57:57,$B$15)="","",INDEX(Utilities!57:57,$B$15))</f>
        <v/>
      </c>
      <c r="AO57" s="1" t="str" cm="1">
        <f t="array" ref="AO57">IF(INDEX(Utilities!57:57,$B$15 + 4)="","",INDEX(Utilities!57:57,$B$15 + 4))</f>
        <v/>
      </c>
      <c r="AQ57">
        <f t="shared" si="39"/>
        <v>2067</v>
      </c>
      <c r="AR57">
        <f t="shared" si="24"/>
        <v>2040</v>
      </c>
      <c r="AS57" cm="1">
        <f t="array" ref="AS57">IF(AR57&gt;=MAX($D$3:$D$100),MAX($D$3:$D$100),IF(AQ57&lt;$D$3,$D$3,INDEX($D$3:$D$100,MATCH(AQ57,$D$3:$D$100)+1)))</f>
        <v>2040</v>
      </c>
      <c r="AT57">
        <f t="shared" si="25"/>
        <v>6.0300000000000002E-5</v>
      </c>
      <c r="AU57">
        <f t="shared" si="26"/>
        <v>6.0300000000000002E-5</v>
      </c>
      <c r="AV57">
        <f t="shared" si="27"/>
        <v>6.0300000000000002E-5</v>
      </c>
      <c r="AW57">
        <f t="shared" si="4"/>
        <v>6.4279799999999998E-2</v>
      </c>
      <c r="AX57">
        <f t="shared" si="5"/>
        <v>0</v>
      </c>
      <c r="AZ57" s="1" t="str" cm="1">
        <f t="array" ref="AZ57">IF(INDEX(Utilities!57:57,$B$15)="","",INDEX(Utilities!57:57,$B$15))</f>
        <v/>
      </c>
      <c r="BA57" s="1" t="str" cm="1">
        <f t="array" ref="BA57">IF(INDEX(Utilities!57:57,$B$15 + 5)="","",INDEX(Utilities!57:57,$B$15 + 5))</f>
        <v/>
      </c>
      <c r="BC57">
        <f t="shared" si="40"/>
        <v>2067</v>
      </c>
      <c r="BD57">
        <f t="shared" si="28"/>
        <v>2040</v>
      </c>
      <c r="BE57" cm="1">
        <f t="array" ref="BE57">IF(BD57&gt;=MAX($D$3:$D$100),MAX($D$3:$D$100),IF(BC57&lt;$D$3,$D$3,INDEX($D$3:$D$100,MATCH(BC57,$D$3:$D$100)+1)))</f>
        <v>2040</v>
      </c>
      <c r="BF57">
        <f t="shared" si="29"/>
        <v>0.40600000000000003</v>
      </c>
      <c r="BG57">
        <f t="shared" si="30"/>
        <v>0.40600000000000003</v>
      </c>
      <c r="BH57">
        <f t="shared" si="31"/>
        <v>0.40600000000000003</v>
      </c>
      <c r="BI57">
        <f t="shared" si="6"/>
        <v>432.79600000000005</v>
      </c>
      <c r="BJ57">
        <f t="shared" si="7"/>
        <v>0</v>
      </c>
      <c r="BL57" s="1" t="str" cm="1">
        <f t="array" ref="BL57">IF(INDEX(Utilities!57:57,$B$15)="","",INDEX(Utilities!57:57,$B$15))</f>
        <v/>
      </c>
      <c r="BM57" s="1" t="str" cm="1">
        <f t="array" ref="BM57">IF(INDEX(Utilities!57:57,$B$15 + 6)="","",INDEX(Utilities!57:57,$B$15 + 6))</f>
        <v/>
      </c>
      <c r="BO57">
        <f t="shared" si="41"/>
        <v>2067</v>
      </c>
      <c r="BP57">
        <f t="shared" si="32"/>
        <v>2040</v>
      </c>
      <c r="BQ57" cm="1">
        <f t="array" ref="BQ57">IF(BP57&gt;=MAX($D$3:$D$100),MAX($D$3:$D$100),IF(BO57&lt;$D$3,$D$3,INDEX($D$3:$D$100,MATCH(BO57,$D$3:$D$100)+1)))</f>
        <v>2040</v>
      </c>
      <c r="BR57">
        <f t="shared" si="33"/>
        <v>6.1510000000000007</v>
      </c>
      <c r="BS57">
        <f t="shared" si="34"/>
        <v>6.1510000000000007</v>
      </c>
      <c r="BT57">
        <f t="shared" si="35"/>
        <v>6.1510000000000007</v>
      </c>
      <c r="BU57">
        <f t="shared" si="8"/>
        <v>6556.9660000000003</v>
      </c>
      <c r="BV57">
        <f t="shared" si="9"/>
        <v>0</v>
      </c>
    </row>
    <row r="58" spans="4:74" x14ac:dyDescent="0.25">
      <c r="D58" s="1" t="str" cm="1">
        <f t="array" ref="D58">IF(INDEX(Utilities!58:58,$B$15)="","",INDEX(Utilities!58:58,$B$15))</f>
        <v/>
      </c>
      <c r="E58" s="1" t="str" cm="1">
        <f t="array" ref="E58">IF(INDEX(Utilities!58:58,$B$15 + 1)="","",INDEX(Utilities!58:58,$B$15 + 1))</f>
        <v/>
      </c>
      <c r="G58">
        <f t="shared" si="36"/>
        <v>2068</v>
      </c>
      <c r="H58">
        <f t="shared" si="10"/>
        <v>2040</v>
      </c>
      <c r="I58" cm="1">
        <f t="array" ref="I58">IF(H58&gt;=MAX($D$3:$D$100),MAX($D$3:$D$100),IF(G58&lt;$D$3,$D$3,INDEX($D$3:$D$100,MATCH(G58,$D$3:$D$100)+1)))</f>
        <v>2040</v>
      </c>
      <c r="J58">
        <f t="shared" si="11"/>
        <v>4.0300000000000002E-2</v>
      </c>
      <c r="K58">
        <f t="shared" si="12"/>
        <v>4.0300000000000002E-2</v>
      </c>
      <c r="L58">
        <f t="shared" si="13"/>
        <v>4.0300000000000002E-2</v>
      </c>
      <c r="M58">
        <f t="shared" si="14"/>
        <v>42.959800000000001</v>
      </c>
      <c r="N58">
        <f t="shared" si="15"/>
        <v>0</v>
      </c>
      <c r="P58" s="1" t="str" cm="1">
        <f t="array" ref="P58">IF(INDEX(Utilities!58:58,$B$15)="","",INDEX(Utilities!58:58,$B$15))</f>
        <v/>
      </c>
      <c r="Q58" s="1" t="str" cm="1">
        <f t="array" ref="Q58">IF(INDEX(Utilities!58:58,$B$15 + 2)="","",INDEX(Utilities!58:58,$B$15 + 2))</f>
        <v/>
      </c>
      <c r="S58">
        <f t="shared" si="37"/>
        <v>2068</v>
      </c>
      <c r="T58">
        <f t="shared" si="16"/>
        <v>2040</v>
      </c>
      <c r="U58" cm="1">
        <f t="array" ref="U58">IF(T58&gt;=MAX($D$3:$D$100),MAX($D$3:$D$100),IF(S58&lt;$D$3,$D$3,INDEX($D$3:$D$100,MATCH(S58,$D$3:$D$100)+1)))</f>
        <v>2040</v>
      </c>
      <c r="V58">
        <f t="shared" si="17"/>
        <v>2.73E-5</v>
      </c>
      <c r="W58">
        <f t="shared" si="18"/>
        <v>2.73E-5</v>
      </c>
      <c r="X58">
        <f t="shared" si="19"/>
        <v>2.73E-5</v>
      </c>
      <c r="Y58">
        <f t="shared" si="0"/>
        <v>2.9101800000000001E-2</v>
      </c>
      <c r="Z58">
        <f t="shared" si="1"/>
        <v>0</v>
      </c>
      <c r="AB58" s="1" t="str" cm="1">
        <f t="array" ref="AB58">IF(INDEX(Utilities!58:58,$B$15)="","",INDEX(Utilities!58:58,$B$15))</f>
        <v/>
      </c>
      <c r="AC58" s="1" t="str" cm="1">
        <f t="array" ref="AC58">IF(INDEX(Utilities!58:58,$B$15 + 3)="","",INDEX(Utilities!58:58,$B$15 + 3))</f>
        <v/>
      </c>
      <c r="AE58">
        <f t="shared" si="38"/>
        <v>2068</v>
      </c>
      <c r="AF58">
        <f t="shared" si="20"/>
        <v>2040</v>
      </c>
      <c r="AG58" cm="1">
        <f t="array" ref="AG58">IF(AF58&gt;=MAX($D$3:$D$100),MAX($D$3:$D$100),IF(AE58&lt;$D$3,$D$3,INDEX($D$3:$D$100,MATCH(AE58,$D$3:$D$100)+1)))</f>
        <v>2040</v>
      </c>
      <c r="AH58">
        <f t="shared" si="21"/>
        <v>2.6800000000000001E-4</v>
      </c>
      <c r="AI58">
        <f t="shared" si="22"/>
        <v>2.6800000000000001E-4</v>
      </c>
      <c r="AJ58">
        <f t="shared" si="23"/>
        <v>2.6800000000000001E-4</v>
      </c>
      <c r="AK58">
        <f t="shared" si="2"/>
        <v>0.285688</v>
      </c>
      <c r="AL58">
        <f t="shared" si="3"/>
        <v>0</v>
      </c>
      <c r="AN58" s="1" t="str" cm="1">
        <f t="array" ref="AN58">IF(INDEX(Utilities!58:58,$B$15)="","",INDEX(Utilities!58:58,$B$15))</f>
        <v/>
      </c>
      <c r="AO58" s="1" t="str" cm="1">
        <f t="array" ref="AO58">IF(INDEX(Utilities!58:58,$B$15 + 4)="","",INDEX(Utilities!58:58,$B$15 + 4))</f>
        <v/>
      </c>
      <c r="AQ58">
        <f t="shared" si="39"/>
        <v>2068</v>
      </c>
      <c r="AR58">
        <f t="shared" si="24"/>
        <v>2040</v>
      </c>
      <c r="AS58" cm="1">
        <f t="array" ref="AS58">IF(AR58&gt;=MAX($D$3:$D$100),MAX($D$3:$D$100),IF(AQ58&lt;$D$3,$D$3,INDEX($D$3:$D$100,MATCH(AQ58,$D$3:$D$100)+1)))</f>
        <v>2040</v>
      </c>
      <c r="AT58">
        <f t="shared" si="25"/>
        <v>6.0300000000000002E-5</v>
      </c>
      <c r="AU58">
        <f t="shared" si="26"/>
        <v>6.0300000000000002E-5</v>
      </c>
      <c r="AV58">
        <f t="shared" si="27"/>
        <v>6.0300000000000002E-5</v>
      </c>
      <c r="AW58">
        <f t="shared" si="4"/>
        <v>6.4279799999999998E-2</v>
      </c>
      <c r="AX58">
        <f t="shared" si="5"/>
        <v>0</v>
      </c>
      <c r="AZ58" s="1" t="str" cm="1">
        <f t="array" ref="AZ58">IF(INDEX(Utilities!58:58,$B$15)="","",INDEX(Utilities!58:58,$B$15))</f>
        <v/>
      </c>
      <c r="BA58" s="1" t="str" cm="1">
        <f t="array" ref="BA58">IF(INDEX(Utilities!58:58,$B$15 + 5)="","",INDEX(Utilities!58:58,$B$15 + 5))</f>
        <v/>
      </c>
      <c r="BC58">
        <f t="shared" si="40"/>
        <v>2068</v>
      </c>
      <c r="BD58">
        <f t="shared" si="28"/>
        <v>2040</v>
      </c>
      <c r="BE58" cm="1">
        <f t="array" ref="BE58">IF(BD58&gt;=MAX($D$3:$D$100),MAX($D$3:$D$100),IF(BC58&lt;$D$3,$D$3,INDEX($D$3:$D$100,MATCH(BC58,$D$3:$D$100)+1)))</f>
        <v>2040</v>
      </c>
      <c r="BF58">
        <f t="shared" si="29"/>
        <v>0.40600000000000003</v>
      </c>
      <c r="BG58">
        <f t="shared" si="30"/>
        <v>0.40600000000000003</v>
      </c>
      <c r="BH58">
        <f t="shared" si="31"/>
        <v>0.40600000000000003</v>
      </c>
      <c r="BI58">
        <f t="shared" si="6"/>
        <v>432.79600000000005</v>
      </c>
      <c r="BJ58">
        <f t="shared" si="7"/>
        <v>0</v>
      </c>
      <c r="BL58" s="1" t="str" cm="1">
        <f t="array" ref="BL58">IF(INDEX(Utilities!58:58,$B$15)="","",INDEX(Utilities!58:58,$B$15))</f>
        <v/>
      </c>
      <c r="BM58" s="1" t="str" cm="1">
        <f t="array" ref="BM58">IF(INDEX(Utilities!58:58,$B$15 + 6)="","",INDEX(Utilities!58:58,$B$15 + 6))</f>
        <v/>
      </c>
      <c r="BO58">
        <f t="shared" si="41"/>
        <v>2068</v>
      </c>
      <c r="BP58">
        <f t="shared" si="32"/>
        <v>2040</v>
      </c>
      <c r="BQ58" cm="1">
        <f t="array" ref="BQ58">IF(BP58&gt;=MAX($D$3:$D$100),MAX($D$3:$D$100),IF(BO58&lt;$D$3,$D$3,INDEX($D$3:$D$100,MATCH(BO58,$D$3:$D$100)+1)))</f>
        <v>2040</v>
      </c>
      <c r="BR58">
        <f t="shared" si="33"/>
        <v>6.1510000000000007</v>
      </c>
      <c r="BS58">
        <f t="shared" si="34"/>
        <v>6.1510000000000007</v>
      </c>
      <c r="BT58">
        <f t="shared" si="35"/>
        <v>6.1510000000000007</v>
      </c>
      <c r="BU58">
        <f t="shared" si="8"/>
        <v>6556.9660000000003</v>
      </c>
      <c r="BV58">
        <f t="shared" si="9"/>
        <v>0</v>
      </c>
    </row>
    <row r="59" spans="4:74" x14ac:dyDescent="0.25">
      <c r="D59" s="1" t="str" cm="1">
        <f t="array" ref="D59">IF(INDEX(Utilities!59:59,$B$15)="","",INDEX(Utilities!59:59,$B$15))</f>
        <v/>
      </c>
      <c r="E59" s="1" t="str" cm="1">
        <f t="array" ref="E59">IF(INDEX(Utilities!59:59,$B$15 + 1)="","",INDEX(Utilities!59:59,$B$15 + 1))</f>
        <v/>
      </c>
      <c r="G59">
        <f t="shared" si="36"/>
        <v>2069</v>
      </c>
      <c r="H59">
        <f t="shared" si="10"/>
        <v>2040</v>
      </c>
      <c r="I59" cm="1">
        <f t="array" ref="I59">IF(H59&gt;=MAX($D$3:$D$100),MAX($D$3:$D$100),IF(G59&lt;$D$3,$D$3,INDEX($D$3:$D$100,MATCH(G59,$D$3:$D$100)+1)))</f>
        <v>2040</v>
      </c>
      <c r="J59">
        <f t="shared" si="11"/>
        <v>4.0300000000000002E-2</v>
      </c>
      <c r="K59">
        <f t="shared" si="12"/>
        <v>4.0300000000000002E-2</v>
      </c>
      <c r="L59">
        <f t="shared" si="13"/>
        <v>4.0300000000000002E-2</v>
      </c>
      <c r="M59">
        <f t="shared" si="14"/>
        <v>42.959800000000001</v>
      </c>
      <c r="N59">
        <f t="shared" si="15"/>
        <v>0</v>
      </c>
      <c r="P59" s="1" t="str" cm="1">
        <f t="array" ref="P59">IF(INDEX(Utilities!59:59,$B$15)="","",INDEX(Utilities!59:59,$B$15))</f>
        <v/>
      </c>
      <c r="Q59" s="1" t="str" cm="1">
        <f t="array" ref="Q59">IF(INDEX(Utilities!59:59,$B$15 + 2)="","",INDEX(Utilities!59:59,$B$15 + 2))</f>
        <v/>
      </c>
      <c r="S59">
        <f t="shared" si="37"/>
        <v>2069</v>
      </c>
      <c r="T59">
        <f t="shared" si="16"/>
        <v>2040</v>
      </c>
      <c r="U59" cm="1">
        <f t="array" ref="U59">IF(T59&gt;=MAX($D$3:$D$100),MAX($D$3:$D$100),IF(S59&lt;$D$3,$D$3,INDEX($D$3:$D$100,MATCH(S59,$D$3:$D$100)+1)))</f>
        <v>2040</v>
      </c>
      <c r="V59">
        <f t="shared" si="17"/>
        <v>2.73E-5</v>
      </c>
      <c r="W59">
        <f t="shared" si="18"/>
        <v>2.73E-5</v>
      </c>
      <c r="X59">
        <f t="shared" si="19"/>
        <v>2.73E-5</v>
      </c>
      <c r="Y59">
        <f t="shared" si="0"/>
        <v>2.9101800000000001E-2</v>
      </c>
      <c r="Z59">
        <f t="shared" si="1"/>
        <v>0</v>
      </c>
      <c r="AB59" s="1" t="str" cm="1">
        <f t="array" ref="AB59">IF(INDEX(Utilities!59:59,$B$15)="","",INDEX(Utilities!59:59,$B$15))</f>
        <v/>
      </c>
      <c r="AC59" s="1" t="str" cm="1">
        <f t="array" ref="AC59">IF(INDEX(Utilities!59:59,$B$15 + 3)="","",INDEX(Utilities!59:59,$B$15 + 3))</f>
        <v/>
      </c>
      <c r="AE59">
        <f t="shared" si="38"/>
        <v>2069</v>
      </c>
      <c r="AF59">
        <f t="shared" si="20"/>
        <v>2040</v>
      </c>
      <c r="AG59" cm="1">
        <f t="array" ref="AG59">IF(AF59&gt;=MAX($D$3:$D$100),MAX($D$3:$D$100),IF(AE59&lt;$D$3,$D$3,INDEX($D$3:$D$100,MATCH(AE59,$D$3:$D$100)+1)))</f>
        <v>2040</v>
      </c>
      <c r="AH59">
        <f t="shared" si="21"/>
        <v>2.6800000000000001E-4</v>
      </c>
      <c r="AI59">
        <f t="shared" si="22"/>
        <v>2.6800000000000001E-4</v>
      </c>
      <c r="AJ59">
        <f t="shared" si="23"/>
        <v>2.6800000000000001E-4</v>
      </c>
      <c r="AK59">
        <f t="shared" si="2"/>
        <v>0.285688</v>
      </c>
      <c r="AL59">
        <f t="shared" si="3"/>
        <v>0</v>
      </c>
      <c r="AN59" s="1" t="str" cm="1">
        <f t="array" ref="AN59">IF(INDEX(Utilities!59:59,$B$15)="","",INDEX(Utilities!59:59,$B$15))</f>
        <v/>
      </c>
      <c r="AO59" s="1" t="str" cm="1">
        <f t="array" ref="AO59">IF(INDEX(Utilities!59:59,$B$15 + 4)="","",INDEX(Utilities!59:59,$B$15 + 4))</f>
        <v/>
      </c>
      <c r="AQ59">
        <f t="shared" si="39"/>
        <v>2069</v>
      </c>
      <c r="AR59">
        <f t="shared" si="24"/>
        <v>2040</v>
      </c>
      <c r="AS59" cm="1">
        <f t="array" ref="AS59">IF(AR59&gt;=MAX($D$3:$D$100),MAX($D$3:$D$100),IF(AQ59&lt;$D$3,$D$3,INDEX($D$3:$D$100,MATCH(AQ59,$D$3:$D$100)+1)))</f>
        <v>2040</v>
      </c>
      <c r="AT59">
        <f t="shared" si="25"/>
        <v>6.0300000000000002E-5</v>
      </c>
      <c r="AU59">
        <f t="shared" si="26"/>
        <v>6.0300000000000002E-5</v>
      </c>
      <c r="AV59">
        <f t="shared" si="27"/>
        <v>6.0300000000000002E-5</v>
      </c>
      <c r="AW59">
        <f t="shared" si="4"/>
        <v>6.4279799999999998E-2</v>
      </c>
      <c r="AX59">
        <f t="shared" si="5"/>
        <v>0</v>
      </c>
      <c r="AZ59" s="1" t="str" cm="1">
        <f t="array" ref="AZ59">IF(INDEX(Utilities!59:59,$B$15)="","",INDEX(Utilities!59:59,$B$15))</f>
        <v/>
      </c>
      <c r="BA59" s="1" t="str" cm="1">
        <f t="array" ref="BA59">IF(INDEX(Utilities!59:59,$B$15 + 5)="","",INDEX(Utilities!59:59,$B$15 + 5))</f>
        <v/>
      </c>
      <c r="BC59">
        <f t="shared" si="40"/>
        <v>2069</v>
      </c>
      <c r="BD59">
        <f t="shared" si="28"/>
        <v>2040</v>
      </c>
      <c r="BE59" cm="1">
        <f t="array" ref="BE59">IF(BD59&gt;=MAX($D$3:$D$100),MAX($D$3:$D$100),IF(BC59&lt;$D$3,$D$3,INDEX($D$3:$D$100,MATCH(BC59,$D$3:$D$100)+1)))</f>
        <v>2040</v>
      </c>
      <c r="BF59">
        <f t="shared" si="29"/>
        <v>0.40600000000000003</v>
      </c>
      <c r="BG59">
        <f t="shared" si="30"/>
        <v>0.40600000000000003</v>
      </c>
      <c r="BH59">
        <f t="shared" si="31"/>
        <v>0.40600000000000003</v>
      </c>
      <c r="BI59">
        <f t="shared" si="6"/>
        <v>432.79600000000005</v>
      </c>
      <c r="BJ59">
        <f t="shared" si="7"/>
        <v>0</v>
      </c>
      <c r="BL59" s="1" t="str" cm="1">
        <f t="array" ref="BL59">IF(INDEX(Utilities!59:59,$B$15)="","",INDEX(Utilities!59:59,$B$15))</f>
        <v/>
      </c>
      <c r="BM59" s="1" t="str" cm="1">
        <f t="array" ref="BM59">IF(INDEX(Utilities!59:59,$B$15 + 6)="","",INDEX(Utilities!59:59,$B$15 + 6))</f>
        <v/>
      </c>
      <c r="BO59">
        <f t="shared" si="41"/>
        <v>2069</v>
      </c>
      <c r="BP59">
        <f t="shared" si="32"/>
        <v>2040</v>
      </c>
      <c r="BQ59" cm="1">
        <f t="array" ref="BQ59">IF(BP59&gt;=MAX($D$3:$D$100),MAX($D$3:$D$100),IF(BO59&lt;$D$3,$D$3,INDEX($D$3:$D$100,MATCH(BO59,$D$3:$D$100)+1)))</f>
        <v>2040</v>
      </c>
      <c r="BR59">
        <f t="shared" si="33"/>
        <v>6.1510000000000007</v>
      </c>
      <c r="BS59">
        <f t="shared" si="34"/>
        <v>6.1510000000000007</v>
      </c>
      <c r="BT59">
        <f t="shared" si="35"/>
        <v>6.1510000000000007</v>
      </c>
      <c r="BU59">
        <f t="shared" si="8"/>
        <v>6556.9660000000003</v>
      </c>
      <c r="BV59">
        <f t="shared" si="9"/>
        <v>0</v>
      </c>
    </row>
    <row r="60" spans="4:74" x14ac:dyDescent="0.25">
      <c r="D60" s="1" t="str" cm="1">
        <f t="array" ref="D60">IF(INDEX(Utilities!60:60,$B$15)="","",INDEX(Utilities!60:60,$B$15))</f>
        <v/>
      </c>
      <c r="E60" s="1" t="str" cm="1">
        <f t="array" ref="E60">IF(INDEX(Utilities!60:60,$B$15 + 1)="","",INDEX(Utilities!60:60,$B$15 + 1))</f>
        <v/>
      </c>
      <c r="G60">
        <f t="shared" si="36"/>
        <v>2070</v>
      </c>
      <c r="H60">
        <f t="shared" si="10"/>
        <v>2040</v>
      </c>
      <c r="I60" cm="1">
        <f t="array" ref="I60">IF(H60&gt;=MAX($D$3:$D$100),MAX($D$3:$D$100),IF(G60&lt;$D$3,$D$3,INDEX($D$3:$D$100,MATCH(G60,$D$3:$D$100)+1)))</f>
        <v>2040</v>
      </c>
      <c r="J60">
        <f t="shared" si="11"/>
        <v>4.0300000000000002E-2</v>
      </c>
      <c r="K60">
        <f t="shared" si="12"/>
        <v>4.0300000000000002E-2</v>
      </c>
      <c r="L60">
        <f t="shared" si="13"/>
        <v>4.0300000000000002E-2</v>
      </c>
      <c r="M60">
        <f t="shared" si="14"/>
        <v>42.959800000000001</v>
      </c>
      <c r="N60">
        <f t="shared" si="15"/>
        <v>0</v>
      </c>
      <c r="P60" s="1" t="str" cm="1">
        <f t="array" ref="P60">IF(INDEX(Utilities!60:60,$B$15)="","",INDEX(Utilities!60:60,$B$15))</f>
        <v/>
      </c>
      <c r="Q60" s="1" t="str" cm="1">
        <f t="array" ref="Q60">IF(INDEX(Utilities!60:60,$B$15 + 2)="","",INDEX(Utilities!60:60,$B$15 + 2))</f>
        <v/>
      </c>
      <c r="S60">
        <f t="shared" si="37"/>
        <v>2070</v>
      </c>
      <c r="T60">
        <f t="shared" si="16"/>
        <v>2040</v>
      </c>
      <c r="U60" cm="1">
        <f t="array" ref="U60">IF(T60&gt;=MAX($D$3:$D$100),MAX($D$3:$D$100),IF(S60&lt;$D$3,$D$3,INDEX($D$3:$D$100,MATCH(S60,$D$3:$D$100)+1)))</f>
        <v>2040</v>
      </c>
      <c r="V60">
        <f t="shared" si="17"/>
        <v>2.73E-5</v>
      </c>
      <c r="W60">
        <f t="shared" si="18"/>
        <v>2.73E-5</v>
      </c>
      <c r="X60">
        <f t="shared" si="19"/>
        <v>2.73E-5</v>
      </c>
      <c r="Y60">
        <f t="shared" si="0"/>
        <v>2.9101800000000001E-2</v>
      </c>
      <c r="Z60">
        <f t="shared" si="1"/>
        <v>0</v>
      </c>
      <c r="AB60" s="1" t="str" cm="1">
        <f t="array" ref="AB60">IF(INDEX(Utilities!60:60,$B$15)="","",INDEX(Utilities!60:60,$B$15))</f>
        <v/>
      </c>
      <c r="AC60" s="1" t="str" cm="1">
        <f t="array" ref="AC60">IF(INDEX(Utilities!60:60,$B$15 + 3)="","",INDEX(Utilities!60:60,$B$15 + 3))</f>
        <v/>
      </c>
      <c r="AE60">
        <f t="shared" si="38"/>
        <v>2070</v>
      </c>
      <c r="AF60">
        <f t="shared" si="20"/>
        <v>2040</v>
      </c>
      <c r="AG60" cm="1">
        <f t="array" ref="AG60">IF(AF60&gt;=MAX($D$3:$D$100),MAX($D$3:$D$100),IF(AE60&lt;$D$3,$D$3,INDEX($D$3:$D$100,MATCH(AE60,$D$3:$D$100)+1)))</f>
        <v>2040</v>
      </c>
      <c r="AH60">
        <f t="shared" si="21"/>
        <v>2.6800000000000001E-4</v>
      </c>
      <c r="AI60">
        <f t="shared" si="22"/>
        <v>2.6800000000000001E-4</v>
      </c>
      <c r="AJ60">
        <f t="shared" si="23"/>
        <v>2.6800000000000001E-4</v>
      </c>
      <c r="AK60">
        <f t="shared" si="2"/>
        <v>0.285688</v>
      </c>
      <c r="AL60">
        <f t="shared" si="3"/>
        <v>0</v>
      </c>
      <c r="AN60" s="1" t="str" cm="1">
        <f t="array" ref="AN60">IF(INDEX(Utilities!60:60,$B$15)="","",INDEX(Utilities!60:60,$B$15))</f>
        <v/>
      </c>
      <c r="AO60" s="1" t="str" cm="1">
        <f t="array" ref="AO60">IF(INDEX(Utilities!60:60,$B$15 + 4)="","",INDEX(Utilities!60:60,$B$15 + 4))</f>
        <v/>
      </c>
      <c r="AQ60">
        <f t="shared" si="39"/>
        <v>2070</v>
      </c>
      <c r="AR60">
        <f t="shared" si="24"/>
        <v>2040</v>
      </c>
      <c r="AS60" cm="1">
        <f t="array" ref="AS60">IF(AR60&gt;=MAX($D$3:$D$100),MAX($D$3:$D$100),IF(AQ60&lt;$D$3,$D$3,INDEX($D$3:$D$100,MATCH(AQ60,$D$3:$D$100)+1)))</f>
        <v>2040</v>
      </c>
      <c r="AT60">
        <f t="shared" si="25"/>
        <v>6.0300000000000002E-5</v>
      </c>
      <c r="AU60">
        <f t="shared" si="26"/>
        <v>6.0300000000000002E-5</v>
      </c>
      <c r="AV60">
        <f t="shared" si="27"/>
        <v>6.0300000000000002E-5</v>
      </c>
      <c r="AW60">
        <f t="shared" si="4"/>
        <v>6.4279799999999998E-2</v>
      </c>
      <c r="AX60">
        <f t="shared" si="5"/>
        <v>0</v>
      </c>
      <c r="AZ60" s="1" t="str" cm="1">
        <f t="array" ref="AZ60">IF(INDEX(Utilities!60:60,$B$15)="","",INDEX(Utilities!60:60,$B$15))</f>
        <v/>
      </c>
      <c r="BA60" s="1" t="str" cm="1">
        <f t="array" ref="BA60">IF(INDEX(Utilities!60:60,$B$15 + 5)="","",INDEX(Utilities!60:60,$B$15 + 5))</f>
        <v/>
      </c>
      <c r="BC60">
        <f t="shared" si="40"/>
        <v>2070</v>
      </c>
      <c r="BD60">
        <f t="shared" si="28"/>
        <v>2040</v>
      </c>
      <c r="BE60" cm="1">
        <f t="array" ref="BE60">IF(BD60&gt;=MAX($D$3:$D$100),MAX($D$3:$D$100),IF(BC60&lt;$D$3,$D$3,INDEX($D$3:$D$100,MATCH(BC60,$D$3:$D$100)+1)))</f>
        <v>2040</v>
      </c>
      <c r="BF60">
        <f t="shared" si="29"/>
        <v>0.40600000000000003</v>
      </c>
      <c r="BG60">
        <f t="shared" si="30"/>
        <v>0.40600000000000003</v>
      </c>
      <c r="BH60">
        <f t="shared" si="31"/>
        <v>0.40600000000000003</v>
      </c>
      <c r="BI60">
        <f t="shared" si="6"/>
        <v>432.79600000000005</v>
      </c>
      <c r="BJ60">
        <f t="shared" si="7"/>
        <v>0</v>
      </c>
      <c r="BL60" s="1" t="str" cm="1">
        <f t="array" ref="BL60">IF(INDEX(Utilities!60:60,$B$15)="","",INDEX(Utilities!60:60,$B$15))</f>
        <v/>
      </c>
      <c r="BM60" s="1" t="str" cm="1">
        <f t="array" ref="BM60">IF(INDEX(Utilities!60:60,$B$15 + 6)="","",INDEX(Utilities!60:60,$B$15 + 6))</f>
        <v/>
      </c>
      <c r="BO60">
        <f t="shared" si="41"/>
        <v>2070</v>
      </c>
      <c r="BP60">
        <f t="shared" si="32"/>
        <v>2040</v>
      </c>
      <c r="BQ60" cm="1">
        <f t="array" ref="BQ60">IF(BP60&gt;=MAX($D$3:$D$100),MAX($D$3:$D$100),IF(BO60&lt;$D$3,$D$3,INDEX($D$3:$D$100,MATCH(BO60,$D$3:$D$100)+1)))</f>
        <v>2040</v>
      </c>
      <c r="BR60">
        <f t="shared" si="33"/>
        <v>6.1510000000000007</v>
      </c>
      <c r="BS60">
        <f t="shared" si="34"/>
        <v>6.1510000000000007</v>
      </c>
      <c r="BT60">
        <f t="shared" si="35"/>
        <v>6.1510000000000007</v>
      </c>
      <c r="BU60">
        <f t="shared" si="8"/>
        <v>6556.9660000000003</v>
      </c>
      <c r="BV60">
        <f t="shared" si="9"/>
        <v>0</v>
      </c>
    </row>
    <row r="61" spans="4:74" x14ac:dyDescent="0.25">
      <c r="D61" s="1" t="str" cm="1">
        <f t="array" ref="D61">IF(INDEX(Utilities!61:61,$B$15)="","",INDEX(Utilities!61:61,$B$15))</f>
        <v/>
      </c>
      <c r="E61" s="1" t="str" cm="1">
        <f t="array" ref="E61">IF(INDEX(Utilities!61:61,$B$15 + 1)="","",INDEX(Utilities!61:61,$B$15 + 1))</f>
        <v/>
      </c>
      <c r="G61">
        <f t="shared" si="36"/>
        <v>2071</v>
      </c>
      <c r="H61">
        <f t="shared" si="10"/>
        <v>2040</v>
      </c>
      <c r="I61" cm="1">
        <f t="array" ref="I61">IF(H61&gt;=MAX($D$3:$D$100),MAX($D$3:$D$100),IF(G61&lt;$D$3,$D$3,INDEX($D$3:$D$100,MATCH(G61,$D$3:$D$100)+1)))</f>
        <v>2040</v>
      </c>
      <c r="J61">
        <f t="shared" si="11"/>
        <v>4.0300000000000002E-2</v>
      </c>
      <c r="K61">
        <f t="shared" si="12"/>
        <v>4.0300000000000002E-2</v>
      </c>
      <c r="L61">
        <f t="shared" si="13"/>
        <v>4.0300000000000002E-2</v>
      </c>
      <c r="M61">
        <f t="shared" si="14"/>
        <v>42.959800000000001</v>
      </c>
      <c r="N61">
        <f t="shared" si="15"/>
        <v>0</v>
      </c>
      <c r="P61" s="1" t="str" cm="1">
        <f t="array" ref="P61">IF(INDEX(Utilities!61:61,$B$15)="","",INDEX(Utilities!61:61,$B$15))</f>
        <v/>
      </c>
      <c r="Q61" s="1" t="str" cm="1">
        <f t="array" ref="Q61">IF(INDEX(Utilities!61:61,$B$15 + 2)="","",INDEX(Utilities!61:61,$B$15 + 2))</f>
        <v/>
      </c>
      <c r="S61">
        <f t="shared" si="37"/>
        <v>2071</v>
      </c>
      <c r="T61">
        <f t="shared" si="16"/>
        <v>2040</v>
      </c>
      <c r="U61" cm="1">
        <f t="array" ref="U61">IF(T61&gt;=MAX($D$3:$D$100),MAX($D$3:$D$100),IF(S61&lt;$D$3,$D$3,INDEX($D$3:$D$100,MATCH(S61,$D$3:$D$100)+1)))</f>
        <v>2040</v>
      </c>
      <c r="V61">
        <f t="shared" si="17"/>
        <v>2.73E-5</v>
      </c>
      <c r="W61">
        <f t="shared" si="18"/>
        <v>2.73E-5</v>
      </c>
      <c r="X61">
        <f t="shared" si="19"/>
        <v>2.73E-5</v>
      </c>
      <c r="Y61">
        <f t="shared" si="0"/>
        <v>2.9101800000000001E-2</v>
      </c>
      <c r="Z61">
        <f t="shared" si="1"/>
        <v>0</v>
      </c>
      <c r="AB61" s="1" t="str" cm="1">
        <f t="array" ref="AB61">IF(INDEX(Utilities!61:61,$B$15)="","",INDEX(Utilities!61:61,$B$15))</f>
        <v/>
      </c>
      <c r="AC61" s="1" t="str" cm="1">
        <f t="array" ref="AC61">IF(INDEX(Utilities!61:61,$B$15 + 3)="","",INDEX(Utilities!61:61,$B$15 + 3))</f>
        <v/>
      </c>
      <c r="AE61">
        <f t="shared" si="38"/>
        <v>2071</v>
      </c>
      <c r="AF61">
        <f t="shared" si="20"/>
        <v>2040</v>
      </c>
      <c r="AG61" cm="1">
        <f t="array" ref="AG61">IF(AF61&gt;=MAX($D$3:$D$100),MAX($D$3:$D$100),IF(AE61&lt;$D$3,$D$3,INDEX($D$3:$D$100,MATCH(AE61,$D$3:$D$100)+1)))</f>
        <v>2040</v>
      </c>
      <c r="AH61">
        <f t="shared" si="21"/>
        <v>2.6800000000000001E-4</v>
      </c>
      <c r="AI61">
        <f t="shared" si="22"/>
        <v>2.6800000000000001E-4</v>
      </c>
      <c r="AJ61">
        <f t="shared" si="23"/>
        <v>2.6800000000000001E-4</v>
      </c>
      <c r="AK61">
        <f t="shared" si="2"/>
        <v>0.285688</v>
      </c>
      <c r="AL61">
        <f t="shared" si="3"/>
        <v>0</v>
      </c>
      <c r="AN61" s="1" t="str" cm="1">
        <f t="array" ref="AN61">IF(INDEX(Utilities!61:61,$B$15)="","",INDEX(Utilities!61:61,$B$15))</f>
        <v/>
      </c>
      <c r="AO61" s="1" t="str" cm="1">
        <f t="array" ref="AO61">IF(INDEX(Utilities!61:61,$B$15 + 4)="","",INDEX(Utilities!61:61,$B$15 + 4))</f>
        <v/>
      </c>
      <c r="AQ61">
        <f t="shared" si="39"/>
        <v>2071</v>
      </c>
      <c r="AR61">
        <f t="shared" si="24"/>
        <v>2040</v>
      </c>
      <c r="AS61" cm="1">
        <f t="array" ref="AS61">IF(AR61&gt;=MAX($D$3:$D$100),MAX($D$3:$D$100),IF(AQ61&lt;$D$3,$D$3,INDEX($D$3:$D$100,MATCH(AQ61,$D$3:$D$100)+1)))</f>
        <v>2040</v>
      </c>
      <c r="AT61">
        <f t="shared" si="25"/>
        <v>6.0300000000000002E-5</v>
      </c>
      <c r="AU61">
        <f t="shared" si="26"/>
        <v>6.0300000000000002E-5</v>
      </c>
      <c r="AV61">
        <f t="shared" si="27"/>
        <v>6.0300000000000002E-5</v>
      </c>
      <c r="AW61">
        <f t="shared" si="4"/>
        <v>6.4279799999999998E-2</v>
      </c>
      <c r="AX61">
        <f t="shared" si="5"/>
        <v>0</v>
      </c>
      <c r="AZ61" s="1" t="str" cm="1">
        <f t="array" ref="AZ61">IF(INDEX(Utilities!61:61,$B$15)="","",INDEX(Utilities!61:61,$B$15))</f>
        <v/>
      </c>
      <c r="BA61" s="1" t="str" cm="1">
        <f t="array" ref="BA61">IF(INDEX(Utilities!61:61,$B$15 + 5)="","",INDEX(Utilities!61:61,$B$15 + 5))</f>
        <v/>
      </c>
      <c r="BC61">
        <f t="shared" si="40"/>
        <v>2071</v>
      </c>
      <c r="BD61">
        <f t="shared" si="28"/>
        <v>2040</v>
      </c>
      <c r="BE61" cm="1">
        <f t="array" ref="BE61">IF(BD61&gt;=MAX($D$3:$D$100),MAX($D$3:$D$100),IF(BC61&lt;$D$3,$D$3,INDEX($D$3:$D$100,MATCH(BC61,$D$3:$D$100)+1)))</f>
        <v>2040</v>
      </c>
      <c r="BF61">
        <f t="shared" si="29"/>
        <v>0.40600000000000003</v>
      </c>
      <c r="BG61">
        <f t="shared" si="30"/>
        <v>0.40600000000000003</v>
      </c>
      <c r="BH61">
        <f t="shared" si="31"/>
        <v>0.40600000000000003</v>
      </c>
      <c r="BI61">
        <f t="shared" si="6"/>
        <v>432.79600000000005</v>
      </c>
      <c r="BJ61">
        <f t="shared" si="7"/>
        <v>0</v>
      </c>
      <c r="BL61" s="1" t="str" cm="1">
        <f t="array" ref="BL61">IF(INDEX(Utilities!61:61,$B$15)="","",INDEX(Utilities!61:61,$B$15))</f>
        <v/>
      </c>
      <c r="BM61" s="1" t="str" cm="1">
        <f t="array" ref="BM61">IF(INDEX(Utilities!61:61,$B$15 + 6)="","",INDEX(Utilities!61:61,$B$15 + 6))</f>
        <v/>
      </c>
      <c r="BO61">
        <f t="shared" si="41"/>
        <v>2071</v>
      </c>
      <c r="BP61">
        <f t="shared" si="32"/>
        <v>2040</v>
      </c>
      <c r="BQ61" cm="1">
        <f t="array" ref="BQ61">IF(BP61&gt;=MAX($D$3:$D$100),MAX($D$3:$D$100),IF(BO61&lt;$D$3,$D$3,INDEX($D$3:$D$100,MATCH(BO61,$D$3:$D$100)+1)))</f>
        <v>2040</v>
      </c>
      <c r="BR61">
        <f t="shared" si="33"/>
        <v>6.1510000000000007</v>
      </c>
      <c r="BS61">
        <f t="shared" si="34"/>
        <v>6.1510000000000007</v>
      </c>
      <c r="BT61">
        <f t="shared" si="35"/>
        <v>6.1510000000000007</v>
      </c>
      <c r="BU61">
        <f t="shared" si="8"/>
        <v>6556.9660000000003</v>
      </c>
      <c r="BV61">
        <f t="shared" si="9"/>
        <v>0</v>
      </c>
    </row>
    <row r="62" spans="4:74" x14ac:dyDescent="0.25">
      <c r="D62" s="1" t="str" cm="1">
        <f t="array" ref="D62">IF(INDEX(Utilities!62:62,$B$15)="","",INDEX(Utilities!62:62,$B$15))</f>
        <v/>
      </c>
      <c r="E62" s="1" t="str" cm="1">
        <f t="array" ref="E62">IF(INDEX(Utilities!62:62,$B$15 + 1)="","",INDEX(Utilities!62:62,$B$15 + 1))</f>
        <v/>
      </c>
      <c r="G62">
        <f t="shared" si="36"/>
        <v>2072</v>
      </c>
      <c r="H62">
        <f t="shared" si="10"/>
        <v>2040</v>
      </c>
      <c r="I62" cm="1">
        <f t="array" ref="I62">IF(H62&gt;=MAX($D$3:$D$100),MAX($D$3:$D$100),IF(G62&lt;$D$3,$D$3,INDEX($D$3:$D$100,MATCH(G62,$D$3:$D$100)+1)))</f>
        <v>2040</v>
      </c>
      <c r="J62">
        <f t="shared" si="11"/>
        <v>4.0300000000000002E-2</v>
      </c>
      <c r="K62">
        <f t="shared" si="12"/>
        <v>4.0300000000000002E-2</v>
      </c>
      <c r="L62">
        <f t="shared" si="13"/>
        <v>4.0300000000000002E-2</v>
      </c>
      <c r="M62">
        <f t="shared" si="14"/>
        <v>42.959800000000001</v>
      </c>
      <c r="N62">
        <f t="shared" si="15"/>
        <v>0</v>
      </c>
      <c r="P62" s="1" t="str" cm="1">
        <f t="array" ref="P62">IF(INDEX(Utilities!62:62,$B$15)="","",INDEX(Utilities!62:62,$B$15))</f>
        <v/>
      </c>
      <c r="Q62" s="1" t="str" cm="1">
        <f t="array" ref="Q62">IF(INDEX(Utilities!62:62,$B$15 + 2)="","",INDEX(Utilities!62:62,$B$15 + 2))</f>
        <v/>
      </c>
      <c r="S62">
        <f t="shared" si="37"/>
        <v>2072</v>
      </c>
      <c r="T62">
        <f t="shared" si="16"/>
        <v>2040</v>
      </c>
      <c r="U62" cm="1">
        <f t="array" ref="U62">IF(T62&gt;=MAX($D$3:$D$100),MAX($D$3:$D$100),IF(S62&lt;$D$3,$D$3,INDEX($D$3:$D$100,MATCH(S62,$D$3:$D$100)+1)))</f>
        <v>2040</v>
      </c>
      <c r="V62">
        <f t="shared" si="17"/>
        <v>2.73E-5</v>
      </c>
      <c r="W62">
        <f t="shared" si="18"/>
        <v>2.73E-5</v>
      </c>
      <c r="X62">
        <f t="shared" si="19"/>
        <v>2.73E-5</v>
      </c>
      <c r="Y62">
        <f t="shared" si="0"/>
        <v>2.9101800000000001E-2</v>
      </c>
      <c r="Z62">
        <f t="shared" si="1"/>
        <v>0</v>
      </c>
      <c r="AB62" s="1" t="str" cm="1">
        <f t="array" ref="AB62">IF(INDEX(Utilities!62:62,$B$15)="","",INDEX(Utilities!62:62,$B$15))</f>
        <v/>
      </c>
      <c r="AC62" s="1" t="str" cm="1">
        <f t="array" ref="AC62">IF(INDEX(Utilities!62:62,$B$15 + 3)="","",INDEX(Utilities!62:62,$B$15 + 3))</f>
        <v/>
      </c>
      <c r="AE62">
        <f t="shared" si="38"/>
        <v>2072</v>
      </c>
      <c r="AF62">
        <f t="shared" si="20"/>
        <v>2040</v>
      </c>
      <c r="AG62" cm="1">
        <f t="array" ref="AG62">IF(AF62&gt;=MAX($D$3:$D$100),MAX($D$3:$D$100),IF(AE62&lt;$D$3,$D$3,INDEX($D$3:$D$100,MATCH(AE62,$D$3:$D$100)+1)))</f>
        <v>2040</v>
      </c>
      <c r="AH62">
        <f t="shared" si="21"/>
        <v>2.6800000000000001E-4</v>
      </c>
      <c r="AI62">
        <f t="shared" si="22"/>
        <v>2.6800000000000001E-4</v>
      </c>
      <c r="AJ62">
        <f t="shared" si="23"/>
        <v>2.6800000000000001E-4</v>
      </c>
      <c r="AK62">
        <f t="shared" si="2"/>
        <v>0.285688</v>
      </c>
      <c r="AL62">
        <f t="shared" si="3"/>
        <v>0</v>
      </c>
      <c r="AN62" s="1" t="str" cm="1">
        <f t="array" ref="AN62">IF(INDEX(Utilities!62:62,$B$15)="","",INDEX(Utilities!62:62,$B$15))</f>
        <v/>
      </c>
      <c r="AO62" s="1" t="str" cm="1">
        <f t="array" ref="AO62">IF(INDEX(Utilities!62:62,$B$15 + 4)="","",INDEX(Utilities!62:62,$B$15 + 4))</f>
        <v/>
      </c>
      <c r="AQ62">
        <f t="shared" si="39"/>
        <v>2072</v>
      </c>
      <c r="AR62">
        <f t="shared" si="24"/>
        <v>2040</v>
      </c>
      <c r="AS62" cm="1">
        <f t="array" ref="AS62">IF(AR62&gt;=MAX($D$3:$D$100),MAX($D$3:$D$100),IF(AQ62&lt;$D$3,$D$3,INDEX($D$3:$D$100,MATCH(AQ62,$D$3:$D$100)+1)))</f>
        <v>2040</v>
      </c>
      <c r="AT62">
        <f t="shared" si="25"/>
        <v>6.0300000000000002E-5</v>
      </c>
      <c r="AU62">
        <f t="shared" si="26"/>
        <v>6.0300000000000002E-5</v>
      </c>
      <c r="AV62">
        <f t="shared" si="27"/>
        <v>6.0300000000000002E-5</v>
      </c>
      <c r="AW62">
        <f t="shared" si="4"/>
        <v>6.4279799999999998E-2</v>
      </c>
      <c r="AX62">
        <f t="shared" si="5"/>
        <v>0</v>
      </c>
      <c r="AZ62" s="1" t="str" cm="1">
        <f t="array" ref="AZ62">IF(INDEX(Utilities!62:62,$B$15)="","",INDEX(Utilities!62:62,$B$15))</f>
        <v/>
      </c>
      <c r="BA62" s="1" t="str" cm="1">
        <f t="array" ref="BA62">IF(INDEX(Utilities!62:62,$B$15 + 5)="","",INDEX(Utilities!62:62,$B$15 + 5))</f>
        <v/>
      </c>
      <c r="BC62">
        <f t="shared" si="40"/>
        <v>2072</v>
      </c>
      <c r="BD62">
        <f t="shared" si="28"/>
        <v>2040</v>
      </c>
      <c r="BE62" cm="1">
        <f t="array" ref="BE62">IF(BD62&gt;=MAX($D$3:$D$100),MAX($D$3:$D$100),IF(BC62&lt;$D$3,$D$3,INDEX($D$3:$D$100,MATCH(BC62,$D$3:$D$100)+1)))</f>
        <v>2040</v>
      </c>
      <c r="BF62">
        <f t="shared" si="29"/>
        <v>0.40600000000000003</v>
      </c>
      <c r="BG62">
        <f t="shared" si="30"/>
        <v>0.40600000000000003</v>
      </c>
      <c r="BH62">
        <f t="shared" si="31"/>
        <v>0.40600000000000003</v>
      </c>
      <c r="BI62">
        <f t="shared" si="6"/>
        <v>432.79600000000005</v>
      </c>
      <c r="BJ62">
        <f t="shared" si="7"/>
        <v>0</v>
      </c>
      <c r="BL62" s="1" t="str" cm="1">
        <f t="array" ref="BL62">IF(INDEX(Utilities!62:62,$B$15)="","",INDEX(Utilities!62:62,$B$15))</f>
        <v/>
      </c>
      <c r="BM62" s="1" t="str" cm="1">
        <f t="array" ref="BM62">IF(INDEX(Utilities!62:62,$B$15 + 6)="","",INDEX(Utilities!62:62,$B$15 + 6))</f>
        <v/>
      </c>
      <c r="BO62">
        <f t="shared" si="41"/>
        <v>2072</v>
      </c>
      <c r="BP62">
        <f t="shared" si="32"/>
        <v>2040</v>
      </c>
      <c r="BQ62" cm="1">
        <f t="array" ref="BQ62">IF(BP62&gt;=MAX($D$3:$D$100),MAX($D$3:$D$100),IF(BO62&lt;$D$3,$D$3,INDEX($D$3:$D$100,MATCH(BO62,$D$3:$D$100)+1)))</f>
        <v>2040</v>
      </c>
      <c r="BR62">
        <f t="shared" si="33"/>
        <v>6.1510000000000007</v>
      </c>
      <c r="BS62">
        <f t="shared" si="34"/>
        <v>6.1510000000000007</v>
      </c>
      <c r="BT62">
        <f t="shared" si="35"/>
        <v>6.1510000000000007</v>
      </c>
      <c r="BU62">
        <f t="shared" si="8"/>
        <v>6556.9660000000003</v>
      </c>
      <c r="BV62">
        <f t="shared" si="9"/>
        <v>0</v>
      </c>
    </row>
    <row r="63" spans="4:74" x14ac:dyDescent="0.25">
      <c r="D63" s="1" t="str" cm="1">
        <f t="array" ref="D63">IF(INDEX(Utilities!63:63,$B$15)="","",INDEX(Utilities!63:63,$B$15))</f>
        <v/>
      </c>
      <c r="E63" s="1" t="str" cm="1">
        <f t="array" ref="E63">IF(INDEX(Utilities!63:63,$B$15 + 1)="","",INDEX(Utilities!63:63,$B$15 + 1))</f>
        <v/>
      </c>
      <c r="G63">
        <f t="shared" si="36"/>
        <v>2073</v>
      </c>
      <c r="H63">
        <f t="shared" si="10"/>
        <v>2040</v>
      </c>
      <c r="I63" cm="1">
        <f t="array" ref="I63">IF(H63&gt;=MAX($D$3:$D$100),MAX($D$3:$D$100),IF(G63&lt;$D$3,$D$3,INDEX($D$3:$D$100,MATCH(G63,$D$3:$D$100)+1)))</f>
        <v>2040</v>
      </c>
      <c r="J63">
        <f t="shared" si="11"/>
        <v>4.0300000000000002E-2</v>
      </c>
      <c r="K63">
        <f t="shared" si="12"/>
        <v>4.0300000000000002E-2</v>
      </c>
      <c r="L63">
        <f t="shared" si="13"/>
        <v>4.0300000000000002E-2</v>
      </c>
      <c r="M63">
        <f t="shared" si="14"/>
        <v>42.959800000000001</v>
      </c>
      <c r="N63">
        <f t="shared" si="15"/>
        <v>0</v>
      </c>
      <c r="P63" s="1" t="str" cm="1">
        <f t="array" ref="P63">IF(INDEX(Utilities!63:63,$B$15)="","",INDEX(Utilities!63:63,$B$15))</f>
        <v/>
      </c>
      <c r="Q63" s="1" t="str" cm="1">
        <f t="array" ref="Q63">IF(INDEX(Utilities!63:63,$B$15 + 2)="","",INDEX(Utilities!63:63,$B$15 + 2))</f>
        <v/>
      </c>
      <c r="S63">
        <f t="shared" si="37"/>
        <v>2073</v>
      </c>
      <c r="T63">
        <f t="shared" si="16"/>
        <v>2040</v>
      </c>
      <c r="U63" cm="1">
        <f t="array" ref="U63">IF(T63&gt;=MAX($D$3:$D$100),MAX($D$3:$D$100),IF(S63&lt;$D$3,$D$3,INDEX($D$3:$D$100,MATCH(S63,$D$3:$D$100)+1)))</f>
        <v>2040</v>
      </c>
      <c r="V63">
        <f t="shared" si="17"/>
        <v>2.73E-5</v>
      </c>
      <c r="W63">
        <f t="shared" si="18"/>
        <v>2.73E-5</v>
      </c>
      <c r="X63">
        <f t="shared" si="19"/>
        <v>2.73E-5</v>
      </c>
      <c r="Y63">
        <f t="shared" si="0"/>
        <v>2.9101800000000001E-2</v>
      </c>
      <c r="Z63">
        <f t="shared" si="1"/>
        <v>0</v>
      </c>
      <c r="AB63" s="1" t="str" cm="1">
        <f t="array" ref="AB63">IF(INDEX(Utilities!63:63,$B$15)="","",INDEX(Utilities!63:63,$B$15))</f>
        <v/>
      </c>
      <c r="AC63" s="1" t="str" cm="1">
        <f t="array" ref="AC63">IF(INDEX(Utilities!63:63,$B$15 + 3)="","",INDEX(Utilities!63:63,$B$15 + 3))</f>
        <v/>
      </c>
      <c r="AE63">
        <f t="shared" si="38"/>
        <v>2073</v>
      </c>
      <c r="AF63">
        <f t="shared" si="20"/>
        <v>2040</v>
      </c>
      <c r="AG63" cm="1">
        <f t="array" ref="AG63">IF(AF63&gt;=MAX($D$3:$D$100),MAX($D$3:$D$100),IF(AE63&lt;$D$3,$D$3,INDEX($D$3:$D$100,MATCH(AE63,$D$3:$D$100)+1)))</f>
        <v>2040</v>
      </c>
      <c r="AH63">
        <f t="shared" si="21"/>
        <v>2.6800000000000001E-4</v>
      </c>
      <c r="AI63">
        <f t="shared" si="22"/>
        <v>2.6800000000000001E-4</v>
      </c>
      <c r="AJ63">
        <f t="shared" si="23"/>
        <v>2.6800000000000001E-4</v>
      </c>
      <c r="AK63">
        <f t="shared" si="2"/>
        <v>0.285688</v>
      </c>
      <c r="AL63">
        <f t="shared" si="3"/>
        <v>0</v>
      </c>
      <c r="AN63" s="1" t="str" cm="1">
        <f t="array" ref="AN63">IF(INDEX(Utilities!63:63,$B$15)="","",INDEX(Utilities!63:63,$B$15))</f>
        <v/>
      </c>
      <c r="AO63" s="1" t="str" cm="1">
        <f t="array" ref="AO63">IF(INDEX(Utilities!63:63,$B$15 + 4)="","",INDEX(Utilities!63:63,$B$15 + 4))</f>
        <v/>
      </c>
      <c r="AQ63">
        <f t="shared" si="39"/>
        <v>2073</v>
      </c>
      <c r="AR63">
        <f t="shared" si="24"/>
        <v>2040</v>
      </c>
      <c r="AS63" cm="1">
        <f t="array" ref="AS63">IF(AR63&gt;=MAX($D$3:$D$100),MAX($D$3:$D$100),IF(AQ63&lt;$D$3,$D$3,INDEX($D$3:$D$100,MATCH(AQ63,$D$3:$D$100)+1)))</f>
        <v>2040</v>
      </c>
      <c r="AT63">
        <f t="shared" si="25"/>
        <v>6.0300000000000002E-5</v>
      </c>
      <c r="AU63">
        <f t="shared" si="26"/>
        <v>6.0300000000000002E-5</v>
      </c>
      <c r="AV63">
        <f t="shared" si="27"/>
        <v>6.0300000000000002E-5</v>
      </c>
      <c r="AW63">
        <f t="shared" si="4"/>
        <v>6.4279799999999998E-2</v>
      </c>
      <c r="AX63">
        <f t="shared" si="5"/>
        <v>0</v>
      </c>
      <c r="AZ63" s="1" t="str" cm="1">
        <f t="array" ref="AZ63">IF(INDEX(Utilities!63:63,$B$15)="","",INDEX(Utilities!63:63,$B$15))</f>
        <v/>
      </c>
      <c r="BA63" s="1" t="str" cm="1">
        <f t="array" ref="BA63">IF(INDEX(Utilities!63:63,$B$15 + 5)="","",INDEX(Utilities!63:63,$B$15 + 5))</f>
        <v/>
      </c>
      <c r="BC63">
        <f t="shared" si="40"/>
        <v>2073</v>
      </c>
      <c r="BD63">
        <f t="shared" si="28"/>
        <v>2040</v>
      </c>
      <c r="BE63" cm="1">
        <f t="array" ref="BE63">IF(BD63&gt;=MAX($D$3:$D$100),MAX($D$3:$D$100),IF(BC63&lt;$D$3,$D$3,INDEX($D$3:$D$100,MATCH(BC63,$D$3:$D$100)+1)))</f>
        <v>2040</v>
      </c>
      <c r="BF63">
        <f t="shared" si="29"/>
        <v>0.40600000000000003</v>
      </c>
      <c r="BG63">
        <f t="shared" si="30"/>
        <v>0.40600000000000003</v>
      </c>
      <c r="BH63">
        <f t="shared" si="31"/>
        <v>0.40600000000000003</v>
      </c>
      <c r="BI63">
        <f t="shared" si="6"/>
        <v>432.79600000000005</v>
      </c>
      <c r="BJ63">
        <f t="shared" si="7"/>
        <v>0</v>
      </c>
      <c r="BL63" s="1" t="str" cm="1">
        <f t="array" ref="BL63">IF(INDEX(Utilities!63:63,$B$15)="","",INDEX(Utilities!63:63,$B$15))</f>
        <v/>
      </c>
      <c r="BM63" s="1" t="str" cm="1">
        <f t="array" ref="BM63">IF(INDEX(Utilities!63:63,$B$15 + 6)="","",INDEX(Utilities!63:63,$B$15 + 6))</f>
        <v/>
      </c>
      <c r="BO63">
        <f t="shared" si="41"/>
        <v>2073</v>
      </c>
      <c r="BP63">
        <f t="shared" si="32"/>
        <v>2040</v>
      </c>
      <c r="BQ63" cm="1">
        <f t="array" ref="BQ63">IF(BP63&gt;=MAX($D$3:$D$100),MAX($D$3:$D$100),IF(BO63&lt;$D$3,$D$3,INDEX($D$3:$D$100,MATCH(BO63,$D$3:$D$100)+1)))</f>
        <v>2040</v>
      </c>
      <c r="BR63">
        <f t="shared" si="33"/>
        <v>6.1510000000000007</v>
      </c>
      <c r="BS63">
        <f t="shared" si="34"/>
        <v>6.1510000000000007</v>
      </c>
      <c r="BT63">
        <f t="shared" si="35"/>
        <v>6.1510000000000007</v>
      </c>
      <c r="BU63">
        <f t="shared" si="8"/>
        <v>6556.9660000000003</v>
      </c>
      <c r="BV63">
        <f t="shared" si="9"/>
        <v>0</v>
      </c>
    </row>
    <row r="64" spans="4:74" x14ac:dyDescent="0.25">
      <c r="D64" s="1" t="str" cm="1">
        <f t="array" ref="D64">IF(INDEX(Utilities!64:64,$B$15)="","",INDEX(Utilities!64:64,$B$15))</f>
        <v/>
      </c>
      <c r="E64" s="1" t="str" cm="1">
        <f t="array" ref="E64">IF(INDEX(Utilities!64:64,$B$15 + 1)="","",INDEX(Utilities!64:64,$B$15 + 1))</f>
        <v/>
      </c>
      <c r="G64">
        <f t="shared" si="36"/>
        <v>2074</v>
      </c>
      <c r="H64">
        <f t="shared" si="10"/>
        <v>2040</v>
      </c>
      <c r="I64" cm="1">
        <f t="array" ref="I64">IF(H64&gt;=MAX($D$3:$D$100),MAX($D$3:$D$100),IF(G64&lt;$D$3,$D$3,INDEX($D$3:$D$100,MATCH(G64,$D$3:$D$100)+1)))</f>
        <v>2040</v>
      </c>
      <c r="J64">
        <f t="shared" si="11"/>
        <v>4.0300000000000002E-2</v>
      </c>
      <c r="K64">
        <f t="shared" si="12"/>
        <v>4.0300000000000002E-2</v>
      </c>
      <c r="L64">
        <f t="shared" si="13"/>
        <v>4.0300000000000002E-2</v>
      </c>
      <c r="M64">
        <f t="shared" si="14"/>
        <v>42.959800000000001</v>
      </c>
      <c r="N64">
        <f t="shared" si="15"/>
        <v>0</v>
      </c>
      <c r="P64" s="1" t="str" cm="1">
        <f t="array" ref="P64">IF(INDEX(Utilities!64:64,$B$15)="","",INDEX(Utilities!64:64,$B$15))</f>
        <v/>
      </c>
      <c r="Q64" s="1" t="str" cm="1">
        <f t="array" ref="Q64">IF(INDEX(Utilities!64:64,$B$15 + 2)="","",INDEX(Utilities!64:64,$B$15 + 2))</f>
        <v/>
      </c>
      <c r="S64">
        <f t="shared" si="37"/>
        <v>2074</v>
      </c>
      <c r="T64">
        <f t="shared" si="16"/>
        <v>2040</v>
      </c>
      <c r="U64" cm="1">
        <f t="array" ref="U64">IF(T64&gt;=MAX($D$3:$D$100),MAX($D$3:$D$100),IF(S64&lt;$D$3,$D$3,INDEX($D$3:$D$100,MATCH(S64,$D$3:$D$100)+1)))</f>
        <v>2040</v>
      </c>
      <c r="V64">
        <f t="shared" si="17"/>
        <v>2.73E-5</v>
      </c>
      <c r="W64">
        <f t="shared" si="18"/>
        <v>2.73E-5</v>
      </c>
      <c r="X64">
        <f t="shared" si="19"/>
        <v>2.73E-5</v>
      </c>
      <c r="Y64">
        <f t="shared" si="0"/>
        <v>2.9101800000000001E-2</v>
      </c>
      <c r="Z64">
        <f t="shared" si="1"/>
        <v>0</v>
      </c>
      <c r="AB64" s="1" t="str" cm="1">
        <f t="array" ref="AB64">IF(INDEX(Utilities!64:64,$B$15)="","",INDEX(Utilities!64:64,$B$15))</f>
        <v/>
      </c>
      <c r="AC64" s="1" t="str" cm="1">
        <f t="array" ref="AC64">IF(INDEX(Utilities!64:64,$B$15 + 3)="","",INDEX(Utilities!64:64,$B$15 + 3))</f>
        <v/>
      </c>
      <c r="AE64">
        <f t="shared" si="38"/>
        <v>2074</v>
      </c>
      <c r="AF64">
        <f t="shared" si="20"/>
        <v>2040</v>
      </c>
      <c r="AG64" cm="1">
        <f t="array" ref="AG64">IF(AF64&gt;=MAX($D$3:$D$100),MAX($D$3:$D$100),IF(AE64&lt;$D$3,$D$3,INDEX($D$3:$D$100,MATCH(AE64,$D$3:$D$100)+1)))</f>
        <v>2040</v>
      </c>
      <c r="AH64">
        <f t="shared" si="21"/>
        <v>2.6800000000000001E-4</v>
      </c>
      <c r="AI64">
        <f t="shared" si="22"/>
        <v>2.6800000000000001E-4</v>
      </c>
      <c r="AJ64">
        <f t="shared" si="23"/>
        <v>2.6800000000000001E-4</v>
      </c>
      <c r="AK64">
        <f t="shared" si="2"/>
        <v>0.285688</v>
      </c>
      <c r="AL64">
        <f t="shared" si="3"/>
        <v>0</v>
      </c>
      <c r="AN64" s="1" t="str" cm="1">
        <f t="array" ref="AN64">IF(INDEX(Utilities!64:64,$B$15)="","",INDEX(Utilities!64:64,$B$15))</f>
        <v/>
      </c>
      <c r="AO64" s="1" t="str" cm="1">
        <f t="array" ref="AO64">IF(INDEX(Utilities!64:64,$B$15 + 4)="","",INDEX(Utilities!64:64,$B$15 + 4))</f>
        <v/>
      </c>
      <c r="AQ64">
        <f t="shared" si="39"/>
        <v>2074</v>
      </c>
      <c r="AR64">
        <f t="shared" si="24"/>
        <v>2040</v>
      </c>
      <c r="AS64" cm="1">
        <f t="array" ref="AS64">IF(AR64&gt;=MAX($D$3:$D$100),MAX($D$3:$D$100),IF(AQ64&lt;$D$3,$D$3,INDEX($D$3:$D$100,MATCH(AQ64,$D$3:$D$100)+1)))</f>
        <v>2040</v>
      </c>
      <c r="AT64">
        <f t="shared" si="25"/>
        <v>6.0300000000000002E-5</v>
      </c>
      <c r="AU64">
        <f t="shared" si="26"/>
        <v>6.0300000000000002E-5</v>
      </c>
      <c r="AV64">
        <f t="shared" si="27"/>
        <v>6.0300000000000002E-5</v>
      </c>
      <c r="AW64">
        <f t="shared" si="4"/>
        <v>6.4279799999999998E-2</v>
      </c>
      <c r="AX64">
        <f t="shared" si="5"/>
        <v>0</v>
      </c>
      <c r="AZ64" s="1" t="str" cm="1">
        <f t="array" ref="AZ64">IF(INDEX(Utilities!64:64,$B$15)="","",INDEX(Utilities!64:64,$B$15))</f>
        <v/>
      </c>
      <c r="BA64" s="1" t="str" cm="1">
        <f t="array" ref="BA64">IF(INDEX(Utilities!64:64,$B$15 + 5)="","",INDEX(Utilities!64:64,$B$15 + 5))</f>
        <v/>
      </c>
      <c r="BC64">
        <f t="shared" si="40"/>
        <v>2074</v>
      </c>
      <c r="BD64">
        <f t="shared" si="28"/>
        <v>2040</v>
      </c>
      <c r="BE64" cm="1">
        <f t="array" ref="BE64">IF(BD64&gt;=MAX($D$3:$D$100),MAX($D$3:$D$100),IF(BC64&lt;$D$3,$D$3,INDEX($D$3:$D$100,MATCH(BC64,$D$3:$D$100)+1)))</f>
        <v>2040</v>
      </c>
      <c r="BF64">
        <f t="shared" si="29"/>
        <v>0.40600000000000003</v>
      </c>
      <c r="BG64">
        <f t="shared" si="30"/>
        <v>0.40600000000000003</v>
      </c>
      <c r="BH64">
        <f t="shared" si="31"/>
        <v>0.40600000000000003</v>
      </c>
      <c r="BI64">
        <f t="shared" si="6"/>
        <v>432.79600000000005</v>
      </c>
      <c r="BJ64">
        <f t="shared" si="7"/>
        <v>0</v>
      </c>
      <c r="BL64" s="1" t="str" cm="1">
        <f t="array" ref="BL64">IF(INDEX(Utilities!64:64,$B$15)="","",INDEX(Utilities!64:64,$B$15))</f>
        <v/>
      </c>
      <c r="BM64" s="1" t="str" cm="1">
        <f t="array" ref="BM64">IF(INDEX(Utilities!64:64,$B$15 + 6)="","",INDEX(Utilities!64:64,$B$15 + 6))</f>
        <v/>
      </c>
      <c r="BO64">
        <f t="shared" si="41"/>
        <v>2074</v>
      </c>
      <c r="BP64">
        <f t="shared" si="32"/>
        <v>2040</v>
      </c>
      <c r="BQ64" cm="1">
        <f t="array" ref="BQ64">IF(BP64&gt;=MAX($D$3:$D$100),MAX($D$3:$D$100),IF(BO64&lt;$D$3,$D$3,INDEX($D$3:$D$100,MATCH(BO64,$D$3:$D$100)+1)))</f>
        <v>2040</v>
      </c>
      <c r="BR64">
        <f t="shared" si="33"/>
        <v>6.1510000000000007</v>
      </c>
      <c r="BS64">
        <f t="shared" si="34"/>
        <v>6.1510000000000007</v>
      </c>
      <c r="BT64">
        <f t="shared" si="35"/>
        <v>6.1510000000000007</v>
      </c>
      <c r="BU64">
        <f t="shared" si="8"/>
        <v>6556.9660000000003</v>
      </c>
      <c r="BV64">
        <f t="shared" si="9"/>
        <v>0</v>
      </c>
    </row>
    <row r="65" spans="4:74" x14ac:dyDescent="0.25">
      <c r="D65" s="1" t="str" cm="1">
        <f t="array" ref="D65">IF(INDEX(Utilities!65:65,$B$15)="","",INDEX(Utilities!65:65,$B$15))</f>
        <v/>
      </c>
      <c r="E65" s="1" t="str" cm="1">
        <f t="array" ref="E65">IF(INDEX(Utilities!65:65,$B$15 + 1)="","",INDEX(Utilities!65:65,$B$15 + 1))</f>
        <v/>
      </c>
      <c r="G65">
        <f t="shared" si="36"/>
        <v>2075</v>
      </c>
      <c r="H65">
        <f t="shared" si="10"/>
        <v>2040</v>
      </c>
      <c r="I65" cm="1">
        <f t="array" ref="I65">IF(H65&gt;=MAX($D$3:$D$100),MAX($D$3:$D$100),IF(G65&lt;$D$3,$D$3,INDEX($D$3:$D$100,MATCH(G65,$D$3:$D$100)+1)))</f>
        <v>2040</v>
      </c>
      <c r="J65">
        <f t="shared" si="11"/>
        <v>4.0300000000000002E-2</v>
      </c>
      <c r="K65">
        <f t="shared" si="12"/>
        <v>4.0300000000000002E-2</v>
      </c>
      <c r="L65">
        <f t="shared" si="13"/>
        <v>4.0300000000000002E-2</v>
      </c>
      <c r="M65">
        <f t="shared" si="14"/>
        <v>42.959800000000001</v>
      </c>
      <c r="N65">
        <f t="shared" si="15"/>
        <v>0</v>
      </c>
      <c r="P65" s="1" t="str" cm="1">
        <f t="array" ref="P65">IF(INDEX(Utilities!65:65,$B$15)="","",INDEX(Utilities!65:65,$B$15))</f>
        <v/>
      </c>
      <c r="Q65" s="1" t="str" cm="1">
        <f t="array" ref="Q65">IF(INDEX(Utilities!65:65,$B$15 + 2)="","",INDEX(Utilities!65:65,$B$15 + 2))</f>
        <v/>
      </c>
      <c r="S65">
        <f t="shared" si="37"/>
        <v>2075</v>
      </c>
      <c r="T65">
        <f t="shared" si="16"/>
        <v>2040</v>
      </c>
      <c r="U65" cm="1">
        <f t="array" ref="U65">IF(T65&gt;=MAX($D$3:$D$100),MAX($D$3:$D$100),IF(S65&lt;$D$3,$D$3,INDEX($D$3:$D$100,MATCH(S65,$D$3:$D$100)+1)))</f>
        <v>2040</v>
      </c>
      <c r="V65">
        <f t="shared" si="17"/>
        <v>2.73E-5</v>
      </c>
      <c r="W65">
        <f t="shared" si="18"/>
        <v>2.73E-5</v>
      </c>
      <c r="X65">
        <f t="shared" si="19"/>
        <v>2.73E-5</v>
      </c>
      <c r="Y65">
        <f t="shared" si="0"/>
        <v>2.9101800000000001E-2</v>
      </c>
      <c r="Z65">
        <f t="shared" si="1"/>
        <v>0</v>
      </c>
      <c r="AB65" s="1" t="str" cm="1">
        <f t="array" ref="AB65">IF(INDEX(Utilities!65:65,$B$15)="","",INDEX(Utilities!65:65,$B$15))</f>
        <v/>
      </c>
      <c r="AC65" s="1" t="str" cm="1">
        <f t="array" ref="AC65">IF(INDEX(Utilities!65:65,$B$15 + 3)="","",INDEX(Utilities!65:65,$B$15 + 3))</f>
        <v/>
      </c>
      <c r="AE65">
        <f t="shared" si="38"/>
        <v>2075</v>
      </c>
      <c r="AF65">
        <f t="shared" si="20"/>
        <v>2040</v>
      </c>
      <c r="AG65" cm="1">
        <f t="array" ref="AG65">IF(AF65&gt;=MAX($D$3:$D$100),MAX($D$3:$D$100),IF(AE65&lt;$D$3,$D$3,INDEX($D$3:$D$100,MATCH(AE65,$D$3:$D$100)+1)))</f>
        <v>2040</v>
      </c>
      <c r="AH65">
        <f t="shared" si="21"/>
        <v>2.6800000000000001E-4</v>
      </c>
      <c r="AI65">
        <f t="shared" si="22"/>
        <v>2.6800000000000001E-4</v>
      </c>
      <c r="AJ65">
        <f t="shared" si="23"/>
        <v>2.6800000000000001E-4</v>
      </c>
      <c r="AK65">
        <f t="shared" si="2"/>
        <v>0.285688</v>
      </c>
      <c r="AL65">
        <f t="shared" si="3"/>
        <v>0</v>
      </c>
      <c r="AN65" s="1" t="str" cm="1">
        <f t="array" ref="AN65">IF(INDEX(Utilities!65:65,$B$15)="","",INDEX(Utilities!65:65,$B$15))</f>
        <v/>
      </c>
      <c r="AO65" s="1" t="str" cm="1">
        <f t="array" ref="AO65">IF(INDEX(Utilities!65:65,$B$15 + 4)="","",INDEX(Utilities!65:65,$B$15 + 4))</f>
        <v/>
      </c>
      <c r="AQ65">
        <f t="shared" si="39"/>
        <v>2075</v>
      </c>
      <c r="AR65">
        <f t="shared" si="24"/>
        <v>2040</v>
      </c>
      <c r="AS65" cm="1">
        <f t="array" ref="AS65">IF(AR65&gt;=MAX($D$3:$D$100),MAX($D$3:$D$100),IF(AQ65&lt;$D$3,$D$3,INDEX($D$3:$D$100,MATCH(AQ65,$D$3:$D$100)+1)))</f>
        <v>2040</v>
      </c>
      <c r="AT65">
        <f t="shared" si="25"/>
        <v>6.0300000000000002E-5</v>
      </c>
      <c r="AU65">
        <f t="shared" si="26"/>
        <v>6.0300000000000002E-5</v>
      </c>
      <c r="AV65">
        <f t="shared" si="27"/>
        <v>6.0300000000000002E-5</v>
      </c>
      <c r="AW65">
        <f t="shared" si="4"/>
        <v>6.4279799999999998E-2</v>
      </c>
      <c r="AX65">
        <f t="shared" si="5"/>
        <v>0</v>
      </c>
      <c r="AZ65" s="1" t="str" cm="1">
        <f t="array" ref="AZ65">IF(INDEX(Utilities!65:65,$B$15)="","",INDEX(Utilities!65:65,$B$15))</f>
        <v/>
      </c>
      <c r="BA65" s="1" t="str" cm="1">
        <f t="array" ref="BA65">IF(INDEX(Utilities!65:65,$B$15 + 5)="","",INDEX(Utilities!65:65,$B$15 + 5))</f>
        <v/>
      </c>
      <c r="BC65">
        <f t="shared" si="40"/>
        <v>2075</v>
      </c>
      <c r="BD65">
        <f t="shared" si="28"/>
        <v>2040</v>
      </c>
      <c r="BE65" cm="1">
        <f t="array" ref="BE65">IF(BD65&gt;=MAX($D$3:$D$100),MAX($D$3:$D$100),IF(BC65&lt;$D$3,$D$3,INDEX($D$3:$D$100,MATCH(BC65,$D$3:$D$100)+1)))</f>
        <v>2040</v>
      </c>
      <c r="BF65">
        <f t="shared" si="29"/>
        <v>0.40600000000000003</v>
      </c>
      <c r="BG65">
        <f t="shared" si="30"/>
        <v>0.40600000000000003</v>
      </c>
      <c r="BH65">
        <f t="shared" si="31"/>
        <v>0.40600000000000003</v>
      </c>
      <c r="BI65">
        <f t="shared" si="6"/>
        <v>432.79600000000005</v>
      </c>
      <c r="BJ65">
        <f t="shared" si="7"/>
        <v>0</v>
      </c>
      <c r="BL65" s="1" t="str" cm="1">
        <f t="array" ref="BL65">IF(INDEX(Utilities!65:65,$B$15)="","",INDEX(Utilities!65:65,$B$15))</f>
        <v/>
      </c>
      <c r="BM65" s="1" t="str" cm="1">
        <f t="array" ref="BM65">IF(INDEX(Utilities!65:65,$B$15 + 6)="","",INDEX(Utilities!65:65,$B$15 + 6))</f>
        <v/>
      </c>
      <c r="BO65">
        <f t="shared" si="41"/>
        <v>2075</v>
      </c>
      <c r="BP65">
        <f t="shared" si="32"/>
        <v>2040</v>
      </c>
      <c r="BQ65" cm="1">
        <f t="array" ref="BQ65">IF(BP65&gt;=MAX($D$3:$D$100),MAX($D$3:$D$100),IF(BO65&lt;$D$3,$D$3,INDEX($D$3:$D$100,MATCH(BO65,$D$3:$D$100)+1)))</f>
        <v>2040</v>
      </c>
      <c r="BR65">
        <f t="shared" si="33"/>
        <v>6.1510000000000007</v>
      </c>
      <c r="BS65">
        <f t="shared" si="34"/>
        <v>6.1510000000000007</v>
      </c>
      <c r="BT65">
        <f t="shared" si="35"/>
        <v>6.1510000000000007</v>
      </c>
      <c r="BU65">
        <f t="shared" si="8"/>
        <v>6556.9660000000003</v>
      </c>
      <c r="BV65">
        <f t="shared" si="9"/>
        <v>0</v>
      </c>
    </row>
    <row r="66" spans="4:74" x14ac:dyDescent="0.25">
      <c r="D66" s="1" t="str" cm="1">
        <f t="array" ref="D66">IF(INDEX(Utilities!66:66,$B$15)="","",INDEX(Utilities!66:66,$B$15))</f>
        <v/>
      </c>
      <c r="E66" s="1" t="str" cm="1">
        <f t="array" ref="E66">IF(INDEX(Utilities!66:66,$B$15 + 1)="","",INDEX(Utilities!66:66,$B$15 + 1))</f>
        <v/>
      </c>
      <c r="G66">
        <f t="shared" si="36"/>
        <v>2076</v>
      </c>
      <c r="H66">
        <f t="shared" si="10"/>
        <v>2040</v>
      </c>
      <c r="I66" cm="1">
        <f t="array" ref="I66">IF(H66&gt;=MAX($D$3:$D$100),MAX($D$3:$D$100),IF(G66&lt;$D$3,$D$3,INDEX($D$3:$D$100,MATCH(G66,$D$3:$D$100)+1)))</f>
        <v>2040</v>
      </c>
      <c r="J66">
        <f t="shared" si="11"/>
        <v>4.0300000000000002E-2</v>
      </c>
      <c r="K66">
        <f t="shared" si="12"/>
        <v>4.0300000000000002E-2</v>
      </c>
      <c r="L66">
        <f t="shared" si="13"/>
        <v>4.0300000000000002E-2</v>
      </c>
      <c r="M66">
        <f t="shared" si="14"/>
        <v>42.959800000000001</v>
      </c>
      <c r="N66">
        <f t="shared" si="15"/>
        <v>0</v>
      </c>
      <c r="P66" s="1" t="str" cm="1">
        <f t="array" ref="P66">IF(INDEX(Utilities!66:66,$B$15)="","",INDEX(Utilities!66:66,$B$15))</f>
        <v/>
      </c>
      <c r="Q66" s="1" t="str" cm="1">
        <f t="array" ref="Q66">IF(INDEX(Utilities!66:66,$B$15 + 2)="","",INDEX(Utilities!66:66,$B$15 + 2))</f>
        <v/>
      </c>
      <c r="S66">
        <f t="shared" si="37"/>
        <v>2076</v>
      </c>
      <c r="T66">
        <f t="shared" si="16"/>
        <v>2040</v>
      </c>
      <c r="U66" cm="1">
        <f t="array" ref="U66">IF(T66&gt;=MAX($D$3:$D$100),MAX($D$3:$D$100),IF(S66&lt;$D$3,$D$3,INDEX($D$3:$D$100,MATCH(S66,$D$3:$D$100)+1)))</f>
        <v>2040</v>
      </c>
      <c r="V66">
        <f t="shared" si="17"/>
        <v>2.73E-5</v>
      </c>
      <c r="W66">
        <f t="shared" si="18"/>
        <v>2.73E-5</v>
      </c>
      <c r="X66">
        <f t="shared" si="19"/>
        <v>2.73E-5</v>
      </c>
      <c r="Y66">
        <f t="shared" si="0"/>
        <v>2.9101800000000001E-2</v>
      </c>
      <c r="Z66">
        <f t="shared" si="1"/>
        <v>0</v>
      </c>
      <c r="AB66" s="1" t="str" cm="1">
        <f t="array" ref="AB66">IF(INDEX(Utilities!66:66,$B$15)="","",INDEX(Utilities!66:66,$B$15))</f>
        <v/>
      </c>
      <c r="AC66" s="1" t="str" cm="1">
        <f t="array" ref="AC66">IF(INDEX(Utilities!66:66,$B$15 + 3)="","",INDEX(Utilities!66:66,$B$15 + 3))</f>
        <v/>
      </c>
      <c r="AE66">
        <f t="shared" si="38"/>
        <v>2076</v>
      </c>
      <c r="AF66">
        <f t="shared" si="20"/>
        <v>2040</v>
      </c>
      <c r="AG66" cm="1">
        <f t="array" ref="AG66">IF(AF66&gt;=MAX($D$3:$D$100),MAX($D$3:$D$100),IF(AE66&lt;$D$3,$D$3,INDEX($D$3:$D$100,MATCH(AE66,$D$3:$D$100)+1)))</f>
        <v>2040</v>
      </c>
      <c r="AH66">
        <f t="shared" si="21"/>
        <v>2.6800000000000001E-4</v>
      </c>
      <c r="AI66">
        <f t="shared" si="22"/>
        <v>2.6800000000000001E-4</v>
      </c>
      <c r="AJ66">
        <f t="shared" si="23"/>
        <v>2.6800000000000001E-4</v>
      </c>
      <c r="AK66">
        <f t="shared" si="2"/>
        <v>0.285688</v>
      </c>
      <c r="AL66">
        <f t="shared" si="3"/>
        <v>0</v>
      </c>
      <c r="AN66" s="1" t="str" cm="1">
        <f t="array" ref="AN66">IF(INDEX(Utilities!66:66,$B$15)="","",INDEX(Utilities!66:66,$B$15))</f>
        <v/>
      </c>
      <c r="AO66" s="1" t="str" cm="1">
        <f t="array" ref="AO66">IF(INDEX(Utilities!66:66,$B$15 + 4)="","",INDEX(Utilities!66:66,$B$15 + 4))</f>
        <v/>
      </c>
      <c r="AQ66">
        <f t="shared" si="39"/>
        <v>2076</v>
      </c>
      <c r="AR66">
        <f t="shared" si="24"/>
        <v>2040</v>
      </c>
      <c r="AS66" cm="1">
        <f t="array" ref="AS66">IF(AR66&gt;=MAX($D$3:$D$100),MAX($D$3:$D$100),IF(AQ66&lt;$D$3,$D$3,INDEX($D$3:$D$100,MATCH(AQ66,$D$3:$D$100)+1)))</f>
        <v>2040</v>
      </c>
      <c r="AT66">
        <f t="shared" si="25"/>
        <v>6.0300000000000002E-5</v>
      </c>
      <c r="AU66">
        <f t="shared" si="26"/>
        <v>6.0300000000000002E-5</v>
      </c>
      <c r="AV66">
        <f t="shared" si="27"/>
        <v>6.0300000000000002E-5</v>
      </c>
      <c r="AW66">
        <f t="shared" si="4"/>
        <v>6.4279799999999998E-2</v>
      </c>
      <c r="AX66">
        <f t="shared" si="5"/>
        <v>0</v>
      </c>
      <c r="AZ66" s="1" t="str" cm="1">
        <f t="array" ref="AZ66">IF(INDEX(Utilities!66:66,$B$15)="","",INDEX(Utilities!66:66,$B$15))</f>
        <v/>
      </c>
      <c r="BA66" s="1" t="str" cm="1">
        <f t="array" ref="BA66">IF(INDEX(Utilities!66:66,$B$15 + 5)="","",INDEX(Utilities!66:66,$B$15 + 5))</f>
        <v/>
      </c>
      <c r="BC66">
        <f t="shared" si="40"/>
        <v>2076</v>
      </c>
      <c r="BD66">
        <f t="shared" si="28"/>
        <v>2040</v>
      </c>
      <c r="BE66" cm="1">
        <f t="array" ref="BE66">IF(BD66&gt;=MAX($D$3:$D$100),MAX($D$3:$D$100),IF(BC66&lt;$D$3,$D$3,INDEX($D$3:$D$100,MATCH(BC66,$D$3:$D$100)+1)))</f>
        <v>2040</v>
      </c>
      <c r="BF66">
        <f t="shared" si="29"/>
        <v>0.40600000000000003</v>
      </c>
      <c r="BG66">
        <f t="shared" si="30"/>
        <v>0.40600000000000003</v>
      </c>
      <c r="BH66">
        <f t="shared" si="31"/>
        <v>0.40600000000000003</v>
      </c>
      <c r="BI66">
        <f t="shared" si="6"/>
        <v>432.79600000000005</v>
      </c>
      <c r="BJ66">
        <f t="shared" si="7"/>
        <v>0</v>
      </c>
      <c r="BL66" s="1" t="str" cm="1">
        <f t="array" ref="BL66">IF(INDEX(Utilities!66:66,$B$15)="","",INDEX(Utilities!66:66,$B$15))</f>
        <v/>
      </c>
      <c r="BM66" s="1" t="str" cm="1">
        <f t="array" ref="BM66">IF(INDEX(Utilities!66:66,$B$15 + 6)="","",INDEX(Utilities!66:66,$B$15 + 6))</f>
        <v/>
      </c>
      <c r="BO66">
        <f t="shared" si="41"/>
        <v>2076</v>
      </c>
      <c r="BP66">
        <f t="shared" si="32"/>
        <v>2040</v>
      </c>
      <c r="BQ66" cm="1">
        <f t="array" ref="BQ66">IF(BP66&gt;=MAX($D$3:$D$100),MAX($D$3:$D$100),IF(BO66&lt;$D$3,$D$3,INDEX($D$3:$D$100,MATCH(BO66,$D$3:$D$100)+1)))</f>
        <v>2040</v>
      </c>
      <c r="BR66">
        <f t="shared" si="33"/>
        <v>6.1510000000000007</v>
      </c>
      <c r="BS66">
        <f t="shared" si="34"/>
        <v>6.1510000000000007</v>
      </c>
      <c r="BT66">
        <f t="shared" si="35"/>
        <v>6.1510000000000007</v>
      </c>
      <c r="BU66">
        <f t="shared" si="8"/>
        <v>6556.9660000000003</v>
      </c>
      <c r="BV66">
        <f t="shared" si="9"/>
        <v>0</v>
      </c>
    </row>
    <row r="67" spans="4:74" x14ac:dyDescent="0.25">
      <c r="D67" s="1" t="str" cm="1">
        <f t="array" ref="D67">IF(INDEX(Utilities!67:67,$B$15)="","",INDEX(Utilities!67:67,$B$15))</f>
        <v/>
      </c>
      <c r="E67" s="1" t="str" cm="1">
        <f t="array" ref="E67">IF(INDEX(Utilities!67:67,$B$15 + 1)="","",INDEX(Utilities!67:67,$B$15 + 1))</f>
        <v/>
      </c>
      <c r="G67">
        <f t="shared" si="36"/>
        <v>2077</v>
      </c>
      <c r="H67">
        <f t="shared" si="10"/>
        <v>2040</v>
      </c>
      <c r="I67" cm="1">
        <f t="array" ref="I67">IF(H67&gt;=MAX($D$3:$D$100),MAX($D$3:$D$100),IF(G67&lt;$D$3,$D$3,INDEX($D$3:$D$100,MATCH(G67,$D$3:$D$100)+1)))</f>
        <v>2040</v>
      </c>
      <c r="J67">
        <f t="shared" si="11"/>
        <v>4.0300000000000002E-2</v>
      </c>
      <c r="K67">
        <f t="shared" si="12"/>
        <v>4.0300000000000002E-2</v>
      </c>
      <c r="L67">
        <f t="shared" si="13"/>
        <v>4.0300000000000002E-2</v>
      </c>
      <c r="M67">
        <f t="shared" ref="M67:M130" si="42">$L67*$B$12</f>
        <v>42.959800000000001</v>
      </c>
      <c r="N67">
        <f t="shared" ref="N67:N130" si="43">$L67*$B$11</f>
        <v>0</v>
      </c>
      <c r="P67" s="1" t="str" cm="1">
        <f t="array" ref="P67">IF(INDEX(Utilities!67:67,$B$15)="","",INDEX(Utilities!67:67,$B$15))</f>
        <v/>
      </c>
      <c r="Q67" s="1" t="str" cm="1">
        <f t="array" ref="Q67">IF(INDEX(Utilities!67:67,$B$15 + 2)="","",INDEX(Utilities!67:67,$B$15 + 2))</f>
        <v/>
      </c>
      <c r="S67">
        <f t="shared" si="37"/>
        <v>2077</v>
      </c>
      <c r="T67">
        <f t="shared" si="16"/>
        <v>2040</v>
      </c>
      <c r="U67" cm="1">
        <f t="array" ref="U67">IF(T67&gt;=MAX($D$3:$D$100),MAX($D$3:$D$100),IF(S67&lt;$D$3,$D$3,INDEX($D$3:$D$100,MATCH(S67,$D$3:$D$100)+1)))</f>
        <v>2040</v>
      </c>
      <c r="V67">
        <f t="shared" si="17"/>
        <v>2.73E-5</v>
      </c>
      <c r="W67">
        <f t="shared" si="18"/>
        <v>2.73E-5</v>
      </c>
      <c r="X67">
        <f t="shared" si="19"/>
        <v>2.73E-5</v>
      </c>
      <c r="Y67">
        <f t="shared" ref="Y67:Y130" si="44">$X67*$B$12</f>
        <v>2.9101800000000001E-2</v>
      </c>
      <c r="Z67">
        <f t="shared" ref="Z67:Z130" si="45">$L67*$B$11</f>
        <v>0</v>
      </c>
      <c r="AB67" s="1" t="str" cm="1">
        <f t="array" ref="AB67">IF(INDEX(Utilities!67:67,$B$15)="","",INDEX(Utilities!67:67,$B$15))</f>
        <v/>
      </c>
      <c r="AC67" s="1" t="str" cm="1">
        <f t="array" ref="AC67">IF(INDEX(Utilities!67:67,$B$15 + 3)="","",INDEX(Utilities!67:67,$B$15 + 3))</f>
        <v/>
      </c>
      <c r="AE67">
        <f t="shared" si="38"/>
        <v>2077</v>
      </c>
      <c r="AF67">
        <f t="shared" si="20"/>
        <v>2040</v>
      </c>
      <c r="AG67" cm="1">
        <f t="array" ref="AG67">IF(AF67&gt;=MAX($D$3:$D$100),MAX($D$3:$D$100),IF(AE67&lt;$D$3,$D$3,INDEX($D$3:$D$100,MATCH(AE67,$D$3:$D$100)+1)))</f>
        <v>2040</v>
      </c>
      <c r="AH67">
        <f t="shared" si="21"/>
        <v>2.6800000000000001E-4</v>
      </c>
      <c r="AI67">
        <f t="shared" si="22"/>
        <v>2.6800000000000001E-4</v>
      </c>
      <c r="AJ67">
        <f t="shared" si="23"/>
        <v>2.6800000000000001E-4</v>
      </c>
      <c r="AK67">
        <f t="shared" ref="AK67:AK130" si="46">$AJ67*$B$12</f>
        <v>0.285688</v>
      </c>
      <c r="AL67">
        <f t="shared" ref="AL67:AL130" si="47">$L67*$B$11</f>
        <v>0</v>
      </c>
      <c r="AN67" s="1" t="str" cm="1">
        <f t="array" ref="AN67">IF(INDEX(Utilities!67:67,$B$15)="","",INDEX(Utilities!67:67,$B$15))</f>
        <v/>
      </c>
      <c r="AO67" s="1" t="str" cm="1">
        <f t="array" ref="AO67">IF(INDEX(Utilities!67:67,$B$15 + 4)="","",INDEX(Utilities!67:67,$B$15 + 4))</f>
        <v/>
      </c>
      <c r="AQ67">
        <f t="shared" si="39"/>
        <v>2077</v>
      </c>
      <c r="AR67">
        <f t="shared" si="24"/>
        <v>2040</v>
      </c>
      <c r="AS67" cm="1">
        <f t="array" ref="AS67">IF(AR67&gt;=MAX($D$3:$D$100),MAX($D$3:$D$100),IF(AQ67&lt;$D$3,$D$3,INDEX($D$3:$D$100,MATCH(AQ67,$D$3:$D$100)+1)))</f>
        <v>2040</v>
      </c>
      <c r="AT67">
        <f t="shared" si="25"/>
        <v>6.0300000000000002E-5</v>
      </c>
      <c r="AU67">
        <f t="shared" si="26"/>
        <v>6.0300000000000002E-5</v>
      </c>
      <c r="AV67">
        <f t="shared" si="27"/>
        <v>6.0300000000000002E-5</v>
      </c>
      <c r="AW67">
        <f t="shared" ref="AW67:AW130" si="48">$AV67*$B$12</f>
        <v>6.4279799999999998E-2</v>
      </c>
      <c r="AX67">
        <f t="shared" ref="AX67:AX130" si="49">$L67*$B$11</f>
        <v>0</v>
      </c>
      <c r="AZ67" s="1" t="str" cm="1">
        <f t="array" ref="AZ67">IF(INDEX(Utilities!67:67,$B$15)="","",INDEX(Utilities!67:67,$B$15))</f>
        <v/>
      </c>
      <c r="BA67" s="1" t="str" cm="1">
        <f t="array" ref="BA67">IF(INDEX(Utilities!67:67,$B$15 + 5)="","",INDEX(Utilities!67:67,$B$15 + 5))</f>
        <v/>
      </c>
      <c r="BC67">
        <f t="shared" si="40"/>
        <v>2077</v>
      </c>
      <c r="BD67">
        <f t="shared" si="28"/>
        <v>2040</v>
      </c>
      <c r="BE67" cm="1">
        <f t="array" ref="BE67">IF(BD67&gt;=MAX($D$3:$D$100),MAX($D$3:$D$100),IF(BC67&lt;$D$3,$D$3,INDEX($D$3:$D$100,MATCH(BC67,$D$3:$D$100)+1)))</f>
        <v>2040</v>
      </c>
      <c r="BF67">
        <f t="shared" si="29"/>
        <v>0.40600000000000003</v>
      </c>
      <c r="BG67">
        <f t="shared" si="30"/>
        <v>0.40600000000000003</v>
      </c>
      <c r="BH67">
        <f t="shared" si="31"/>
        <v>0.40600000000000003</v>
      </c>
      <c r="BI67">
        <f t="shared" ref="BI67:BI130" si="50">$BH67*$B$12</f>
        <v>432.79600000000005</v>
      </c>
      <c r="BJ67">
        <f t="shared" ref="BJ67:BJ130" si="51">$L67*$B$11</f>
        <v>0</v>
      </c>
      <c r="BL67" s="1" t="str" cm="1">
        <f t="array" ref="BL67">IF(INDEX(Utilities!67:67,$B$15)="","",INDEX(Utilities!67:67,$B$15))</f>
        <v/>
      </c>
      <c r="BM67" s="1" t="str" cm="1">
        <f t="array" ref="BM67">IF(INDEX(Utilities!67:67,$B$15 + 6)="","",INDEX(Utilities!67:67,$B$15 + 6))</f>
        <v/>
      </c>
      <c r="BO67">
        <f t="shared" si="41"/>
        <v>2077</v>
      </c>
      <c r="BP67">
        <f t="shared" si="32"/>
        <v>2040</v>
      </c>
      <c r="BQ67" cm="1">
        <f t="array" ref="BQ67">IF(BP67&gt;=MAX($D$3:$D$100),MAX($D$3:$D$100),IF(BO67&lt;$D$3,$D$3,INDEX($D$3:$D$100,MATCH(BO67,$D$3:$D$100)+1)))</f>
        <v>2040</v>
      </c>
      <c r="BR67">
        <f t="shared" si="33"/>
        <v>6.1510000000000007</v>
      </c>
      <c r="BS67">
        <f t="shared" si="34"/>
        <v>6.1510000000000007</v>
      </c>
      <c r="BT67">
        <f t="shared" si="35"/>
        <v>6.1510000000000007</v>
      </c>
      <c r="BU67">
        <f t="shared" ref="BU67:BU130" si="52">$BT67*$B$12</f>
        <v>6556.9660000000003</v>
      </c>
      <c r="BV67">
        <f t="shared" ref="BV67:BV130" si="53">$L67*$B$11</f>
        <v>0</v>
      </c>
    </row>
    <row r="68" spans="4:74" x14ac:dyDescent="0.25">
      <c r="D68" s="1" t="str" cm="1">
        <f t="array" ref="D68">IF(INDEX(Utilities!68:68,$B$15)="","",INDEX(Utilities!68:68,$B$15))</f>
        <v/>
      </c>
      <c r="E68" s="1" t="str" cm="1">
        <f t="array" ref="E68">IF(INDEX(Utilities!68:68,$B$15 + 1)="","",INDEX(Utilities!68:68,$B$15 + 1))</f>
        <v/>
      </c>
      <c r="G68">
        <f t="shared" si="36"/>
        <v>2078</v>
      </c>
      <c r="H68">
        <f t="shared" ref="H68:H131" si="54">INDEX(D$3:D$100,IFERROR(MATCH(G68, D$3:D$100),1))</f>
        <v>2040</v>
      </c>
      <c r="I68" cm="1">
        <f t="array" ref="I68">IF(H68&gt;=MAX($D$3:$D$100),MAX($D$3:$D$100),IF(G68&lt;$D$3,$D$3,INDEX($D$3:$D$100,MATCH(G68,$D$3:$D$100)+1)))</f>
        <v>2040</v>
      </c>
      <c r="J68">
        <f t="shared" ref="J68:J131" si="55">INDEX(E$3:E$100,MATCH(H68,D$3:D$100))</f>
        <v>4.0300000000000002E-2</v>
      </c>
      <c r="K68">
        <f t="shared" ref="K68:K131" si="56">INDEX(E$3:E$100,MATCH(I68,D$3:D$100))</f>
        <v>4.0300000000000002E-2</v>
      </c>
      <c r="L68">
        <f t="shared" ref="L68:L131" si="57">IF(H68=I68,J68,J68+(K68-J68)*((G68-H68)/(I68-H68)))</f>
        <v>4.0300000000000002E-2</v>
      </c>
      <c r="M68">
        <f t="shared" si="42"/>
        <v>42.959800000000001</v>
      </c>
      <c r="N68">
        <f t="shared" si="43"/>
        <v>0</v>
      </c>
      <c r="P68" s="1" t="str" cm="1">
        <f t="array" ref="P68">IF(INDEX(Utilities!68:68,$B$15)="","",INDEX(Utilities!68:68,$B$15))</f>
        <v/>
      </c>
      <c r="Q68" s="1" t="str" cm="1">
        <f t="array" ref="Q68">IF(INDEX(Utilities!68:68,$B$15 + 2)="","",INDEX(Utilities!68:68,$B$15 + 2))</f>
        <v/>
      </c>
      <c r="S68">
        <f t="shared" si="37"/>
        <v>2078</v>
      </c>
      <c r="T68">
        <f t="shared" ref="T68:T131" si="58">INDEX(P$3:P$100,IFERROR(MATCH(S68, P$3:P$100),1))</f>
        <v>2040</v>
      </c>
      <c r="U68" cm="1">
        <f t="array" ref="U68">IF(T68&gt;=MAX($D$3:$D$100),MAX($D$3:$D$100),IF(S68&lt;$D$3,$D$3,INDEX($D$3:$D$100,MATCH(S68,$D$3:$D$100)+1)))</f>
        <v>2040</v>
      </c>
      <c r="V68">
        <f t="shared" ref="V68:V131" si="59">INDEX(Q$3:Q$100,MATCH(T68,P$3:P$100))</f>
        <v>2.73E-5</v>
      </c>
      <c r="W68">
        <f t="shared" ref="W68:W131" si="60">INDEX(Q$3:Q$100,MATCH(U68,P$3:P$100))</f>
        <v>2.73E-5</v>
      </c>
      <c r="X68">
        <f t="shared" ref="X68:X131" si="61">IF(T68=U68,V68,V68+(W68-V68)*((S68-T68)/(U68-T68)))</f>
        <v>2.73E-5</v>
      </c>
      <c r="Y68">
        <f t="shared" si="44"/>
        <v>2.9101800000000001E-2</v>
      </c>
      <c r="Z68">
        <f t="shared" si="45"/>
        <v>0</v>
      </c>
      <c r="AB68" s="1" t="str" cm="1">
        <f t="array" ref="AB68">IF(INDEX(Utilities!68:68,$B$15)="","",INDEX(Utilities!68:68,$B$15))</f>
        <v/>
      </c>
      <c r="AC68" s="1" t="str" cm="1">
        <f t="array" ref="AC68">IF(INDEX(Utilities!68:68,$B$15 + 3)="","",INDEX(Utilities!68:68,$B$15 + 3))</f>
        <v/>
      </c>
      <c r="AE68">
        <f t="shared" si="38"/>
        <v>2078</v>
      </c>
      <c r="AF68">
        <f t="shared" ref="AF68:AF131" si="62">INDEX(AB$3:AB$100,IFERROR(MATCH(AE68, AB$3:AB$100),1))</f>
        <v>2040</v>
      </c>
      <c r="AG68" cm="1">
        <f t="array" ref="AG68">IF(AF68&gt;=MAX($D$3:$D$100),MAX($D$3:$D$100),IF(AE68&lt;$D$3,$D$3,INDEX($D$3:$D$100,MATCH(AE68,$D$3:$D$100)+1)))</f>
        <v>2040</v>
      </c>
      <c r="AH68">
        <f t="shared" ref="AH68:AH131" si="63">INDEX(AC$3:AC$100,MATCH(AF68,AB$3:AB$100))</f>
        <v>2.6800000000000001E-4</v>
      </c>
      <c r="AI68">
        <f t="shared" ref="AI68:AI131" si="64">INDEX(AC$3:AC$100,MATCH(AG68,AB$3:AB$100))</f>
        <v>2.6800000000000001E-4</v>
      </c>
      <c r="AJ68">
        <f t="shared" ref="AJ68:AJ131" si="65">IF(AF68=AG68,AH68,AH68+(AI68-AH68)*((AE68-AF68)/(AG68-AF68)))</f>
        <v>2.6800000000000001E-4</v>
      </c>
      <c r="AK68">
        <f t="shared" si="46"/>
        <v>0.285688</v>
      </c>
      <c r="AL68">
        <f t="shared" si="47"/>
        <v>0</v>
      </c>
      <c r="AN68" s="1" t="str" cm="1">
        <f t="array" ref="AN68">IF(INDEX(Utilities!68:68,$B$15)="","",INDEX(Utilities!68:68,$B$15))</f>
        <v/>
      </c>
      <c r="AO68" s="1" t="str" cm="1">
        <f t="array" ref="AO68">IF(INDEX(Utilities!68:68,$B$15 + 4)="","",INDEX(Utilities!68:68,$B$15 + 4))</f>
        <v/>
      </c>
      <c r="AQ68">
        <f t="shared" si="39"/>
        <v>2078</v>
      </c>
      <c r="AR68">
        <f t="shared" ref="AR68:AR131" si="66">INDEX(AN$3:AN$100,IFERROR(MATCH(AQ68, AN$3:AN$100),1))</f>
        <v>2040</v>
      </c>
      <c r="AS68" cm="1">
        <f t="array" ref="AS68">IF(AR68&gt;=MAX($D$3:$D$100),MAX($D$3:$D$100),IF(AQ68&lt;$D$3,$D$3,INDEX($D$3:$D$100,MATCH(AQ68,$D$3:$D$100)+1)))</f>
        <v>2040</v>
      </c>
      <c r="AT68">
        <f t="shared" ref="AT68:AT131" si="67">INDEX(AO$3:AO$100,MATCH(AR68,AN$3:AN$100))</f>
        <v>6.0300000000000002E-5</v>
      </c>
      <c r="AU68">
        <f t="shared" ref="AU68:AU131" si="68">INDEX(AO$3:AO$100,MATCH(AS68,AN$3:AN$100))</f>
        <v>6.0300000000000002E-5</v>
      </c>
      <c r="AV68">
        <f t="shared" ref="AV68:AV131" si="69">IF(AR68=AS68,AT68,AT68+(AU68-AT68)*((AQ68-AR68)/(AS68-AR68)))</f>
        <v>6.0300000000000002E-5</v>
      </c>
      <c r="AW68">
        <f t="shared" si="48"/>
        <v>6.4279799999999998E-2</v>
      </c>
      <c r="AX68">
        <f t="shared" si="49"/>
        <v>0</v>
      </c>
      <c r="AZ68" s="1" t="str" cm="1">
        <f t="array" ref="AZ68">IF(INDEX(Utilities!68:68,$B$15)="","",INDEX(Utilities!68:68,$B$15))</f>
        <v/>
      </c>
      <c r="BA68" s="1" t="str" cm="1">
        <f t="array" ref="BA68">IF(INDEX(Utilities!68:68,$B$15 + 5)="","",INDEX(Utilities!68:68,$B$15 + 5))</f>
        <v/>
      </c>
      <c r="BC68">
        <f t="shared" si="40"/>
        <v>2078</v>
      </c>
      <c r="BD68">
        <f t="shared" ref="BD68:BD131" si="70">INDEX(AZ$3:AZ$100,IFERROR(MATCH(BC68, AZ$3:AZ$100),1))</f>
        <v>2040</v>
      </c>
      <c r="BE68" cm="1">
        <f t="array" ref="BE68">IF(BD68&gt;=MAX($D$3:$D$100),MAX($D$3:$D$100),IF(BC68&lt;$D$3,$D$3,INDEX($D$3:$D$100,MATCH(BC68,$D$3:$D$100)+1)))</f>
        <v>2040</v>
      </c>
      <c r="BF68">
        <f t="shared" ref="BF68:BF131" si="71">INDEX(BA$3:BA$100,MATCH(BD68,AZ$3:AZ$100))</f>
        <v>0.40600000000000003</v>
      </c>
      <c r="BG68">
        <f t="shared" ref="BG68:BG131" si="72">INDEX(BA$3:BA$100,MATCH(BE68,AZ$3:AZ$100))</f>
        <v>0.40600000000000003</v>
      </c>
      <c r="BH68">
        <f t="shared" ref="BH68:BH131" si="73">IF(BD68=BE68,BF68,BF68+(BG68-BF68)*((BC68-BD68)/(BE68-BD68)))</f>
        <v>0.40600000000000003</v>
      </c>
      <c r="BI68">
        <f t="shared" si="50"/>
        <v>432.79600000000005</v>
      </c>
      <c r="BJ68">
        <f t="shared" si="51"/>
        <v>0</v>
      </c>
      <c r="BL68" s="1" t="str" cm="1">
        <f t="array" ref="BL68">IF(INDEX(Utilities!68:68,$B$15)="","",INDEX(Utilities!68:68,$B$15))</f>
        <v/>
      </c>
      <c r="BM68" s="1" t="str" cm="1">
        <f t="array" ref="BM68">IF(INDEX(Utilities!68:68,$B$15 + 6)="","",INDEX(Utilities!68:68,$B$15 + 6))</f>
        <v/>
      </c>
      <c r="BO68">
        <f t="shared" si="41"/>
        <v>2078</v>
      </c>
      <c r="BP68">
        <f t="shared" ref="BP68:BP131" si="74">INDEX(BL$3:BL$100,IFERROR(MATCH(BO68, BL$3:BL$100),1))</f>
        <v>2040</v>
      </c>
      <c r="BQ68" cm="1">
        <f t="array" ref="BQ68">IF(BP68&gt;=MAX($D$3:$D$100),MAX($D$3:$D$100),IF(BO68&lt;$D$3,$D$3,INDEX($D$3:$D$100,MATCH(BO68,$D$3:$D$100)+1)))</f>
        <v>2040</v>
      </c>
      <c r="BR68">
        <f t="shared" ref="BR68:BR131" si="75">INDEX(BM$3:BM$100,MATCH(BP68,BL$3:BL$100))</f>
        <v>6.1510000000000007</v>
      </c>
      <c r="BS68">
        <f t="shared" ref="BS68:BS131" si="76">INDEX(BM$3:BM$100,MATCH(BQ68,BL$3:BL$100))</f>
        <v>6.1510000000000007</v>
      </c>
      <c r="BT68">
        <f t="shared" ref="BT68:BT131" si="77">IF(BP68=BQ68,BR68,BR68+(BS68-BR68)*((BO68-BP68)/(BQ68-BP68)))</f>
        <v>6.1510000000000007</v>
      </c>
      <c r="BU68">
        <f t="shared" si="52"/>
        <v>6556.9660000000003</v>
      </c>
      <c r="BV68">
        <f t="shared" si="53"/>
        <v>0</v>
      </c>
    </row>
    <row r="69" spans="4:74" x14ac:dyDescent="0.25">
      <c r="D69" s="1" t="str" cm="1">
        <f t="array" ref="D69">IF(INDEX(Utilities!69:69,$B$15)="","",INDEX(Utilities!69:69,$B$15))</f>
        <v/>
      </c>
      <c r="E69" s="1" t="str" cm="1">
        <f t="array" ref="E69">IF(INDEX(Utilities!69:69,$B$15 + 1)="","",INDEX(Utilities!69:69,$B$15 + 1))</f>
        <v/>
      </c>
      <c r="G69">
        <f t="shared" ref="G69:G132" si="78">G68+1</f>
        <v>2079</v>
      </c>
      <c r="H69">
        <f t="shared" si="54"/>
        <v>2040</v>
      </c>
      <c r="I69" cm="1">
        <f t="array" ref="I69">IF(H69&gt;=MAX($D$3:$D$100),MAX($D$3:$D$100),IF(G69&lt;$D$3,$D$3,INDEX($D$3:$D$100,MATCH(G69,$D$3:$D$100)+1)))</f>
        <v>2040</v>
      </c>
      <c r="J69">
        <f t="shared" si="55"/>
        <v>4.0300000000000002E-2</v>
      </c>
      <c r="K69">
        <f t="shared" si="56"/>
        <v>4.0300000000000002E-2</v>
      </c>
      <c r="L69">
        <f t="shared" si="57"/>
        <v>4.0300000000000002E-2</v>
      </c>
      <c r="M69">
        <f t="shared" si="42"/>
        <v>42.959800000000001</v>
      </c>
      <c r="N69">
        <f t="shared" si="43"/>
        <v>0</v>
      </c>
      <c r="P69" s="1" t="str" cm="1">
        <f t="array" ref="P69">IF(INDEX(Utilities!69:69,$B$15)="","",INDEX(Utilities!69:69,$B$15))</f>
        <v/>
      </c>
      <c r="Q69" s="1" t="str" cm="1">
        <f t="array" ref="Q69">IF(INDEX(Utilities!69:69,$B$15 + 2)="","",INDEX(Utilities!69:69,$B$15 + 2))</f>
        <v/>
      </c>
      <c r="S69">
        <f t="shared" ref="S69:S132" si="79">S68+1</f>
        <v>2079</v>
      </c>
      <c r="T69">
        <f t="shared" si="58"/>
        <v>2040</v>
      </c>
      <c r="U69" cm="1">
        <f t="array" ref="U69">IF(T69&gt;=MAX($D$3:$D$100),MAX($D$3:$D$100),IF(S69&lt;$D$3,$D$3,INDEX($D$3:$D$100,MATCH(S69,$D$3:$D$100)+1)))</f>
        <v>2040</v>
      </c>
      <c r="V69">
        <f t="shared" si="59"/>
        <v>2.73E-5</v>
      </c>
      <c r="W69">
        <f t="shared" si="60"/>
        <v>2.73E-5</v>
      </c>
      <c r="X69">
        <f t="shared" si="61"/>
        <v>2.73E-5</v>
      </c>
      <c r="Y69">
        <f t="shared" si="44"/>
        <v>2.9101800000000001E-2</v>
      </c>
      <c r="Z69">
        <f t="shared" si="45"/>
        <v>0</v>
      </c>
      <c r="AB69" s="1" t="str" cm="1">
        <f t="array" ref="AB69">IF(INDEX(Utilities!69:69,$B$15)="","",INDEX(Utilities!69:69,$B$15))</f>
        <v/>
      </c>
      <c r="AC69" s="1" t="str" cm="1">
        <f t="array" ref="AC69">IF(INDEX(Utilities!69:69,$B$15 + 3)="","",INDEX(Utilities!69:69,$B$15 + 3))</f>
        <v/>
      </c>
      <c r="AE69">
        <f t="shared" ref="AE69:AE132" si="80">AE68+1</f>
        <v>2079</v>
      </c>
      <c r="AF69">
        <f t="shared" si="62"/>
        <v>2040</v>
      </c>
      <c r="AG69" cm="1">
        <f t="array" ref="AG69">IF(AF69&gt;=MAX($D$3:$D$100),MAX($D$3:$D$100),IF(AE69&lt;$D$3,$D$3,INDEX($D$3:$D$100,MATCH(AE69,$D$3:$D$100)+1)))</f>
        <v>2040</v>
      </c>
      <c r="AH69">
        <f t="shared" si="63"/>
        <v>2.6800000000000001E-4</v>
      </c>
      <c r="AI69">
        <f t="shared" si="64"/>
        <v>2.6800000000000001E-4</v>
      </c>
      <c r="AJ69">
        <f t="shared" si="65"/>
        <v>2.6800000000000001E-4</v>
      </c>
      <c r="AK69">
        <f t="shared" si="46"/>
        <v>0.285688</v>
      </c>
      <c r="AL69">
        <f t="shared" si="47"/>
        <v>0</v>
      </c>
      <c r="AN69" s="1" t="str" cm="1">
        <f t="array" ref="AN69">IF(INDEX(Utilities!69:69,$B$15)="","",INDEX(Utilities!69:69,$B$15))</f>
        <v/>
      </c>
      <c r="AO69" s="1" t="str" cm="1">
        <f t="array" ref="AO69">IF(INDEX(Utilities!69:69,$B$15 + 4)="","",INDEX(Utilities!69:69,$B$15 + 4))</f>
        <v/>
      </c>
      <c r="AQ69">
        <f t="shared" ref="AQ69:AQ132" si="81">AQ68+1</f>
        <v>2079</v>
      </c>
      <c r="AR69">
        <f t="shared" si="66"/>
        <v>2040</v>
      </c>
      <c r="AS69" cm="1">
        <f t="array" ref="AS69">IF(AR69&gt;=MAX($D$3:$D$100),MAX($D$3:$D$100),IF(AQ69&lt;$D$3,$D$3,INDEX($D$3:$D$100,MATCH(AQ69,$D$3:$D$100)+1)))</f>
        <v>2040</v>
      </c>
      <c r="AT69">
        <f t="shared" si="67"/>
        <v>6.0300000000000002E-5</v>
      </c>
      <c r="AU69">
        <f t="shared" si="68"/>
        <v>6.0300000000000002E-5</v>
      </c>
      <c r="AV69">
        <f t="shared" si="69"/>
        <v>6.0300000000000002E-5</v>
      </c>
      <c r="AW69">
        <f t="shared" si="48"/>
        <v>6.4279799999999998E-2</v>
      </c>
      <c r="AX69">
        <f t="shared" si="49"/>
        <v>0</v>
      </c>
      <c r="AZ69" s="1" t="str" cm="1">
        <f t="array" ref="AZ69">IF(INDEX(Utilities!69:69,$B$15)="","",INDEX(Utilities!69:69,$B$15))</f>
        <v/>
      </c>
      <c r="BA69" s="1" t="str" cm="1">
        <f t="array" ref="BA69">IF(INDEX(Utilities!69:69,$B$15 + 5)="","",INDEX(Utilities!69:69,$B$15 + 5))</f>
        <v/>
      </c>
      <c r="BC69">
        <f t="shared" ref="BC69:BC132" si="82">BC68+1</f>
        <v>2079</v>
      </c>
      <c r="BD69">
        <f t="shared" si="70"/>
        <v>2040</v>
      </c>
      <c r="BE69" cm="1">
        <f t="array" ref="BE69">IF(BD69&gt;=MAX($D$3:$D$100),MAX($D$3:$D$100),IF(BC69&lt;$D$3,$D$3,INDEX($D$3:$D$100,MATCH(BC69,$D$3:$D$100)+1)))</f>
        <v>2040</v>
      </c>
      <c r="BF69">
        <f t="shared" si="71"/>
        <v>0.40600000000000003</v>
      </c>
      <c r="BG69">
        <f t="shared" si="72"/>
        <v>0.40600000000000003</v>
      </c>
      <c r="BH69">
        <f t="shared" si="73"/>
        <v>0.40600000000000003</v>
      </c>
      <c r="BI69">
        <f t="shared" si="50"/>
        <v>432.79600000000005</v>
      </c>
      <c r="BJ69">
        <f t="shared" si="51"/>
        <v>0</v>
      </c>
      <c r="BL69" s="1" t="str" cm="1">
        <f t="array" ref="BL69">IF(INDEX(Utilities!69:69,$B$15)="","",INDEX(Utilities!69:69,$B$15))</f>
        <v/>
      </c>
      <c r="BM69" s="1" t="str" cm="1">
        <f t="array" ref="BM69">IF(INDEX(Utilities!69:69,$B$15 + 6)="","",INDEX(Utilities!69:69,$B$15 + 6))</f>
        <v/>
      </c>
      <c r="BO69">
        <f t="shared" ref="BO69:BO132" si="83">BO68+1</f>
        <v>2079</v>
      </c>
      <c r="BP69">
        <f t="shared" si="74"/>
        <v>2040</v>
      </c>
      <c r="BQ69" cm="1">
        <f t="array" ref="BQ69">IF(BP69&gt;=MAX($D$3:$D$100),MAX($D$3:$D$100),IF(BO69&lt;$D$3,$D$3,INDEX($D$3:$D$100,MATCH(BO69,$D$3:$D$100)+1)))</f>
        <v>2040</v>
      </c>
      <c r="BR69">
        <f t="shared" si="75"/>
        <v>6.1510000000000007</v>
      </c>
      <c r="BS69">
        <f t="shared" si="76"/>
        <v>6.1510000000000007</v>
      </c>
      <c r="BT69">
        <f t="shared" si="77"/>
        <v>6.1510000000000007</v>
      </c>
      <c r="BU69">
        <f t="shared" si="52"/>
        <v>6556.9660000000003</v>
      </c>
      <c r="BV69">
        <f t="shared" si="53"/>
        <v>0</v>
      </c>
    </row>
    <row r="70" spans="4:74" x14ac:dyDescent="0.25">
      <c r="D70" s="1" t="str" cm="1">
        <f t="array" ref="D70">IF(INDEX(Utilities!70:70,$B$15)="","",INDEX(Utilities!70:70,$B$15))</f>
        <v/>
      </c>
      <c r="E70" s="1" t="str" cm="1">
        <f t="array" ref="E70">IF(INDEX(Utilities!70:70,$B$15 + 1)="","",INDEX(Utilities!70:70,$B$15 + 1))</f>
        <v/>
      </c>
      <c r="G70">
        <f t="shared" si="78"/>
        <v>2080</v>
      </c>
      <c r="H70">
        <f t="shared" si="54"/>
        <v>2040</v>
      </c>
      <c r="I70" cm="1">
        <f t="array" ref="I70">IF(H70&gt;=MAX($D$3:$D$100),MAX($D$3:$D$100),IF(G70&lt;$D$3,$D$3,INDEX($D$3:$D$100,MATCH(G70,$D$3:$D$100)+1)))</f>
        <v>2040</v>
      </c>
      <c r="J70">
        <f t="shared" si="55"/>
        <v>4.0300000000000002E-2</v>
      </c>
      <c r="K70">
        <f t="shared" si="56"/>
        <v>4.0300000000000002E-2</v>
      </c>
      <c r="L70">
        <f t="shared" si="57"/>
        <v>4.0300000000000002E-2</v>
      </c>
      <c r="M70">
        <f t="shared" si="42"/>
        <v>42.959800000000001</v>
      </c>
      <c r="N70">
        <f t="shared" si="43"/>
        <v>0</v>
      </c>
      <c r="P70" s="1" t="str" cm="1">
        <f t="array" ref="P70">IF(INDEX(Utilities!70:70,$B$15)="","",INDEX(Utilities!70:70,$B$15))</f>
        <v/>
      </c>
      <c r="Q70" s="1" t="str" cm="1">
        <f t="array" ref="Q70">IF(INDEX(Utilities!70:70,$B$15 + 2)="","",INDEX(Utilities!70:70,$B$15 + 2))</f>
        <v/>
      </c>
      <c r="S70">
        <f t="shared" si="79"/>
        <v>2080</v>
      </c>
      <c r="T70">
        <f t="shared" si="58"/>
        <v>2040</v>
      </c>
      <c r="U70" cm="1">
        <f t="array" ref="U70">IF(T70&gt;=MAX($D$3:$D$100),MAX($D$3:$D$100),IF(S70&lt;$D$3,$D$3,INDEX($D$3:$D$100,MATCH(S70,$D$3:$D$100)+1)))</f>
        <v>2040</v>
      </c>
      <c r="V70">
        <f t="shared" si="59"/>
        <v>2.73E-5</v>
      </c>
      <c r="W70">
        <f t="shared" si="60"/>
        <v>2.73E-5</v>
      </c>
      <c r="X70">
        <f t="shared" si="61"/>
        <v>2.73E-5</v>
      </c>
      <c r="Y70">
        <f t="shared" si="44"/>
        <v>2.9101800000000001E-2</v>
      </c>
      <c r="Z70">
        <f t="shared" si="45"/>
        <v>0</v>
      </c>
      <c r="AB70" s="1" t="str" cm="1">
        <f t="array" ref="AB70">IF(INDEX(Utilities!70:70,$B$15)="","",INDEX(Utilities!70:70,$B$15))</f>
        <v/>
      </c>
      <c r="AC70" s="1" t="str" cm="1">
        <f t="array" ref="AC70">IF(INDEX(Utilities!70:70,$B$15 + 3)="","",INDEX(Utilities!70:70,$B$15 + 3))</f>
        <v/>
      </c>
      <c r="AE70">
        <f t="shared" si="80"/>
        <v>2080</v>
      </c>
      <c r="AF70">
        <f t="shared" si="62"/>
        <v>2040</v>
      </c>
      <c r="AG70" cm="1">
        <f t="array" ref="AG70">IF(AF70&gt;=MAX($D$3:$D$100),MAX($D$3:$D$100),IF(AE70&lt;$D$3,$D$3,INDEX($D$3:$D$100,MATCH(AE70,$D$3:$D$100)+1)))</f>
        <v>2040</v>
      </c>
      <c r="AH70">
        <f t="shared" si="63"/>
        <v>2.6800000000000001E-4</v>
      </c>
      <c r="AI70">
        <f t="shared" si="64"/>
        <v>2.6800000000000001E-4</v>
      </c>
      <c r="AJ70">
        <f t="shared" si="65"/>
        <v>2.6800000000000001E-4</v>
      </c>
      <c r="AK70">
        <f t="shared" si="46"/>
        <v>0.285688</v>
      </c>
      <c r="AL70">
        <f t="shared" si="47"/>
        <v>0</v>
      </c>
      <c r="AN70" s="1" t="str" cm="1">
        <f t="array" ref="AN70">IF(INDEX(Utilities!70:70,$B$15)="","",INDEX(Utilities!70:70,$B$15))</f>
        <v/>
      </c>
      <c r="AO70" s="1" t="str" cm="1">
        <f t="array" ref="AO70">IF(INDEX(Utilities!70:70,$B$15 + 4)="","",INDEX(Utilities!70:70,$B$15 + 4))</f>
        <v/>
      </c>
      <c r="AQ70">
        <f t="shared" si="81"/>
        <v>2080</v>
      </c>
      <c r="AR70">
        <f t="shared" si="66"/>
        <v>2040</v>
      </c>
      <c r="AS70" cm="1">
        <f t="array" ref="AS70">IF(AR70&gt;=MAX($D$3:$D$100),MAX($D$3:$D$100),IF(AQ70&lt;$D$3,$D$3,INDEX($D$3:$D$100,MATCH(AQ70,$D$3:$D$100)+1)))</f>
        <v>2040</v>
      </c>
      <c r="AT70">
        <f t="shared" si="67"/>
        <v>6.0300000000000002E-5</v>
      </c>
      <c r="AU70">
        <f t="shared" si="68"/>
        <v>6.0300000000000002E-5</v>
      </c>
      <c r="AV70">
        <f t="shared" si="69"/>
        <v>6.0300000000000002E-5</v>
      </c>
      <c r="AW70">
        <f t="shared" si="48"/>
        <v>6.4279799999999998E-2</v>
      </c>
      <c r="AX70">
        <f t="shared" si="49"/>
        <v>0</v>
      </c>
      <c r="AZ70" s="1" t="str" cm="1">
        <f t="array" ref="AZ70">IF(INDEX(Utilities!70:70,$B$15)="","",INDEX(Utilities!70:70,$B$15))</f>
        <v/>
      </c>
      <c r="BA70" s="1" t="str" cm="1">
        <f t="array" ref="BA70">IF(INDEX(Utilities!70:70,$B$15 + 5)="","",INDEX(Utilities!70:70,$B$15 + 5))</f>
        <v/>
      </c>
      <c r="BC70">
        <f t="shared" si="82"/>
        <v>2080</v>
      </c>
      <c r="BD70">
        <f t="shared" si="70"/>
        <v>2040</v>
      </c>
      <c r="BE70" cm="1">
        <f t="array" ref="BE70">IF(BD70&gt;=MAX($D$3:$D$100),MAX($D$3:$D$100),IF(BC70&lt;$D$3,$D$3,INDEX($D$3:$D$100,MATCH(BC70,$D$3:$D$100)+1)))</f>
        <v>2040</v>
      </c>
      <c r="BF70">
        <f t="shared" si="71"/>
        <v>0.40600000000000003</v>
      </c>
      <c r="BG70">
        <f t="shared" si="72"/>
        <v>0.40600000000000003</v>
      </c>
      <c r="BH70">
        <f t="shared" si="73"/>
        <v>0.40600000000000003</v>
      </c>
      <c r="BI70">
        <f t="shared" si="50"/>
        <v>432.79600000000005</v>
      </c>
      <c r="BJ70">
        <f t="shared" si="51"/>
        <v>0</v>
      </c>
      <c r="BL70" s="1" t="str" cm="1">
        <f t="array" ref="BL70">IF(INDEX(Utilities!70:70,$B$15)="","",INDEX(Utilities!70:70,$B$15))</f>
        <v/>
      </c>
      <c r="BM70" s="1" t="str" cm="1">
        <f t="array" ref="BM70">IF(INDEX(Utilities!70:70,$B$15 + 6)="","",INDEX(Utilities!70:70,$B$15 + 6))</f>
        <v/>
      </c>
      <c r="BO70">
        <f t="shared" si="83"/>
        <v>2080</v>
      </c>
      <c r="BP70">
        <f t="shared" si="74"/>
        <v>2040</v>
      </c>
      <c r="BQ70" cm="1">
        <f t="array" ref="BQ70">IF(BP70&gt;=MAX($D$3:$D$100),MAX($D$3:$D$100),IF(BO70&lt;$D$3,$D$3,INDEX($D$3:$D$100,MATCH(BO70,$D$3:$D$100)+1)))</f>
        <v>2040</v>
      </c>
      <c r="BR70">
        <f t="shared" si="75"/>
        <v>6.1510000000000007</v>
      </c>
      <c r="BS70">
        <f t="shared" si="76"/>
        <v>6.1510000000000007</v>
      </c>
      <c r="BT70">
        <f t="shared" si="77"/>
        <v>6.1510000000000007</v>
      </c>
      <c r="BU70">
        <f t="shared" si="52"/>
        <v>6556.9660000000003</v>
      </c>
      <c r="BV70">
        <f t="shared" si="53"/>
        <v>0</v>
      </c>
    </row>
    <row r="71" spans="4:74" x14ac:dyDescent="0.25">
      <c r="D71" s="1" t="str" cm="1">
        <f t="array" ref="D71">IF(INDEX(Utilities!71:71,$B$15)="","",INDEX(Utilities!71:71,$B$15))</f>
        <v/>
      </c>
      <c r="E71" s="1" t="str" cm="1">
        <f t="array" ref="E71">IF(INDEX(Utilities!71:71,$B$15 + 1)="","",INDEX(Utilities!71:71,$B$15 + 1))</f>
        <v/>
      </c>
      <c r="G71">
        <f t="shared" si="78"/>
        <v>2081</v>
      </c>
      <c r="H71">
        <f t="shared" si="54"/>
        <v>2040</v>
      </c>
      <c r="I71" cm="1">
        <f t="array" ref="I71">IF(H71&gt;=MAX($D$3:$D$100),MAX($D$3:$D$100),IF(G71&lt;$D$3,$D$3,INDEX($D$3:$D$100,MATCH(G71,$D$3:$D$100)+1)))</f>
        <v>2040</v>
      </c>
      <c r="J71">
        <f t="shared" si="55"/>
        <v>4.0300000000000002E-2</v>
      </c>
      <c r="K71">
        <f t="shared" si="56"/>
        <v>4.0300000000000002E-2</v>
      </c>
      <c r="L71">
        <f t="shared" si="57"/>
        <v>4.0300000000000002E-2</v>
      </c>
      <c r="M71">
        <f t="shared" si="42"/>
        <v>42.959800000000001</v>
      </c>
      <c r="N71">
        <f t="shared" si="43"/>
        <v>0</v>
      </c>
      <c r="P71" s="1" t="str" cm="1">
        <f t="array" ref="P71">IF(INDEX(Utilities!71:71,$B$15)="","",INDEX(Utilities!71:71,$B$15))</f>
        <v/>
      </c>
      <c r="Q71" s="1" t="str" cm="1">
        <f t="array" ref="Q71">IF(INDEX(Utilities!71:71,$B$15 + 2)="","",INDEX(Utilities!71:71,$B$15 + 2))</f>
        <v/>
      </c>
      <c r="S71">
        <f t="shared" si="79"/>
        <v>2081</v>
      </c>
      <c r="T71">
        <f t="shared" si="58"/>
        <v>2040</v>
      </c>
      <c r="U71" cm="1">
        <f t="array" ref="U71">IF(T71&gt;=MAX($D$3:$D$100),MAX($D$3:$D$100),IF(S71&lt;$D$3,$D$3,INDEX($D$3:$D$100,MATCH(S71,$D$3:$D$100)+1)))</f>
        <v>2040</v>
      </c>
      <c r="V71">
        <f t="shared" si="59"/>
        <v>2.73E-5</v>
      </c>
      <c r="W71">
        <f t="shared" si="60"/>
        <v>2.73E-5</v>
      </c>
      <c r="X71">
        <f t="shared" si="61"/>
        <v>2.73E-5</v>
      </c>
      <c r="Y71">
        <f t="shared" si="44"/>
        <v>2.9101800000000001E-2</v>
      </c>
      <c r="Z71">
        <f t="shared" si="45"/>
        <v>0</v>
      </c>
      <c r="AB71" s="1" t="str" cm="1">
        <f t="array" ref="AB71">IF(INDEX(Utilities!71:71,$B$15)="","",INDEX(Utilities!71:71,$B$15))</f>
        <v/>
      </c>
      <c r="AC71" s="1" t="str" cm="1">
        <f t="array" ref="AC71">IF(INDEX(Utilities!71:71,$B$15 + 3)="","",INDEX(Utilities!71:71,$B$15 + 3))</f>
        <v/>
      </c>
      <c r="AE71">
        <f t="shared" si="80"/>
        <v>2081</v>
      </c>
      <c r="AF71">
        <f t="shared" si="62"/>
        <v>2040</v>
      </c>
      <c r="AG71" cm="1">
        <f t="array" ref="AG71">IF(AF71&gt;=MAX($D$3:$D$100),MAX($D$3:$D$100),IF(AE71&lt;$D$3,$D$3,INDEX($D$3:$D$100,MATCH(AE71,$D$3:$D$100)+1)))</f>
        <v>2040</v>
      </c>
      <c r="AH71">
        <f t="shared" si="63"/>
        <v>2.6800000000000001E-4</v>
      </c>
      <c r="AI71">
        <f t="shared" si="64"/>
        <v>2.6800000000000001E-4</v>
      </c>
      <c r="AJ71">
        <f t="shared" si="65"/>
        <v>2.6800000000000001E-4</v>
      </c>
      <c r="AK71">
        <f t="shared" si="46"/>
        <v>0.285688</v>
      </c>
      <c r="AL71">
        <f t="shared" si="47"/>
        <v>0</v>
      </c>
      <c r="AN71" s="1" t="str" cm="1">
        <f t="array" ref="AN71">IF(INDEX(Utilities!71:71,$B$15)="","",INDEX(Utilities!71:71,$B$15))</f>
        <v/>
      </c>
      <c r="AO71" s="1" t="str" cm="1">
        <f t="array" ref="AO71">IF(INDEX(Utilities!71:71,$B$15 + 4)="","",INDEX(Utilities!71:71,$B$15 + 4))</f>
        <v/>
      </c>
      <c r="AQ71">
        <f t="shared" si="81"/>
        <v>2081</v>
      </c>
      <c r="AR71">
        <f t="shared" si="66"/>
        <v>2040</v>
      </c>
      <c r="AS71" cm="1">
        <f t="array" ref="AS71">IF(AR71&gt;=MAX($D$3:$D$100),MAX($D$3:$D$100),IF(AQ71&lt;$D$3,$D$3,INDEX($D$3:$D$100,MATCH(AQ71,$D$3:$D$100)+1)))</f>
        <v>2040</v>
      </c>
      <c r="AT71">
        <f t="shared" si="67"/>
        <v>6.0300000000000002E-5</v>
      </c>
      <c r="AU71">
        <f t="shared" si="68"/>
        <v>6.0300000000000002E-5</v>
      </c>
      <c r="AV71">
        <f t="shared" si="69"/>
        <v>6.0300000000000002E-5</v>
      </c>
      <c r="AW71">
        <f t="shared" si="48"/>
        <v>6.4279799999999998E-2</v>
      </c>
      <c r="AX71">
        <f t="shared" si="49"/>
        <v>0</v>
      </c>
      <c r="AZ71" s="1" t="str" cm="1">
        <f t="array" ref="AZ71">IF(INDEX(Utilities!71:71,$B$15)="","",INDEX(Utilities!71:71,$B$15))</f>
        <v/>
      </c>
      <c r="BA71" s="1" t="str" cm="1">
        <f t="array" ref="BA71">IF(INDEX(Utilities!71:71,$B$15 + 5)="","",INDEX(Utilities!71:71,$B$15 + 5))</f>
        <v/>
      </c>
      <c r="BC71">
        <f t="shared" si="82"/>
        <v>2081</v>
      </c>
      <c r="BD71">
        <f t="shared" si="70"/>
        <v>2040</v>
      </c>
      <c r="BE71" cm="1">
        <f t="array" ref="BE71">IF(BD71&gt;=MAX($D$3:$D$100),MAX($D$3:$D$100),IF(BC71&lt;$D$3,$D$3,INDEX($D$3:$D$100,MATCH(BC71,$D$3:$D$100)+1)))</f>
        <v>2040</v>
      </c>
      <c r="BF71">
        <f t="shared" si="71"/>
        <v>0.40600000000000003</v>
      </c>
      <c r="BG71">
        <f t="shared" si="72"/>
        <v>0.40600000000000003</v>
      </c>
      <c r="BH71">
        <f t="shared" si="73"/>
        <v>0.40600000000000003</v>
      </c>
      <c r="BI71">
        <f t="shared" si="50"/>
        <v>432.79600000000005</v>
      </c>
      <c r="BJ71">
        <f t="shared" si="51"/>
        <v>0</v>
      </c>
      <c r="BL71" s="1" t="str" cm="1">
        <f t="array" ref="BL71">IF(INDEX(Utilities!71:71,$B$15)="","",INDEX(Utilities!71:71,$B$15))</f>
        <v/>
      </c>
      <c r="BM71" s="1" t="str" cm="1">
        <f t="array" ref="BM71">IF(INDEX(Utilities!71:71,$B$15 + 6)="","",INDEX(Utilities!71:71,$B$15 + 6))</f>
        <v/>
      </c>
      <c r="BO71">
        <f t="shared" si="83"/>
        <v>2081</v>
      </c>
      <c r="BP71">
        <f t="shared" si="74"/>
        <v>2040</v>
      </c>
      <c r="BQ71" cm="1">
        <f t="array" ref="BQ71">IF(BP71&gt;=MAX($D$3:$D$100),MAX($D$3:$D$100),IF(BO71&lt;$D$3,$D$3,INDEX($D$3:$D$100,MATCH(BO71,$D$3:$D$100)+1)))</f>
        <v>2040</v>
      </c>
      <c r="BR71">
        <f t="shared" si="75"/>
        <v>6.1510000000000007</v>
      </c>
      <c r="BS71">
        <f t="shared" si="76"/>
        <v>6.1510000000000007</v>
      </c>
      <c r="BT71">
        <f t="shared" si="77"/>
        <v>6.1510000000000007</v>
      </c>
      <c r="BU71">
        <f t="shared" si="52"/>
        <v>6556.9660000000003</v>
      </c>
      <c r="BV71">
        <f t="shared" si="53"/>
        <v>0</v>
      </c>
    </row>
    <row r="72" spans="4:74" x14ac:dyDescent="0.25">
      <c r="D72" s="1" t="str" cm="1">
        <f t="array" ref="D72">IF(INDEX(Utilities!72:72,$B$15)="","",INDEX(Utilities!72:72,$B$15))</f>
        <v/>
      </c>
      <c r="E72" s="1" t="str" cm="1">
        <f t="array" ref="E72">IF(INDEX(Utilities!72:72,$B$15 + 1)="","",INDEX(Utilities!72:72,$B$15 + 1))</f>
        <v/>
      </c>
      <c r="G72">
        <f t="shared" si="78"/>
        <v>2082</v>
      </c>
      <c r="H72">
        <f t="shared" si="54"/>
        <v>2040</v>
      </c>
      <c r="I72" cm="1">
        <f t="array" ref="I72">IF(H72&gt;=MAX($D$3:$D$100),MAX($D$3:$D$100),IF(G72&lt;$D$3,$D$3,INDEX($D$3:$D$100,MATCH(G72,$D$3:$D$100)+1)))</f>
        <v>2040</v>
      </c>
      <c r="J72">
        <f t="shared" si="55"/>
        <v>4.0300000000000002E-2</v>
      </c>
      <c r="K72">
        <f t="shared" si="56"/>
        <v>4.0300000000000002E-2</v>
      </c>
      <c r="L72">
        <f t="shared" si="57"/>
        <v>4.0300000000000002E-2</v>
      </c>
      <c r="M72">
        <f t="shared" si="42"/>
        <v>42.959800000000001</v>
      </c>
      <c r="N72">
        <f t="shared" si="43"/>
        <v>0</v>
      </c>
      <c r="P72" s="1" t="str" cm="1">
        <f t="array" ref="P72">IF(INDEX(Utilities!72:72,$B$15)="","",INDEX(Utilities!72:72,$B$15))</f>
        <v/>
      </c>
      <c r="Q72" s="1" t="str" cm="1">
        <f t="array" ref="Q72">IF(INDEX(Utilities!72:72,$B$15 + 2)="","",INDEX(Utilities!72:72,$B$15 + 2))</f>
        <v/>
      </c>
      <c r="S72">
        <f t="shared" si="79"/>
        <v>2082</v>
      </c>
      <c r="T72">
        <f t="shared" si="58"/>
        <v>2040</v>
      </c>
      <c r="U72" cm="1">
        <f t="array" ref="U72">IF(T72&gt;=MAX($D$3:$D$100),MAX($D$3:$D$100),IF(S72&lt;$D$3,$D$3,INDEX($D$3:$D$100,MATCH(S72,$D$3:$D$100)+1)))</f>
        <v>2040</v>
      </c>
      <c r="V72">
        <f t="shared" si="59"/>
        <v>2.73E-5</v>
      </c>
      <c r="W72">
        <f t="shared" si="60"/>
        <v>2.73E-5</v>
      </c>
      <c r="X72">
        <f t="shared" si="61"/>
        <v>2.73E-5</v>
      </c>
      <c r="Y72">
        <f t="shared" si="44"/>
        <v>2.9101800000000001E-2</v>
      </c>
      <c r="Z72">
        <f t="shared" si="45"/>
        <v>0</v>
      </c>
      <c r="AB72" s="1" t="str" cm="1">
        <f t="array" ref="AB72">IF(INDEX(Utilities!72:72,$B$15)="","",INDEX(Utilities!72:72,$B$15))</f>
        <v/>
      </c>
      <c r="AC72" s="1" t="str" cm="1">
        <f t="array" ref="AC72">IF(INDEX(Utilities!72:72,$B$15 + 3)="","",INDEX(Utilities!72:72,$B$15 + 3))</f>
        <v/>
      </c>
      <c r="AE72">
        <f t="shared" si="80"/>
        <v>2082</v>
      </c>
      <c r="AF72">
        <f t="shared" si="62"/>
        <v>2040</v>
      </c>
      <c r="AG72" cm="1">
        <f t="array" ref="AG72">IF(AF72&gt;=MAX($D$3:$D$100),MAX($D$3:$D$100),IF(AE72&lt;$D$3,$D$3,INDEX($D$3:$D$100,MATCH(AE72,$D$3:$D$100)+1)))</f>
        <v>2040</v>
      </c>
      <c r="AH72">
        <f t="shared" si="63"/>
        <v>2.6800000000000001E-4</v>
      </c>
      <c r="AI72">
        <f t="shared" si="64"/>
        <v>2.6800000000000001E-4</v>
      </c>
      <c r="AJ72">
        <f t="shared" si="65"/>
        <v>2.6800000000000001E-4</v>
      </c>
      <c r="AK72">
        <f t="shared" si="46"/>
        <v>0.285688</v>
      </c>
      <c r="AL72">
        <f t="shared" si="47"/>
        <v>0</v>
      </c>
      <c r="AN72" s="1" t="str" cm="1">
        <f t="array" ref="AN72">IF(INDEX(Utilities!72:72,$B$15)="","",INDEX(Utilities!72:72,$B$15))</f>
        <v/>
      </c>
      <c r="AO72" s="1" t="str" cm="1">
        <f t="array" ref="AO72">IF(INDEX(Utilities!72:72,$B$15 + 4)="","",INDEX(Utilities!72:72,$B$15 + 4))</f>
        <v/>
      </c>
      <c r="AQ72">
        <f t="shared" si="81"/>
        <v>2082</v>
      </c>
      <c r="AR72">
        <f t="shared" si="66"/>
        <v>2040</v>
      </c>
      <c r="AS72" cm="1">
        <f t="array" ref="AS72">IF(AR72&gt;=MAX($D$3:$D$100),MAX($D$3:$D$100),IF(AQ72&lt;$D$3,$D$3,INDEX($D$3:$D$100,MATCH(AQ72,$D$3:$D$100)+1)))</f>
        <v>2040</v>
      </c>
      <c r="AT72">
        <f t="shared" si="67"/>
        <v>6.0300000000000002E-5</v>
      </c>
      <c r="AU72">
        <f t="shared" si="68"/>
        <v>6.0300000000000002E-5</v>
      </c>
      <c r="AV72">
        <f t="shared" si="69"/>
        <v>6.0300000000000002E-5</v>
      </c>
      <c r="AW72">
        <f t="shared" si="48"/>
        <v>6.4279799999999998E-2</v>
      </c>
      <c r="AX72">
        <f t="shared" si="49"/>
        <v>0</v>
      </c>
      <c r="AZ72" s="1" t="str" cm="1">
        <f t="array" ref="AZ72">IF(INDEX(Utilities!72:72,$B$15)="","",INDEX(Utilities!72:72,$B$15))</f>
        <v/>
      </c>
      <c r="BA72" s="1" t="str" cm="1">
        <f t="array" ref="BA72">IF(INDEX(Utilities!72:72,$B$15 + 5)="","",INDEX(Utilities!72:72,$B$15 + 5))</f>
        <v/>
      </c>
      <c r="BC72">
        <f t="shared" si="82"/>
        <v>2082</v>
      </c>
      <c r="BD72">
        <f t="shared" si="70"/>
        <v>2040</v>
      </c>
      <c r="BE72" cm="1">
        <f t="array" ref="BE72">IF(BD72&gt;=MAX($D$3:$D$100),MAX($D$3:$D$100),IF(BC72&lt;$D$3,$D$3,INDEX($D$3:$D$100,MATCH(BC72,$D$3:$D$100)+1)))</f>
        <v>2040</v>
      </c>
      <c r="BF72">
        <f t="shared" si="71"/>
        <v>0.40600000000000003</v>
      </c>
      <c r="BG72">
        <f t="shared" si="72"/>
        <v>0.40600000000000003</v>
      </c>
      <c r="BH72">
        <f t="shared" si="73"/>
        <v>0.40600000000000003</v>
      </c>
      <c r="BI72">
        <f t="shared" si="50"/>
        <v>432.79600000000005</v>
      </c>
      <c r="BJ72">
        <f t="shared" si="51"/>
        <v>0</v>
      </c>
      <c r="BL72" s="1" t="str" cm="1">
        <f t="array" ref="BL72">IF(INDEX(Utilities!72:72,$B$15)="","",INDEX(Utilities!72:72,$B$15))</f>
        <v/>
      </c>
      <c r="BM72" s="1" t="str" cm="1">
        <f t="array" ref="BM72">IF(INDEX(Utilities!72:72,$B$15 + 6)="","",INDEX(Utilities!72:72,$B$15 + 6))</f>
        <v/>
      </c>
      <c r="BO72">
        <f t="shared" si="83"/>
        <v>2082</v>
      </c>
      <c r="BP72">
        <f t="shared" si="74"/>
        <v>2040</v>
      </c>
      <c r="BQ72" cm="1">
        <f t="array" ref="BQ72">IF(BP72&gt;=MAX($D$3:$D$100),MAX($D$3:$D$100),IF(BO72&lt;$D$3,$D$3,INDEX($D$3:$D$100,MATCH(BO72,$D$3:$D$100)+1)))</f>
        <v>2040</v>
      </c>
      <c r="BR72">
        <f t="shared" si="75"/>
        <v>6.1510000000000007</v>
      </c>
      <c r="BS72">
        <f t="shared" si="76"/>
        <v>6.1510000000000007</v>
      </c>
      <c r="BT72">
        <f t="shared" si="77"/>
        <v>6.1510000000000007</v>
      </c>
      <c r="BU72">
        <f t="shared" si="52"/>
        <v>6556.9660000000003</v>
      </c>
      <c r="BV72">
        <f t="shared" si="53"/>
        <v>0</v>
      </c>
    </row>
    <row r="73" spans="4:74" x14ac:dyDescent="0.25">
      <c r="D73" s="1" t="str" cm="1">
        <f t="array" ref="D73">IF(INDEX(Utilities!73:73,$B$15)="","",INDEX(Utilities!73:73,$B$15))</f>
        <v/>
      </c>
      <c r="E73" s="1" t="str" cm="1">
        <f t="array" ref="E73">IF(INDEX(Utilities!73:73,$B$15 + 1)="","",INDEX(Utilities!73:73,$B$15 + 1))</f>
        <v/>
      </c>
      <c r="G73">
        <f t="shared" si="78"/>
        <v>2083</v>
      </c>
      <c r="H73">
        <f t="shared" si="54"/>
        <v>2040</v>
      </c>
      <c r="I73" cm="1">
        <f t="array" ref="I73">IF(H73&gt;=MAX($D$3:$D$100),MAX($D$3:$D$100),IF(G73&lt;$D$3,$D$3,INDEX($D$3:$D$100,MATCH(G73,$D$3:$D$100)+1)))</f>
        <v>2040</v>
      </c>
      <c r="J73">
        <f t="shared" si="55"/>
        <v>4.0300000000000002E-2</v>
      </c>
      <c r="K73">
        <f t="shared" si="56"/>
        <v>4.0300000000000002E-2</v>
      </c>
      <c r="L73">
        <f t="shared" si="57"/>
        <v>4.0300000000000002E-2</v>
      </c>
      <c r="M73">
        <f t="shared" si="42"/>
        <v>42.959800000000001</v>
      </c>
      <c r="N73">
        <f t="shared" si="43"/>
        <v>0</v>
      </c>
      <c r="P73" s="1" t="str" cm="1">
        <f t="array" ref="P73">IF(INDEX(Utilities!73:73,$B$15)="","",INDEX(Utilities!73:73,$B$15))</f>
        <v/>
      </c>
      <c r="Q73" s="1" t="str" cm="1">
        <f t="array" ref="Q73">IF(INDEX(Utilities!73:73,$B$15 + 2)="","",INDEX(Utilities!73:73,$B$15 + 2))</f>
        <v/>
      </c>
      <c r="S73">
        <f t="shared" si="79"/>
        <v>2083</v>
      </c>
      <c r="T73">
        <f t="shared" si="58"/>
        <v>2040</v>
      </c>
      <c r="U73" cm="1">
        <f t="array" ref="U73">IF(T73&gt;=MAX($D$3:$D$100),MAX($D$3:$D$100),IF(S73&lt;$D$3,$D$3,INDEX($D$3:$D$100,MATCH(S73,$D$3:$D$100)+1)))</f>
        <v>2040</v>
      </c>
      <c r="V73">
        <f t="shared" si="59"/>
        <v>2.73E-5</v>
      </c>
      <c r="W73">
        <f t="shared" si="60"/>
        <v>2.73E-5</v>
      </c>
      <c r="X73">
        <f t="shared" si="61"/>
        <v>2.73E-5</v>
      </c>
      <c r="Y73">
        <f t="shared" si="44"/>
        <v>2.9101800000000001E-2</v>
      </c>
      <c r="Z73">
        <f t="shared" si="45"/>
        <v>0</v>
      </c>
      <c r="AB73" s="1" t="str" cm="1">
        <f t="array" ref="AB73">IF(INDEX(Utilities!73:73,$B$15)="","",INDEX(Utilities!73:73,$B$15))</f>
        <v/>
      </c>
      <c r="AC73" s="1" t="str" cm="1">
        <f t="array" ref="AC73">IF(INDEX(Utilities!73:73,$B$15 + 3)="","",INDEX(Utilities!73:73,$B$15 + 3))</f>
        <v/>
      </c>
      <c r="AE73">
        <f t="shared" si="80"/>
        <v>2083</v>
      </c>
      <c r="AF73">
        <f t="shared" si="62"/>
        <v>2040</v>
      </c>
      <c r="AG73" cm="1">
        <f t="array" ref="AG73">IF(AF73&gt;=MAX($D$3:$D$100),MAX($D$3:$D$100),IF(AE73&lt;$D$3,$D$3,INDEX($D$3:$D$100,MATCH(AE73,$D$3:$D$100)+1)))</f>
        <v>2040</v>
      </c>
      <c r="AH73">
        <f t="shared" si="63"/>
        <v>2.6800000000000001E-4</v>
      </c>
      <c r="AI73">
        <f t="shared" si="64"/>
        <v>2.6800000000000001E-4</v>
      </c>
      <c r="AJ73">
        <f t="shared" si="65"/>
        <v>2.6800000000000001E-4</v>
      </c>
      <c r="AK73">
        <f t="shared" si="46"/>
        <v>0.285688</v>
      </c>
      <c r="AL73">
        <f t="shared" si="47"/>
        <v>0</v>
      </c>
      <c r="AN73" s="1" t="str" cm="1">
        <f t="array" ref="AN73">IF(INDEX(Utilities!73:73,$B$15)="","",INDEX(Utilities!73:73,$B$15))</f>
        <v/>
      </c>
      <c r="AO73" s="1" t="str" cm="1">
        <f t="array" ref="AO73">IF(INDEX(Utilities!73:73,$B$15 + 4)="","",INDEX(Utilities!73:73,$B$15 + 4))</f>
        <v/>
      </c>
      <c r="AQ73">
        <f t="shared" si="81"/>
        <v>2083</v>
      </c>
      <c r="AR73">
        <f t="shared" si="66"/>
        <v>2040</v>
      </c>
      <c r="AS73" cm="1">
        <f t="array" ref="AS73">IF(AR73&gt;=MAX($D$3:$D$100),MAX($D$3:$D$100),IF(AQ73&lt;$D$3,$D$3,INDEX($D$3:$D$100,MATCH(AQ73,$D$3:$D$100)+1)))</f>
        <v>2040</v>
      </c>
      <c r="AT73">
        <f t="shared" si="67"/>
        <v>6.0300000000000002E-5</v>
      </c>
      <c r="AU73">
        <f t="shared" si="68"/>
        <v>6.0300000000000002E-5</v>
      </c>
      <c r="AV73">
        <f t="shared" si="69"/>
        <v>6.0300000000000002E-5</v>
      </c>
      <c r="AW73">
        <f t="shared" si="48"/>
        <v>6.4279799999999998E-2</v>
      </c>
      <c r="AX73">
        <f t="shared" si="49"/>
        <v>0</v>
      </c>
      <c r="AZ73" s="1" t="str" cm="1">
        <f t="array" ref="AZ73">IF(INDEX(Utilities!73:73,$B$15)="","",INDEX(Utilities!73:73,$B$15))</f>
        <v/>
      </c>
      <c r="BA73" s="1" t="str" cm="1">
        <f t="array" ref="BA73">IF(INDEX(Utilities!73:73,$B$15 + 5)="","",INDEX(Utilities!73:73,$B$15 + 5))</f>
        <v/>
      </c>
      <c r="BC73">
        <f t="shared" si="82"/>
        <v>2083</v>
      </c>
      <c r="BD73">
        <f t="shared" si="70"/>
        <v>2040</v>
      </c>
      <c r="BE73" cm="1">
        <f t="array" ref="BE73">IF(BD73&gt;=MAX($D$3:$D$100),MAX($D$3:$D$100),IF(BC73&lt;$D$3,$D$3,INDEX($D$3:$D$100,MATCH(BC73,$D$3:$D$100)+1)))</f>
        <v>2040</v>
      </c>
      <c r="BF73">
        <f t="shared" si="71"/>
        <v>0.40600000000000003</v>
      </c>
      <c r="BG73">
        <f t="shared" si="72"/>
        <v>0.40600000000000003</v>
      </c>
      <c r="BH73">
        <f t="shared" si="73"/>
        <v>0.40600000000000003</v>
      </c>
      <c r="BI73">
        <f t="shared" si="50"/>
        <v>432.79600000000005</v>
      </c>
      <c r="BJ73">
        <f t="shared" si="51"/>
        <v>0</v>
      </c>
      <c r="BL73" s="1" t="str" cm="1">
        <f t="array" ref="BL73">IF(INDEX(Utilities!73:73,$B$15)="","",INDEX(Utilities!73:73,$B$15))</f>
        <v/>
      </c>
      <c r="BM73" s="1" t="str" cm="1">
        <f t="array" ref="BM73">IF(INDEX(Utilities!73:73,$B$15 + 6)="","",INDEX(Utilities!73:73,$B$15 + 6))</f>
        <v/>
      </c>
      <c r="BO73">
        <f t="shared" si="83"/>
        <v>2083</v>
      </c>
      <c r="BP73">
        <f t="shared" si="74"/>
        <v>2040</v>
      </c>
      <c r="BQ73" cm="1">
        <f t="array" ref="BQ73">IF(BP73&gt;=MAX($D$3:$D$100),MAX($D$3:$D$100),IF(BO73&lt;$D$3,$D$3,INDEX($D$3:$D$100,MATCH(BO73,$D$3:$D$100)+1)))</f>
        <v>2040</v>
      </c>
      <c r="BR73">
        <f t="shared" si="75"/>
        <v>6.1510000000000007</v>
      </c>
      <c r="BS73">
        <f t="shared" si="76"/>
        <v>6.1510000000000007</v>
      </c>
      <c r="BT73">
        <f t="shared" si="77"/>
        <v>6.1510000000000007</v>
      </c>
      <c r="BU73">
        <f t="shared" si="52"/>
        <v>6556.9660000000003</v>
      </c>
      <c r="BV73">
        <f t="shared" si="53"/>
        <v>0</v>
      </c>
    </row>
    <row r="74" spans="4:74" x14ac:dyDescent="0.25">
      <c r="D74" s="1" t="str" cm="1">
        <f t="array" ref="D74">IF(INDEX(Utilities!74:74,$B$15)="","",INDEX(Utilities!74:74,$B$15))</f>
        <v/>
      </c>
      <c r="E74" s="1" t="str" cm="1">
        <f t="array" ref="E74">IF(INDEX(Utilities!74:74,$B$15 + 1)="","",INDEX(Utilities!74:74,$B$15 + 1))</f>
        <v/>
      </c>
      <c r="G74">
        <f t="shared" si="78"/>
        <v>2084</v>
      </c>
      <c r="H74">
        <f t="shared" si="54"/>
        <v>2040</v>
      </c>
      <c r="I74" cm="1">
        <f t="array" ref="I74">IF(H74&gt;=MAX($D$3:$D$100),MAX($D$3:$D$100),IF(G74&lt;$D$3,$D$3,INDEX($D$3:$D$100,MATCH(G74,$D$3:$D$100)+1)))</f>
        <v>2040</v>
      </c>
      <c r="J74">
        <f t="shared" si="55"/>
        <v>4.0300000000000002E-2</v>
      </c>
      <c r="K74">
        <f t="shared" si="56"/>
        <v>4.0300000000000002E-2</v>
      </c>
      <c r="L74">
        <f t="shared" si="57"/>
        <v>4.0300000000000002E-2</v>
      </c>
      <c r="M74">
        <f t="shared" si="42"/>
        <v>42.959800000000001</v>
      </c>
      <c r="N74">
        <f t="shared" si="43"/>
        <v>0</v>
      </c>
      <c r="P74" s="1" t="str" cm="1">
        <f t="array" ref="P74">IF(INDEX(Utilities!74:74,$B$15)="","",INDEX(Utilities!74:74,$B$15))</f>
        <v/>
      </c>
      <c r="Q74" s="1" t="str" cm="1">
        <f t="array" ref="Q74">IF(INDEX(Utilities!74:74,$B$15 + 2)="","",INDEX(Utilities!74:74,$B$15 + 2))</f>
        <v/>
      </c>
      <c r="S74">
        <f t="shared" si="79"/>
        <v>2084</v>
      </c>
      <c r="T74">
        <f t="shared" si="58"/>
        <v>2040</v>
      </c>
      <c r="U74" cm="1">
        <f t="array" ref="U74">IF(T74&gt;=MAX($D$3:$D$100),MAX($D$3:$D$100),IF(S74&lt;$D$3,$D$3,INDEX($D$3:$D$100,MATCH(S74,$D$3:$D$100)+1)))</f>
        <v>2040</v>
      </c>
      <c r="V74">
        <f t="shared" si="59"/>
        <v>2.73E-5</v>
      </c>
      <c r="W74">
        <f t="shared" si="60"/>
        <v>2.73E-5</v>
      </c>
      <c r="X74">
        <f t="shared" si="61"/>
        <v>2.73E-5</v>
      </c>
      <c r="Y74">
        <f t="shared" si="44"/>
        <v>2.9101800000000001E-2</v>
      </c>
      <c r="Z74">
        <f t="shared" si="45"/>
        <v>0</v>
      </c>
      <c r="AB74" s="1" t="str" cm="1">
        <f t="array" ref="AB74">IF(INDEX(Utilities!74:74,$B$15)="","",INDEX(Utilities!74:74,$B$15))</f>
        <v/>
      </c>
      <c r="AC74" s="1" t="str" cm="1">
        <f t="array" ref="AC74">IF(INDEX(Utilities!74:74,$B$15 + 3)="","",INDEX(Utilities!74:74,$B$15 + 3))</f>
        <v/>
      </c>
      <c r="AE74">
        <f t="shared" si="80"/>
        <v>2084</v>
      </c>
      <c r="AF74">
        <f t="shared" si="62"/>
        <v>2040</v>
      </c>
      <c r="AG74" cm="1">
        <f t="array" ref="AG74">IF(AF74&gt;=MAX($D$3:$D$100),MAX($D$3:$D$100),IF(AE74&lt;$D$3,$D$3,INDEX($D$3:$D$100,MATCH(AE74,$D$3:$D$100)+1)))</f>
        <v>2040</v>
      </c>
      <c r="AH74">
        <f t="shared" si="63"/>
        <v>2.6800000000000001E-4</v>
      </c>
      <c r="AI74">
        <f t="shared" si="64"/>
        <v>2.6800000000000001E-4</v>
      </c>
      <c r="AJ74">
        <f t="shared" si="65"/>
        <v>2.6800000000000001E-4</v>
      </c>
      <c r="AK74">
        <f t="shared" si="46"/>
        <v>0.285688</v>
      </c>
      <c r="AL74">
        <f t="shared" si="47"/>
        <v>0</v>
      </c>
      <c r="AN74" s="1" t="str" cm="1">
        <f t="array" ref="AN74">IF(INDEX(Utilities!74:74,$B$15)="","",INDEX(Utilities!74:74,$B$15))</f>
        <v/>
      </c>
      <c r="AO74" s="1" t="str" cm="1">
        <f t="array" ref="AO74">IF(INDEX(Utilities!74:74,$B$15 + 4)="","",INDEX(Utilities!74:74,$B$15 + 4))</f>
        <v/>
      </c>
      <c r="AQ74">
        <f t="shared" si="81"/>
        <v>2084</v>
      </c>
      <c r="AR74">
        <f t="shared" si="66"/>
        <v>2040</v>
      </c>
      <c r="AS74" cm="1">
        <f t="array" ref="AS74">IF(AR74&gt;=MAX($D$3:$D$100),MAX($D$3:$D$100),IF(AQ74&lt;$D$3,$D$3,INDEX($D$3:$D$100,MATCH(AQ74,$D$3:$D$100)+1)))</f>
        <v>2040</v>
      </c>
      <c r="AT74">
        <f t="shared" si="67"/>
        <v>6.0300000000000002E-5</v>
      </c>
      <c r="AU74">
        <f t="shared" si="68"/>
        <v>6.0300000000000002E-5</v>
      </c>
      <c r="AV74">
        <f t="shared" si="69"/>
        <v>6.0300000000000002E-5</v>
      </c>
      <c r="AW74">
        <f t="shared" si="48"/>
        <v>6.4279799999999998E-2</v>
      </c>
      <c r="AX74">
        <f t="shared" si="49"/>
        <v>0</v>
      </c>
      <c r="AZ74" s="1" t="str" cm="1">
        <f t="array" ref="AZ74">IF(INDEX(Utilities!74:74,$B$15)="","",INDEX(Utilities!74:74,$B$15))</f>
        <v/>
      </c>
      <c r="BA74" s="1" t="str" cm="1">
        <f t="array" ref="BA74">IF(INDEX(Utilities!74:74,$B$15 + 5)="","",INDEX(Utilities!74:74,$B$15 + 5))</f>
        <v/>
      </c>
      <c r="BC74">
        <f t="shared" si="82"/>
        <v>2084</v>
      </c>
      <c r="BD74">
        <f t="shared" si="70"/>
        <v>2040</v>
      </c>
      <c r="BE74" cm="1">
        <f t="array" ref="BE74">IF(BD74&gt;=MAX($D$3:$D$100),MAX($D$3:$D$100),IF(BC74&lt;$D$3,$D$3,INDEX($D$3:$D$100,MATCH(BC74,$D$3:$D$100)+1)))</f>
        <v>2040</v>
      </c>
      <c r="BF74">
        <f t="shared" si="71"/>
        <v>0.40600000000000003</v>
      </c>
      <c r="BG74">
        <f t="shared" si="72"/>
        <v>0.40600000000000003</v>
      </c>
      <c r="BH74">
        <f t="shared" si="73"/>
        <v>0.40600000000000003</v>
      </c>
      <c r="BI74">
        <f t="shared" si="50"/>
        <v>432.79600000000005</v>
      </c>
      <c r="BJ74">
        <f t="shared" si="51"/>
        <v>0</v>
      </c>
      <c r="BL74" s="1" t="str" cm="1">
        <f t="array" ref="BL74">IF(INDEX(Utilities!74:74,$B$15)="","",INDEX(Utilities!74:74,$B$15))</f>
        <v/>
      </c>
      <c r="BM74" s="1" t="str" cm="1">
        <f t="array" ref="BM74">IF(INDEX(Utilities!74:74,$B$15 + 6)="","",INDEX(Utilities!74:74,$B$15 + 6))</f>
        <v/>
      </c>
      <c r="BO74">
        <f t="shared" si="83"/>
        <v>2084</v>
      </c>
      <c r="BP74">
        <f t="shared" si="74"/>
        <v>2040</v>
      </c>
      <c r="BQ74" cm="1">
        <f t="array" ref="BQ74">IF(BP74&gt;=MAX($D$3:$D$100),MAX($D$3:$D$100),IF(BO74&lt;$D$3,$D$3,INDEX($D$3:$D$100,MATCH(BO74,$D$3:$D$100)+1)))</f>
        <v>2040</v>
      </c>
      <c r="BR74">
        <f t="shared" si="75"/>
        <v>6.1510000000000007</v>
      </c>
      <c r="BS74">
        <f t="shared" si="76"/>
        <v>6.1510000000000007</v>
      </c>
      <c r="BT74">
        <f t="shared" si="77"/>
        <v>6.1510000000000007</v>
      </c>
      <c r="BU74">
        <f t="shared" si="52"/>
        <v>6556.9660000000003</v>
      </c>
      <c r="BV74">
        <f t="shared" si="53"/>
        <v>0</v>
      </c>
    </row>
    <row r="75" spans="4:74" x14ac:dyDescent="0.25">
      <c r="D75" s="1" t="str" cm="1">
        <f t="array" ref="D75">IF(INDEX(Utilities!75:75,$B$15)="","",INDEX(Utilities!75:75,$B$15))</f>
        <v/>
      </c>
      <c r="E75" s="1" t="str" cm="1">
        <f t="array" ref="E75">IF(INDEX(Utilities!75:75,$B$15 + 1)="","",INDEX(Utilities!75:75,$B$15 + 1))</f>
        <v/>
      </c>
      <c r="G75">
        <f t="shared" si="78"/>
        <v>2085</v>
      </c>
      <c r="H75">
        <f t="shared" si="54"/>
        <v>2040</v>
      </c>
      <c r="I75" cm="1">
        <f t="array" ref="I75">IF(H75&gt;=MAX($D$3:$D$100),MAX($D$3:$D$100),IF(G75&lt;$D$3,$D$3,INDEX($D$3:$D$100,MATCH(G75,$D$3:$D$100)+1)))</f>
        <v>2040</v>
      </c>
      <c r="J75">
        <f t="shared" si="55"/>
        <v>4.0300000000000002E-2</v>
      </c>
      <c r="K75">
        <f t="shared" si="56"/>
        <v>4.0300000000000002E-2</v>
      </c>
      <c r="L75">
        <f t="shared" si="57"/>
        <v>4.0300000000000002E-2</v>
      </c>
      <c r="M75">
        <f t="shared" si="42"/>
        <v>42.959800000000001</v>
      </c>
      <c r="N75">
        <f t="shared" si="43"/>
        <v>0</v>
      </c>
      <c r="P75" s="1" t="str" cm="1">
        <f t="array" ref="P75">IF(INDEX(Utilities!75:75,$B$15)="","",INDEX(Utilities!75:75,$B$15))</f>
        <v/>
      </c>
      <c r="Q75" s="1" t="str" cm="1">
        <f t="array" ref="Q75">IF(INDEX(Utilities!75:75,$B$15 + 2)="","",INDEX(Utilities!75:75,$B$15 + 2))</f>
        <v/>
      </c>
      <c r="S75">
        <f t="shared" si="79"/>
        <v>2085</v>
      </c>
      <c r="T75">
        <f t="shared" si="58"/>
        <v>2040</v>
      </c>
      <c r="U75" cm="1">
        <f t="array" ref="U75">IF(T75&gt;=MAX($D$3:$D$100),MAX($D$3:$D$100),IF(S75&lt;$D$3,$D$3,INDEX($D$3:$D$100,MATCH(S75,$D$3:$D$100)+1)))</f>
        <v>2040</v>
      </c>
      <c r="V75">
        <f t="shared" si="59"/>
        <v>2.73E-5</v>
      </c>
      <c r="W75">
        <f t="shared" si="60"/>
        <v>2.73E-5</v>
      </c>
      <c r="X75">
        <f t="shared" si="61"/>
        <v>2.73E-5</v>
      </c>
      <c r="Y75">
        <f t="shared" si="44"/>
        <v>2.9101800000000001E-2</v>
      </c>
      <c r="Z75">
        <f t="shared" si="45"/>
        <v>0</v>
      </c>
      <c r="AB75" s="1" t="str" cm="1">
        <f t="array" ref="AB75">IF(INDEX(Utilities!75:75,$B$15)="","",INDEX(Utilities!75:75,$B$15))</f>
        <v/>
      </c>
      <c r="AC75" s="1" t="str" cm="1">
        <f t="array" ref="AC75">IF(INDEX(Utilities!75:75,$B$15 + 3)="","",INDEX(Utilities!75:75,$B$15 + 3))</f>
        <v/>
      </c>
      <c r="AE75">
        <f t="shared" si="80"/>
        <v>2085</v>
      </c>
      <c r="AF75">
        <f t="shared" si="62"/>
        <v>2040</v>
      </c>
      <c r="AG75" cm="1">
        <f t="array" ref="AG75">IF(AF75&gt;=MAX($D$3:$D$100),MAX($D$3:$D$100),IF(AE75&lt;$D$3,$D$3,INDEX($D$3:$D$100,MATCH(AE75,$D$3:$D$100)+1)))</f>
        <v>2040</v>
      </c>
      <c r="AH75">
        <f t="shared" si="63"/>
        <v>2.6800000000000001E-4</v>
      </c>
      <c r="AI75">
        <f t="shared" si="64"/>
        <v>2.6800000000000001E-4</v>
      </c>
      <c r="AJ75">
        <f t="shared" si="65"/>
        <v>2.6800000000000001E-4</v>
      </c>
      <c r="AK75">
        <f t="shared" si="46"/>
        <v>0.285688</v>
      </c>
      <c r="AL75">
        <f t="shared" si="47"/>
        <v>0</v>
      </c>
      <c r="AN75" s="1" t="str" cm="1">
        <f t="array" ref="AN75">IF(INDEX(Utilities!75:75,$B$15)="","",INDEX(Utilities!75:75,$B$15))</f>
        <v/>
      </c>
      <c r="AO75" s="1" t="str" cm="1">
        <f t="array" ref="AO75">IF(INDEX(Utilities!75:75,$B$15 + 4)="","",INDEX(Utilities!75:75,$B$15 + 4))</f>
        <v/>
      </c>
      <c r="AQ75">
        <f t="shared" si="81"/>
        <v>2085</v>
      </c>
      <c r="AR75">
        <f t="shared" si="66"/>
        <v>2040</v>
      </c>
      <c r="AS75" cm="1">
        <f t="array" ref="AS75">IF(AR75&gt;=MAX($D$3:$D$100),MAX($D$3:$D$100),IF(AQ75&lt;$D$3,$D$3,INDEX($D$3:$D$100,MATCH(AQ75,$D$3:$D$100)+1)))</f>
        <v>2040</v>
      </c>
      <c r="AT75">
        <f t="shared" si="67"/>
        <v>6.0300000000000002E-5</v>
      </c>
      <c r="AU75">
        <f t="shared" si="68"/>
        <v>6.0300000000000002E-5</v>
      </c>
      <c r="AV75">
        <f t="shared" si="69"/>
        <v>6.0300000000000002E-5</v>
      </c>
      <c r="AW75">
        <f t="shared" si="48"/>
        <v>6.4279799999999998E-2</v>
      </c>
      <c r="AX75">
        <f t="shared" si="49"/>
        <v>0</v>
      </c>
      <c r="AZ75" s="1" t="str" cm="1">
        <f t="array" ref="AZ75">IF(INDEX(Utilities!75:75,$B$15)="","",INDEX(Utilities!75:75,$B$15))</f>
        <v/>
      </c>
      <c r="BA75" s="1" t="str" cm="1">
        <f t="array" ref="BA75">IF(INDEX(Utilities!75:75,$B$15 + 5)="","",INDEX(Utilities!75:75,$B$15 + 5))</f>
        <v/>
      </c>
      <c r="BC75">
        <f t="shared" si="82"/>
        <v>2085</v>
      </c>
      <c r="BD75">
        <f t="shared" si="70"/>
        <v>2040</v>
      </c>
      <c r="BE75" cm="1">
        <f t="array" ref="BE75">IF(BD75&gt;=MAX($D$3:$D$100),MAX($D$3:$D$100),IF(BC75&lt;$D$3,$D$3,INDEX($D$3:$D$100,MATCH(BC75,$D$3:$D$100)+1)))</f>
        <v>2040</v>
      </c>
      <c r="BF75">
        <f t="shared" si="71"/>
        <v>0.40600000000000003</v>
      </c>
      <c r="BG75">
        <f t="shared" si="72"/>
        <v>0.40600000000000003</v>
      </c>
      <c r="BH75">
        <f t="shared" si="73"/>
        <v>0.40600000000000003</v>
      </c>
      <c r="BI75">
        <f t="shared" si="50"/>
        <v>432.79600000000005</v>
      </c>
      <c r="BJ75">
        <f t="shared" si="51"/>
        <v>0</v>
      </c>
      <c r="BL75" s="1" t="str" cm="1">
        <f t="array" ref="BL75">IF(INDEX(Utilities!75:75,$B$15)="","",INDEX(Utilities!75:75,$B$15))</f>
        <v/>
      </c>
      <c r="BM75" s="1" t="str" cm="1">
        <f t="array" ref="BM75">IF(INDEX(Utilities!75:75,$B$15 + 6)="","",INDEX(Utilities!75:75,$B$15 + 6))</f>
        <v/>
      </c>
      <c r="BO75">
        <f t="shared" si="83"/>
        <v>2085</v>
      </c>
      <c r="BP75">
        <f t="shared" si="74"/>
        <v>2040</v>
      </c>
      <c r="BQ75" cm="1">
        <f t="array" ref="BQ75">IF(BP75&gt;=MAX($D$3:$D$100),MAX($D$3:$D$100),IF(BO75&lt;$D$3,$D$3,INDEX($D$3:$D$100,MATCH(BO75,$D$3:$D$100)+1)))</f>
        <v>2040</v>
      </c>
      <c r="BR75">
        <f t="shared" si="75"/>
        <v>6.1510000000000007</v>
      </c>
      <c r="BS75">
        <f t="shared" si="76"/>
        <v>6.1510000000000007</v>
      </c>
      <c r="BT75">
        <f t="shared" si="77"/>
        <v>6.1510000000000007</v>
      </c>
      <c r="BU75">
        <f t="shared" si="52"/>
        <v>6556.9660000000003</v>
      </c>
      <c r="BV75">
        <f t="shared" si="53"/>
        <v>0</v>
      </c>
    </row>
    <row r="76" spans="4:74" x14ac:dyDescent="0.25">
      <c r="D76" s="1" t="str" cm="1">
        <f t="array" ref="D76">IF(INDEX(Utilities!76:76,$B$15)="","",INDEX(Utilities!76:76,$B$15))</f>
        <v/>
      </c>
      <c r="E76" s="1" t="str" cm="1">
        <f t="array" ref="E76">IF(INDEX(Utilities!76:76,$B$15 + 1)="","",INDEX(Utilities!76:76,$B$15 + 1))</f>
        <v/>
      </c>
      <c r="G76">
        <f t="shared" si="78"/>
        <v>2086</v>
      </c>
      <c r="H76">
        <f t="shared" si="54"/>
        <v>2040</v>
      </c>
      <c r="I76" cm="1">
        <f t="array" ref="I76">IF(H76&gt;=MAX($D$3:$D$100),MAX($D$3:$D$100),IF(G76&lt;$D$3,$D$3,INDEX($D$3:$D$100,MATCH(G76,$D$3:$D$100)+1)))</f>
        <v>2040</v>
      </c>
      <c r="J76">
        <f t="shared" si="55"/>
        <v>4.0300000000000002E-2</v>
      </c>
      <c r="K76">
        <f t="shared" si="56"/>
        <v>4.0300000000000002E-2</v>
      </c>
      <c r="L76">
        <f t="shared" si="57"/>
        <v>4.0300000000000002E-2</v>
      </c>
      <c r="M76">
        <f t="shared" si="42"/>
        <v>42.959800000000001</v>
      </c>
      <c r="N76">
        <f t="shared" si="43"/>
        <v>0</v>
      </c>
      <c r="P76" s="1" t="str" cm="1">
        <f t="array" ref="P76">IF(INDEX(Utilities!76:76,$B$15)="","",INDEX(Utilities!76:76,$B$15))</f>
        <v/>
      </c>
      <c r="Q76" s="1" t="str" cm="1">
        <f t="array" ref="Q76">IF(INDEX(Utilities!76:76,$B$15 + 2)="","",INDEX(Utilities!76:76,$B$15 + 2))</f>
        <v/>
      </c>
      <c r="S76">
        <f t="shared" si="79"/>
        <v>2086</v>
      </c>
      <c r="T76">
        <f t="shared" si="58"/>
        <v>2040</v>
      </c>
      <c r="U76" cm="1">
        <f t="array" ref="U76">IF(T76&gt;=MAX($D$3:$D$100),MAX($D$3:$D$100),IF(S76&lt;$D$3,$D$3,INDEX($D$3:$D$100,MATCH(S76,$D$3:$D$100)+1)))</f>
        <v>2040</v>
      </c>
      <c r="V76">
        <f t="shared" si="59"/>
        <v>2.73E-5</v>
      </c>
      <c r="W76">
        <f t="shared" si="60"/>
        <v>2.73E-5</v>
      </c>
      <c r="X76">
        <f t="shared" si="61"/>
        <v>2.73E-5</v>
      </c>
      <c r="Y76">
        <f t="shared" si="44"/>
        <v>2.9101800000000001E-2</v>
      </c>
      <c r="Z76">
        <f t="shared" si="45"/>
        <v>0</v>
      </c>
      <c r="AB76" s="1" t="str" cm="1">
        <f t="array" ref="AB76">IF(INDEX(Utilities!76:76,$B$15)="","",INDEX(Utilities!76:76,$B$15))</f>
        <v/>
      </c>
      <c r="AC76" s="1" t="str" cm="1">
        <f t="array" ref="AC76">IF(INDEX(Utilities!76:76,$B$15 + 3)="","",INDEX(Utilities!76:76,$B$15 + 3))</f>
        <v/>
      </c>
      <c r="AE76">
        <f t="shared" si="80"/>
        <v>2086</v>
      </c>
      <c r="AF76">
        <f t="shared" si="62"/>
        <v>2040</v>
      </c>
      <c r="AG76" cm="1">
        <f t="array" ref="AG76">IF(AF76&gt;=MAX($D$3:$D$100),MAX($D$3:$D$100),IF(AE76&lt;$D$3,$D$3,INDEX($D$3:$D$100,MATCH(AE76,$D$3:$D$100)+1)))</f>
        <v>2040</v>
      </c>
      <c r="AH76">
        <f t="shared" si="63"/>
        <v>2.6800000000000001E-4</v>
      </c>
      <c r="AI76">
        <f t="shared" si="64"/>
        <v>2.6800000000000001E-4</v>
      </c>
      <c r="AJ76">
        <f t="shared" si="65"/>
        <v>2.6800000000000001E-4</v>
      </c>
      <c r="AK76">
        <f t="shared" si="46"/>
        <v>0.285688</v>
      </c>
      <c r="AL76">
        <f t="shared" si="47"/>
        <v>0</v>
      </c>
      <c r="AN76" s="1" t="str" cm="1">
        <f t="array" ref="AN76">IF(INDEX(Utilities!76:76,$B$15)="","",INDEX(Utilities!76:76,$B$15))</f>
        <v/>
      </c>
      <c r="AO76" s="1" t="str" cm="1">
        <f t="array" ref="AO76">IF(INDEX(Utilities!76:76,$B$15 + 4)="","",INDEX(Utilities!76:76,$B$15 + 4))</f>
        <v/>
      </c>
      <c r="AQ76">
        <f t="shared" si="81"/>
        <v>2086</v>
      </c>
      <c r="AR76">
        <f t="shared" si="66"/>
        <v>2040</v>
      </c>
      <c r="AS76" cm="1">
        <f t="array" ref="AS76">IF(AR76&gt;=MAX($D$3:$D$100),MAX($D$3:$D$100),IF(AQ76&lt;$D$3,$D$3,INDEX($D$3:$D$100,MATCH(AQ76,$D$3:$D$100)+1)))</f>
        <v>2040</v>
      </c>
      <c r="AT76">
        <f t="shared" si="67"/>
        <v>6.0300000000000002E-5</v>
      </c>
      <c r="AU76">
        <f t="shared" si="68"/>
        <v>6.0300000000000002E-5</v>
      </c>
      <c r="AV76">
        <f t="shared" si="69"/>
        <v>6.0300000000000002E-5</v>
      </c>
      <c r="AW76">
        <f t="shared" si="48"/>
        <v>6.4279799999999998E-2</v>
      </c>
      <c r="AX76">
        <f t="shared" si="49"/>
        <v>0</v>
      </c>
      <c r="AZ76" s="1" t="str" cm="1">
        <f t="array" ref="AZ76">IF(INDEX(Utilities!76:76,$B$15)="","",INDEX(Utilities!76:76,$B$15))</f>
        <v/>
      </c>
      <c r="BA76" s="1" t="str" cm="1">
        <f t="array" ref="BA76">IF(INDEX(Utilities!76:76,$B$15 + 5)="","",INDEX(Utilities!76:76,$B$15 + 5))</f>
        <v/>
      </c>
      <c r="BC76">
        <f t="shared" si="82"/>
        <v>2086</v>
      </c>
      <c r="BD76">
        <f t="shared" si="70"/>
        <v>2040</v>
      </c>
      <c r="BE76" cm="1">
        <f t="array" ref="BE76">IF(BD76&gt;=MAX($D$3:$D$100),MAX($D$3:$D$100),IF(BC76&lt;$D$3,$D$3,INDEX($D$3:$D$100,MATCH(BC76,$D$3:$D$100)+1)))</f>
        <v>2040</v>
      </c>
      <c r="BF76">
        <f t="shared" si="71"/>
        <v>0.40600000000000003</v>
      </c>
      <c r="BG76">
        <f t="shared" si="72"/>
        <v>0.40600000000000003</v>
      </c>
      <c r="BH76">
        <f t="shared" si="73"/>
        <v>0.40600000000000003</v>
      </c>
      <c r="BI76">
        <f t="shared" si="50"/>
        <v>432.79600000000005</v>
      </c>
      <c r="BJ76">
        <f t="shared" si="51"/>
        <v>0</v>
      </c>
      <c r="BL76" s="1" t="str" cm="1">
        <f t="array" ref="BL76">IF(INDEX(Utilities!76:76,$B$15)="","",INDEX(Utilities!76:76,$B$15))</f>
        <v/>
      </c>
      <c r="BM76" s="1" t="str" cm="1">
        <f t="array" ref="BM76">IF(INDEX(Utilities!76:76,$B$15 + 6)="","",INDEX(Utilities!76:76,$B$15 + 6))</f>
        <v/>
      </c>
      <c r="BO76">
        <f t="shared" si="83"/>
        <v>2086</v>
      </c>
      <c r="BP76">
        <f t="shared" si="74"/>
        <v>2040</v>
      </c>
      <c r="BQ76" cm="1">
        <f t="array" ref="BQ76">IF(BP76&gt;=MAX($D$3:$D$100),MAX($D$3:$D$100),IF(BO76&lt;$D$3,$D$3,INDEX($D$3:$D$100,MATCH(BO76,$D$3:$D$100)+1)))</f>
        <v>2040</v>
      </c>
      <c r="BR76">
        <f t="shared" si="75"/>
        <v>6.1510000000000007</v>
      </c>
      <c r="BS76">
        <f t="shared" si="76"/>
        <v>6.1510000000000007</v>
      </c>
      <c r="BT76">
        <f t="shared" si="77"/>
        <v>6.1510000000000007</v>
      </c>
      <c r="BU76">
        <f t="shared" si="52"/>
        <v>6556.9660000000003</v>
      </c>
      <c r="BV76">
        <f t="shared" si="53"/>
        <v>0</v>
      </c>
    </row>
    <row r="77" spans="4:74" x14ac:dyDescent="0.25">
      <c r="D77" s="1" t="str" cm="1">
        <f t="array" ref="D77">IF(INDEX(Utilities!77:77,$B$15)="","",INDEX(Utilities!77:77,$B$15))</f>
        <v/>
      </c>
      <c r="E77" s="1" t="str" cm="1">
        <f t="array" ref="E77">IF(INDEX(Utilities!77:77,$B$15 + 1)="","",INDEX(Utilities!77:77,$B$15 + 1))</f>
        <v/>
      </c>
      <c r="G77">
        <f t="shared" si="78"/>
        <v>2087</v>
      </c>
      <c r="H77">
        <f t="shared" si="54"/>
        <v>2040</v>
      </c>
      <c r="I77" cm="1">
        <f t="array" ref="I77">IF(H77&gt;=MAX($D$3:$D$100),MAX($D$3:$D$100),IF(G77&lt;$D$3,$D$3,INDEX($D$3:$D$100,MATCH(G77,$D$3:$D$100)+1)))</f>
        <v>2040</v>
      </c>
      <c r="J77">
        <f t="shared" si="55"/>
        <v>4.0300000000000002E-2</v>
      </c>
      <c r="K77">
        <f t="shared" si="56"/>
        <v>4.0300000000000002E-2</v>
      </c>
      <c r="L77">
        <f t="shared" si="57"/>
        <v>4.0300000000000002E-2</v>
      </c>
      <c r="M77">
        <f t="shared" si="42"/>
        <v>42.959800000000001</v>
      </c>
      <c r="N77">
        <f t="shared" si="43"/>
        <v>0</v>
      </c>
      <c r="P77" s="1" t="str" cm="1">
        <f t="array" ref="P77">IF(INDEX(Utilities!77:77,$B$15)="","",INDEX(Utilities!77:77,$B$15))</f>
        <v/>
      </c>
      <c r="Q77" s="1" t="str" cm="1">
        <f t="array" ref="Q77">IF(INDEX(Utilities!77:77,$B$15 + 2)="","",INDEX(Utilities!77:77,$B$15 + 2))</f>
        <v/>
      </c>
      <c r="S77">
        <f t="shared" si="79"/>
        <v>2087</v>
      </c>
      <c r="T77">
        <f t="shared" si="58"/>
        <v>2040</v>
      </c>
      <c r="U77" cm="1">
        <f t="array" ref="U77">IF(T77&gt;=MAX($D$3:$D$100),MAX($D$3:$D$100),IF(S77&lt;$D$3,$D$3,INDEX($D$3:$D$100,MATCH(S77,$D$3:$D$100)+1)))</f>
        <v>2040</v>
      </c>
      <c r="V77">
        <f t="shared" si="59"/>
        <v>2.73E-5</v>
      </c>
      <c r="W77">
        <f t="shared" si="60"/>
        <v>2.73E-5</v>
      </c>
      <c r="X77">
        <f t="shared" si="61"/>
        <v>2.73E-5</v>
      </c>
      <c r="Y77">
        <f t="shared" si="44"/>
        <v>2.9101800000000001E-2</v>
      </c>
      <c r="Z77">
        <f t="shared" si="45"/>
        <v>0</v>
      </c>
      <c r="AB77" s="1" t="str" cm="1">
        <f t="array" ref="AB77">IF(INDEX(Utilities!77:77,$B$15)="","",INDEX(Utilities!77:77,$B$15))</f>
        <v/>
      </c>
      <c r="AC77" s="1" t="str" cm="1">
        <f t="array" ref="AC77">IF(INDEX(Utilities!77:77,$B$15 + 3)="","",INDEX(Utilities!77:77,$B$15 + 3))</f>
        <v/>
      </c>
      <c r="AE77">
        <f t="shared" si="80"/>
        <v>2087</v>
      </c>
      <c r="AF77">
        <f t="shared" si="62"/>
        <v>2040</v>
      </c>
      <c r="AG77" cm="1">
        <f t="array" ref="AG77">IF(AF77&gt;=MAX($D$3:$D$100),MAX($D$3:$D$100),IF(AE77&lt;$D$3,$D$3,INDEX($D$3:$D$100,MATCH(AE77,$D$3:$D$100)+1)))</f>
        <v>2040</v>
      </c>
      <c r="AH77">
        <f t="shared" si="63"/>
        <v>2.6800000000000001E-4</v>
      </c>
      <c r="AI77">
        <f t="shared" si="64"/>
        <v>2.6800000000000001E-4</v>
      </c>
      <c r="AJ77">
        <f t="shared" si="65"/>
        <v>2.6800000000000001E-4</v>
      </c>
      <c r="AK77">
        <f t="shared" si="46"/>
        <v>0.285688</v>
      </c>
      <c r="AL77">
        <f t="shared" si="47"/>
        <v>0</v>
      </c>
      <c r="AN77" s="1" t="str" cm="1">
        <f t="array" ref="AN77">IF(INDEX(Utilities!77:77,$B$15)="","",INDEX(Utilities!77:77,$B$15))</f>
        <v/>
      </c>
      <c r="AO77" s="1" t="str" cm="1">
        <f t="array" ref="AO77">IF(INDEX(Utilities!77:77,$B$15 + 4)="","",INDEX(Utilities!77:77,$B$15 + 4))</f>
        <v/>
      </c>
      <c r="AQ77">
        <f t="shared" si="81"/>
        <v>2087</v>
      </c>
      <c r="AR77">
        <f t="shared" si="66"/>
        <v>2040</v>
      </c>
      <c r="AS77" cm="1">
        <f t="array" ref="AS77">IF(AR77&gt;=MAX($D$3:$D$100),MAX($D$3:$D$100),IF(AQ77&lt;$D$3,$D$3,INDEX($D$3:$D$100,MATCH(AQ77,$D$3:$D$100)+1)))</f>
        <v>2040</v>
      </c>
      <c r="AT77">
        <f t="shared" si="67"/>
        <v>6.0300000000000002E-5</v>
      </c>
      <c r="AU77">
        <f t="shared" si="68"/>
        <v>6.0300000000000002E-5</v>
      </c>
      <c r="AV77">
        <f t="shared" si="69"/>
        <v>6.0300000000000002E-5</v>
      </c>
      <c r="AW77">
        <f t="shared" si="48"/>
        <v>6.4279799999999998E-2</v>
      </c>
      <c r="AX77">
        <f t="shared" si="49"/>
        <v>0</v>
      </c>
      <c r="AZ77" s="1" t="str" cm="1">
        <f t="array" ref="AZ77">IF(INDEX(Utilities!77:77,$B$15)="","",INDEX(Utilities!77:77,$B$15))</f>
        <v/>
      </c>
      <c r="BA77" s="1" t="str" cm="1">
        <f t="array" ref="BA77">IF(INDEX(Utilities!77:77,$B$15 + 5)="","",INDEX(Utilities!77:77,$B$15 + 5))</f>
        <v/>
      </c>
      <c r="BC77">
        <f t="shared" si="82"/>
        <v>2087</v>
      </c>
      <c r="BD77">
        <f t="shared" si="70"/>
        <v>2040</v>
      </c>
      <c r="BE77" cm="1">
        <f t="array" ref="BE77">IF(BD77&gt;=MAX($D$3:$D$100),MAX($D$3:$D$100),IF(BC77&lt;$D$3,$D$3,INDEX($D$3:$D$100,MATCH(BC77,$D$3:$D$100)+1)))</f>
        <v>2040</v>
      </c>
      <c r="BF77">
        <f t="shared" si="71"/>
        <v>0.40600000000000003</v>
      </c>
      <c r="BG77">
        <f t="shared" si="72"/>
        <v>0.40600000000000003</v>
      </c>
      <c r="BH77">
        <f t="shared" si="73"/>
        <v>0.40600000000000003</v>
      </c>
      <c r="BI77">
        <f t="shared" si="50"/>
        <v>432.79600000000005</v>
      </c>
      <c r="BJ77">
        <f t="shared" si="51"/>
        <v>0</v>
      </c>
      <c r="BL77" s="1" t="str" cm="1">
        <f t="array" ref="BL77">IF(INDEX(Utilities!77:77,$B$15)="","",INDEX(Utilities!77:77,$B$15))</f>
        <v/>
      </c>
      <c r="BM77" s="1" t="str" cm="1">
        <f t="array" ref="BM77">IF(INDEX(Utilities!77:77,$B$15 + 6)="","",INDEX(Utilities!77:77,$B$15 + 6))</f>
        <v/>
      </c>
      <c r="BO77">
        <f t="shared" si="83"/>
        <v>2087</v>
      </c>
      <c r="BP77">
        <f t="shared" si="74"/>
        <v>2040</v>
      </c>
      <c r="BQ77" cm="1">
        <f t="array" ref="BQ77">IF(BP77&gt;=MAX($D$3:$D$100),MAX($D$3:$D$100),IF(BO77&lt;$D$3,$D$3,INDEX($D$3:$D$100,MATCH(BO77,$D$3:$D$100)+1)))</f>
        <v>2040</v>
      </c>
      <c r="BR77">
        <f t="shared" si="75"/>
        <v>6.1510000000000007</v>
      </c>
      <c r="BS77">
        <f t="shared" si="76"/>
        <v>6.1510000000000007</v>
      </c>
      <c r="BT77">
        <f t="shared" si="77"/>
        <v>6.1510000000000007</v>
      </c>
      <c r="BU77">
        <f t="shared" si="52"/>
        <v>6556.9660000000003</v>
      </c>
      <c r="BV77">
        <f t="shared" si="53"/>
        <v>0</v>
      </c>
    </row>
    <row r="78" spans="4:74" x14ac:dyDescent="0.25">
      <c r="D78" s="1" t="str" cm="1">
        <f t="array" ref="D78">IF(INDEX(Utilities!78:78,$B$15)="","",INDEX(Utilities!78:78,$B$15))</f>
        <v/>
      </c>
      <c r="E78" s="1" t="str" cm="1">
        <f t="array" ref="E78">IF(INDEX(Utilities!78:78,$B$15 + 1)="","",INDEX(Utilities!78:78,$B$15 + 1))</f>
        <v/>
      </c>
      <c r="G78">
        <f t="shared" si="78"/>
        <v>2088</v>
      </c>
      <c r="H78">
        <f t="shared" si="54"/>
        <v>2040</v>
      </c>
      <c r="I78" cm="1">
        <f t="array" ref="I78">IF(H78&gt;=MAX($D$3:$D$100),MAX($D$3:$D$100),IF(G78&lt;$D$3,$D$3,INDEX($D$3:$D$100,MATCH(G78,$D$3:$D$100)+1)))</f>
        <v>2040</v>
      </c>
      <c r="J78">
        <f t="shared" si="55"/>
        <v>4.0300000000000002E-2</v>
      </c>
      <c r="K78">
        <f t="shared" si="56"/>
        <v>4.0300000000000002E-2</v>
      </c>
      <c r="L78">
        <f t="shared" si="57"/>
        <v>4.0300000000000002E-2</v>
      </c>
      <c r="M78">
        <f t="shared" si="42"/>
        <v>42.959800000000001</v>
      </c>
      <c r="N78">
        <f t="shared" si="43"/>
        <v>0</v>
      </c>
      <c r="P78" s="1" t="str" cm="1">
        <f t="array" ref="P78">IF(INDEX(Utilities!78:78,$B$15)="","",INDEX(Utilities!78:78,$B$15))</f>
        <v/>
      </c>
      <c r="Q78" s="1" t="str" cm="1">
        <f t="array" ref="Q78">IF(INDEX(Utilities!78:78,$B$15 + 2)="","",INDEX(Utilities!78:78,$B$15 + 2))</f>
        <v/>
      </c>
      <c r="S78">
        <f t="shared" si="79"/>
        <v>2088</v>
      </c>
      <c r="T78">
        <f t="shared" si="58"/>
        <v>2040</v>
      </c>
      <c r="U78" cm="1">
        <f t="array" ref="U78">IF(T78&gt;=MAX($D$3:$D$100),MAX($D$3:$D$100),IF(S78&lt;$D$3,$D$3,INDEX($D$3:$D$100,MATCH(S78,$D$3:$D$100)+1)))</f>
        <v>2040</v>
      </c>
      <c r="V78">
        <f t="shared" si="59"/>
        <v>2.73E-5</v>
      </c>
      <c r="W78">
        <f t="shared" si="60"/>
        <v>2.73E-5</v>
      </c>
      <c r="X78">
        <f t="shared" si="61"/>
        <v>2.73E-5</v>
      </c>
      <c r="Y78">
        <f t="shared" si="44"/>
        <v>2.9101800000000001E-2</v>
      </c>
      <c r="Z78">
        <f t="shared" si="45"/>
        <v>0</v>
      </c>
      <c r="AB78" s="1" t="str" cm="1">
        <f t="array" ref="AB78">IF(INDEX(Utilities!78:78,$B$15)="","",INDEX(Utilities!78:78,$B$15))</f>
        <v/>
      </c>
      <c r="AC78" s="1" t="str" cm="1">
        <f t="array" ref="AC78">IF(INDEX(Utilities!78:78,$B$15 + 3)="","",INDEX(Utilities!78:78,$B$15 + 3))</f>
        <v/>
      </c>
      <c r="AE78">
        <f t="shared" si="80"/>
        <v>2088</v>
      </c>
      <c r="AF78">
        <f t="shared" si="62"/>
        <v>2040</v>
      </c>
      <c r="AG78" cm="1">
        <f t="array" ref="AG78">IF(AF78&gt;=MAX($D$3:$D$100),MAX($D$3:$D$100),IF(AE78&lt;$D$3,$D$3,INDEX($D$3:$D$100,MATCH(AE78,$D$3:$D$100)+1)))</f>
        <v>2040</v>
      </c>
      <c r="AH78">
        <f t="shared" si="63"/>
        <v>2.6800000000000001E-4</v>
      </c>
      <c r="AI78">
        <f t="shared" si="64"/>
        <v>2.6800000000000001E-4</v>
      </c>
      <c r="AJ78">
        <f t="shared" si="65"/>
        <v>2.6800000000000001E-4</v>
      </c>
      <c r="AK78">
        <f t="shared" si="46"/>
        <v>0.285688</v>
      </c>
      <c r="AL78">
        <f t="shared" si="47"/>
        <v>0</v>
      </c>
      <c r="AN78" s="1" t="str" cm="1">
        <f t="array" ref="AN78">IF(INDEX(Utilities!78:78,$B$15)="","",INDEX(Utilities!78:78,$B$15))</f>
        <v/>
      </c>
      <c r="AO78" s="1" t="str" cm="1">
        <f t="array" ref="AO78">IF(INDEX(Utilities!78:78,$B$15 + 4)="","",INDEX(Utilities!78:78,$B$15 + 4))</f>
        <v/>
      </c>
      <c r="AQ78">
        <f t="shared" si="81"/>
        <v>2088</v>
      </c>
      <c r="AR78">
        <f t="shared" si="66"/>
        <v>2040</v>
      </c>
      <c r="AS78" cm="1">
        <f t="array" ref="AS78">IF(AR78&gt;=MAX($D$3:$D$100),MAX($D$3:$D$100),IF(AQ78&lt;$D$3,$D$3,INDEX($D$3:$D$100,MATCH(AQ78,$D$3:$D$100)+1)))</f>
        <v>2040</v>
      </c>
      <c r="AT78">
        <f t="shared" si="67"/>
        <v>6.0300000000000002E-5</v>
      </c>
      <c r="AU78">
        <f t="shared" si="68"/>
        <v>6.0300000000000002E-5</v>
      </c>
      <c r="AV78">
        <f t="shared" si="69"/>
        <v>6.0300000000000002E-5</v>
      </c>
      <c r="AW78">
        <f t="shared" si="48"/>
        <v>6.4279799999999998E-2</v>
      </c>
      <c r="AX78">
        <f t="shared" si="49"/>
        <v>0</v>
      </c>
      <c r="AZ78" s="1" t="str" cm="1">
        <f t="array" ref="AZ78">IF(INDEX(Utilities!78:78,$B$15)="","",INDEX(Utilities!78:78,$B$15))</f>
        <v/>
      </c>
      <c r="BA78" s="1" t="str" cm="1">
        <f t="array" ref="BA78">IF(INDEX(Utilities!78:78,$B$15 + 5)="","",INDEX(Utilities!78:78,$B$15 + 5))</f>
        <v/>
      </c>
      <c r="BC78">
        <f t="shared" si="82"/>
        <v>2088</v>
      </c>
      <c r="BD78">
        <f t="shared" si="70"/>
        <v>2040</v>
      </c>
      <c r="BE78" cm="1">
        <f t="array" ref="BE78">IF(BD78&gt;=MAX($D$3:$D$100),MAX($D$3:$D$100),IF(BC78&lt;$D$3,$D$3,INDEX($D$3:$D$100,MATCH(BC78,$D$3:$D$100)+1)))</f>
        <v>2040</v>
      </c>
      <c r="BF78">
        <f t="shared" si="71"/>
        <v>0.40600000000000003</v>
      </c>
      <c r="BG78">
        <f t="shared" si="72"/>
        <v>0.40600000000000003</v>
      </c>
      <c r="BH78">
        <f t="shared" si="73"/>
        <v>0.40600000000000003</v>
      </c>
      <c r="BI78">
        <f t="shared" si="50"/>
        <v>432.79600000000005</v>
      </c>
      <c r="BJ78">
        <f t="shared" si="51"/>
        <v>0</v>
      </c>
      <c r="BL78" s="1" t="str" cm="1">
        <f t="array" ref="BL78">IF(INDEX(Utilities!78:78,$B$15)="","",INDEX(Utilities!78:78,$B$15))</f>
        <v/>
      </c>
      <c r="BM78" s="1" t="str" cm="1">
        <f t="array" ref="BM78">IF(INDEX(Utilities!78:78,$B$15 + 6)="","",INDEX(Utilities!78:78,$B$15 + 6))</f>
        <v/>
      </c>
      <c r="BO78">
        <f t="shared" si="83"/>
        <v>2088</v>
      </c>
      <c r="BP78">
        <f t="shared" si="74"/>
        <v>2040</v>
      </c>
      <c r="BQ78" cm="1">
        <f t="array" ref="BQ78">IF(BP78&gt;=MAX($D$3:$D$100),MAX($D$3:$D$100),IF(BO78&lt;$D$3,$D$3,INDEX($D$3:$D$100,MATCH(BO78,$D$3:$D$100)+1)))</f>
        <v>2040</v>
      </c>
      <c r="BR78">
        <f t="shared" si="75"/>
        <v>6.1510000000000007</v>
      </c>
      <c r="BS78">
        <f t="shared" si="76"/>
        <v>6.1510000000000007</v>
      </c>
      <c r="BT78">
        <f t="shared" si="77"/>
        <v>6.1510000000000007</v>
      </c>
      <c r="BU78">
        <f t="shared" si="52"/>
        <v>6556.9660000000003</v>
      </c>
      <c r="BV78">
        <f t="shared" si="53"/>
        <v>0</v>
      </c>
    </row>
    <row r="79" spans="4:74" x14ac:dyDescent="0.25">
      <c r="D79" s="1" t="str" cm="1">
        <f t="array" ref="D79">IF(INDEX(Utilities!79:79,$B$15)="","",INDEX(Utilities!79:79,$B$15))</f>
        <v/>
      </c>
      <c r="E79" s="1" t="str" cm="1">
        <f t="array" ref="E79">IF(INDEX(Utilities!79:79,$B$15 + 1)="","",INDEX(Utilities!79:79,$B$15 + 1))</f>
        <v/>
      </c>
      <c r="G79">
        <f t="shared" si="78"/>
        <v>2089</v>
      </c>
      <c r="H79">
        <f t="shared" si="54"/>
        <v>2040</v>
      </c>
      <c r="I79" cm="1">
        <f t="array" ref="I79">IF(H79&gt;=MAX($D$3:$D$100),MAX($D$3:$D$100),IF(G79&lt;$D$3,$D$3,INDEX($D$3:$D$100,MATCH(G79,$D$3:$D$100)+1)))</f>
        <v>2040</v>
      </c>
      <c r="J79">
        <f t="shared" si="55"/>
        <v>4.0300000000000002E-2</v>
      </c>
      <c r="K79">
        <f t="shared" si="56"/>
        <v>4.0300000000000002E-2</v>
      </c>
      <c r="L79">
        <f t="shared" si="57"/>
        <v>4.0300000000000002E-2</v>
      </c>
      <c r="M79">
        <f t="shared" si="42"/>
        <v>42.959800000000001</v>
      </c>
      <c r="N79">
        <f t="shared" si="43"/>
        <v>0</v>
      </c>
      <c r="P79" s="1" t="str" cm="1">
        <f t="array" ref="P79">IF(INDEX(Utilities!79:79,$B$15)="","",INDEX(Utilities!79:79,$B$15))</f>
        <v/>
      </c>
      <c r="Q79" s="1" t="str" cm="1">
        <f t="array" ref="Q79">IF(INDEX(Utilities!79:79,$B$15 + 2)="","",INDEX(Utilities!79:79,$B$15 + 2))</f>
        <v/>
      </c>
      <c r="S79">
        <f t="shared" si="79"/>
        <v>2089</v>
      </c>
      <c r="T79">
        <f t="shared" si="58"/>
        <v>2040</v>
      </c>
      <c r="U79" cm="1">
        <f t="array" ref="U79">IF(T79&gt;=MAX($D$3:$D$100),MAX($D$3:$D$100),IF(S79&lt;$D$3,$D$3,INDEX($D$3:$D$100,MATCH(S79,$D$3:$D$100)+1)))</f>
        <v>2040</v>
      </c>
      <c r="V79">
        <f t="shared" si="59"/>
        <v>2.73E-5</v>
      </c>
      <c r="W79">
        <f t="shared" si="60"/>
        <v>2.73E-5</v>
      </c>
      <c r="X79">
        <f t="shared" si="61"/>
        <v>2.73E-5</v>
      </c>
      <c r="Y79">
        <f t="shared" si="44"/>
        <v>2.9101800000000001E-2</v>
      </c>
      <c r="Z79">
        <f t="shared" si="45"/>
        <v>0</v>
      </c>
      <c r="AB79" s="1" t="str" cm="1">
        <f t="array" ref="AB79">IF(INDEX(Utilities!79:79,$B$15)="","",INDEX(Utilities!79:79,$B$15))</f>
        <v/>
      </c>
      <c r="AC79" s="1" t="str" cm="1">
        <f t="array" ref="AC79">IF(INDEX(Utilities!79:79,$B$15 + 3)="","",INDEX(Utilities!79:79,$B$15 + 3))</f>
        <v/>
      </c>
      <c r="AE79">
        <f t="shared" si="80"/>
        <v>2089</v>
      </c>
      <c r="AF79">
        <f t="shared" si="62"/>
        <v>2040</v>
      </c>
      <c r="AG79" cm="1">
        <f t="array" ref="AG79">IF(AF79&gt;=MAX($D$3:$D$100),MAX($D$3:$D$100),IF(AE79&lt;$D$3,$D$3,INDEX($D$3:$D$100,MATCH(AE79,$D$3:$D$100)+1)))</f>
        <v>2040</v>
      </c>
      <c r="AH79">
        <f t="shared" si="63"/>
        <v>2.6800000000000001E-4</v>
      </c>
      <c r="AI79">
        <f t="shared" si="64"/>
        <v>2.6800000000000001E-4</v>
      </c>
      <c r="AJ79">
        <f t="shared" si="65"/>
        <v>2.6800000000000001E-4</v>
      </c>
      <c r="AK79">
        <f t="shared" si="46"/>
        <v>0.285688</v>
      </c>
      <c r="AL79">
        <f t="shared" si="47"/>
        <v>0</v>
      </c>
      <c r="AN79" s="1" t="str" cm="1">
        <f t="array" ref="AN79">IF(INDEX(Utilities!79:79,$B$15)="","",INDEX(Utilities!79:79,$B$15))</f>
        <v/>
      </c>
      <c r="AO79" s="1" t="str" cm="1">
        <f t="array" ref="AO79">IF(INDEX(Utilities!79:79,$B$15 + 4)="","",INDEX(Utilities!79:79,$B$15 + 4))</f>
        <v/>
      </c>
      <c r="AQ79">
        <f t="shared" si="81"/>
        <v>2089</v>
      </c>
      <c r="AR79">
        <f t="shared" si="66"/>
        <v>2040</v>
      </c>
      <c r="AS79" cm="1">
        <f t="array" ref="AS79">IF(AR79&gt;=MAX($D$3:$D$100),MAX($D$3:$D$100),IF(AQ79&lt;$D$3,$D$3,INDEX($D$3:$D$100,MATCH(AQ79,$D$3:$D$100)+1)))</f>
        <v>2040</v>
      </c>
      <c r="AT79">
        <f t="shared" si="67"/>
        <v>6.0300000000000002E-5</v>
      </c>
      <c r="AU79">
        <f t="shared" si="68"/>
        <v>6.0300000000000002E-5</v>
      </c>
      <c r="AV79">
        <f t="shared" si="69"/>
        <v>6.0300000000000002E-5</v>
      </c>
      <c r="AW79">
        <f t="shared" si="48"/>
        <v>6.4279799999999998E-2</v>
      </c>
      <c r="AX79">
        <f t="shared" si="49"/>
        <v>0</v>
      </c>
      <c r="AZ79" s="1" t="str" cm="1">
        <f t="array" ref="AZ79">IF(INDEX(Utilities!79:79,$B$15)="","",INDEX(Utilities!79:79,$B$15))</f>
        <v/>
      </c>
      <c r="BA79" s="1" t="str" cm="1">
        <f t="array" ref="BA79">IF(INDEX(Utilities!79:79,$B$15 + 5)="","",INDEX(Utilities!79:79,$B$15 + 5))</f>
        <v/>
      </c>
      <c r="BC79">
        <f t="shared" si="82"/>
        <v>2089</v>
      </c>
      <c r="BD79">
        <f t="shared" si="70"/>
        <v>2040</v>
      </c>
      <c r="BE79" cm="1">
        <f t="array" ref="BE79">IF(BD79&gt;=MAX($D$3:$D$100),MAX($D$3:$D$100),IF(BC79&lt;$D$3,$D$3,INDEX($D$3:$D$100,MATCH(BC79,$D$3:$D$100)+1)))</f>
        <v>2040</v>
      </c>
      <c r="BF79">
        <f t="shared" si="71"/>
        <v>0.40600000000000003</v>
      </c>
      <c r="BG79">
        <f t="shared" si="72"/>
        <v>0.40600000000000003</v>
      </c>
      <c r="BH79">
        <f t="shared" si="73"/>
        <v>0.40600000000000003</v>
      </c>
      <c r="BI79">
        <f t="shared" si="50"/>
        <v>432.79600000000005</v>
      </c>
      <c r="BJ79">
        <f t="shared" si="51"/>
        <v>0</v>
      </c>
      <c r="BL79" s="1" t="str" cm="1">
        <f t="array" ref="BL79">IF(INDEX(Utilities!79:79,$B$15)="","",INDEX(Utilities!79:79,$B$15))</f>
        <v/>
      </c>
      <c r="BM79" s="1" t="str" cm="1">
        <f t="array" ref="BM79">IF(INDEX(Utilities!79:79,$B$15 + 6)="","",INDEX(Utilities!79:79,$B$15 + 6))</f>
        <v/>
      </c>
      <c r="BO79">
        <f t="shared" si="83"/>
        <v>2089</v>
      </c>
      <c r="BP79">
        <f t="shared" si="74"/>
        <v>2040</v>
      </c>
      <c r="BQ79" cm="1">
        <f t="array" ref="BQ79">IF(BP79&gt;=MAX($D$3:$D$100),MAX($D$3:$D$100),IF(BO79&lt;$D$3,$D$3,INDEX($D$3:$D$100,MATCH(BO79,$D$3:$D$100)+1)))</f>
        <v>2040</v>
      </c>
      <c r="BR79">
        <f t="shared" si="75"/>
        <v>6.1510000000000007</v>
      </c>
      <c r="BS79">
        <f t="shared" si="76"/>
        <v>6.1510000000000007</v>
      </c>
      <c r="BT79">
        <f t="shared" si="77"/>
        <v>6.1510000000000007</v>
      </c>
      <c r="BU79">
        <f t="shared" si="52"/>
        <v>6556.9660000000003</v>
      </c>
      <c r="BV79">
        <f t="shared" si="53"/>
        <v>0</v>
      </c>
    </row>
    <row r="80" spans="4:74" x14ac:dyDescent="0.25">
      <c r="D80" s="1" t="str" cm="1">
        <f t="array" ref="D80">IF(INDEX(Utilities!80:80,$B$15)="","",INDEX(Utilities!80:80,$B$15))</f>
        <v/>
      </c>
      <c r="E80" s="1" t="str" cm="1">
        <f t="array" ref="E80">IF(INDEX(Utilities!80:80,$B$15 + 1)="","",INDEX(Utilities!80:80,$B$15 + 1))</f>
        <v/>
      </c>
      <c r="G80">
        <f t="shared" si="78"/>
        <v>2090</v>
      </c>
      <c r="H80">
        <f t="shared" si="54"/>
        <v>2040</v>
      </c>
      <c r="I80" cm="1">
        <f t="array" ref="I80">IF(H80&gt;=MAX($D$3:$D$100),MAX($D$3:$D$100),IF(G80&lt;$D$3,$D$3,INDEX($D$3:$D$100,MATCH(G80,$D$3:$D$100)+1)))</f>
        <v>2040</v>
      </c>
      <c r="J80">
        <f t="shared" si="55"/>
        <v>4.0300000000000002E-2</v>
      </c>
      <c r="K80">
        <f t="shared" si="56"/>
        <v>4.0300000000000002E-2</v>
      </c>
      <c r="L80">
        <f t="shared" si="57"/>
        <v>4.0300000000000002E-2</v>
      </c>
      <c r="M80">
        <f t="shared" si="42"/>
        <v>42.959800000000001</v>
      </c>
      <c r="N80">
        <f t="shared" si="43"/>
        <v>0</v>
      </c>
      <c r="P80" s="1" t="str" cm="1">
        <f t="array" ref="P80">IF(INDEX(Utilities!80:80,$B$15)="","",INDEX(Utilities!80:80,$B$15))</f>
        <v/>
      </c>
      <c r="Q80" s="1" t="str" cm="1">
        <f t="array" ref="Q80">IF(INDEX(Utilities!80:80,$B$15 + 2)="","",INDEX(Utilities!80:80,$B$15 + 2))</f>
        <v/>
      </c>
      <c r="S80">
        <f t="shared" si="79"/>
        <v>2090</v>
      </c>
      <c r="T80">
        <f t="shared" si="58"/>
        <v>2040</v>
      </c>
      <c r="U80" cm="1">
        <f t="array" ref="U80">IF(T80&gt;=MAX($D$3:$D$100),MAX($D$3:$D$100),IF(S80&lt;$D$3,$D$3,INDEX($D$3:$D$100,MATCH(S80,$D$3:$D$100)+1)))</f>
        <v>2040</v>
      </c>
      <c r="V80">
        <f t="shared" si="59"/>
        <v>2.73E-5</v>
      </c>
      <c r="W80">
        <f t="shared" si="60"/>
        <v>2.73E-5</v>
      </c>
      <c r="X80">
        <f t="shared" si="61"/>
        <v>2.73E-5</v>
      </c>
      <c r="Y80">
        <f t="shared" si="44"/>
        <v>2.9101800000000001E-2</v>
      </c>
      <c r="Z80">
        <f t="shared" si="45"/>
        <v>0</v>
      </c>
      <c r="AB80" s="1" t="str" cm="1">
        <f t="array" ref="AB80">IF(INDEX(Utilities!80:80,$B$15)="","",INDEX(Utilities!80:80,$B$15))</f>
        <v/>
      </c>
      <c r="AC80" s="1" t="str" cm="1">
        <f t="array" ref="AC80">IF(INDEX(Utilities!80:80,$B$15 + 3)="","",INDEX(Utilities!80:80,$B$15 + 3))</f>
        <v/>
      </c>
      <c r="AE80">
        <f t="shared" si="80"/>
        <v>2090</v>
      </c>
      <c r="AF80">
        <f t="shared" si="62"/>
        <v>2040</v>
      </c>
      <c r="AG80" cm="1">
        <f t="array" ref="AG80">IF(AF80&gt;=MAX($D$3:$D$100),MAX($D$3:$D$100),IF(AE80&lt;$D$3,$D$3,INDEX($D$3:$D$100,MATCH(AE80,$D$3:$D$100)+1)))</f>
        <v>2040</v>
      </c>
      <c r="AH80">
        <f t="shared" si="63"/>
        <v>2.6800000000000001E-4</v>
      </c>
      <c r="AI80">
        <f t="shared" si="64"/>
        <v>2.6800000000000001E-4</v>
      </c>
      <c r="AJ80">
        <f t="shared" si="65"/>
        <v>2.6800000000000001E-4</v>
      </c>
      <c r="AK80">
        <f t="shared" si="46"/>
        <v>0.285688</v>
      </c>
      <c r="AL80">
        <f t="shared" si="47"/>
        <v>0</v>
      </c>
      <c r="AN80" s="1" t="str" cm="1">
        <f t="array" ref="AN80">IF(INDEX(Utilities!80:80,$B$15)="","",INDEX(Utilities!80:80,$B$15))</f>
        <v/>
      </c>
      <c r="AO80" s="1" t="str" cm="1">
        <f t="array" ref="AO80">IF(INDEX(Utilities!80:80,$B$15 + 4)="","",INDEX(Utilities!80:80,$B$15 + 4))</f>
        <v/>
      </c>
      <c r="AQ80">
        <f t="shared" si="81"/>
        <v>2090</v>
      </c>
      <c r="AR80">
        <f t="shared" si="66"/>
        <v>2040</v>
      </c>
      <c r="AS80" cm="1">
        <f t="array" ref="AS80">IF(AR80&gt;=MAX($D$3:$D$100),MAX($D$3:$D$100),IF(AQ80&lt;$D$3,$D$3,INDEX($D$3:$D$100,MATCH(AQ80,$D$3:$D$100)+1)))</f>
        <v>2040</v>
      </c>
      <c r="AT80">
        <f t="shared" si="67"/>
        <v>6.0300000000000002E-5</v>
      </c>
      <c r="AU80">
        <f t="shared" si="68"/>
        <v>6.0300000000000002E-5</v>
      </c>
      <c r="AV80">
        <f t="shared" si="69"/>
        <v>6.0300000000000002E-5</v>
      </c>
      <c r="AW80">
        <f t="shared" si="48"/>
        <v>6.4279799999999998E-2</v>
      </c>
      <c r="AX80">
        <f t="shared" si="49"/>
        <v>0</v>
      </c>
      <c r="AZ80" s="1" t="str" cm="1">
        <f t="array" ref="AZ80">IF(INDEX(Utilities!80:80,$B$15)="","",INDEX(Utilities!80:80,$B$15))</f>
        <v/>
      </c>
      <c r="BA80" s="1" t="str" cm="1">
        <f t="array" ref="BA80">IF(INDEX(Utilities!80:80,$B$15 + 5)="","",INDEX(Utilities!80:80,$B$15 + 5))</f>
        <v/>
      </c>
      <c r="BC80">
        <f t="shared" si="82"/>
        <v>2090</v>
      </c>
      <c r="BD80">
        <f t="shared" si="70"/>
        <v>2040</v>
      </c>
      <c r="BE80" cm="1">
        <f t="array" ref="BE80">IF(BD80&gt;=MAX($D$3:$D$100),MAX($D$3:$D$100),IF(BC80&lt;$D$3,$D$3,INDEX($D$3:$D$100,MATCH(BC80,$D$3:$D$100)+1)))</f>
        <v>2040</v>
      </c>
      <c r="BF80">
        <f t="shared" si="71"/>
        <v>0.40600000000000003</v>
      </c>
      <c r="BG80">
        <f t="shared" si="72"/>
        <v>0.40600000000000003</v>
      </c>
      <c r="BH80">
        <f t="shared" si="73"/>
        <v>0.40600000000000003</v>
      </c>
      <c r="BI80">
        <f t="shared" si="50"/>
        <v>432.79600000000005</v>
      </c>
      <c r="BJ80">
        <f t="shared" si="51"/>
        <v>0</v>
      </c>
      <c r="BL80" s="1" t="str" cm="1">
        <f t="array" ref="BL80">IF(INDEX(Utilities!80:80,$B$15)="","",INDEX(Utilities!80:80,$B$15))</f>
        <v/>
      </c>
      <c r="BM80" s="1" t="str" cm="1">
        <f t="array" ref="BM80">IF(INDEX(Utilities!80:80,$B$15 + 6)="","",INDEX(Utilities!80:80,$B$15 + 6))</f>
        <v/>
      </c>
      <c r="BO80">
        <f t="shared" si="83"/>
        <v>2090</v>
      </c>
      <c r="BP80">
        <f t="shared" si="74"/>
        <v>2040</v>
      </c>
      <c r="BQ80" cm="1">
        <f t="array" ref="BQ80">IF(BP80&gt;=MAX($D$3:$D$100),MAX($D$3:$D$100),IF(BO80&lt;$D$3,$D$3,INDEX($D$3:$D$100,MATCH(BO80,$D$3:$D$100)+1)))</f>
        <v>2040</v>
      </c>
      <c r="BR80">
        <f t="shared" si="75"/>
        <v>6.1510000000000007</v>
      </c>
      <c r="BS80">
        <f t="shared" si="76"/>
        <v>6.1510000000000007</v>
      </c>
      <c r="BT80">
        <f t="shared" si="77"/>
        <v>6.1510000000000007</v>
      </c>
      <c r="BU80">
        <f t="shared" si="52"/>
        <v>6556.9660000000003</v>
      </c>
      <c r="BV80">
        <f t="shared" si="53"/>
        <v>0</v>
      </c>
    </row>
    <row r="81" spans="4:74" x14ac:dyDescent="0.25">
      <c r="D81" s="1" t="str" cm="1">
        <f t="array" ref="D81">IF(INDEX(Utilities!81:81,$B$15)="","",INDEX(Utilities!81:81,$B$15))</f>
        <v/>
      </c>
      <c r="E81" s="1" t="str" cm="1">
        <f t="array" ref="E81">IF(INDEX(Utilities!81:81,$B$15 + 1)="","",INDEX(Utilities!81:81,$B$15 + 1))</f>
        <v/>
      </c>
      <c r="G81">
        <f t="shared" si="78"/>
        <v>2091</v>
      </c>
      <c r="H81">
        <f t="shared" si="54"/>
        <v>2040</v>
      </c>
      <c r="I81" cm="1">
        <f t="array" ref="I81">IF(H81&gt;=MAX($D$3:$D$100),MAX($D$3:$D$100),IF(G81&lt;$D$3,$D$3,INDEX($D$3:$D$100,MATCH(G81,$D$3:$D$100)+1)))</f>
        <v>2040</v>
      </c>
      <c r="J81">
        <f t="shared" si="55"/>
        <v>4.0300000000000002E-2</v>
      </c>
      <c r="K81">
        <f t="shared" si="56"/>
        <v>4.0300000000000002E-2</v>
      </c>
      <c r="L81">
        <f t="shared" si="57"/>
        <v>4.0300000000000002E-2</v>
      </c>
      <c r="M81">
        <f t="shared" si="42"/>
        <v>42.959800000000001</v>
      </c>
      <c r="N81">
        <f t="shared" si="43"/>
        <v>0</v>
      </c>
      <c r="P81" s="1" t="str" cm="1">
        <f t="array" ref="P81">IF(INDEX(Utilities!81:81,$B$15)="","",INDEX(Utilities!81:81,$B$15))</f>
        <v/>
      </c>
      <c r="Q81" s="1" t="str" cm="1">
        <f t="array" ref="Q81">IF(INDEX(Utilities!81:81,$B$15 + 2)="","",INDEX(Utilities!81:81,$B$15 + 2))</f>
        <v/>
      </c>
      <c r="S81">
        <f t="shared" si="79"/>
        <v>2091</v>
      </c>
      <c r="T81">
        <f t="shared" si="58"/>
        <v>2040</v>
      </c>
      <c r="U81" cm="1">
        <f t="array" ref="U81">IF(T81&gt;=MAX($D$3:$D$100),MAX($D$3:$D$100),IF(S81&lt;$D$3,$D$3,INDEX($D$3:$D$100,MATCH(S81,$D$3:$D$100)+1)))</f>
        <v>2040</v>
      </c>
      <c r="V81">
        <f t="shared" si="59"/>
        <v>2.73E-5</v>
      </c>
      <c r="W81">
        <f t="shared" si="60"/>
        <v>2.73E-5</v>
      </c>
      <c r="X81">
        <f t="shared" si="61"/>
        <v>2.73E-5</v>
      </c>
      <c r="Y81">
        <f t="shared" si="44"/>
        <v>2.9101800000000001E-2</v>
      </c>
      <c r="Z81">
        <f t="shared" si="45"/>
        <v>0</v>
      </c>
      <c r="AB81" s="1" t="str" cm="1">
        <f t="array" ref="AB81">IF(INDEX(Utilities!81:81,$B$15)="","",INDEX(Utilities!81:81,$B$15))</f>
        <v/>
      </c>
      <c r="AC81" s="1" t="str" cm="1">
        <f t="array" ref="AC81">IF(INDEX(Utilities!81:81,$B$15 + 3)="","",INDEX(Utilities!81:81,$B$15 + 3))</f>
        <v/>
      </c>
      <c r="AE81">
        <f t="shared" si="80"/>
        <v>2091</v>
      </c>
      <c r="AF81">
        <f t="shared" si="62"/>
        <v>2040</v>
      </c>
      <c r="AG81" cm="1">
        <f t="array" ref="AG81">IF(AF81&gt;=MAX($D$3:$D$100),MAX($D$3:$D$100),IF(AE81&lt;$D$3,$D$3,INDEX($D$3:$D$100,MATCH(AE81,$D$3:$D$100)+1)))</f>
        <v>2040</v>
      </c>
      <c r="AH81">
        <f t="shared" si="63"/>
        <v>2.6800000000000001E-4</v>
      </c>
      <c r="AI81">
        <f t="shared" si="64"/>
        <v>2.6800000000000001E-4</v>
      </c>
      <c r="AJ81">
        <f t="shared" si="65"/>
        <v>2.6800000000000001E-4</v>
      </c>
      <c r="AK81">
        <f t="shared" si="46"/>
        <v>0.285688</v>
      </c>
      <c r="AL81">
        <f t="shared" si="47"/>
        <v>0</v>
      </c>
      <c r="AN81" s="1" t="str" cm="1">
        <f t="array" ref="AN81">IF(INDEX(Utilities!81:81,$B$15)="","",INDEX(Utilities!81:81,$B$15))</f>
        <v/>
      </c>
      <c r="AO81" s="1" t="str" cm="1">
        <f t="array" ref="AO81">IF(INDEX(Utilities!81:81,$B$15 + 4)="","",INDEX(Utilities!81:81,$B$15 + 4))</f>
        <v/>
      </c>
      <c r="AQ81">
        <f t="shared" si="81"/>
        <v>2091</v>
      </c>
      <c r="AR81">
        <f t="shared" si="66"/>
        <v>2040</v>
      </c>
      <c r="AS81" cm="1">
        <f t="array" ref="AS81">IF(AR81&gt;=MAX($D$3:$D$100),MAX($D$3:$D$100),IF(AQ81&lt;$D$3,$D$3,INDEX($D$3:$D$100,MATCH(AQ81,$D$3:$D$100)+1)))</f>
        <v>2040</v>
      </c>
      <c r="AT81">
        <f t="shared" si="67"/>
        <v>6.0300000000000002E-5</v>
      </c>
      <c r="AU81">
        <f t="shared" si="68"/>
        <v>6.0300000000000002E-5</v>
      </c>
      <c r="AV81">
        <f t="shared" si="69"/>
        <v>6.0300000000000002E-5</v>
      </c>
      <c r="AW81">
        <f t="shared" si="48"/>
        <v>6.4279799999999998E-2</v>
      </c>
      <c r="AX81">
        <f t="shared" si="49"/>
        <v>0</v>
      </c>
      <c r="AZ81" s="1" t="str" cm="1">
        <f t="array" ref="AZ81">IF(INDEX(Utilities!81:81,$B$15)="","",INDEX(Utilities!81:81,$B$15))</f>
        <v/>
      </c>
      <c r="BA81" s="1" t="str" cm="1">
        <f t="array" ref="BA81">IF(INDEX(Utilities!81:81,$B$15 + 5)="","",INDEX(Utilities!81:81,$B$15 + 5))</f>
        <v/>
      </c>
      <c r="BC81">
        <f t="shared" si="82"/>
        <v>2091</v>
      </c>
      <c r="BD81">
        <f t="shared" si="70"/>
        <v>2040</v>
      </c>
      <c r="BE81" cm="1">
        <f t="array" ref="BE81">IF(BD81&gt;=MAX($D$3:$D$100),MAX($D$3:$D$100),IF(BC81&lt;$D$3,$D$3,INDEX($D$3:$D$100,MATCH(BC81,$D$3:$D$100)+1)))</f>
        <v>2040</v>
      </c>
      <c r="BF81">
        <f t="shared" si="71"/>
        <v>0.40600000000000003</v>
      </c>
      <c r="BG81">
        <f t="shared" si="72"/>
        <v>0.40600000000000003</v>
      </c>
      <c r="BH81">
        <f t="shared" si="73"/>
        <v>0.40600000000000003</v>
      </c>
      <c r="BI81">
        <f t="shared" si="50"/>
        <v>432.79600000000005</v>
      </c>
      <c r="BJ81">
        <f t="shared" si="51"/>
        <v>0</v>
      </c>
      <c r="BL81" s="1" t="str" cm="1">
        <f t="array" ref="BL81">IF(INDEX(Utilities!81:81,$B$15)="","",INDEX(Utilities!81:81,$B$15))</f>
        <v/>
      </c>
      <c r="BM81" s="1" t="str" cm="1">
        <f t="array" ref="BM81">IF(INDEX(Utilities!81:81,$B$15 + 6)="","",INDEX(Utilities!81:81,$B$15 + 6))</f>
        <v/>
      </c>
      <c r="BO81">
        <f t="shared" si="83"/>
        <v>2091</v>
      </c>
      <c r="BP81">
        <f t="shared" si="74"/>
        <v>2040</v>
      </c>
      <c r="BQ81" cm="1">
        <f t="array" ref="BQ81">IF(BP81&gt;=MAX($D$3:$D$100),MAX($D$3:$D$100),IF(BO81&lt;$D$3,$D$3,INDEX($D$3:$D$100,MATCH(BO81,$D$3:$D$100)+1)))</f>
        <v>2040</v>
      </c>
      <c r="BR81">
        <f t="shared" si="75"/>
        <v>6.1510000000000007</v>
      </c>
      <c r="BS81">
        <f t="shared" si="76"/>
        <v>6.1510000000000007</v>
      </c>
      <c r="BT81">
        <f t="shared" si="77"/>
        <v>6.1510000000000007</v>
      </c>
      <c r="BU81">
        <f t="shared" si="52"/>
        <v>6556.9660000000003</v>
      </c>
      <c r="BV81">
        <f t="shared" si="53"/>
        <v>0</v>
      </c>
    </row>
    <row r="82" spans="4:74" x14ac:dyDescent="0.25">
      <c r="D82" s="1" t="str" cm="1">
        <f t="array" ref="D82">IF(INDEX(Utilities!82:82,$B$15)="","",INDEX(Utilities!82:82,$B$15))</f>
        <v/>
      </c>
      <c r="E82" s="1" t="str" cm="1">
        <f t="array" ref="E82">IF(INDEX(Utilities!82:82,$B$15 + 1)="","",INDEX(Utilities!82:82,$B$15 + 1))</f>
        <v/>
      </c>
      <c r="G82">
        <f t="shared" si="78"/>
        <v>2092</v>
      </c>
      <c r="H82">
        <f t="shared" si="54"/>
        <v>2040</v>
      </c>
      <c r="I82" cm="1">
        <f t="array" ref="I82">IF(H82&gt;=MAX($D$3:$D$100),MAX($D$3:$D$100),IF(G82&lt;$D$3,$D$3,INDEX($D$3:$D$100,MATCH(G82,$D$3:$D$100)+1)))</f>
        <v>2040</v>
      </c>
      <c r="J82">
        <f t="shared" si="55"/>
        <v>4.0300000000000002E-2</v>
      </c>
      <c r="K82">
        <f t="shared" si="56"/>
        <v>4.0300000000000002E-2</v>
      </c>
      <c r="L82">
        <f t="shared" si="57"/>
        <v>4.0300000000000002E-2</v>
      </c>
      <c r="M82">
        <f t="shared" si="42"/>
        <v>42.959800000000001</v>
      </c>
      <c r="N82">
        <f t="shared" si="43"/>
        <v>0</v>
      </c>
      <c r="P82" s="1" t="str" cm="1">
        <f t="array" ref="P82">IF(INDEX(Utilities!82:82,$B$15)="","",INDEX(Utilities!82:82,$B$15))</f>
        <v/>
      </c>
      <c r="Q82" s="1" t="str" cm="1">
        <f t="array" ref="Q82">IF(INDEX(Utilities!82:82,$B$15 + 2)="","",INDEX(Utilities!82:82,$B$15 + 2))</f>
        <v/>
      </c>
      <c r="S82">
        <f t="shared" si="79"/>
        <v>2092</v>
      </c>
      <c r="T82">
        <f t="shared" si="58"/>
        <v>2040</v>
      </c>
      <c r="U82" cm="1">
        <f t="array" ref="U82">IF(T82&gt;=MAX($D$3:$D$100),MAX($D$3:$D$100),IF(S82&lt;$D$3,$D$3,INDEX($D$3:$D$100,MATCH(S82,$D$3:$D$100)+1)))</f>
        <v>2040</v>
      </c>
      <c r="V82">
        <f t="shared" si="59"/>
        <v>2.73E-5</v>
      </c>
      <c r="W82">
        <f t="shared" si="60"/>
        <v>2.73E-5</v>
      </c>
      <c r="X82">
        <f t="shared" si="61"/>
        <v>2.73E-5</v>
      </c>
      <c r="Y82">
        <f t="shared" si="44"/>
        <v>2.9101800000000001E-2</v>
      </c>
      <c r="Z82">
        <f t="shared" si="45"/>
        <v>0</v>
      </c>
      <c r="AB82" s="1" t="str" cm="1">
        <f t="array" ref="AB82">IF(INDEX(Utilities!82:82,$B$15)="","",INDEX(Utilities!82:82,$B$15))</f>
        <v/>
      </c>
      <c r="AC82" s="1" t="str" cm="1">
        <f t="array" ref="AC82">IF(INDEX(Utilities!82:82,$B$15 + 3)="","",INDEX(Utilities!82:82,$B$15 + 3))</f>
        <v/>
      </c>
      <c r="AE82">
        <f t="shared" si="80"/>
        <v>2092</v>
      </c>
      <c r="AF82">
        <f t="shared" si="62"/>
        <v>2040</v>
      </c>
      <c r="AG82" cm="1">
        <f t="array" ref="AG82">IF(AF82&gt;=MAX($D$3:$D$100),MAX($D$3:$D$100),IF(AE82&lt;$D$3,$D$3,INDEX($D$3:$D$100,MATCH(AE82,$D$3:$D$100)+1)))</f>
        <v>2040</v>
      </c>
      <c r="AH82">
        <f t="shared" si="63"/>
        <v>2.6800000000000001E-4</v>
      </c>
      <c r="AI82">
        <f t="shared" si="64"/>
        <v>2.6800000000000001E-4</v>
      </c>
      <c r="AJ82">
        <f t="shared" si="65"/>
        <v>2.6800000000000001E-4</v>
      </c>
      <c r="AK82">
        <f t="shared" si="46"/>
        <v>0.285688</v>
      </c>
      <c r="AL82">
        <f t="shared" si="47"/>
        <v>0</v>
      </c>
      <c r="AN82" s="1" t="str" cm="1">
        <f t="array" ref="AN82">IF(INDEX(Utilities!82:82,$B$15)="","",INDEX(Utilities!82:82,$B$15))</f>
        <v/>
      </c>
      <c r="AO82" s="1" t="str" cm="1">
        <f t="array" ref="AO82">IF(INDEX(Utilities!82:82,$B$15 + 4)="","",INDEX(Utilities!82:82,$B$15 + 4))</f>
        <v/>
      </c>
      <c r="AQ82">
        <f t="shared" si="81"/>
        <v>2092</v>
      </c>
      <c r="AR82">
        <f t="shared" si="66"/>
        <v>2040</v>
      </c>
      <c r="AS82" cm="1">
        <f t="array" ref="AS82">IF(AR82&gt;=MAX($D$3:$D$100),MAX($D$3:$D$100),IF(AQ82&lt;$D$3,$D$3,INDEX($D$3:$D$100,MATCH(AQ82,$D$3:$D$100)+1)))</f>
        <v>2040</v>
      </c>
      <c r="AT82">
        <f t="shared" si="67"/>
        <v>6.0300000000000002E-5</v>
      </c>
      <c r="AU82">
        <f t="shared" si="68"/>
        <v>6.0300000000000002E-5</v>
      </c>
      <c r="AV82">
        <f t="shared" si="69"/>
        <v>6.0300000000000002E-5</v>
      </c>
      <c r="AW82">
        <f t="shared" si="48"/>
        <v>6.4279799999999998E-2</v>
      </c>
      <c r="AX82">
        <f t="shared" si="49"/>
        <v>0</v>
      </c>
      <c r="AZ82" s="1" t="str" cm="1">
        <f t="array" ref="AZ82">IF(INDEX(Utilities!82:82,$B$15)="","",INDEX(Utilities!82:82,$B$15))</f>
        <v/>
      </c>
      <c r="BA82" s="1" t="str" cm="1">
        <f t="array" ref="BA82">IF(INDEX(Utilities!82:82,$B$15 + 5)="","",INDEX(Utilities!82:82,$B$15 + 5))</f>
        <v/>
      </c>
      <c r="BC82">
        <f t="shared" si="82"/>
        <v>2092</v>
      </c>
      <c r="BD82">
        <f t="shared" si="70"/>
        <v>2040</v>
      </c>
      <c r="BE82" cm="1">
        <f t="array" ref="BE82">IF(BD82&gt;=MAX($D$3:$D$100),MAX($D$3:$D$100),IF(BC82&lt;$D$3,$D$3,INDEX($D$3:$D$100,MATCH(BC82,$D$3:$D$100)+1)))</f>
        <v>2040</v>
      </c>
      <c r="BF82">
        <f t="shared" si="71"/>
        <v>0.40600000000000003</v>
      </c>
      <c r="BG82">
        <f t="shared" si="72"/>
        <v>0.40600000000000003</v>
      </c>
      <c r="BH82">
        <f t="shared" si="73"/>
        <v>0.40600000000000003</v>
      </c>
      <c r="BI82">
        <f t="shared" si="50"/>
        <v>432.79600000000005</v>
      </c>
      <c r="BJ82">
        <f t="shared" si="51"/>
        <v>0</v>
      </c>
      <c r="BL82" s="1" t="str" cm="1">
        <f t="array" ref="BL82">IF(INDEX(Utilities!82:82,$B$15)="","",INDEX(Utilities!82:82,$B$15))</f>
        <v/>
      </c>
      <c r="BM82" s="1" t="str" cm="1">
        <f t="array" ref="BM82">IF(INDEX(Utilities!82:82,$B$15 + 6)="","",INDEX(Utilities!82:82,$B$15 + 6))</f>
        <v/>
      </c>
      <c r="BO82">
        <f t="shared" si="83"/>
        <v>2092</v>
      </c>
      <c r="BP82">
        <f t="shared" si="74"/>
        <v>2040</v>
      </c>
      <c r="BQ82" cm="1">
        <f t="array" ref="BQ82">IF(BP82&gt;=MAX($D$3:$D$100),MAX($D$3:$D$100),IF(BO82&lt;$D$3,$D$3,INDEX($D$3:$D$100,MATCH(BO82,$D$3:$D$100)+1)))</f>
        <v>2040</v>
      </c>
      <c r="BR82">
        <f t="shared" si="75"/>
        <v>6.1510000000000007</v>
      </c>
      <c r="BS82">
        <f t="shared" si="76"/>
        <v>6.1510000000000007</v>
      </c>
      <c r="BT82">
        <f t="shared" si="77"/>
        <v>6.1510000000000007</v>
      </c>
      <c r="BU82">
        <f t="shared" si="52"/>
        <v>6556.9660000000003</v>
      </c>
      <c r="BV82">
        <f t="shared" si="53"/>
        <v>0</v>
      </c>
    </row>
    <row r="83" spans="4:74" x14ac:dyDescent="0.25">
      <c r="D83" s="1" t="str" cm="1">
        <f t="array" ref="D83">IF(INDEX(Utilities!83:83,$B$15)="","",INDEX(Utilities!83:83,$B$15))</f>
        <v/>
      </c>
      <c r="E83" s="1" t="str" cm="1">
        <f t="array" ref="E83">IF(INDEX(Utilities!83:83,$B$15 + 1)="","",INDEX(Utilities!83:83,$B$15 + 1))</f>
        <v/>
      </c>
      <c r="G83">
        <f t="shared" si="78"/>
        <v>2093</v>
      </c>
      <c r="H83">
        <f t="shared" si="54"/>
        <v>2040</v>
      </c>
      <c r="I83" cm="1">
        <f t="array" ref="I83">IF(H83&gt;=MAX($D$3:$D$100),MAX($D$3:$D$100),IF(G83&lt;$D$3,$D$3,INDEX($D$3:$D$100,MATCH(G83,$D$3:$D$100)+1)))</f>
        <v>2040</v>
      </c>
      <c r="J83">
        <f t="shared" si="55"/>
        <v>4.0300000000000002E-2</v>
      </c>
      <c r="K83">
        <f t="shared" si="56"/>
        <v>4.0300000000000002E-2</v>
      </c>
      <c r="L83">
        <f t="shared" si="57"/>
        <v>4.0300000000000002E-2</v>
      </c>
      <c r="M83">
        <f t="shared" si="42"/>
        <v>42.959800000000001</v>
      </c>
      <c r="N83">
        <f t="shared" si="43"/>
        <v>0</v>
      </c>
      <c r="P83" s="1" t="str" cm="1">
        <f t="array" ref="P83">IF(INDEX(Utilities!83:83,$B$15)="","",INDEX(Utilities!83:83,$B$15))</f>
        <v/>
      </c>
      <c r="Q83" s="1" t="str" cm="1">
        <f t="array" ref="Q83">IF(INDEX(Utilities!83:83,$B$15 + 2)="","",INDEX(Utilities!83:83,$B$15 + 2))</f>
        <v/>
      </c>
      <c r="S83">
        <f t="shared" si="79"/>
        <v>2093</v>
      </c>
      <c r="T83">
        <f t="shared" si="58"/>
        <v>2040</v>
      </c>
      <c r="U83" cm="1">
        <f t="array" ref="U83">IF(T83&gt;=MAX($D$3:$D$100),MAX($D$3:$D$100),IF(S83&lt;$D$3,$D$3,INDEX($D$3:$D$100,MATCH(S83,$D$3:$D$100)+1)))</f>
        <v>2040</v>
      </c>
      <c r="V83">
        <f t="shared" si="59"/>
        <v>2.73E-5</v>
      </c>
      <c r="W83">
        <f t="shared" si="60"/>
        <v>2.73E-5</v>
      </c>
      <c r="X83">
        <f t="shared" si="61"/>
        <v>2.73E-5</v>
      </c>
      <c r="Y83">
        <f t="shared" si="44"/>
        <v>2.9101800000000001E-2</v>
      </c>
      <c r="Z83">
        <f t="shared" si="45"/>
        <v>0</v>
      </c>
      <c r="AB83" s="1" t="str" cm="1">
        <f t="array" ref="AB83">IF(INDEX(Utilities!83:83,$B$15)="","",INDEX(Utilities!83:83,$B$15))</f>
        <v/>
      </c>
      <c r="AC83" s="1" t="str" cm="1">
        <f t="array" ref="AC83">IF(INDEX(Utilities!83:83,$B$15 + 3)="","",INDEX(Utilities!83:83,$B$15 + 3))</f>
        <v/>
      </c>
      <c r="AE83">
        <f t="shared" si="80"/>
        <v>2093</v>
      </c>
      <c r="AF83">
        <f t="shared" si="62"/>
        <v>2040</v>
      </c>
      <c r="AG83" cm="1">
        <f t="array" ref="AG83">IF(AF83&gt;=MAX($D$3:$D$100),MAX($D$3:$D$100),IF(AE83&lt;$D$3,$D$3,INDEX($D$3:$D$100,MATCH(AE83,$D$3:$D$100)+1)))</f>
        <v>2040</v>
      </c>
      <c r="AH83">
        <f t="shared" si="63"/>
        <v>2.6800000000000001E-4</v>
      </c>
      <c r="AI83">
        <f t="shared" si="64"/>
        <v>2.6800000000000001E-4</v>
      </c>
      <c r="AJ83">
        <f t="shared" si="65"/>
        <v>2.6800000000000001E-4</v>
      </c>
      <c r="AK83">
        <f t="shared" si="46"/>
        <v>0.285688</v>
      </c>
      <c r="AL83">
        <f t="shared" si="47"/>
        <v>0</v>
      </c>
      <c r="AN83" s="1" t="str" cm="1">
        <f t="array" ref="AN83">IF(INDEX(Utilities!83:83,$B$15)="","",INDEX(Utilities!83:83,$B$15))</f>
        <v/>
      </c>
      <c r="AO83" s="1" t="str" cm="1">
        <f t="array" ref="AO83">IF(INDEX(Utilities!83:83,$B$15 + 4)="","",INDEX(Utilities!83:83,$B$15 + 4))</f>
        <v/>
      </c>
      <c r="AQ83">
        <f t="shared" si="81"/>
        <v>2093</v>
      </c>
      <c r="AR83">
        <f t="shared" si="66"/>
        <v>2040</v>
      </c>
      <c r="AS83" cm="1">
        <f t="array" ref="AS83">IF(AR83&gt;=MAX($D$3:$D$100),MAX($D$3:$D$100),IF(AQ83&lt;$D$3,$D$3,INDEX($D$3:$D$100,MATCH(AQ83,$D$3:$D$100)+1)))</f>
        <v>2040</v>
      </c>
      <c r="AT83">
        <f t="shared" si="67"/>
        <v>6.0300000000000002E-5</v>
      </c>
      <c r="AU83">
        <f t="shared" si="68"/>
        <v>6.0300000000000002E-5</v>
      </c>
      <c r="AV83">
        <f t="shared" si="69"/>
        <v>6.0300000000000002E-5</v>
      </c>
      <c r="AW83">
        <f t="shared" si="48"/>
        <v>6.4279799999999998E-2</v>
      </c>
      <c r="AX83">
        <f t="shared" si="49"/>
        <v>0</v>
      </c>
      <c r="AZ83" s="1" t="str" cm="1">
        <f t="array" ref="AZ83">IF(INDEX(Utilities!83:83,$B$15)="","",INDEX(Utilities!83:83,$B$15))</f>
        <v/>
      </c>
      <c r="BA83" s="1" t="str" cm="1">
        <f t="array" ref="BA83">IF(INDEX(Utilities!83:83,$B$15 + 5)="","",INDEX(Utilities!83:83,$B$15 + 5))</f>
        <v/>
      </c>
      <c r="BC83">
        <f t="shared" si="82"/>
        <v>2093</v>
      </c>
      <c r="BD83">
        <f t="shared" si="70"/>
        <v>2040</v>
      </c>
      <c r="BE83" cm="1">
        <f t="array" ref="BE83">IF(BD83&gt;=MAX($D$3:$D$100),MAX($D$3:$D$100),IF(BC83&lt;$D$3,$D$3,INDEX($D$3:$D$100,MATCH(BC83,$D$3:$D$100)+1)))</f>
        <v>2040</v>
      </c>
      <c r="BF83">
        <f t="shared" si="71"/>
        <v>0.40600000000000003</v>
      </c>
      <c r="BG83">
        <f t="shared" si="72"/>
        <v>0.40600000000000003</v>
      </c>
      <c r="BH83">
        <f t="shared" si="73"/>
        <v>0.40600000000000003</v>
      </c>
      <c r="BI83">
        <f t="shared" si="50"/>
        <v>432.79600000000005</v>
      </c>
      <c r="BJ83">
        <f t="shared" si="51"/>
        <v>0</v>
      </c>
      <c r="BL83" s="1" t="str" cm="1">
        <f t="array" ref="BL83">IF(INDEX(Utilities!83:83,$B$15)="","",INDEX(Utilities!83:83,$B$15))</f>
        <v/>
      </c>
      <c r="BM83" s="1" t="str" cm="1">
        <f t="array" ref="BM83">IF(INDEX(Utilities!83:83,$B$15 + 6)="","",INDEX(Utilities!83:83,$B$15 + 6))</f>
        <v/>
      </c>
      <c r="BO83">
        <f t="shared" si="83"/>
        <v>2093</v>
      </c>
      <c r="BP83">
        <f t="shared" si="74"/>
        <v>2040</v>
      </c>
      <c r="BQ83" cm="1">
        <f t="array" ref="BQ83">IF(BP83&gt;=MAX($D$3:$D$100),MAX($D$3:$D$100),IF(BO83&lt;$D$3,$D$3,INDEX($D$3:$D$100,MATCH(BO83,$D$3:$D$100)+1)))</f>
        <v>2040</v>
      </c>
      <c r="BR83">
        <f t="shared" si="75"/>
        <v>6.1510000000000007</v>
      </c>
      <c r="BS83">
        <f t="shared" si="76"/>
        <v>6.1510000000000007</v>
      </c>
      <c r="BT83">
        <f t="shared" si="77"/>
        <v>6.1510000000000007</v>
      </c>
      <c r="BU83">
        <f t="shared" si="52"/>
        <v>6556.9660000000003</v>
      </c>
      <c r="BV83">
        <f t="shared" si="53"/>
        <v>0</v>
      </c>
    </row>
    <row r="84" spans="4:74" x14ac:dyDescent="0.25">
      <c r="D84" s="1" t="str" cm="1">
        <f t="array" ref="D84">IF(INDEX(Utilities!84:84,$B$15)="","",INDEX(Utilities!84:84,$B$15))</f>
        <v/>
      </c>
      <c r="E84" s="1" t="str" cm="1">
        <f t="array" ref="E84">IF(INDEX(Utilities!84:84,$B$15 + 1)="","",INDEX(Utilities!84:84,$B$15 + 1))</f>
        <v/>
      </c>
      <c r="G84">
        <f t="shared" si="78"/>
        <v>2094</v>
      </c>
      <c r="H84">
        <f t="shared" si="54"/>
        <v>2040</v>
      </c>
      <c r="I84" cm="1">
        <f t="array" ref="I84">IF(H84&gt;=MAX($D$3:$D$100),MAX($D$3:$D$100),IF(G84&lt;$D$3,$D$3,INDEX($D$3:$D$100,MATCH(G84,$D$3:$D$100)+1)))</f>
        <v>2040</v>
      </c>
      <c r="J84">
        <f t="shared" si="55"/>
        <v>4.0300000000000002E-2</v>
      </c>
      <c r="K84">
        <f t="shared" si="56"/>
        <v>4.0300000000000002E-2</v>
      </c>
      <c r="L84">
        <f t="shared" si="57"/>
        <v>4.0300000000000002E-2</v>
      </c>
      <c r="M84">
        <f t="shared" si="42"/>
        <v>42.959800000000001</v>
      </c>
      <c r="N84">
        <f t="shared" si="43"/>
        <v>0</v>
      </c>
      <c r="P84" s="1" t="str" cm="1">
        <f t="array" ref="P84">IF(INDEX(Utilities!84:84,$B$15)="","",INDEX(Utilities!84:84,$B$15))</f>
        <v/>
      </c>
      <c r="Q84" s="1" t="str" cm="1">
        <f t="array" ref="Q84">IF(INDEX(Utilities!84:84,$B$15 + 2)="","",INDEX(Utilities!84:84,$B$15 + 2))</f>
        <v/>
      </c>
      <c r="S84">
        <f t="shared" si="79"/>
        <v>2094</v>
      </c>
      <c r="T84">
        <f t="shared" si="58"/>
        <v>2040</v>
      </c>
      <c r="U84" cm="1">
        <f t="array" ref="U84">IF(T84&gt;=MAX($D$3:$D$100),MAX($D$3:$D$100),IF(S84&lt;$D$3,$D$3,INDEX($D$3:$D$100,MATCH(S84,$D$3:$D$100)+1)))</f>
        <v>2040</v>
      </c>
      <c r="V84">
        <f t="shared" si="59"/>
        <v>2.73E-5</v>
      </c>
      <c r="W84">
        <f t="shared" si="60"/>
        <v>2.73E-5</v>
      </c>
      <c r="X84">
        <f t="shared" si="61"/>
        <v>2.73E-5</v>
      </c>
      <c r="Y84">
        <f t="shared" si="44"/>
        <v>2.9101800000000001E-2</v>
      </c>
      <c r="Z84">
        <f t="shared" si="45"/>
        <v>0</v>
      </c>
      <c r="AB84" s="1" t="str" cm="1">
        <f t="array" ref="AB84">IF(INDEX(Utilities!84:84,$B$15)="","",INDEX(Utilities!84:84,$B$15))</f>
        <v/>
      </c>
      <c r="AC84" s="1" t="str" cm="1">
        <f t="array" ref="AC84">IF(INDEX(Utilities!84:84,$B$15 + 3)="","",INDEX(Utilities!84:84,$B$15 + 3))</f>
        <v/>
      </c>
      <c r="AE84">
        <f t="shared" si="80"/>
        <v>2094</v>
      </c>
      <c r="AF84">
        <f t="shared" si="62"/>
        <v>2040</v>
      </c>
      <c r="AG84" cm="1">
        <f t="array" ref="AG84">IF(AF84&gt;=MAX($D$3:$D$100),MAX($D$3:$D$100),IF(AE84&lt;$D$3,$D$3,INDEX($D$3:$D$100,MATCH(AE84,$D$3:$D$100)+1)))</f>
        <v>2040</v>
      </c>
      <c r="AH84">
        <f t="shared" si="63"/>
        <v>2.6800000000000001E-4</v>
      </c>
      <c r="AI84">
        <f t="shared" si="64"/>
        <v>2.6800000000000001E-4</v>
      </c>
      <c r="AJ84">
        <f t="shared" si="65"/>
        <v>2.6800000000000001E-4</v>
      </c>
      <c r="AK84">
        <f t="shared" si="46"/>
        <v>0.285688</v>
      </c>
      <c r="AL84">
        <f t="shared" si="47"/>
        <v>0</v>
      </c>
      <c r="AN84" s="1" t="str" cm="1">
        <f t="array" ref="AN84">IF(INDEX(Utilities!84:84,$B$15)="","",INDEX(Utilities!84:84,$B$15))</f>
        <v/>
      </c>
      <c r="AO84" s="1" t="str" cm="1">
        <f t="array" ref="AO84">IF(INDEX(Utilities!84:84,$B$15 + 4)="","",INDEX(Utilities!84:84,$B$15 + 4))</f>
        <v/>
      </c>
      <c r="AQ84">
        <f t="shared" si="81"/>
        <v>2094</v>
      </c>
      <c r="AR84">
        <f t="shared" si="66"/>
        <v>2040</v>
      </c>
      <c r="AS84" cm="1">
        <f t="array" ref="AS84">IF(AR84&gt;=MAX($D$3:$D$100),MAX($D$3:$D$100),IF(AQ84&lt;$D$3,$D$3,INDEX($D$3:$D$100,MATCH(AQ84,$D$3:$D$100)+1)))</f>
        <v>2040</v>
      </c>
      <c r="AT84">
        <f t="shared" si="67"/>
        <v>6.0300000000000002E-5</v>
      </c>
      <c r="AU84">
        <f t="shared" si="68"/>
        <v>6.0300000000000002E-5</v>
      </c>
      <c r="AV84">
        <f t="shared" si="69"/>
        <v>6.0300000000000002E-5</v>
      </c>
      <c r="AW84">
        <f t="shared" si="48"/>
        <v>6.4279799999999998E-2</v>
      </c>
      <c r="AX84">
        <f t="shared" si="49"/>
        <v>0</v>
      </c>
      <c r="AZ84" s="1" t="str" cm="1">
        <f t="array" ref="AZ84">IF(INDEX(Utilities!84:84,$B$15)="","",INDEX(Utilities!84:84,$B$15))</f>
        <v/>
      </c>
      <c r="BA84" s="1" t="str" cm="1">
        <f t="array" ref="BA84">IF(INDEX(Utilities!84:84,$B$15 + 5)="","",INDEX(Utilities!84:84,$B$15 + 5))</f>
        <v/>
      </c>
      <c r="BC84">
        <f t="shared" si="82"/>
        <v>2094</v>
      </c>
      <c r="BD84">
        <f t="shared" si="70"/>
        <v>2040</v>
      </c>
      <c r="BE84" cm="1">
        <f t="array" ref="BE84">IF(BD84&gt;=MAX($D$3:$D$100),MAX($D$3:$D$100),IF(BC84&lt;$D$3,$D$3,INDEX($D$3:$D$100,MATCH(BC84,$D$3:$D$100)+1)))</f>
        <v>2040</v>
      </c>
      <c r="BF84">
        <f t="shared" si="71"/>
        <v>0.40600000000000003</v>
      </c>
      <c r="BG84">
        <f t="shared" si="72"/>
        <v>0.40600000000000003</v>
      </c>
      <c r="BH84">
        <f t="shared" si="73"/>
        <v>0.40600000000000003</v>
      </c>
      <c r="BI84">
        <f t="shared" si="50"/>
        <v>432.79600000000005</v>
      </c>
      <c r="BJ84">
        <f t="shared" si="51"/>
        <v>0</v>
      </c>
      <c r="BL84" s="1" t="str" cm="1">
        <f t="array" ref="BL84">IF(INDEX(Utilities!84:84,$B$15)="","",INDEX(Utilities!84:84,$B$15))</f>
        <v/>
      </c>
      <c r="BM84" s="1" t="str" cm="1">
        <f t="array" ref="BM84">IF(INDEX(Utilities!84:84,$B$15 + 6)="","",INDEX(Utilities!84:84,$B$15 + 6))</f>
        <v/>
      </c>
      <c r="BO84">
        <f t="shared" si="83"/>
        <v>2094</v>
      </c>
      <c r="BP84">
        <f t="shared" si="74"/>
        <v>2040</v>
      </c>
      <c r="BQ84" cm="1">
        <f t="array" ref="BQ84">IF(BP84&gt;=MAX($D$3:$D$100),MAX($D$3:$D$100),IF(BO84&lt;$D$3,$D$3,INDEX($D$3:$D$100,MATCH(BO84,$D$3:$D$100)+1)))</f>
        <v>2040</v>
      </c>
      <c r="BR84">
        <f t="shared" si="75"/>
        <v>6.1510000000000007</v>
      </c>
      <c r="BS84">
        <f t="shared" si="76"/>
        <v>6.1510000000000007</v>
      </c>
      <c r="BT84">
        <f t="shared" si="77"/>
        <v>6.1510000000000007</v>
      </c>
      <c r="BU84">
        <f t="shared" si="52"/>
        <v>6556.9660000000003</v>
      </c>
      <c r="BV84">
        <f t="shared" si="53"/>
        <v>0</v>
      </c>
    </row>
    <row r="85" spans="4:74" x14ac:dyDescent="0.25">
      <c r="D85" s="1" t="str" cm="1">
        <f t="array" ref="D85">IF(INDEX(Utilities!85:85,$B$15)="","",INDEX(Utilities!85:85,$B$15))</f>
        <v/>
      </c>
      <c r="E85" s="1" t="str" cm="1">
        <f t="array" ref="E85">IF(INDEX(Utilities!85:85,$B$15 + 1)="","",INDEX(Utilities!85:85,$B$15 + 1))</f>
        <v/>
      </c>
      <c r="G85">
        <f t="shared" si="78"/>
        <v>2095</v>
      </c>
      <c r="H85">
        <f t="shared" si="54"/>
        <v>2040</v>
      </c>
      <c r="I85" cm="1">
        <f t="array" ref="I85">IF(H85&gt;=MAX($D$3:$D$100),MAX($D$3:$D$100),IF(G85&lt;$D$3,$D$3,INDEX($D$3:$D$100,MATCH(G85,$D$3:$D$100)+1)))</f>
        <v>2040</v>
      </c>
      <c r="J85">
        <f t="shared" si="55"/>
        <v>4.0300000000000002E-2</v>
      </c>
      <c r="K85">
        <f t="shared" si="56"/>
        <v>4.0300000000000002E-2</v>
      </c>
      <c r="L85">
        <f t="shared" si="57"/>
        <v>4.0300000000000002E-2</v>
      </c>
      <c r="M85">
        <f t="shared" si="42"/>
        <v>42.959800000000001</v>
      </c>
      <c r="N85">
        <f t="shared" si="43"/>
        <v>0</v>
      </c>
      <c r="P85" s="1" t="str" cm="1">
        <f t="array" ref="P85">IF(INDEX(Utilities!85:85,$B$15)="","",INDEX(Utilities!85:85,$B$15))</f>
        <v/>
      </c>
      <c r="Q85" s="1" t="str" cm="1">
        <f t="array" ref="Q85">IF(INDEX(Utilities!85:85,$B$15 + 2)="","",INDEX(Utilities!85:85,$B$15 + 2))</f>
        <v/>
      </c>
      <c r="S85">
        <f t="shared" si="79"/>
        <v>2095</v>
      </c>
      <c r="T85">
        <f t="shared" si="58"/>
        <v>2040</v>
      </c>
      <c r="U85" cm="1">
        <f t="array" ref="U85">IF(T85&gt;=MAX($D$3:$D$100),MAX($D$3:$D$100),IF(S85&lt;$D$3,$D$3,INDEX($D$3:$D$100,MATCH(S85,$D$3:$D$100)+1)))</f>
        <v>2040</v>
      </c>
      <c r="V85">
        <f t="shared" si="59"/>
        <v>2.73E-5</v>
      </c>
      <c r="W85">
        <f t="shared" si="60"/>
        <v>2.73E-5</v>
      </c>
      <c r="X85">
        <f t="shared" si="61"/>
        <v>2.73E-5</v>
      </c>
      <c r="Y85">
        <f t="shared" si="44"/>
        <v>2.9101800000000001E-2</v>
      </c>
      <c r="Z85">
        <f t="shared" si="45"/>
        <v>0</v>
      </c>
      <c r="AB85" s="1" t="str" cm="1">
        <f t="array" ref="AB85">IF(INDEX(Utilities!85:85,$B$15)="","",INDEX(Utilities!85:85,$B$15))</f>
        <v/>
      </c>
      <c r="AC85" s="1" t="str" cm="1">
        <f t="array" ref="AC85">IF(INDEX(Utilities!85:85,$B$15 + 3)="","",INDEX(Utilities!85:85,$B$15 + 3))</f>
        <v/>
      </c>
      <c r="AE85">
        <f t="shared" si="80"/>
        <v>2095</v>
      </c>
      <c r="AF85">
        <f t="shared" si="62"/>
        <v>2040</v>
      </c>
      <c r="AG85" cm="1">
        <f t="array" ref="AG85">IF(AF85&gt;=MAX($D$3:$D$100),MAX($D$3:$D$100),IF(AE85&lt;$D$3,$D$3,INDEX($D$3:$D$100,MATCH(AE85,$D$3:$D$100)+1)))</f>
        <v>2040</v>
      </c>
      <c r="AH85">
        <f t="shared" si="63"/>
        <v>2.6800000000000001E-4</v>
      </c>
      <c r="AI85">
        <f t="shared" si="64"/>
        <v>2.6800000000000001E-4</v>
      </c>
      <c r="AJ85">
        <f t="shared" si="65"/>
        <v>2.6800000000000001E-4</v>
      </c>
      <c r="AK85">
        <f t="shared" si="46"/>
        <v>0.285688</v>
      </c>
      <c r="AL85">
        <f t="shared" si="47"/>
        <v>0</v>
      </c>
      <c r="AN85" s="1" t="str" cm="1">
        <f t="array" ref="AN85">IF(INDEX(Utilities!85:85,$B$15)="","",INDEX(Utilities!85:85,$B$15))</f>
        <v/>
      </c>
      <c r="AO85" s="1" t="str" cm="1">
        <f t="array" ref="AO85">IF(INDEX(Utilities!85:85,$B$15 + 4)="","",INDEX(Utilities!85:85,$B$15 + 4))</f>
        <v/>
      </c>
      <c r="AQ85">
        <f t="shared" si="81"/>
        <v>2095</v>
      </c>
      <c r="AR85">
        <f t="shared" si="66"/>
        <v>2040</v>
      </c>
      <c r="AS85" cm="1">
        <f t="array" ref="AS85">IF(AR85&gt;=MAX($D$3:$D$100),MAX($D$3:$D$100),IF(AQ85&lt;$D$3,$D$3,INDEX($D$3:$D$100,MATCH(AQ85,$D$3:$D$100)+1)))</f>
        <v>2040</v>
      </c>
      <c r="AT85">
        <f t="shared" si="67"/>
        <v>6.0300000000000002E-5</v>
      </c>
      <c r="AU85">
        <f t="shared" si="68"/>
        <v>6.0300000000000002E-5</v>
      </c>
      <c r="AV85">
        <f t="shared" si="69"/>
        <v>6.0300000000000002E-5</v>
      </c>
      <c r="AW85">
        <f t="shared" si="48"/>
        <v>6.4279799999999998E-2</v>
      </c>
      <c r="AX85">
        <f t="shared" si="49"/>
        <v>0</v>
      </c>
      <c r="AZ85" s="1" t="str" cm="1">
        <f t="array" ref="AZ85">IF(INDEX(Utilities!85:85,$B$15)="","",INDEX(Utilities!85:85,$B$15))</f>
        <v/>
      </c>
      <c r="BA85" s="1" t="str" cm="1">
        <f t="array" ref="BA85">IF(INDEX(Utilities!85:85,$B$15 + 5)="","",INDEX(Utilities!85:85,$B$15 + 5))</f>
        <v/>
      </c>
      <c r="BC85">
        <f t="shared" si="82"/>
        <v>2095</v>
      </c>
      <c r="BD85">
        <f t="shared" si="70"/>
        <v>2040</v>
      </c>
      <c r="BE85" cm="1">
        <f t="array" ref="BE85">IF(BD85&gt;=MAX($D$3:$D$100),MAX($D$3:$D$100),IF(BC85&lt;$D$3,$D$3,INDEX($D$3:$D$100,MATCH(BC85,$D$3:$D$100)+1)))</f>
        <v>2040</v>
      </c>
      <c r="BF85">
        <f t="shared" si="71"/>
        <v>0.40600000000000003</v>
      </c>
      <c r="BG85">
        <f t="shared" si="72"/>
        <v>0.40600000000000003</v>
      </c>
      <c r="BH85">
        <f t="shared" si="73"/>
        <v>0.40600000000000003</v>
      </c>
      <c r="BI85">
        <f t="shared" si="50"/>
        <v>432.79600000000005</v>
      </c>
      <c r="BJ85">
        <f t="shared" si="51"/>
        <v>0</v>
      </c>
      <c r="BL85" s="1" t="str" cm="1">
        <f t="array" ref="BL85">IF(INDEX(Utilities!85:85,$B$15)="","",INDEX(Utilities!85:85,$B$15))</f>
        <v/>
      </c>
      <c r="BM85" s="1" t="str" cm="1">
        <f t="array" ref="BM85">IF(INDEX(Utilities!85:85,$B$15 + 6)="","",INDEX(Utilities!85:85,$B$15 + 6))</f>
        <v/>
      </c>
      <c r="BO85">
        <f t="shared" si="83"/>
        <v>2095</v>
      </c>
      <c r="BP85">
        <f t="shared" si="74"/>
        <v>2040</v>
      </c>
      <c r="BQ85" cm="1">
        <f t="array" ref="BQ85">IF(BP85&gt;=MAX($D$3:$D$100),MAX($D$3:$D$100),IF(BO85&lt;$D$3,$D$3,INDEX($D$3:$D$100,MATCH(BO85,$D$3:$D$100)+1)))</f>
        <v>2040</v>
      </c>
      <c r="BR85">
        <f t="shared" si="75"/>
        <v>6.1510000000000007</v>
      </c>
      <c r="BS85">
        <f t="shared" si="76"/>
        <v>6.1510000000000007</v>
      </c>
      <c r="BT85">
        <f t="shared" si="77"/>
        <v>6.1510000000000007</v>
      </c>
      <c r="BU85">
        <f t="shared" si="52"/>
        <v>6556.9660000000003</v>
      </c>
      <c r="BV85">
        <f t="shared" si="53"/>
        <v>0</v>
      </c>
    </row>
    <row r="86" spans="4:74" x14ac:dyDescent="0.25">
      <c r="D86" s="1" t="str" cm="1">
        <f t="array" ref="D86">IF(INDEX(Utilities!86:86,$B$15)="","",INDEX(Utilities!86:86,$B$15))</f>
        <v/>
      </c>
      <c r="E86" s="1" t="str" cm="1">
        <f t="array" ref="E86">IF(INDEX(Utilities!86:86,$B$15 + 1)="","",INDEX(Utilities!86:86,$B$15 + 1))</f>
        <v/>
      </c>
      <c r="G86">
        <f t="shared" si="78"/>
        <v>2096</v>
      </c>
      <c r="H86">
        <f t="shared" si="54"/>
        <v>2040</v>
      </c>
      <c r="I86" cm="1">
        <f t="array" ref="I86">IF(H86&gt;=MAX($D$3:$D$100),MAX($D$3:$D$100),IF(G86&lt;$D$3,$D$3,INDEX($D$3:$D$100,MATCH(G86,$D$3:$D$100)+1)))</f>
        <v>2040</v>
      </c>
      <c r="J86">
        <f t="shared" si="55"/>
        <v>4.0300000000000002E-2</v>
      </c>
      <c r="K86">
        <f t="shared" si="56"/>
        <v>4.0300000000000002E-2</v>
      </c>
      <c r="L86">
        <f t="shared" si="57"/>
        <v>4.0300000000000002E-2</v>
      </c>
      <c r="M86">
        <f t="shared" si="42"/>
        <v>42.959800000000001</v>
      </c>
      <c r="N86">
        <f t="shared" si="43"/>
        <v>0</v>
      </c>
      <c r="P86" s="1" t="str" cm="1">
        <f t="array" ref="P86">IF(INDEX(Utilities!86:86,$B$15)="","",INDEX(Utilities!86:86,$B$15))</f>
        <v/>
      </c>
      <c r="Q86" s="1" t="str" cm="1">
        <f t="array" ref="Q86">IF(INDEX(Utilities!86:86,$B$15 + 2)="","",INDEX(Utilities!86:86,$B$15 + 2))</f>
        <v/>
      </c>
      <c r="S86">
        <f t="shared" si="79"/>
        <v>2096</v>
      </c>
      <c r="T86">
        <f t="shared" si="58"/>
        <v>2040</v>
      </c>
      <c r="U86" cm="1">
        <f t="array" ref="U86">IF(T86&gt;=MAX($D$3:$D$100),MAX($D$3:$D$100),IF(S86&lt;$D$3,$D$3,INDEX($D$3:$D$100,MATCH(S86,$D$3:$D$100)+1)))</f>
        <v>2040</v>
      </c>
      <c r="V86">
        <f t="shared" si="59"/>
        <v>2.73E-5</v>
      </c>
      <c r="W86">
        <f t="shared" si="60"/>
        <v>2.73E-5</v>
      </c>
      <c r="X86">
        <f t="shared" si="61"/>
        <v>2.73E-5</v>
      </c>
      <c r="Y86">
        <f t="shared" si="44"/>
        <v>2.9101800000000001E-2</v>
      </c>
      <c r="Z86">
        <f t="shared" si="45"/>
        <v>0</v>
      </c>
      <c r="AB86" s="1" t="str" cm="1">
        <f t="array" ref="AB86">IF(INDEX(Utilities!86:86,$B$15)="","",INDEX(Utilities!86:86,$B$15))</f>
        <v/>
      </c>
      <c r="AC86" s="1" t="str" cm="1">
        <f t="array" ref="AC86">IF(INDEX(Utilities!86:86,$B$15 + 3)="","",INDEX(Utilities!86:86,$B$15 + 3))</f>
        <v/>
      </c>
      <c r="AE86">
        <f t="shared" si="80"/>
        <v>2096</v>
      </c>
      <c r="AF86">
        <f t="shared" si="62"/>
        <v>2040</v>
      </c>
      <c r="AG86" cm="1">
        <f t="array" ref="AG86">IF(AF86&gt;=MAX($D$3:$D$100),MAX($D$3:$D$100),IF(AE86&lt;$D$3,$D$3,INDEX($D$3:$D$100,MATCH(AE86,$D$3:$D$100)+1)))</f>
        <v>2040</v>
      </c>
      <c r="AH86">
        <f t="shared" si="63"/>
        <v>2.6800000000000001E-4</v>
      </c>
      <c r="AI86">
        <f t="shared" si="64"/>
        <v>2.6800000000000001E-4</v>
      </c>
      <c r="AJ86">
        <f t="shared" si="65"/>
        <v>2.6800000000000001E-4</v>
      </c>
      <c r="AK86">
        <f t="shared" si="46"/>
        <v>0.285688</v>
      </c>
      <c r="AL86">
        <f t="shared" si="47"/>
        <v>0</v>
      </c>
      <c r="AN86" s="1" t="str" cm="1">
        <f t="array" ref="AN86">IF(INDEX(Utilities!86:86,$B$15)="","",INDEX(Utilities!86:86,$B$15))</f>
        <v/>
      </c>
      <c r="AO86" s="1" t="str" cm="1">
        <f t="array" ref="AO86">IF(INDEX(Utilities!86:86,$B$15 + 4)="","",INDEX(Utilities!86:86,$B$15 + 4))</f>
        <v/>
      </c>
      <c r="AQ86">
        <f t="shared" si="81"/>
        <v>2096</v>
      </c>
      <c r="AR86">
        <f t="shared" si="66"/>
        <v>2040</v>
      </c>
      <c r="AS86" cm="1">
        <f t="array" ref="AS86">IF(AR86&gt;=MAX($D$3:$D$100),MAX($D$3:$D$100),IF(AQ86&lt;$D$3,$D$3,INDEX($D$3:$D$100,MATCH(AQ86,$D$3:$D$100)+1)))</f>
        <v>2040</v>
      </c>
      <c r="AT86">
        <f t="shared" si="67"/>
        <v>6.0300000000000002E-5</v>
      </c>
      <c r="AU86">
        <f t="shared" si="68"/>
        <v>6.0300000000000002E-5</v>
      </c>
      <c r="AV86">
        <f t="shared" si="69"/>
        <v>6.0300000000000002E-5</v>
      </c>
      <c r="AW86">
        <f t="shared" si="48"/>
        <v>6.4279799999999998E-2</v>
      </c>
      <c r="AX86">
        <f t="shared" si="49"/>
        <v>0</v>
      </c>
      <c r="AZ86" s="1" t="str" cm="1">
        <f t="array" ref="AZ86">IF(INDEX(Utilities!86:86,$B$15)="","",INDEX(Utilities!86:86,$B$15))</f>
        <v/>
      </c>
      <c r="BA86" s="1" t="str" cm="1">
        <f t="array" ref="BA86">IF(INDEX(Utilities!86:86,$B$15 + 5)="","",INDEX(Utilities!86:86,$B$15 + 5))</f>
        <v/>
      </c>
      <c r="BC86">
        <f t="shared" si="82"/>
        <v>2096</v>
      </c>
      <c r="BD86">
        <f t="shared" si="70"/>
        <v>2040</v>
      </c>
      <c r="BE86" cm="1">
        <f t="array" ref="BE86">IF(BD86&gt;=MAX($D$3:$D$100),MAX($D$3:$D$100),IF(BC86&lt;$D$3,$D$3,INDEX($D$3:$D$100,MATCH(BC86,$D$3:$D$100)+1)))</f>
        <v>2040</v>
      </c>
      <c r="BF86">
        <f t="shared" si="71"/>
        <v>0.40600000000000003</v>
      </c>
      <c r="BG86">
        <f t="shared" si="72"/>
        <v>0.40600000000000003</v>
      </c>
      <c r="BH86">
        <f t="shared" si="73"/>
        <v>0.40600000000000003</v>
      </c>
      <c r="BI86">
        <f t="shared" si="50"/>
        <v>432.79600000000005</v>
      </c>
      <c r="BJ86">
        <f t="shared" si="51"/>
        <v>0</v>
      </c>
      <c r="BL86" s="1" t="str" cm="1">
        <f t="array" ref="BL86">IF(INDEX(Utilities!86:86,$B$15)="","",INDEX(Utilities!86:86,$B$15))</f>
        <v/>
      </c>
      <c r="BM86" s="1" t="str" cm="1">
        <f t="array" ref="BM86">IF(INDEX(Utilities!86:86,$B$15 + 6)="","",INDEX(Utilities!86:86,$B$15 + 6))</f>
        <v/>
      </c>
      <c r="BO86">
        <f t="shared" si="83"/>
        <v>2096</v>
      </c>
      <c r="BP86">
        <f t="shared" si="74"/>
        <v>2040</v>
      </c>
      <c r="BQ86" cm="1">
        <f t="array" ref="BQ86">IF(BP86&gt;=MAX($D$3:$D$100),MAX($D$3:$D$100),IF(BO86&lt;$D$3,$D$3,INDEX($D$3:$D$100,MATCH(BO86,$D$3:$D$100)+1)))</f>
        <v>2040</v>
      </c>
      <c r="BR86">
        <f t="shared" si="75"/>
        <v>6.1510000000000007</v>
      </c>
      <c r="BS86">
        <f t="shared" si="76"/>
        <v>6.1510000000000007</v>
      </c>
      <c r="BT86">
        <f t="shared" si="77"/>
        <v>6.1510000000000007</v>
      </c>
      <c r="BU86">
        <f t="shared" si="52"/>
        <v>6556.9660000000003</v>
      </c>
      <c r="BV86">
        <f t="shared" si="53"/>
        <v>0</v>
      </c>
    </row>
    <row r="87" spans="4:74" x14ac:dyDescent="0.25">
      <c r="D87" s="1" t="str" cm="1">
        <f t="array" ref="D87">IF(INDEX(Utilities!87:87,$B$15)="","",INDEX(Utilities!87:87,$B$15))</f>
        <v/>
      </c>
      <c r="E87" s="1" t="str" cm="1">
        <f t="array" ref="E87">IF(INDEX(Utilities!87:87,$B$15 + 1)="","",INDEX(Utilities!87:87,$B$15 + 1))</f>
        <v/>
      </c>
      <c r="G87">
        <f t="shared" si="78"/>
        <v>2097</v>
      </c>
      <c r="H87">
        <f t="shared" si="54"/>
        <v>2040</v>
      </c>
      <c r="I87" cm="1">
        <f t="array" ref="I87">IF(H87&gt;=MAX($D$3:$D$100),MAX($D$3:$D$100),IF(G87&lt;$D$3,$D$3,INDEX($D$3:$D$100,MATCH(G87,$D$3:$D$100)+1)))</f>
        <v>2040</v>
      </c>
      <c r="J87">
        <f t="shared" si="55"/>
        <v>4.0300000000000002E-2</v>
      </c>
      <c r="K87">
        <f t="shared" si="56"/>
        <v>4.0300000000000002E-2</v>
      </c>
      <c r="L87">
        <f t="shared" si="57"/>
        <v>4.0300000000000002E-2</v>
      </c>
      <c r="M87">
        <f t="shared" si="42"/>
        <v>42.959800000000001</v>
      </c>
      <c r="N87">
        <f t="shared" si="43"/>
        <v>0</v>
      </c>
      <c r="P87" s="1" t="str" cm="1">
        <f t="array" ref="P87">IF(INDEX(Utilities!87:87,$B$15)="","",INDEX(Utilities!87:87,$B$15))</f>
        <v/>
      </c>
      <c r="Q87" s="1" t="str" cm="1">
        <f t="array" ref="Q87">IF(INDEX(Utilities!87:87,$B$15 + 2)="","",INDEX(Utilities!87:87,$B$15 + 2))</f>
        <v/>
      </c>
      <c r="S87">
        <f t="shared" si="79"/>
        <v>2097</v>
      </c>
      <c r="T87">
        <f t="shared" si="58"/>
        <v>2040</v>
      </c>
      <c r="U87" cm="1">
        <f t="array" ref="U87">IF(T87&gt;=MAX($D$3:$D$100),MAX($D$3:$D$100),IF(S87&lt;$D$3,$D$3,INDEX($D$3:$D$100,MATCH(S87,$D$3:$D$100)+1)))</f>
        <v>2040</v>
      </c>
      <c r="V87">
        <f t="shared" si="59"/>
        <v>2.73E-5</v>
      </c>
      <c r="W87">
        <f t="shared" si="60"/>
        <v>2.73E-5</v>
      </c>
      <c r="X87">
        <f t="shared" si="61"/>
        <v>2.73E-5</v>
      </c>
      <c r="Y87">
        <f t="shared" si="44"/>
        <v>2.9101800000000001E-2</v>
      </c>
      <c r="Z87">
        <f t="shared" si="45"/>
        <v>0</v>
      </c>
      <c r="AB87" s="1" t="str" cm="1">
        <f t="array" ref="AB87">IF(INDEX(Utilities!87:87,$B$15)="","",INDEX(Utilities!87:87,$B$15))</f>
        <v/>
      </c>
      <c r="AC87" s="1" t="str" cm="1">
        <f t="array" ref="AC87">IF(INDEX(Utilities!87:87,$B$15 + 3)="","",INDEX(Utilities!87:87,$B$15 + 3))</f>
        <v/>
      </c>
      <c r="AE87">
        <f t="shared" si="80"/>
        <v>2097</v>
      </c>
      <c r="AF87">
        <f t="shared" si="62"/>
        <v>2040</v>
      </c>
      <c r="AG87" cm="1">
        <f t="array" ref="AG87">IF(AF87&gt;=MAX($D$3:$D$100),MAX($D$3:$D$100),IF(AE87&lt;$D$3,$D$3,INDEX($D$3:$D$100,MATCH(AE87,$D$3:$D$100)+1)))</f>
        <v>2040</v>
      </c>
      <c r="AH87">
        <f t="shared" si="63"/>
        <v>2.6800000000000001E-4</v>
      </c>
      <c r="AI87">
        <f t="shared" si="64"/>
        <v>2.6800000000000001E-4</v>
      </c>
      <c r="AJ87">
        <f t="shared" si="65"/>
        <v>2.6800000000000001E-4</v>
      </c>
      <c r="AK87">
        <f t="shared" si="46"/>
        <v>0.285688</v>
      </c>
      <c r="AL87">
        <f t="shared" si="47"/>
        <v>0</v>
      </c>
      <c r="AN87" s="1" t="str" cm="1">
        <f t="array" ref="AN87">IF(INDEX(Utilities!87:87,$B$15)="","",INDEX(Utilities!87:87,$B$15))</f>
        <v/>
      </c>
      <c r="AO87" s="1" t="str" cm="1">
        <f t="array" ref="AO87">IF(INDEX(Utilities!87:87,$B$15 + 4)="","",INDEX(Utilities!87:87,$B$15 + 4))</f>
        <v/>
      </c>
      <c r="AQ87">
        <f t="shared" si="81"/>
        <v>2097</v>
      </c>
      <c r="AR87">
        <f t="shared" si="66"/>
        <v>2040</v>
      </c>
      <c r="AS87" cm="1">
        <f t="array" ref="AS87">IF(AR87&gt;=MAX($D$3:$D$100),MAX($D$3:$D$100),IF(AQ87&lt;$D$3,$D$3,INDEX($D$3:$D$100,MATCH(AQ87,$D$3:$D$100)+1)))</f>
        <v>2040</v>
      </c>
      <c r="AT87">
        <f t="shared" si="67"/>
        <v>6.0300000000000002E-5</v>
      </c>
      <c r="AU87">
        <f t="shared" si="68"/>
        <v>6.0300000000000002E-5</v>
      </c>
      <c r="AV87">
        <f t="shared" si="69"/>
        <v>6.0300000000000002E-5</v>
      </c>
      <c r="AW87">
        <f t="shared" si="48"/>
        <v>6.4279799999999998E-2</v>
      </c>
      <c r="AX87">
        <f t="shared" si="49"/>
        <v>0</v>
      </c>
      <c r="AZ87" s="1" t="str" cm="1">
        <f t="array" ref="AZ87">IF(INDEX(Utilities!87:87,$B$15)="","",INDEX(Utilities!87:87,$B$15))</f>
        <v/>
      </c>
      <c r="BA87" s="1" t="str" cm="1">
        <f t="array" ref="BA87">IF(INDEX(Utilities!87:87,$B$15 + 5)="","",INDEX(Utilities!87:87,$B$15 + 5))</f>
        <v/>
      </c>
      <c r="BC87">
        <f t="shared" si="82"/>
        <v>2097</v>
      </c>
      <c r="BD87">
        <f t="shared" si="70"/>
        <v>2040</v>
      </c>
      <c r="BE87" cm="1">
        <f t="array" ref="BE87">IF(BD87&gt;=MAX($D$3:$D$100),MAX($D$3:$D$100),IF(BC87&lt;$D$3,$D$3,INDEX($D$3:$D$100,MATCH(BC87,$D$3:$D$100)+1)))</f>
        <v>2040</v>
      </c>
      <c r="BF87">
        <f t="shared" si="71"/>
        <v>0.40600000000000003</v>
      </c>
      <c r="BG87">
        <f t="shared" si="72"/>
        <v>0.40600000000000003</v>
      </c>
      <c r="BH87">
        <f t="shared" si="73"/>
        <v>0.40600000000000003</v>
      </c>
      <c r="BI87">
        <f t="shared" si="50"/>
        <v>432.79600000000005</v>
      </c>
      <c r="BJ87">
        <f t="shared" si="51"/>
        <v>0</v>
      </c>
      <c r="BL87" s="1" t="str" cm="1">
        <f t="array" ref="BL87">IF(INDEX(Utilities!87:87,$B$15)="","",INDEX(Utilities!87:87,$B$15))</f>
        <v/>
      </c>
      <c r="BM87" s="1" t="str" cm="1">
        <f t="array" ref="BM87">IF(INDEX(Utilities!87:87,$B$15 + 6)="","",INDEX(Utilities!87:87,$B$15 + 6))</f>
        <v/>
      </c>
      <c r="BO87">
        <f t="shared" si="83"/>
        <v>2097</v>
      </c>
      <c r="BP87">
        <f t="shared" si="74"/>
        <v>2040</v>
      </c>
      <c r="BQ87" cm="1">
        <f t="array" ref="BQ87">IF(BP87&gt;=MAX($D$3:$D$100),MAX($D$3:$D$100),IF(BO87&lt;$D$3,$D$3,INDEX($D$3:$D$100,MATCH(BO87,$D$3:$D$100)+1)))</f>
        <v>2040</v>
      </c>
      <c r="BR87">
        <f t="shared" si="75"/>
        <v>6.1510000000000007</v>
      </c>
      <c r="BS87">
        <f t="shared" si="76"/>
        <v>6.1510000000000007</v>
      </c>
      <c r="BT87">
        <f t="shared" si="77"/>
        <v>6.1510000000000007</v>
      </c>
      <c r="BU87">
        <f t="shared" si="52"/>
        <v>6556.9660000000003</v>
      </c>
      <c r="BV87">
        <f t="shared" si="53"/>
        <v>0</v>
      </c>
    </row>
    <row r="88" spans="4:74" x14ac:dyDescent="0.25">
      <c r="D88" s="1" t="str" cm="1">
        <f t="array" ref="D88">IF(INDEX(Utilities!88:88,$B$15)="","",INDEX(Utilities!88:88,$B$15))</f>
        <v/>
      </c>
      <c r="E88" s="1" t="str" cm="1">
        <f t="array" ref="E88">IF(INDEX(Utilities!88:88,$B$15 + 1)="","",INDEX(Utilities!88:88,$B$15 + 1))</f>
        <v/>
      </c>
      <c r="G88">
        <f t="shared" si="78"/>
        <v>2098</v>
      </c>
      <c r="H88">
        <f t="shared" si="54"/>
        <v>2040</v>
      </c>
      <c r="I88" cm="1">
        <f t="array" ref="I88">IF(H88&gt;=MAX($D$3:$D$100),MAX($D$3:$D$100),IF(G88&lt;$D$3,$D$3,INDEX($D$3:$D$100,MATCH(G88,$D$3:$D$100)+1)))</f>
        <v>2040</v>
      </c>
      <c r="J88">
        <f t="shared" si="55"/>
        <v>4.0300000000000002E-2</v>
      </c>
      <c r="K88">
        <f t="shared" si="56"/>
        <v>4.0300000000000002E-2</v>
      </c>
      <c r="L88">
        <f t="shared" si="57"/>
        <v>4.0300000000000002E-2</v>
      </c>
      <c r="M88">
        <f t="shared" si="42"/>
        <v>42.959800000000001</v>
      </c>
      <c r="N88">
        <f t="shared" si="43"/>
        <v>0</v>
      </c>
      <c r="P88" s="1" t="str" cm="1">
        <f t="array" ref="P88">IF(INDEX(Utilities!88:88,$B$15)="","",INDEX(Utilities!88:88,$B$15))</f>
        <v/>
      </c>
      <c r="Q88" s="1" t="str" cm="1">
        <f t="array" ref="Q88">IF(INDEX(Utilities!88:88,$B$15 + 2)="","",INDEX(Utilities!88:88,$B$15 + 2))</f>
        <v/>
      </c>
      <c r="S88">
        <f t="shared" si="79"/>
        <v>2098</v>
      </c>
      <c r="T88">
        <f t="shared" si="58"/>
        <v>2040</v>
      </c>
      <c r="U88" cm="1">
        <f t="array" ref="U88">IF(T88&gt;=MAX($D$3:$D$100),MAX($D$3:$D$100),IF(S88&lt;$D$3,$D$3,INDEX($D$3:$D$100,MATCH(S88,$D$3:$D$100)+1)))</f>
        <v>2040</v>
      </c>
      <c r="V88">
        <f t="shared" si="59"/>
        <v>2.73E-5</v>
      </c>
      <c r="W88">
        <f t="shared" si="60"/>
        <v>2.73E-5</v>
      </c>
      <c r="X88">
        <f t="shared" si="61"/>
        <v>2.73E-5</v>
      </c>
      <c r="Y88">
        <f t="shared" si="44"/>
        <v>2.9101800000000001E-2</v>
      </c>
      <c r="Z88">
        <f t="shared" si="45"/>
        <v>0</v>
      </c>
      <c r="AB88" s="1" t="str" cm="1">
        <f t="array" ref="AB88">IF(INDEX(Utilities!88:88,$B$15)="","",INDEX(Utilities!88:88,$B$15))</f>
        <v/>
      </c>
      <c r="AC88" s="1" t="str" cm="1">
        <f t="array" ref="AC88">IF(INDEX(Utilities!88:88,$B$15 + 3)="","",INDEX(Utilities!88:88,$B$15 + 3))</f>
        <v/>
      </c>
      <c r="AE88">
        <f t="shared" si="80"/>
        <v>2098</v>
      </c>
      <c r="AF88">
        <f t="shared" si="62"/>
        <v>2040</v>
      </c>
      <c r="AG88" cm="1">
        <f t="array" ref="AG88">IF(AF88&gt;=MAX($D$3:$D$100),MAX($D$3:$D$100),IF(AE88&lt;$D$3,$D$3,INDEX($D$3:$D$100,MATCH(AE88,$D$3:$D$100)+1)))</f>
        <v>2040</v>
      </c>
      <c r="AH88">
        <f t="shared" si="63"/>
        <v>2.6800000000000001E-4</v>
      </c>
      <c r="AI88">
        <f t="shared" si="64"/>
        <v>2.6800000000000001E-4</v>
      </c>
      <c r="AJ88">
        <f t="shared" si="65"/>
        <v>2.6800000000000001E-4</v>
      </c>
      <c r="AK88">
        <f t="shared" si="46"/>
        <v>0.285688</v>
      </c>
      <c r="AL88">
        <f t="shared" si="47"/>
        <v>0</v>
      </c>
      <c r="AN88" s="1" t="str" cm="1">
        <f t="array" ref="AN88">IF(INDEX(Utilities!88:88,$B$15)="","",INDEX(Utilities!88:88,$B$15))</f>
        <v/>
      </c>
      <c r="AO88" s="1" t="str" cm="1">
        <f t="array" ref="AO88">IF(INDEX(Utilities!88:88,$B$15 + 4)="","",INDEX(Utilities!88:88,$B$15 + 4))</f>
        <v/>
      </c>
      <c r="AQ88">
        <f t="shared" si="81"/>
        <v>2098</v>
      </c>
      <c r="AR88">
        <f t="shared" si="66"/>
        <v>2040</v>
      </c>
      <c r="AS88" cm="1">
        <f t="array" ref="AS88">IF(AR88&gt;=MAX($D$3:$D$100),MAX($D$3:$D$100),IF(AQ88&lt;$D$3,$D$3,INDEX($D$3:$D$100,MATCH(AQ88,$D$3:$D$100)+1)))</f>
        <v>2040</v>
      </c>
      <c r="AT88">
        <f t="shared" si="67"/>
        <v>6.0300000000000002E-5</v>
      </c>
      <c r="AU88">
        <f t="shared" si="68"/>
        <v>6.0300000000000002E-5</v>
      </c>
      <c r="AV88">
        <f t="shared" si="69"/>
        <v>6.0300000000000002E-5</v>
      </c>
      <c r="AW88">
        <f t="shared" si="48"/>
        <v>6.4279799999999998E-2</v>
      </c>
      <c r="AX88">
        <f t="shared" si="49"/>
        <v>0</v>
      </c>
      <c r="AZ88" s="1" t="str" cm="1">
        <f t="array" ref="AZ88">IF(INDEX(Utilities!88:88,$B$15)="","",INDEX(Utilities!88:88,$B$15))</f>
        <v/>
      </c>
      <c r="BA88" s="1" t="str" cm="1">
        <f t="array" ref="BA88">IF(INDEX(Utilities!88:88,$B$15 + 5)="","",INDEX(Utilities!88:88,$B$15 + 5))</f>
        <v/>
      </c>
      <c r="BC88">
        <f t="shared" si="82"/>
        <v>2098</v>
      </c>
      <c r="BD88">
        <f t="shared" si="70"/>
        <v>2040</v>
      </c>
      <c r="BE88" cm="1">
        <f t="array" ref="BE88">IF(BD88&gt;=MAX($D$3:$D$100),MAX($D$3:$D$100),IF(BC88&lt;$D$3,$D$3,INDEX($D$3:$D$100,MATCH(BC88,$D$3:$D$100)+1)))</f>
        <v>2040</v>
      </c>
      <c r="BF88">
        <f t="shared" si="71"/>
        <v>0.40600000000000003</v>
      </c>
      <c r="BG88">
        <f t="shared" si="72"/>
        <v>0.40600000000000003</v>
      </c>
      <c r="BH88">
        <f t="shared" si="73"/>
        <v>0.40600000000000003</v>
      </c>
      <c r="BI88">
        <f t="shared" si="50"/>
        <v>432.79600000000005</v>
      </c>
      <c r="BJ88">
        <f t="shared" si="51"/>
        <v>0</v>
      </c>
      <c r="BL88" s="1" t="str" cm="1">
        <f t="array" ref="BL88">IF(INDEX(Utilities!88:88,$B$15)="","",INDEX(Utilities!88:88,$B$15))</f>
        <v/>
      </c>
      <c r="BM88" s="1" t="str" cm="1">
        <f t="array" ref="BM88">IF(INDEX(Utilities!88:88,$B$15 + 6)="","",INDEX(Utilities!88:88,$B$15 + 6))</f>
        <v/>
      </c>
      <c r="BO88">
        <f t="shared" si="83"/>
        <v>2098</v>
      </c>
      <c r="BP88">
        <f t="shared" si="74"/>
        <v>2040</v>
      </c>
      <c r="BQ88" cm="1">
        <f t="array" ref="BQ88">IF(BP88&gt;=MAX($D$3:$D$100),MAX($D$3:$D$100),IF(BO88&lt;$D$3,$D$3,INDEX($D$3:$D$100,MATCH(BO88,$D$3:$D$100)+1)))</f>
        <v>2040</v>
      </c>
      <c r="BR88">
        <f t="shared" si="75"/>
        <v>6.1510000000000007</v>
      </c>
      <c r="BS88">
        <f t="shared" si="76"/>
        <v>6.1510000000000007</v>
      </c>
      <c r="BT88">
        <f t="shared" si="77"/>
        <v>6.1510000000000007</v>
      </c>
      <c r="BU88">
        <f t="shared" si="52"/>
        <v>6556.9660000000003</v>
      </c>
      <c r="BV88">
        <f t="shared" si="53"/>
        <v>0</v>
      </c>
    </row>
    <row r="89" spans="4:74" x14ac:dyDescent="0.25">
      <c r="D89" s="1" t="str" cm="1">
        <f t="array" ref="D89">IF(INDEX(Utilities!89:89,$B$15)="","",INDEX(Utilities!89:89,$B$15))</f>
        <v/>
      </c>
      <c r="E89" s="1" t="str" cm="1">
        <f t="array" ref="E89">IF(INDEX(Utilities!89:89,$B$15 + 1)="","",INDEX(Utilities!89:89,$B$15 + 1))</f>
        <v/>
      </c>
      <c r="G89">
        <f t="shared" si="78"/>
        <v>2099</v>
      </c>
      <c r="H89">
        <f t="shared" si="54"/>
        <v>2040</v>
      </c>
      <c r="I89" cm="1">
        <f t="array" ref="I89">IF(H89&gt;=MAX($D$3:$D$100),MAX($D$3:$D$100),IF(G89&lt;$D$3,$D$3,INDEX($D$3:$D$100,MATCH(G89,$D$3:$D$100)+1)))</f>
        <v>2040</v>
      </c>
      <c r="J89">
        <f t="shared" si="55"/>
        <v>4.0300000000000002E-2</v>
      </c>
      <c r="K89">
        <f t="shared" si="56"/>
        <v>4.0300000000000002E-2</v>
      </c>
      <c r="L89">
        <f t="shared" si="57"/>
        <v>4.0300000000000002E-2</v>
      </c>
      <c r="M89">
        <f t="shared" si="42"/>
        <v>42.959800000000001</v>
      </c>
      <c r="N89">
        <f t="shared" si="43"/>
        <v>0</v>
      </c>
      <c r="P89" s="1" t="str" cm="1">
        <f t="array" ref="P89">IF(INDEX(Utilities!89:89,$B$15)="","",INDEX(Utilities!89:89,$B$15))</f>
        <v/>
      </c>
      <c r="Q89" s="1" t="str" cm="1">
        <f t="array" ref="Q89">IF(INDEX(Utilities!89:89,$B$15 + 2)="","",INDEX(Utilities!89:89,$B$15 + 2))</f>
        <v/>
      </c>
      <c r="S89">
        <f t="shared" si="79"/>
        <v>2099</v>
      </c>
      <c r="T89">
        <f t="shared" si="58"/>
        <v>2040</v>
      </c>
      <c r="U89" cm="1">
        <f t="array" ref="U89">IF(T89&gt;=MAX($D$3:$D$100),MAX($D$3:$D$100),IF(S89&lt;$D$3,$D$3,INDEX($D$3:$D$100,MATCH(S89,$D$3:$D$100)+1)))</f>
        <v>2040</v>
      </c>
      <c r="V89">
        <f t="shared" si="59"/>
        <v>2.73E-5</v>
      </c>
      <c r="W89">
        <f t="shared" si="60"/>
        <v>2.73E-5</v>
      </c>
      <c r="X89">
        <f t="shared" si="61"/>
        <v>2.73E-5</v>
      </c>
      <c r="Y89">
        <f t="shared" si="44"/>
        <v>2.9101800000000001E-2</v>
      </c>
      <c r="Z89">
        <f t="shared" si="45"/>
        <v>0</v>
      </c>
      <c r="AB89" s="1" t="str" cm="1">
        <f t="array" ref="AB89">IF(INDEX(Utilities!89:89,$B$15)="","",INDEX(Utilities!89:89,$B$15))</f>
        <v/>
      </c>
      <c r="AC89" s="1" t="str" cm="1">
        <f t="array" ref="AC89">IF(INDEX(Utilities!89:89,$B$15 + 3)="","",INDEX(Utilities!89:89,$B$15 + 3))</f>
        <v/>
      </c>
      <c r="AE89">
        <f t="shared" si="80"/>
        <v>2099</v>
      </c>
      <c r="AF89">
        <f t="shared" si="62"/>
        <v>2040</v>
      </c>
      <c r="AG89" cm="1">
        <f t="array" ref="AG89">IF(AF89&gt;=MAX($D$3:$D$100),MAX($D$3:$D$100),IF(AE89&lt;$D$3,$D$3,INDEX($D$3:$D$100,MATCH(AE89,$D$3:$D$100)+1)))</f>
        <v>2040</v>
      </c>
      <c r="AH89">
        <f t="shared" si="63"/>
        <v>2.6800000000000001E-4</v>
      </c>
      <c r="AI89">
        <f t="shared" si="64"/>
        <v>2.6800000000000001E-4</v>
      </c>
      <c r="AJ89">
        <f t="shared" si="65"/>
        <v>2.6800000000000001E-4</v>
      </c>
      <c r="AK89">
        <f t="shared" si="46"/>
        <v>0.285688</v>
      </c>
      <c r="AL89">
        <f t="shared" si="47"/>
        <v>0</v>
      </c>
      <c r="AN89" s="1" t="str" cm="1">
        <f t="array" ref="AN89">IF(INDEX(Utilities!89:89,$B$15)="","",INDEX(Utilities!89:89,$B$15))</f>
        <v/>
      </c>
      <c r="AO89" s="1" t="str" cm="1">
        <f t="array" ref="AO89">IF(INDEX(Utilities!89:89,$B$15 + 4)="","",INDEX(Utilities!89:89,$B$15 + 4))</f>
        <v/>
      </c>
      <c r="AQ89">
        <f t="shared" si="81"/>
        <v>2099</v>
      </c>
      <c r="AR89">
        <f t="shared" si="66"/>
        <v>2040</v>
      </c>
      <c r="AS89" cm="1">
        <f t="array" ref="AS89">IF(AR89&gt;=MAX($D$3:$D$100),MAX($D$3:$D$100),IF(AQ89&lt;$D$3,$D$3,INDEX($D$3:$D$100,MATCH(AQ89,$D$3:$D$100)+1)))</f>
        <v>2040</v>
      </c>
      <c r="AT89">
        <f t="shared" si="67"/>
        <v>6.0300000000000002E-5</v>
      </c>
      <c r="AU89">
        <f t="shared" si="68"/>
        <v>6.0300000000000002E-5</v>
      </c>
      <c r="AV89">
        <f t="shared" si="69"/>
        <v>6.0300000000000002E-5</v>
      </c>
      <c r="AW89">
        <f t="shared" si="48"/>
        <v>6.4279799999999998E-2</v>
      </c>
      <c r="AX89">
        <f t="shared" si="49"/>
        <v>0</v>
      </c>
      <c r="AZ89" s="1" t="str" cm="1">
        <f t="array" ref="AZ89">IF(INDEX(Utilities!89:89,$B$15)="","",INDEX(Utilities!89:89,$B$15))</f>
        <v/>
      </c>
      <c r="BA89" s="1" t="str" cm="1">
        <f t="array" ref="BA89">IF(INDEX(Utilities!89:89,$B$15 + 5)="","",INDEX(Utilities!89:89,$B$15 + 5))</f>
        <v/>
      </c>
      <c r="BC89">
        <f t="shared" si="82"/>
        <v>2099</v>
      </c>
      <c r="BD89">
        <f t="shared" si="70"/>
        <v>2040</v>
      </c>
      <c r="BE89" cm="1">
        <f t="array" ref="BE89">IF(BD89&gt;=MAX($D$3:$D$100),MAX($D$3:$D$100),IF(BC89&lt;$D$3,$D$3,INDEX($D$3:$D$100,MATCH(BC89,$D$3:$D$100)+1)))</f>
        <v>2040</v>
      </c>
      <c r="BF89">
        <f t="shared" si="71"/>
        <v>0.40600000000000003</v>
      </c>
      <c r="BG89">
        <f t="shared" si="72"/>
        <v>0.40600000000000003</v>
      </c>
      <c r="BH89">
        <f t="shared" si="73"/>
        <v>0.40600000000000003</v>
      </c>
      <c r="BI89">
        <f t="shared" si="50"/>
        <v>432.79600000000005</v>
      </c>
      <c r="BJ89">
        <f t="shared" si="51"/>
        <v>0</v>
      </c>
      <c r="BL89" s="1" t="str" cm="1">
        <f t="array" ref="BL89">IF(INDEX(Utilities!89:89,$B$15)="","",INDEX(Utilities!89:89,$B$15))</f>
        <v/>
      </c>
      <c r="BM89" s="1" t="str" cm="1">
        <f t="array" ref="BM89">IF(INDEX(Utilities!89:89,$B$15 + 6)="","",INDEX(Utilities!89:89,$B$15 + 6))</f>
        <v/>
      </c>
      <c r="BO89">
        <f t="shared" si="83"/>
        <v>2099</v>
      </c>
      <c r="BP89">
        <f t="shared" si="74"/>
        <v>2040</v>
      </c>
      <c r="BQ89" cm="1">
        <f t="array" ref="BQ89">IF(BP89&gt;=MAX($D$3:$D$100),MAX($D$3:$D$100),IF(BO89&lt;$D$3,$D$3,INDEX($D$3:$D$100,MATCH(BO89,$D$3:$D$100)+1)))</f>
        <v>2040</v>
      </c>
      <c r="BR89">
        <f t="shared" si="75"/>
        <v>6.1510000000000007</v>
      </c>
      <c r="BS89">
        <f t="shared" si="76"/>
        <v>6.1510000000000007</v>
      </c>
      <c r="BT89">
        <f t="shared" si="77"/>
        <v>6.1510000000000007</v>
      </c>
      <c r="BU89">
        <f t="shared" si="52"/>
        <v>6556.9660000000003</v>
      </c>
      <c r="BV89">
        <f t="shared" si="53"/>
        <v>0</v>
      </c>
    </row>
    <row r="90" spans="4:74" x14ac:dyDescent="0.25">
      <c r="D90" s="1" t="str" cm="1">
        <f t="array" ref="D90">IF(INDEX(Utilities!90:90,$B$15)="","",INDEX(Utilities!90:90,$B$15))</f>
        <v/>
      </c>
      <c r="E90" s="1" t="str" cm="1">
        <f t="array" ref="E90">IF(INDEX(Utilities!90:90,$B$15 + 1)="","",INDEX(Utilities!90:90,$B$15 + 1))</f>
        <v/>
      </c>
      <c r="G90">
        <f t="shared" si="78"/>
        <v>2100</v>
      </c>
      <c r="H90">
        <f t="shared" si="54"/>
        <v>2040</v>
      </c>
      <c r="I90" cm="1">
        <f t="array" ref="I90">IF(H90&gt;=MAX($D$3:$D$100),MAX($D$3:$D$100),IF(G90&lt;$D$3,$D$3,INDEX($D$3:$D$100,MATCH(G90,$D$3:$D$100)+1)))</f>
        <v>2040</v>
      </c>
      <c r="J90">
        <f t="shared" si="55"/>
        <v>4.0300000000000002E-2</v>
      </c>
      <c r="K90">
        <f t="shared" si="56"/>
        <v>4.0300000000000002E-2</v>
      </c>
      <c r="L90">
        <f t="shared" si="57"/>
        <v>4.0300000000000002E-2</v>
      </c>
      <c r="M90">
        <f t="shared" si="42"/>
        <v>42.959800000000001</v>
      </c>
      <c r="N90">
        <f t="shared" si="43"/>
        <v>0</v>
      </c>
      <c r="P90" s="1" t="str" cm="1">
        <f t="array" ref="P90">IF(INDEX(Utilities!90:90,$B$15)="","",INDEX(Utilities!90:90,$B$15))</f>
        <v/>
      </c>
      <c r="Q90" s="1" t="str" cm="1">
        <f t="array" ref="Q90">IF(INDEX(Utilities!90:90,$B$15 + 2)="","",INDEX(Utilities!90:90,$B$15 + 2))</f>
        <v/>
      </c>
      <c r="S90">
        <f t="shared" si="79"/>
        <v>2100</v>
      </c>
      <c r="T90">
        <f t="shared" si="58"/>
        <v>2040</v>
      </c>
      <c r="U90" cm="1">
        <f t="array" ref="U90">IF(T90&gt;=MAX($D$3:$D$100),MAX($D$3:$D$100),IF(S90&lt;$D$3,$D$3,INDEX($D$3:$D$100,MATCH(S90,$D$3:$D$100)+1)))</f>
        <v>2040</v>
      </c>
      <c r="V90">
        <f t="shared" si="59"/>
        <v>2.73E-5</v>
      </c>
      <c r="W90">
        <f t="shared" si="60"/>
        <v>2.73E-5</v>
      </c>
      <c r="X90">
        <f t="shared" si="61"/>
        <v>2.73E-5</v>
      </c>
      <c r="Y90">
        <f t="shared" si="44"/>
        <v>2.9101800000000001E-2</v>
      </c>
      <c r="Z90">
        <f t="shared" si="45"/>
        <v>0</v>
      </c>
      <c r="AB90" s="1" t="str" cm="1">
        <f t="array" ref="AB90">IF(INDEX(Utilities!90:90,$B$15)="","",INDEX(Utilities!90:90,$B$15))</f>
        <v/>
      </c>
      <c r="AC90" s="1" t="str" cm="1">
        <f t="array" ref="AC90">IF(INDEX(Utilities!90:90,$B$15 + 3)="","",INDEX(Utilities!90:90,$B$15 + 3))</f>
        <v/>
      </c>
      <c r="AE90">
        <f t="shared" si="80"/>
        <v>2100</v>
      </c>
      <c r="AF90">
        <f t="shared" si="62"/>
        <v>2040</v>
      </c>
      <c r="AG90" cm="1">
        <f t="array" ref="AG90">IF(AF90&gt;=MAX($D$3:$D$100),MAX($D$3:$D$100),IF(AE90&lt;$D$3,$D$3,INDEX($D$3:$D$100,MATCH(AE90,$D$3:$D$100)+1)))</f>
        <v>2040</v>
      </c>
      <c r="AH90">
        <f t="shared" si="63"/>
        <v>2.6800000000000001E-4</v>
      </c>
      <c r="AI90">
        <f t="shared" si="64"/>
        <v>2.6800000000000001E-4</v>
      </c>
      <c r="AJ90">
        <f t="shared" si="65"/>
        <v>2.6800000000000001E-4</v>
      </c>
      <c r="AK90">
        <f t="shared" si="46"/>
        <v>0.285688</v>
      </c>
      <c r="AL90">
        <f t="shared" si="47"/>
        <v>0</v>
      </c>
      <c r="AN90" s="1" t="str" cm="1">
        <f t="array" ref="AN90">IF(INDEX(Utilities!90:90,$B$15)="","",INDEX(Utilities!90:90,$B$15))</f>
        <v/>
      </c>
      <c r="AO90" s="1" t="str" cm="1">
        <f t="array" ref="AO90">IF(INDEX(Utilities!90:90,$B$15 + 4)="","",INDEX(Utilities!90:90,$B$15 + 4))</f>
        <v/>
      </c>
      <c r="AQ90">
        <f t="shared" si="81"/>
        <v>2100</v>
      </c>
      <c r="AR90">
        <f t="shared" si="66"/>
        <v>2040</v>
      </c>
      <c r="AS90" cm="1">
        <f t="array" ref="AS90">IF(AR90&gt;=MAX($D$3:$D$100),MAX($D$3:$D$100),IF(AQ90&lt;$D$3,$D$3,INDEX($D$3:$D$100,MATCH(AQ90,$D$3:$D$100)+1)))</f>
        <v>2040</v>
      </c>
      <c r="AT90">
        <f t="shared" si="67"/>
        <v>6.0300000000000002E-5</v>
      </c>
      <c r="AU90">
        <f t="shared" si="68"/>
        <v>6.0300000000000002E-5</v>
      </c>
      <c r="AV90">
        <f t="shared" si="69"/>
        <v>6.0300000000000002E-5</v>
      </c>
      <c r="AW90">
        <f t="shared" si="48"/>
        <v>6.4279799999999998E-2</v>
      </c>
      <c r="AX90">
        <f t="shared" si="49"/>
        <v>0</v>
      </c>
      <c r="AZ90" s="1" t="str" cm="1">
        <f t="array" ref="AZ90">IF(INDEX(Utilities!90:90,$B$15)="","",INDEX(Utilities!90:90,$B$15))</f>
        <v/>
      </c>
      <c r="BA90" s="1" t="str" cm="1">
        <f t="array" ref="BA90">IF(INDEX(Utilities!90:90,$B$15 + 5)="","",INDEX(Utilities!90:90,$B$15 + 5))</f>
        <v/>
      </c>
      <c r="BC90">
        <f t="shared" si="82"/>
        <v>2100</v>
      </c>
      <c r="BD90">
        <f t="shared" si="70"/>
        <v>2040</v>
      </c>
      <c r="BE90" cm="1">
        <f t="array" ref="BE90">IF(BD90&gt;=MAX($D$3:$D$100),MAX($D$3:$D$100),IF(BC90&lt;$D$3,$D$3,INDEX($D$3:$D$100,MATCH(BC90,$D$3:$D$100)+1)))</f>
        <v>2040</v>
      </c>
      <c r="BF90">
        <f t="shared" si="71"/>
        <v>0.40600000000000003</v>
      </c>
      <c r="BG90">
        <f t="shared" si="72"/>
        <v>0.40600000000000003</v>
      </c>
      <c r="BH90">
        <f t="shared" si="73"/>
        <v>0.40600000000000003</v>
      </c>
      <c r="BI90">
        <f t="shared" si="50"/>
        <v>432.79600000000005</v>
      </c>
      <c r="BJ90">
        <f t="shared" si="51"/>
        <v>0</v>
      </c>
      <c r="BL90" s="1" t="str" cm="1">
        <f t="array" ref="BL90">IF(INDEX(Utilities!90:90,$B$15)="","",INDEX(Utilities!90:90,$B$15))</f>
        <v/>
      </c>
      <c r="BM90" s="1" t="str" cm="1">
        <f t="array" ref="BM90">IF(INDEX(Utilities!90:90,$B$15 + 6)="","",INDEX(Utilities!90:90,$B$15 + 6))</f>
        <v/>
      </c>
      <c r="BO90">
        <f t="shared" si="83"/>
        <v>2100</v>
      </c>
      <c r="BP90">
        <f t="shared" si="74"/>
        <v>2040</v>
      </c>
      <c r="BQ90" cm="1">
        <f t="array" ref="BQ90">IF(BP90&gt;=MAX($D$3:$D$100),MAX($D$3:$D$100),IF(BO90&lt;$D$3,$D$3,INDEX($D$3:$D$100,MATCH(BO90,$D$3:$D$100)+1)))</f>
        <v>2040</v>
      </c>
      <c r="BR90">
        <f t="shared" si="75"/>
        <v>6.1510000000000007</v>
      </c>
      <c r="BS90">
        <f t="shared" si="76"/>
        <v>6.1510000000000007</v>
      </c>
      <c r="BT90">
        <f t="shared" si="77"/>
        <v>6.1510000000000007</v>
      </c>
      <c r="BU90">
        <f t="shared" si="52"/>
        <v>6556.9660000000003</v>
      </c>
      <c r="BV90">
        <f t="shared" si="53"/>
        <v>0</v>
      </c>
    </row>
    <row r="91" spans="4:74" x14ac:dyDescent="0.25">
      <c r="D91" s="1" t="str" cm="1">
        <f t="array" ref="D91">IF(INDEX(Utilities!91:91,$B$15)="","",INDEX(Utilities!91:91,$B$15))</f>
        <v/>
      </c>
      <c r="E91" s="1" t="str" cm="1">
        <f t="array" ref="E91">IF(INDEX(Utilities!91:91,$B$15 + 1)="","",INDEX(Utilities!91:91,$B$15 + 1))</f>
        <v/>
      </c>
      <c r="G91">
        <f t="shared" si="78"/>
        <v>2101</v>
      </c>
      <c r="H91">
        <f t="shared" si="54"/>
        <v>2040</v>
      </c>
      <c r="I91" cm="1">
        <f t="array" ref="I91">IF(H91&gt;=MAX($D$3:$D$100),MAX($D$3:$D$100),IF(G91&lt;$D$3,$D$3,INDEX($D$3:$D$100,MATCH(G91,$D$3:$D$100)+1)))</f>
        <v>2040</v>
      </c>
      <c r="J91">
        <f t="shared" si="55"/>
        <v>4.0300000000000002E-2</v>
      </c>
      <c r="K91">
        <f t="shared" si="56"/>
        <v>4.0300000000000002E-2</v>
      </c>
      <c r="L91">
        <f t="shared" si="57"/>
        <v>4.0300000000000002E-2</v>
      </c>
      <c r="M91">
        <f t="shared" si="42"/>
        <v>42.959800000000001</v>
      </c>
      <c r="N91">
        <f t="shared" si="43"/>
        <v>0</v>
      </c>
      <c r="P91" s="1" t="str" cm="1">
        <f t="array" ref="P91">IF(INDEX(Utilities!91:91,$B$15)="","",INDEX(Utilities!91:91,$B$15))</f>
        <v/>
      </c>
      <c r="Q91" s="1" t="str" cm="1">
        <f t="array" ref="Q91">IF(INDEX(Utilities!91:91,$B$15 + 2)="","",INDEX(Utilities!91:91,$B$15 + 2))</f>
        <v/>
      </c>
      <c r="S91">
        <f t="shared" si="79"/>
        <v>2101</v>
      </c>
      <c r="T91">
        <f t="shared" si="58"/>
        <v>2040</v>
      </c>
      <c r="U91" cm="1">
        <f t="array" ref="U91">IF(T91&gt;=MAX($D$3:$D$100),MAX($D$3:$D$100),IF(S91&lt;$D$3,$D$3,INDEX($D$3:$D$100,MATCH(S91,$D$3:$D$100)+1)))</f>
        <v>2040</v>
      </c>
      <c r="V91">
        <f t="shared" si="59"/>
        <v>2.73E-5</v>
      </c>
      <c r="W91">
        <f t="shared" si="60"/>
        <v>2.73E-5</v>
      </c>
      <c r="X91">
        <f t="shared" si="61"/>
        <v>2.73E-5</v>
      </c>
      <c r="Y91">
        <f t="shared" si="44"/>
        <v>2.9101800000000001E-2</v>
      </c>
      <c r="Z91">
        <f t="shared" si="45"/>
        <v>0</v>
      </c>
      <c r="AB91" s="1" t="str" cm="1">
        <f t="array" ref="AB91">IF(INDEX(Utilities!91:91,$B$15)="","",INDEX(Utilities!91:91,$B$15))</f>
        <v/>
      </c>
      <c r="AC91" s="1" t="str" cm="1">
        <f t="array" ref="AC91">IF(INDEX(Utilities!91:91,$B$15 + 3)="","",INDEX(Utilities!91:91,$B$15 + 3))</f>
        <v/>
      </c>
      <c r="AE91">
        <f t="shared" si="80"/>
        <v>2101</v>
      </c>
      <c r="AF91">
        <f t="shared" si="62"/>
        <v>2040</v>
      </c>
      <c r="AG91" cm="1">
        <f t="array" ref="AG91">IF(AF91&gt;=MAX($D$3:$D$100),MAX($D$3:$D$100),IF(AE91&lt;$D$3,$D$3,INDEX($D$3:$D$100,MATCH(AE91,$D$3:$D$100)+1)))</f>
        <v>2040</v>
      </c>
      <c r="AH91">
        <f t="shared" si="63"/>
        <v>2.6800000000000001E-4</v>
      </c>
      <c r="AI91">
        <f t="shared" si="64"/>
        <v>2.6800000000000001E-4</v>
      </c>
      <c r="AJ91">
        <f t="shared" si="65"/>
        <v>2.6800000000000001E-4</v>
      </c>
      <c r="AK91">
        <f t="shared" si="46"/>
        <v>0.285688</v>
      </c>
      <c r="AL91">
        <f t="shared" si="47"/>
        <v>0</v>
      </c>
      <c r="AN91" s="1" t="str" cm="1">
        <f t="array" ref="AN91">IF(INDEX(Utilities!91:91,$B$15)="","",INDEX(Utilities!91:91,$B$15))</f>
        <v/>
      </c>
      <c r="AO91" s="1" t="str" cm="1">
        <f t="array" ref="AO91">IF(INDEX(Utilities!91:91,$B$15 + 4)="","",INDEX(Utilities!91:91,$B$15 + 4))</f>
        <v/>
      </c>
      <c r="AQ91">
        <f t="shared" si="81"/>
        <v>2101</v>
      </c>
      <c r="AR91">
        <f t="shared" si="66"/>
        <v>2040</v>
      </c>
      <c r="AS91" cm="1">
        <f t="array" ref="AS91">IF(AR91&gt;=MAX($D$3:$D$100),MAX($D$3:$D$100),IF(AQ91&lt;$D$3,$D$3,INDEX($D$3:$D$100,MATCH(AQ91,$D$3:$D$100)+1)))</f>
        <v>2040</v>
      </c>
      <c r="AT91">
        <f t="shared" si="67"/>
        <v>6.0300000000000002E-5</v>
      </c>
      <c r="AU91">
        <f t="shared" si="68"/>
        <v>6.0300000000000002E-5</v>
      </c>
      <c r="AV91">
        <f t="shared" si="69"/>
        <v>6.0300000000000002E-5</v>
      </c>
      <c r="AW91">
        <f t="shared" si="48"/>
        <v>6.4279799999999998E-2</v>
      </c>
      <c r="AX91">
        <f t="shared" si="49"/>
        <v>0</v>
      </c>
      <c r="AZ91" s="1" t="str" cm="1">
        <f t="array" ref="AZ91">IF(INDEX(Utilities!91:91,$B$15)="","",INDEX(Utilities!91:91,$B$15))</f>
        <v/>
      </c>
      <c r="BA91" s="1" t="str" cm="1">
        <f t="array" ref="BA91">IF(INDEX(Utilities!91:91,$B$15 + 5)="","",INDEX(Utilities!91:91,$B$15 + 5))</f>
        <v/>
      </c>
      <c r="BC91">
        <f t="shared" si="82"/>
        <v>2101</v>
      </c>
      <c r="BD91">
        <f t="shared" si="70"/>
        <v>2040</v>
      </c>
      <c r="BE91" cm="1">
        <f t="array" ref="BE91">IF(BD91&gt;=MAX($D$3:$D$100),MAX($D$3:$D$100),IF(BC91&lt;$D$3,$D$3,INDEX($D$3:$D$100,MATCH(BC91,$D$3:$D$100)+1)))</f>
        <v>2040</v>
      </c>
      <c r="BF91">
        <f t="shared" si="71"/>
        <v>0.40600000000000003</v>
      </c>
      <c r="BG91">
        <f t="shared" si="72"/>
        <v>0.40600000000000003</v>
      </c>
      <c r="BH91">
        <f t="shared" si="73"/>
        <v>0.40600000000000003</v>
      </c>
      <c r="BI91">
        <f t="shared" si="50"/>
        <v>432.79600000000005</v>
      </c>
      <c r="BJ91">
        <f t="shared" si="51"/>
        <v>0</v>
      </c>
      <c r="BL91" s="1" t="str" cm="1">
        <f t="array" ref="BL91">IF(INDEX(Utilities!91:91,$B$15)="","",INDEX(Utilities!91:91,$B$15))</f>
        <v/>
      </c>
      <c r="BM91" s="1" t="str" cm="1">
        <f t="array" ref="BM91">IF(INDEX(Utilities!91:91,$B$15 + 6)="","",INDEX(Utilities!91:91,$B$15 + 6))</f>
        <v/>
      </c>
      <c r="BO91">
        <f t="shared" si="83"/>
        <v>2101</v>
      </c>
      <c r="BP91">
        <f t="shared" si="74"/>
        <v>2040</v>
      </c>
      <c r="BQ91" cm="1">
        <f t="array" ref="BQ91">IF(BP91&gt;=MAX($D$3:$D$100),MAX($D$3:$D$100),IF(BO91&lt;$D$3,$D$3,INDEX($D$3:$D$100,MATCH(BO91,$D$3:$D$100)+1)))</f>
        <v>2040</v>
      </c>
      <c r="BR91">
        <f t="shared" si="75"/>
        <v>6.1510000000000007</v>
      </c>
      <c r="BS91">
        <f t="shared" si="76"/>
        <v>6.1510000000000007</v>
      </c>
      <c r="BT91">
        <f t="shared" si="77"/>
        <v>6.1510000000000007</v>
      </c>
      <c r="BU91">
        <f t="shared" si="52"/>
        <v>6556.9660000000003</v>
      </c>
      <c r="BV91">
        <f t="shared" si="53"/>
        <v>0</v>
      </c>
    </row>
    <row r="92" spans="4:74" x14ac:dyDescent="0.25">
      <c r="D92" s="1" t="str" cm="1">
        <f t="array" ref="D92">IF(INDEX(Utilities!92:92,$B$15)="","",INDEX(Utilities!92:92,$B$15))</f>
        <v/>
      </c>
      <c r="E92" s="1" t="str" cm="1">
        <f t="array" ref="E92">IF(INDEX(Utilities!92:92,$B$15 + 1)="","",INDEX(Utilities!92:92,$B$15 + 1))</f>
        <v/>
      </c>
      <c r="G92">
        <f t="shared" si="78"/>
        <v>2102</v>
      </c>
      <c r="H92">
        <f t="shared" si="54"/>
        <v>2040</v>
      </c>
      <c r="I92" cm="1">
        <f t="array" ref="I92">IF(H92&gt;=MAX($D$3:$D$100),MAX($D$3:$D$100),IF(G92&lt;$D$3,$D$3,INDEX($D$3:$D$100,MATCH(G92,$D$3:$D$100)+1)))</f>
        <v>2040</v>
      </c>
      <c r="J92">
        <f t="shared" si="55"/>
        <v>4.0300000000000002E-2</v>
      </c>
      <c r="K92">
        <f t="shared" si="56"/>
        <v>4.0300000000000002E-2</v>
      </c>
      <c r="L92">
        <f t="shared" si="57"/>
        <v>4.0300000000000002E-2</v>
      </c>
      <c r="M92">
        <f t="shared" si="42"/>
        <v>42.959800000000001</v>
      </c>
      <c r="N92">
        <f t="shared" si="43"/>
        <v>0</v>
      </c>
      <c r="P92" s="1" t="str" cm="1">
        <f t="array" ref="P92">IF(INDEX(Utilities!92:92,$B$15)="","",INDEX(Utilities!92:92,$B$15))</f>
        <v/>
      </c>
      <c r="Q92" s="1" t="str" cm="1">
        <f t="array" ref="Q92">IF(INDEX(Utilities!92:92,$B$15 + 2)="","",INDEX(Utilities!92:92,$B$15 + 2))</f>
        <v/>
      </c>
      <c r="S92">
        <f t="shared" si="79"/>
        <v>2102</v>
      </c>
      <c r="T92">
        <f t="shared" si="58"/>
        <v>2040</v>
      </c>
      <c r="U92" cm="1">
        <f t="array" ref="U92">IF(T92&gt;=MAX($D$3:$D$100),MAX($D$3:$D$100),IF(S92&lt;$D$3,$D$3,INDEX($D$3:$D$100,MATCH(S92,$D$3:$D$100)+1)))</f>
        <v>2040</v>
      </c>
      <c r="V92">
        <f t="shared" si="59"/>
        <v>2.73E-5</v>
      </c>
      <c r="W92">
        <f t="shared" si="60"/>
        <v>2.73E-5</v>
      </c>
      <c r="X92">
        <f t="shared" si="61"/>
        <v>2.73E-5</v>
      </c>
      <c r="Y92">
        <f t="shared" si="44"/>
        <v>2.9101800000000001E-2</v>
      </c>
      <c r="Z92">
        <f t="shared" si="45"/>
        <v>0</v>
      </c>
      <c r="AB92" s="1" t="str" cm="1">
        <f t="array" ref="AB92">IF(INDEX(Utilities!92:92,$B$15)="","",INDEX(Utilities!92:92,$B$15))</f>
        <v/>
      </c>
      <c r="AC92" s="1" t="str" cm="1">
        <f t="array" ref="AC92">IF(INDEX(Utilities!92:92,$B$15 + 3)="","",INDEX(Utilities!92:92,$B$15 + 3))</f>
        <v/>
      </c>
      <c r="AE92">
        <f t="shared" si="80"/>
        <v>2102</v>
      </c>
      <c r="AF92">
        <f t="shared" si="62"/>
        <v>2040</v>
      </c>
      <c r="AG92" cm="1">
        <f t="array" ref="AG92">IF(AF92&gt;=MAX($D$3:$D$100),MAX($D$3:$D$100),IF(AE92&lt;$D$3,$D$3,INDEX($D$3:$D$100,MATCH(AE92,$D$3:$D$100)+1)))</f>
        <v>2040</v>
      </c>
      <c r="AH92">
        <f t="shared" si="63"/>
        <v>2.6800000000000001E-4</v>
      </c>
      <c r="AI92">
        <f t="shared" si="64"/>
        <v>2.6800000000000001E-4</v>
      </c>
      <c r="AJ92">
        <f t="shared" si="65"/>
        <v>2.6800000000000001E-4</v>
      </c>
      <c r="AK92">
        <f t="shared" si="46"/>
        <v>0.285688</v>
      </c>
      <c r="AL92">
        <f t="shared" si="47"/>
        <v>0</v>
      </c>
      <c r="AN92" s="1" t="str" cm="1">
        <f t="array" ref="AN92">IF(INDEX(Utilities!92:92,$B$15)="","",INDEX(Utilities!92:92,$B$15))</f>
        <v/>
      </c>
      <c r="AO92" s="1" t="str" cm="1">
        <f t="array" ref="AO92">IF(INDEX(Utilities!92:92,$B$15 + 4)="","",INDEX(Utilities!92:92,$B$15 + 4))</f>
        <v/>
      </c>
      <c r="AQ92">
        <f t="shared" si="81"/>
        <v>2102</v>
      </c>
      <c r="AR92">
        <f t="shared" si="66"/>
        <v>2040</v>
      </c>
      <c r="AS92" cm="1">
        <f t="array" ref="AS92">IF(AR92&gt;=MAX($D$3:$D$100),MAX($D$3:$D$100),IF(AQ92&lt;$D$3,$D$3,INDEX($D$3:$D$100,MATCH(AQ92,$D$3:$D$100)+1)))</f>
        <v>2040</v>
      </c>
      <c r="AT92">
        <f t="shared" si="67"/>
        <v>6.0300000000000002E-5</v>
      </c>
      <c r="AU92">
        <f t="shared" si="68"/>
        <v>6.0300000000000002E-5</v>
      </c>
      <c r="AV92">
        <f t="shared" si="69"/>
        <v>6.0300000000000002E-5</v>
      </c>
      <c r="AW92">
        <f t="shared" si="48"/>
        <v>6.4279799999999998E-2</v>
      </c>
      <c r="AX92">
        <f t="shared" si="49"/>
        <v>0</v>
      </c>
      <c r="AZ92" s="1" t="str" cm="1">
        <f t="array" ref="AZ92">IF(INDEX(Utilities!92:92,$B$15)="","",INDEX(Utilities!92:92,$B$15))</f>
        <v/>
      </c>
      <c r="BA92" s="1" t="str" cm="1">
        <f t="array" ref="BA92">IF(INDEX(Utilities!92:92,$B$15 + 5)="","",INDEX(Utilities!92:92,$B$15 + 5))</f>
        <v/>
      </c>
      <c r="BC92">
        <f t="shared" si="82"/>
        <v>2102</v>
      </c>
      <c r="BD92">
        <f t="shared" si="70"/>
        <v>2040</v>
      </c>
      <c r="BE92" cm="1">
        <f t="array" ref="BE92">IF(BD92&gt;=MAX($D$3:$D$100),MAX($D$3:$D$100),IF(BC92&lt;$D$3,$D$3,INDEX($D$3:$D$100,MATCH(BC92,$D$3:$D$100)+1)))</f>
        <v>2040</v>
      </c>
      <c r="BF92">
        <f t="shared" si="71"/>
        <v>0.40600000000000003</v>
      </c>
      <c r="BG92">
        <f t="shared" si="72"/>
        <v>0.40600000000000003</v>
      </c>
      <c r="BH92">
        <f t="shared" si="73"/>
        <v>0.40600000000000003</v>
      </c>
      <c r="BI92">
        <f t="shared" si="50"/>
        <v>432.79600000000005</v>
      </c>
      <c r="BJ92">
        <f t="shared" si="51"/>
        <v>0</v>
      </c>
      <c r="BL92" s="1" t="str" cm="1">
        <f t="array" ref="BL92">IF(INDEX(Utilities!92:92,$B$15)="","",INDEX(Utilities!92:92,$B$15))</f>
        <v/>
      </c>
      <c r="BM92" s="1" t="str" cm="1">
        <f t="array" ref="BM92">IF(INDEX(Utilities!92:92,$B$15 + 6)="","",INDEX(Utilities!92:92,$B$15 + 6))</f>
        <v/>
      </c>
      <c r="BO92">
        <f t="shared" si="83"/>
        <v>2102</v>
      </c>
      <c r="BP92">
        <f t="shared" si="74"/>
        <v>2040</v>
      </c>
      <c r="BQ92" cm="1">
        <f t="array" ref="BQ92">IF(BP92&gt;=MAX($D$3:$D$100),MAX($D$3:$D$100),IF(BO92&lt;$D$3,$D$3,INDEX($D$3:$D$100,MATCH(BO92,$D$3:$D$100)+1)))</f>
        <v>2040</v>
      </c>
      <c r="BR92">
        <f t="shared" si="75"/>
        <v>6.1510000000000007</v>
      </c>
      <c r="BS92">
        <f t="shared" si="76"/>
        <v>6.1510000000000007</v>
      </c>
      <c r="BT92">
        <f t="shared" si="77"/>
        <v>6.1510000000000007</v>
      </c>
      <c r="BU92">
        <f t="shared" si="52"/>
        <v>6556.9660000000003</v>
      </c>
      <c r="BV92">
        <f t="shared" si="53"/>
        <v>0</v>
      </c>
    </row>
    <row r="93" spans="4:74" x14ac:dyDescent="0.25">
      <c r="D93" s="1" t="str" cm="1">
        <f t="array" ref="D93">IF(INDEX(Utilities!93:93,$B$15)="","",INDEX(Utilities!93:93,$B$15))</f>
        <v/>
      </c>
      <c r="E93" s="1" t="str" cm="1">
        <f t="array" ref="E93">IF(INDEX(Utilities!93:93,$B$15 + 1)="","",INDEX(Utilities!93:93,$B$15 + 1))</f>
        <v/>
      </c>
      <c r="G93">
        <f t="shared" si="78"/>
        <v>2103</v>
      </c>
      <c r="H93">
        <f t="shared" si="54"/>
        <v>2040</v>
      </c>
      <c r="I93" cm="1">
        <f t="array" ref="I93">IF(H93&gt;=MAX($D$3:$D$100),MAX($D$3:$D$100),IF(G93&lt;$D$3,$D$3,INDEX($D$3:$D$100,MATCH(G93,$D$3:$D$100)+1)))</f>
        <v>2040</v>
      </c>
      <c r="J93">
        <f t="shared" si="55"/>
        <v>4.0300000000000002E-2</v>
      </c>
      <c r="K93">
        <f t="shared" si="56"/>
        <v>4.0300000000000002E-2</v>
      </c>
      <c r="L93">
        <f t="shared" si="57"/>
        <v>4.0300000000000002E-2</v>
      </c>
      <c r="M93">
        <f t="shared" si="42"/>
        <v>42.959800000000001</v>
      </c>
      <c r="N93">
        <f t="shared" si="43"/>
        <v>0</v>
      </c>
      <c r="P93" s="1" t="str" cm="1">
        <f t="array" ref="P93">IF(INDEX(Utilities!93:93,$B$15)="","",INDEX(Utilities!93:93,$B$15))</f>
        <v/>
      </c>
      <c r="Q93" s="1" t="str" cm="1">
        <f t="array" ref="Q93">IF(INDEX(Utilities!93:93,$B$15 + 2)="","",INDEX(Utilities!93:93,$B$15 + 2))</f>
        <v/>
      </c>
      <c r="S93">
        <f t="shared" si="79"/>
        <v>2103</v>
      </c>
      <c r="T93">
        <f t="shared" si="58"/>
        <v>2040</v>
      </c>
      <c r="U93" cm="1">
        <f t="array" ref="U93">IF(T93&gt;=MAX($D$3:$D$100),MAX($D$3:$D$100),IF(S93&lt;$D$3,$D$3,INDEX($D$3:$D$100,MATCH(S93,$D$3:$D$100)+1)))</f>
        <v>2040</v>
      </c>
      <c r="V93">
        <f t="shared" si="59"/>
        <v>2.73E-5</v>
      </c>
      <c r="W93">
        <f t="shared" si="60"/>
        <v>2.73E-5</v>
      </c>
      <c r="X93">
        <f t="shared" si="61"/>
        <v>2.73E-5</v>
      </c>
      <c r="Y93">
        <f t="shared" si="44"/>
        <v>2.9101800000000001E-2</v>
      </c>
      <c r="Z93">
        <f t="shared" si="45"/>
        <v>0</v>
      </c>
      <c r="AB93" s="1" t="str" cm="1">
        <f t="array" ref="AB93">IF(INDEX(Utilities!93:93,$B$15)="","",INDEX(Utilities!93:93,$B$15))</f>
        <v/>
      </c>
      <c r="AC93" s="1" t="str" cm="1">
        <f t="array" ref="AC93">IF(INDEX(Utilities!93:93,$B$15 + 3)="","",INDEX(Utilities!93:93,$B$15 + 3))</f>
        <v/>
      </c>
      <c r="AE93">
        <f t="shared" si="80"/>
        <v>2103</v>
      </c>
      <c r="AF93">
        <f t="shared" si="62"/>
        <v>2040</v>
      </c>
      <c r="AG93" cm="1">
        <f t="array" ref="AG93">IF(AF93&gt;=MAX($D$3:$D$100),MAX($D$3:$D$100),IF(AE93&lt;$D$3,$D$3,INDEX($D$3:$D$100,MATCH(AE93,$D$3:$D$100)+1)))</f>
        <v>2040</v>
      </c>
      <c r="AH93">
        <f t="shared" si="63"/>
        <v>2.6800000000000001E-4</v>
      </c>
      <c r="AI93">
        <f t="shared" si="64"/>
        <v>2.6800000000000001E-4</v>
      </c>
      <c r="AJ93">
        <f t="shared" si="65"/>
        <v>2.6800000000000001E-4</v>
      </c>
      <c r="AK93">
        <f t="shared" si="46"/>
        <v>0.285688</v>
      </c>
      <c r="AL93">
        <f t="shared" si="47"/>
        <v>0</v>
      </c>
      <c r="AN93" s="1" t="str" cm="1">
        <f t="array" ref="AN93">IF(INDEX(Utilities!93:93,$B$15)="","",INDEX(Utilities!93:93,$B$15))</f>
        <v/>
      </c>
      <c r="AO93" s="1" t="str" cm="1">
        <f t="array" ref="AO93">IF(INDEX(Utilities!93:93,$B$15 + 4)="","",INDEX(Utilities!93:93,$B$15 + 4))</f>
        <v/>
      </c>
      <c r="AQ93">
        <f t="shared" si="81"/>
        <v>2103</v>
      </c>
      <c r="AR93">
        <f t="shared" si="66"/>
        <v>2040</v>
      </c>
      <c r="AS93" cm="1">
        <f t="array" ref="AS93">IF(AR93&gt;=MAX($D$3:$D$100),MAX($D$3:$D$100),IF(AQ93&lt;$D$3,$D$3,INDEX($D$3:$D$100,MATCH(AQ93,$D$3:$D$100)+1)))</f>
        <v>2040</v>
      </c>
      <c r="AT93">
        <f t="shared" si="67"/>
        <v>6.0300000000000002E-5</v>
      </c>
      <c r="AU93">
        <f t="shared" si="68"/>
        <v>6.0300000000000002E-5</v>
      </c>
      <c r="AV93">
        <f t="shared" si="69"/>
        <v>6.0300000000000002E-5</v>
      </c>
      <c r="AW93">
        <f t="shared" si="48"/>
        <v>6.4279799999999998E-2</v>
      </c>
      <c r="AX93">
        <f t="shared" si="49"/>
        <v>0</v>
      </c>
      <c r="AZ93" s="1" t="str" cm="1">
        <f t="array" ref="AZ93">IF(INDEX(Utilities!93:93,$B$15)="","",INDEX(Utilities!93:93,$B$15))</f>
        <v/>
      </c>
      <c r="BA93" s="1" t="str" cm="1">
        <f t="array" ref="BA93">IF(INDEX(Utilities!93:93,$B$15 + 5)="","",INDEX(Utilities!93:93,$B$15 + 5))</f>
        <v/>
      </c>
      <c r="BC93">
        <f t="shared" si="82"/>
        <v>2103</v>
      </c>
      <c r="BD93">
        <f t="shared" si="70"/>
        <v>2040</v>
      </c>
      <c r="BE93" cm="1">
        <f t="array" ref="BE93">IF(BD93&gt;=MAX($D$3:$D$100),MAX($D$3:$D$100),IF(BC93&lt;$D$3,$D$3,INDEX($D$3:$D$100,MATCH(BC93,$D$3:$D$100)+1)))</f>
        <v>2040</v>
      </c>
      <c r="BF93">
        <f t="shared" si="71"/>
        <v>0.40600000000000003</v>
      </c>
      <c r="BG93">
        <f t="shared" si="72"/>
        <v>0.40600000000000003</v>
      </c>
      <c r="BH93">
        <f t="shared" si="73"/>
        <v>0.40600000000000003</v>
      </c>
      <c r="BI93">
        <f t="shared" si="50"/>
        <v>432.79600000000005</v>
      </c>
      <c r="BJ93">
        <f t="shared" si="51"/>
        <v>0</v>
      </c>
      <c r="BL93" s="1" t="str" cm="1">
        <f t="array" ref="BL93">IF(INDEX(Utilities!93:93,$B$15)="","",INDEX(Utilities!93:93,$B$15))</f>
        <v/>
      </c>
      <c r="BM93" s="1" t="str" cm="1">
        <f t="array" ref="BM93">IF(INDEX(Utilities!93:93,$B$15 + 6)="","",INDEX(Utilities!93:93,$B$15 + 6))</f>
        <v/>
      </c>
      <c r="BO93">
        <f t="shared" si="83"/>
        <v>2103</v>
      </c>
      <c r="BP93">
        <f t="shared" si="74"/>
        <v>2040</v>
      </c>
      <c r="BQ93" cm="1">
        <f t="array" ref="BQ93">IF(BP93&gt;=MAX($D$3:$D$100),MAX($D$3:$D$100),IF(BO93&lt;$D$3,$D$3,INDEX($D$3:$D$100,MATCH(BO93,$D$3:$D$100)+1)))</f>
        <v>2040</v>
      </c>
      <c r="BR93">
        <f t="shared" si="75"/>
        <v>6.1510000000000007</v>
      </c>
      <c r="BS93">
        <f t="shared" si="76"/>
        <v>6.1510000000000007</v>
      </c>
      <c r="BT93">
        <f t="shared" si="77"/>
        <v>6.1510000000000007</v>
      </c>
      <c r="BU93">
        <f t="shared" si="52"/>
        <v>6556.9660000000003</v>
      </c>
      <c r="BV93">
        <f t="shared" si="53"/>
        <v>0</v>
      </c>
    </row>
    <row r="94" spans="4:74" x14ac:dyDescent="0.25">
      <c r="D94" s="1" t="str" cm="1">
        <f t="array" ref="D94">IF(INDEX(Utilities!94:94,$B$15)="","",INDEX(Utilities!94:94,$B$15))</f>
        <v/>
      </c>
      <c r="E94" s="1" t="str" cm="1">
        <f t="array" ref="E94">IF(INDEX(Utilities!94:94,$B$15 + 1)="","",INDEX(Utilities!94:94,$B$15 + 1))</f>
        <v/>
      </c>
      <c r="G94">
        <f t="shared" si="78"/>
        <v>2104</v>
      </c>
      <c r="H94">
        <f t="shared" si="54"/>
        <v>2040</v>
      </c>
      <c r="I94" cm="1">
        <f t="array" ref="I94">IF(H94&gt;=MAX($D$3:$D$100),MAX($D$3:$D$100),IF(G94&lt;$D$3,$D$3,INDEX($D$3:$D$100,MATCH(G94,$D$3:$D$100)+1)))</f>
        <v>2040</v>
      </c>
      <c r="J94">
        <f t="shared" si="55"/>
        <v>4.0300000000000002E-2</v>
      </c>
      <c r="K94">
        <f t="shared" si="56"/>
        <v>4.0300000000000002E-2</v>
      </c>
      <c r="L94">
        <f t="shared" si="57"/>
        <v>4.0300000000000002E-2</v>
      </c>
      <c r="M94">
        <f t="shared" si="42"/>
        <v>42.959800000000001</v>
      </c>
      <c r="N94">
        <f t="shared" si="43"/>
        <v>0</v>
      </c>
      <c r="P94" s="1" t="str" cm="1">
        <f t="array" ref="P94">IF(INDEX(Utilities!94:94,$B$15)="","",INDEX(Utilities!94:94,$B$15))</f>
        <v/>
      </c>
      <c r="Q94" s="1" t="str" cm="1">
        <f t="array" ref="Q94">IF(INDEX(Utilities!94:94,$B$15 + 2)="","",INDEX(Utilities!94:94,$B$15 + 2))</f>
        <v/>
      </c>
      <c r="S94">
        <f t="shared" si="79"/>
        <v>2104</v>
      </c>
      <c r="T94">
        <f t="shared" si="58"/>
        <v>2040</v>
      </c>
      <c r="U94" cm="1">
        <f t="array" ref="U94">IF(T94&gt;=MAX($D$3:$D$100),MAX($D$3:$D$100),IF(S94&lt;$D$3,$D$3,INDEX($D$3:$D$100,MATCH(S94,$D$3:$D$100)+1)))</f>
        <v>2040</v>
      </c>
      <c r="V94">
        <f t="shared" si="59"/>
        <v>2.73E-5</v>
      </c>
      <c r="W94">
        <f t="shared" si="60"/>
        <v>2.73E-5</v>
      </c>
      <c r="X94">
        <f t="shared" si="61"/>
        <v>2.73E-5</v>
      </c>
      <c r="Y94">
        <f t="shared" si="44"/>
        <v>2.9101800000000001E-2</v>
      </c>
      <c r="Z94">
        <f t="shared" si="45"/>
        <v>0</v>
      </c>
      <c r="AB94" s="1" t="str" cm="1">
        <f t="array" ref="AB94">IF(INDEX(Utilities!94:94,$B$15)="","",INDEX(Utilities!94:94,$B$15))</f>
        <v/>
      </c>
      <c r="AC94" s="1" t="str" cm="1">
        <f t="array" ref="AC94">IF(INDEX(Utilities!94:94,$B$15 + 3)="","",INDEX(Utilities!94:94,$B$15 + 3))</f>
        <v/>
      </c>
      <c r="AE94">
        <f t="shared" si="80"/>
        <v>2104</v>
      </c>
      <c r="AF94">
        <f t="shared" si="62"/>
        <v>2040</v>
      </c>
      <c r="AG94" cm="1">
        <f t="array" ref="AG94">IF(AF94&gt;=MAX($D$3:$D$100),MAX($D$3:$D$100),IF(AE94&lt;$D$3,$D$3,INDEX($D$3:$D$100,MATCH(AE94,$D$3:$D$100)+1)))</f>
        <v>2040</v>
      </c>
      <c r="AH94">
        <f t="shared" si="63"/>
        <v>2.6800000000000001E-4</v>
      </c>
      <c r="AI94">
        <f t="shared" si="64"/>
        <v>2.6800000000000001E-4</v>
      </c>
      <c r="AJ94">
        <f t="shared" si="65"/>
        <v>2.6800000000000001E-4</v>
      </c>
      <c r="AK94">
        <f t="shared" si="46"/>
        <v>0.285688</v>
      </c>
      <c r="AL94">
        <f t="shared" si="47"/>
        <v>0</v>
      </c>
      <c r="AN94" s="1" t="str" cm="1">
        <f t="array" ref="AN94">IF(INDEX(Utilities!94:94,$B$15)="","",INDEX(Utilities!94:94,$B$15))</f>
        <v/>
      </c>
      <c r="AO94" s="1" t="str" cm="1">
        <f t="array" ref="AO94">IF(INDEX(Utilities!94:94,$B$15 + 4)="","",INDEX(Utilities!94:94,$B$15 + 4))</f>
        <v/>
      </c>
      <c r="AQ94">
        <f t="shared" si="81"/>
        <v>2104</v>
      </c>
      <c r="AR94">
        <f t="shared" si="66"/>
        <v>2040</v>
      </c>
      <c r="AS94" cm="1">
        <f t="array" ref="AS94">IF(AR94&gt;=MAX($D$3:$D$100),MAX($D$3:$D$100),IF(AQ94&lt;$D$3,$D$3,INDEX($D$3:$D$100,MATCH(AQ94,$D$3:$D$100)+1)))</f>
        <v>2040</v>
      </c>
      <c r="AT94">
        <f t="shared" si="67"/>
        <v>6.0300000000000002E-5</v>
      </c>
      <c r="AU94">
        <f t="shared" si="68"/>
        <v>6.0300000000000002E-5</v>
      </c>
      <c r="AV94">
        <f t="shared" si="69"/>
        <v>6.0300000000000002E-5</v>
      </c>
      <c r="AW94">
        <f t="shared" si="48"/>
        <v>6.4279799999999998E-2</v>
      </c>
      <c r="AX94">
        <f t="shared" si="49"/>
        <v>0</v>
      </c>
      <c r="AZ94" s="1" t="str" cm="1">
        <f t="array" ref="AZ94">IF(INDEX(Utilities!94:94,$B$15)="","",INDEX(Utilities!94:94,$B$15))</f>
        <v/>
      </c>
      <c r="BA94" s="1" t="str" cm="1">
        <f t="array" ref="BA94">IF(INDEX(Utilities!94:94,$B$15 + 5)="","",INDEX(Utilities!94:94,$B$15 + 5))</f>
        <v/>
      </c>
      <c r="BC94">
        <f t="shared" si="82"/>
        <v>2104</v>
      </c>
      <c r="BD94">
        <f t="shared" si="70"/>
        <v>2040</v>
      </c>
      <c r="BE94" cm="1">
        <f t="array" ref="BE94">IF(BD94&gt;=MAX($D$3:$D$100),MAX($D$3:$D$100),IF(BC94&lt;$D$3,$D$3,INDEX($D$3:$D$100,MATCH(BC94,$D$3:$D$100)+1)))</f>
        <v>2040</v>
      </c>
      <c r="BF94">
        <f t="shared" si="71"/>
        <v>0.40600000000000003</v>
      </c>
      <c r="BG94">
        <f t="shared" si="72"/>
        <v>0.40600000000000003</v>
      </c>
      <c r="BH94">
        <f t="shared" si="73"/>
        <v>0.40600000000000003</v>
      </c>
      <c r="BI94">
        <f t="shared" si="50"/>
        <v>432.79600000000005</v>
      </c>
      <c r="BJ94">
        <f t="shared" si="51"/>
        <v>0</v>
      </c>
      <c r="BL94" s="1" t="str" cm="1">
        <f t="array" ref="BL94">IF(INDEX(Utilities!94:94,$B$15)="","",INDEX(Utilities!94:94,$B$15))</f>
        <v/>
      </c>
      <c r="BM94" s="1" t="str" cm="1">
        <f t="array" ref="BM94">IF(INDEX(Utilities!94:94,$B$15 + 6)="","",INDEX(Utilities!94:94,$B$15 + 6))</f>
        <v/>
      </c>
      <c r="BO94">
        <f t="shared" si="83"/>
        <v>2104</v>
      </c>
      <c r="BP94">
        <f t="shared" si="74"/>
        <v>2040</v>
      </c>
      <c r="BQ94" cm="1">
        <f t="array" ref="BQ94">IF(BP94&gt;=MAX($D$3:$D$100),MAX($D$3:$D$100),IF(BO94&lt;$D$3,$D$3,INDEX($D$3:$D$100,MATCH(BO94,$D$3:$D$100)+1)))</f>
        <v>2040</v>
      </c>
      <c r="BR94">
        <f t="shared" si="75"/>
        <v>6.1510000000000007</v>
      </c>
      <c r="BS94">
        <f t="shared" si="76"/>
        <v>6.1510000000000007</v>
      </c>
      <c r="BT94">
        <f t="shared" si="77"/>
        <v>6.1510000000000007</v>
      </c>
      <c r="BU94">
        <f t="shared" si="52"/>
        <v>6556.9660000000003</v>
      </c>
      <c r="BV94">
        <f t="shared" si="53"/>
        <v>0</v>
      </c>
    </row>
    <row r="95" spans="4:74" x14ac:dyDescent="0.25">
      <c r="D95" s="1" t="str" cm="1">
        <f t="array" ref="D95">IF(INDEX(Utilities!95:95,$B$15)="","",INDEX(Utilities!95:95,$B$15))</f>
        <v/>
      </c>
      <c r="E95" s="1" t="str" cm="1">
        <f t="array" ref="E95">IF(INDEX(Utilities!95:95,$B$15 + 1)="","",INDEX(Utilities!95:95,$B$15 + 1))</f>
        <v/>
      </c>
      <c r="G95">
        <f t="shared" si="78"/>
        <v>2105</v>
      </c>
      <c r="H95">
        <f t="shared" si="54"/>
        <v>2040</v>
      </c>
      <c r="I95" cm="1">
        <f t="array" ref="I95">IF(H95&gt;=MAX($D$3:$D$100),MAX($D$3:$D$100),IF(G95&lt;$D$3,$D$3,INDEX($D$3:$D$100,MATCH(G95,$D$3:$D$100)+1)))</f>
        <v>2040</v>
      </c>
      <c r="J95">
        <f t="shared" si="55"/>
        <v>4.0300000000000002E-2</v>
      </c>
      <c r="K95">
        <f t="shared" si="56"/>
        <v>4.0300000000000002E-2</v>
      </c>
      <c r="L95">
        <f t="shared" si="57"/>
        <v>4.0300000000000002E-2</v>
      </c>
      <c r="M95">
        <f t="shared" si="42"/>
        <v>42.959800000000001</v>
      </c>
      <c r="N95">
        <f t="shared" si="43"/>
        <v>0</v>
      </c>
      <c r="P95" s="1" t="str" cm="1">
        <f t="array" ref="P95">IF(INDEX(Utilities!95:95,$B$15)="","",INDEX(Utilities!95:95,$B$15))</f>
        <v/>
      </c>
      <c r="Q95" s="1" t="str" cm="1">
        <f t="array" ref="Q95">IF(INDEX(Utilities!95:95,$B$15 + 2)="","",INDEX(Utilities!95:95,$B$15 + 2))</f>
        <v/>
      </c>
      <c r="S95">
        <f t="shared" si="79"/>
        <v>2105</v>
      </c>
      <c r="T95">
        <f t="shared" si="58"/>
        <v>2040</v>
      </c>
      <c r="U95" cm="1">
        <f t="array" ref="U95">IF(T95&gt;=MAX($D$3:$D$100),MAX($D$3:$D$100),IF(S95&lt;$D$3,$D$3,INDEX($D$3:$D$100,MATCH(S95,$D$3:$D$100)+1)))</f>
        <v>2040</v>
      </c>
      <c r="V95">
        <f t="shared" si="59"/>
        <v>2.73E-5</v>
      </c>
      <c r="W95">
        <f t="shared" si="60"/>
        <v>2.73E-5</v>
      </c>
      <c r="X95">
        <f t="shared" si="61"/>
        <v>2.73E-5</v>
      </c>
      <c r="Y95">
        <f t="shared" si="44"/>
        <v>2.9101800000000001E-2</v>
      </c>
      <c r="Z95">
        <f t="shared" si="45"/>
        <v>0</v>
      </c>
      <c r="AB95" s="1" t="str" cm="1">
        <f t="array" ref="AB95">IF(INDEX(Utilities!95:95,$B$15)="","",INDEX(Utilities!95:95,$B$15))</f>
        <v/>
      </c>
      <c r="AC95" s="1" t="str" cm="1">
        <f t="array" ref="AC95">IF(INDEX(Utilities!95:95,$B$15 + 3)="","",INDEX(Utilities!95:95,$B$15 + 3))</f>
        <v/>
      </c>
      <c r="AE95">
        <f t="shared" si="80"/>
        <v>2105</v>
      </c>
      <c r="AF95">
        <f t="shared" si="62"/>
        <v>2040</v>
      </c>
      <c r="AG95" cm="1">
        <f t="array" ref="AG95">IF(AF95&gt;=MAX($D$3:$D$100),MAX($D$3:$D$100),IF(AE95&lt;$D$3,$D$3,INDEX($D$3:$D$100,MATCH(AE95,$D$3:$D$100)+1)))</f>
        <v>2040</v>
      </c>
      <c r="AH95">
        <f t="shared" si="63"/>
        <v>2.6800000000000001E-4</v>
      </c>
      <c r="AI95">
        <f t="shared" si="64"/>
        <v>2.6800000000000001E-4</v>
      </c>
      <c r="AJ95">
        <f t="shared" si="65"/>
        <v>2.6800000000000001E-4</v>
      </c>
      <c r="AK95">
        <f t="shared" si="46"/>
        <v>0.285688</v>
      </c>
      <c r="AL95">
        <f t="shared" si="47"/>
        <v>0</v>
      </c>
      <c r="AN95" s="1" t="str" cm="1">
        <f t="array" ref="AN95">IF(INDEX(Utilities!95:95,$B$15)="","",INDEX(Utilities!95:95,$B$15))</f>
        <v/>
      </c>
      <c r="AO95" s="1" t="str" cm="1">
        <f t="array" ref="AO95">IF(INDEX(Utilities!95:95,$B$15 + 4)="","",INDEX(Utilities!95:95,$B$15 + 4))</f>
        <v/>
      </c>
      <c r="AQ95">
        <f t="shared" si="81"/>
        <v>2105</v>
      </c>
      <c r="AR95">
        <f t="shared" si="66"/>
        <v>2040</v>
      </c>
      <c r="AS95" cm="1">
        <f t="array" ref="AS95">IF(AR95&gt;=MAX($D$3:$D$100),MAX($D$3:$D$100),IF(AQ95&lt;$D$3,$D$3,INDEX($D$3:$D$100,MATCH(AQ95,$D$3:$D$100)+1)))</f>
        <v>2040</v>
      </c>
      <c r="AT95">
        <f t="shared" si="67"/>
        <v>6.0300000000000002E-5</v>
      </c>
      <c r="AU95">
        <f t="shared" si="68"/>
        <v>6.0300000000000002E-5</v>
      </c>
      <c r="AV95">
        <f t="shared" si="69"/>
        <v>6.0300000000000002E-5</v>
      </c>
      <c r="AW95">
        <f t="shared" si="48"/>
        <v>6.4279799999999998E-2</v>
      </c>
      <c r="AX95">
        <f t="shared" si="49"/>
        <v>0</v>
      </c>
      <c r="AZ95" s="1" t="str" cm="1">
        <f t="array" ref="AZ95">IF(INDEX(Utilities!95:95,$B$15)="","",INDEX(Utilities!95:95,$B$15))</f>
        <v/>
      </c>
      <c r="BA95" s="1" t="str" cm="1">
        <f t="array" ref="BA95">IF(INDEX(Utilities!95:95,$B$15 + 5)="","",INDEX(Utilities!95:95,$B$15 + 5))</f>
        <v/>
      </c>
      <c r="BC95">
        <f t="shared" si="82"/>
        <v>2105</v>
      </c>
      <c r="BD95">
        <f t="shared" si="70"/>
        <v>2040</v>
      </c>
      <c r="BE95" cm="1">
        <f t="array" ref="BE95">IF(BD95&gt;=MAX($D$3:$D$100),MAX($D$3:$D$100),IF(BC95&lt;$D$3,$D$3,INDEX($D$3:$D$100,MATCH(BC95,$D$3:$D$100)+1)))</f>
        <v>2040</v>
      </c>
      <c r="BF95">
        <f t="shared" si="71"/>
        <v>0.40600000000000003</v>
      </c>
      <c r="BG95">
        <f t="shared" si="72"/>
        <v>0.40600000000000003</v>
      </c>
      <c r="BH95">
        <f t="shared" si="73"/>
        <v>0.40600000000000003</v>
      </c>
      <c r="BI95">
        <f t="shared" si="50"/>
        <v>432.79600000000005</v>
      </c>
      <c r="BJ95">
        <f t="shared" si="51"/>
        <v>0</v>
      </c>
      <c r="BL95" s="1" t="str" cm="1">
        <f t="array" ref="BL95">IF(INDEX(Utilities!95:95,$B$15)="","",INDEX(Utilities!95:95,$B$15))</f>
        <v/>
      </c>
      <c r="BM95" s="1" t="str" cm="1">
        <f t="array" ref="BM95">IF(INDEX(Utilities!95:95,$B$15 + 6)="","",INDEX(Utilities!95:95,$B$15 + 6))</f>
        <v/>
      </c>
      <c r="BO95">
        <f t="shared" si="83"/>
        <v>2105</v>
      </c>
      <c r="BP95">
        <f t="shared" si="74"/>
        <v>2040</v>
      </c>
      <c r="BQ95" cm="1">
        <f t="array" ref="BQ95">IF(BP95&gt;=MAX($D$3:$D$100),MAX($D$3:$D$100),IF(BO95&lt;$D$3,$D$3,INDEX($D$3:$D$100,MATCH(BO95,$D$3:$D$100)+1)))</f>
        <v>2040</v>
      </c>
      <c r="BR95">
        <f t="shared" si="75"/>
        <v>6.1510000000000007</v>
      </c>
      <c r="BS95">
        <f t="shared" si="76"/>
        <v>6.1510000000000007</v>
      </c>
      <c r="BT95">
        <f t="shared" si="77"/>
        <v>6.1510000000000007</v>
      </c>
      <c r="BU95">
        <f t="shared" si="52"/>
        <v>6556.9660000000003</v>
      </c>
      <c r="BV95">
        <f t="shared" si="53"/>
        <v>0</v>
      </c>
    </row>
    <row r="96" spans="4:74" x14ac:dyDescent="0.25">
      <c r="D96" s="1" t="str" cm="1">
        <f t="array" ref="D96">IF(INDEX(Utilities!96:96,$B$15)="","",INDEX(Utilities!96:96,$B$15))</f>
        <v/>
      </c>
      <c r="E96" s="1" t="str" cm="1">
        <f t="array" ref="E96">IF(INDEX(Utilities!96:96,$B$15 + 1)="","",INDEX(Utilities!96:96,$B$15 + 1))</f>
        <v/>
      </c>
      <c r="G96">
        <f t="shared" si="78"/>
        <v>2106</v>
      </c>
      <c r="H96">
        <f t="shared" si="54"/>
        <v>2040</v>
      </c>
      <c r="I96" cm="1">
        <f t="array" ref="I96">IF(H96&gt;=MAX($D$3:$D$100),MAX($D$3:$D$100),IF(G96&lt;$D$3,$D$3,INDEX($D$3:$D$100,MATCH(G96,$D$3:$D$100)+1)))</f>
        <v>2040</v>
      </c>
      <c r="J96">
        <f t="shared" si="55"/>
        <v>4.0300000000000002E-2</v>
      </c>
      <c r="K96">
        <f t="shared" si="56"/>
        <v>4.0300000000000002E-2</v>
      </c>
      <c r="L96">
        <f t="shared" si="57"/>
        <v>4.0300000000000002E-2</v>
      </c>
      <c r="M96">
        <f t="shared" si="42"/>
        <v>42.959800000000001</v>
      </c>
      <c r="N96">
        <f t="shared" si="43"/>
        <v>0</v>
      </c>
      <c r="P96" s="1" t="str" cm="1">
        <f t="array" ref="P96">IF(INDEX(Utilities!96:96,$B$15)="","",INDEX(Utilities!96:96,$B$15))</f>
        <v/>
      </c>
      <c r="Q96" s="1" t="str" cm="1">
        <f t="array" ref="Q96">IF(INDEX(Utilities!96:96,$B$15 + 2)="","",INDEX(Utilities!96:96,$B$15 + 2))</f>
        <v/>
      </c>
      <c r="S96">
        <f t="shared" si="79"/>
        <v>2106</v>
      </c>
      <c r="T96">
        <f t="shared" si="58"/>
        <v>2040</v>
      </c>
      <c r="U96" cm="1">
        <f t="array" ref="U96">IF(T96&gt;=MAX($D$3:$D$100),MAX($D$3:$D$100),IF(S96&lt;$D$3,$D$3,INDEX($D$3:$D$100,MATCH(S96,$D$3:$D$100)+1)))</f>
        <v>2040</v>
      </c>
      <c r="V96">
        <f t="shared" si="59"/>
        <v>2.73E-5</v>
      </c>
      <c r="W96">
        <f t="shared" si="60"/>
        <v>2.73E-5</v>
      </c>
      <c r="X96">
        <f t="shared" si="61"/>
        <v>2.73E-5</v>
      </c>
      <c r="Y96">
        <f t="shared" si="44"/>
        <v>2.9101800000000001E-2</v>
      </c>
      <c r="Z96">
        <f t="shared" si="45"/>
        <v>0</v>
      </c>
      <c r="AB96" s="1" t="str" cm="1">
        <f t="array" ref="AB96">IF(INDEX(Utilities!96:96,$B$15)="","",INDEX(Utilities!96:96,$B$15))</f>
        <v/>
      </c>
      <c r="AC96" s="1" t="str" cm="1">
        <f t="array" ref="AC96">IF(INDEX(Utilities!96:96,$B$15 + 3)="","",INDEX(Utilities!96:96,$B$15 + 3))</f>
        <v/>
      </c>
      <c r="AE96">
        <f t="shared" si="80"/>
        <v>2106</v>
      </c>
      <c r="AF96">
        <f t="shared" si="62"/>
        <v>2040</v>
      </c>
      <c r="AG96" cm="1">
        <f t="array" ref="AG96">IF(AF96&gt;=MAX($D$3:$D$100),MAX($D$3:$D$100),IF(AE96&lt;$D$3,$D$3,INDEX($D$3:$D$100,MATCH(AE96,$D$3:$D$100)+1)))</f>
        <v>2040</v>
      </c>
      <c r="AH96">
        <f t="shared" si="63"/>
        <v>2.6800000000000001E-4</v>
      </c>
      <c r="AI96">
        <f t="shared" si="64"/>
        <v>2.6800000000000001E-4</v>
      </c>
      <c r="AJ96">
        <f t="shared" si="65"/>
        <v>2.6800000000000001E-4</v>
      </c>
      <c r="AK96">
        <f t="shared" si="46"/>
        <v>0.285688</v>
      </c>
      <c r="AL96">
        <f t="shared" si="47"/>
        <v>0</v>
      </c>
      <c r="AN96" s="1" t="str" cm="1">
        <f t="array" ref="AN96">IF(INDEX(Utilities!96:96,$B$15)="","",INDEX(Utilities!96:96,$B$15))</f>
        <v/>
      </c>
      <c r="AO96" s="1" t="str" cm="1">
        <f t="array" ref="AO96">IF(INDEX(Utilities!96:96,$B$15 + 4)="","",INDEX(Utilities!96:96,$B$15 + 4))</f>
        <v/>
      </c>
      <c r="AQ96">
        <f t="shared" si="81"/>
        <v>2106</v>
      </c>
      <c r="AR96">
        <f t="shared" si="66"/>
        <v>2040</v>
      </c>
      <c r="AS96" cm="1">
        <f t="array" ref="AS96">IF(AR96&gt;=MAX($D$3:$D$100),MAX($D$3:$D$100),IF(AQ96&lt;$D$3,$D$3,INDEX($D$3:$D$100,MATCH(AQ96,$D$3:$D$100)+1)))</f>
        <v>2040</v>
      </c>
      <c r="AT96">
        <f t="shared" si="67"/>
        <v>6.0300000000000002E-5</v>
      </c>
      <c r="AU96">
        <f t="shared" si="68"/>
        <v>6.0300000000000002E-5</v>
      </c>
      <c r="AV96">
        <f t="shared" si="69"/>
        <v>6.0300000000000002E-5</v>
      </c>
      <c r="AW96">
        <f t="shared" si="48"/>
        <v>6.4279799999999998E-2</v>
      </c>
      <c r="AX96">
        <f t="shared" si="49"/>
        <v>0</v>
      </c>
      <c r="AZ96" s="1" t="str" cm="1">
        <f t="array" ref="AZ96">IF(INDEX(Utilities!96:96,$B$15)="","",INDEX(Utilities!96:96,$B$15))</f>
        <v/>
      </c>
      <c r="BA96" s="1" t="str" cm="1">
        <f t="array" ref="BA96">IF(INDEX(Utilities!96:96,$B$15 + 5)="","",INDEX(Utilities!96:96,$B$15 + 5))</f>
        <v/>
      </c>
      <c r="BC96">
        <f t="shared" si="82"/>
        <v>2106</v>
      </c>
      <c r="BD96">
        <f t="shared" si="70"/>
        <v>2040</v>
      </c>
      <c r="BE96" cm="1">
        <f t="array" ref="BE96">IF(BD96&gt;=MAX($D$3:$D$100),MAX($D$3:$D$100),IF(BC96&lt;$D$3,$D$3,INDEX($D$3:$D$100,MATCH(BC96,$D$3:$D$100)+1)))</f>
        <v>2040</v>
      </c>
      <c r="BF96">
        <f t="shared" si="71"/>
        <v>0.40600000000000003</v>
      </c>
      <c r="BG96">
        <f t="shared" si="72"/>
        <v>0.40600000000000003</v>
      </c>
      <c r="BH96">
        <f t="shared" si="73"/>
        <v>0.40600000000000003</v>
      </c>
      <c r="BI96">
        <f t="shared" si="50"/>
        <v>432.79600000000005</v>
      </c>
      <c r="BJ96">
        <f t="shared" si="51"/>
        <v>0</v>
      </c>
      <c r="BL96" s="1" t="str" cm="1">
        <f t="array" ref="BL96">IF(INDEX(Utilities!96:96,$B$15)="","",INDEX(Utilities!96:96,$B$15))</f>
        <v/>
      </c>
      <c r="BM96" s="1" t="str" cm="1">
        <f t="array" ref="BM96">IF(INDEX(Utilities!96:96,$B$15 + 6)="","",INDEX(Utilities!96:96,$B$15 + 6))</f>
        <v/>
      </c>
      <c r="BO96">
        <f t="shared" si="83"/>
        <v>2106</v>
      </c>
      <c r="BP96">
        <f t="shared" si="74"/>
        <v>2040</v>
      </c>
      <c r="BQ96" cm="1">
        <f t="array" ref="BQ96">IF(BP96&gt;=MAX($D$3:$D$100),MAX($D$3:$D$100),IF(BO96&lt;$D$3,$D$3,INDEX($D$3:$D$100,MATCH(BO96,$D$3:$D$100)+1)))</f>
        <v>2040</v>
      </c>
      <c r="BR96">
        <f t="shared" si="75"/>
        <v>6.1510000000000007</v>
      </c>
      <c r="BS96">
        <f t="shared" si="76"/>
        <v>6.1510000000000007</v>
      </c>
      <c r="BT96">
        <f t="shared" si="77"/>
        <v>6.1510000000000007</v>
      </c>
      <c r="BU96">
        <f t="shared" si="52"/>
        <v>6556.9660000000003</v>
      </c>
      <c r="BV96">
        <f t="shared" si="53"/>
        <v>0</v>
      </c>
    </row>
    <row r="97" spans="4:74" x14ac:dyDescent="0.25">
      <c r="D97" s="1" t="str" cm="1">
        <f t="array" ref="D97">IF(INDEX(Utilities!97:97,$B$15)="","",INDEX(Utilities!97:97,$B$15))</f>
        <v/>
      </c>
      <c r="E97" s="1" t="str" cm="1">
        <f t="array" ref="E97">IF(INDEX(Utilities!97:97,$B$15 + 1)="","",INDEX(Utilities!97:97,$B$15 + 1))</f>
        <v/>
      </c>
      <c r="G97">
        <f t="shared" si="78"/>
        <v>2107</v>
      </c>
      <c r="H97">
        <f t="shared" si="54"/>
        <v>2040</v>
      </c>
      <c r="I97" cm="1">
        <f t="array" ref="I97">IF(H97&gt;=MAX($D$3:$D$100),MAX($D$3:$D$100),IF(G97&lt;$D$3,$D$3,INDEX($D$3:$D$100,MATCH(G97,$D$3:$D$100)+1)))</f>
        <v>2040</v>
      </c>
      <c r="J97">
        <f t="shared" si="55"/>
        <v>4.0300000000000002E-2</v>
      </c>
      <c r="K97">
        <f t="shared" si="56"/>
        <v>4.0300000000000002E-2</v>
      </c>
      <c r="L97">
        <f t="shared" si="57"/>
        <v>4.0300000000000002E-2</v>
      </c>
      <c r="M97">
        <f t="shared" si="42"/>
        <v>42.959800000000001</v>
      </c>
      <c r="N97">
        <f t="shared" si="43"/>
        <v>0</v>
      </c>
      <c r="P97" s="1" t="str" cm="1">
        <f t="array" ref="P97">IF(INDEX(Utilities!97:97,$B$15)="","",INDEX(Utilities!97:97,$B$15))</f>
        <v/>
      </c>
      <c r="Q97" s="1" t="str" cm="1">
        <f t="array" ref="Q97">IF(INDEX(Utilities!97:97,$B$15 + 2)="","",INDEX(Utilities!97:97,$B$15 + 2))</f>
        <v/>
      </c>
      <c r="S97">
        <f t="shared" si="79"/>
        <v>2107</v>
      </c>
      <c r="T97">
        <f t="shared" si="58"/>
        <v>2040</v>
      </c>
      <c r="U97" cm="1">
        <f t="array" ref="U97">IF(T97&gt;=MAX($D$3:$D$100),MAX($D$3:$D$100),IF(S97&lt;$D$3,$D$3,INDEX($D$3:$D$100,MATCH(S97,$D$3:$D$100)+1)))</f>
        <v>2040</v>
      </c>
      <c r="V97">
        <f t="shared" si="59"/>
        <v>2.73E-5</v>
      </c>
      <c r="W97">
        <f t="shared" si="60"/>
        <v>2.73E-5</v>
      </c>
      <c r="X97">
        <f t="shared" si="61"/>
        <v>2.73E-5</v>
      </c>
      <c r="Y97">
        <f t="shared" si="44"/>
        <v>2.9101800000000001E-2</v>
      </c>
      <c r="Z97">
        <f t="shared" si="45"/>
        <v>0</v>
      </c>
      <c r="AB97" s="1" t="str" cm="1">
        <f t="array" ref="AB97">IF(INDEX(Utilities!97:97,$B$15)="","",INDEX(Utilities!97:97,$B$15))</f>
        <v/>
      </c>
      <c r="AC97" s="1" t="str" cm="1">
        <f t="array" ref="AC97">IF(INDEX(Utilities!97:97,$B$15 + 3)="","",INDEX(Utilities!97:97,$B$15 + 3))</f>
        <v/>
      </c>
      <c r="AE97">
        <f t="shared" si="80"/>
        <v>2107</v>
      </c>
      <c r="AF97">
        <f t="shared" si="62"/>
        <v>2040</v>
      </c>
      <c r="AG97" cm="1">
        <f t="array" ref="AG97">IF(AF97&gt;=MAX($D$3:$D$100),MAX($D$3:$D$100),IF(AE97&lt;$D$3,$D$3,INDEX($D$3:$D$100,MATCH(AE97,$D$3:$D$100)+1)))</f>
        <v>2040</v>
      </c>
      <c r="AH97">
        <f t="shared" si="63"/>
        <v>2.6800000000000001E-4</v>
      </c>
      <c r="AI97">
        <f t="shared" si="64"/>
        <v>2.6800000000000001E-4</v>
      </c>
      <c r="AJ97">
        <f t="shared" si="65"/>
        <v>2.6800000000000001E-4</v>
      </c>
      <c r="AK97">
        <f t="shared" si="46"/>
        <v>0.285688</v>
      </c>
      <c r="AL97">
        <f t="shared" si="47"/>
        <v>0</v>
      </c>
      <c r="AN97" s="1" t="str" cm="1">
        <f t="array" ref="AN97">IF(INDEX(Utilities!97:97,$B$15)="","",INDEX(Utilities!97:97,$B$15))</f>
        <v/>
      </c>
      <c r="AO97" s="1" t="str" cm="1">
        <f t="array" ref="AO97">IF(INDEX(Utilities!97:97,$B$15 + 4)="","",INDEX(Utilities!97:97,$B$15 + 4))</f>
        <v/>
      </c>
      <c r="AQ97">
        <f t="shared" si="81"/>
        <v>2107</v>
      </c>
      <c r="AR97">
        <f t="shared" si="66"/>
        <v>2040</v>
      </c>
      <c r="AS97" cm="1">
        <f t="array" ref="AS97">IF(AR97&gt;=MAX($D$3:$D$100),MAX($D$3:$D$100),IF(AQ97&lt;$D$3,$D$3,INDEX($D$3:$D$100,MATCH(AQ97,$D$3:$D$100)+1)))</f>
        <v>2040</v>
      </c>
      <c r="AT97">
        <f t="shared" si="67"/>
        <v>6.0300000000000002E-5</v>
      </c>
      <c r="AU97">
        <f t="shared" si="68"/>
        <v>6.0300000000000002E-5</v>
      </c>
      <c r="AV97">
        <f t="shared" si="69"/>
        <v>6.0300000000000002E-5</v>
      </c>
      <c r="AW97">
        <f t="shared" si="48"/>
        <v>6.4279799999999998E-2</v>
      </c>
      <c r="AX97">
        <f t="shared" si="49"/>
        <v>0</v>
      </c>
      <c r="AZ97" s="1" t="str" cm="1">
        <f t="array" ref="AZ97">IF(INDEX(Utilities!97:97,$B$15)="","",INDEX(Utilities!97:97,$B$15))</f>
        <v/>
      </c>
      <c r="BA97" s="1" t="str" cm="1">
        <f t="array" ref="BA97">IF(INDEX(Utilities!97:97,$B$15 + 5)="","",INDEX(Utilities!97:97,$B$15 + 5))</f>
        <v/>
      </c>
      <c r="BC97">
        <f t="shared" si="82"/>
        <v>2107</v>
      </c>
      <c r="BD97">
        <f t="shared" si="70"/>
        <v>2040</v>
      </c>
      <c r="BE97" cm="1">
        <f t="array" ref="BE97">IF(BD97&gt;=MAX($D$3:$D$100),MAX($D$3:$D$100),IF(BC97&lt;$D$3,$D$3,INDEX($D$3:$D$100,MATCH(BC97,$D$3:$D$100)+1)))</f>
        <v>2040</v>
      </c>
      <c r="BF97">
        <f t="shared" si="71"/>
        <v>0.40600000000000003</v>
      </c>
      <c r="BG97">
        <f t="shared" si="72"/>
        <v>0.40600000000000003</v>
      </c>
      <c r="BH97">
        <f t="shared" si="73"/>
        <v>0.40600000000000003</v>
      </c>
      <c r="BI97">
        <f t="shared" si="50"/>
        <v>432.79600000000005</v>
      </c>
      <c r="BJ97">
        <f t="shared" si="51"/>
        <v>0</v>
      </c>
      <c r="BL97" s="1" t="str" cm="1">
        <f t="array" ref="BL97">IF(INDEX(Utilities!97:97,$B$15)="","",INDEX(Utilities!97:97,$B$15))</f>
        <v/>
      </c>
      <c r="BM97" s="1" t="str" cm="1">
        <f t="array" ref="BM97">IF(INDEX(Utilities!97:97,$B$15 + 6)="","",INDEX(Utilities!97:97,$B$15 + 6))</f>
        <v/>
      </c>
      <c r="BO97">
        <f t="shared" si="83"/>
        <v>2107</v>
      </c>
      <c r="BP97">
        <f t="shared" si="74"/>
        <v>2040</v>
      </c>
      <c r="BQ97" cm="1">
        <f t="array" ref="BQ97">IF(BP97&gt;=MAX($D$3:$D$100),MAX($D$3:$D$100),IF(BO97&lt;$D$3,$D$3,INDEX($D$3:$D$100,MATCH(BO97,$D$3:$D$100)+1)))</f>
        <v>2040</v>
      </c>
      <c r="BR97">
        <f t="shared" si="75"/>
        <v>6.1510000000000007</v>
      </c>
      <c r="BS97">
        <f t="shared" si="76"/>
        <v>6.1510000000000007</v>
      </c>
      <c r="BT97">
        <f t="shared" si="77"/>
        <v>6.1510000000000007</v>
      </c>
      <c r="BU97">
        <f t="shared" si="52"/>
        <v>6556.9660000000003</v>
      </c>
      <c r="BV97">
        <f t="shared" si="53"/>
        <v>0</v>
      </c>
    </row>
    <row r="98" spans="4:74" x14ac:dyDescent="0.25">
      <c r="D98" s="1" t="str" cm="1">
        <f t="array" ref="D98">IF(INDEX(Utilities!98:98,$B$15)="","",INDEX(Utilities!98:98,$B$15))</f>
        <v/>
      </c>
      <c r="E98" s="1" t="str" cm="1">
        <f t="array" ref="E98">IF(INDEX(Utilities!98:98,$B$15 + 1)="","",INDEX(Utilities!98:98,$B$15 + 1))</f>
        <v/>
      </c>
      <c r="G98">
        <f t="shared" si="78"/>
        <v>2108</v>
      </c>
      <c r="H98">
        <f t="shared" si="54"/>
        <v>2040</v>
      </c>
      <c r="I98" cm="1">
        <f t="array" ref="I98">IF(H98&gt;=MAX($D$3:$D$100),MAX($D$3:$D$100),IF(G98&lt;$D$3,$D$3,INDEX($D$3:$D$100,MATCH(G98,$D$3:$D$100)+1)))</f>
        <v>2040</v>
      </c>
      <c r="J98">
        <f t="shared" si="55"/>
        <v>4.0300000000000002E-2</v>
      </c>
      <c r="K98">
        <f t="shared" si="56"/>
        <v>4.0300000000000002E-2</v>
      </c>
      <c r="L98">
        <f t="shared" si="57"/>
        <v>4.0300000000000002E-2</v>
      </c>
      <c r="M98">
        <f t="shared" si="42"/>
        <v>42.959800000000001</v>
      </c>
      <c r="N98">
        <f t="shared" si="43"/>
        <v>0</v>
      </c>
      <c r="P98" s="1" t="str" cm="1">
        <f t="array" ref="P98">IF(INDEX(Utilities!98:98,$B$15)="","",INDEX(Utilities!98:98,$B$15))</f>
        <v/>
      </c>
      <c r="Q98" s="1" t="str" cm="1">
        <f t="array" ref="Q98">IF(INDEX(Utilities!98:98,$B$15 + 2)="","",INDEX(Utilities!98:98,$B$15 + 2))</f>
        <v/>
      </c>
      <c r="S98">
        <f t="shared" si="79"/>
        <v>2108</v>
      </c>
      <c r="T98">
        <f t="shared" si="58"/>
        <v>2040</v>
      </c>
      <c r="U98" cm="1">
        <f t="array" ref="U98">IF(T98&gt;=MAX($D$3:$D$100),MAX($D$3:$D$100),IF(S98&lt;$D$3,$D$3,INDEX($D$3:$D$100,MATCH(S98,$D$3:$D$100)+1)))</f>
        <v>2040</v>
      </c>
      <c r="V98">
        <f t="shared" si="59"/>
        <v>2.73E-5</v>
      </c>
      <c r="W98">
        <f t="shared" si="60"/>
        <v>2.73E-5</v>
      </c>
      <c r="X98">
        <f t="shared" si="61"/>
        <v>2.73E-5</v>
      </c>
      <c r="Y98">
        <f t="shared" si="44"/>
        <v>2.9101800000000001E-2</v>
      </c>
      <c r="Z98">
        <f t="shared" si="45"/>
        <v>0</v>
      </c>
      <c r="AB98" s="1" t="str" cm="1">
        <f t="array" ref="AB98">IF(INDEX(Utilities!98:98,$B$15)="","",INDEX(Utilities!98:98,$B$15))</f>
        <v/>
      </c>
      <c r="AC98" s="1" t="str" cm="1">
        <f t="array" ref="AC98">IF(INDEX(Utilities!98:98,$B$15 + 3)="","",INDEX(Utilities!98:98,$B$15 + 3))</f>
        <v/>
      </c>
      <c r="AE98">
        <f t="shared" si="80"/>
        <v>2108</v>
      </c>
      <c r="AF98">
        <f t="shared" si="62"/>
        <v>2040</v>
      </c>
      <c r="AG98" cm="1">
        <f t="array" ref="AG98">IF(AF98&gt;=MAX($D$3:$D$100),MAX($D$3:$D$100),IF(AE98&lt;$D$3,$D$3,INDEX($D$3:$D$100,MATCH(AE98,$D$3:$D$100)+1)))</f>
        <v>2040</v>
      </c>
      <c r="AH98">
        <f t="shared" si="63"/>
        <v>2.6800000000000001E-4</v>
      </c>
      <c r="AI98">
        <f t="shared" si="64"/>
        <v>2.6800000000000001E-4</v>
      </c>
      <c r="AJ98">
        <f t="shared" si="65"/>
        <v>2.6800000000000001E-4</v>
      </c>
      <c r="AK98">
        <f t="shared" si="46"/>
        <v>0.285688</v>
      </c>
      <c r="AL98">
        <f t="shared" si="47"/>
        <v>0</v>
      </c>
      <c r="AN98" s="1" t="str" cm="1">
        <f t="array" ref="AN98">IF(INDEX(Utilities!98:98,$B$15)="","",INDEX(Utilities!98:98,$B$15))</f>
        <v/>
      </c>
      <c r="AO98" s="1" t="str" cm="1">
        <f t="array" ref="AO98">IF(INDEX(Utilities!98:98,$B$15 + 4)="","",INDEX(Utilities!98:98,$B$15 + 4))</f>
        <v/>
      </c>
      <c r="AQ98">
        <f t="shared" si="81"/>
        <v>2108</v>
      </c>
      <c r="AR98">
        <f t="shared" si="66"/>
        <v>2040</v>
      </c>
      <c r="AS98" cm="1">
        <f t="array" ref="AS98">IF(AR98&gt;=MAX($D$3:$D$100),MAX($D$3:$D$100),IF(AQ98&lt;$D$3,$D$3,INDEX($D$3:$D$100,MATCH(AQ98,$D$3:$D$100)+1)))</f>
        <v>2040</v>
      </c>
      <c r="AT98">
        <f t="shared" si="67"/>
        <v>6.0300000000000002E-5</v>
      </c>
      <c r="AU98">
        <f t="shared" si="68"/>
        <v>6.0300000000000002E-5</v>
      </c>
      <c r="AV98">
        <f t="shared" si="69"/>
        <v>6.0300000000000002E-5</v>
      </c>
      <c r="AW98">
        <f t="shared" si="48"/>
        <v>6.4279799999999998E-2</v>
      </c>
      <c r="AX98">
        <f t="shared" si="49"/>
        <v>0</v>
      </c>
      <c r="AZ98" s="1" t="str" cm="1">
        <f t="array" ref="AZ98">IF(INDEX(Utilities!98:98,$B$15)="","",INDEX(Utilities!98:98,$B$15))</f>
        <v/>
      </c>
      <c r="BA98" s="1" t="str" cm="1">
        <f t="array" ref="BA98">IF(INDEX(Utilities!98:98,$B$15 + 5)="","",INDEX(Utilities!98:98,$B$15 + 5))</f>
        <v/>
      </c>
      <c r="BC98">
        <f t="shared" si="82"/>
        <v>2108</v>
      </c>
      <c r="BD98">
        <f t="shared" si="70"/>
        <v>2040</v>
      </c>
      <c r="BE98" cm="1">
        <f t="array" ref="BE98">IF(BD98&gt;=MAX($D$3:$D$100),MAX($D$3:$D$100),IF(BC98&lt;$D$3,$D$3,INDEX($D$3:$D$100,MATCH(BC98,$D$3:$D$100)+1)))</f>
        <v>2040</v>
      </c>
      <c r="BF98">
        <f t="shared" si="71"/>
        <v>0.40600000000000003</v>
      </c>
      <c r="BG98">
        <f t="shared" si="72"/>
        <v>0.40600000000000003</v>
      </c>
      <c r="BH98">
        <f t="shared" si="73"/>
        <v>0.40600000000000003</v>
      </c>
      <c r="BI98">
        <f t="shared" si="50"/>
        <v>432.79600000000005</v>
      </c>
      <c r="BJ98">
        <f t="shared" si="51"/>
        <v>0</v>
      </c>
      <c r="BL98" s="1" t="str" cm="1">
        <f t="array" ref="BL98">IF(INDEX(Utilities!98:98,$B$15)="","",INDEX(Utilities!98:98,$B$15))</f>
        <v/>
      </c>
      <c r="BM98" s="1" t="str" cm="1">
        <f t="array" ref="BM98">IF(INDEX(Utilities!98:98,$B$15 + 6)="","",INDEX(Utilities!98:98,$B$15 + 6))</f>
        <v/>
      </c>
      <c r="BO98">
        <f t="shared" si="83"/>
        <v>2108</v>
      </c>
      <c r="BP98">
        <f t="shared" si="74"/>
        <v>2040</v>
      </c>
      <c r="BQ98" cm="1">
        <f t="array" ref="BQ98">IF(BP98&gt;=MAX($D$3:$D$100),MAX($D$3:$D$100),IF(BO98&lt;$D$3,$D$3,INDEX($D$3:$D$100,MATCH(BO98,$D$3:$D$100)+1)))</f>
        <v>2040</v>
      </c>
      <c r="BR98">
        <f t="shared" si="75"/>
        <v>6.1510000000000007</v>
      </c>
      <c r="BS98">
        <f t="shared" si="76"/>
        <v>6.1510000000000007</v>
      </c>
      <c r="BT98">
        <f t="shared" si="77"/>
        <v>6.1510000000000007</v>
      </c>
      <c r="BU98">
        <f t="shared" si="52"/>
        <v>6556.9660000000003</v>
      </c>
      <c r="BV98">
        <f t="shared" si="53"/>
        <v>0</v>
      </c>
    </row>
    <row r="99" spans="4:74" x14ac:dyDescent="0.25">
      <c r="D99" s="1" t="str" cm="1">
        <f t="array" ref="D99">IF(INDEX(Utilities!99:99,$B$15)="","",INDEX(Utilities!99:99,$B$15))</f>
        <v/>
      </c>
      <c r="E99" s="1" t="str" cm="1">
        <f t="array" ref="E99">IF(INDEX(Utilities!99:99,$B$15 + 1)="","",INDEX(Utilities!99:99,$B$15 + 1))</f>
        <v/>
      </c>
      <c r="G99">
        <f t="shared" si="78"/>
        <v>2109</v>
      </c>
      <c r="H99">
        <f t="shared" si="54"/>
        <v>2040</v>
      </c>
      <c r="I99" cm="1">
        <f t="array" ref="I99">IF(H99&gt;=MAX($D$3:$D$100),MAX($D$3:$D$100),IF(G99&lt;$D$3,$D$3,INDEX($D$3:$D$100,MATCH(G99,$D$3:$D$100)+1)))</f>
        <v>2040</v>
      </c>
      <c r="J99">
        <f t="shared" si="55"/>
        <v>4.0300000000000002E-2</v>
      </c>
      <c r="K99">
        <f t="shared" si="56"/>
        <v>4.0300000000000002E-2</v>
      </c>
      <c r="L99">
        <f t="shared" si="57"/>
        <v>4.0300000000000002E-2</v>
      </c>
      <c r="M99">
        <f t="shared" si="42"/>
        <v>42.959800000000001</v>
      </c>
      <c r="N99">
        <f t="shared" si="43"/>
        <v>0</v>
      </c>
      <c r="P99" s="1" t="str" cm="1">
        <f t="array" ref="P99">IF(INDEX(Utilities!99:99,$B$15)="","",INDEX(Utilities!99:99,$B$15))</f>
        <v/>
      </c>
      <c r="Q99" s="1" t="str" cm="1">
        <f t="array" ref="Q99">IF(INDEX(Utilities!99:99,$B$15 + 2)="","",INDEX(Utilities!99:99,$B$15 + 2))</f>
        <v/>
      </c>
      <c r="S99">
        <f t="shared" si="79"/>
        <v>2109</v>
      </c>
      <c r="T99">
        <f t="shared" si="58"/>
        <v>2040</v>
      </c>
      <c r="U99" cm="1">
        <f t="array" ref="U99">IF(T99&gt;=MAX($D$3:$D$100),MAX($D$3:$D$100),IF(S99&lt;$D$3,$D$3,INDEX($D$3:$D$100,MATCH(S99,$D$3:$D$100)+1)))</f>
        <v>2040</v>
      </c>
      <c r="V99">
        <f t="shared" si="59"/>
        <v>2.73E-5</v>
      </c>
      <c r="W99">
        <f t="shared" si="60"/>
        <v>2.73E-5</v>
      </c>
      <c r="X99">
        <f t="shared" si="61"/>
        <v>2.73E-5</v>
      </c>
      <c r="Y99">
        <f t="shared" si="44"/>
        <v>2.9101800000000001E-2</v>
      </c>
      <c r="Z99">
        <f t="shared" si="45"/>
        <v>0</v>
      </c>
      <c r="AB99" s="1" t="str" cm="1">
        <f t="array" ref="AB99">IF(INDEX(Utilities!99:99,$B$15)="","",INDEX(Utilities!99:99,$B$15))</f>
        <v/>
      </c>
      <c r="AC99" s="1" t="str" cm="1">
        <f t="array" ref="AC99">IF(INDEX(Utilities!99:99,$B$15 + 3)="","",INDEX(Utilities!99:99,$B$15 + 3))</f>
        <v/>
      </c>
      <c r="AE99">
        <f t="shared" si="80"/>
        <v>2109</v>
      </c>
      <c r="AF99">
        <f t="shared" si="62"/>
        <v>2040</v>
      </c>
      <c r="AG99" cm="1">
        <f t="array" ref="AG99">IF(AF99&gt;=MAX($D$3:$D$100),MAX($D$3:$D$100),IF(AE99&lt;$D$3,$D$3,INDEX($D$3:$D$100,MATCH(AE99,$D$3:$D$100)+1)))</f>
        <v>2040</v>
      </c>
      <c r="AH99">
        <f t="shared" si="63"/>
        <v>2.6800000000000001E-4</v>
      </c>
      <c r="AI99">
        <f t="shared" si="64"/>
        <v>2.6800000000000001E-4</v>
      </c>
      <c r="AJ99">
        <f t="shared" si="65"/>
        <v>2.6800000000000001E-4</v>
      </c>
      <c r="AK99">
        <f t="shared" si="46"/>
        <v>0.285688</v>
      </c>
      <c r="AL99">
        <f t="shared" si="47"/>
        <v>0</v>
      </c>
      <c r="AN99" s="1" t="str" cm="1">
        <f t="array" ref="AN99">IF(INDEX(Utilities!99:99,$B$15)="","",INDEX(Utilities!99:99,$B$15))</f>
        <v/>
      </c>
      <c r="AO99" s="1" t="str" cm="1">
        <f t="array" ref="AO99">IF(INDEX(Utilities!99:99,$B$15 + 4)="","",INDEX(Utilities!99:99,$B$15 + 4))</f>
        <v/>
      </c>
      <c r="AQ99">
        <f t="shared" si="81"/>
        <v>2109</v>
      </c>
      <c r="AR99">
        <f t="shared" si="66"/>
        <v>2040</v>
      </c>
      <c r="AS99" cm="1">
        <f t="array" ref="AS99">IF(AR99&gt;=MAX($D$3:$D$100),MAX($D$3:$D$100),IF(AQ99&lt;$D$3,$D$3,INDEX($D$3:$D$100,MATCH(AQ99,$D$3:$D$100)+1)))</f>
        <v>2040</v>
      </c>
      <c r="AT99">
        <f t="shared" si="67"/>
        <v>6.0300000000000002E-5</v>
      </c>
      <c r="AU99">
        <f t="shared" si="68"/>
        <v>6.0300000000000002E-5</v>
      </c>
      <c r="AV99">
        <f t="shared" si="69"/>
        <v>6.0300000000000002E-5</v>
      </c>
      <c r="AW99">
        <f t="shared" si="48"/>
        <v>6.4279799999999998E-2</v>
      </c>
      <c r="AX99">
        <f t="shared" si="49"/>
        <v>0</v>
      </c>
      <c r="AZ99" s="1" t="str" cm="1">
        <f t="array" ref="AZ99">IF(INDEX(Utilities!99:99,$B$15)="","",INDEX(Utilities!99:99,$B$15))</f>
        <v/>
      </c>
      <c r="BA99" s="1" t="str" cm="1">
        <f t="array" ref="BA99">IF(INDEX(Utilities!99:99,$B$15 + 5)="","",INDEX(Utilities!99:99,$B$15 + 5))</f>
        <v/>
      </c>
      <c r="BC99">
        <f t="shared" si="82"/>
        <v>2109</v>
      </c>
      <c r="BD99">
        <f t="shared" si="70"/>
        <v>2040</v>
      </c>
      <c r="BE99" cm="1">
        <f t="array" ref="BE99">IF(BD99&gt;=MAX($D$3:$D$100),MAX($D$3:$D$100),IF(BC99&lt;$D$3,$D$3,INDEX($D$3:$D$100,MATCH(BC99,$D$3:$D$100)+1)))</f>
        <v>2040</v>
      </c>
      <c r="BF99">
        <f t="shared" si="71"/>
        <v>0.40600000000000003</v>
      </c>
      <c r="BG99">
        <f t="shared" si="72"/>
        <v>0.40600000000000003</v>
      </c>
      <c r="BH99">
        <f t="shared" si="73"/>
        <v>0.40600000000000003</v>
      </c>
      <c r="BI99">
        <f t="shared" si="50"/>
        <v>432.79600000000005</v>
      </c>
      <c r="BJ99">
        <f t="shared" si="51"/>
        <v>0</v>
      </c>
      <c r="BL99" s="1" t="str" cm="1">
        <f t="array" ref="BL99">IF(INDEX(Utilities!99:99,$B$15)="","",INDEX(Utilities!99:99,$B$15))</f>
        <v/>
      </c>
      <c r="BM99" s="1" t="str" cm="1">
        <f t="array" ref="BM99">IF(INDEX(Utilities!99:99,$B$15 + 6)="","",INDEX(Utilities!99:99,$B$15 + 6))</f>
        <v/>
      </c>
      <c r="BO99">
        <f t="shared" si="83"/>
        <v>2109</v>
      </c>
      <c r="BP99">
        <f t="shared" si="74"/>
        <v>2040</v>
      </c>
      <c r="BQ99" cm="1">
        <f t="array" ref="BQ99">IF(BP99&gt;=MAX($D$3:$D$100),MAX($D$3:$D$100),IF(BO99&lt;$D$3,$D$3,INDEX($D$3:$D$100,MATCH(BO99,$D$3:$D$100)+1)))</f>
        <v>2040</v>
      </c>
      <c r="BR99">
        <f t="shared" si="75"/>
        <v>6.1510000000000007</v>
      </c>
      <c r="BS99">
        <f t="shared" si="76"/>
        <v>6.1510000000000007</v>
      </c>
      <c r="BT99">
        <f t="shared" si="77"/>
        <v>6.1510000000000007</v>
      </c>
      <c r="BU99">
        <f t="shared" si="52"/>
        <v>6556.9660000000003</v>
      </c>
      <c r="BV99">
        <f t="shared" si="53"/>
        <v>0</v>
      </c>
    </row>
    <row r="100" spans="4:74" x14ac:dyDescent="0.25">
      <c r="D100" s="1" t="str" cm="1">
        <f t="array" ref="D100">IF(INDEX(Utilities!100:100,$B$15)="","",INDEX(Utilities!100:100,$B$15))</f>
        <v/>
      </c>
      <c r="E100" s="1" t="str" cm="1">
        <f t="array" ref="E100">IF(INDEX(Utilities!100:100,$B$15 + 1)="","",INDEX(Utilities!100:100,$B$15 + 1))</f>
        <v/>
      </c>
      <c r="G100">
        <f t="shared" si="78"/>
        <v>2110</v>
      </c>
      <c r="H100">
        <f t="shared" si="54"/>
        <v>2040</v>
      </c>
      <c r="I100" cm="1">
        <f t="array" ref="I100">IF(H100&gt;=MAX($D$3:$D$100),MAX($D$3:$D$100),IF(G100&lt;$D$3,$D$3,INDEX($D$3:$D$100,MATCH(G100,$D$3:$D$100)+1)))</f>
        <v>2040</v>
      </c>
      <c r="J100">
        <f t="shared" si="55"/>
        <v>4.0300000000000002E-2</v>
      </c>
      <c r="K100">
        <f t="shared" si="56"/>
        <v>4.0300000000000002E-2</v>
      </c>
      <c r="L100">
        <f t="shared" si="57"/>
        <v>4.0300000000000002E-2</v>
      </c>
      <c r="M100">
        <f t="shared" si="42"/>
        <v>42.959800000000001</v>
      </c>
      <c r="N100">
        <f t="shared" si="43"/>
        <v>0</v>
      </c>
      <c r="P100" s="1" t="str" cm="1">
        <f t="array" ref="P100">IF(INDEX(Utilities!100:100,$B$15)="","",INDEX(Utilities!100:100,$B$15))</f>
        <v/>
      </c>
      <c r="Q100" s="1" t="str" cm="1">
        <f t="array" ref="Q100">IF(INDEX(Utilities!100:100,$B$15 + 2)="","",INDEX(Utilities!100:100,$B$15 + 2))</f>
        <v/>
      </c>
      <c r="S100">
        <f t="shared" si="79"/>
        <v>2110</v>
      </c>
      <c r="T100">
        <f t="shared" si="58"/>
        <v>2040</v>
      </c>
      <c r="U100" cm="1">
        <f t="array" ref="U100">IF(T100&gt;=MAX($D$3:$D$100),MAX($D$3:$D$100),IF(S100&lt;$D$3,$D$3,INDEX($D$3:$D$100,MATCH(S100,$D$3:$D$100)+1)))</f>
        <v>2040</v>
      </c>
      <c r="V100">
        <f t="shared" si="59"/>
        <v>2.73E-5</v>
      </c>
      <c r="W100">
        <f t="shared" si="60"/>
        <v>2.73E-5</v>
      </c>
      <c r="X100">
        <f t="shared" si="61"/>
        <v>2.73E-5</v>
      </c>
      <c r="Y100">
        <f t="shared" si="44"/>
        <v>2.9101800000000001E-2</v>
      </c>
      <c r="Z100">
        <f t="shared" si="45"/>
        <v>0</v>
      </c>
      <c r="AB100" s="1" t="str" cm="1">
        <f t="array" ref="AB100">IF(INDEX(Utilities!100:100,$B$15)="","",INDEX(Utilities!100:100,$B$15))</f>
        <v/>
      </c>
      <c r="AC100" s="1" t="str" cm="1">
        <f t="array" ref="AC100">IF(INDEX(Utilities!100:100,$B$15 + 3)="","",INDEX(Utilities!100:100,$B$15 + 3))</f>
        <v/>
      </c>
      <c r="AE100">
        <f t="shared" si="80"/>
        <v>2110</v>
      </c>
      <c r="AF100">
        <f t="shared" si="62"/>
        <v>2040</v>
      </c>
      <c r="AG100" cm="1">
        <f t="array" ref="AG100">IF(AF100&gt;=MAX($D$3:$D$100),MAX($D$3:$D$100),IF(AE100&lt;$D$3,$D$3,INDEX($D$3:$D$100,MATCH(AE100,$D$3:$D$100)+1)))</f>
        <v>2040</v>
      </c>
      <c r="AH100">
        <f t="shared" si="63"/>
        <v>2.6800000000000001E-4</v>
      </c>
      <c r="AI100">
        <f t="shared" si="64"/>
        <v>2.6800000000000001E-4</v>
      </c>
      <c r="AJ100">
        <f t="shared" si="65"/>
        <v>2.6800000000000001E-4</v>
      </c>
      <c r="AK100">
        <f t="shared" si="46"/>
        <v>0.285688</v>
      </c>
      <c r="AL100">
        <f t="shared" si="47"/>
        <v>0</v>
      </c>
      <c r="AN100" s="1" t="str" cm="1">
        <f t="array" ref="AN100">IF(INDEX(Utilities!100:100,$B$15)="","",INDEX(Utilities!100:100,$B$15))</f>
        <v/>
      </c>
      <c r="AO100" s="1" t="str" cm="1">
        <f t="array" ref="AO100">IF(INDEX(Utilities!100:100,$B$15 + 4)="","",INDEX(Utilities!100:100,$B$15 + 4))</f>
        <v/>
      </c>
      <c r="AQ100">
        <f t="shared" si="81"/>
        <v>2110</v>
      </c>
      <c r="AR100">
        <f t="shared" si="66"/>
        <v>2040</v>
      </c>
      <c r="AS100" cm="1">
        <f t="array" ref="AS100">IF(AR100&gt;=MAX($D$3:$D$100),MAX($D$3:$D$100),IF(AQ100&lt;$D$3,$D$3,INDEX($D$3:$D$100,MATCH(AQ100,$D$3:$D$100)+1)))</f>
        <v>2040</v>
      </c>
      <c r="AT100">
        <f t="shared" si="67"/>
        <v>6.0300000000000002E-5</v>
      </c>
      <c r="AU100">
        <f t="shared" si="68"/>
        <v>6.0300000000000002E-5</v>
      </c>
      <c r="AV100">
        <f t="shared" si="69"/>
        <v>6.0300000000000002E-5</v>
      </c>
      <c r="AW100">
        <f t="shared" si="48"/>
        <v>6.4279799999999998E-2</v>
      </c>
      <c r="AX100">
        <f t="shared" si="49"/>
        <v>0</v>
      </c>
      <c r="AZ100" s="1" t="str" cm="1">
        <f t="array" ref="AZ100">IF(INDEX(Utilities!100:100,$B$15)="","",INDEX(Utilities!100:100,$B$15))</f>
        <v/>
      </c>
      <c r="BA100" s="1" t="str" cm="1">
        <f t="array" ref="BA100">IF(INDEX(Utilities!100:100,$B$15 + 5)="","",INDEX(Utilities!100:100,$B$15 + 5))</f>
        <v/>
      </c>
      <c r="BC100">
        <f t="shared" si="82"/>
        <v>2110</v>
      </c>
      <c r="BD100">
        <f t="shared" si="70"/>
        <v>2040</v>
      </c>
      <c r="BE100" cm="1">
        <f t="array" ref="BE100">IF(BD100&gt;=MAX($D$3:$D$100),MAX($D$3:$D$100),IF(BC100&lt;$D$3,$D$3,INDEX($D$3:$D$100,MATCH(BC100,$D$3:$D$100)+1)))</f>
        <v>2040</v>
      </c>
      <c r="BF100">
        <f t="shared" si="71"/>
        <v>0.40600000000000003</v>
      </c>
      <c r="BG100">
        <f t="shared" si="72"/>
        <v>0.40600000000000003</v>
      </c>
      <c r="BH100">
        <f t="shared" si="73"/>
        <v>0.40600000000000003</v>
      </c>
      <c r="BI100">
        <f t="shared" si="50"/>
        <v>432.79600000000005</v>
      </c>
      <c r="BJ100">
        <f t="shared" si="51"/>
        <v>0</v>
      </c>
      <c r="BL100" s="1" t="str" cm="1">
        <f t="array" ref="BL100">IF(INDEX(Utilities!100:100,$B$15)="","",INDEX(Utilities!100:100,$B$15))</f>
        <v/>
      </c>
      <c r="BM100" s="1" t="str" cm="1">
        <f t="array" ref="BM100">IF(INDEX(Utilities!100:100,$B$15 + 6)="","",INDEX(Utilities!100:100,$B$15 + 6))</f>
        <v/>
      </c>
      <c r="BO100">
        <f t="shared" si="83"/>
        <v>2110</v>
      </c>
      <c r="BP100">
        <f t="shared" si="74"/>
        <v>2040</v>
      </c>
      <c r="BQ100" cm="1">
        <f t="array" ref="BQ100">IF(BP100&gt;=MAX($D$3:$D$100),MAX($D$3:$D$100),IF(BO100&lt;$D$3,$D$3,INDEX($D$3:$D$100,MATCH(BO100,$D$3:$D$100)+1)))</f>
        <v>2040</v>
      </c>
      <c r="BR100">
        <f t="shared" si="75"/>
        <v>6.1510000000000007</v>
      </c>
      <c r="BS100">
        <f t="shared" si="76"/>
        <v>6.1510000000000007</v>
      </c>
      <c r="BT100">
        <f t="shared" si="77"/>
        <v>6.1510000000000007</v>
      </c>
      <c r="BU100">
        <f t="shared" si="52"/>
        <v>6556.9660000000003</v>
      </c>
      <c r="BV100">
        <f t="shared" si="53"/>
        <v>0</v>
      </c>
    </row>
    <row r="101" spans="4:74" x14ac:dyDescent="0.25">
      <c r="D101" s="1" t="str" cm="1">
        <f t="array" ref="D101">IF(INDEX(Utilities!101:101,$B$15)="","",INDEX(Utilities!101:101,$B$15))</f>
        <v/>
      </c>
      <c r="E101" s="1" t="str" cm="1">
        <f t="array" ref="E101">IF(INDEX(Utilities!101:101,$B$15 + 1)="","",INDEX(Utilities!101:101,$B$15 + 1))</f>
        <v/>
      </c>
      <c r="G101">
        <f t="shared" si="78"/>
        <v>2111</v>
      </c>
      <c r="H101">
        <f t="shared" si="54"/>
        <v>2040</v>
      </c>
      <c r="I101" cm="1">
        <f t="array" ref="I101">IF(H101&gt;=MAX($D$3:$D$100),MAX($D$3:$D$100),IF(G101&lt;$D$3,$D$3,INDEX($D$3:$D$100,MATCH(G101,$D$3:$D$100)+1)))</f>
        <v>2040</v>
      </c>
      <c r="J101">
        <f t="shared" si="55"/>
        <v>4.0300000000000002E-2</v>
      </c>
      <c r="K101">
        <f t="shared" si="56"/>
        <v>4.0300000000000002E-2</v>
      </c>
      <c r="L101">
        <f t="shared" si="57"/>
        <v>4.0300000000000002E-2</v>
      </c>
      <c r="M101">
        <f t="shared" si="42"/>
        <v>42.959800000000001</v>
      </c>
      <c r="N101">
        <f t="shared" si="43"/>
        <v>0</v>
      </c>
      <c r="P101" s="1" t="str" cm="1">
        <f t="array" ref="P101">IF(INDEX(Utilities!101:101,$B$15)="","",INDEX(Utilities!101:101,$B$15))</f>
        <v/>
      </c>
      <c r="Q101" s="1" t="str" cm="1">
        <f t="array" ref="Q101">IF(INDEX(Utilities!101:101,$B$15 + 2)="","",INDEX(Utilities!101:101,$B$15 + 2))</f>
        <v/>
      </c>
      <c r="S101">
        <f t="shared" si="79"/>
        <v>2111</v>
      </c>
      <c r="T101">
        <f t="shared" si="58"/>
        <v>2040</v>
      </c>
      <c r="U101" cm="1">
        <f t="array" ref="U101">IF(T101&gt;=MAX($D$3:$D$100),MAX($D$3:$D$100),IF(S101&lt;$D$3,$D$3,INDEX($D$3:$D$100,MATCH(S101,$D$3:$D$100)+1)))</f>
        <v>2040</v>
      </c>
      <c r="V101">
        <f t="shared" si="59"/>
        <v>2.73E-5</v>
      </c>
      <c r="W101">
        <f t="shared" si="60"/>
        <v>2.73E-5</v>
      </c>
      <c r="X101">
        <f t="shared" si="61"/>
        <v>2.73E-5</v>
      </c>
      <c r="Y101">
        <f t="shared" si="44"/>
        <v>2.9101800000000001E-2</v>
      </c>
      <c r="Z101">
        <f t="shared" si="45"/>
        <v>0</v>
      </c>
      <c r="AB101" s="1" t="str" cm="1">
        <f t="array" ref="AB101">IF(INDEX(Utilities!101:101,$B$15)="","",INDEX(Utilities!101:101,$B$15))</f>
        <v/>
      </c>
      <c r="AC101" s="1" t="str" cm="1">
        <f t="array" ref="AC101">IF(INDEX(Utilities!101:101,$B$15 + 3)="","",INDEX(Utilities!101:101,$B$15 + 3))</f>
        <v/>
      </c>
      <c r="AE101">
        <f t="shared" si="80"/>
        <v>2111</v>
      </c>
      <c r="AF101">
        <f t="shared" si="62"/>
        <v>2040</v>
      </c>
      <c r="AG101" cm="1">
        <f t="array" ref="AG101">IF(AF101&gt;=MAX($D$3:$D$100),MAX($D$3:$D$100),IF(AE101&lt;$D$3,$D$3,INDEX($D$3:$D$100,MATCH(AE101,$D$3:$D$100)+1)))</f>
        <v>2040</v>
      </c>
      <c r="AH101">
        <f t="shared" si="63"/>
        <v>2.6800000000000001E-4</v>
      </c>
      <c r="AI101">
        <f t="shared" si="64"/>
        <v>2.6800000000000001E-4</v>
      </c>
      <c r="AJ101">
        <f t="shared" si="65"/>
        <v>2.6800000000000001E-4</v>
      </c>
      <c r="AK101">
        <f t="shared" si="46"/>
        <v>0.285688</v>
      </c>
      <c r="AL101">
        <f t="shared" si="47"/>
        <v>0</v>
      </c>
      <c r="AN101" s="1" t="str" cm="1">
        <f t="array" ref="AN101">IF(INDEX(Utilities!101:101,$B$15)="","",INDEX(Utilities!101:101,$B$15))</f>
        <v/>
      </c>
      <c r="AO101" s="1" t="str" cm="1">
        <f t="array" ref="AO101">IF(INDEX(Utilities!101:101,$B$15 + 4)="","",INDEX(Utilities!101:101,$B$15 + 4))</f>
        <v/>
      </c>
      <c r="AQ101">
        <f t="shared" si="81"/>
        <v>2111</v>
      </c>
      <c r="AR101">
        <f t="shared" si="66"/>
        <v>2040</v>
      </c>
      <c r="AS101" cm="1">
        <f t="array" ref="AS101">IF(AR101&gt;=MAX($D$3:$D$100),MAX($D$3:$D$100),IF(AQ101&lt;$D$3,$D$3,INDEX($D$3:$D$100,MATCH(AQ101,$D$3:$D$100)+1)))</f>
        <v>2040</v>
      </c>
      <c r="AT101">
        <f t="shared" si="67"/>
        <v>6.0300000000000002E-5</v>
      </c>
      <c r="AU101">
        <f t="shared" si="68"/>
        <v>6.0300000000000002E-5</v>
      </c>
      <c r="AV101">
        <f t="shared" si="69"/>
        <v>6.0300000000000002E-5</v>
      </c>
      <c r="AW101">
        <f t="shared" si="48"/>
        <v>6.4279799999999998E-2</v>
      </c>
      <c r="AX101">
        <f t="shared" si="49"/>
        <v>0</v>
      </c>
      <c r="AZ101" s="1" t="str" cm="1">
        <f t="array" ref="AZ101">IF(INDEX(Utilities!101:101,$B$15)="","",INDEX(Utilities!101:101,$B$15))</f>
        <v/>
      </c>
      <c r="BA101" s="1" t="str" cm="1">
        <f t="array" ref="BA101">IF(INDEX(Utilities!101:101,$B$15 + 5)="","",INDEX(Utilities!101:101,$B$15 + 5))</f>
        <v/>
      </c>
      <c r="BC101">
        <f t="shared" si="82"/>
        <v>2111</v>
      </c>
      <c r="BD101">
        <f t="shared" si="70"/>
        <v>2040</v>
      </c>
      <c r="BE101" cm="1">
        <f t="array" ref="BE101">IF(BD101&gt;=MAX($D$3:$D$100),MAX($D$3:$D$100),IF(BC101&lt;$D$3,$D$3,INDEX($D$3:$D$100,MATCH(BC101,$D$3:$D$100)+1)))</f>
        <v>2040</v>
      </c>
      <c r="BF101">
        <f t="shared" si="71"/>
        <v>0.40600000000000003</v>
      </c>
      <c r="BG101">
        <f t="shared" si="72"/>
        <v>0.40600000000000003</v>
      </c>
      <c r="BH101">
        <f t="shared" si="73"/>
        <v>0.40600000000000003</v>
      </c>
      <c r="BI101">
        <f t="shared" si="50"/>
        <v>432.79600000000005</v>
      </c>
      <c r="BJ101">
        <f t="shared" si="51"/>
        <v>0</v>
      </c>
      <c r="BL101" s="1" t="str" cm="1">
        <f t="array" ref="BL101">IF(INDEX(Utilities!101:101,$B$15)="","",INDEX(Utilities!101:101,$B$15))</f>
        <v/>
      </c>
      <c r="BM101" s="1" t="str" cm="1">
        <f t="array" ref="BM101">IF(INDEX(Utilities!101:101,$B$15 + 6)="","",INDEX(Utilities!101:101,$B$15 + 6))</f>
        <v/>
      </c>
      <c r="BO101">
        <f t="shared" si="83"/>
        <v>2111</v>
      </c>
      <c r="BP101">
        <f t="shared" si="74"/>
        <v>2040</v>
      </c>
      <c r="BQ101" cm="1">
        <f t="array" ref="BQ101">IF(BP101&gt;=MAX($D$3:$D$100),MAX($D$3:$D$100),IF(BO101&lt;$D$3,$D$3,INDEX($D$3:$D$100,MATCH(BO101,$D$3:$D$100)+1)))</f>
        <v>2040</v>
      </c>
      <c r="BR101">
        <f t="shared" si="75"/>
        <v>6.1510000000000007</v>
      </c>
      <c r="BS101">
        <f t="shared" si="76"/>
        <v>6.1510000000000007</v>
      </c>
      <c r="BT101">
        <f t="shared" si="77"/>
        <v>6.1510000000000007</v>
      </c>
      <c r="BU101">
        <f t="shared" si="52"/>
        <v>6556.9660000000003</v>
      </c>
      <c r="BV101">
        <f t="shared" si="53"/>
        <v>0</v>
      </c>
    </row>
    <row r="102" spans="4:74" x14ac:dyDescent="0.25">
      <c r="D102" s="1" t="str" cm="1">
        <f t="array" ref="D102">IF(INDEX(Utilities!102:102,$B$15)="","",INDEX(Utilities!102:102,$B$15))</f>
        <v/>
      </c>
      <c r="E102" s="1" t="str" cm="1">
        <f t="array" ref="E102">IF(INDEX(Utilities!102:102,$B$15 + 1)="","",INDEX(Utilities!102:102,$B$15 + 1))</f>
        <v/>
      </c>
      <c r="G102">
        <f t="shared" si="78"/>
        <v>2112</v>
      </c>
      <c r="H102">
        <f t="shared" si="54"/>
        <v>2040</v>
      </c>
      <c r="I102" cm="1">
        <f t="array" ref="I102">IF(H102&gt;=MAX($D$3:$D$100),MAX($D$3:$D$100),IF(G102&lt;$D$3,$D$3,INDEX($D$3:$D$100,MATCH(G102,$D$3:$D$100)+1)))</f>
        <v>2040</v>
      </c>
      <c r="J102">
        <f t="shared" si="55"/>
        <v>4.0300000000000002E-2</v>
      </c>
      <c r="K102">
        <f t="shared" si="56"/>
        <v>4.0300000000000002E-2</v>
      </c>
      <c r="L102">
        <f t="shared" si="57"/>
        <v>4.0300000000000002E-2</v>
      </c>
      <c r="M102">
        <f t="shared" si="42"/>
        <v>42.959800000000001</v>
      </c>
      <c r="N102">
        <f t="shared" si="43"/>
        <v>0</v>
      </c>
      <c r="P102" s="1" t="str" cm="1">
        <f t="array" ref="P102">IF(INDEX(Utilities!102:102,$B$15)="","",INDEX(Utilities!102:102,$B$15))</f>
        <v/>
      </c>
      <c r="Q102" s="1" t="str" cm="1">
        <f t="array" ref="Q102">IF(INDEX(Utilities!102:102,$B$15 + 2)="","",INDEX(Utilities!102:102,$B$15 + 2))</f>
        <v/>
      </c>
      <c r="S102">
        <f t="shared" si="79"/>
        <v>2112</v>
      </c>
      <c r="T102">
        <f t="shared" si="58"/>
        <v>2040</v>
      </c>
      <c r="U102" cm="1">
        <f t="array" ref="U102">IF(T102&gt;=MAX($D$3:$D$100),MAX($D$3:$D$100),IF(S102&lt;$D$3,$D$3,INDEX($D$3:$D$100,MATCH(S102,$D$3:$D$100)+1)))</f>
        <v>2040</v>
      </c>
      <c r="V102">
        <f t="shared" si="59"/>
        <v>2.73E-5</v>
      </c>
      <c r="W102">
        <f t="shared" si="60"/>
        <v>2.73E-5</v>
      </c>
      <c r="X102">
        <f t="shared" si="61"/>
        <v>2.73E-5</v>
      </c>
      <c r="Y102">
        <f t="shared" si="44"/>
        <v>2.9101800000000001E-2</v>
      </c>
      <c r="Z102">
        <f t="shared" si="45"/>
        <v>0</v>
      </c>
      <c r="AB102" s="1" t="str" cm="1">
        <f t="array" ref="AB102">IF(INDEX(Utilities!102:102,$B$15)="","",INDEX(Utilities!102:102,$B$15))</f>
        <v/>
      </c>
      <c r="AC102" s="1" t="str" cm="1">
        <f t="array" ref="AC102">IF(INDEX(Utilities!102:102,$B$15 + 3)="","",INDEX(Utilities!102:102,$B$15 + 3))</f>
        <v/>
      </c>
      <c r="AE102">
        <f t="shared" si="80"/>
        <v>2112</v>
      </c>
      <c r="AF102">
        <f t="shared" si="62"/>
        <v>2040</v>
      </c>
      <c r="AG102" cm="1">
        <f t="array" ref="AG102">IF(AF102&gt;=MAX($D$3:$D$100),MAX($D$3:$D$100),IF(AE102&lt;$D$3,$D$3,INDEX($D$3:$D$100,MATCH(AE102,$D$3:$D$100)+1)))</f>
        <v>2040</v>
      </c>
      <c r="AH102">
        <f t="shared" si="63"/>
        <v>2.6800000000000001E-4</v>
      </c>
      <c r="AI102">
        <f t="shared" si="64"/>
        <v>2.6800000000000001E-4</v>
      </c>
      <c r="AJ102">
        <f t="shared" si="65"/>
        <v>2.6800000000000001E-4</v>
      </c>
      <c r="AK102">
        <f t="shared" si="46"/>
        <v>0.285688</v>
      </c>
      <c r="AL102">
        <f t="shared" si="47"/>
        <v>0</v>
      </c>
      <c r="AN102" s="1" t="str" cm="1">
        <f t="array" ref="AN102">IF(INDEX(Utilities!102:102,$B$15)="","",INDEX(Utilities!102:102,$B$15))</f>
        <v/>
      </c>
      <c r="AO102" s="1" t="str" cm="1">
        <f t="array" ref="AO102">IF(INDEX(Utilities!102:102,$B$15 + 4)="","",INDEX(Utilities!102:102,$B$15 + 4))</f>
        <v/>
      </c>
      <c r="AQ102">
        <f t="shared" si="81"/>
        <v>2112</v>
      </c>
      <c r="AR102">
        <f t="shared" si="66"/>
        <v>2040</v>
      </c>
      <c r="AS102" cm="1">
        <f t="array" ref="AS102">IF(AR102&gt;=MAX($D$3:$D$100),MAX($D$3:$D$100),IF(AQ102&lt;$D$3,$D$3,INDEX($D$3:$D$100,MATCH(AQ102,$D$3:$D$100)+1)))</f>
        <v>2040</v>
      </c>
      <c r="AT102">
        <f t="shared" si="67"/>
        <v>6.0300000000000002E-5</v>
      </c>
      <c r="AU102">
        <f t="shared" si="68"/>
        <v>6.0300000000000002E-5</v>
      </c>
      <c r="AV102">
        <f t="shared" si="69"/>
        <v>6.0300000000000002E-5</v>
      </c>
      <c r="AW102">
        <f t="shared" si="48"/>
        <v>6.4279799999999998E-2</v>
      </c>
      <c r="AX102">
        <f t="shared" si="49"/>
        <v>0</v>
      </c>
      <c r="AZ102" s="1" t="str" cm="1">
        <f t="array" ref="AZ102">IF(INDEX(Utilities!102:102,$B$15)="","",INDEX(Utilities!102:102,$B$15))</f>
        <v/>
      </c>
      <c r="BA102" s="1" t="str" cm="1">
        <f t="array" ref="BA102">IF(INDEX(Utilities!102:102,$B$15 + 5)="","",INDEX(Utilities!102:102,$B$15 + 5))</f>
        <v/>
      </c>
      <c r="BC102">
        <f t="shared" si="82"/>
        <v>2112</v>
      </c>
      <c r="BD102">
        <f t="shared" si="70"/>
        <v>2040</v>
      </c>
      <c r="BE102" cm="1">
        <f t="array" ref="BE102">IF(BD102&gt;=MAX($D$3:$D$100),MAX($D$3:$D$100),IF(BC102&lt;$D$3,$D$3,INDEX($D$3:$D$100,MATCH(BC102,$D$3:$D$100)+1)))</f>
        <v>2040</v>
      </c>
      <c r="BF102">
        <f t="shared" si="71"/>
        <v>0.40600000000000003</v>
      </c>
      <c r="BG102">
        <f t="shared" si="72"/>
        <v>0.40600000000000003</v>
      </c>
      <c r="BH102">
        <f t="shared" si="73"/>
        <v>0.40600000000000003</v>
      </c>
      <c r="BI102">
        <f t="shared" si="50"/>
        <v>432.79600000000005</v>
      </c>
      <c r="BJ102">
        <f t="shared" si="51"/>
        <v>0</v>
      </c>
      <c r="BL102" s="1" t="str" cm="1">
        <f t="array" ref="BL102">IF(INDEX(Utilities!102:102,$B$15)="","",INDEX(Utilities!102:102,$B$15))</f>
        <v/>
      </c>
      <c r="BM102" s="1" t="str" cm="1">
        <f t="array" ref="BM102">IF(INDEX(Utilities!102:102,$B$15 + 6)="","",INDEX(Utilities!102:102,$B$15 + 6))</f>
        <v/>
      </c>
      <c r="BO102">
        <f t="shared" si="83"/>
        <v>2112</v>
      </c>
      <c r="BP102">
        <f t="shared" si="74"/>
        <v>2040</v>
      </c>
      <c r="BQ102" cm="1">
        <f t="array" ref="BQ102">IF(BP102&gt;=MAX($D$3:$D$100),MAX($D$3:$D$100),IF(BO102&lt;$D$3,$D$3,INDEX($D$3:$D$100,MATCH(BO102,$D$3:$D$100)+1)))</f>
        <v>2040</v>
      </c>
      <c r="BR102">
        <f t="shared" si="75"/>
        <v>6.1510000000000007</v>
      </c>
      <c r="BS102">
        <f t="shared" si="76"/>
        <v>6.1510000000000007</v>
      </c>
      <c r="BT102">
        <f t="shared" si="77"/>
        <v>6.1510000000000007</v>
      </c>
      <c r="BU102">
        <f t="shared" si="52"/>
        <v>6556.9660000000003</v>
      </c>
      <c r="BV102">
        <f t="shared" si="53"/>
        <v>0</v>
      </c>
    </row>
    <row r="103" spans="4:74" x14ac:dyDescent="0.25">
      <c r="D103" s="1" t="str" cm="1">
        <f t="array" ref="D103">IF(INDEX(Utilities!103:103,$B$15)="","",INDEX(Utilities!103:103,$B$15))</f>
        <v/>
      </c>
      <c r="E103" s="1" t="str" cm="1">
        <f t="array" ref="E103">IF(INDEX(Utilities!103:103,$B$15 + 1)="","",INDEX(Utilities!103:103,$B$15 + 1))</f>
        <v/>
      </c>
      <c r="G103">
        <f t="shared" si="78"/>
        <v>2113</v>
      </c>
      <c r="H103">
        <f t="shared" si="54"/>
        <v>2040</v>
      </c>
      <c r="I103" cm="1">
        <f t="array" ref="I103">IF(H103&gt;=MAX($D$3:$D$100),MAX($D$3:$D$100),IF(G103&lt;$D$3,$D$3,INDEX($D$3:$D$100,MATCH(G103,$D$3:$D$100)+1)))</f>
        <v>2040</v>
      </c>
      <c r="J103">
        <f t="shared" si="55"/>
        <v>4.0300000000000002E-2</v>
      </c>
      <c r="K103">
        <f t="shared" si="56"/>
        <v>4.0300000000000002E-2</v>
      </c>
      <c r="L103">
        <f t="shared" si="57"/>
        <v>4.0300000000000002E-2</v>
      </c>
      <c r="M103">
        <f t="shared" si="42"/>
        <v>42.959800000000001</v>
      </c>
      <c r="N103">
        <f t="shared" si="43"/>
        <v>0</v>
      </c>
      <c r="P103" s="1" t="str" cm="1">
        <f t="array" ref="P103">IF(INDEX(Utilities!103:103,$B$15)="","",INDEX(Utilities!103:103,$B$15))</f>
        <v/>
      </c>
      <c r="Q103" s="1" t="str" cm="1">
        <f t="array" ref="Q103">IF(INDEX(Utilities!103:103,$B$15 + 2)="","",INDEX(Utilities!103:103,$B$15 + 2))</f>
        <v/>
      </c>
      <c r="S103">
        <f t="shared" si="79"/>
        <v>2113</v>
      </c>
      <c r="T103">
        <f t="shared" si="58"/>
        <v>2040</v>
      </c>
      <c r="U103" cm="1">
        <f t="array" ref="U103">IF(T103&gt;=MAX($D$3:$D$100),MAX($D$3:$D$100),IF(S103&lt;$D$3,$D$3,INDEX($D$3:$D$100,MATCH(S103,$D$3:$D$100)+1)))</f>
        <v>2040</v>
      </c>
      <c r="V103">
        <f t="shared" si="59"/>
        <v>2.73E-5</v>
      </c>
      <c r="W103">
        <f t="shared" si="60"/>
        <v>2.73E-5</v>
      </c>
      <c r="X103">
        <f t="shared" si="61"/>
        <v>2.73E-5</v>
      </c>
      <c r="Y103">
        <f t="shared" si="44"/>
        <v>2.9101800000000001E-2</v>
      </c>
      <c r="Z103">
        <f t="shared" si="45"/>
        <v>0</v>
      </c>
      <c r="AB103" s="1" t="str" cm="1">
        <f t="array" ref="AB103">IF(INDEX(Utilities!103:103,$B$15)="","",INDEX(Utilities!103:103,$B$15))</f>
        <v/>
      </c>
      <c r="AC103" s="1" t="str" cm="1">
        <f t="array" ref="AC103">IF(INDEX(Utilities!103:103,$B$15 + 3)="","",INDEX(Utilities!103:103,$B$15 + 3))</f>
        <v/>
      </c>
      <c r="AE103">
        <f t="shared" si="80"/>
        <v>2113</v>
      </c>
      <c r="AF103">
        <f t="shared" si="62"/>
        <v>2040</v>
      </c>
      <c r="AG103" cm="1">
        <f t="array" ref="AG103">IF(AF103&gt;=MAX($D$3:$D$100),MAX($D$3:$D$100),IF(AE103&lt;$D$3,$D$3,INDEX($D$3:$D$100,MATCH(AE103,$D$3:$D$100)+1)))</f>
        <v>2040</v>
      </c>
      <c r="AH103">
        <f t="shared" si="63"/>
        <v>2.6800000000000001E-4</v>
      </c>
      <c r="AI103">
        <f t="shared" si="64"/>
        <v>2.6800000000000001E-4</v>
      </c>
      <c r="AJ103">
        <f t="shared" si="65"/>
        <v>2.6800000000000001E-4</v>
      </c>
      <c r="AK103">
        <f t="shared" si="46"/>
        <v>0.285688</v>
      </c>
      <c r="AL103">
        <f t="shared" si="47"/>
        <v>0</v>
      </c>
      <c r="AN103" s="1" t="str" cm="1">
        <f t="array" ref="AN103">IF(INDEX(Utilities!103:103,$B$15)="","",INDEX(Utilities!103:103,$B$15))</f>
        <v/>
      </c>
      <c r="AO103" s="1" t="str" cm="1">
        <f t="array" ref="AO103">IF(INDEX(Utilities!103:103,$B$15 + 4)="","",INDEX(Utilities!103:103,$B$15 + 4))</f>
        <v/>
      </c>
      <c r="AQ103">
        <f t="shared" si="81"/>
        <v>2113</v>
      </c>
      <c r="AR103">
        <f t="shared" si="66"/>
        <v>2040</v>
      </c>
      <c r="AS103" cm="1">
        <f t="array" ref="AS103">IF(AR103&gt;=MAX($D$3:$D$100),MAX($D$3:$D$100),IF(AQ103&lt;$D$3,$D$3,INDEX($D$3:$D$100,MATCH(AQ103,$D$3:$D$100)+1)))</f>
        <v>2040</v>
      </c>
      <c r="AT103">
        <f t="shared" si="67"/>
        <v>6.0300000000000002E-5</v>
      </c>
      <c r="AU103">
        <f t="shared" si="68"/>
        <v>6.0300000000000002E-5</v>
      </c>
      <c r="AV103">
        <f t="shared" si="69"/>
        <v>6.0300000000000002E-5</v>
      </c>
      <c r="AW103">
        <f t="shared" si="48"/>
        <v>6.4279799999999998E-2</v>
      </c>
      <c r="AX103">
        <f t="shared" si="49"/>
        <v>0</v>
      </c>
      <c r="AZ103" s="1" t="str" cm="1">
        <f t="array" ref="AZ103">IF(INDEX(Utilities!103:103,$B$15)="","",INDEX(Utilities!103:103,$B$15))</f>
        <v/>
      </c>
      <c r="BA103" s="1" t="str" cm="1">
        <f t="array" ref="BA103">IF(INDEX(Utilities!103:103,$B$15 + 5)="","",INDEX(Utilities!103:103,$B$15 + 5))</f>
        <v/>
      </c>
      <c r="BC103">
        <f t="shared" si="82"/>
        <v>2113</v>
      </c>
      <c r="BD103">
        <f t="shared" si="70"/>
        <v>2040</v>
      </c>
      <c r="BE103" cm="1">
        <f t="array" ref="BE103">IF(BD103&gt;=MAX($D$3:$D$100),MAX($D$3:$D$100),IF(BC103&lt;$D$3,$D$3,INDEX($D$3:$D$100,MATCH(BC103,$D$3:$D$100)+1)))</f>
        <v>2040</v>
      </c>
      <c r="BF103">
        <f t="shared" si="71"/>
        <v>0.40600000000000003</v>
      </c>
      <c r="BG103">
        <f t="shared" si="72"/>
        <v>0.40600000000000003</v>
      </c>
      <c r="BH103">
        <f t="shared" si="73"/>
        <v>0.40600000000000003</v>
      </c>
      <c r="BI103">
        <f t="shared" si="50"/>
        <v>432.79600000000005</v>
      </c>
      <c r="BJ103">
        <f t="shared" si="51"/>
        <v>0</v>
      </c>
      <c r="BL103" s="1" t="str" cm="1">
        <f t="array" ref="BL103">IF(INDEX(Utilities!103:103,$B$15)="","",INDEX(Utilities!103:103,$B$15))</f>
        <v/>
      </c>
      <c r="BM103" s="1" t="str" cm="1">
        <f t="array" ref="BM103">IF(INDEX(Utilities!103:103,$B$15 + 6)="","",INDEX(Utilities!103:103,$B$15 + 6))</f>
        <v/>
      </c>
      <c r="BO103">
        <f t="shared" si="83"/>
        <v>2113</v>
      </c>
      <c r="BP103">
        <f t="shared" si="74"/>
        <v>2040</v>
      </c>
      <c r="BQ103" cm="1">
        <f t="array" ref="BQ103">IF(BP103&gt;=MAX($D$3:$D$100),MAX($D$3:$D$100),IF(BO103&lt;$D$3,$D$3,INDEX($D$3:$D$100,MATCH(BO103,$D$3:$D$100)+1)))</f>
        <v>2040</v>
      </c>
      <c r="BR103">
        <f t="shared" si="75"/>
        <v>6.1510000000000007</v>
      </c>
      <c r="BS103">
        <f t="shared" si="76"/>
        <v>6.1510000000000007</v>
      </c>
      <c r="BT103">
        <f t="shared" si="77"/>
        <v>6.1510000000000007</v>
      </c>
      <c r="BU103">
        <f t="shared" si="52"/>
        <v>6556.9660000000003</v>
      </c>
      <c r="BV103">
        <f t="shared" si="53"/>
        <v>0</v>
      </c>
    </row>
    <row r="104" spans="4:74" x14ac:dyDescent="0.25">
      <c r="D104" s="1" t="str" cm="1">
        <f t="array" ref="D104">IF(INDEX(Utilities!104:104,$B$15)="","",INDEX(Utilities!104:104,$B$15))</f>
        <v/>
      </c>
      <c r="E104" s="1" t="str" cm="1">
        <f t="array" ref="E104">IF(INDEX(Utilities!104:104,$B$15 + 1)="","",INDEX(Utilities!104:104,$B$15 + 1))</f>
        <v/>
      </c>
      <c r="G104">
        <f t="shared" si="78"/>
        <v>2114</v>
      </c>
      <c r="H104">
        <f t="shared" si="54"/>
        <v>2040</v>
      </c>
      <c r="I104" cm="1">
        <f t="array" ref="I104">IF(H104&gt;=MAX($D$3:$D$100),MAX($D$3:$D$100),IF(G104&lt;$D$3,$D$3,INDEX($D$3:$D$100,MATCH(G104,$D$3:$D$100)+1)))</f>
        <v>2040</v>
      </c>
      <c r="J104">
        <f t="shared" si="55"/>
        <v>4.0300000000000002E-2</v>
      </c>
      <c r="K104">
        <f t="shared" si="56"/>
        <v>4.0300000000000002E-2</v>
      </c>
      <c r="L104">
        <f t="shared" si="57"/>
        <v>4.0300000000000002E-2</v>
      </c>
      <c r="M104">
        <f t="shared" si="42"/>
        <v>42.959800000000001</v>
      </c>
      <c r="N104">
        <f t="shared" si="43"/>
        <v>0</v>
      </c>
      <c r="P104" s="1" t="str" cm="1">
        <f t="array" ref="P104">IF(INDEX(Utilities!104:104,$B$15)="","",INDEX(Utilities!104:104,$B$15))</f>
        <v/>
      </c>
      <c r="Q104" s="1" t="str" cm="1">
        <f t="array" ref="Q104">IF(INDEX(Utilities!104:104,$B$15 + 2)="","",INDEX(Utilities!104:104,$B$15 + 2))</f>
        <v/>
      </c>
      <c r="S104">
        <f t="shared" si="79"/>
        <v>2114</v>
      </c>
      <c r="T104">
        <f t="shared" si="58"/>
        <v>2040</v>
      </c>
      <c r="U104" cm="1">
        <f t="array" ref="U104">IF(T104&gt;=MAX($D$3:$D$100),MAX($D$3:$D$100),IF(S104&lt;$D$3,$D$3,INDEX($D$3:$D$100,MATCH(S104,$D$3:$D$100)+1)))</f>
        <v>2040</v>
      </c>
      <c r="V104">
        <f t="shared" si="59"/>
        <v>2.73E-5</v>
      </c>
      <c r="W104">
        <f t="shared" si="60"/>
        <v>2.73E-5</v>
      </c>
      <c r="X104">
        <f t="shared" si="61"/>
        <v>2.73E-5</v>
      </c>
      <c r="Y104">
        <f t="shared" si="44"/>
        <v>2.9101800000000001E-2</v>
      </c>
      <c r="Z104">
        <f t="shared" si="45"/>
        <v>0</v>
      </c>
      <c r="AB104" s="1" t="str" cm="1">
        <f t="array" ref="AB104">IF(INDEX(Utilities!104:104,$B$15)="","",INDEX(Utilities!104:104,$B$15))</f>
        <v/>
      </c>
      <c r="AC104" s="1" t="str" cm="1">
        <f t="array" ref="AC104">IF(INDEX(Utilities!104:104,$B$15 + 3)="","",INDEX(Utilities!104:104,$B$15 + 3))</f>
        <v/>
      </c>
      <c r="AE104">
        <f t="shared" si="80"/>
        <v>2114</v>
      </c>
      <c r="AF104">
        <f t="shared" si="62"/>
        <v>2040</v>
      </c>
      <c r="AG104" cm="1">
        <f t="array" ref="AG104">IF(AF104&gt;=MAX($D$3:$D$100),MAX($D$3:$D$100),IF(AE104&lt;$D$3,$D$3,INDEX($D$3:$D$100,MATCH(AE104,$D$3:$D$100)+1)))</f>
        <v>2040</v>
      </c>
      <c r="AH104">
        <f t="shared" si="63"/>
        <v>2.6800000000000001E-4</v>
      </c>
      <c r="AI104">
        <f t="shared" si="64"/>
        <v>2.6800000000000001E-4</v>
      </c>
      <c r="AJ104">
        <f t="shared" si="65"/>
        <v>2.6800000000000001E-4</v>
      </c>
      <c r="AK104">
        <f t="shared" si="46"/>
        <v>0.285688</v>
      </c>
      <c r="AL104">
        <f t="shared" si="47"/>
        <v>0</v>
      </c>
      <c r="AN104" s="1" t="str" cm="1">
        <f t="array" ref="AN104">IF(INDEX(Utilities!104:104,$B$15)="","",INDEX(Utilities!104:104,$B$15))</f>
        <v/>
      </c>
      <c r="AO104" s="1" t="str" cm="1">
        <f t="array" ref="AO104">IF(INDEX(Utilities!104:104,$B$15 + 4)="","",INDEX(Utilities!104:104,$B$15 + 4))</f>
        <v/>
      </c>
      <c r="AQ104">
        <f t="shared" si="81"/>
        <v>2114</v>
      </c>
      <c r="AR104">
        <f t="shared" si="66"/>
        <v>2040</v>
      </c>
      <c r="AS104" cm="1">
        <f t="array" ref="AS104">IF(AR104&gt;=MAX($D$3:$D$100),MAX($D$3:$D$100),IF(AQ104&lt;$D$3,$D$3,INDEX($D$3:$D$100,MATCH(AQ104,$D$3:$D$100)+1)))</f>
        <v>2040</v>
      </c>
      <c r="AT104">
        <f t="shared" si="67"/>
        <v>6.0300000000000002E-5</v>
      </c>
      <c r="AU104">
        <f t="shared" si="68"/>
        <v>6.0300000000000002E-5</v>
      </c>
      <c r="AV104">
        <f t="shared" si="69"/>
        <v>6.0300000000000002E-5</v>
      </c>
      <c r="AW104">
        <f t="shared" si="48"/>
        <v>6.4279799999999998E-2</v>
      </c>
      <c r="AX104">
        <f t="shared" si="49"/>
        <v>0</v>
      </c>
      <c r="AZ104" s="1" t="str" cm="1">
        <f t="array" ref="AZ104">IF(INDEX(Utilities!104:104,$B$15)="","",INDEX(Utilities!104:104,$B$15))</f>
        <v/>
      </c>
      <c r="BA104" s="1" t="str" cm="1">
        <f t="array" ref="BA104">IF(INDEX(Utilities!104:104,$B$15 + 5)="","",INDEX(Utilities!104:104,$B$15 + 5))</f>
        <v/>
      </c>
      <c r="BC104">
        <f t="shared" si="82"/>
        <v>2114</v>
      </c>
      <c r="BD104">
        <f t="shared" si="70"/>
        <v>2040</v>
      </c>
      <c r="BE104" cm="1">
        <f t="array" ref="BE104">IF(BD104&gt;=MAX($D$3:$D$100),MAX($D$3:$D$100),IF(BC104&lt;$D$3,$D$3,INDEX($D$3:$D$100,MATCH(BC104,$D$3:$D$100)+1)))</f>
        <v>2040</v>
      </c>
      <c r="BF104">
        <f t="shared" si="71"/>
        <v>0.40600000000000003</v>
      </c>
      <c r="BG104">
        <f t="shared" si="72"/>
        <v>0.40600000000000003</v>
      </c>
      <c r="BH104">
        <f t="shared" si="73"/>
        <v>0.40600000000000003</v>
      </c>
      <c r="BI104">
        <f t="shared" si="50"/>
        <v>432.79600000000005</v>
      </c>
      <c r="BJ104">
        <f t="shared" si="51"/>
        <v>0</v>
      </c>
      <c r="BL104" s="1" t="str" cm="1">
        <f t="array" ref="BL104">IF(INDEX(Utilities!104:104,$B$15)="","",INDEX(Utilities!104:104,$B$15))</f>
        <v/>
      </c>
      <c r="BM104" s="1" t="str" cm="1">
        <f t="array" ref="BM104">IF(INDEX(Utilities!104:104,$B$15 + 6)="","",INDEX(Utilities!104:104,$B$15 + 6))</f>
        <v/>
      </c>
      <c r="BO104">
        <f t="shared" si="83"/>
        <v>2114</v>
      </c>
      <c r="BP104">
        <f t="shared" si="74"/>
        <v>2040</v>
      </c>
      <c r="BQ104" cm="1">
        <f t="array" ref="BQ104">IF(BP104&gt;=MAX($D$3:$D$100),MAX($D$3:$D$100),IF(BO104&lt;$D$3,$D$3,INDEX($D$3:$D$100,MATCH(BO104,$D$3:$D$100)+1)))</f>
        <v>2040</v>
      </c>
      <c r="BR104">
        <f t="shared" si="75"/>
        <v>6.1510000000000007</v>
      </c>
      <c r="BS104">
        <f t="shared" si="76"/>
        <v>6.1510000000000007</v>
      </c>
      <c r="BT104">
        <f t="shared" si="77"/>
        <v>6.1510000000000007</v>
      </c>
      <c r="BU104">
        <f t="shared" si="52"/>
        <v>6556.9660000000003</v>
      </c>
      <c r="BV104">
        <f t="shared" si="53"/>
        <v>0</v>
      </c>
    </row>
    <row r="105" spans="4:74" x14ac:dyDescent="0.25">
      <c r="D105" s="1" t="str" cm="1">
        <f t="array" ref="D105">IF(INDEX(Utilities!105:105,$B$15)="","",INDEX(Utilities!105:105,$B$15))</f>
        <v/>
      </c>
      <c r="E105" s="1" t="str" cm="1">
        <f t="array" ref="E105">IF(INDEX(Utilities!105:105,$B$15 + 1)="","",INDEX(Utilities!105:105,$B$15 + 1))</f>
        <v/>
      </c>
      <c r="G105">
        <f t="shared" si="78"/>
        <v>2115</v>
      </c>
      <c r="H105">
        <f t="shared" si="54"/>
        <v>2040</v>
      </c>
      <c r="I105" cm="1">
        <f t="array" ref="I105">IF(H105&gt;=MAX($D$3:$D$100),MAX($D$3:$D$100),IF(G105&lt;$D$3,$D$3,INDEX($D$3:$D$100,MATCH(G105,$D$3:$D$100)+1)))</f>
        <v>2040</v>
      </c>
      <c r="J105">
        <f t="shared" si="55"/>
        <v>4.0300000000000002E-2</v>
      </c>
      <c r="K105">
        <f t="shared" si="56"/>
        <v>4.0300000000000002E-2</v>
      </c>
      <c r="L105">
        <f t="shared" si="57"/>
        <v>4.0300000000000002E-2</v>
      </c>
      <c r="M105">
        <f t="shared" si="42"/>
        <v>42.959800000000001</v>
      </c>
      <c r="N105">
        <f t="shared" si="43"/>
        <v>0</v>
      </c>
      <c r="P105" s="1" t="str" cm="1">
        <f t="array" ref="P105">IF(INDEX(Utilities!105:105,$B$15)="","",INDEX(Utilities!105:105,$B$15))</f>
        <v/>
      </c>
      <c r="Q105" s="1" t="str" cm="1">
        <f t="array" ref="Q105">IF(INDEX(Utilities!105:105,$B$15 + 2)="","",INDEX(Utilities!105:105,$B$15 + 2))</f>
        <v/>
      </c>
      <c r="S105">
        <f t="shared" si="79"/>
        <v>2115</v>
      </c>
      <c r="T105">
        <f t="shared" si="58"/>
        <v>2040</v>
      </c>
      <c r="U105" cm="1">
        <f t="array" ref="U105">IF(T105&gt;=MAX($D$3:$D$100),MAX($D$3:$D$100),IF(S105&lt;$D$3,$D$3,INDEX($D$3:$D$100,MATCH(S105,$D$3:$D$100)+1)))</f>
        <v>2040</v>
      </c>
      <c r="V105">
        <f t="shared" si="59"/>
        <v>2.73E-5</v>
      </c>
      <c r="W105">
        <f t="shared" si="60"/>
        <v>2.73E-5</v>
      </c>
      <c r="X105">
        <f t="shared" si="61"/>
        <v>2.73E-5</v>
      </c>
      <c r="Y105">
        <f t="shared" si="44"/>
        <v>2.9101800000000001E-2</v>
      </c>
      <c r="Z105">
        <f t="shared" si="45"/>
        <v>0</v>
      </c>
      <c r="AB105" s="1" t="str" cm="1">
        <f t="array" ref="AB105">IF(INDEX(Utilities!105:105,$B$15)="","",INDEX(Utilities!105:105,$B$15))</f>
        <v/>
      </c>
      <c r="AC105" s="1" t="str" cm="1">
        <f t="array" ref="AC105">IF(INDEX(Utilities!105:105,$B$15 + 3)="","",INDEX(Utilities!105:105,$B$15 + 3))</f>
        <v/>
      </c>
      <c r="AE105">
        <f t="shared" si="80"/>
        <v>2115</v>
      </c>
      <c r="AF105">
        <f t="shared" si="62"/>
        <v>2040</v>
      </c>
      <c r="AG105" cm="1">
        <f t="array" ref="AG105">IF(AF105&gt;=MAX($D$3:$D$100),MAX($D$3:$D$100),IF(AE105&lt;$D$3,$D$3,INDEX($D$3:$D$100,MATCH(AE105,$D$3:$D$100)+1)))</f>
        <v>2040</v>
      </c>
      <c r="AH105">
        <f t="shared" si="63"/>
        <v>2.6800000000000001E-4</v>
      </c>
      <c r="AI105">
        <f t="shared" si="64"/>
        <v>2.6800000000000001E-4</v>
      </c>
      <c r="AJ105">
        <f t="shared" si="65"/>
        <v>2.6800000000000001E-4</v>
      </c>
      <c r="AK105">
        <f t="shared" si="46"/>
        <v>0.285688</v>
      </c>
      <c r="AL105">
        <f t="shared" si="47"/>
        <v>0</v>
      </c>
      <c r="AN105" s="1" t="str" cm="1">
        <f t="array" ref="AN105">IF(INDEX(Utilities!105:105,$B$15)="","",INDEX(Utilities!105:105,$B$15))</f>
        <v/>
      </c>
      <c r="AO105" s="1" t="str" cm="1">
        <f t="array" ref="AO105">IF(INDEX(Utilities!105:105,$B$15 + 4)="","",INDEX(Utilities!105:105,$B$15 + 4))</f>
        <v/>
      </c>
      <c r="AQ105">
        <f t="shared" si="81"/>
        <v>2115</v>
      </c>
      <c r="AR105">
        <f t="shared" si="66"/>
        <v>2040</v>
      </c>
      <c r="AS105" cm="1">
        <f t="array" ref="AS105">IF(AR105&gt;=MAX($D$3:$D$100),MAX($D$3:$D$100),IF(AQ105&lt;$D$3,$D$3,INDEX($D$3:$D$100,MATCH(AQ105,$D$3:$D$100)+1)))</f>
        <v>2040</v>
      </c>
      <c r="AT105">
        <f t="shared" si="67"/>
        <v>6.0300000000000002E-5</v>
      </c>
      <c r="AU105">
        <f t="shared" si="68"/>
        <v>6.0300000000000002E-5</v>
      </c>
      <c r="AV105">
        <f t="shared" si="69"/>
        <v>6.0300000000000002E-5</v>
      </c>
      <c r="AW105">
        <f t="shared" si="48"/>
        <v>6.4279799999999998E-2</v>
      </c>
      <c r="AX105">
        <f t="shared" si="49"/>
        <v>0</v>
      </c>
      <c r="AZ105" s="1" t="str" cm="1">
        <f t="array" ref="AZ105">IF(INDEX(Utilities!105:105,$B$15)="","",INDEX(Utilities!105:105,$B$15))</f>
        <v/>
      </c>
      <c r="BA105" s="1" t="str" cm="1">
        <f t="array" ref="BA105">IF(INDEX(Utilities!105:105,$B$15 + 5)="","",INDEX(Utilities!105:105,$B$15 + 5))</f>
        <v/>
      </c>
      <c r="BC105">
        <f t="shared" si="82"/>
        <v>2115</v>
      </c>
      <c r="BD105">
        <f t="shared" si="70"/>
        <v>2040</v>
      </c>
      <c r="BE105" cm="1">
        <f t="array" ref="BE105">IF(BD105&gt;=MAX($D$3:$D$100),MAX($D$3:$D$100),IF(BC105&lt;$D$3,$D$3,INDEX($D$3:$D$100,MATCH(BC105,$D$3:$D$100)+1)))</f>
        <v>2040</v>
      </c>
      <c r="BF105">
        <f t="shared" si="71"/>
        <v>0.40600000000000003</v>
      </c>
      <c r="BG105">
        <f t="shared" si="72"/>
        <v>0.40600000000000003</v>
      </c>
      <c r="BH105">
        <f t="shared" si="73"/>
        <v>0.40600000000000003</v>
      </c>
      <c r="BI105">
        <f t="shared" si="50"/>
        <v>432.79600000000005</v>
      </c>
      <c r="BJ105">
        <f t="shared" si="51"/>
        <v>0</v>
      </c>
      <c r="BL105" s="1" t="str" cm="1">
        <f t="array" ref="BL105">IF(INDEX(Utilities!105:105,$B$15)="","",INDEX(Utilities!105:105,$B$15))</f>
        <v/>
      </c>
      <c r="BM105" s="1" t="str" cm="1">
        <f t="array" ref="BM105">IF(INDEX(Utilities!105:105,$B$15 + 6)="","",INDEX(Utilities!105:105,$B$15 + 6))</f>
        <v/>
      </c>
      <c r="BO105">
        <f t="shared" si="83"/>
        <v>2115</v>
      </c>
      <c r="BP105">
        <f t="shared" si="74"/>
        <v>2040</v>
      </c>
      <c r="BQ105" cm="1">
        <f t="array" ref="BQ105">IF(BP105&gt;=MAX($D$3:$D$100),MAX($D$3:$D$100),IF(BO105&lt;$D$3,$D$3,INDEX($D$3:$D$100,MATCH(BO105,$D$3:$D$100)+1)))</f>
        <v>2040</v>
      </c>
      <c r="BR105">
        <f t="shared" si="75"/>
        <v>6.1510000000000007</v>
      </c>
      <c r="BS105">
        <f t="shared" si="76"/>
        <v>6.1510000000000007</v>
      </c>
      <c r="BT105">
        <f t="shared" si="77"/>
        <v>6.1510000000000007</v>
      </c>
      <c r="BU105">
        <f t="shared" si="52"/>
        <v>6556.9660000000003</v>
      </c>
      <c r="BV105">
        <f t="shared" si="53"/>
        <v>0</v>
      </c>
    </row>
    <row r="106" spans="4:74" x14ac:dyDescent="0.25">
      <c r="D106" s="1" t="str" cm="1">
        <f t="array" ref="D106">IF(INDEX(Utilities!106:106,$B$15)="","",INDEX(Utilities!106:106,$B$15))</f>
        <v/>
      </c>
      <c r="E106" s="1" t="str" cm="1">
        <f t="array" ref="E106">IF(INDEX(Utilities!106:106,$B$15 + 1)="","",INDEX(Utilities!106:106,$B$15 + 1))</f>
        <v/>
      </c>
      <c r="G106">
        <f t="shared" si="78"/>
        <v>2116</v>
      </c>
      <c r="H106">
        <f t="shared" si="54"/>
        <v>2040</v>
      </c>
      <c r="I106" cm="1">
        <f t="array" ref="I106">IF(H106&gt;=MAX($D$3:$D$100),MAX($D$3:$D$100),IF(G106&lt;$D$3,$D$3,INDEX($D$3:$D$100,MATCH(G106,$D$3:$D$100)+1)))</f>
        <v>2040</v>
      </c>
      <c r="J106">
        <f t="shared" si="55"/>
        <v>4.0300000000000002E-2</v>
      </c>
      <c r="K106">
        <f t="shared" si="56"/>
        <v>4.0300000000000002E-2</v>
      </c>
      <c r="L106">
        <f t="shared" si="57"/>
        <v>4.0300000000000002E-2</v>
      </c>
      <c r="M106">
        <f t="shared" si="42"/>
        <v>42.959800000000001</v>
      </c>
      <c r="N106">
        <f t="shared" si="43"/>
        <v>0</v>
      </c>
      <c r="P106" s="1" t="str" cm="1">
        <f t="array" ref="P106">IF(INDEX(Utilities!106:106,$B$15)="","",INDEX(Utilities!106:106,$B$15))</f>
        <v/>
      </c>
      <c r="Q106" s="1" t="str" cm="1">
        <f t="array" ref="Q106">IF(INDEX(Utilities!106:106,$B$15 + 2)="","",INDEX(Utilities!106:106,$B$15 + 2))</f>
        <v/>
      </c>
      <c r="S106">
        <f t="shared" si="79"/>
        <v>2116</v>
      </c>
      <c r="T106">
        <f t="shared" si="58"/>
        <v>2040</v>
      </c>
      <c r="U106" cm="1">
        <f t="array" ref="U106">IF(T106&gt;=MAX($D$3:$D$100),MAX($D$3:$D$100),IF(S106&lt;$D$3,$D$3,INDEX($D$3:$D$100,MATCH(S106,$D$3:$D$100)+1)))</f>
        <v>2040</v>
      </c>
      <c r="V106">
        <f t="shared" si="59"/>
        <v>2.73E-5</v>
      </c>
      <c r="W106">
        <f t="shared" si="60"/>
        <v>2.73E-5</v>
      </c>
      <c r="X106">
        <f t="shared" si="61"/>
        <v>2.73E-5</v>
      </c>
      <c r="Y106">
        <f t="shared" si="44"/>
        <v>2.9101800000000001E-2</v>
      </c>
      <c r="Z106">
        <f t="shared" si="45"/>
        <v>0</v>
      </c>
      <c r="AB106" s="1" t="str" cm="1">
        <f t="array" ref="AB106">IF(INDEX(Utilities!106:106,$B$15)="","",INDEX(Utilities!106:106,$B$15))</f>
        <v/>
      </c>
      <c r="AC106" s="1" t="str" cm="1">
        <f t="array" ref="AC106">IF(INDEX(Utilities!106:106,$B$15 + 3)="","",INDEX(Utilities!106:106,$B$15 + 3))</f>
        <v/>
      </c>
      <c r="AE106">
        <f t="shared" si="80"/>
        <v>2116</v>
      </c>
      <c r="AF106">
        <f t="shared" si="62"/>
        <v>2040</v>
      </c>
      <c r="AG106" cm="1">
        <f t="array" ref="AG106">IF(AF106&gt;=MAX($D$3:$D$100),MAX($D$3:$D$100),IF(AE106&lt;$D$3,$D$3,INDEX($D$3:$D$100,MATCH(AE106,$D$3:$D$100)+1)))</f>
        <v>2040</v>
      </c>
      <c r="AH106">
        <f t="shared" si="63"/>
        <v>2.6800000000000001E-4</v>
      </c>
      <c r="AI106">
        <f t="shared" si="64"/>
        <v>2.6800000000000001E-4</v>
      </c>
      <c r="AJ106">
        <f t="shared" si="65"/>
        <v>2.6800000000000001E-4</v>
      </c>
      <c r="AK106">
        <f t="shared" si="46"/>
        <v>0.285688</v>
      </c>
      <c r="AL106">
        <f t="shared" si="47"/>
        <v>0</v>
      </c>
      <c r="AN106" s="1" t="str" cm="1">
        <f t="array" ref="AN106">IF(INDEX(Utilities!106:106,$B$15)="","",INDEX(Utilities!106:106,$B$15))</f>
        <v/>
      </c>
      <c r="AO106" s="1" t="str" cm="1">
        <f t="array" ref="AO106">IF(INDEX(Utilities!106:106,$B$15 + 4)="","",INDEX(Utilities!106:106,$B$15 + 4))</f>
        <v/>
      </c>
      <c r="AQ106">
        <f t="shared" si="81"/>
        <v>2116</v>
      </c>
      <c r="AR106">
        <f t="shared" si="66"/>
        <v>2040</v>
      </c>
      <c r="AS106" cm="1">
        <f t="array" ref="AS106">IF(AR106&gt;=MAX($D$3:$D$100),MAX($D$3:$D$100),IF(AQ106&lt;$D$3,$D$3,INDEX($D$3:$D$100,MATCH(AQ106,$D$3:$D$100)+1)))</f>
        <v>2040</v>
      </c>
      <c r="AT106">
        <f t="shared" si="67"/>
        <v>6.0300000000000002E-5</v>
      </c>
      <c r="AU106">
        <f t="shared" si="68"/>
        <v>6.0300000000000002E-5</v>
      </c>
      <c r="AV106">
        <f t="shared" si="69"/>
        <v>6.0300000000000002E-5</v>
      </c>
      <c r="AW106">
        <f t="shared" si="48"/>
        <v>6.4279799999999998E-2</v>
      </c>
      <c r="AX106">
        <f t="shared" si="49"/>
        <v>0</v>
      </c>
      <c r="AZ106" s="1" t="str" cm="1">
        <f t="array" ref="AZ106">IF(INDEX(Utilities!106:106,$B$15)="","",INDEX(Utilities!106:106,$B$15))</f>
        <v/>
      </c>
      <c r="BA106" s="1" t="str" cm="1">
        <f t="array" ref="BA106">IF(INDEX(Utilities!106:106,$B$15 + 5)="","",INDEX(Utilities!106:106,$B$15 + 5))</f>
        <v/>
      </c>
      <c r="BC106">
        <f t="shared" si="82"/>
        <v>2116</v>
      </c>
      <c r="BD106">
        <f t="shared" si="70"/>
        <v>2040</v>
      </c>
      <c r="BE106" cm="1">
        <f t="array" ref="BE106">IF(BD106&gt;=MAX($D$3:$D$100),MAX($D$3:$D$100),IF(BC106&lt;$D$3,$D$3,INDEX($D$3:$D$100,MATCH(BC106,$D$3:$D$100)+1)))</f>
        <v>2040</v>
      </c>
      <c r="BF106">
        <f t="shared" si="71"/>
        <v>0.40600000000000003</v>
      </c>
      <c r="BG106">
        <f t="shared" si="72"/>
        <v>0.40600000000000003</v>
      </c>
      <c r="BH106">
        <f t="shared" si="73"/>
        <v>0.40600000000000003</v>
      </c>
      <c r="BI106">
        <f t="shared" si="50"/>
        <v>432.79600000000005</v>
      </c>
      <c r="BJ106">
        <f t="shared" si="51"/>
        <v>0</v>
      </c>
      <c r="BL106" s="1" t="str" cm="1">
        <f t="array" ref="BL106">IF(INDEX(Utilities!106:106,$B$15)="","",INDEX(Utilities!106:106,$B$15))</f>
        <v/>
      </c>
      <c r="BM106" s="1" t="str" cm="1">
        <f t="array" ref="BM106">IF(INDEX(Utilities!106:106,$B$15 + 6)="","",INDEX(Utilities!106:106,$B$15 + 6))</f>
        <v/>
      </c>
      <c r="BO106">
        <f t="shared" si="83"/>
        <v>2116</v>
      </c>
      <c r="BP106">
        <f t="shared" si="74"/>
        <v>2040</v>
      </c>
      <c r="BQ106" cm="1">
        <f t="array" ref="BQ106">IF(BP106&gt;=MAX($D$3:$D$100),MAX($D$3:$D$100),IF(BO106&lt;$D$3,$D$3,INDEX($D$3:$D$100,MATCH(BO106,$D$3:$D$100)+1)))</f>
        <v>2040</v>
      </c>
      <c r="BR106">
        <f t="shared" si="75"/>
        <v>6.1510000000000007</v>
      </c>
      <c r="BS106">
        <f t="shared" si="76"/>
        <v>6.1510000000000007</v>
      </c>
      <c r="BT106">
        <f t="shared" si="77"/>
        <v>6.1510000000000007</v>
      </c>
      <c r="BU106">
        <f t="shared" si="52"/>
        <v>6556.9660000000003</v>
      </c>
      <c r="BV106">
        <f t="shared" si="53"/>
        <v>0</v>
      </c>
    </row>
    <row r="107" spans="4:74" x14ac:dyDescent="0.25">
      <c r="D107" s="1" t="str" cm="1">
        <f t="array" ref="D107">IF(INDEX(Utilities!107:107,$B$15)="","",INDEX(Utilities!107:107,$B$15))</f>
        <v/>
      </c>
      <c r="E107" s="1" t="str" cm="1">
        <f t="array" ref="E107">IF(INDEX(Utilities!107:107,$B$15 + 1)="","",INDEX(Utilities!107:107,$B$15 + 1))</f>
        <v/>
      </c>
      <c r="G107">
        <f t="shared" si="78"/>
        <v>2117</v>
      </c>
      <c r="H107">
        <f t="shared" si="54"/>
        <v>2040</v>
      </c>
      <c r="I107" cm="1">
        <f t="array" ref="I107">IF(H107&gt;=MAX($D$3:$D$100),MAX($D$3:$D$100),IF(G107&lt;$D$3,$D$3,INDEX($D$3:$D$100,MATCH(G107,$D$3:$D$100)+1)))</f>
        <v>2040</v>
      </c>
      <c r="J107">
        <f t="shared" si="55"/>
        <v>4.0300000000000002E-2</v>
      </c>
      <c r="K107">
        <f t="shared" si="56"/>
        <v>4.0300000000000002E-2</v>
      </c>
      <c r="L107">
        <f t="shared" si="57"/>
        <v>4.0300000000000002E-2</v>
      </c>
      <c r="M107">
        <f t="shared" si="42"/>
        <v>42.959800000000001</v>
      </c>
      <c r="N107">
        <f t="shared" si="43"/>
        <v>0</v>
      </c>
      <c r="P107" s="1" t="str" cm="1">
        <f t="array" ref="P107">IF(INDEX(Utilities!107:107,$B$15)="","",INDEX(Utilities!107:107,$B$15))</f>
        <v/>
      </c>
      <c r="Q107" s="1" t="str" cm="1">
        <f t="array" ref="Q107">IF(INDEX(Utilities!107:107,$B$15 + 2)="","",INDEX(Utilities!107:107,$B$15 + 2))</f>
        <v/>
      </c>
      <c r="S107">
        <f t="shared" si="79"/>
        <v>2117</v>
      </c>
      <c r="T107">
        <f t="shared" si="58"/>
        <v>2040</v>
      </c>
      <c r="U107" cm="1">
        <f t="array" ref="U107">IF(T107&gt;=MAX($D$3:$D$100),MAX($D$3:$D$100),IF(S107&lt;$D$3,$D$3,INDEX($D$3:$D$100,MATCH(S107,$D$3:$D$100)+1)))</f>
        <v>2040</v>
      </c>
      <c r="V107">
        <f t="shared" si="59"/>
        <v>2.73E-5</v>
      </c>
      <c r="W107">
        <f t="shared" si="60"/>
        <v>2.73E-5</v>
      </c>
      <c r="X107">
        <f t="shared" si="61"/>
        <v>2.73E-5</v>
      </c>
      <c r="Y107">
        <f t="shared" si="44"/>
        <v>2.9101800000000001E-2</v>
      </c>
      <c r="Z107">
        <f t="shared" si="45"/>
        <v>0</v>
      </c>
      <c r="AB107" s="1" t="str" cm="1">
        <f t="array" ref="AB107">IF(INDEX(Utilities!107:107,$B$15)="","",INDEX(Utilities!107:107,$B$15))</f>
        <v/>
      </c>
      <c r="AC107" s="1" t="str" cm="1">
        <f t="array" ref="AC107">IF(INDEX(Utilities!107:107,$B$15 + 3)="","",INDEX(Utilities!107:107,$B$15 + 3))</f>
        <v/>
      </c>
      <c r="AE107">
        <f t="shared" si="80"/>
        <v>2117</v>
      </c>
      <c r="AF107">
        <f t="shared" si="62"/>
        <v>2040</v>
      </c>
      <c r="AG107" cm="1">
        <f t="array" ref="AG107">IF(AF107&gt;=MAX($D$3:$D$100),MAX($D$3:$D$100),IF(AE107&lt;$D$3,$D$3,INDEX($D$3:$D$100,MATCH(AE107,$D$3:$D$100)+1)))</f>
        <v>2040</v>
      </c>
      <c r="AH107">
        <f t="shared" si="63"/>
        <v>2.6800000000000001E-4</v>
      </c>
      <c r="AI107">
        <f t="shared" si="64"/>
        <v>2.6800000000000001E-4</v>
      </c>
      <c r="AJ107">
        <f t="shared" si="65"/>
        <v>2.6800000000000001E-4</v>
      </c>
      <c r="AK107">
        <f t="shared" si="46"/>
        <v>0.285688</v>
      </c>
      <c r="AL107">
        <f t="shared" si="47"/>
        <v>0</v>
      </c>
      <c r="AN107" s="1" t="str" cm="1">
        <f t="array" ref="AN107">IF(INDEX(Utilities!107:107,$B$15)="","",INDEX(Utilities!107:107,$B$15))</f>
        <v/>
      </c>
      <c r="AO107" s="1" t="str" cm="1">
        <f t="array" ref="AO107">IF(INDEX(Utilities!107:107,$B$15 + 4)="","",INDEX(Utilities!107:107,$B$15 + 4))</f>
        <v/>
      </c>
      <c r="AQ107">
        <f t="shared" si="81"/>
        <v>2117</v>
      </c>
      <c r="AR107">
        <f t="shared" si="66"/>
        <v>2040</v>
      </c>
      <c r="AS107" cm="1">
        <f t="array" ref="AS107">IF(AR107&gt;=MAX($D$3:$D$100),MAX($D$3:$D$100),IF(AQ107&lt;$D$3,$D$3,INDEX($D$3:$D$100,MATCH(AQ107,$D$3:$D$100)+1)))</f>
        <v>2040</v>
      </c>
      <c r="AT107">
        <f t="shared" si="67"/>
        <v>6.0300000000000002E-5</v>
      </c>
      <c r="AU107">
        <f t="shared" si="68"/>
        <v>6.0300000000000002E-5</v>
      </c>
      <c r="AV107">
        <f t="shared" si="69"/>
        <v>6.0300000000000002E-5</v>
      </c>
      <c r="AW107">
        <f t="shared" si="48"/>
        <v>6.4279799999999998E-2</v>
      </c>
      <c r="AX107">
        <f t="shared" si="49"/>
        <v>0</v>
      </c>
      <c r="AZ107" s="1" t="str" cm="1">
        <f t="array" ref="AZ107">IF(INDEX(Utilities!107:107,$B$15)="","",INDEX(Utilities!107:107,$B$15))</f>
        <v/>
      </c>
      <c r="BA107" s="1" t="str" cm="1">
        <f t="array" ref="BA107">IF(INDEX(Utilities!107:107,$B$15 + 5)="","",INDEX(Utilities!107:107,$B$15 + 5))</f>
        <v/>
      </c>
      <c r="BC107">
        <f t="shared" si="82"/>
        <v>2117</v>
      </c>
      <c r="BD107">
        <f t="shared" si="70"/>
        <v>2040</v>
      </c>
      <c r="BE107" cm="1">
        <f t="array" ref="BE107">IF(BD107&gt;=MAX($D$3:$D$100),MAX($D$3:$D$100),IF(BC107&lt;$D$3,$D$3,INDEX($D$3:$D$100,MATCH(BC107,$D$3:$D$100)+1)))</f>
        <v>2040</v>
      </c>
      <c r="BF107">
        <f t="shared" si="71"/>
        <v>0.40600000000000003</v>
      </c>
      <c r="BG107">
        <f t="shared" si="72"/>
        <v>0.40600000000000003</v>
      </c>
      <c r="BH107">
        <f t="shared" si="73"/>
        <v>0.40600000000000003</v>
      </c>
      <c r="BI107">
        <f t="shared" si="50"/>
        <v>432.79600000000005</v>
      </c>
      <c r="BJ107">
        <f t="shared" si="51"/>
        <v>0</v>
      </c>
      <c r="BL107" s="1" t="str" cm="1">
        <f t="array" ref="BL107">IF(INDEX(Utilities!107:107,$B$15)="","",INDEX(Utilities!107:107,$B$15))</f>
        <v/>
      </c>
      <c r="BM107" s="1" t="str" cm="1">
        <f t="array" ref="BM107">IF(INDEX(Utilities!107:107,$B$15 + 6)="","",INDEX(Utilities!107:107,$B$15 + 6))</f>
        <v/>
      </c>
      <c r="BO107">
        <f t="shared" si="83"/>
        <v>2117</v>
      </c>
      <c r="BP107">
        <f t="shared" si="74"/>
        <v>2040</v>
      </c>
      <c r="BQ107" cm="1">
        <f t="array" ref="BQ107">IF(BP107&gt;=MAX($D$3:$D$100),MAX($D$3:$D$100),IF(BO107&lt;$D$3,$D$3,INDEX($D$3:$D$100,MATCH(BO107,$D$3:$D$100)+1)))</f>
        <v>2040</v>
      </c>
      <c r="BR107">
        <f t="shared" si="75"/>
        <v>6.1510000000000007</v>
      </c>
      <c r="BS107">
        <f t="shared" si="76"/>
        <v>6.1510000000000007</v>
      </c>
      <c r="BT107">
        <f t="shared" si="77"/>
        <v>6.1510000000000007</v>
      </c>
      <c r="BU107">
        <f t="shared" si="52"/>
        <v>6556.9660000000003</v>
      </c>
      <c r="BV107">
        <f t="shared" si="53"/>
        <v>0</v>
      </c>
    </row>
    <row r="108" spans="4:74" x14ac:dyDescent="0.25">
      <c r="D108" s="1" t="str" cm="1">
        <f t="array" ref="D108">IF(INDEX(Utilities!108:108,$B$15)="","",INDEX(Utilities!108:108,$B$15))</f>
        <v/>
      </c>
      <c r="E108" s="1" t="str" cm="1">
        <f t="array" ref="E108">IF(INDEX(Utilities!108:108,$B$15 + 1)="","",INDEX(Utilities!108:108,$B$15 + 1))</f>
        <v/>
      </c>
      <c r="G108">
        <f t="shared" si="78"/>
        <v>2118</v>
      </c>
      <c r="H108">
        <f t="shared" si="54"/>
        <v>2040</v>
      </c>
      <c r="I108" cm="1">
        <f t="array" ref="I108">IF(H108&gt;=MAX($D$3:$D$100),MAX($D$3:$D$100),IF(G108&lt;$D$3,$D$3,INDEX($D$3:$D$100,MATCH(G108,$D$3:$D$100)+1)))</f>
        <v>2040</v>
      </c>
      <c r="J108">
        <f t="shared" si="55"/>
        <v>4.0300000000000002E-2</v>
      </c>
      <c r="K108">
        <f t="shared" si="56"/>
        <v>4.0300000000000002E-2</v>
      </c>
      <c r="L108">
        <f t="shared" si="57"/>
        <v>4.0300000000000002E-2</v>
      </c>
      <c r="M108">
        <f t="shared" si="42"/>
        <v>42.959800000000001</v>
      </c>
      <c r="N108">
        <f t="shared" si="43"/>
        <v>0</v>
      </c>
      <c r="P108" s="1" t="str" cm="1">
        <f t="array" ref="P108">IF(INDEX(Utilities!108:108,$B$15)="","",INDEX(Utilities!108:108,$B$15))</f>
        <v/>
      </c>
      <c r="Q108" s="1" t="str" cm="1">
        <f t="array" ref="Q108">IF(INDEX(Utilities!108:108,$B$15 + 2)="","",INDEX(Utilities!108:108,$B$15 + 2))</f>
        <v/>
      </c>
      <c r="S108">
        <f t="shared" si="79"/>
        <v>2118</v>
      </c>
      <c r="T108">
        <f t="shared" si="58"/>
        <v>2040</v>
      </c>
      <c r="U108" cm="1">
        <f t="array" ref="U108">IF(T108&gt;=MAX($D$3:$D$100),MAX($D$3:$D$100),IF(S108&lt;$D$3,$D$3,INDEX($D$3:$D$100,MATCH(S108,$D$3:$D$100)+1)))</f>
        <v>2040</v>
      </c>
      <c r="V108">
        <f t="shared" si="59"/>
        <v>2.73E-5</v>
      </c>
      <c r="W108">
        <f t="shared" si="60"/>
        <v>2.73E-5</v>
      </c>
      <c r="X108">
        <f t="shared" si="61"/>
        <v>2.73E-5</v>
      </c>
      <c r="Y108">
        <f t="shared" si="44"/>
        <v>2.9101800000000001E-2</v>
      </c>
      <c r="Z108">
        <f t="shared" si="45"/>
        <v>0</v>
      </c>
      <c r="AB108" s="1" t="str" cm="1">
        <f t="array" ref="AB108">IF(INDEX(Utilities!108:108,$B$15)="","",INDEX(Utilities!108:108,$B$15))</f>
        <v/>
      </c>
      <c r="AC108" s="1" t="str" cm="1">
        <f t="array" ref="AC108">IF(INDEX(Utilities!108:108,$B$15 + 3)="","",INDEX(Utilities!108:108,$B$15 + 3))</f>
        <v/>
      </c>
      <c r="AE108">
        <f t="shared" si="80"/>
        <v>2118</v>
      </c>
      <c r="AF108">
        <f t="shared" si="62"/>
        <v>2040</v>
      </c>
      <c r="AG108" cm="1">
        <f t="array" ref="AG108">IF(AF108&gt;=MAX($D$3:$D$100),MAX($D$3:$D$100),IF(AE108&lt;$D$3,$D$3,INDEX($D$3:$D$100,MATCH(AE108,$D$3:$D$100)+1)))</f>
        <v>2040</v>
      </c>
      <c r="AH108">
        <f t="shared" si="63"/>
        <v>2.6800000000000001E-4</v>
      </c>
      <c r="AI108">
        <f t="shared" si="64"/>
        <v>2.6800000000000001E-4</v>
      </c>
      <c r="AJ108">
        <f t="shared" si="65"/>
        <v>2.6800000000000001E-4</v>
      </c>
      <c r="AK108">
        <f t="shared" si="46"/>
        <v>0.285688</v>
      </c>
      <c r="AL108">
        <f t="shared" si="47"/>
        <v>0</v>
      </c>
      <c r="AN108" s="1" t="str" cm="1">
        <f t="array" ref="AN108">IF(INDEX(Utilities!108:108,$B$15)="","",INDEX(Utilities!108:108,$B$15))</f>
        <v/>
      </c>
      <c r="AO108" s="1" t="str" cm="1">
        <f t="array" ref="AO108">IF(INDEX(Utilities!108:108,$B$15 + 4)="","",INDEX(Utilities!108:108,$B$15 + 4))</f>
        <v/>
      </c>
      <c r="AQ108">
        <f t="shared" si="81"/>
        <v>2118</v>
      </c>
      <c r="AR108">
        <f t="shared" si="66"/>
        <v>2040</v>
      </c>
      <c r="AS108" cm="1">
        <f t="array" ref="AS108">IF(AR108&gt;=MAX($D$3:$D$100),MAX($D$3:$D$100),IF(AQ108&lt;$D$3,$D$3,INDEX($D$3:$D$100,MATCH(AQ108,$D$3:$D$100)+1)))</f>
        <v>2040</v>
      </c>
      <c r="AT108">
        <f t="shared" si="67"/>
        <v>6.0300000000000002E-5</v>
      </c>
      <c r="AU108">
        <f t="shared" si="68"/>
        <v>6.0300000000000002E-5</v>
      </c>
      <c r="AV108">
        <f t="shared" si="69"/>
        <v>6.0300000000000002E-5</v>
      </c>
      <c r="AW108">
        <f t="shared" si="48"/>
        <v>6.4279799999999998E-2</v>
      </c>
      <c r="AX108">
        <f t="shared" si="49"/>
        <v>0</v>
      </c>
      <c r="AZ108" s="1" t="str" cm="1">
        <f t="array" ref="AZ108">IF(INDEX(Utilities!108:108,$B$15)="","",INDEX(Utilities!108:108,$B$15))</f>
        <v/>
      </c>
      <c r="BA108" s="1" t="str" cm="1">
        <f t="array" ref="BA108">IF(INDEX(Utilities!108:108,$B$15 + 5)="","",INDEX(Utilities!108:108,$B$15 + 5))</f>
        <v/>
      </c>
      <c r="BC108">
        <f t="shared" si="82"/>
        <v>2118</v>
      </c>
      <c r="BD108">
        <f t="shared" si="70"/>
        <v>2040</v>
      </c>
      <c r="BE108" cm="1">
        <f t="array" ref="BE108">IF(BD108&gt;=MAX($D$3:$D$100),MAX($D$3:$D$100),IF(BC108&lt;$D$3,$D$3,INDEX($D$3:$D$100,MATCH(BC108,$D$3:$D$100)+1)))</f>
        <v>2040</v>
      </c>
      <c r="BF108">
        <f t="shared" si="71"/>
        <v>0.40600000000000003</v>
      </c>
      <c r="BG108">
        <f t="shared" si="72"/>
        <v>0.40600000000000003</v>
      </c>
      <c r="BH108">
        <f t="shared" si="73"/>
        <v>0.40600000000000003</v>
      </c>
      <c r="BI108">
        <f t="shared" si="50"/>
        <v>432.79600000000005</v>
      </c>
      <c r="BJ108">
        <f t="shared" si="51"/>
        <v>0</v>
      </c>
      <c r="BL108" s="1" t="str" cm="1">
        <f t="array" ref="BL108">IF(INDEX(Utilities!108:108,$B$15)="","",INDEX(Utilities!108:108,$B$15))</f>
        <v/>
      </c>
      <c r="BM108" s="1" t="str" cm="1">
        <f t="array" ref="BM108">IF(INDEX(Utilities!108:108,$B$15 + 6)="","",INDEX(Utilities!108:108,$B$15 + 6))</f>
        <v/>
      </c>
      <c r="BO108">
        <f t="shared" si="83"/>
        <v>2118</v>
      </c>
      <c r="BP108">
        <f t="shared" si="74"/>
        <v>2040</v>
      </c>
      <c r="BQ108" cm="1">
        <f t="array" ref="BQ108">IF(BP108&gt;=MAX($D$3:$D$100),MAX($D$3:$D$100),IF(BO108&lt;$D$3,$D$3,INDEX($D$3:$D$100,MATCH(BO108,$D$3:$D$100)+1)))</f>
        <v>2040</v>
      </c>
      <c r="BR108">
        <f t="shared" si="75"/>
        <v>6.1510000000000007</v>
      </c>
      <c r="BS108">
        <f t="shared" si="76"/>
        <v>6.1510000000000007</v>
      </c>
      <c r="BT108">
        <f t="shared" si="77"/>
        <v>6.1510000000000007</v>
      </c>
      <c r="BU108">
        <f t="shared" si="52"/>
        <v>6556.9660000000003</v>
      </c>
      <c r="BV108">
        <f t="shared" si="53"/>
        <v>0</v>
      </c>
    </row>
    <row r="109" spans="4:74" x14ac:dyDescent="0.25">
      <c r="D109" s="1" t="str" cm="1">
        <f t="array" ref="D109">IF(INDEX(Utilities!109:109,$B$15)="","",INDEX(Utilities!109:109,$B$15))</f>
        <v/>
      </c>
      <c r="E109" s="1" t="str" cm="1">
        <f t="array" ref="E109">IF(INDEX(Utilities!109:109,$B$15 + 1)="","",INDEX(Utilities!109:109,$B$15 + 1))</f>
        <v/>
      </c>
      <c r="G109">
        <f t="shared" si="78"/>
        <v>2119</v>
      </c>
      <c r="H109">
        <f t="shared" si="54"/>
        <v>2040</v>
      </c>
      <c r="I109" cm="1">
        <f t="array" ref="I109">IF(H109&gt;=MAX($D$3:$D$100),MAX($D$3:$D$100),IF(G109&lt;$D$3,$D$3,INDEX($D$3:$D$100,MATCH(G109,$D$3:$D$100)+1)))</f>
        <v>2040</v>
      </c>
      <c r="J109">
        <f t="shared" si="55"/>
        <v>4.0300000000000002E-2</v>
      </c>
      <c r="K109">
        <f t="shared" si="56"/>
        <v>4.0300000000000002E-2</v>
      </c>
      <c r="L109">
        <f t="shared" si="57"/>
        <v>4.0300000000000002E-2</v>
      </c>
      <c r="M109">
        <f t="shared" si="42"/>
        <v>42.959800000000001</v>
      </c>
      <c r="N109">
        <f t="shared" si="43"/>
        <v>0</v>
      </c>
      <c r="P109" s="1" t="str" cm="1">
        <f t="array" ref="P109">IF(INDEX(Utilities!109:109,$B$15)="","",INDEX(Utilities!109:109,$B$15))</f>
        <v/>
      </c>
      <c r="Q109" s="1" t="str" cm="1">
        <f t="array" ref="Q109">IF(INDEX(Utilities!109:109,$B$15 + 2)="","",INDEX(Utilities!109:109,$B$15 + 2))</f>
        <v/>
      </c>
      <c r="S109">
        <f t="shared" si="79"/>
        <v>2119</v>
      </c>
      <c r="T109">
        <f t="shared" si="58"/>
        <v>2040</v>
      </c>
      <c r="U109" cm="1">
        <f t="array" ref="U109">IF(T109&gt;=MAX($D$3:$D$100),MAX($D$3:$D$100),IF(S109&lt;$D$3,$D$3,INDEX($D$3:$D$100,MATCH(S109,$D$3:$D$100)+1)))</f>
        <v>2040</v>
      </c>
      <c r="V109">
        <f t="shared" si="59"/>
        <v>2.73E-5</v>
      </c>
      <c r="W109">
        <f t="shared" si="60"/>
        <v>2.73E-5</v>
      </c>
      <c r="X109">
        <f t="shared" si="61"/>
        <v>2.73E-5</v>
      </c>
      <c r="Y109">
        <f t="shared" si="44"/>
        <v>2.9101800000000001E-2</v>
      </c>
      <c r="Z109">
        <f t="shared" si="45"/>
        <v>0</v>
      </c>
      <c r="AB109" s="1" t="str" cm="1">
        <f t="array" ref="AB109">IF(INDEX(Utilities!109:109,$B$15)="","",INDEX(Utilities!109:109,$B$15))</f>
        <v/>
      </c>
      <c r="AC109" s="1" t="str" cm="1">
        <f t="array" ref="AC109">IF(INDEX(Utilities!109:109,$B$15 + 3)="","",INDEX(Utilities!109:109,$B$15 + 3))</f>
        <v/>
      </c>
      <c r="AE109">
        <f t="shared" si="80"/>
        <v>2119</v>
      </c>
      <c r="AF109">
        <f t="shared" si="62"/>
        <v>2040</v>
      </c>
      <c r="AG109" cm="1">
        <f t="array" ref="AG109">IF(AF109&gt;=MAX($D$3:$D$100),MAX($D$3:$D$100),IF(AE109&lt;$D$3,$D$3,INDEX($D$3:$D$100,MATCH(AE109,$D$3:$D$100)+1)))</f>
        <v>2040</v>
      </c>
      <c r="AH109">
        <f t="shared" si="63"/>
        <v>2.6800000000000001E-4</v>
      </c>
      <c r="AI109">
        <f t="shared" si="64"/>
        <v>2.6800000000000001E-4</v>
      </c>
      <c r="AJ109">
        <f t="shared" si="65"/>
        <v>2.6800000000000001E-4</v>
      </c>
      <c r="AK109">
        <f t="shared" si="46"/>
        <v>0.285688</v>
      </c>
      <c r="AL109">
        <f t="shared" si="47"/>
        <v>0</v>
      </c>
      <c r="AN109" s="1" t="str" cm="1">
        <f t="array" ref="AN109">IF(INDEX(Utilities!109:109,$B$15)="","",INDEX(Utilities!109:109,$B$15))</f>
        <v/>
      </c>
      <c r="AO109" s="1" t="str" cm="1">
        <f t="array" ref="AO109">IF(INDEX(Utilities!109:109,$B$15 + 4)="","",INDEX(Utilities!109:109,$B$15 + 4))</f>
        <v/>
      </c>
      <c r="AQ109">
        <f t="shared" si="81"/>
        <v>2119</v>
      </c>
      <c r="AR109">
        <f t="shared" si="66"/>
        <v>2040</v>
      </c>
      <c r="AS109" cm="1">
        <f t="array" ref="AS109">IF(AR109&gt;=MAX($D$3:$D$100),MAX($D$3:$D$100),IF(AQ109&lt;$D$3,$D$3,INDEX($D$3:$D$100,MATCH(AQ109,$D$3:$D$100)+1)))</f>
        <v>2040</v>
      </c>
      <c r="AT109">
        <f t="shared" si="67"/>
        <v>6.0300000000000002E-5</v>
      </c>
      <c r="AU109">
        <f t="shared" si="68"/>
        <v>6.0300000000000002E-5</v>
      </c>
      <c r="AV109">
        <f t="shared" si="69"/>
        <v>6.0300000000000002E-5</v>
      </c>
      <c r="AW109">
        <f t="shared" si="48"/>
        <v>6.4279799999999998E-2</v>
      </c>
      <c r="AX109">
        <f t="shared" si="49"/>
        <v>0</v>
      </c>
      <c r="AZ109" s="1" t="str" cm="1">
        <f t="array" ref="AZ109">IF(INDEX(Utilities!109:109,$B$15)="","",INDEX(Utilities!109:109,$B$15))</f>
        <v/>
      </c>
      <c r="BA109" s="1" t="str" cm="1">
        <f t="array" ref="BA109">IF(INDEX(Utilities!109:109,$B$15 + 5)="","",INDEX(Utilities!109:109,$B$15 + 5))</f>
        <v/>
      </c>
      <c r="BC109">
        <f t="shared" si="82"/>
        <v>2119</v>
      </c>
      <c r="BD109">
        <f t="shared" si="70"/>
        <v>2040</v>
      </c>
      <c r="BE109" cm="1">
        <f t="array" ref="BE109">IF(BD109&gt;=MAX($D$3:$D$100),MAX($D$3:$D$100),IF(BC109&lt;$D$3,$D$3,INDEX($D$3:$D$100,MATCH(BC109,$D$3:$D$100)+1)))</f>
        <v>2040</v>
      </c>
      <c r="BF109">
        <f t="shared" si="71"/>
        <v>0.40600000000000003</v>
      </c>
      <c r="BG109">
        <f t="shared" si="72"/>
        <v>0.40600000000000003</v>
      </c>
      <c r="BH109">
        <f t="shared" si="73"/>
        <v>0.40600000000000003</v>
      </c>
      <c r="BI109">
        <f t="shared" si="50"/>
        <v>432.79600000000005</v>
      </c>
      <c r="BJ109">
        <f t="shared" si="51"/>
        <v>0</v>
      </c>
      <c r="BL109" s="1" t="str" cm="1">
        <f t="array" ref="BL109">IF(INDEX(Utilities!109:109,$B$15)="","",INDEX(Utilities!109:109,$B$15))</f>
        <v/>
      </c>
      <c r="BM109" s="1" t="str" cm="1">
        <f t="array" ref="BM109">IF(INDEX(Utilities!109:109,$B$15 + 6)="","",INDEX(Utilities!109:109,$B$15 + 6))</f>
        <v/>
      </c>
      <c r="BO109">
        <f t="shared" si="83"/>
        <v>2119</v>
      </c>
      <c r="BP109">
        <f t="shared" si="74"/>
        <v>2040</v>
      </c>
      <c r="BQ109" cm="1">
        <f t="array" ref="BQ109">IF(BP109&gt;=MAX($D$3:$D$100),MAX($D$3:$D$100),IF(BO109&lt;$D$3,$D$3,INDEX($D$3:$D$100,MATCH(BO109,$D$3:$D$100)+1)))</f>
        <v>2040</v>
      </c>
      <c r="BR109">
        <f t="shared" si="75"/>
        <v>6.1510000000000007</v>
      </c>
      <c r="BS109">
        <f t="shared" si="76"/>
        <v>6.1510000000000007</v>
      </c>
      <c r="BT109">
        <f t="shared" si="77"/>
        <v>6.1510000000000007</v>
      </c>
      <c r="BU109">
        <f t="shared" si="52"/>
        <v>6556.9660000000003</v>
      </c>
      <c r="BV109">
        <f t="shared" si="53"/>
        <v>0</v>
      </c>
    </row>
    <row r="110" spans="4:74" x14ac:dyDescent="0.25">
      <c r="D110" s="1" t="str" cm="1">
        <f t="array" ref="D110">IF(INDEX(Utilities!110:110,$B$15)="","",INDEX(Utilities!110:110,$B$15))</f>
        <v/>
      </c>
      <c r="E110" s="1" t="str" cm="1">
        <f t="array" ref="E110">IF(INDEX(Utilities!110:110,$B$15 + 1)="","",INDEX(Utilities!110:110,$B$15 + 1))</f>
        <v/>
      </c>
      <c r="G110">
        <f t="shared" si="78"/>
        <v>2120</v>
      </c>
      <c r="H110">
        <f t="shared" si="54"/>
        <v>2040</v>
      </c>
      <c r="I110" cm="1">
        <f t="array" ref="I110">IF(H110&gt;=MAX($D$3:$D$100),MAX($D$3:$D$100),IF(G110&lt;$D$3,$D$3,INDEX($D$3:$D$100,MATCH(G110,$D$3:$D$100)+1)))</f>
        <v>2040</v>
      </c>
      <c r="J110">
        <f t="shared" si="55"/>
        <v>4.0300000000000002E-2</v>
      </c>
      <c r="K110">
        <f t="shared" si="56"/>
        <v>4.0300000000000002E-2</v>
      </c>
      <c r="L110">
        <f t="shared" si="57"/>
        <v>4.0300000000000002E-2</v>
      </c>
      <c r="M110">
        <f t="shared" si="42"/>
        <v>42.959800000000001</v>
      </c>
      <c r="N110">
        <f t="shared" si="43"/>
        <v>0</v>
      </c>
      <c r="P110" s="1" t="str" cm="1">
        <f t="array" ref="P110">IF(INDEX(Utilities!110:110,$B$15)="","",INDEX(Utilities!110:110,$B$15))</f>
        <v/>
      </c>
      <c r="Q110" s="1" t="str" cm="1">
        <f t="array" ref="Q110">IF(INDEX(Utilities!110:110,$B$15 + 2)="","",INDEX(Utilities!110:110,$B$15 + 2))</f>
        <v/>
      </c>
      <c r="S110">
        <f t="shared" si="79"/>
        <v>2120</v>
      </c>
      <c r="T110">
        <f t="shared" si="58"/>
        <v>2040</v>
      </c>
      <c r="U110" cm="1">
        <f t="array" ref="U110">IF(T110&gt;=MAX($D$3:$D$100),MAX($D$3:$D$100),IF(S110&lt;$D$3,$D$3,INDEX($D$3:$D$100,MATCH(S110,$D$3:$D$100)+1)))</f>
        <v>2040</v>
      </c>
      <c r="V110">
        <f t="shared" si="59"/>
        <v>2.73E-5</v>
      </c>
      <c r="W110">
        <f t="shared" si="60"/>
        <v>2.73E-5</v>
      </c>
      <c r="X110">
        <f t="shared" si="61"/>
        <v>2.73E-5</v>
      </c>
      <c r="Y110">
        <f t="shared" si="44"/>
        <v>2.9101800000000001E-2</v>
      </c>
      <c r="Z110">
        <f t="shared" si="45"/>
        <v>0</v>
      </c>
      <c r="AB110" s="1" t="str" cm="1">
        <f t="array" ref="AB110">IF(INDEX(Utilities!110:110,$B$15)="","",INDEX(Utilities!110:110,$B$15))</f>
        <v/>
      </c>
      <c r="AC110" s="1" t="str" cm="1">
        <f t="array" ref="AC110">IF(INDEX(Utilities!110:110,$B$15 + 3)="","",INDEX(Utilities!110:110,$B$15 + 3))</f>
        <v/>
      </c>
      <c r="AE110">
        <f t="shared" si="80"/>
        <v>2120</v>
      </c>
      <c r="AF110">
        <f t="shared" si="62"/>
        <v>2040</v>
      </c>
      <c r="AG110" cm="1">
        <f t="array" ref="AG110">IF(AF110&gt;=MAX($D$3:$D$100),MAX($D$3:$D$100),IF(AE110&lt;$D$3,$D$3,INDEX($D$3:$D$100,MATCH(AE110,$D$3:$D$100)+1)))</f>
        <v>2040</v>
      </c>
      <c r="AH110">
        <f t="shared" si="63"/>
        <v>2.6800000000000001E-4</v>
      </c>
      <c r="AI110">
        <f t="shared" si="64"/>
        <v>2.6800000000000001E-4</v>
      </c>
      <c r="AJ110">
        <f t="shared" si="65"/>
        <v>2.6800000000000001E-4</v>
      </c>
      <c r="AK110">
        <f t="shared" si="46"/>
        <v>0.285688</v>
      </c>
      <c r="AL110">
        <f t="shared" si="47"/>
        <v>0</v>
      </c>
      <c r="AN110" s="1" t="str" cm="1">
        <f t="array" ref="AN110">IF(INDEX(Utilities!110:110,$B$15)="","",INDEX(Utilities!110:110,$B$15))</f>
        <v/>
      </c>
      <c r="AO110" s="1" t="str" cm="1">
        <f t="array" ref="AO110">IF(INDEX(Utilities!110:110,$B$15 + 4)="","",INDEX(Utilities!110:110,$B$15 + 4))</f>
        <v/>
      </c>
      <c r="AQ110">
        <f t="shared" si="81"/>
        <v>2120</v>
      </c>
      <c r="AR110">
        <f t="shared" si="66"/>
        <v>2040</v>
      </c>
      <c r="AS110" cm="1">
        <f t="array" ref="AS110">IF(AR110&gt;=MAX($D$3:$D$100),MAX($D$3:$D$100),IF(AQ110&lt;$D$3,$D$3,INDEX($D$3:$D$100,MATCH(AQ110,$D$3:$D$100)+1)))</f>
        <v>2040</v>
      </c>
      <c r="AT110">
        <f t="shared" si="67"/>
        <v>6.0300000000000002E-5</v>
      </c>
      <c r="AU110">
        <f t="shared" si="68"/>
        <v>6.0300000000000002E-5</v>
      </c>
      <c r="AV110">
        <f t="shared" si="69"/>
        <v>6.0300000000000002E-5</v>
      </c>
      <c r="AW110">
        <f t="shared" si="48"/>
        <v>6.4279799999999998E-2</v>
      </c>
      <c r="AX110">
        <f t="shared" si="49"/>
        <v>0</v>
      </c>
      <c r="AZ110" s="1" t="str" cm="1">
        <f t="array" ref="AZ110">IF(INDEX(Utilities!110:110,$B$15)="","",INDEX(Utilities!110:110,$B$15))</f>
        <v/>
      </c>
      <c r="BA110" s="1" t="str" cm="1">
        <f t="array" ref="BA110">IF(INDEX(Utilities!110:110,$B$15 + 5)="","",INDEX(Utilities!110:110,$B$15 + 5))</f>
        <v/>
      </c>
      <c r="BC110">
        <f t="shared" si="82"/>
        <v>2120</v>
      </c>
      <c r="BD110">
        <f t="shared" si="70"/>
        <v>2040</v>
      </c>
      <c r="BE110" cm="1">
        <f t="array" ref="BE110">IF(BD110&gt;=MAX($D$3:$D$100),MAX($D$3:$D$100),IF(BC110&lt;$D$3,$D$3,INDEX($D$3:$D$100,MATCH(BC110,$D$3:$D$100)+1)))</f>
        <v>2040</v>
      </c>
      <c r="BF110">
        <f t="shared" si="71"/>
        <v>0.40600000000000003</v>
      </c>
      <c r="BG110">
        <f t="shared" si="72"/>
        <v>0.40600000000000003</v>
      </c>
      <c r="BH110">
        <f t="shared" si="73"/>
        <v>0.40600000000000003</v>
      </c>
      <c r="BI110">
        <f t="shared" si="50"/>
        <v>432.79600000000005</v>
      </c>
      <c r="BJ110">
        <f t="shared" si="51"/>
        <v>0</v>
      </c>
      <c r="BL110" s="1" t="str" cm="1">
        <f t="array" ref="BL110">IF(INDEX(Utilities!110:110,$B$15)="","",INDEX(Utilities!110:110,$B$15))</f>
        <v/>
      </c>
      <c r="BM110" s="1" t="str" cm="1">
        <f t="array" ref="BM110">IF(INDEX(Utilities!110:110,$B$15 + 6)="","",INDEX(Utilities!110:110,$B$15 + 6))</f>
        <v/>
      </c>
      <c r="BO110">
        <f t="shared" si="83"/>
        <v>2120</v>
      </c>
      <c r="BP110">
        <f t="shared" si="74"/>
        <v>2040</v>
      </c>
      <c r="BQ110" cm="1">
        <f t="array" ref="BQ110">IF(BP110&gt;=MAX($D$3:$D$100),MAX($D$3:$D$100),IF(BO110&lt;$D$3,$D$3,INDEX($D$3:$D$100,MATCH(BO110,$D$3:$D$100)+1)))</f>
        <v>2040</v>
      </c>
      <c r="BR110">
        <f t="shared" si="75"/>
        <v>6.1510000000000007</v>
      </c>
      <c r="BS110">
        <f t="shared" si="76"/>
        <v>6.1510000000000007</v>
      </c>
      <c r="BT110">
        <f t="shared" si="77"/>
        <v>6.1510000000000007</v>
      </c>
      <c r="BU110">
        <f t="shared" si="52"/>
        <v>6556.9660000000003</v>
      </c>
      <c r="BV110">
        <f t="shared" si="53"/>
        <v>0</v>
      </c>
    </row>
    <row r="111" spans="4:74" x14ac:dyDescent="0.25">
      <c r="D111" s="1" t="str" cm="1">
        <f t="array" ref="D111">IF(INDEX(Utilities!111:111,$B$15)="","",INDEX(Utilities!111:111,$B$15))</f>
        <v/>
      </c>
      <c r="E111" s="1" t="str" cm="1">
        <f t="array" ref="E111">IF(INDEX(Utilities!111:111,$B$15 + 1)="","",INDEX(Utilities!111:111,$B$15 + 1))</f>
        <v/>
      </c>
      <c r="G111">
        <f t="shared" si="78"/>
        <v>2121</v>
      </c>
      <c r="H111">
        <f t="shared" si="54"/>
        <v>2040</v>
      </c>
      <c r="I111" cm="1">
        <f t="array" ref="I111">IF(H111&gt;=MAX($D$3:$D$100),MAX($D$3:$D$100),IF(G111&lt;$D$3,$D$3,INDEX($D$3:$D$100,MATCH(G111,$D$3:$D$100)+1)))</f>
        <v>2040</v>
      </c>
      <c r="J111">
        <f t="shared" si="55"/>
        <v>4.0300000000000002E-2</v>
      </c>
      <c r="K111">
        <f t="shared" si="56"/>
        <v>4.0300000000000002E-2</v>
      </c>
      <c r="L111">
        <f t="shared" si="57"/>
        <v>4.0300000000000002E-2</v>
      </c>
      <c r="M111">
        <f t="shared" si="42"/>
        <v>42.959800000000001</v>
      </c>
      <c r="N111">
        <f t="shared" si="43"/>
        <v>0</v>
      </c>
      <c r="P111" s="1" t="str" cm="1">
        <f t="array" ref="P111">IF(INDEX(Utilities!111:111,$B$15)="","",INDEX(Utilities!111:111,$B$15))</f>
        <v/>
      </c>
      <c r="Q111" s="1" t="str" cm="1">
        <f t="array" ref="Q111">IF(INDEX(Utilities!111:111,$B$15 + 2)="","",INDEX(Utilities!111:111,$B$15 + 2))</f>
        <v/>
      </c>
      <c r="S111">
        <f t="shared" si="79"/>
        <v>2121</v>
      </c>
      <c r="T111">
        <f t="shared" si="58"/>
        <v>2040</v>
      </c>
      <c r="U111" cm="1">
        <f t="array" ref="U111">IF(T111&gt;=MAX($D$3:$D$100),MAX($D$3:$D$100),IF(S111&lt;$D$3,$D$3,INDEX($D$3:$D$100,MATCH(S111,$D$3:$D$100)+1)))</f>
        <v>2040</v>
      </c>
      <c r="V111">
        <f t="shared" si="59"/>
        <v>2.73E-5</v>
      </c>
      <c r="W111">
        <f t="shared" si="60"/>
        <v>2.73E-5</v>
      </c>
      <c r="X111">
        <f t="shared" si="61"/>
        <v>2.73E-5</v>
      </c>
      <c r="Y111">
        <f t="shared" si="44"/>
        <v>2.9101800000000001E-2</v>
      </c>
      <c r="Z111">
        <f t="shared" si="45"/>
        <v>0</v>
      </c>
      <c r="AB111" s="1" t="str" cm="1">
        <f t="array" ref="AB111">IF(INDEX(Utilities!111:111,$B$15)="","",INDEX(Utilities!111:111,$B$15))</f>
        <v/>
      </c>
      <c r="AC111" s="1" t="str" cm="1">
        <f t="array" ref="AC111">IF(INDEX(Utilities!111:111,$B$15 + 3)="","",INDEX(Utilities!111:111,$B$15 + 3))</f>
        <v/>
      </c>
      <c r="AE111">
        <f t="shared" si="80"/>
        <v>2121</v>
      </c>
      <c r="AF111">
        <f t="shared" si="62"/>
        <v>2040</v>
      </c>
      <c r="AG111" cm="1">
        <f t="array" ref="AG111">IF(AF111&gt;=MAX($D$3:$D$100),MAX($D$3:$D$100),IF(AE111&lt;$D$3,$D$3,INDEX($D$3:$D$100,MATCH(AE111,$D$3:$D$100)+1)))</f>
        <v>2040</v>
      </c>
      <c r="AH111">
        <f t="shared" si="63"/>
        <v>2.6800000000000001E-4</v>
      </c>
      <c r="AI111">
        <f t="shared" si="64"/>
        <v>2.6800000000000001E-4</v>
      </c>
      <c r="AJ111">
        <f t="shared" si="65"/>
        <v>2.6800000000000001E-4</v>
      </c>
      <c r="AK111">
        <f t="shared" si="46"/>
        <v>0.285688</v>
      </c>
      <c r="AL111">
        <f t="shared" si="47"/>
        <v>0</v>
      </c>
      <c r="AN111" s="1" t="str" cm="1">
        <f t="array" ref="AN111">IF(INDEX(Utilities!111:111,$B$15)="","",INDEX(Utilities!111:111,$B$15))</f>
        <v/>
      </c>
      <c r="AO111" s="1" t="str" cm="1">
        <f t="array" ref="AO111">IF(INDEX(Utilities!111:111,$B$15 + 4)="","",INDEX(Utilities!111:111,$B$15 + 4))</f>
        <v/>
      </c>
      <c r="AQ111">
        <f t="shared" si="81"/>
        <v>2121</v>
      </c>
      <c r="AR111">
        <f t="shared" si="66"/>
        <v>2040</v>
      </c>
      <c r="AS111" cm="1">
        <f t="array" ref="AS111">IF(AR111&gt;=MAX($D$3:$D$100),MAX($D$3:$D$100),IF(AQ111&lt;$D$3,$D$3,INDEX($D$3:$D$100,MATCH(AQ111,$D$3:$D$100)+1)))</f>
        <v>2040</v>
      </c>
      <c r="AT111">
        <f t="shared" si="67"/>
        <v>6.0300000000000002E-5</v>
      </c>
      <c r="AU111">
        <f t="shared" si="68"/>
        <v>6.0300000000000002E-5</v>
      </c>
      <c r="AV111">
        <f t="shared" si="69"/>
        <v>6.0300000000000002E-5</v>
      </c>
      <c r="AW111">
        <f t="shared" si="48"/>
        <v>6.4279799999999998E-2</v>
      </c>
      <c r="AX111">
        <f t="shared" si="49"/>
        <v>0</v>
      </c>
      <c r="AZ111" s="1" t="str" cm="1">
        <f t="array" ref="AZ111">IF(INDEX(Utilities!111:111,$B$15)="","",INDEX(Utilities!111:111,$B$15))</f>
        <v/>
      </c>
      <c r="BA111" s="1" t="str" cm="1">
        <f t="array" ref="BA111">IF(INDEX(Utilities!111:111,$B$15 + 5)="","",INDEX(Utilities!111:111,$B$15 + 5))</f>
        <v/>
      </c>
      <c r="BC111">
        <f t="shared" si="82"/>
        <v>2121</v>
      </c>
      <c r="BD111">
        <f t="shared" si="70"/>
        <v>2040</v>
      </c>
      <c r="BE111" cm="1">
        <f t="array" ref="BE111">IF(BD111&gt;=MAX($D$3:$D$100),MAX($D$3:$D$100),IF(BC111&lt;$D$3,$D$3,INDEX($D$3:$D$100,MATCH(BC111,$D$3:$D$100)+1)))</f>
        <v>2040</v>
      </c>
      <c r="BF111">
        <f t="shared" si="71"/>
        <v>0.40600000000000003</v>
      </c>
      <c r="BG111">
        <f t="shared" si="72"/>
        <v>0.40600000000000003</v>
      </c>
      <c r="BH111">
        <f t="shared" si="73"/>
        <v>0.40600000000000003</v>
      </c>
      <c r="BI111">
        <f t="shared" si="50"/>
        <v>432.79600000000005</v>
      </c>
      <c r="BJ111">
        <f t="shared" si="51"/>
        <v>0</v>
      </c>
      <c r="BL111" s="1" t="str" cm="1">
        <f t="array" ref="BL111">IF(INDEX(Utilities!111:111,$B$15)="","",INDEX(Utilities!111:111,$B$15))</f>
        <v/>
      </c>
      <c r="BM111" s="1" t="str" cm="1">
        <f t="array" ref="BM111">IF(INDEX(Utilities!111:111,$B$15 + 6)="","",INDEX(Utilities!111:111,$B$15 + 6))</f>
        <v/>
      </c>
      <c r="BO111">
        <f t="shared" si="83"/>
        <v>2121</v>
      </c>
      <c r="BP111">
        <f t="shared" si="74"/>
        <v>2040</v>
      </c>
      <c r="BQ111" cm="1">
        <f t="array" ref="BQ111">IF(BP111&gt;=MAX($D$3:$D$100),MAX($D$3:$D$100),IF(BO111&lt;$D$3,$D$3,INDEX($D$3:$D$100,MATCH(BO111,$D$3:$D$100)+1)))</f>
        <v>2040</v>
      </c>
      <c r="BR111">
        <f t="shared" si="75"/>
        <v>6.1510000000000007</v>
      </c>
      <c r="BS111">
        <f t="shared" si="76"/>
        <v>6.1510000000000007</v>
      </c>
      <c r="BT111">
        <f t="shared" si="77"/>
        <v>6.1510000000000007</v>
      </c>
      <c r="BU111">
        <f t="shared" si="52"/>
        <v>6556.9660000000003</v>
      </c>
      <c r="BV111">
        <f t="shared" si="53"/>
        <v>0</v>
      </c>
    </row>
    <row r="112" spans="4:74" x14ac:dyDescent="0.25">
      <c r="D112" s="1" t="str" cm="1">
        <f t="array" ref="D112">IF(INDEX(Utilities!112:112,$B$15)="","",INDEX(Utilities!112:112,$B$15))</f>
        <v/>
      </c>
      <c r="E112" s="1" t="str" cm="1">
        <f t="array" ref="E112">IF(INDEX(Utilities!112:112,$B$15 + 1)="","",INDEX(Utilities!112:112,$B$15 + 1))</f>
        <v/>
      </c>
      <c r="G112">
        <f t="shared" si="78"/>
        <v>2122</v>
      </c>
      <c r="H112">
        <f t="shared" si="54"/>
        <v>2040</v>
      </c>
      <c r="I112" cm="1">
        <f t="array" ref="I112">IF(H112&gt;=MAX($D$3:$D$100),MAX($D$3:$D$100),IF(G112&lt;$D$3,$D$3,INDEX($D$3:$D$100,MATCH(G112,$D$3:$D$100)+1)))</f>
        <v>2040</v>
      </c>
      <c r="J112">
        <f t="shared" si="55"/>
        <v>4.0300000000000002E-2</v>
      </c>
      <c r="K112">
        <f t="shared" si="56"/>
        <v>4.0300000000000002E-2</v>
      </c>
      <c r="L112">
        <f t="shared" si="57"/>
        <v>4.0300000000000002E-2</v>
      </c>
      <c r="M112">
        <f t="shared" si="42"/>
        <v>42.959800000000001</v>
      </c>
      <c r="N112">
        <f t="shared" si="43"/>
        <v>0</v>
      </c>
      <c r="P112" s="1" t="str" cm="1">
        <f t="array" ref="P112">IF(INDEX(Utilities!112:112,$B$15)="","",INDEX(Utilities!112:112,$B$15))</f>
        <v/>
      </c>
      <c r="Q112" s="1" t="str" cm="1">
        <f t="array" ref="Q112">IF(INDEX(Utilities!112:112,$B$15 + 2)="","",INDEX(Utilities!112:112,$B$15 + 2))</f>
        <v/>
      </c>
      <c r="S112">
        <f t="shared" si="79"/>
        <v>2122</v>
      </c>
      <c r="T112">
        <f t="shared" si="58"/>
        <v>2040</v>
      </c>
      <c r="U112" cm="1">
        <f t="array" ref="U112">IF(T112&gt;=MAX($D$3:$D$100),MAX($D$3:$D$100),IF(S112&lt;$D$3,$D$3,INDEX($D$3:$D$100,MATCH(S112,$D$3:$D$100)+1)))</f>
        <v>2040</v>
      </c>
      <c r="V112">
        <f t="shared" si="59"/>
        <v>2.73E-5</v>
      </c>
      <c r="W112">
        <f t="shared" si="60"/>
        <v>2.73E-5</v>
      </c>
      <c r="X112">
        <f t="shared" si="61"/>
        <v>2.73E-5</v>
      </c>
      <c r="Y112">
        <f t="shared" si="44"/>
        <v>2.9101800000000001E-2</v>
      </c>
      <c r="Z112">
        <f t="shared" si="45"/>
        <v>0</v>
      </c>
      <c r="AB112" s="1" t="str" cm="1">
        <f t="array" ref="AB112">IF(INDEX(Utilities!112:112,$B$15)="","",INDEX(Utilities!112:112,$B$15))</f>
        <v/>
      </c>
      <c r="AC112" s="1" t="str" cm="1">
        <f t="array" ref="AC112">IF(INDEX(Utilities!112:112,$B$15 + 3)="","",INDEX(Utilities!112:112,$B$15 + 3))</f>
        <v/>
      </c>
      <c r="AE112">
        <f t="shared" si="80"/>
        <v>2122</v>
      </c>
      <c r="AF112">
        <f t="shared" si="62"/>
        <v>2040</v>
      </c>
      <c r="AG112" cm="1">
        <f t="array" ref="AG112">IF(AF112&gt;=MAX($D$3:$D$100),MAX($D$3:$D$100),IF(AE112&lt;$D$3,$D$3,INDEX($D$3:$D$100,MATCH(AE112,$D$3:$D$100)+1)))</f>
        <v>2040</v>
      </c>
      <c r="AH112">
        <f t="shared" si="63"/>
        <v>2.6800000000000001E-4</v>
      </c>
      <c r="AI112">
        <f t="shared" si="64"/>
        <v>2.6800000000000001E-4</v>
      </c>
      <c r="AJ112">
        <f t="shared" si="65"/>
        <v>2.6800000000000001E-4</v>
      </c>
      <c r="AK112">
        <f t="shared" si="46"/>
        <v>0.285688</v>
      </c>
      <c r="AL112">
        <f t="shared" si="47"/>
        <v>0</v>
      </c>
      <c r="AN112" s="1" t="str" cm="1">
        <f t="array" ref="AN112">IF(INDEX(Utilities!112:112,$B$15)="","",INDEX(Utilities!112:112,$B$15))</f>
        <v/>
      </c>
      <c r="AO112" s="1" t="str" cm="1">
        <f t="array" ref="AO112">IF(INDEX(Utilities!112:112,$B$15 + 4)="","",INDEX(Utilities!112:112,$B$15 + 4))</f>
        <v/>
      </c>
      <c r="AQ112">
        <f t="shared" si="81"/>
        <v>2122</v>
      </c>
      <c r="AR112">
        <f t="shared" si="66"/>
        <v>2040</v>
      </c>
      <c r="AS112" cm="1">
        <f t="array" ref="AS112">IF(AR112&gt;=MAX($D$3:$D$100),MAX($D$3:$D$100),IF(AQ112&lt;$D$3,$D$3,INDEX($D$3:$D$100,MATCH(AQ112,$D$3:$D$100)+1)))</f>
        <v>2040</v>
      </c>
      <c r="AT112">
        <f t="shared" si="67"/>
        <v>6.0300000000000002E-5</v>
      </c>
      <c r="AU112">
        <f t="shared" si="68"/>
        <v>6.0300000000000002E-5</v>
      </c>
      <c r="AV112">
        <f t="shared" si="69"/>
        <v>6.0300000000000002E-5</v>
      </c>
      <c r="AW112">
        <f t="shared" si="48"/>
        <v>6.4279799999999998E-2</v>
      </c>
      <c r="AX112">
        <f t="shared" si="49"/>
        <v>0</v>
      </c>
      <c r="AZ112" s="1" t="str" cm="1">
        <f t="array" ref="AZ112">IF(INDEX(Utilities!112:112,$B$15)="","",INDEX(Utilities!112:112,$B$15))</f>
        <v/>
      </c>
      <c r="BA112" s="1" t="str" cm="1">
        <f t="array" ref="BA112">IF(INDEX(Utilities!112:112,$B$15 + 5)="","",INDEX(Utilities!112:112,$B$15 + 5))</f>
        <v/>
      </c>
      <c r="BC112">
        <f t="shared" si="82"/>
        <v>2122</v>
      </c>
      <c r="BD112">
        <f t="shared" si="70"/>
        <v>2040</v>
      </c>
      <c r="BE112" cm="1">
        <f t="array" ref="BE112">IF(BD112&gt;=MAX($D$3:$D$100),MAX($D$3:$D$100),IF(BC112&lt;$D$3,$D$3,INDEX($D$3:$D$100,MATCH(BC112,$D$3:$D$100)+1)))</f>
        <v>2040</v>
      </c>
      <c r="BF112">
        <f t="shared" si="71"/>
        <v>0.40600000000000003</v>
      </c>
      <c r="BG112">
        <f t="shared" si="72"/>
        <v>0.40600000000000003</v>
      </c>
      <c r="BH112">
        <f t="shared" si="73"/>
        <v>0.40600000000000003</v>
      </c>
      <c r="BI112">
        <f t="shared" si="50"/>
        <v>432.79600000000005</v>
      </c>
      <c r="BJ112">
        <f t="shared" si="51"/>
        <v>0</v>
      </c>
      <c r="BL112" s="1" t="str" cm="1">
        <f t="array" ref="BL112">IF(INDEX(Utilities!112:112,$B$15)="","",INDEX(Utilities!112:112,$B$15))</f>
        <v/>
      </c>
      <c r="BM112" s="1" t="str" cm="1">
        <f t="array" ref="BM112">IF(INDEX(Utilities!112:112,$B$15 + 6)="","",INDEX(Utilities!112:112,$B$15 + 6))</f>
        <v/>
      </c>
      <c r="BO112">
        <f t="shared" si="83"/>
        <v>2122</v>
      </c>
      <c r="BP112">
        <f t="shared" si="74"/>
        <v>2040</v>
      </c>
      <c r="BQ112" cm="1">
        <f t="array" ref="BQ112">IF(BP112&gt;=MAX($D$3:$D$100),MAX($D$3:$D$100),IF(BO112&lt;$D$3,$D$3,INDEX($D$3:$D$100,MATCH(BO112,$D$3:$D$100)+1)))</f>
        <v>2040</v>
      </c>
      <c r="BR112">
        <f t="shared" si="75"/>
        <v>6.1510000000000007</v>
      </c>
      <c r="BS112">
        <f t="shared" si="76"/>
        <v>6.1510000000000007</v>
      </c>
      <c r="BT112">
        <f t="shared" si="77"/>
        <v>6.1510000000000007</v>
      </c>
      <c r="BU112">
        <f t="shared" si="52"/>
        <v>6556.9660000000003</v>
      </c>
      <c r="BV112">
        <f t="shared" si="53"/>
        <v>0</v>
      </c>
    </row>
    <row r="113" spans="7:74" x14ac:dyDescent="0.25">
      <c r="G113">
        <f t="shared" si="78"/>
        <v>2123</v>
      </c>
      <c r="H113">
        <f t="shared" si="54"/>
        <v>2040</v>
      </c>
      <c r="I113" cm="1">
        <f t="array" ref="I113">IF(H113&gt;=MAX($D$3:$D$100),MAX($D$3:$D$100),IF(G113&lt;$D$3,$D$3,INDEX($D$3:$D$100,MATCH(G113,$D$3:$D$100)+1)))</f>
        <v>2040</v>
      </c>
      <c r="J113">
        <f t="shared" si="55"/>
        <v>4.0300000000000002E-2</v>
      </c>
      <c r="K113">
        <f t="shared" si="56"/>
        <v>4.0300000000000002E-2</v>
      </c>
      <c r="L113">
        <f t="shared" si="57"/>
        <v>4.0300000000000002E-2</v>
      </c>
      <c r="M113">
        <f t="shared" si="42"/>
        <v>42.959800000000001</v>
      </c>
      <c r="N113">
        <f t="shared" si="43"/>
        <v>0</v>
      </c>
      <c r="S113">
        <f t="shared" si="79"/>
        <v>2123</v>
      </c>
      <c r="T113">
        <f t="shared" si="58"/>
        <v>2040</v>
      </c>
      <c r="U113" cm="1">
        <f t="array" ref="U113">IF(T113&gt;=MAX($D$3:$D$100),MAX($D$3:$D$100),IF(S113&lt;$D$3,$D$3,INDEX($D$3:$D$100,MATCH(S113,$D$3:$D$100)+1)))</f>
        <v>2040</v>
      </c>
      <c r="V113">
        <f t="shared" si="59"/>
        <v>2.73E-5</v>
      </c>
      <c r="W113">
        <f t="shared" si="60"/>
        <v>2.73E-5</v>
      </c>
      <c r="X113">
        <f t="shared" si="61"/>
        <v>2.73E-5</v>
      </c>
      <c r="Y113">
        <f t="shared" si="44"/>
        <v>2.9101800000000001E-2</v>
      </c>
      <c r="Z113">
        <f t="shared" si="45"/>
        <v>0</v>
      </c>
      <c r="AB113" s="1" t="str" cm="1">
        <f t="array" ref="AB113">IF(INDEX(Utilities!113:113,$B$15)="","",INDEX(Utilities!113:113,$B$15))</f>
        <v/>
      </c>
      <c r="AC113" s="1" t="str" cm="1">
        <f t="array" ref="AC113">IF(INDEX(Utilities!113:113,$B$15 + 3)="","",INDEX(Utilities!113:113,$B$15 + 3))</f>
        <v/>
      </c>
      <c r="AE113">
        <f t="shared" si="80"/>
        <v>2123</v>
      </c>
      <c r="AF113">
        <f t="shared" si="62"/>
        <v>2040</v>
      </c>
      <c r="AG113" cm="1">
        <f t="array" ref="AG113">IF(AF113&gt;=MAX($D$3:$D$100),MAX($D$3:$D$100),IF(AE113&lt;$D$3,$D$3,INDEX($D$3:$D$100,MATCH(AE113,$D$3:$D$100)+1)))</f>
        <v>2040</v>
      </c>
      <c r="AH113">
        <f t="shared" si="63"/>
        <v>2.6800000000000001E-4</v>
      </c>
      <c r="AI113">
        <f t="shared" si="64"/>
        <v>2.6800000000000001E-4</v>
      </c>
      <c r="AJ113">
        <f t="shared" si="65"/>
        <v>2.6800000000000001E-4</v>
      </c>
      <c r="AK113">
        <f t="shared" si="46"/>
        <v>0.285688</v>
      </c>
      <c r="AL113">
        <f t="shared" si="47"/>
        <v>0</v>
      </c>
      <c r="AN113" s="1" t="str" cm="1">
        <f t="array" ref="AN113">IF(INDEX(Utilities!113:113,$B$15)="","",INDEX(Utilities!113:113,$B$15))</f>
        <v/>
      </c>
      <c r="AO113" s="1" t="str" cm="1">
        <f t="array" ref="AO113">IF(INDEX(Utilities!113:113,$B$15 + 4)="","",INDEX(Utilities!113:113,$B$15 + 4))</f>
        <v/>
      </c>
      <c r="AQ113">
        <f t="shared" si="81"/>
        <v>2123</v>
      </c>
      <c r="AR113">
        <f t="shared" si="66"/>
        <v>2040</v>
      </c>
      <c r="AS113" cm="1">
        <f t="array" ref="AS113">IF(AR113&gt;=MAX($D$3:$D$100),MAX($D$3:$D$100),IF(AQ113&lt;$D$3,$D$3,INDEX($D$3:$D$100,MATCH(AQ113,$D$3:$D$100)+1)))</f>
        <v>2040</v>
      </c>
      <c r="AT113">
        <f t="shared" si="67"/>
        <v>6.0300000000000002E-5</v>
      </c>
      <c r="AU113">
        <f t="shared" si="68"/>
        <v>6.0300000000000002E-5</v>
      </c>
      <c r="AV113">
        <f t="shared" si="69"/>
        <v>6.0300000000000002E-5</v>
      </c>
      <c r="AW113">
        <f t="shared" si="48"/>
        <v>6.4279799999999998E-2</v>
      </c>
      <c r="AX113">
        <f t="shared" si="49"/>
        <v>0</v>
      </c>
      <c r="AZ113" s="1" t="str" cm="1">
        <f t="array" ref="AZ113">IF(INDEX(Utilities!113:113,$B$15)="","",INDEX(Utilities!113:113,$B$15))</f>
        <v/>
      </c>
      <c r="BA113" s="1" t="str" cm="1">
        <f t="array" ref="BA113">IF(INDEX(Utilities!113:113,$B$15 + 5)="","",INDEX(Utilities!113:113,$B$15 + 5))</f>
        <v/>
      </c>
      <c r="BC113">
        <f t="shared" si="82"/>
        <v>2123</v>
      </c>
      <c r="BD113">
        <f t="shared" si="70"/>
        <v>2040</v>
      </c>
      <c r="BE113" cm="1">
        <f t="array" ref="BE113">IF(BD113&gt;=MAX($D$3:$D$100),MAX($D$3:$D$100),IF(BC113&lt;$D$3,$D$3,INDEX($D$3:$D$100,MATCH(BC113,$D$3:$D$100)+1)))</f>
        <v>2040</v>
      </c>
      <c r="BF113">
        <f t="shared" si="71"/>
        <v>0.40600000000000003</v>
      </c>
      <c r="BG113">
        <f t="shared" si="72"/>
        <v>0.40600000000000003</v>
      </c>
      <c r="BH113">
        <f t="shared" si="73"/>
        <v>0.40600000000000003</v>
      </c>
      <c r="BI113">
        <f t="shared" si="50"/>
        <v>432.79600000000005</v>
      </c>
      <c r="BJ113">
        <f t="shared" si="51"/>
        <v>0</v>
      </c>
      <c r="BL113" s="1" t="str" cm="1">
        <f t="array" ref="BL113">IF(INDEX(Utilities!113:113,$B$15)="","",INDEX(Utilities!113:113,$B$15))</f>
        <v/>
      </c>
      <c r="BM113" s="1" t="str" cm="1">
        <f t="array" ref="BM113">IF(INDEX(Utilities!113:113,$B$15 + 6)="","",INDEX(Utilities!113:113,$B$15 + 6))</f>
        <v/>
      </c>
      <c r="BO113">
        <f t="shared" si="83"/>
        <v>2123</v>
      </c>
      <c r="BP113">
        <f t="shared" si="74"/>
        <v>2040</v>
      </c>
      <c r="BQ113" cm="1">
        <f t="array" ref="BQ113">IF(BP113&gt;=MAX($D$3:$D$100),MAX($D$3:$D$100),IF(BO113&lt;$D$3,$D$3,INDEX($D$3:$D$100,MATCH(BO113,$D$3:$D$100)+1)))</f>
        <v>2040</v>
      </c>
      <c r="BR113">
        <f t="shared" si="75"/>
        <v>6.1510000000000007</v>
      </c>
      <c r="BS113">
        <f t="shared" si="76"/>
        <v>6.1510000000000007</v>
      </c>
      <c r="BT113">
        <f t="shared" si="77"/>
        <v>6.1510000000000007</v>
      </c>
      <c r="BU113">
        <f t="shared" si="52"/>
        <v>6556.9660000000003</v>
      </c>
      <c r="BV113">
        <f t="shared" si="53"/>
        <v>0</v>
      </c>
    </row>
    <row r="114" spans="7:74" x14ac:dyDescent="0.25">
      <c r="G114">
        <f t="shared" si="78"/>
        <v>2124</v>
      </c>
      <c r="H114">
        <f t="shared" si="54"/>
        <v>2040</v>
      </c>
      <c r="I114" cm="1">
        <f t="array" ref="I114">IF(H114&gt;=MAX($D$3:$D$100),MAX($D$3:$D$100),IF(G114&lt;$D$3,$D$3,INDEX($D$3:$D$100,MATCH(G114,$D$3:$D$100)+1)))</f>
        <v>2040</v>
      </c>
      <c r="J114">
        <f t="shared" si="55"/>
        <v>4.0300000000000002E-2</v>
      </c>
      <c r="K114">
        <f t="shared" si="56"/>
        <v>4.0300000000000002E-2</v>
      </c>
      <c r="L114">
        <f t="shared" si="57"/>
        <v>4.0300000000000002E-2</v>
      </c>
      <c r="M114">
        <f t="shared" si="42"/>
        <v>42.959800000000001</v>
      </c>
      <c r="N114">
        <f t="shared" si="43"/>
        <v>0</v>
      </c>
      <c r="S114">
        <f t="shared" si="79"/>
        <v>2124</v>
      </c>
      <c r="T114">
        <f t="shared" si="58"/>
        <v>2040</v>
      </c>
      <c r="U114" cm="1">
        <f t="array" ref="U114">IF(T114&gt;=MAX($D$3:$D$100),MAX($D$3:$D$100),IF(S114&lt;$D$3,$D$3,INDEX($D$3:$D$100,MATCH(S114,$D$3:$D$100)+1)))</f>
        <v>2040</v>
      </c>
      <c r="V114">
        <f t="shared" si="59"/>
        <v>2.73E-5</v>
      </c>
      <c r="W114">
        <f t="shared" si="60"/>
        <v>2.73E-5</v>
      </c>
      <c r="X114">
        <f t="shared" si="61"/>
        <v>2.73E-5</v>
      </c>
      <c r="Y114">
        <f t="shared" si="44"/>
        <v>2.9101800000000001E-2</v>
      </c>
      <c r="Z114">
        <f t="shared" si="45"/>
        <v>0</v>
      </c>
      <c r="AB114" s="1" t="str" cm="1">
        <f t="array" ref="AB114">IF(INDEX(Utilities!114:114,$B$15)="","",INDEX(Utilities!114:114,$B$15))</f>
        <v/>
      </c>
      <c r="AC114" s="1" t="str" cm="1">
        <f t="array" ref="AC114">IF(INDEX(Utilities!114:114,$B$15 + 3)="","",INDEX(Utilities!114:114,$B$15 + 3))</f>
        <v/>
      </c>
      <c r="AE114">
        <f t="shared" si="80"/>
        <v>2124</v>
      </c>
      <c r="AF114">
        <f t="shared" si="62"/>
        <v>2040</v>
      </c>
      <c r="AG114" cm="1">
        <f t="array" ref="AG114">IF(AF114&gt;=MAX($D$3:$D$100),MAX($D$3:$D$100),IF(AE114&lt;$D$3,$D$3,INDEX($D$3:$D$100,MATCH(AE114,$D$3:$D$100)+1)))</f>
        <v>2040</v>
      </c>
      <c r="AH114">
        <f t="shared" si="63"/>
        <v>2.6800000000000001E-4</v>
      </c>
      <c r="AI114">
        <f t="shared" si="64"/>
        <v>2.6800000000000001E-4</v>
      </c>
      <c r="AJ114">
        <f t="shared" si="65"/>
        <v>2.6800000000000001E-4</v>
      </c>
      <c r="AK114">
        <f t="shared" si="46"/>
        <v>0.285688</v>
      </c>
      <c r="AL114">
        <f t="shared" si="47"/>
        <v>0</v>
      </c>
      <c r="AN114" s="1" t="str" cm="1">
        <f t="array" ref="AN114">IF(INDEX(Utilities!114:114,$B$15)="","",INDEX(Utilities!114:114,$B$15))</f>
        <v/>
      </c>
      <c r="AO114" s="1" t="str" cm="1">
        <f t="array" ref="AO114">IF(INDEX(Utilities!114:114,$B$15 + 4)="","",INDEX(Utilities!114:114,$B$15 + 4))</f>
        <v/>
      </c>
      <c r="AQ114">
        <f t="shared" si="81"/>
        <v>2124</v>
      </c>
      <c r="AR114">
        <f t="shared" si="66"/>
        <v>2040</v>
      </c>
      <c r="AS114" cm="1">
        <f t="array" ref="AS114">IF(AR114&gt;=MAX($D$3:$D$100),MAX($D$3:$D$100),IF(AQ114&lt;$D$3,$D$3,INDEX($D$3:$D$100,MATCH(AQ114,$D$3:$D$100)+1)))</f>
        <v>2040</v>
      </c>
      <c r="AT114">
        <f t="shared" si="67"/>
        <v>6.0300000000000002E-5</v>
      </c>
      <c r="AU114">
        <f t="shared" si="68"/>
        <v>6.0300000000000002E-5</v>
      </c>
      <c r="AV114">
        <f t="shared" si="69"/>
        <v>6.0300000000000002E-5</v>
      </c>
      <c r="AW114">
        <f t="shared" si="48"/>
        <v>6.4279799999999998E-2</v>
      </c>
      <c r="AX114">
        <f t="shared" si="49"/>
        <v>0</v>
      </c>
      <c r="AZ114" s="1" t="str" cm="1">
        <f t="array" ref="AZ114">IF(INDEX(Utilities!114:114,$B$15)="","",INDEX(Utilities!114:114,$B$15))</f>
        <v/>
      </c>
      <c r="BA114" s="1" t="str" cm="1">
        <f t="array" ref="BA114">IF(INDEX(Utilities!114:114,$B$15 + 5)="","",INDEX(Utilities!114:114,$B$15 + 5))</f>
        <v/>
      </c>
      <c r="BC114">
        <f t="shared" si="82"/>
        <v>2124</v>
      </c>
      <c r="BD114">
        <f t="shared" si="70"/>
        <v>2040</v>
      </c>
      <c r="BE114" cm="1">
        <f t="array" ref="BE114">IF(BD114&gt;=MAX($D$3:$D$100),MAX($D$3:$D$100),IF(BC114&lt;$D$3,$D$3,INDEX($D$3:$D$100,MATCH(BC114,$D$3:$D$100)+1)))</f>
        <v>2040</v>
      </c>
      <c r="BF114">
        <f t="shared" si="71"/>
        <v>0.40600000000000003</v>
      </c>
      <c r="BG114">
        <f t="shared" si="72"/>
        <v>0.40600000000000003</v>
      </c>
      <c r="BH114">
        <f t="shared" si="73"/>
        <v>0.40600000000000003</v>
      </c>
      <c r="BI114">
        <f t="shared" si="50"/>
        <v>432.79600000000005</v>
      </c>
      <c r="BJ114">
        <f t="shared" si="51"/>
        <v>0</v>
      </c>
      <c r="BL114" s="1" t="str" cm="1">
        <f t="array" ref="BL114">IF(INDEX(Utilities!114:114,$B$15)="","",INDEX(Utilities!114:114,$B$15))</f>
        <v/>
      </c>
      <c r="BM114" s="1" t="str" cm="1">
        <f t="array" ref="BM114">IF(INDEX(Utilities!114:114,$B$15 + 6)="","",INDEX(Utilities!114:114,$B$15 + 6))</f>
        <v/>
      </c>
      <c r="BO114">
        <f t="shared" si="83"/>
        <v>2124</v>
      </c>
      <c r="BP114">
        <f t="shared" si="74"/>
        <v>2040</v>
      </c>
      <c r="BQ114" cm="1">
        <f t="array" ref="BQ114">IF(BP114&gt;=MAX($D$3:$D$100),MAX($D$3:$D$100),IF(BO114&lt;$D$3,$D$3,INDEX($D$3:$D$100,MATCH(BO114,$D$3:$D$100)+1)))</f>
        <v>2040</v>
      </c>
      <c r="BR114">
        <f t="shared" si="75"/>
        <v>6.1510000000000007</v>
      </c>
      <c r="BS114">
        <f t="shared" si="76"/>
        <v>6.1510000000000007</v>
      </c>
      <c r="BT114">
        <f t="shared" si="77"/>
        <v>6.1510000000000007</v>
      </c>
      <c r="BU114">
        <f t="shared" si="52"/>
        <v>6556.9660000000003</v>
      </c>
      <c r="BV114">
        <f t="shared" si="53"/>
        <v>0</v>
      </c>
    </row>
    <row r="115" spans="7:74" x14ac:dyDescent="0.25">
      <c r="G115">
        <f t="shared" si="78"/>
        <v>2125</v>
      </c>
      <c r="H115">
        <f t="shared" si="54"/>
        <v>2040</v>
      </c>
      <c r="I115" cm="1">
        <f t="array" ref="I115">IF(H115&gt;=MAX($D$3:$D$100),MAX($D$3:$D$100),IF(G115&lt;$D$3,$D$3,INDEX($D$3:$D$100,MATCH(G115,$D$3:$D$100)+1)))</f>
        <v>2040</v>
      </c>
      <c r="J115">
        <f t="shared" si="55"/>
        <v>4.0300000000000002E-2</v>
      </c>
      <c r="K115">
        <f t="shared" si="56"/>
        <v>4.0300000000000002E-2</v>
      </c>
      <c r="L115">
        <f t="shared" si="57"/>
        <v>4.0300000000000002E-2</v>
      </c>
      <c r="M115">
        <f t="shared" si="42"/>
        <v>42.959800000000001</v>
      </c>
      <c r="N115">
        <f t="shared" si="43"/>
        <v>0</v>
      </c>
      <c r="S115">
        <f t="shared" si="79"/>
        <v>2125</v>
      </c>
      <c r="T115">
        <f t="shared" si="58"/>
        <v>2040</v>
      </c>
      <c r="U115" cm="1">
        <f t="array" ref="U115">IF(T115&gt;=MAX($D$3:$D$100),MAX($D$3:$D$100),IF(S115&lt;$D$3,$D$3,INDEX($D$3:$D$100,MATCH(S115,$D$3:$D$100)+1)))</f>
        <v>2040</v>
      </c>
      <c r="V115">
        <f t="shared" si="59"/>
        <v>2.73E-5</v>
      </c>
      <c r="W115">
        <f t="shared" si="60"/>
        <v>2.73E-5</v>
      </c>
      <c r="X115">
        <f t="shared" si="61"/>
        <v>2.73E-5</v>
      </c>
      <c r="Y115">
        <f t="shared" si="44"/>
        <v>2.9101800000000001E-2</v>
      </c>
      <c r="Z115">
        <f t="shared" si="45"/>
        <v>0</v>
      </c>
      <c r="AB115" s="1" t="str" cm="1">
        <f t="array" ref="AB115">IF(INDEX(Utilities!115:115,$B$15)="","",INDEX(Utilities!115:115,$B$15))</f>
        <v/>
      </c>
      <c r="AC115" s="1" t="str" cm="1">
        <f t="array" ref="AC115">IF(INDEX(Utilities!115:115,$B$15 + 3)="","",INDEX(Utilities!115:115,$B$15 + 3))</f>
        <v/>
      </c>
      <c r="AE115">
        <f t="shared" si="80"/>
        <v>2125</v>
      </c>
      <c r="AF115">
        <f t="shared" si="62"/>
        <v>2040</v>
      </c>
      <c r="AG115" cm="1">
        <f t="array" ref="AG115">IF(AF115&gt;=MAX($D$3:$D$100),MAX($D$3:$D$100),IF(AE115&lt;$D$3,$D$3,INDEX($D$3:$D$100,MATCH(AE115,$D$3:$D$100)+1)))</f>
        <v>2040</v>
      </c>
      <c r="AH115">
        <f t="shared" si="63"/>
        <v>2.6800000000000001E-4</v>
      </c>
      <c r="AI115">
        <f t="shared" si="64"/>
        <v>2.6800000000000001E-4</v>
      </c>
      <c r="AJ115">
        <f t="shared" si="65"/>
        <v>2.6800000000000001E-4</v>
      </c>
      <c r="AK115">
        <f t="shared" si="46"/>
        <v>0.285688</v>
      </c>
      <c r="AL115">
        <f t="shared" si="47"/>
        <v>0</v>
      </c>
      <c r="AN115" s="1" t="str" cm="1">
        <f t="array" ref="AN115">IF(INDEX(Utilities!115:115,$B$15)="","",INDEX(Utilities!115:115,$B$15))</f>
        <v/>
      </c>
      <c r="AO115" s="1" t="str" cm="1">
        <f t="array" ref="AO115">IF(INDEX(Utilities!115:115,$B$15 + 4)="","",INDEX(Utilities!115:115,$B$15 + 4))</f>
        <v/>
      </c>
      <c r="AQ115">
        <f t="shared" si="81"/>
        <v>2125</v>
      </c>
      <c r="AR115">
        <f t="shared" si="66"/>
        <v>2040</v>
      </c>
      <c r="AS115" cm="1">
        <f t="array" ref="AS115">IF(AR115&gt;=MAX($D$3:$D$100),MAX($D$3:$D$100),IF(AQ115&lt;$D$3,$D$3,INDEX($D$3:$D$100,MATCH(AQ115,$D$3:$D$100)+1)))</f>
        <v>2040</v>
      </c>
      <c r="AT115">
        <f t="shared" si="67"/>
        <v>6.0300000000000002E-5</v>
      </c>
      <c r="AU115">
        <f t="shared" si="68"/>
        <v>6.0300000000000002E-5</v>
      </c>
      <c r="AV115">
        <f t="shared" si="69"/>
        <v>6.0300000000000002E-5</v>
      </c>
      <c r="AW115">
        <f t="shared" si="48"/>
        <v>6.4279799999999998E-2</v>
      </c>
      <c r="AX115">
        <f t="shared" si="49"/>
        <v>0</v>
      </c>
      <c r="AZ115" s="1" t="str" cm="1">
        <f t="array" ref="AZ115">IF(INDEX(Utilities!115:115,$B$15)="","",INDEX(Utilities!115:115,$B$15))</f>
        <v/>
      </c>
      <c r="BA115" s="1" t="str" cm="1">
        <f t="array" ref="BA115">IF(INDEX(Utilities!115:115,$B$15 + 5)="","",INDEX(Utilities!115:115,$B$15 + 5))</f>
        <v/>
      </c>
      <c r="BC115">
        <f t="shared" si="82"/>
        <v>2125</v>
      </c>
      <c r="BD115">
        <f t="shared" si="70"/>
        <v>2040</v>
      </c>
      <c r="BE115" cm="1">
        <f t="array" ref="BE115">IF(BD115&gt;=MAX($D$3:$D$100),MAX($D$3:$D$100),IF(BC115&lt;$D$3,$D$3,INDEX($D$3:$D$100,MATCH(BC115,$D$3:$D$100)+1)))</f>
        <v>2040</v>
      </c>
      <c r="BF115">
        <f t="shared" si="71"/>
        <v>0.40600000000000003</v>
      </c>
      <c r="BG115">
        <f t="shared" si="72"/>
        <v>0.40600000000000003</v>
      </c>
      <c r="BH115">
        <f t="shared" si="73"/>
        <v>0.40600000000000003</v>
      </c>
      <c r="BI115">
        <f t="shared" si="50"/>
        <v>432.79600000000005</v>
      </c>
      <c r="BJ115">
        <f t="shared" si="51"/>
        <v>0</v>
      </c>
      <c r="BL115" s="1" t="str" cm="1">
        <f t="array" ref="BL115">IF(INDEX(Utilities!115:115,$B$15)="","",INDEX(Utilities!115:115,$B$15))</f>
        <v/>
      </c>
      <c r="BM115" s="1" t="str" cm="1">
        <f t="array" ref="BM115">IF(INDEX(Utilities!115:115,$B$15 + 6)="","",INDEX(Utilities!115:115,$B$15 + 6))</f>
        <v/>
      </c>
      <c r="BO115">
        <f t="shared" si="83"/>
        <v>2125</v>
      </c>
      <c r="BP115">
        <f t="shared" si="74"/>
        <v>2040</v>
      </c>
      <c r="BQ115" cm="1">
        <f t="array" ref="BQ115">IF(BP115&gt;=MAX($D$3:$D$100),MAX($D$3:$D$100),IF(BO115&lt;$D$3,$D$3,INDEX($D$3:$D$100,MATCH(BO115,$D$3:$D$100)+1)))</f>
        <v>2040</v>
      </c>
      <c r="BR115">
        <f t="shared" si="75"/>
        <v>6.1510000000000007</v>
      </c>
      <c r="BS115">
        <f t="shared" si="76"/>
        <v>6.1510000000000007</v>
      </c>
      <c r="BT115">
        <f t="shared" si="77"/>
        <v>6.1510000000000007</v>
      </c>
      <c r="BU115">
        <f t="shared" si="52"/>
        <v>6556.9660000000003</v>
      </c>
      <c r="BV115">
        <f t="shared" si="53"/>
        <v>0</v>
      </c>
    </row>
    <row r="116" spans="7:74" x14ac:dyDescent="0.25">
      <c r="G116">
        <f t="shared" si="78"/>
        <v>2126</v>
      </c>
      <c r="H116">
        <f t="shared" si="54"/>
        <v>2040</v>
      </c>
      <c r="I116" cm="1">
        <f t="array" ref="I116">IF(H116&gt;=MAX($D$3:$D$100),MAX($D$3:$D$100),IF(G116&lt;$D$3,$D$3,INDEX($D$3:$D$100,MATCH(G116,$D$3:$D$100)+1)))</f>
        <v>2040</v>
      </c>
      <c r="J116">
        <f t="shared" si="55"/>
        <v>4.0300000000000002E-2</v>
      </c>
      <c r="K116">
        <f t="shared" si="56"/>
        <v>4.0300000000000002E-2</v>
      </c>
      <c r="L116">
        <f t="shared" si="57"/>
        <v>4.0300000000000002E-2</v>
      </c>
      <c r="M116">
        <f t="shared" si="42"/>
        <v>42.959800000000001</v>
      </c>
      <c r="N116">
        <f t="shared" si="43"/>
        <v>0</v>
      </c>
      <c r="S116">
        <f t="shared" si="79"/>
        <v>2126</v>
      </c>
      <c r="T116">
        <f t="shared" si="58"/>
        <v>2040</v>
      </c>
      <c r="U116" cm="1">
        <f t="array" ref="U116">IF(T116&gt;=MAX($D$3:$D$100),MAX($D$3:$D$100),IF(S116&lt;$D$3,$D$3,INDEX($D$3:$D$100,MATCH(S116,$D$3:$D$100)+1)))</f>
        <v>2040</v>
      </c>
      <c r="V116">
        <f t="shared" si="59"/>
        <v>2.73E-5</v>
      </c>
      <c r="W116">
        <f t="shared" si="60"/>
        <v>2.73E-5</v>
      </c>
      <c r="X116">
        <f t="shared" si="61"/>
        <v>2.73E-5</v>
      </c>
      <c r="Y116">
        <f t="shared" si="44"/>
        <v>2.9101800000000001E-2</v>
      </c>
      <c r="Z116">
        <f t="shared" si="45"/>
        <v>0</v>
      </c>
      <c r="AB116" s="1" t="str" cm="1">
        <f t="array" ref="AB116">IF(INDEX(Utilities!116:116,$B$15)="","",INDEX(Utilities!116:116,$B$15))</f>
        <v/>
      </c>
      <c r="AC116" s="1" t="str" cm="1">
        <f t="array" ref="AC116">IF(INDEX(Utilities!116:116,$B$15 + 3)="","",INDEX(Utilities!116:116,$B$15 + 3))</f>
        <v/>
      </c>
      <c r="AE116">
        <f t="shared" si="80"/>
        <v>2126</v>
      </c>
      <c r="AF116">
        <f t="shared" si="62"/>
        <v>2040</v>
      </c>
      <c r="AG116" cm="1">
        <f t="array" ref="AG116">IF(AF116&gt;=MAX($D$3:$D$100),MAX($D$3:$D$100),IF(AE116&lt;$D$3,$D$3,INDEX($D$3:$D$100,MATCH(AE116,$D$3:$D$100)+1)))</f>
        <v>2040</v>
      </c>
      <c r="AH116">
        <f t="shared" si="63"/>
        <v>2.6800000000000001E-4</v>
      </c>
      <c r="AI116">
        <f t="shared" si="64"/>
        <v>2.6800000000000001E-4</v>
      </c>
      <c r="AJ116">
        <f t="shared" si="65"/>
        <v>2.6800000000000001E-4</v>
      </c>
      <c r="AK116">
        <f t="shared" si="46"/>
        <v>0.285688</v>
      </c>
      <c r="AL116">
        <f t="shared" si="47"/>
        <v>0</v>
      </c>
      <c r="AN116" s="1" t="str" cm="1">
        <f t="array" ref="AN116">IF(INDEX(Utilities!116:116,$B$15)="","",INDEX(Utilities!116:116,$B$15))</f>
        <v/>
      </c>
      <c r="AO116" s="1" t="str" cm="1">
        <f t="array" ref="AO116">IF(INDEX(Utilities!116:116,$B$15 + 4)="","",INDEX(Utilities!116:116,$B$15 + 4))</f>
        <v/>
      </c>
      <c r="AQ116">
        <f t="shared" si="81"/>
        <v>2126</v>
      </c>
      <c r="AR116">
        <f t="shared" si="66"/>
        <v>2040</v>
      </c>
      <c r="AS116" cm="1">
        <f t="array" ref="AS116">IF(AR116&gt;=MAX($D$3:$D$100),MAX($D$3:$D$100),IF(AQ116&lt;$D$3,$D$3,INDEX($D$3:$D$100,MATCH(AQ116,$D$3:$D$100)+1)))</f>
        <v>2040</v>
      </c>
      <c r="AT116">
        <f t="shared" si="67"/>
        <v>6.0300000000000002E-5</v>
      </c>
      <c r="AU116">
        <f t="shared" si="68"/>
        <v>6.0300000000000002E-5</v>
      </c>
      <c r="AV116">
        <f t="shared" si="69"/>
        <v>6.0300000000000002E-5</v>
      </c>
      <c r="AW116">
        <f t="shared" si="48"/>
        <v>6.4279799999999998E-2</v>
      </c>
      <c r="AX116">
        <f t="shared" si="49"/>
        <v>0</v>
      </c>
      <c r="AZ116" s="1" t="str" cm="1">
        <f t="array" ref="AZ116">IF(INDEX(Utilities!116:116,$B$15)="","",INDEX(Utilities!116:116,$B$15))</f>
        <v/>
      </c>
      <c r="BA116" s="1" t="str" cm="1">
        <f t="array" ref="BA116">IF(INDEX(Utilities!116:116,$B$15 + 5)="","",INDEX(Utilities!116:116,$B$15 + 5))</f>
        <v/>
      </c>
      <c r="BC116">
        <f t="shared" si="82"/>
        <v>2126</v>
      </c>
      <c r="BD116">
        <f t="shared" si="70"/>
        <v>2040</v>
      </c>
      <c r="BE116" cm="1">
        <f t="array" ref="BE116">IF(BD116&gt;=MAX($D$3:$D$100),MAX($D$3:$D$100),IF(BC116&lt;$D$3,$D$3,INDEX($D$3:$D$100,MATCH(BC116,$D$3:$D$100)+1)))</f>
        <v>2040</v>
      </c>
      <c r="BF116">
        <f t="shared" si="71"/>
        <v>0.40600000000000003</v>
      </c>
      <c r="BG116">
        <f t="shared" si="72"/>
        <v>0.40600000000000003</v>
      </c>
      <c r="BH116">
        <f t="shared" si="73"/>
        <v>0.40600000000000003</v>
      </c>
      <c r="BI116">
        <f t="shared" si="50"/>
        <v>432.79600000000005</v>
      </c>
      <c r="BJ116">
        <f t="shared" si="51"/>
        <v>0</v>
      </c>
      <c r="BL116" s="1" t="str" cm="1">
        <f t="array" ref="BL116">IF(INDEX(Utilities!116:116,$B$15)="","",INDEX(Utilities!116:116,$B$15))</f>
        <v/>
      </c>
      <c r="BM116" s="1" t="str" cm="1">
        <f t="array" ref="BM116">IF(INDEX(Utilities!116:116,$B$15 + 6)="","",INDEX(Utilities!116:116,$B$15 + 6))</f>
        <v/>
      </c>
      <c r="BO116">
        <f t="shared" si="83"/>
        <v>2126</v>
      </c>
      <c r="BP116">
        <f t="shared" si="74"/>
        <v>2040</v>
      </c>
      <c r="BQ116" cm="1">
        <f t="array" ref="BQ116">IF(BP116&gt;=MAX($D$3:$D$100),MAX($D$3:$D$100),IF(BO116&lt;$D$3,$D$3,INDEX($D$3:$D$100,MATCH(BO116,$D$3:$D$100)+1)))</f>
        <v>2040</v>
      </c>
      <c r="BR116">
        <f t="shared" si="75"/>
        <v>6.1510000000000007</v>
      </c>
      <c r="BS116">
        <f t="shared" si="76"/>
        <v>6.1510000000000007</v>
      </c>
      <c r="BT116">
        <f t="shared" si="77"/>
        <v>6.1510000000000007</v>
      </c>
      <c r="BU116">
        <f t="shared" si="52"/>
        <v>6556.9660000000003</v>
      </c>
      <c r="BV116">
        <f t="shared" si="53"/>
        <v>0</v>
      </c>
    </row>
    <row r="117" spans="7:74" x14ac:dyDescent="0.25">
      <c r="G117">
        <f t="shared" si="78"/>
        <v>2127</v>
      </c>
      <c r="H117">
        <f t="shared" si="54"/>
        <v>2040</v>
      </c>
      <c r="I117" cm="1">
        <f t="array" ref="I117">IF(H117&gt;=MAX($D$3:$D$100),MAX($D$3:$D$100),IF(G117&lt;$D$3,$D$3,INDEX($D$3:$D$100,MATCH(G117,$D$3:$D$100)+1)))</f>
        <v>2040</v>
      </c>
      <c r="J117">
        <f t="shared" si="55"/>
        <v>4.0300000000000002E-2</v>
      </c>
      <c r="K117">
        <f t="shared" si="56"/>
        <v>4.0300000000000002E-2</v>
      </c>
      <c r="L117">
        <f t="shared" si="57"/>
        <v>4.0300000000000002E-2</v>
      </c>
      <c r="M117">
        <f t="shared" si="42"/>
        <v>42.959800000000001</v>
      </c>
      <c r="N117">
        <f t="shared" si="43"/>
        <v>0</v>
      </c>
      <c r="S117">
        <f t="shared" si="79"/>
        <v>2127</v>
      </c>
      <c r="T117">
        <f t="shared" si="58"/>
        <v>2040</v>
      </c>
      <c r="U117" cm="1">
        <f t="array" ref="U117">IF(T117&gt;=MAX($D$3:$D$100),MAX($D$3:$D$100),IF(S117&lt;$D$3,$D$3,INDEX($D$3:$D$100,MATCH(S117,$D$3:$D$100)+1)))</f>
        <v>2040</v>
      </c>
      <c r="V117">
        <f t="shared" si="59"/>
        <v>2.73E-5</v>
      </c>
      <c r="W117">
        <f t="shared" si="60"/>
        <v>2.73E-5</v>
      </c>
      <c r="X117">
        <f t="shared" si="61"/>
        <v>2.73E-5</v>
      </c>
      <c r="Y117">
        <f t="shared" si="44"/>
        <v>2.9101800000000001E-2</v>
      </c>
      <c r="Z117">
        <f t="shared" si="45"/>
        <v>0</v>
      </c>
      <c r="AB117" s="1" t="str" cm="1">
        <f t="array" ref="AB117">IF(INDEX(Utilities!117:117,$B$15)="","",INDEX(Utilities!117:117,$B$15))</f>
        <v/>
      </c>
      <c r="AC117" s="1" t="str" cm="1">
        <f t="array" ref="AC117">IF(INDEX(Utilities!117:117,$B$15 + 3)="","",INDEX(Utilities!117:117,$B$15 + 3))</f>
        <v/>
      </c>
      <c r="AE117">
        <f t="shared" si="80"/>
        <v>2127</v>
      </c>
      <c r="AF117">
        <f t="shared" si="62"/>
        <v>2040</v>
      </c>
      <c r="AG117" cm="1">
        <f t="array" ref="AG117">IF(AF117&gt;=MAX($D$3:$D$100),MAX($D$3:$D$100),IF(AE117&lt;$D$3,$D$3,INDEX($D$3:$D$100,MATCH(AE117,$D$3:$D$100)+1)))</f>
        <v>2040</v>
      </c>
      <c r="AH117">
        <f t="shared" si="63"/>
        <v>2.6800000000000001E-4</v>
      </c>
      <c r="AI117">
        <f t="shared" si="64"/>
        <v>2.6800000000000001E-4</v>
      </c>
      <c r="AJ117">
        <f t="shared" si="65"/>
        <v>2.6800000000000001E-4</v>
      </c>
      <c r="AK117">
        <f t="shared" si="46"/>
        <v>0.285688</v>
      </c>
      <c r="AL117">
        <f t="shared" si="47"/>
        <v>0</v>
      </c>
      <c r="AN117" s="1" t="str" cm="1">
        <f t="array" ref="AN117">IF(INDEX(Utilities!117:117,$B$15)="","",INDEX(Utilities!117:117,$B$15))</f>
        <v/>
      </c>
      <c r="AO117" s="1" t="str" cm="1">
        <f t="array" ref="AO117">IF(INDEX(Utilities!117:117,$B$15 + 4)="","",INDEX(Utilities!117:117,$B$15 + 4))</f>
        <v/>
      </c>
      <c r="AQ117">
        <f t="shared" si="81"/>
        <v>2127</v>
      </c>
      <c r="AR117">
        <f t="shared" si="66"/>
        <v>2040</v>
      </c>
      <c r="AS117" cm="1">
        <f t="array" ref="AS117">IF(AR117&gt;=MAX($D$3:$D$100),MAX($D$3:$D$100),IF(AQ117&lt;$D$3,$D$3,INDEX($D$3:$D$100,MATCH(AQ117,$D$3:$D$100)+1)))</f>
        <v>2040</v>
      </c>
      <c r="AT117">
        <f t="shared" si="67"/>
        <v>6.0300000000000002E-5</v>
      </c>
      <c r="AU117">
        <f t="shared" si="68"/>
        <v>6.0300000000000002E-5</v>
      </c>
      <c r="AV117">
        <f t="shared" si="69"/>
        <v>6.0300000000000002E-5</v>
      </c>
      <c r="AW117">
        <f t="shared" si="48"/>
        <v>6.4279799999999998E-2</v>
      </c>
      <c r="AX117">
        <f t="shared" si="49"/>
        <v>0</v>
      </c>
      <c r="AZ117" s="1" t="str" cm="1">
        <f t="array" ref="AZ117">IF(INDEX(Utilities!117:117,$B$15)="","",INDEX(Utilities!117:117,$B$15))</f>
        <v/>
      </c>
      <c r="BA117" s="1" t="str" cm="1">
        <f t="array" ref="BA117">IF(INDEX(Utilities!117:117,$B$15 + 5)="","",INDEX(Utilities!117:117,$B$15 + 5))</f>
        <v/>
      </c>
      <c r="BC117">
        <f t="shared" si="82"/>
        <v>2127</v>
      </c>
      <c r="BD117">
        <f t="shared" si="70"/>
        <v>2040</v>
      </c>
      <c r="BE117" cm="1">
        <f t="array" ref="BE117">IF(BD117&gt;=MAX($D$3:$D$100),MAX($D$3:$D$100),IF(BC117&lt;$D$3,$D$3,INDEX($D$3:$D$100,MATCH(BC117,$D$3:$D$100)+1)))</f>
        <v>2040</v>
      </c>
      <c r="BF117">
        <f t="shared" si="71"/>
        <v>0.40600000000000003</v>
      </c>
      <c r="BG117">
        <f t="shared" si="72"/>
        <v>0.40600000000000003</v>
      </c>
      <c r="BH117">
        <f t="shared" si="73"/>
        <v>0.40600000000000003</v>
      </c>
      <c r="BI117">
        <f t="shared" si="50"/>
        <v>432.79600000000005</v>
      </c>
      <c r="BJ117">
        <f t="shared" si="51"/>
        <v>0</v>
      </c>
      <c r="BL117" s="1" t="str" cm="1">
        <f t="array" ref="BL117">IF(INDEX(Utilities!117:117,$B$15)="","",INDEX(Utilities!117:117,$B$15))</f>
        <v/>
      </c>
      <c r="BM117" s="1" t="str" cm="1">
        <f t="array" ref="BM117">IF(INDEX(Utilities!117:117,$B$15 + 6)="","",INDEX(Utilities!117:117,$B$15 + 6))</f>
        <v/>
      </c>
      <c r="BO117">
        <f t="shared" si="83"/>
        <v>2127</v>
      </c>
      <c r="BP117">
        <f t="shared" si="74"/>
        <v>2040</v>
      </c>
      <c r="BQ117" cm="1">
        <f t="array" ref="BQ117">IF(BP117&gt;=MAX($D$3:$D$100),MAX($D$3:$D$100),IF(BO117&lt;$D$3,$D$3,INDEX($D$3:$D$100,MATCH(BO117,$D$3:$D$100)+1)))</f>
        <v>2040</v>
      </c>
      <c r="BR117">
        <f t="shared" si="75"/>
        <v>6.1510000000000007</v>
      </c>
      <c r="BS117">
        <f t="shared" si="76"/>
        <v>6.1510000000000007</v>
      </c>
      <c r="BT117">
        <f t="shared" si="77"/>
        <v>6.1510000000000007</v>
      </c>
      <c r="BU117">
        <f t="shared" si="52"/>
        <v>6556.9660000000003</v>
      </c>
      <c r="BV117">
        <f t="shared" si="53"/>
        <v>0</v>
      </c>
    </row>
    <row r="118" spans="7:74" x14ac:dyDescent="0.25">
      <c r="G118">
        <f t="shared" si="78"/>
        <v>2128</v>
      </c>
      <c r="H118">
        <f t="shared" si="54"/>
        <v>2040</v>
      </c>
      <c r="I118" cm="1">
        <f t="array" ref="I118">IF(H118&gt;=MAX($D$3:$D$100),MAX($D$3:$D$100),IF(G118&lt;$D$3,$D$3,INDEX($D$3:$D$100,MATCH(G118,$D$3:$D$100)+1)))</f>
        <v>2040</v>
      </c>
      <c r="J118">
        <f t="shared" si="55"/>
        <v>4.0300000000000002E-2</v>
      </c>
      <c r="K118">
        <f t="shared" si="56"/>
        <v>4.0300000000000002E-2</v>
      </c>
      <c r="L118">
        <f t="shared" si="57"/>
        <v>4.0300000000000002E-2</v>
      </c>
      <c r="M118">
        <f t="shared" si="42"/>
        <v>42.959800000000001</v>
      </c>
      <c r="N118">
        <f t="shared" si="43"/>
        <v>0</v>
      </c>
      <c r="S118">
        <f t="shared" si="79"/>
        <v>2128</v>
      </c>
      <c r="T118">
        <f t="shared" si="58"/>
        <v>2040</v>
      </c>
      <c r="U118" cm="1">
        <f t="array" ref="U118">IF(T118&gt;=MAX($D$3:$D$100),MAX($D$3:$D$100),IF(S118&lt;$D$3,$D$3,INDEX($D$3:$D$100,MATCH(S118,$D$3:$D$100)+1)))</f>
        <v>2040</v>
      </c>
      <c r="V118">
        <f t="shared" si="59"/>
        <v>2.73E-5</v>
      </c>
      <c r="W118">
        <f t="shared" si="60"/>
        <v>2.73E-5</v>
      </c>
      <c r="X118">
        <f t="shared" si="61"/>
        <v>2.73E-5</v>
      </c>
      <c r="Y118">
        <f t="shared" si="44"/>
        <v>2.9101800000000001E-2</v>
      </c>
      <c r="Z118">
        <f t="shared" si="45"/>
        <v>0</v>
      </c>
      <c r="AB118" s="1" t="str" cm="1">
        <f t="array" ref="AB118">IF(INDEX(Utilities!118:118,$B$15)="","",INDEX(Utilities!118:118,$B$15))</f>
        <v/>
      </c>
      <c r="AC118" s="1" t="str" cm="1">
        <f t="array" ref="AC118">IF(INDEX(Utilities!118:118,$B$15 + 3)="","",INDEX(Utilities!118:118,$B$15 + 3))</f>
        <v/>
      </c>
      <c r="AE118">
        <f t="shared" si="80"/>
        <v>2128</v>
      </c>
      <c r="AF118">
        <f t="shared" si="62"/>
        <v>2040</v>
      </c>
      <c r="AG118" cm="1">
        <f t="array" ref="AG118">IF(AF118&gt;=MAX($D$3:$D$100),MAX($D$3:$D$100),IF(AE118&lt;$D$3,$D$3,INDEX($D$3:$D$100,MATCH(AE118,$D$3:$D$100)+1)))</f>
        <v>2040</v>
      </c>
      <c r="AH118">
        <f t="shared" si="63"/>
        <v>2.6800000000000001E-4</v>
      </c>
      <c r="AI118">
        <f t="shared" si="64"/>
        <v>2.6800000000000001E-4</v>
      </c>
      <c r="AJ118">
        <f t="shared" si="65"/>
        <v>2.6800000000000001E-4</v>
      </c>
      <c r="AK118">
        <f t="shared" si="46"/>
        <v>0.285688</v>
      </c>
      <c r="AL118">
        <f t="shared" si="47"/>
        <v>0</v>
      </c>
      <c r="AN118" s="1" t="str" cm="1">
        <f t="array" ref="AN118">IF(INDEX(Utilities!118:118,$B$15)="","",INDEX(Utilities!118:118,$B$15))</f>
        <v/>
      </c>
      <c r="AO118" s="1" t="str" cm="1">
        <f t="array" ref="AO118">IF(INDEX(Utilities!118:118,$B$15 + 4)="","",INDEX(Utilities!118:118,$B$15 + 4))</f>
        <v/>
      </c>
      <c r="AQ118">
        <f t="shared" si="81"/>
        <v>2128</v>
      </c>
      <c r="AR118">
        <f t="shared" si="66"/>
        <v>2040</v>
      </c>
      <c r="AS118" cm="1">
        <f t="array" ref="AS118">IF(AR118&gt;=MAX($D$3:$D$100),MAX($D$3:$D$100),IF(AQ118&lt;$D$3,$D$3,INDEX($D$3:$D$100,MATCH(AQ118,$D$3:$D$100)+1)))</f>
        <v>2040</v>
      </c>
      <c r="AT118">
        <f t="shared" si="67"/>
        <v>6.0300000000000002E-5</v>
      </c>
      <c r="AU118">
        <f t="shared" si="68"/>
        <v>6.0300000000000002E-5</v>
      </c>
      <c r="AV118">
        <f t="shared" si="69"/>
        <v>6.0300000000000002E-5</v>
      </c>
      <c r="AW118">
        <f t="shared" si="48"/>
        <v>6.4279799999999998E-2</v>
      </c>
      <c r="AX118">
        <f t="shared" si="49"/>
        <v>0</v>
      </c>
      <c r="AZ118" s="1" t="str" cm="1">
        <f t="array" ref="AZ118">IF(INDEX(Utilities!118:118,$B$15)="","",INDEX(Utilities!118:118,$B$15))</f>
        <v/>
      </c>
      <c r="BA118" s="1" t="str" cm="1">
        <f t="array" ref="BA118">IF(INDEX(Utilities!118:118,$B$15 + 5)="","",INDEX(Utilities!118:118,$B$15 + 5))</f>
        <v/>
      </c>
      <c r="BC118">
        <f t="shared" si="82"/>
        <v>2128</v>
      </c>
      <c r="BD118">
        <f t="shared" si="70"/>
        <v>2040</v>
      </c>
      <c r="BE118" cm="1">
        <f t="array" ref="BE118">IF(BD118&gt;=MAX($D$3:$D$100),MAX($D$3:$D$100),IF(BC118&lt;$D$3,$D$3,INDEX($D$3:$D$100,MATCH(BC118,$D$3:$D$100)+1)))</f>
        <v>2040</v>
      </c>
      <c r="BF118">
        <f t="shared" si="71"/>
        <v>0.40600000000000003</v>
      </c>
      <c r="BG118">
        <f t="shared" si="72"/>
        <v>0.40600000000000003</v>
      </c>
      <c r="BH118">
        <f t="shared" si="73"/>
        <v>0.40600000000000003</v>
      </c>
      <c r="BI118">
        <f t="shared" si="50"/>
        <v>432.79600000000005</v>
      </c>
      <c r="BJ118">
        <f t="shared" si="51"/>
        <v>0</v>
      </c>
      <c r="BL118" s="1" t="str" cm="1">
        <f t="array" ref="BL118">IF(INDEX(Utilities!118:118,$B$15)="","",INDEX(Utilities!118:118,$B$15))</f>
        <v/>
      </c>
      <c r="BM118" s="1" t="str" cm="1">
        <f t="array" ref="BM118">IF(INDEX(Utilities!118:118,$B$15 + 6)="","",INDEX(Utilities!118:118,$B$15 + 6))</f>
        <v/>
      </c>
      <c r="BO118">
        <f t="shared" si="83"/>
        <v>2128</v>
      </c>
      <c r="BP118">
        <f t="shared" si="74"/>
        <v>2040</v>
      </c>
      <c r="BQ118" cm="1">
        <f t="array" ref="BQ118">IF(BP118&gt;=MAX($D$3:$D$100),MAX($D$3:$D$100),IF(BO118&lt;$D$3,$D$3,INDEX($D$3:$D$100,MATCH(BO118,$D$3:$D$100)+1)))</f>
        <v>2040</v>
      </c>
      <c r="BR118">
        <f t="shared" si="75"/>
        <v>6.1510000000000007</v>
      </c>
      <c r="BS118">
        <f t="shared" si="76"/>
        <v>6.1510000000000007</v>
      </c>
      <c r="BT118">
        <f t="shared" si="77"/>
        <v>6.1510000000000007</v>
      </c>
      <c r="BU118">
        <f t="shared" si="52"/>
        <v>6556.9660000000003</v>
      </c>
      <c r="BV118">
        <f t="shared" si="53"/>
        <v>0</v>
      </c>
    </row>
    <row r="119" spans="7:74" x14ac:dyDescent="0.25">
      <c r="G119">
        <f t="shared" si="78"/>
        <v>2129</v>
      </c>
      <c r="H119">
        <f t="shared" si="54"/>
        <v>2040</v>
      </c>
      <c r="I119" cm="1">
        <f t="array" ref="I119">IF(H119&gt;=MAX($D$3:$D$100),MAX($D$3:$D$100),IF(G119&lt;$D$3,$D$3,INDEX($D$3:$D$100,MATCH(G119,$D$3:$D$100)+1)))</f>
        <v>2040</v>
      </c>
      <c r="J119">
        <f t="shared" si="55"/>
        <v>4.0300000000000002E-2</v>
      </c>
      <c r="K119">
        <f t="shared" si="56"/>
        <v>4.0300000000000002E-2</v>
      </c>
      <c r="L119">
        <f t="shared" si="57"/>
        <v>4.0300000000000002E-2</v>
      </c>
      <c r="M119">
        <f t="shared" si="42"/>
        <v>42.959800000000001</v>
      </c>
      <c r="N119">
        <f t="shared" si="43"/>
        <v>0</v>
      </c>
      <c r="S119">
        <f t="shared" si="79"/>
        <v>2129</v>
      </c>
      <c r="T119">
        <f t="shared" si="58"/>
        <v>2040</v>
      </c>
      <c r="U119" cm="1">
        <f t="array" ref="U119">IF(T119&gt;=MAX($D$3:$D$100),MAX($D$3:$D$100),IF(S119&lt;$D$3,$D$3,INDEX($D$3:$D$100,MATCH(S119,$D$3:$D$100)+1)))</f>
        <v>2040</v>
      </c>
      <c r="V119">
        <f t="shared" si="59"/>
        <v>2.73E-5</v>
      </c>
      <c r="W119">
        <f t="shared" si="60"/>
        <v>2.73E-5</v>
      </c>
      <c r="X119">
        <f t="shared" si="61"/>
        <v>2.73E-5</v>
      </c>
      <c r="Y119">
        <f t="shared" si="44"/>
        <v>2.9101800000000001E-2</v>
      </c>
      <c r="Z119">
        <f t="shared" si="45"/>
        <v>0</v>
      </c>
      <c r="AB119" s="1" t="str" cm="1">
        <f t="array" ref="AB119">IF(INDEX(Utilities!119:119,$B$15)="","",INDEX(Utilities!119:119,$B$15))</f>
        <v/>
      </c>
      <c r="AC119" s="1" t="str" cm="1">
        <f t="array" ref="AC119">IF(INDEX(Utilities!119:119,$B$15 + 3)="","",INDEX(Utilities!119:119,$B$15 + 3))</f>
        <v/>
      </c>
      <c r="AE119">
        <f t="shared" si="80"/>
        <v>2129</v>
      </c>
      <c r="AF119">
        <f t="shared" si="62"/>
        <v>2040</v>
      </c>
      <c r="AG119" cm="1">
        <f t="array" ref="AG119">IF(AF119&gt;=MAX($D$3:$D$100),MAX($D$3:$D$100),IF(AE119&lt;$D$3,$D$3,INDEX($D$3:$D$100,MATCH(AE119,$D$3:$D$100)+1)))</f>
        <v>2040</v>
      </c>
      <c r="AH119">
        <f t="shared" si="63"/>
        <v>2.6800000000000001E-4</v>
      </c>
      <c r="AI119">
        <f t="shared" si="64"/>
        <v>2.6800000000000001E-4</v>
      </c>
      <c r="AJ119">
        <f t="shared" si="65"/>
        <v>2.6800000000000001E-4</v>
      </c>
      <c r="AK119">
        <f t="shared" si="46"/>
        <v>0.285688</v>
      </c>
      <c r="AL119">
        <f t="shared" si="47"/>
        <v>0</v>
      </c>
      <c r="AN119" s="1" t="str" cm="1">
        <f t="array" ref="AN119">IF(INDEX(Utilities!119:119,$B$15)="","",INDEX(Utilities!119:119,$B$15))</f>
        <v/>
      </c>
      <c r="AO119" s="1" t="str" cm="1">
        <f t="array" ref="AO119">IF(INDEX(Utilities!119:119,$B$15 + 4)="","",INDEX(Utilities!119:119,$B$15 + 4))</f>
        <v/>
      </c>
      <c r="AQ119">
        <f t="shared" si="81"/>
        <v>2129</v>
      </c>
      <c r="AR119">
        <f t="shared" si="66"/>
        <v>2040</v>
      </c>
      <c r="AS119" cm="1">
        <f t="array" ref="AS119">IF(AR119&gt;=MAX($D$3:$D$100),MAX($D$3:$D$100),IF(AQ119&lt;$D$3,$D$3,INDEX($D$3:$D$100,MATCH(AQ119,$D$3:$D$100)+1)))</f>
        <v>2040</v>
      </c>
      <c r="AT119">
        <f t="shared" si="67"/>
        <v>6.0300000000000002E-5</v>
      </c>
      <c r="AU119">
        <f t="shared" si="68"/>
        <v>6.0300000000000002E-5</v>
      </c>
      <c r="AV119">
        <f t="shared" si="69"/>
        <v>6.0300000000000002E-5</v>
      </c>
      <c r="AW119">
        <f t="shared" si="48"/>
        <v>6.4279799999999998E-2</v>
      </c>
      <c r="AX119">
        <f t="shared" si="49"/>
        <v>0</v>
      </c>
      <c r="AZ119" s="1" t="str" cm="1">
        <f t="array" ref="AZ119">IF(INDEX(Utilities!119:119,$B$15)="","",INDEX(Utilities!119:119,$B$15))</f>
        <v/>
      </c>
      <c r="BA119" s="1" t="str" cm="1">
        <f t="array" ref="BA119">IF(INDEX(Utilities!119:119,$B$15 + 5)="","",INDEX(Utilities!119:119,$B$15 + 5))</f>
        <v/>
      </c>
      <c r="BC119">
        <f t="shared" si="82"/>
        <v>2129</v>
      </c>
      <c r="BD119">
        <f t="shared" si="70"/>
        <v>2040</v>
      </c>
      <c r="BE119" cm="1">
        <f t="array" ref="BE119">IF(BD119&gt;=MAX($D$3:$D$100),MAX($D$3:$D$100),IF(BC119&lt;$D$3,$D$3,INDEX($D$3:$D$100,MATCH(BC119,$D$3:$D$100)+1)))</f>
        <v>2040</v>
      </c>
      <c r="BF119">
        <f t="shared" si="71"/>
        <v>0.40600000000000003</v>
      </c>
      <c r="BG119">
        <f t="shared" si="72"/>
        <v>0.40600000000000003</v>
      </c>
      <c r="BH119">
        <f t="shared" si="73"/>
        <v>0.40600000000000003</v>
      </c>
      <c r="BI119">
        <f t="shared" si="50"/>
        <v>432.79600000000005</v>
      </c>
      <c r="BJ119">
        <f t="shared" si="51"/>
        <v>0</v>
      </c>
      <c r="BL119" s="1" t="str" cm="1">
        <f t="array" ref="BL119">IF(INDEX(Utilities!119:119,$B$15)="","",INDEX(Utilities!119:119,$B$15))</f>
        <v/>
      </c>
      <c r="BM119" s="1" t="str" cm="1">
        <f t="array" ref="BM119">IF(INDEX(Utilities!119:119,$B$15 + 6)="","",INDEX(Utilities!119:119,$B$15 + 6))</f>
        <v/>
      </c>
      <c r="BO119">
        <f t="shared" si="83"/>
        <v>2129</v>
      </c>
      <c r="BP119">
        <f t="shared" si="74"/>
        <v>2040</v>
      </c>
      <c r="BQ119" cm="1">
        <f t="array" ref="BQ119">IF(BP119&gt;=MAX($D$3:$D$100),MAX($D$3:$D$100),IF(BO119&lt;$D$3,$D$3,INDEX($D$3:$D$100,MATCH(BO119,$D$3:$D$100)+1)))</f>
        <v>2040</v>
      </c>
      <c r="BR119">
        <f t="shared" si="75"/>
        <v>6.1510000000000007</v>
      </c>
      <c r="BS119">
        <f t="shared" si="76"/>
        <v>6.1510000000000007</v>
      </c>
      <c r="BT119">
        <f t="shared" si="77"/>
        <v>6.1510000000000007</v>
      </c>
      <c r="BU119">
        <f t="shared" si="52"/>
        <v>6556.9660000000003</v>
      </c>
      <c r="BV119">
        <f t="shared" si="53"/>
        <v>0</v>
      </c>
    </row>
    <row r="120" spans="7:74" x14ac:dyDescent="0.25">
      <c r="G120">
        <f t="shared" si="78"/>
        <v>2130</v>
      </c>
      <c r="H120">
        <f t="shared" si="54"/>
        <v>2040</v>
      </c>
      <c r="I120" cm="1">
        <f t="array" ref="I120">IF(H120&gt;=MAX($D$3:$D$100),MAX($D$3:$D$100),IF(G120&lt;$D$3,$D$3,INDEX($D$3:$D$100,MATCH(G120,$D$3:$D$100)+1)))</f>
        <v>2040</v>
      </c>
      <c r="J120">
        <f t="shared" si="55"/>
        <v>4.0300000000000002E-2</v>
      </c>
      <c r="K120">
        <f t="shared" si="56"/>
        <v>4.0300000000000002E-2</v>
      </c>
      <c r="L120">
        <f t="shared" si="57"/>
        <v>4.0300000000000002E-2</v>
      </c>
      <c r="M120">
        <f t="shared" si="42"/>
        <v>42.959800000000001</v>
      </c>
      <c r="N120">
        <f t="shared" si="43"/>
        <v>0</v>
      </c>
      <c r="S120">
        <f t="shared" si="79"/>
        <v>2130</v>
      </c>
      <c r="T120">
        <f t="shared" si="58"/>
        <v>2040</v>
      </c>
      <c r="U120" cm="1">
        <f t="array" ref="U120">IF(T120&gt;=MAX($D$3:$D$100),MAX($D$3:$D$100),IF(S120&lt;$D$3,$D$3,INDEX($D$3:$D$100,MATCH(S120,$D$3:$D$100)+1)))</f>
        <v>2040</v>
      </c>
      <c r="V120">
        <f t="shared" si="59"/>
        <v>2.73E-5</v>
      </c>
      <c r="W120">
        <f t="shared" si="60"/>
        <v>2.73E-5</v>
      </c>
      <c r="X120">
        <f t="shared" si="61"/>
        <v>2.73E-5</v>
      </c>
      <c r="Y120">
        <f t="shared" si="44"/>
        <v>2.9101800000000001E-2</v>
      </c>
      <c r="Z120">
        <f t="shared" si="45"/>
        <v>0</v>
      </c>
      <c r="AB120" s="1" t="str" cm="1">
        <f t="array" ref="AB120">IF(INDEX(Utilities!120:120,$B$15)="","",INDEX(Utilities!120:120,$B$15))</f>
        <v/>
      </c>
      <c r="AC120" s="1" t="str" cm="1">
        <f t="array" ref="AC120">IF(INDEX(Utilities!120:120,$B$15 + 3)="","",INDEX(Utilities!120:120,$B$15 + 3))</f>
        <v/>
      </c>
      <c r="AE120">
        <f t="shared" si="80"/>
        <v>2130</v>
      </c>
      <c r="AF120">
        <f t="shared" si="62"/>
        <v>2040</v>
      </c>
      <c r="AG120" cm="1">
        <f t="array" ref="AG120">IF(AF120&gt;=MAX($D$3:$D$100),MAX($D$3:$D$100),IF(AE120&lt;$D$3,$D$3,INDEX($D$3:$D$100,MATCH(AE120,$D$3:$D$100)+1)))</f>
        <v>2040</v>
      </c>
      <c r="AH120">
        <f t="shared" si="63"/>
        <v>2.6800000000000001E-4</v>
      </c>
      <c r="AI120">
        <f t="shared" si="64"/>
        <v>2.6800000000000001E-4</v>
      </c>
      <c r="AJ120">
        <f t="shared" si="65"/>
        <v>2.6800000000000001E-4</v>
      </c>
      <c r="AK120">
        <f t="shared" si="46"/>
        <v>0.285688</v>
      </c>
      <c r="AL120">
        <f t="shared" si="47"/>
        <v>0</v>
      </c>
      <c r="AN120" s="1" t="str" cm="1">
        <f t="array" ref="AN120">IF(INDEX(Utilities!120:120,$B$15)="","",INDEX(Utilities!120:120,$B$15))</f>
        <v/>
      </c>
      <c r="AO120" s="1" t="str" cm="1">
        <f t="array" ref="AO120">IF(INDEX(Utilities!120:120,$B$15 + 4)="","",INDEX(Utilities!120:120,$B$15 + 4))</f>
        <v/>
      </c>
      <c r="AQ120">
        <f t="shared" si="81"/>
        <v>2130</v>
      </c>
      <c r="AR120">
        <f t="shared" si="66"/>
        <v>2040</v>
      </c>
      <c r="AS120" cm="1">
        <f t="array" ref="AS120">IF(AR120&gt;=MAX($D$3:$D$100),MAX($D$3:$D$100),IF(AQ120&lt;$D$3,$D$3,INDEX($D$3:$D$100,MATCH(AQ120,$D$3:$D$100)+1)))</f>
        <v>2040</v>
      </c>
      <c r="AT120">
        <f t="shared" si="67"/>
        <v>6.0300000000000002E-5</v>
      </c>
      <c r="AU120">
        <f t="shared" si="68"/>
        <v>6.0300000000000002E-5</v>
      </c>
      <c r="AV120">
        <f t="shared" si="69"/>
        <v>6.0300000000000002E-5</v>
      </c>
      <c r="AW120">
        <f t="shared" si="48"/>
        <v>6.4279799999999998E-2</v>
      </c>
      <c r="AX120">
        <f t="shared" si="49"/>
        <v>0</v>
      </c>
      <c r="AZ120" s="1" t="str" cm="1">
        <f t="array" ref="AZ120">IF(INDEX(Utilities!120:120,$B$15)="","",INDEX(Utilities!120:120,$B$15))</f>
        <v/>
      </c>
      <c r="BA120" s="1" t="str" cm="1">
        <f t="array" ref="BA120">IF(INDEX(Utilities!120:120,$B$15 + 5)="","",INDEX(Utilities!120:120,$B$15 + 5))</f>
        <v/>
      </c>
      <c r="BC120">
        <f t="shared" si="82"/>
        <v>2130</v>
      </c>
      <c r="BD120">
        <f t="shared" si="70"/>
        <v>2040</v>
      </c>
      <c r="BE120" cm="1">
        <f t="array" ref="BE120">IF(BD120&gt;=MAX($D$3:$D$100),MAX($D$3:$D$100),IF(BC120&lt;$D$3,$D$3,INDEX($D$3:$D$100,MATCH(BC120,$D$3:$D$100)+1)))</f>
        <v>2040</v>
      </c>
      <c r="BF120">
        <f t="shared" si="71"/>
        <v>0.40600000000000003</v>
      </c>
      <c r="BG120">
        <f t="shared" si="72"/>
        <v>0.40600000000000003</v>
      </c>
      <c r="BH120">
        <f t="shared" si="73"/>
        <v>0.40600000000000003</v>
      </c>
      <c r="BI120">
        <f t="shared" si="50"/>
        <v>432.79600000000005</v>
      </c>
      <c r="BJ120">
        <f t="shared" si="51"/>
        <v>0</v>
      </c>
      <c r="BL120" s="1" t="str" cm="1">
        <f t="array" ref="BL120">IF(INDEX(Utilities!120:120,$B$15)="","",INDEX(Utilities!120:120,$B$15))</f>
        <v/>
      </c>
      <c r="BM120" s="1" t="str" cm="1">
        <f t="array" ref="BM120">IF(INDEX(Utilities!120:120,$B$15 + 6)="","",INDEX(Utilities!120:120,$B$15 + 6))</f>
        <v/>
      </c>
      <c r="BO120">
        <f t="shared" si="83"/>
        <v>2130</v>
      </c>
      <c r="BP120">
        <f t="shared" si="74"/>
        <v>2040</v>
      </c>
      <c r="BQ120" cm="1">
        <f t="array" ref="BQ120">IF(BP120&gt;=MAX($D$3:$D$100),MAX($D$3:$D$100),IF(BO120&lt;$D$3,$D$3,INDEX($D$3:$D$100,MATCH(BO120,$D$3:$D$100)+1)))</f>
        <v>2040</v>
      </c>
      <c r="BR120">
        <f t="shared" si="75"/>
        <v>6.1510000000000007</v>
      </c>
      <c r="BS120">
        <f t="shared" si="76"/>
        <v>6.1510000000000007</v>
      </c>
      <c r="BT120">
        <f t="shared" si="77"/>
        <v>6.1510000000000007</v>
      </c>
      <c r="BU120">
        <f t="shared" si="52"/>
        <v>6556.9660000000003</v>
      </c>
      <c r="BV120">
        <f t="shared" si="53"/>
        <v>0</v>
      </c>
    </row>
    <row r="121" spans="7:74" x14ac:dyDescent="0.25">
      <c r="G121">
        <f t="shared" si="78"/>
        <v>2131</v>
      </c>
      <c r="H121">
        <f t="shared" si="54"/>
        <v>2040</v>
      </c>
      <c r="I121" cm="1">
        <f t="array" ref="I121">IF(H121&gt;=MAX($D$3:$D$100),MAX($D$3:$D$100),IF(G121&lt;$D$3,$D$3,INDEX($D$3:$D$100,MATCH(G121,$D$3:$D$100)+1)))</f>
        <v>2040</v>
      </c>
      <c r="J121">
        <f t="shared" si="55"/>
        <v>4.0300000000000002E-2</v>
      </c>
      <c r="K121">
        <f t="shared" si="56"/>
        <v>4.0300000000000002E-2</v>
      </c>
      <c r="L121">
        <f t="shared" si="57"/>
        <v>4.0300000000000002E-2</v>
      </c>
      <c r="M121">
        <f t="shared" si="42"/>
        <v>42.959800000000001</v>
      </c>
      <c r="N121">
        <f t="shared" si="43"/>
        <v>0</v>
      </c>
      <c r="S121">
        <f t="shared" si="79"/>
        <v>2131</v>
      </c>
      <c r="T121">
        <f t="shared" si="58"/>
        <v>2040</v>
      </c>
      <c r="U121" cm="1">
        <f t="array" ref="U121">IF(T121&gt;=MAX($D$3:$D$100),MAX($D$3:$D$100),IF(S121&lt;$D$3,$D$3,INDEX($D$3:$D$100,MATCH(S121,$D$3:$D$100)+1)))</f>
        <v>2040</v>
      </c>
      <c r="V121">
        <f t="shared" si="59"/>
        <v>2.73E-5</v>
      </c>
      <c r="W121">
        <f t="shared" si="60"/>
        <v>2.73E-5</v>
      </c>
      <c r="X121">
        <f t="shared" si="61"/>
        <v>2.73E-5</v>
      </c>
      <c r="Y121">
        <f t="shared" si="44"/>
        <v>2.9101800000000001E-2</v>
      </c>
      <c r="Z121">
        <f t="shared" si="45"/>
        <v>0</v>
      </c>
      <c r="AB121" s="1" t="str" cm="1">
        <f t="array" ref="AB121">IF(INDEX(Utilities!121:121,$B$15)="","",INDEX(Utilities!121:121,$B$15))</f>
        <v/>
      </c>
      <c r="AC121" s="1" t="str" cm="1">
        <f t="array" ref="AC121">IF(INDEX(Utilities!121:121,$B$15 + 3)="","",INDEX(Utilities!121:121,$B$15 + 3))</f>
        <v/>
      </c>
      <c r="AE121">
        <f t="shared" si="80"/>
        <v>2131</v>
      </c>
      <c r="AF121">
        <f t="shared" si="62"/>
        <v>2040</v>
      </c>
      <c r="AG121" cm="1">
        <f t="array" ref="AG121">IF(AF121&gt;=MAX($D$3:$D$100),MAX($D$3:$D$100),IF(AE121&lt;$D$3,$D$3,INDEX($D$3:$D$100,MATCH(AE121,$D$3:$D$100)+1)))</f>
        <v>2040</v>
      </c>
      <c r="AH121">
        <f t="shared" si="63"/>
        <v>2.6800000000000001E-4</v>
      </c>
      <c r="AI121">
        <f t="shared" si="64"/>
        <v>2.6800000000000001E-4</v>
      </c>
      <c r="AJ121">
        <f t="shared" si="65"/>
        <v>2.6800000000000001E-4</v>
      </c>
      <c r="AK121">
        <f t="shared" si="46"/>
        <v>0.285688</v>
      </c>
      <c r="AL121">
        <f t="shared" si="47"/>
        <v>0</v>
      </c>
      <c r="AN121" s="1" t="str" cm="1">
        <f t="array" ref="AN121">IF(INDEX(Utilities!121:121,$B$15)="","",INDEX(Utilities!121:121,$B$15))</f>
        <v/>
      </c>
      <c r="AO121" s="1" t="str" cm="1">
        <f t="array" ref="AO121">IF(INDEX(Utilities!121:121,$B$15 + 4)="","",INDEX(Utilities!121:121,$B$15 + 4))</f>
        <v/>
      </c>
      <c r="AQ121">
        <f t="shared" si="81"/>
        <v>2131</v>
      </c>
      <c r="AR121">
        <f t="shared" si="66"/>
        <v>2040</v>
      </c>
      <c r="AS121" cm="1">
        <f t="array" ref="AS121">IF(AR121&gt;=MAX($D$3:$D$100),MAX($D$3:$D$100),IF(AQ121&lt;$D$3,$D$3,INDEX($D$3:$D$100,MATCH(AQ121,$D$3:$D$100)+1)))</f>
        <v>2040</v>
      </c>
      <c r="AT121">
        <f t="shared" si="67"/>
        <v>6.0300000000000002E-5</v>
      </c>
      <c r="AU121">
        <f t="shared" si="68"/>
        <v>6.0300000000000002E-5</v>
      </c>
      <c r="AV121">
        <f t="shared" si="69"/>
        <v>6.0300000000000002E-5</v>
      </c>
      <c r="AW121">
        <f t="shared" si="48"/>
        <v>6.4279799999999998E-2</v>
      </c>
      <c r="AX121">
        <f t="shared" si="49"/>
        <v>0</v>
      </c>
      <c r="AZ121" s="1" t="str" cm="1">
        <f t="array" ref="AZ121">IF(INDEX(Utilities!121:121,$B$15)="","",INDEX(Utilities!121:121,$B$15))</f>
        <v/>
      </c>
      <c r="BA121" s="1" t="str" cm="1">
        <f t="array" ref="BA121">IF(INDEX(Utilities!121:121,$B$15 + 5)="","",INDEX(Utilities!121:121,$B$15 + 5))</f>
        <v/>
      </c>
      <c r="BC121">
        <f t="shared" si="82"/>
        <v>2131</v>
      </c>
      <c r="BD121">
        <f t="shared" si="70"/>
        <v>2040</v>
      </c>
      <c r="BE121" cm="1">
        <f t="array" ref="BE121">IF(BD121&gt;=MAX($D$3:$D$100),MAX($D$3:$D$100),IF(BC121&lt;$D$3,$D$3,INDEX($D$3:$D$100,MATCH(BC121,$D$3:$D$100)+1)))</f>
        <v>2040</v>
      </c>
      <c r="BF121">
        <f t="shared" si="71"/>
        <v>0.40600000000000003</v>
      </c>
      <c r="BG121">
        <f t="shared" si="72"/>
        <v>0.40600000000000003</v>
      </c>
      <c r="BH121">
        <f t="shared" si="73"/>
        <v>0.40600000000000003</v>
      </c>
      <c r="BI121">
        <f t="shared" si="50"/>
        <v>432.79600000000005</v>
      </c>
      <c r="BJ121">
        <f t="shared" si="51"/>
        <v>0</v>
      </c>
      <c r="BL121" s="1" t="str" cm="1">
        <f t="array" ref="BL121">IF(INDEX(Utilities!121:121,$B$15)="","",INDEX(Utilities!121:121,$B$15))</f>
        <v/>
      </c>
      <c r="BM121" s="1" t="str" cm="1">
        <f t="array" ref="BM121">IF(INDEX(Utilities!121:121,$B$15 + 6)="","",INDEX(Utilities!121:121,$B$15 + 6))</f>
        <v/>
      </c>
      <c r="BO121">
        <f t="shared" si="83"/>
        <v>2131</v>
      </c>
      <c r="BP121">
        <f t="shared" si="74"/>
        <v>2040</v>
      </c>
      <c r="BQ121" cm="1">
        <f t="array" ref="BQ121">IF(BP121&gt;=MAX($D$3:$D$100),MAX($D$3:$D$100),IF(BO121&lt;$D$3,$D$3,INDEX($D$3:$D$100,MATCH(BO121,$D$3:$D$100)+1)))</f>
        <v>2040</v>
      </c>
      <c r="BR121">
        <f t="shared" si="75"/>
        <v>6.1510000000000007</v>
      </c>
      <c r="BS121">
        <f t="shared" si="76"/>
        <v>6.1510000000000007</v>
      </c>
      <c r="BT121">
        <f t="shared" si="77"/>
        <v>6.1510000000000007</v>
      </c>
      <c r="BU121">
        <f t="shared" si="52"/>
        <v>6556.9660000000003</v>
      </c>
      <c r="BV121">
        <f t="shared" si="53"/>
        <v>0</v>
      </c>
    </row>
    <row r="122" spans="7:74" x14ac:dyDescent="0.25">
      <c r="G122">
        <f t="shared" si="78"/>
        <v>2132</v>
      </c>
      <c r="H122">
        <f t="shared" si="54"/>
        <v>2040</v>
      </c>
      <c r="I122" cm="1">
        <f t="array" ref="I122">IF(H122&gt;=MAX($D$3:$D$100),MAX($D$3:$D$100),IF(G122&lt;$D$3,$D$3,INDEX($D$3:$D$100,MATCH(G122,$D$3:$D$100)+1)))</f>
        <v>2040</v>
      </c>
      <c r="J122">
        <f t="shared" si="55"/>
        <v>4.0300000000000002E-2</v>
      </c>
      <c r="K122">
        <f t="shared" si="56"/>
        <v>4.0300000000000002E-2</v>
      </c>
      <c r="L122">
        <f t="shared" si="57"/>
        <v>4.0300000000000002E-2</v>
      </c>
      <c r="M122">
        <f t="shared" si="42"/>
        <v>42.959800000000001</v>
      </c>
      <c r="N122">
        <f t="shared" si="43"/>
        <v>0</v>
      </c>
      <c r="S122">
        <f t="shared" si="79"/>
        <v>2132</v>
      </c>
      <c r="T122">
        <f t="shared" si="58"/>
        <v>2040</v>
      </c>
      <c r="U122" cm="1">
        <f t="array" ref="U122">IF(T122&gt;=MAX($D$3:$D$100),MAX($D$3:$D$100),IF(S122&lt;$D$3,$D$3,INDEX($D$3:$D$100,MATCH(S122,$D$3:$D$100)+1)))</f>
        <v>2040</v>
      </c>
      <c r="V122">
        <f t="shared" si="59"/>
        <v>2.73E-5</v>
      </c>
      <c r="W122">
        <f t="shared" si="60"/>
        <v>2.73E-5</v>
      </c>
      <c r="X122">
        <f t="shared" si="61"/>
        <v>2.73E-5</v>
      </c>
      <c r="Y122">
        <f t="shared" si="44"/>
        <v>2.9101800000000001E-2</v>
      </c>
      <c r="Z122">
        <f t="shared" si="45"/>
        <v>0</v>
      </c>
      <c r="AB122" s="1" t="str" cm="1">
        <f t="array" ref="AB122">IF(INDEX(Utilities!122:122,$B$15)="","",INDEX(Utilities!122:122,$B$15))</f>
        <v/>
      </c>
      <c r="AC122" s="1" t="str" cm="1">
        <f t="array" ref="AC122">IF(INDEX(Utilities!122:122,$B$15 + 3)="","",INDEX(Utilities!122:122,$B$15 + 3))</f>
        <v/>
      </c>
      <c r="AE122">
        <f t="shared" si="80"/>
        <v>2132</v>
      </c>
      <c r="AF122">
        <f t="shared" si="62"/>
        <v>2040</v>
      </c>
      <c r="AG122" cm="1">
        <f t="array" ref="AG122">IF(AF122&gt;=MAX($D$3:$D$100),MAX($D$3:$D$100),IF(AE122&lt;$D$3,$D$3,INDEX($D$3:$D$100,MATCH(AE122,$D$3:$D$100)+1)))</f>
        <v>2040</v>
      </c>
      <c r="AH122">
        <f t="shared" si="63"/>
        <v>2.6800000000000001E-4</v>
      </c>
      <c r="AI122">
        <f t="shared" si="64"/>
        <v>2.6800000000000001E-4</v>
      </c>
      <c r="AJ122">
        <f t="shared" si="65"/>
        <v>2.6800000000000001E-4</v>
      </c>
      <c r="AK122">
        <f t="shared" si="46"/>
        <v>0.285688</v>
      </c>
      <c r="AL122">
        <f t="shared" si="47"/>
        <v>0</v>
      </c>
      <c r="AN122" s="1" t="str" cm="1">
        <f t="array" ref="AN122">IF(INDEX(Utilities!122:122,$B$15)="","",INDEX(Utilities!122:122,$B$15))</f>
        <v/>
      </c>
      <c r="AO122" s="1" t="str" cm="1">
        <f t="array" ref="AO122">IF(INDEX(Utilities!122:122,$B$15 + 4)="","",INDEX(Utilities!122:122,$B$15 + 4))</f>
        <v/>
      </c>
      <c r="AQ122">
        <f t="shared" si="81"/>
        <v>2132</v>
      </c>
      <c r="AR122">
        <f t="shared" si="66"/>
        <v>2040</v>
      </c>
      <c r="AS122" cm="1">
        <f t="array" ref="AS122">IF(AR122&gt;=MAX($D$3:$D$100),MAX($D$3:$D$100),IF(AQ122&lt;$D$3,$D$3,INDEX($D$3:$D$100,MATCH(AQ122,$D$3:$D$100)+1)))</f>
        <v>2040</v>
      </c>
      <c r="AT122">
        <f t="shared" si="67"/>
        <v>6.0300000000000002E-5</v>
      </c>
      <c r="AU122">
        <f t="shared" si="68"/>
        <v>6.0300000000000002E-5</v>
      </c>
      <c r="AV122">
        <f t="shared" si="69"/>
        <v>6.0300000000000002E-5</v>
      </c>
      <c r="AW122">
        <f t="shared" si="48"/>
        <v>6.4279799999999998E-2</v>
      </c>
      <c r="AX122">
        <f t="shared" si="49"/>
        <v>0</v>
      </c>
      <c r="AZ122" s="1" t="str" cm="1">
        <f t="array" ref="AZ122">IF(INDEX(Utilities!122:122,$B$15)="","",INDEX(Utilities!122:122,$B$15))</f>
        <v/>
      </c>
      <c r="BA122" s="1" t="str" cm="1">
        <f t="array" ref="BA122">IF(INDEX(Utilities!122:122,$B$15 + 5)="","",INDEX(Utilities!122:122,$B$15 + 5))</f>
        <v/>
      </c>
      <c r="BC122">
        <f t="shared" si="82"/>
        <v>2132</v>
      </c>
      <c r="BD122">
        <f t="shared" si="70"/>
        <v>2040</v>
      </c>
      <c r="BE122" cm="1">
        <f t="array" ref="BE122">IF(BD122&gt;=MAX($D$3:$D$100),MAX($D$3:$D$100),IF(BC122&lt;$D$3,$D$3,INDEX($D$3:$D$100,MATCH(BC122,$D$3:$D$100)+1)))</f>
        <v>2040</v>
      </c>
      <c r="BF122">
        <f t="shared" si="71"/>
        <v>0.40600000000000003</v>
      </c>
      <c r="BG122">
        <f t="shared" si="72"/>
        <v>0.40600000000000003</v>
      </c>
      <c r="BH122">
        <f t="shared" si="73"/>
        <v>0.40600000000000003</v>
      </c>
      <c r="BI122">
        <f t="shared" si="50"/>
        <v>432.79600000000005</v>
      </c>
      <c r="BJ122">
        <f t="shared" si="51"/>
        <v>0</v>
      </c>
      <c r="BL122" s="1" t="str" cm="1">
        <f t="array" ref="BL122">IF(INDEX(Utilities!122:122,$B$15)="","",INDEX(Utilities!122:122,$B$15))</f>
        <v/>
      </c>
      <c r="BM122" s="1" t="str" cm="1">
        <f t="array" ref="BM122">IF(INDEX(Utilities!122:122,$B$15 + 6)="","",INDEX(Utilities!122:122,$B$15 + 6))</f>
        <v/>
      </c>
      <c r="BO122">
        <f t="shared" si="83"/>
        <v>2132</v>
      </c>
      <c r="BP122">
        <f t="shared" si="74"/>
        <v>2040</v>
      </c>
      <c r="BQ122" cm="1">
        <f t="array" ref="BQ122">IF(BP122&gt;=MAX($D$3:$D$100),MAX($D$3:$D$100),IF(BO122&lt;$D$3,$D$3,INDEX($D$3:$D$100,MATCH(BO122,$D$3:$D$100)+1)))</f>
        <v>2040</v>
      </c>
      <c r="BR122">
        <f t="shared" si="75"/>
        <v>6.1510000000000007</v>
      </c>
      <c r="BS122">
        <f t="shared" si="76"/>
        <v>6.1510000000000007</v>
      </c>
      <c r="BT122">
        <f t="shared" si="77"/>
        <v>6.1510000000000007</v>
      </c>
      <c r="BU122">
        <f t="shared" si="52"/>
        <v>6556.9660000000003</v>
      </c>
      <c r="BV122">
        <f t="shared" si="53"/>
        <v>0</v>
      </c>
    </row>
    <row r="123" spans="7:74" x14ac:dyDescent="0.25">
      <c r="G123">
        <f t="shared" si="78"/>
        <v>2133</v>
      </c>
      <c r="H123">
        <f t="shared" si="54"/>
        <v>2040</v>
      </c>
      <c r="I123" cm="1">
        <f t="array" ref="I123">IF(H123&gt;=MAX($D$3:$D$100),MAX($D$3:$D$100),IF(G123&lt;$D$3,$D$3,INDEX($D$3:$D$100,MATCH(G123,$D$3:$D$100)+1)))</f>
        <v>2040</v>
      </c>
      <c r="J123">
        <f t="shared" si="55"/>
        <v>4.0300000000000002E-2</v>
      </c>
      <c r="K123">
        <f t="shared" si="56"/>
        <v>4.0300000000000002E-2</v>
      </c>
      <c r="L123">
        <f t="shared" si="57"/>
        <v>4.0300000000000002E-2</v>
      </c>
      <c r="M123">
        <f t="shared" si="42"/>
        <v>42.959800000000001</v>
      </c>
      <c r="N123">
        <f t="shared" si="43"/>
        <v>0</v>
      </c>
      <c r="S123">
        <f t="shared" si="79"/>
        <v>2133</v>
      </c>
      <c r="T123">
        <f t="shared" si="58"/>
        <v>2040</v>
      </c>
      <c r="U123" cm="1">
        <f t="array" ref="U123">IF(T123&gt;=MAX($D$3:$D$100),MAX($D$3:$D$100),IF(S123&lt;$D$3,$D$3,INDEX($D$3:$D$100,MATCH(S123,$D$3:$D$100)+1)))</f>
        <v>2040</v>
      </c>
      <c r="V123">
        <f t="shared" si="59"/>
        <v>2.73E-5</v>
      </c>
      <c r="W123">
        <f t="shared" si="60"/>
        <v>2.73E-5</v>
      </c>
      <c r="X123">
        <f t="shared" si="61"/>
        <v>2.73E-5</v>
      </c>
      <c r="Y123">
        <f t="shared" si="44"/>
        <v>2.9101800000000001E-2</v>
      </c>
      <c r="Z123">
        <f t="shared" si="45"/>
        <v>0</v>
      </c>
      <c r="AB123" s="1" t="str" cm="1">
        <f t="array" ref="AB123">IF(INDEX(Utilities!123:123,$B$15)="","",INDEX(Utilities!123:123,$B$15))</f>
        <v/>
      </c>
      <c r="AC123" s="1" t="str" cm="1">
        <f t="array" ref="AC123">IF(INDEX(Utilities!123:123,$B$15 + 3)="","",INDEX(Utilities!123:123,$B$15 + 3))</f>
        <v/>
      </c>
      <c r="AE123">
        <f t="shared" si="80"/>
        <v>2133</v>
      </c>
      <c r="AF123">
        <f t="shared" si="62"/>
        <v>2040</v>
      </c>
      <c r="AG123" cm="1">
        <f t="array" ref="AG123">IF(AF123&gt;=MAX($D$3:$D$100),MAX($D$3:$D$100),IF(AE123&lt;$D$3,$D$3,INDEX($D$3:$D$100,MATCH(AE123,$D$3:$D$100)+1)))</f>
        <v>2040</v>
      </c>
      <c r="AH123">
        <f t="shared" si="63"/>
        <v>2.6800000000000001E-4</v>
      </c>
      <c r="AI123">
        <f t="shared" si="64"/>
        <v>2.6800000000000001E-4</v>
      </c>
      <c r="AJ123">
        <f t="shared" si="65"/>
        <v>2.6800000000000001E-4</v>
      </c>
      <c r="AK123">
        <f t="shared" si="46"/>
        <v>0.285688</v>
      </c>
      <c r="AL123">
        <f t="shared" si="47"/>
        <v>0</v>
      </c>
      <c r="AN123" s="1" t="str" cm="1">
        <f t="array" ref="AN123">IF(INDEX(Utilities!123:123,$B$15)="","",INDEX(Utilities!123:123,$B$15))</f>
        <v/>
      </c>
      <c r="AO123" s="1" t="str" cm="1">
        <f t="array" ref="AO123">IF(INDEX(Utilities!123:123,$B$15 + 4)="","",INDEX(Utilities!123:123,$B$15 + 4))</f>
        <v/>
      </c>
      <c r="AQ123">
        <f t="shared" si="81"/>
        <v>2133</v>
      </c>
      <c r="AR123">
        <f t="shared" si="66"/>
        <v>2040</v>
      </c>
      <c r="AS123" cm="1">
        <f t="array" ref="AS123">IF(AR123&gt;=MAX($D$3:$D$100),MAX($D$3:$D$100),IF(AQ123&lt;$D$3,$D$3,INDEX($D$3:$D$100,MATCH(AQ123,$D$3:$D$100)+1)))</f>
        <v>2040</v>
      </c>
      <c r="AT123">
        <f t="shared" si="67"/>
        <v>6.0300000000000002E-5</v>
      </c>
      <c r="AU123">
        <f t="shared" si="68"/>
        <v>6.0300000000000002E-5</v>
      </c>
      <c r="AV123">
        <f t="shared" si="69"/>
        <v>6.0300000000000002E-5</v>
      </c>
      <c r="AW123">
        <f t="shared" si="48"/>
        <v>6.4279799999999998E-2</v>
      </c>
      <c r="AX123">
        <f t="shared" si="49"/>
        <v>0</v>
      </c>
      <c r="AZ123" s="1" t="str" cm="1">
        <f t="array" ref="AZ123">IF(INDEX(Utilities!123:123,$B$15)="","",INDEX(Utilities!123:123,$B$15))</f>
        <v/>
      </c>
      <c r="BA123" s="1" t="str" cm="1">
        <f t="array" ref="BA123">IF(INDEX(Utilities!123:123,$B$15 + 5)="","",INDEX(Utilities!123:123,$B$15 + 5))</f>
        <v/>
      </c>
      <c r="BC123">
        <f t="shared" si="82"/>
        <v>2133</v>
      </c>
      <c r="BD123">
        <f t="shared" si="70"/>
        <v>2040</v>
      </c>
      <c r="BE123" cm="1">
        <f t="array" ref="BE123">IF(BD123&gt;=MAX($D$3:$D$100),MAX($D$3:$D$100),IF(BC123&lt;$D$3,$D$3,INDEX($D$3:$D$100,MATCH(BC123,$D$3:$D$100)+1)))</f>
        <v>2040</v>
      </c>
      <c r="BF123">
        <f t="shared" si="71"/>
        <v>0.40600000000000003</v>
      </c>
      <c r="BG123">
        <f t="shared" si="72"/>
        <v>0.40600000000000003</v>
      </c>
      <c r="BH123">
        <f t="shared" si="73"/>
        <v>0.40600000000000003</v>
      </c>
      <c r="BI123">
        <f t="shared" si="50"/>
        <v>432.79600000000005</v>
      </c>
      <c r="BJ123">
        <f t="shared" si="51"/>
        <v>0</v>
      </c>
      <c r="BL123" s="1" t="str" cm="1">
        <f t="array" ref="BL123">IF(INDEX(Utilities!123:123,$B$15)="","",INDEX(Utilities!123:123,$B$15))</f>
        <v/>
      </c>
      <c r="BM123" s="1" t="str" cm="1">
        <f t="array" ref="BM123">IF(INDEX(Utilities!123:123,$B$15 + 6)="","",INDEX(Utilities!123:123,$B$15 + 6))</f>
        <v/>
      </c>
      <c r="BO123">
        <f t="shared" si="83"/>
        <v>2133</v>
      </c>
      <c r="BP123">
        <f t="shared" si="74"/>
        <v>2040</v>
      </c>
      <c r="BQ123" cm="1">
        <f t="array" ref="BQ123">IF(BP123&gt;=MAX($D$3:$D$100),MAX($D$3:$D$100),IF(BO123&lt;$D$3,$D$3,INDEX($D$3:$D$100,MATCH(BO123,$D$3:$D$100)+1)))</f>
        <v>2040</v>
      </c>
      <c r="BR123">
        <f t="shared" si="75"/>
        <v>6.1510000000000007</v>
      </c>
      <c r="BS123">
        <f t="shared" si="76"/>
        <v>6.1510000000000007</v>
      </c>
      <c r="BT123">
        <f t="shared" si="77"/>
        <v>6.1510000000000007</v>
      </c>
      <c r="BU123">
        <f t="shared" si="52"/>
        <v>6556.9660000000003</v>
      </c>
      <c r="BV123">
        <f t="shared" si="53"/>
        <v>0</v>
      </c>
    </row>
    <row r="124" spans="7:74" x14ac:dyDescent="0.25">
      <c r="G124">
        <f t="shared" si="78"/>
        <v>2134</v>
      </c>
      <c r="H124">
        <f t="shared" si="54"/>
        <v>2040</v>
      </c>
      <c r="I124" cm="1">
        <f t="array" ref="I124">IF(H124&gt;=MAX($D$3:$D$100),MAX($D$3:$D$100),IF(G124&lt;$D$3,$D$3,INDEX($D$3:$D$100,MATCH(G124,$D$3:$D$100)+1)))</f>
        <v>2040</v>
      </c>
      <c r="J124">
        <f t="shared" si="55"/>
        <v>4.0300000000000002E-2</v>
      </c>
      <c r="K124">
        <f t="shared" si="56"/>
        <v>4.0300000000000002E-2</v>
      </c>
      <c r="L124">
        <f t="shared" si="57"/>
        <v>4.0300000000000002E-2</v>
      </c>
      <c r="M124">
        <f t="shared" si="42"/>
        <v>42.959800000000001</v>
      </c>
      <c r="N124">
        <f t="shared" si="43"/>
        <v>0</v>
      </c>
      <c r="S124">
        <f t="shared" si="79"/>
        <v>2134</v>
      </c>
      <c r="T124">
        <f t="shared" si="58"/>
        <v>2040</v>
      </c>
      <c r="U124" cm="1">
        <f t="array" ref="U124">IF(T124&gt;=MAX($D$3:$D$100),MAX($D$3:$D$100),IF(S124&lt;$D$3,$D$3,INDEX($D$3:$D$100,MATCH(S124,$D$3:$D$100)+1)))</f>
        <v>2040</v>
      </c>
      <c r="V124">
        <f t="shared" si="59"/>
        <v>2.73E-5</v>
      </c>
      <c r="W124">
        <f t="shared" si="60"/>
        <v>2.73E-5</v>
      </c>
      <c r="X124">
        <f t="shared" si="61"/>
        <v>2.73E-5</v>
      </c>
      <c r="Y124">
        <f t="shared" si="44"/>
        <v>2.9101800000000001E-2</v>
      </c>
      <c r="Z124">
        <f t="shared" si="45"/>
        <v>0</v>
      </c>
      <c r="AB124" s="1" t="str" cm="1">
        <f t="array" ref="AB124">IF(INDEX(Utilities!124:124,$B$15)="","",INDEX(Utilities!124:124,$B$15))</f>
        <v/>
      </c>
      <c r="AC124" s="1" t="str" cm="1">
        <f t="array" ref="AC124">IF(INDEX(Utilities!124:124,$B$15 + 3)="","",INDEX(Utilities!124:124,$B$15 + 3))</f>
        <v/>
      </c>
      <c r="AE124">
        <f t="shared" si="80"/>
        <v>2134</v>
      </c>
      <c r="AF124">
        <f t="shared" si="62"/>
        <v>2040</v>
      </c>
      <c r="AG124" cm="1">
        <f t="array" ref="AG124">IF(AF124&gt;=MAX($D$3:$D$100),MAX($D$3:$D$100),IF(AE124&lt;$D$3,$D$3,INDEX($D$3:$D$100,MATCH(AE124,$D$3:$D$100)+1)))</f>
        <v>2040</v>
      </c>
      <c r="AH124">
        <f t="shared" si="63"/>
        <v>2.6800000000000001E-4</v>
      </c>
      <c r="AI124">
        <f t="shared" si="64"/>
        <v>2.6800000000000001E-4</v>
      </c>
      <c r="AJ124">
        <f t="shared" si="65"/>
        <v>2.6800000000000001E-4</v>
      </c>
      <c r="AK124">
        <f t="shared" si="46"/>
        <v>0.285688</v>
      </c>
      <c r="AL124">
        <f t="shared" si="47"/>
        <v>0</v>
      </c>
      <c r="AN124" s="1" t="str" cm="1">
        <f t="array" ref="AN124">IF(INDEX(Utilities!124:124,$B$15)="","",INDEX(Utilities!124:124,$B$15))</f>
        <v/>
      </c>
      <c r="AO124" s="1" t="str" cm="1">
        <f t="array" ref="AO124">IF(INDEX(Utilities!124:124,$B$15 + 4)="","",INDEX(Utilities!124:124,$B$15 + 4))</f>
        <v/>
      </c>
      <c r="AQ124">
        <f t="shared" si="81"/>
        <v>2134</v>
      </c>
      <c r="AR124">
        <f t="shared" si="66"/>
        <v>2040</v>
      </c>
      <c r="AS124" cm="1">
        <f t="array" ref="AS124">IF(AR124&gt;=MAX($D$3:$D$100),MAX($D$3:$D$100),IF(AQ124&lt;$D$3,$D$3,INDEX($D$3:$D$100,MATCH(AQ124,$D$3:$D$100)+1)))</f>
        <v>2040</v>
      </c>
      <c r="AT124">
        <f t="shared" si="67"/>
        <v>6.0300000000000002E-5</v>
      </c>
      <c r="AU124">
        <f t="shared" si="68"/>
        <v>6.0300000000000002E-5</v>
      </c>
      <c r="AV124">
        <f t="shared" si="69"/>
        <v>6.0300000000000002E-5</v>
      </c>
      <c r="AW124">
        <f t="shared" si="48"/>
        <v>6.4279799999999998E-2</v>
      </c>
      <c r="AX124">
        <f t="shared" si="49"/>
        <v>0</v>
      </c>
      <c r="AZ124" s="1" t="str" cm="1">
        <f t="array" ref="AZ124">IF(INDEX(Utilities!124:124,$B$15)="","",INDEX(Utilities!124:124,$B$15))</f>
        <v/>
      </c>
      <c r="BA124" s="1" t="str" cm="1">
        <f t="array" ref="BA124">IF(INDEX(Utilities!124:124,$B$15 + 5)="","",INDEX(Utilities!124:124,$B$15 + 5))</f>
        <v/>
      </c>
      <c r="BC124">
        <f t="shared" si="82"/>
        <v>2134</v>
      </c>
      <c r="BD124">
        <f t="shared" si="70"/>
        <v>2040</v>
      </c>
      <c r="BE124" cm="1">
        <f t="array" ref="BE124">IF(BD124&gt;=MAX($D$3:$D$100),MAX($D$3:$D$100),IF(BC124&lt;$D$3,$D$3,INDEX($D$3:$D$100,MATCH(BC124,$D$3:$D$100)+1)))</f>
        <v>2040</v>
      </c>
      <c r="BF124">
        <f t="shared" si="71"/>
        <v>0.40600000000000003</v>
      </c>
      <c r="BG124">
        <f t="shared" si="72"/>
        <v>0.40600000000000003</v>
      </c>
      <c r="BH124">
        <f t="shared" si="73"/>
        <v>0.40600000000000003</v>
      </c>
      <c r="BI124">
        <f t="shared" si="50"/>
        <v>432.79600000000005</v>
      </c>
      <c r="BJ124">
        <f t="shared" si="51"/>
        <v>0</v>
      </c>
      <c r="BL124" s="1" t="str" cm="1">
        <f t="array" ref="BL124">IF(INDEX(Utilities!124:124,$B$15)="","",INDEX(Utilities!124:124,$B$15))</f>
        <v/>
      </c>
      <c r="BM124" s="1" t="str" cm="1">
        <f t="array" ref="BM124">IF(INDEX(Utilities!124:124,$B$15 + 6)="","",INDEX(Utilities!124:124,$B$15 + 6))</f>
        <v/>
      </c>
      <c r="BO124">
        <f t="shared" si="83"/>
        <v>2134</v>
      </c>
      <c r="BP124">
        <f t="shared" si="74"/>
        <v>2040</v>
      </c>
      <c r="BQ124" cm="1">
        <f t="array" ref="BQ124">IF(BP124&gt;=MAX($D$3:$D$100),MAX($D$3:$D$100),IF(BO124&lt;$D$3,$D$3,INDEX($D$3:$D$100,MATCH(BO124,$D$3:$D$100)+1)))</f>
        <v>2040</v>
      </c>
      <c r="BR124">
        <f t="shared" si="75"/>
        <v>6.1510000000000007</v>
      </c>
      <c r="BS124">
        <f t="shared" si="76"/>
        <v>6.1510000000000007</v>
      </c>
      <c r="BT124">
        <f t="shared" si="77"/>
        <v>6.1510000000000007</v>
      </c>
      <c r="BU124">
        <f t="shared" si="52"/>
        <v>6556.9660000000003</v>
      </c>
      <c r="BV124">
        <f t="shared" si="53"/>
        <v>0</v>
      </c>
    </row>
    <row r="125" spans="7:74" x14ac:dyDescent="0.25">
      <c r="G125">
        <f t="shared" si="78"/>
        <v>2135</v>
      </c>
      <c r="H125">
        <f t="shared" si="54"/>
        <v>2040</v>
      </c>
      <c r="I125" cm="1">
        <f t="array" ref="I125">IF(H125&gt;=MAX($D$3:$D$100),MAX($D$3:$D$100),IF(G125&lt;$D$3,$D$3,INDEX($D$3:$D$100,MATCH(G125,$D$3:$D$100)+1)))</f>
        <v>2040</v>
      </c>
      <c r="J125">
        <f t="shared" si="55"/>
        <v>4.0300000000000002E-2</v>
      </c>
      <c r="K125">
        <f t="shared" si="56"/>
        <v>4.0300000000000002E-2</v>
      </c>
      <c r="L125">
        <f t="shared" si="57"/>
        <v>4.0300000000000002E-2</v>
      </c>
      <c r="M125">
        <f t="shared" si="42"/>
        <v>42.959800000000001</v>
      </c>
      <c r="N125">
        <f t="shared" si="43"/>
        <v>0</v>
      </c>
      <c r="S125">
        <f t="shared" si="79"/>
        <v>2135</v>
      </c>
      <c r="T125">
        <f t="shared" si="58"/>
        <v>2040</v>
      </c>
      <c r="U125" cm="1">
        <f t="array" ref="U125">IF(T125&gt;=MAX($D$3:$D$100),MAX($D$3:$D$100),IF(S125&lt;$D$3,$D$3,INDEX($D$3:$D$100,MATCH(S125,$D$3:$D$100)+1)))</f>
        <v>2040</v>
      </c>
      <c r="V125">
        <f t="shared" si="59"/>
        <v>2.73E-5</v>
      </c>
      <c r="W125">
        <f t="shared" si="60"/>
        <v>2.73E-5</v>
      </c>
      <c r="X125">
        <f t="shared" si="61"/>
        <v>2.73E-5</v>
      </c>
      <c r="Y125">
        <f t="shared" si="44"/>
        <v>2.9101800000000001E-2</v>
      </c>
      <c r="Z125">
        <f t="shared" si="45"/>
        <v>0</v>
      </c>
      <c r="AB125" s="1" t="str" cm="1">
        <f t="array" ref="AB125">IF(INDEX(Utilities!125:125,$B$15)="","",INDEX(Utilities!125:125,$B$15))</f>
        <v/>
      </c>
      <c r="AC125" s="1" t="str" cm="1">
        <f t="array" ref="AC125">IF(INDEX(Utilities!125:125,$B$15 + 3)="","",INDEX(Utilities!125:125,$B$15 + 3))</f>
        <v/>
      </c>
      <c r="AE125">
        <f t="shared" si="80"/>
        <v>2135</v>
      </c>
      <c r="AF125">
        <f t="shared" si="62"/>
        <v>2040</v>
      </c>
      <c r="AG125" cm="1">
        <f t="array" ref="AG125">IF(AF125&gt;=MAX($D$3:$D$100),MAX($D$3:$D$100),IF(AE125&lt;$D$3,$D$3,INDEX($D$3:$D$100,MATCH(AE125,$D$3:$D$100)+1)))</f>
        <v>2040</v>
      </c>
      <c r="AH125">
        <f t="shared" si="63"/>
        <v>2.6800000000000001E-4</v>
      </c>
      <c r="AI125">
        <f t="shared" si="64"/>
        <v>2.6800000000000001E-4</v>
      </c>
      <c r="AJ125">
        <f t="shared" si="65"/>
        <v>2.6800000000000001E-4</v>
      </c>
      <c r="AK125">
        <f t="shared" si="46"/>
        <v>0.285688</v>
      </c>
      <c r="AL125">
        <f t="shared" si="47"/>
        <v>0</v>
      </c>
      <c r="AN125" s="1" t="str" cm="1">
        <f t="array" ref="AN125">IF(INDEX(Utilities!125:125,$B$15)="","",INDEX(Utilities!125:125,$B$15))</f>
        <v/>
      </c>
      <c r="AO125" s="1" t="str" cm="1">
        <f t="array" ref="AO125">IF(INDEX(Utilities!125:125,$B$15 + 4)="","",INDEX(Utilities!125:125,$B$15 + 4))</f>
        <v/>
      </c>
      <c r="AQ125">
        <f t="shared" si="81"/>
        <v>2135</v>
      </c>
      <c r="AR125">
        <f t="shared" si="66"/>
        <v>2040</v>
      </c>
      <c r="AS125" cm="1">
        <f t="array" ref="AS125">IF(AR125&gt;=MAX($D$3:$D$100),MAX($D$3:$D$100),IF(AQ125&lt;$D$3,$D$3,INDEX($D$3:$D$100,MATCH(AQ125,$D$3:$D$100)+1)))</f>
        <v>2040</v>
      </c>
      <c r="AT125">
        <f t="shared" si="67"/>
        <v>6.0300000000000002E-5</v>
      </c>
      <c r="AU125">
        <f t="shared" si="68"/>
        <v>6.0300000000000002E-5</v>
      </c>
      <c r="AV125">
        <f t="shared" si="69"/>
        <v>6.0300000000000002E-5</v>
      </c>
      <c r="AW125">
        <f t="shared" si="48"/>
        <v>6.4279799999999998E-2</v>
      </c>
      <c r="AX125">
        <f t="shared" si="49"/>
        <v>0</v>
      </c>
      <c r="AZ125" s="1" t="str" cm="1">
        <f t="array" ref="AZ125">IF(INDEX(Utilities!125:125,$B$15)="","",INDEX(Utilities!125:125,$B$15))</f>
        <v/>
      </c>
      <c r="BA125" s="1" t="str" cm="1">
        <f t="array" ref="BA125">IF(INDEX(Utilities!125:125,$B$15 + 5)="","",INDEX(Utilities!125:125,$B$15 + 5))</f>
        <v/>
      </c>
      <c r="BC125">
        <f t="shared" si="82"/>
        <v>2135</v>
      </c>
      <c r="BD125">
        <f t="shared" si="70"/>
        <v>2040</v>
      </c>
      <c r="BE125" cm="1">
        <f t="array" ref="BE125">IF(BD125&gt;=MAX($D$3:$D$100),MAX($D$3:$D$100),IF(BC125&lt;$D$3,$D$3,INDEX($D$3:$D$100,MATCH(BC125,$D$3:$D$100)+1)))</f>
        <v>2040</v>
      </c>
      <c r="BF125">
        <f t="shared" si="71"/>
        <v>0.40600000000000003</v>
      </c>
      <c r="BG125">
        <f t="shared" si="72"/>
        <v>0.40600000000000003</v>
      </c>
      <c r="BH125">
        <f t="shared" si="73"/>
        <v>0.40600000000000003</v>
      </c>
      <c r="BI125">
        <f t="shared" si="50"/>
        <v>432.79600000000005</v>
      </c>
      <c r="BJ125">
        <f t="shared" si="51"/>
        <v>0</v>
      </c>
      <c r="BL125" s="1" t="str" cm="1">
        <f t="array" ref="BL125">IF(INDEX(Utilities!125:125,$B$15)="","",INDEX(Utilities!125:125,$B$15))</f>
        <v/>
      </c>
      <c r="BM125" s="1" t="str" cm="1">
        <f t="array" ref="BM125">IF(INDEX(Utilities!125:125,$B$15 + 6)="","",INDEX(Utilities!125:125,$B$15 + 6))</f>
        <v/>
      </c>
      <c r="BO125">
        <f t="shared" si="83"/>
        <v>2135</v>
      </c>
      <c r="BP125">
        <f t="shared" si="74"/>
        <v>2040</v>
      </c>
      <c r="BQ125" cm="1">
        <f t="array" ref="BQ125">IF(BP125&gt;=MAX($D$3:$D$100),MAX($D$3:$D$100),IF(BO125&lt;$D$3,$D$3,INDEX($D$3:$D$100,MATCH(BO125,$D$3:$D$100)+1)))</f>
        <v>2040</v>
      </c>
      <c r="BR125">
        <f t="shared" si="75"/>
        <v>6.1510000000000007</v>
      </c>
      <c r="BS125">
        <f t="shared" si="76"/>
        <v>6.1510000000000007</v>
      </c>
      <c r="BT125">
        <f t="shared" si="77"/>
        <v>6.1510000000000007</v>
      </c>
      <c r="BU125">
        <f t="shared" si="52"/>
        <v>6556.9660000000003</v>
      </c>
      <c r="BV125">
        <f t="shared" si="53"/>
        <v>0</v>
      </c>
    </row>
    <row r="126" spans="7:74" x14ac:dyDescent="0.25">
      <c r="G126">
        <f t="shared" si="78"/>
        <v>2136</v>
      </c>
      <c r="H126">
        <f t="shared" si="54"/>
        <v>2040</v>
      </c>
      <c r="I126" cm="1">
        <f t="array" ref="I126">IF(H126&gt;=MAX($D$3:$D$100),MAX($D$3:$D$100),IF(G126&lt;$D$3,$D$3,INDEX($D$3:$D$100,MATCH(G126,$D$3:$D$100)+1)))</f>
        <v>2040</v>
      </c>
      <c r="J126">
        <f t="shared" si="55"/>
        <v>4.0300000000000002E-2</v>
      </c>
      <c r="K126">
        <f t="shared" si="56"/>
        <v>4.0300000000000002E-2</v>
      </c>
      <c r="L126">
        <f t="shared" si="57"/>
        <v>4.0300000000000002E-2</v>
      </c>
      <c r="M126">
        <f t="shared" si="42"/>
        <v>42.959800000000001</v>
      </c>
      <c r="N126">
        <f t="shared" si="43"/>
        <v>0</v>
      </c>
      <c r="S126">
        <f t="shared" si="79"/>
        <v>2136</v>
      </c>
      <c r="T126">
        <f t="shared" si="58"/>
        <v>2040</v>
      </c>
      <c r="U126" cm="1">
        <f t="array" ref="U126">IF(T126&gt;=MAX($D$3:$D$100),MAX($D$3:$D$100),IF(S126&lt;$D$3,$D$3,INDEX($D$3:$D$100,MATCH(S126,$D$3:$D$100)+1)))</f>
        <v>2040</v>
      </c>
      <c r="V126">
        <f t="shared" si="59"/>
        <v>2.73E-5</v>
      </c>
      <c r="W126">
        <f t="shared" si="60"/>
        <v>2.73E-5</v>
      </c>
      <c r="X126">
        <f t="shared" si="61"/>
        <v>2.73E-5</v>
      </c>
      <c r="Y126">
        <f t="shared" si="44"/>
        <v>2.9101800000000001E-2</v>
      </c>
      <c r="Z126">
        <f t="shared" si="45"/>
        <v>0</v>
      </c>
      <c r="AB126" s="1" t="str" cm="1">
        <f t="array" ref="AB126">IF(INDEX(Utilities!126:126,$B$15)="","",INDEX(Utilities!126:126,$B$15))</f>
        <v/>
      </c>
      <c r="AC126" s="1" t="str" cm="1">
        <f t="array" ref="AC126">IF(INDEX(Utilities!126:126,$B$15 + 3)="","",INDEX(Utilities!126:126,$B$15 + 3))</f>
        <v/>
      </c>
      <c r="AE126">
        <f t="shared" si="80"/>
        <v>2136</v>
      </c>
      <c r="AF126">
        <f t="shared" si="62"/>
        <v>2040</v>
      </c>
      <c r="AG126" cm="1">
        <f t="array" ref="AG126">IF(AF126&gt;=MAX($D$3:$D$100),MAX($D$3:$D$100),IF(AE126&lt;$D$3,$D$3,INDEX($D$3:$D$100,MATCH(AE126,$D$3:$D$100)+1)))</f>
        <v>2040</v>
      </c>
      <c r="AH126">
        <f t="shared" si="63"/>
        <v>2.6800000000000001E-4</v>
      </c>
      <c r="AI126">
        <f t="shared" si="64"/>
        <v>2.6800000000000001E-4</v>
      </c>
      <c r="AJ126">
        <f t="shared" si="65"/>
        <v>2.6800000000000001E-4</v>
      </c>
      <c r="AK126">
        <f t="shared" si="46"/>
        <v>0.285688</v>
      </c>
      <c r="AL126">
        <f t="shared" si="47"/>
        <v>0</v>
      </c>
      <c r="AN126" s="1" t="str" cm="1">
        <f t="array" ref="AN126">IF(INDEX(Utilities!126:126,$B$15)="","",INDEX(Utilities!126:126,$B$15))</f>
        <v/>
      </c>
      <c r="AO126" s="1" t="str" cm="1">
        <f t="array" ref="AO126">IF(INDEX(Utilities!126:126,$B$15 + 4)="","",INDEX(Utilities!126:126,$B$15 + 4))</f>
        <v/>
      </c>
      <c r="AQ126">
        <f t="shared" si="81"/>
        <v>2136</v>
      </c>
      <c r="AR126">
        <f t="shared" si="66"/>
        <v>2040</v>
      </c>
      <c r="AS126" cm="1">
        <f t="array" ref="AS126">IF(AR126&gt;=MAX($D$3:$D$100),MAX($D$3:$D$100),IF(AQ126&lt;$D$3,$D$3,INDEX($D$3:$D$100,MATCH(AQ126,$D$3:$D$100)+1)))</f>
        <v>2040</v>
      </c>
      <c r="AT126">
        <f t="shared" si="67"/>
        <v>6.0300000000000002E-5</v>
      </c>
      <c r="AU126">
        <f t="shared" si="68"/>
        <v>6.0300000000000002E-5</v>
      </c>
      <c r="AV126">
        <f t="shared" si="69"/>
        <v>6.0300000000000002E-5</v>
      </c>
      <c r="AW126">
        <f t="shared" si="48"/>
        <v>6.4279799999999998E-2</v>
      </c>
      <c r="AX126">
        <f t="shared" si="49"/>
        <v>0</v>
      </c>
      <c r="AZ126" s="1" t="str" cm="1">
        <f t="array" ref="AZ126">IF(INDEX(Utilities!126:126,$B$15)="","",INDEX(Utilities!126:126,$B$15))</f>
        <v/>
      </c>
      <c r="BA126" s="1" t="str" cm="1">
        <f t="array" ref="BA126">IF(INDEX(Utilities!126:126,$B$15 + 5)="","",INDEX(Utilities!126:126,$B$15 + 5))</f>
        <v/>
      </c>
      <c r="BC126">
        <f t="shared" si="82"/>
        <v>2136</v>
      </c>
      <c r="BD126">
        <f t="shared" si="70"/>
        <v>2040</v>
      </c>
      <c r="BE126" cm="1">
        <f t="array" ref="BE126">IF(BD126&gt;=MAX($D$3:$D$100),MAX($D$3:$D$100),IF(BC126&lt;$D$3,$D$3,INDEX($D$3:$D$100,MATCH(BC126,$D$3:$D$100)+1)))</f>
        <v>2040</v>
      </c>
      <c r="BF126">
        <f t="shared" si="71"/>
        <v>0.40600000000000003</v>
      </c>
      <c r="BG126">
        <f t="shared" si="72"/>
        <v>0.40600000000000003</v>
      </c>
      <c r="BH126">
        <f t="shared" si="73"/>
        <v>0.40600000000000003</v>
      </c>
      <c r="BI126">
        <f t="shared" si="50"/>
        <v>432.79600000000005</v>
      </c>
      <c r="BJ126">
        <f t="shared" si="51"/>
        <v>0</v>
      </c>
      <c r="BL126" s="1" t="str" cm="1">
        <f t="array" ref="BL126">IF(INDEX(Utilities!126:126,$B$15)="","",INDEX(Utilities!126:126,$B$15))</f>
        <v/>
      </c>
      <c r="BM126" s="1" t="str" cm="1">
        <f t="array" ref="BM126">IF(INDEX(Utilities!126:126,$B$15 + 6)="","",INDEX(Utilities!126:126,$B$15 + 6))</f>
        <v/>
      </c>
      <c r="BO126">
        <f t="shared" si="83"/>
        <v>2136</v>
      </c>
      <c r="BP126">
        <f t="shared" si="74"/>
        <v>2040</v>
      </c>
      <c r="BQ126" cm="1">
        <f t="array" ref="BQ126">IF(BP126&gt;=MAX($D$3:$D$100),MAX($D$3:$D$100),IF(BO126&lt;$D$3,$D$3,INDEX($D$3:$D$100,MATCH(BO126,$D$3:$D$100)+1)))</f>
        <v>2040</v>
      </c>
      <c r="BR126">
        <f t="shared" si="75"/>
        <v>6.1510000000000007</v>
      </c>
      <c r="BS126">
        <f t="shared" si="76"/>
        <v>6.1510000000000007</v>
      </c>
      <c r="BT126">
        <f t="shared" si="77"/>
        <v>6.1510000000000007</v>
      </c>
      <c r="BU126">
        <f t="shared" si="52"/>
        <v>6556.9660000000003</v>
      </c>
      <c r="BV126">
        <f t="shared" si="53"/>
        <v>0</v>
      </c>
    </row>
    <row r="127" spans="7:74" x14ac:dyDescent="0.25">
      <c r="G127">
        <f t="shared" si="78"/>
        <v>2137</v>
      </c>
      <c r="H127">
        <f t="shared" si="54"/>
        <v>2040</v>
      </c>
      <c r="I127" cm="1">
        <f t="array" ref="I127">IF(H127&gt;=MAX($D$3:$D$100),MAX($D$3:$D$100),IF(G127&lt;$D$3,$D$3,INDEX($D$3:$D$100,MATCH(G127,$D$3:$D$100)+1)))</f>
        <v>2040</v>
      </c>
      <c r="J127">
        <f t="shared" si="55"/>
        <v>4.0300000000000002E-2</v>
      </c>
      <c r="K127">
        <f t="shared" si="56"/>
        <v>4.0300000000000002E-2</v>
      </c>
      <c r="L127">
        <f t="shared" si="57"/>
        <v>4.0300000000000002E-2</v>
      </c>
      <c r="M127">
        <f t="shared" si="42"/>
        <v>42.959800000000001</v>
      </c>
      <c r="N127">
        <f t="shared" si="43"/>
        <v>0</v>
      </c>
      <c r="S127">
        <f t="shared" si="79"/>
        <v>2137</v>
      </c>
      <c r="T127">
        <f t="shared" si="58"/>
        <v>2040</v>
      </c>
      <c r="U127" cm="1">
        <f t="array" ref="U127">IF(T127&gt;=MAX($D$3:$D$100),MAX($D$3:$D$100),IF(S127&lt;$D$3,$D$3,INDEX($D$3:$D$100,MATCH(S127,$D$3:$D$100)+1)))</f>
        <v>2040</v>
      </c>
      <c r="V127">
        <f t="shared" si="59"/>
        <v>2.73E-5</v>
      </c>
      <c r="W127">
        <f t="shared" si="60"/>
        <v>2.73E-5</v>
      </c>
      <c r="X127">
        <f t="shared" si="61"/>
        <v>2.73E-5</v>
      </c>
      <c r="Y127">
        <f t="shared" si="44"/>
        <v>2.9101800000000001E-2</v>
      </c>
      <c r="Z127">
        <f t="shared" si="45"/>
        <v>0</v>
      </c>
      <c r="AB127" s="1" t="str" cm="1">
        <f t="array" ref="AB127">IF(INDEX(Utilities!127:127,$B$15)="","",INDEX(Utilities!127:127,$B$15))</f>
        <v/>
      </c>
      <c r="AC127" s="1" t="str" cm="1">
        <f t="array" ref="AC127">IF(INDEX(Utilities!127:127,$B$15 + 3)="","",INDEX(Utilities!127:127,$B$15 + 3))</f>
        <v/>
      </c>
      <c r="AE127">
        <f t="shared" si="80"/>
        <v>2137</v>
      </c>
      <c r="AF127">
        <f t="shared" si="62"/>
        <v>2040</v>
      </c>
      <c r="AG127" cm="1">
        <f t="array" ref="AG127">IF(AF127&gt;=MAX($D$3:$D$100),MAX($D$3:$D$100),IF(AE127&lt;$D$3,$D$3,INDEX($D$3:$D$100,MATCH(AE127,$D$3:$D$100)+1)))</f>
        <v>2040</v>
      </c>
      <c r="AH127">
        <f t="shared" si="63"/>
        <v>2.6800000000000001E-4</v>
      </c>
      <c r="AI127">
        <f t="shared" si="64"/>
        <v>2.6800000000000001E-4</v>
      </c>
      <c r="AJ127">
        <f t="shared" si="65"/>
        <v>2.6800000000000001E-4</v>
      </c>
      <c r="AK127">
        <f t="shared" si="46"/>
        <v>0.285688</v>
      </c>
      <c r="AL127">
        <f t="shared" si="47"/>
        <v>0</v>
      </c>
      <c r="AN127" s="1" t="str" cm="1">
        <f t="array" ref="AN127">IF(INDEX(Utilities!127:127,$B$15)="","",INDEX(Utilities!127:127,$B$15))</f>
        <v/>
      </c>
      <c r="AO127" s="1" t="str" cm="1">
        <f t="array" ref="AO127">IF(INDEX(Utilities!127:127,$B$15 + 4)="","",INDEX(Utilities!127:127,$B$15 + 4))</f>
        <v/>
      </c>
      <c r="AQ127">
        <f t="shared" si="81"/>
        <v>2137</v>
      </c>
      <c r="AR127">
        <f t="shared" si="66"/>
        <v>2040</v>
      </c>
      <c r="AS127" cm="1">
        <f t="array" ref="AS127">IF(AR127&gt;=MAX($D$3:$D$100),MAX($D$3:$D$100),IF(AQ127&lt;$D$3,$D$3,INDEX($D$3:$D$100,MATCH(AQ127,$D$3:$D$100)+1)))</f>
        <v>2040</v>
      </c>
      <c r="AT127">
        <f t="shared" si="67"/>
        <v>6.0300000000000002E-5</v>
      </c>
      <c r="AU127">
        <f t="shared" si="68"/>
        <v>6.0300000000000002E-5</v>
      </c>
      <c r="AV127">
        <f t="shared" si="69"/>
        <v>6.0300000000000002E-5</v>
      </c>
      <c r="AW127">
        <f t="shared" si="48"/>
        <v>6.4279799999999998E-2</v>
      </c>
      <c r="AX127">
        <f t="shared" si="49"/>
        <v>0</v>
      </c>
      <c r="AZ127" s="1" t="str" cm="1">
        <f t="array" ref="AZ127">IF(INDEX(Utilities!127:127,$B$15)="","",INDEX(Utilities!127:127,$B$15))</f>
        <v/>
      </c>
      <c r="BA127" s="1" t="str" cm="1">
        <f t="array" ref="BA127">IF(INDEX(Utilities!127:127,$B$15 + 5)="","",INDEX(Utilities!127:127,$B$15 + 5))</f>
        <v/>
      </c>
      <c r="BC127">
        <f t="shared" si="82"/>
        <v>2137</v>
      </c>
      <c r="BD127">
        <f t="shared" si="70"/>
        <v>2040</v>
      </c>
      <c r="BE127" cm="1">
        <f t="array" ref="BE127">IF(BD127&gt;=MAX($D$3:$D$100),MAX($D$3:$D$100),IF(BC127&lt;$D$3,$D$3,INDEX($D$3:$D$100,MATCH(BC127,$D$3:$D$100)+1)))</f>
        <v>2040</v>
      </c>
      <c r="BF127">
        <f t="shared" si="71"/>
        <v>0.40600000000000003</v>
      </c>
      <c r="BG127">
        <f t="shared" si="72"/>
        <v>0.40600000000000003</v>
      </c>
      <c r="BH127">
        <f t="shared" si="73"/>
        <v>0.40600000000000003</v>
      </c>
      <c r="BI127">
        <f t="shared" si="50"/>
        <v>432.79600000000005</v>
      </c>
      <c r="BJ127">
        <f t="shared" si="51"/>
        <v>0</v>
      </c>
      <c r="BL127" s="1" t="str" cm="1">
        <f t="array" ref="BL127">IF(INDEX(Utilities!127:127,$B$15)="","",INDEX(Utilities!127:127,$B$15))</f>
        <v/>
      </c>
      <c r="BM127" s="1" t="str" cm="1">
        <f t="array" ref="BM127">IF(INDEX(Utilities!127:127,$B$15 + 6)="","",INDEX(Utilities!127:127,$B$15 + 6))</f>
        <v/>
      </c>
      <c r="BO127">
        <f t="shared" si="83"/>
        <v>2137</v>
      </c>
      <c r="BP127">
        <f t="shared" si="74"/>
        <v>2040</v>
      </c>
      <c r="BQ127" cm="1">
        <f t="array" ref="BQ127">IF(BP127&gt;=MAX($D$3:$D$100),MAX($D$3:$D$100),IF(BO127&lt;$D$3,$D$3,INDEX($D$3:$D$100,MATCH(BO127,$D$3:$D$100)+1)))</f>
        <v>2040</v>
      </c>
      <c r="BR127">
        <f t="shared" si="75"/>
        <v>6.1510000000000007</v>
      </c>
      <c r="BS127">
        <f t="shared" si="76"/>
        <v>6.1510000000000007</v>
      </c>
      <c r="BT127">
        <f t="shared" si="77"/>
        <v>6.1510000000000007</v>
      </c>
      <c r="BU127">
        <f t="shared" si="52"/>
        <v>6556.9660000000003</v>
      </c>
      <c r="BV127">
        <f t="shared" si="53"/>
        <v>0</v>
      </c>
    </row>
    <row r="128" spans="7:74" x14ac:dyDescent="0.25">
      <c r="G128">
        <f t="shared" si="78"/>
        <v>2138</v>
      </c>
      <c r="H128">
        <f t="shared" si="54"/>
        <v>2040</v>
      </c>
      <c r="I128" cm="1">
        <f t="array" ref="I128">IF(H128&gt;=MAX($D$3:$D$100),MAX($D$3:$D$100),IF(G128&lt;$D$3,$D$3,INDEX($D$3:$D$100,MATCH(G128,$D$3:$D$100)+1)))</f>
        <v>2040</v>
      </c>
      <c r="J128">
        <f t="shared" si="55"/>
        <v>4.0300000000000002E-2</v>
      </c>
      <c r="K128">
        <f t="shared" si="56"/>
        <v>4.0300000000000002E-2</v>
      </c>
      <c r="L128">
        <f t="shared" si="57"/>
        <v>4.0300000000000002E-2</v>
      </c>
      <c r="M128">
        <f t="shared" si="42"/>
        <v>42.959800000000001</v>
      </c>
      <c r="N128">
        <f t="shared" si="43"/>
        <v>0</v>
      </c>
      <c r="S128">
        <f t="shared" si="79"/>
        <v>2138</v>
      </c>
      <c r="T128">
        <f t="shared" si="58"/>
        <v>2040</v>
      </c>
      <c r="U128" cm="1">
        <f t="array" ref="U128">IF(T128&gt;=MAX($D$3:$D$100),MAX($D$3:$D$100),IF(S128&lt;$D$3,$D$3,INDEX($D$3:$D$100,MATCH(S128,$D$3:$D$100)+1)))</f>
        <v>2040</v>
      </c>
      <c r="V128">
        <f t="shared" si="59"/>
        <v>2.73E-5</v>
      </c>
      <c r="W128">
        <f t="shared" si="60"/>
        <v>2.73E-5</v>
      </c>
      <c r="X128">
        <f t="shared" si="61"/>
        <v>2.73E-5</v>
      </c>
      <c r="Y128">
        <f t="shared" si="44"/>
        <v>2.9101800000000001E-2</v>
      </c>
      <c r="Z128">
        <f t="shared" si="45"/>
        <v>0</v>
      </c>
      <c r="AB128" s="1" t="str" cm="1">
        <f t="array" ref="AB128">IF(INDEX(Utilities!128:128,$B$15)="","",INDEX(Utilities!128:128,$B$15))</f>
        <v/>
      </c>
      <c r="AC128" s="1" t="str" cm="1">
        <f t="array" ref="AC128">IF(INDEX(Utilities!128:128,$B$15 + 3)="","",INDEX(Utilities!128:128,$B$15 + 3))</f>
        <v/>
      </c>
      <c r="AE128">
        <f t="shared" si="80"/>
        <v>2138</v>
      </c>
      <c r="AF128">
        <f t="shared" si="62"/>
        <v>2040</v>
      </c>
      <c r="AG128" cm="1">
        <f t="array" ref="AG128">IF(AF128&gt;=MAX($D$3:$D$100),MAX($D$3:$D$100),IF(AE128&lt;$D$3,$D$3,INDEX($D$3:$D$100,MATCH(AE128,$D$3:$D$100)+1)))</f>
        <v>2040</v>
      </c>
      <c r="AH128">
        <f t="shared" si="63"/>
        <v>2.6800000000000001E-4</v>
      </c>
      <c r="AI128">
        <f t="shared" si="64"/>
        <v>2.6800000000000001E-4</v>
      </c>
      <c r="AJ128">
        <f t="shared" si="65"/>
        <v>2.6800000000000001E-4</v>
      </c>
      <c r="AK128">
        <f t="shared" si="46"/>
        <v>0.285688</v>
      </c>
      <c r="AL128">
        <f t="shared" si="47"/>
        <v>0</v>
      </c>
      <c r="AN128" s="1" t="str" cm="1">
        <f t="array" ref="AN128">IF(INDEX(Utilities!128:128,$B$15)="","",INDEX(Utilities!128:128,$B$15))</f>
        <v/>
      </c>
      <c r="AO128" s="1" t="str" cm="1">
        <f t="array" ref="AO128">IF(INDEX(Utilities!128:128,$B$15 + 4)="","",INDEX(Utilities!128:128,$B$15 + 4))</f>
        <v/>
      </c>
      <c r="AQ128">
        <f t="shared" si="81"/>
        <v>2138</v>
      </c>
      <c r="AR128">
        <f t="shared" si="66"/>
        <v>2040</v>
      </c>
      <c r="AS128" cm="1">
        <f t="array" ref="AS128">IF(AR128&gt;=MAX($D$3:$D$100),MAX($D$3:$D$100),IF(AQ128&lt;$D$3,$D$3,INDEX($D$3:$D$100,MATCH(AQ128,$D$3:$D$100)+1)))</f>
        <v>2040</v>
      </c>
      <c r="AT128">
        <f t="shared" si="67"/>
        <v>6.0300000000000002E-5</v>
      </c>
      <c r="AU128">
        <f t="shared" si="68"/>
        <v>6.0300000000000002E-5</v>
      </c>
      <c r="AV128">
        <f t="shared" si="69"/>
        <v>6.0300000000000002E-5</v>
      </c>
      <c r="AW128">
        <f t="shared" si="48"/>
        <v>6.4279799999999998E-2</v>
      </c>
      <c r="AX128">
        <f t="shared" si="49"/>
        <v>0</v>
      </c>
      <c r="AZ128" s="1" t="str" cm="1">
        <f t="array" ref="AZ128">IF(INDEX(Utilities!128:128,$B$15)="","",INDEX(Utilities!128:128,$B$15))</f>
        <v/>
      </c>
      <c r="BA128" s="1" t="str" cm="1">
        <f t="array" ref="BA128">IF(INDEX(Utilities!128:128,$B$15 + 5)="","",INDEX(Utilities!128:128,$B$15 + 5))</f>
        <v/>
      </c>
      <c r="BC128">
        <f t="shared" si="82"/>
        <v>2138</v>
      </c>
      <c r="BD128">
        <f t="shared" si="70"/>
        <v>2040</v>
      </c>
      <c r="BE128" cm="1">
        <f t="array" ref="BE128">IF(BD128&gt;=MAX($D$3:$D$100),MAX($D$3:$D$100),IF(BC128&lt;$D$3,$D$3,INDEX($D$3:$D$100,MATCH(BC128,$D$3:$D$100)+1)))</f>
        <v>2040</v>
      </c>
      <c r="BF128">
        <f t="shared" si="71"/>
        <v>0.40600000000000003</v>
      </c>
      <c r="BG128">
        <f t="shared" si="72"/>
        <v>0.40600000000000003</v>
      </c>
      <c r="BH128">
        <f t="shared" si="73"/>
        <v>0.40600000000000003</v>
      </c>
      <c r="BI128">
        <f t="shared" si="50"/>
        <v>432.79600000000005</v>
      </c>
      <c r="BJ128">
        <f t="shared" si="51"/>
        <v>0</v>
      </c>
      <c r="BL128" s="1" t="str" cm="1">
        <f t="array" ref="BL128">IF(INDEX(Utilities!128:128,$B$15)="","",INDEX(Utilities!128:128,$B$15))</f>
        <v/>
      </c>
      <c r="BM128" s="1" t="str" cm="1">
        <f t="array" ref="BM128">IF(INDEX(Utilities!128:128,$B$15 + 6)="","",INDEX(Utilities!128:128,$B$15 + 6))</f>
        <v/>
      </c>
      <c r="BO128">
        <f t="shared" si="83"/>
        <v>2138</v>
      </c>
      <c r="BP128">
        <f t="shared" si="74"/>
        <v>2040</v>
      </c>
      <c r="BQ128" cm="1">
        <f t="array" ref="BQ128">IF(BP128&gt;=MAX($D$3:$D$100),MAX($D$3:$D$100),IF(BO128&lt;$D$3,$D$3,INDEX($D$3:$D$100,MATCH(BO128,$D$3:$D$100)+1)))</f>
        <v>2040</v>
      </c>
      <c r="BR128">
        <f t="shared" si="75"/>
        <v>6.1510000000000007</v>
      </c>
      <c r="BS128">
        <f t="shared" si="76"/>
        <v>6.1510000000000007</v>
      </c>
      <c r="BT128">
        <f t="shared" si="77"/>
        <v>6.1510000000000007</v>
      </c>
      <c r="BU128">
        <f t="shared" si="52"/>
        <v>6556.9660000000003</v>
      </c>
      <c r="BV128">
        <f t="shared" si="53"/>
        <v>0</v>
      </c>
    </row>
    <row r="129" spans="7:74" x14ac:dyDescent="0.25">
      <c r="G129">
        <f t="shared" si="78"/>
        <v>2139</v>
      </c>
      <c r="H129">
        <f t="shared" si="54"/>
        <v>2040</v>
      </c>
      <c r="I129" cm="1">
        <f t="array" ref="I129">IF(H129&gt;=MAX($D$3:$D$100),MAX($D$3:$D$100),IF(G129&lt;$D$3,$D$3,INDEX($D$3:$D$100,MATCH(G129,$D$3:$D$100)+1)))</f>
        <v>2040</v>
      </c>
      <c r="J129">
        <f t="shared" si="55"/>
        <v>4.0300000000000002E-2</v>
      </c>
      <c r="K129">
        <f t="shared" si="56"/>
        <v>4.0300000000000002E-2</v>
      </c>
      <c r="L129">
        <f t="shared" si="57"/>
        <v>4.0300000000000002E-2</v>
      </c>
      <c r="M129">
        <f t="shared" si="42"/>
        <v>42.959800000000001</v>
      </c>
      <c r="N129">
        <f t="shared" si="43"/>
        <v>0</v>
      </c>
      <c r="S129">
        <f t="shared" si="79"/>
        <v>2139</v>
      </c>
      <c r="T129">
        <f t="shared" si="58"/>
        <v>2040</v>
      </c>
      <c r="U129" cm="1">
        <f t="array" ref="U129">IF(T129&gt;=MAX($D$3:$D$100),MAX($D$3:$D$100),IF(S129&lt;$D$3,$D$3,INDEX($D$3:$D$100,MATCH(S129,$D$3:$D$100)+1)))</f>
        <v>2040</v>
      </c>
      <c r="V129">
        <f t="shared" si="59"/>
        <v>2.73E-5</v>
      </c>
      <c r="W129">
        <f t="shared" si="60"/>
        <v>2.73E-5</v>
      </c>
      <c r="X129">
        <f t="shared" si="61"/>
        <v>2.73E-5</v>
      </c>
      <c r="Y129">
        <f t="shared" si="44"/>
        <v>2.9101800000000001E-2</v>
      </c>
      <c r="Z129">
        <f t="shared" si="45"/>
        <v>0</v>
      </c>
      <c r="AB129" s="1" t="str" cm="1">
        <f t="array" ref="AB129">IF(INDEX(Utilities!129:129,$B$15)="","",INDEX(Utilities!129:129,$B$15))</f>
        <v/>
      </c>
      <c r="AC129" s="1" t="str" cm="1">
        <f t="array" ref="AC129">IF(INDEX(Utilities!129:129,$B$15 + 3)="","",INDEX(Utilities!129:129,$B$15 + 3))</f>
        <v/>
      </c>
      <c r="AE129">
        <f t="shared" si="80"/>
        <v>2139</v>
      </c>
      <c r="AF129">
        <f t="shared" si="62"/>
        <v>2040</v>
      </c>
      <c r="AG129" cm="1">
        <f t="array" ref="AG129">IF(AF129&gt;=MAX($D$3:$D$100),MAX($D$3:$D$100),IF(AE129&lt;$D$3,$D$3,INDEX($D$3:$D$100,MATCH(AE129,$D$3:$D$100)+1)))</f>
        <v>2040</v>
      </c>
      <c r="AH129">
        <f t="shared" si="63"/>
        <v>2.6800000000000001E-4</v>
      </c>
      <c r="AI129">
        <f t="shared" si="64"/>
        <v>2.6800000000000001E-4</v>
      </c>
      <c r="AJ129">
        <f t="shared" si="65"/>
        <v>2.6800000000000001E-4</v>
      </c>
      <c r="AK129">
        <f t="shared" si="46"/>
        <v>0.285688</v>
      </c>
      <c r="AL129">
        <f t="shared" si="47"/>
        <v>0</v>
      </c>
      <c r="AN129" s="1" t="str" cm="1">
        <f t="array" ref="AN129">IF(INDEX(Utilities!129:129,$B$15)="","",INDEX(Utilities!129:129,$B$15))</f>
        <v/>
      </c>
      <c r="AO129" s="1" t="str" cm="1">
        <f t="array" ref="AO129">IF(INDEX(Utilities!129:129,$B$15 + 4)="","",INDEX(Utilities!129:129,$B$15 + 4))</f>
        <v/>
      </c>
      <c r="AQ129">
        <f t="shared" si="81"/>
        <v>2139</v>
      </c>
      <c r="AR129">
        <f t="shared" si="66"/>
        <v>2040</v>
      </c>
      <c r="AS129" cm="1">
        <f t="array" ref="AS129">IF(AR129&gt;=MAX($D$3:$D$100),MAX($D$3:$D$100),IF(AQ129&lt;$D$3,$D$3,INDEX($D$3:$D$100,MATCH(AQ129,$D$3:$D$100)+1)))</f>
        <v>2040</v>
      </c>
      <c r="AT129">
        <f t="shared" si="67"/>
        <v>6.0300000000000002E-5</v>
      </c>
      <c r="AU129">
        <f t="shared" si="68"/>
        <v>6.0300000000000002E-5</v>
      </c>
      <c r="AV129">
        <f t="shared" si="69"/>
        <v>6.0300000000000002E-5</v>
      </c>
      <c r="AW129">
        <f t="shared" si="48"/>
        <v>6.4279799999999998E-2</v>
      </c>
      <c r="AX129">
        <f t="shared" si="49"/>
        <v>0</v>
      </c>
      <c r="AZ129" s="1" t="str" cm="1">
        <f t="array" ref="AZ129">IF(INDEX(Utilities!129:129,$B$15)="","",INDEX(Utilities!129:129,$B$15))</f>
        <v/>
      </c>
      <c r="BA129" s="1" t="str" cm="1">
        <f t="array" ref="BA129">IF(INDEX(Utilities!129:129,$B$15 + 5)="","",INDEX(Utilities!129:129,$B$15 + 5))</f>
        <v/>
      </c>
      <c r="BC129">
        <f t="shared" si="82"/>
        <v>2139</v>
      </c>
      <c r="BD129">
        <f t="shared" si="70"/>
        <v>2040</v>
      </c>
      <c r="BE129" cm="1">
        <f t="array" ref="BE129">IF(BD129&gt;=MAX($D$3:$D$100),MAX($D$3:$D$100),IF(BC129&lt;$D$3,$D$3,INDEX($D$3:$D$100,MATCH(BC129,$D$3:$D$100)+1)))</f>
        <v>2040</v>
      </c>
      <c r="BF129">
        <f t="shared" si="71"/>
        <v>0.40600000000000003</v>
      </c>
      <c r="BG129">
        <f t="shared" si="72"/>
        <v>0.40600000000000003</v>
      </c>
      <c r="BH129">
        <f t="shared" si="73"/>
        <v>0.40600000000000003</v>
      </c>
      <c r="BI129">
        <f t="shared" si="50"/>
        <v>432.79600000000005</v>
      </c>
      <c r="BJ129">
        <f t="shared" si="51"/>
        <v>0</v>
      </c>
      <c r="BL129" s="1" t="str" cm="1">
        <f t="array" ref="BL129">IF(INDEX(Utilities!129:129,$B$15)="","",INDEX(Utilities!129:129,$B$15))</f>
        <v/>
      </c>
      <c r="BM129" s="1" t="str" cm="1">
        <f t="array" ref="BM129">IF(INDEX(Utilities!129:129,$B$15 + 6)="","",INDEX(Utilities!129:129,$B$15 + 6))</f>
        <v/>
      </c>
      <c r="BO129">
        <f t="shared" si="83"/>
        <v>2139</v>
      </c>
      <c r="BP129">
        <f t="shared" si="74"/>
        <v>2040</v>
      </c>
      <c r="BQ129" cm="1">
        <f t="array" ref="BQ129">IF(BP129&gt;=MAX($D$3:$D$100),MAX($D$3:$D$100),IF(BO129&lt;$D$3,$D$3,INDEX($D$3:$D$100,MATCH(BO129,$D$3:$D$100)+1)))</f>
        <v>2040</v>
      </c>
      <c r="BR129">
        <f t="shared" si="75"/>
        <v>6.1510000000000007</v>
      </c>
      <c r="BS129">
        <f t="shared" si="76"/>
        <v>6.1510000000000007</v>
      </c>
      <c r="BT129">
        <f t="shared" si="77"/>
        <v>6.1510000000000007</v>
      </c>
      <c r="BU129">
        <f t="shared" si="52"/>
        <v>6556.9660000000003</v>
      </c>
      <c r="BV129">
        <f t="shared" si="53"/>
        <v>0</v>
      </c>
    </row>
    <row r="130" spans="7:74" x14ac:dyDescent="0.25">
      <c r="G130">
        <f t="shared" si="78"/>
        <v>2140</v>
      </c>
      <c r="H130">
        <f t="shared" si="54"/>
        <v>2040</v>
      </c>
      <c r="I130" cm="1">
        <f t="array" ref="I130">IF(H130&gt;=MAX($D$3:$D$100),MAX($D$3:$D$100),IF(G130&lt;$D$3,$D$3,INDEX($D$3:$D$100,MATCH(G130,$D$3:$D$100)+1)))</f>
        <v>2040</v>
      </c>
      <c r="J130">
        <f t="shared" si="55"/>
        <v>4.0300000000000002E-2</v>
      </c>
      <c r="K130">
        <f t="shared" si="56"/>
        <v>4.0300000000000002E-2</v>
      </c>
      <c r="L130">
        <f t="shared" si="57"/>
        <v>4.0300000000000002E-2</v>
      </c>
      <c r="M130">
        <f t="shared" si="42"/>
        <v>42.959800000000001</v>
      </c>
      <c r="N130">
        <f t="shared" si="43"/>
        <v>0</v>
      </c>
      <c r="S130">
        <f t="shared" si="79"/>
        <v>2140</v>
      </c>
      <c r="T130">
        <f t="shared" si="58"/>
        <v>2040</v>
      </c>
      <c r="U130" cm="1">
        <f t="array" ref="U130">IF(T130&gt;=MAX($D$3:$D$100),MAX($D$3:$D$100),IF(S130&lt;$D$3,$D$3,INDEX($D$3:$D$100,MATCH(S130,$D$3:$D$100)+1)))</f>
        <v>2040</v>
      </c>
      <c r="V130">
        <f t="shared" si="59"/>
        <v>2.73E-5</v>
      </c>
      <c r="W130">
        <f t="shared" si="60"/>
        <v>2.73E-5</v>
      </c>
      <c r="X130">
        <f t="shared" si="61"/>
        <v>2.73E-5</v>
      </c>
      <c r="Y130">
        <f t="shared" si="44"/>
        <v>2.9101800000000001E-2</v>
      </c>
      <c r="Z130">
        <f t="shared" si="45"/>
        <v>0</v>
      </c>
      <c r="AB130" s="1" t="str" cm="1">
        <f t="array" ref="AB130">IF(INDEX(Utilities!130:130,$B$15)="","",INDEX(Utilities!130:130,$B$15))</f>
        <v/>
      </c>
      <c r="AC130" s="1" t="str" cm="1">
        <f t="array" ref="AC130">IF(INDEX(Utilities!130:130,$B$15 + 3)="","",INDEX(Utilities!130:130,$B$15 + 3))</f>
        <v/>
      </c>
      <c r="AE130">
        <f t="shared" si="80"/>
        <v>2140</v>
      </c>
      <c r="AF130">
        <f t="shared" si="62"/>
        <v>2040</v>
      </c>
      <c r="AG130" cm="1">
        <f t="array" ref="AG130">IF(AF130&gt;=MAX($D$3:$D$100),MAX($D$3:$D$100),IF(AE130&lt;$D$3,$D$3,INDEX($D$3:$D$100,MATCH(AE130,$D$3:$D$100)+1)))</f>
        <v>2040</v>
      </c>
      <c r="AH130">
        <f t="shared" si="63"/>
        <v>2.6800000000000001E-4</v>
      </c>
      <c r="AI130">
        <f t="shared" si="64"/>
        <v>2.6800000000000001E-4</v>
      </c>
      <c r="AJ130">
        <f t="shared" si="65"/>
        <v>2.6800000000000001E-4</v>
      </c>
      <c r="AK130">
        <f t="shared" si="46"/>
        <v>0.285688</v>
      </c>
      <c r="AL130">
        <f t="shared" si="47"/>
        <v>0</v>
      </c>
      <c r="AN130" s="1" t="str" cm="1">
        <f t="array" ref="AN130">IF(INDEX(Utilities!130:130,$B$15)="","",INDEX(Utilities!130:130,$B$15))</f>
        <v/>
      </c>
      <c r="AO130" s="1" t="str" cm="1">
        <f t="array" ref="AO130">IF(INDEX(Utilities!130:130,$B$15 + 4)="","",INDEX(Utilities!130:130,$B$15 + 4))</f>
        <v/>
      </c>
      <c r="AQ130">
        <f t="shared" si="81"/>
        <v>2140</v>
      </c>
      <c r="AR130">
        <f t="shared" si="66"/>
        <v>2040</v>
      </c>
      <c r="AS130" cm="1">
        <f t="array" ref="AS130">IF(AR130&gt;=MAX($D$3:$D$100),MAX($D$3:$D$100),IF(AQ130&lt;$D$3,$D$3,INDEX($D$3:$D$100,MATCH(AQ130,$D$3:$D$100)+1)))</f>
        <v>2040</v>
      </c>
      <c r="AT130">
        <f t="shared" si="67"/>
        <v>6.0300000000000002E-5</v>
      </c>
      <c r="AU130">
        <f t="shared" si="68"/>
        <v>6.0300000000000002E-5</v>
      </c>
      <c r="AV130">
        <f t="shared" si="69"/>
        <v>6.0300000000000002E-5</v>
      </c>
      <c r="AW130">
        <f t="shared" si="48"/>
        <v>6.4279799999999998E-2</v>
      </c>
      <c r="AX130">
        <f t="shared" si="49"/>
        <v>0</v>
      </c>
      <c r="AZ130" s="1" t="str" cm="1">
        <f t="array" ref="AZ130">IF(INDEX(Utilities!130:130,$B$15)="","",INDEX(Utilities!130:130,$B$15))</f>
        <v/>
      </c>
      <c r="BA130" s="1" t="str" cm="1">
        <f t="array" ref="BA130">IF(INDEX(Utilities!130:130,$B$15 + 5)="","",INDEX(Utilities!130:130,$B$15 + 5))</f>
        <v/>
      </c>
      <c r="BC130">
        <f t="shared" si="82"/>
        <v>2140</v>
      </c>
      <c r="BD130">
        <f t="shared" si="70"/>
        <v>2040</v>
      </c>
      <c r="BE130" cm="1">
        <f t="array" ref="BE130">IF(BD130&gt;=MAX($D$3:$D$100),MAX($D$3:$D$100),IF(BC130&lt;$D$3,$D$3,INDEX($D$3:$D$100,MATCH(BC130,$D$3:$D$100)+1)))</f>
        <v>2040</v>
      </c>
      <c r="BF130">
        <f t="shared" si="71"/>
        <v>0.40600000000000003</v>
      </c>
      <c r="BG130">
        <f t="shared" si="72"/>
        <v>0.40600000000000003</v>
      </c>
      <c r="BH130">
        <f t="shared" si="73"/>
        <v>0.40600000000000003</v>
      </c>
      <c r="BI130">
        <f t="shared" si="50"/>
        <v>432.79600000000005</v>
      </c>
      <c r="BJ130">
        <f t="shared" si="51"/>
        <v>0</v>
      </c>
      <c r="BL130" s="1" t="str" cm="1">
        <f t="array" ref="BL130">IF(INDEX(Utilities!130:130,$B$15)="","",INDEX(Utilities!130:130,$B$15))</f>
        <v/>
      </c>
      <c r="BM130" s="1" t="str" cm="1">
        <f t="array" ref="BM130">IF(INDEX(Utilities!130:130,$B$15 + 6)="","",INDEX(Utilities!130:130,$B$15 + 6))</f>
        <v/>
      </c>
      <c r="BO130">
        <f t="shared" si="83"/>
        <v>2140</v>
      </c>
      <c r="BP130">
        <f t="shared" si="74"/>
        <v>2040</v>
      </c>
      <c r="BQ130" cm="1">
        <f t="array" ref="BQ130">IF(BP130&gt;=MAX($D$3:$D$100),MAX($D$3:$D$100),IF(BO130&lt;$D$3,$D$3,INDEX($D$3:$D$100,MATCH(BO130,$D$3:$D$100)+1)))</f>
        <v>2040</v>
      </c>
      <c r="BR130">
        <f t="shared" si="75"/>
        <v>6.1510000000000007</v>
      </c>
      <c r="BS130">
        <f t="shared" si="76"/>
        <v>6.1510000000000007</v>
      </c>
      <c r="BT130">
        <f t="shared" si="77"/>
        <v>6.1510000000000007</v>
      </c>
      <c r="BU130">
        <f t="shared" si="52"/>
        <v>6556.9660000000003</v>
      </c>
      <c r="BV130">
        <f t="shared" si="53"/>
        <v>0</v>
      </c>
    </row>
    <row r="131" spans="7:74" x14ac:dyDescent="0.25">
      <c r="G131">
        <f t="shared" si="78"/>
        <v>2141</v>
      </c>
      <c r="H131">
        <f t="shared" si="54"/>
        <v>2040</v>
      </c>
      <c r="I131" cm="1">
        <f t="array" ref="I131">IF(H131&gt;=MAX($D$3:$D$100),MAX($D$3:$D$100),IF(G131&lt;$D$3,$D$3,INDEX($D$3:$D$100,MATCH(G131,$D$3:$D$100)+1)))</f>
        <v>2040</v>
      </c>
      <c r="J131">
        <f t="shared" si="55"/>
        <v>4.0300000000000002E-2</v>
      </c>
      <c r="K131">
        <f t="shared" si="56"/>
        <v>4.0300000000000002E-2</v>
      </c>
      <c r="L131">
        <f t="shared" si="57"/>
        <v>4.0300000000000002E-2</v>
      </c>
      <c r="M131">
        <f t="shared" ref="M131:M194" si="84">$L131*$B$12</f>
        <v>42.959800000000001</v>
      </c>
      <c r="N131">
        <f t="shared" ref="N131:N194" si="85">$L131*$B$11</f>
        <v>0</v>
      </c>
      <c r="S131">
        <f t="shared" si="79"/>
        <v>2141</v>
      </c>
      <c r="T131">
        <f t="shared" si="58"/>
        <v>2040</v>
      </c>
      <c r="U131" cm="1">
        <f t="array" ref="U131">IF(T131&gt;=MAX($D$3:$D$100),MAX($D$3:$D$100),IF(S131&lt;$D$3,$D$3,INDEX($D$3:$D$100,MATCH(S131,$D$3:$D$100)+1)))</f>
        <v>2040</v>
      </c>
      <c r="V131">
        <f t="shared" si="59"/>
        <v>2.73E-5</v>
      </c>
      <c r="W131">
        <f t="shared" si="60"/>
        <v>2.73E-5</v>
      </c>
      <c r="X131">
        <f t="shared" si="61"/>
        <v>2.73E-5</v>
      </c>
      <c r="Y131">
        <f t="shared" ref="Y131:Y194" si="86">$X131*$B$12</f>
        <v>2.9101800000000001E-2</v>
      </c>
      <c r="Z131">
        <f t="shared" ref="Z131:Z194" si="87">$L131*$B$11</f>
        <v>0</v>
      </c>
      <c r="AB131" s="1" t="str" cm="1">
        <f t="array" ref="AB131">IF(INDEX(Utilities!131:131,$B$15)="","",INDEX(Utilities!131:131,$B$15))</f>
        <v/>
      </c>
      <c r="AC131" s="1" t="str" cm="1">
        <f t="array" ref="AC131">IF(INDEX(Utilities!131:131,$B$15 + 3)="","",INDEX(Utilities!131:131,$B$15 + 3))</f>
        <v/>
      </c>
      <c r="AE131">
        <f t="shared" si="80"/>
        <v>2141</v>
      </c>
      <c r="AF131">
        <f t="shared" si="62"/>
        <v>2040</v>
      </c>
      <c r="AG131" cm="1">
        <f t="array" ref="AG131">IF(AF131&gt;=MAX($D$3:$D$100),MAX($D$3:$D$100),IF(AE131&lt;$D$3,$D$3,INDEX($D$3:$D$100,MATCH(AE131,$D$3:$D$100)+1)))</f>
        <v>2040</v>
      </c>
      <c r="AH131">
        <f t="shared" si="63"/>
        <v>2.6800000000000001E-4</v>
      </c>
      <c r="AI131">
        <f t="shared" si="64"/>
        <v>2.6800000000000001E-4</v>
      </c>
      <c r="AJ131">
        <f t="shared" si="65"/>
        <v>2.6800000000000001E-4</v>
      </c>
      <c r="AK131">
        <f t="shared" ref="AK131:AK194" si="88">$AJ131*$B$12</f>
        <v>0.285688</v>
      </c>
      <c r="AL131">
        <f t="shared" ref="AL131:AL194" si="89">$L131*$B$11</f>
        <v>0</v>
      </c>
      <c r="AN131" s="1" t="str" cm="1">
        <f t="array" ref="AN131">IF(INDEX(Utilities!131:131,$B$15)="","",INDEX(Utilities!131:131,$B$15))</f>
        <v/>
      </c>
      <c r="AO131" s="1" t="str" cm="1">
        <f t="array" ref="AO131">IF(INDEX(Utilities!131:131,$B$15 + 4)="","",INDEX(Utilities!131:131,$B$15 + 4))</f>
        <v/>
      </c>
      <c r="AQ131">
        <f t="shared" si="81"/>
        <v>2141</v>
      </c>
      <c r="AR131">
        <f t="shared" si="66"/>
        <v>2040</v>
      </c>
      <c r="AS131" cm="1">
        <f t="array" ref="AS131">IF(AR131&gt;=MAX($D$3:$D$100),MAX($D$3:$D$100),IF(AQ131&lt;$D$3,$D$3,INDEX($D$3:$D$100,MATCH(AQ131,$D$3:$D$100)+1)))</f>
        <v>2040</v>
      </c>
      <c r="AT131">
        <f t="shared" si="67"/>
        <v>6.0300000000000002E-5</v>
      </c>
      <c r="AU131">
        <f t="shared" si="68"/>
        <v>6.0300000000000002E-5</v>
      </c>
      <c r="AV131">
        <f t="shared" si="69"/>
        <v>6.0300000000000002E-5</v>
      </c>
      <c r="AW131">
        <f t="shared" ref="AW131:AW194" si="90">$AV131*$B$12</f>
        <v>6.4279799999999998E-2</v>
      </c>
      <c r="AX131">
        <f t="shared" ref="AX131:AX194" si="91">$L131*$B$11</f>
        <v>0</v>
      </c>
      <c r="AZ131" s="1" t="str" cm="1">
        <f t="array" ref="AZ131">IF(INDEX(Utilities!131:131,$B$15)="","",INDEX(Utilities!131:131,$B$15))</f>
        <v/>
      </c>
      <c r="BA131" s="1" t="str" cm="1">
        <f t="array" ref="BA131">IF(INDEX(Utilities!131:131,$B$15 + 5)="","",INDEX(Utilities!131:131,$B$15 + 5))</f>
        <v/>
      </c>
      <c r="BC131">
        <f t="shared" si="82"/>
        <v>2141</v>
      </c>
      <c r="BD131">
        <f t="shared" si="70"/>
        <v>2040</v>
      </c>
      <c r="BE131" cm="1">
        <f t="array" ref="BE131">IF(BD131&gt;=MAX($D$3:$D$100),MAX($D$3:$D$100),IF(BC131&lt;$D$3,$D$3,INDEX($D$3:$D$100,MATCH(BC131,$D$3:$D$100)+1)))</f>
        <v>2040</v>
      </c>
      <c r="BF131">
        <f t="shared" si="71"/>
        <v>0.40600000000000003</v>
      </c>
      <c r="BG131">
        <f t="shared" si="72"/>
        <v>0.40600000000000003</v>
      </c>
      <c r="BH131">
        <f t="shared" si="73"/>
        <v>0.40600000000000003</v>
      </c>
      <c r="BI131">
        <f t="shared" ref="BI131:BI194" si="92">$BH131*$B$12</f>
        <v>432.79600000000005</v>
      </c>
      <c r="BJ131">
        <f t="shared" ref="BJ131:BJ194" si="93">$L131*$B$11</f>
        <v>0</v>
      </c>
      <c r="BL131" s="1" t="str" cm="1">
        <f t="array" ref="BL131">IF(INDEX(Utilities!131:131,$B$15)="","",INDEX(Utilities!131:131,$B$15))</f>
        <v/>
      </c>
      <c r="BM131" s="1" t="str" cm="1">
        <f t="array" ref="BM131">IF(INDEX(Utilities!131:131,$B$15 + 6)="","",INDEX(Utilities!131:131,$B$15 + 6))</f>
        <v/>
      </c>
      <c r="BO131">
        <f t="shared" si="83"/>
        <v>2141</v>
      </c>
      <c r="BP131">
        <f t="shared" si="74"/>
        <v>2040</v>
      </c>
      <c r="BQ131" cm="1">
        <f t="array" ref="BQ131">IF(BP131&gt;=MAX($D$3:$D$100),MAX($D$3:$D$100),IF(BO131&lt;$D$3,$D$3,INDEX($D$3:$D$100,MATCH(BO131,$D$3:$D$100)+1)))</f>
        <v>2040</v>
      </c>
      <c r="BR131">
        <f t="shared" si="75"/>
        <v>6.1510000000000007</v>
      </c>
      <c r="BS131">
        <f t="shared" si="76"/>
        <v>6.1510000000000007</v>
      </c>
      <c r="BT131">
        <f t="shared" si="77"/>
        <v>6.1510000000000007</v>
      </c>
      <c r="BU131">
        <f t="shared" ref="BU131:BU194" si="94">$BT131*$B$12</f>
        <v>6556.9660000000003</v>
      </c>
      <c r="BV131">
        <f t="shared" ref="BV131:BV194" si="95">$L131*$B$11</f>
        <v>0</v>
      </c>
    </row>
    <row r="132" spans="7:74" x14ac:dyDescent="0.25">
      <c r="G132">
        <f t="shared" si="78"/>
        <v>2142</v>
      </c>
      <c r="H132">
        <f t="shared" ref="H132:H195" si="96">INDEX(D$3:D$100,IFERROR(MATCH(G132, D$3:D$100),1))</f>
        <v>2040</v>
      </c>
      <c r="I132" cm="1">
        <f t="array" ref="I132">IF(H132&gt;=MAX($D$3:$D$100),MAX($D$3:$D$100),IF(G132&lt;$D$3,$D$3,INDEX($D$3:$D$100,MATCH(G132,$D$3:$D$100)+1)))</f>
        <v>2040</v>
      </c>
      <c r="J132">
        <f t="shared" ref="J132:J195" si="97">INDEX(E$3:E$100,MATCH(H132,D$3:D$100))</f>
        <v>4.0300000000000002E-2</v>
      </c>
      <c r="K132">
        <f t="shared" ref="K132:K195" si="98">INDEX(E$3:E$100,MATCH(I132,D$3:D$100))</f>
        <v>4.0300000000000002E-2</v>
      </c>
      <c r="L132">
        <f t="shared" ref="L132:L195" si="99">IF(H132=I132,J132,J132+(K132-J132)*((G132-H132)/(I132-H132)))</f>
        <v>4.0300000000000002E-2</v>
      </c>
      <c r="M132">
        <f t="shared" si="84"/>
        <v>42.959800000000001</v>
      </c>
      <c r="N132">
        <f t="shared" si="85"/>
        <v>0</v>
      </c>
      <c r="S132">
        <f t="shared" si="79"/>
        <v>2142</v>
      </c>
      <c r="T132">
        <f t="shared" ref="T132:T195" si="100">INDEX(P$3:P$100,IFERROR(MATCH(S132, P$3:P$100),1))</f>
        <v>2040</v>
      </c>
      <c r="U132" cm="1">
        <f t="array" ref="U132">IF(T132&gt;=MAX($D$3:$D$100),MAX($D$3:$D$100),IF(S132&lt;$D$3,$D$3,INDEX($D$3:$D$100,MATCH(S132,$D$3:$D$100)+1)))</f>
        <v>2040</v>
      </c>
      <c r="V132">
        <f t="shared" ref="V132:V195" si="101">INDEX(Q$3:Q$100,MATCH(T132,P$3:P$100))</f>
        <v>2.73E-5</v>
      </c>
      <c r="W132">
        <f t="shared" ref="W132:W195" si="102">INDEX(Q$3:Q$100,MATCH(U132,P$3:P$100))</f>
        <v>2.73E-5</v>
      </c>
      <c r="X132">
        <f t="shared" ref="X132:X195" si="103">IF(T132=U132,V132,V132+(W132-V132)*((S132-T132)/(U132-T132)))</f>
        <v>2.73E-5</v>
      </c>
      <c r="Y132">
        <f t="shared" si="86"/>
        <v>2.9101800000000001E-2</v>
      </c>
      <c r="Z132">
        <f t="shared" si="87"/>
        <v>0</v>
      </c>
      <c r="AB132" s="1" t="str" cm="1">
        <f t="array" ref="AB132">IF(INDEX(Utilities!132:132,$B$15)="","",INDEX(Utilities!132:132,$B$15))</f>
        <v/>
      </c>
      <c r="AC132" s="1" t="str" cm="1">
        <f t="array" ref="AC132">IF(INDEX(Utilities!132:132,$B$15 + 3)="","",INDEX(Utilities!132:132,$B$15 + 3))</f>
        <v/>
      </c>
      <c r="AE132">
        <f t="shared" si="80"/>
        <v>2142</v>
      </c>
      <c r="AF132">
        <f t="shared" ref="AF132:AF195" si="104">INDEX(AB$3:AB$100,IFERROR(MATCH(AE132, AB$3:AB$100),1))</f>
        <v>2040</v>
      </c>
      <c r="AG132" cm="1">
        <f t="array" ref="AG132">IF(AF132&gt;=MAX($D$3:$D$100),MAX($D$3:$D$100),IF(AE132&lt;$D$3,$D$3,INDEX($D$3:$D$100,MATCH(AE132,$D$3:$D$100)+1)))</f>
        <v>2040</v>
      </c>
      <c r="AH132">
        <f t="shared" ref="AH132:AH195" si="105">INDEX(AC$3:AC$100,MATCH(AF132,AB$3:AB$100))</f>
        <v>2.6800000000000001E-4</v>
      </c>
      <c r="AI132">
        <f t="shared" ref="AI132:AI195" si="106">INDEX(AC$3:AC$100,MATCH(AG132,AB$3:AB$100))</f>
        <v>2.6800000000000001E-4</v>
      </c>
      <c r="AJ132">
        <f t="shared" ref="AJ132:AJ195" si="107">IF(AF132=AG132,AH132,AH132+(AI132-AH132)*((AE132-AF132)/(AG132-AF132)))</f>
        <v>2.6800000000000001E-4</v>
      </c>
      <c r="AK132">
        <f t="shared" si="88"/>
        <v>0.285688</v>
      </c>
      <c r="AL132">
        <f t="shared" si="89"/>
        <v>0</v>
      </c>
      <c r="AN132" s="1" t="str" cm="1">
        <f t="array" ref="AN132">IF(INDEX(Utilities!132:132,$B$15)="","",INDEX(Utilities!132:132,$B$15))</f>
        <v/>
      </c>
      <c r="AO132" s="1" t="str" cm="1">
        <f t="array" ref="AO132">IF(INDEX(Utilities!132:132,$B$15 + 4)="","",INDEX(Utilities!132:132,$B$15 + 4))</f>
        <v/>
      </c>
      <c r="AQ132">
        <f t="shared" si="81"/>
        <v>2142</v>
      </c>
      <c r="AR132">
        <f t="shared" ref="AR132:AR195" si="108">INDEX(AN$3:AN$100,IFERROR(MATCH(AQ132, AN$3:AN$100),1))</f>
        <v>2040</v>
      </c>
      <c r="AS132" cm="1">
        <f t="array" ref="AS132">IF(AR132&gt;=MAX($D$3:$D$100),MAX($D$3:$D$100),IF(AQ132&lt;$D$3,$D$3,INDEX($D$3:$D$100,MATCH(AQ132,$D$3:$D$100)+1)))</f>
        <v>2040</v>
      </c>
      <c r="AT132">
        <f t="shared" ref="AT132:AT195" si="109">INDEX(AO$3:AO$100,MATCH(AR132,AN$3:AN$100))</f>
        <v>6.0300000000000002E-5</v>
      </c>
      <c r="AU132">
        <f t="shared" ref="AU132:AU195" si="110">INDEX(AO$3:AO$100,MATCH(AS132,AN$3:AN$100))</f>
        <v>6.0300000000000002E-5</v>
      </c>
      <c r="AV132">
        <f t="shared" ref="AV132:AV195" si="111">IF(AR132=AS132,AT132,AT132+(AU132-AT132)*((AQ132-AR132)/(AS132-AR132)))</f>
        <v>6.0300000000000002E-5</v>
      </c>
      <c r="AW132">
        <f t="shared" si="90"/>
        <v>6.4279799999999998E-2</v>
      </c>
      <c r="AX132">
        <f t="shared" si="91"/>
        <v>0</v>
      </c>
      <c r="AZ132" s="1" t="str" cm="1">
        <f t="array" ref="AZ132">IF(INDEX(Utilities!132:132,$B$15)="","",INDEX(Utilities!132:132,$B$15))</f>
        <v/>
      </c>
      <c r="BA132" s="1" t="str" cm="1">
        <f t="array" ref="BA132">IF(INDEX(Utilities!132:132,$B$15 + 5)="","",INDEX(Utilities!132:132,$B$15 + 5))</f>
        <v/>
      </c>
      <c r="BC132">
        <f t="shared" si="82"/>
        <v>2142</v>
      </c>
      <c r="BD132">
        <f t="shared" ref="BD132:BD195" si="112">INDEX(AZ$3:AZ$100,IFERROR(MATCH(BC132, AZ$3:AZ$100),1))</f>
        <v>2040</v>
      </c>
      <c r="BE132" cm="1">
        <f t="array" ref="BE132">IF(BD132&gt;=MAX($D$3:$D$100),MAX($D$3:$D$100),IF(BC132&lt;$D$3,$D$3,INDEX($D$3:$D$100,MATCH(BC132,$D$3:$D$100)+1)))</f>
        <v>2040</v>
      </c>
      <c r="BF132">
        <f t="shared" ref="BF132:BF195" si="113">INDEX(BA$3:BA$100,MATCH(BD132,AZ$3:AZ$100))</f>
        <v>0.40600000000000003</v>
      </c>
      <c r="BG132">
        <f t="shared" ref="BG132:BG195" si="114">INDEX(BA$3:BA$100,MATCH(BE132,AZ$3:AZ$100))</f>
        <v>0.40600000000000003</v>
      </c>
      <c r="BH132">
        <f t="shared" ref="BH132:BH195" si="115">IF(BD132=BE132,BF132,BF132+(BG132-BF132)*((BC132-BD132)/(BE132-BD132)))</f>
        <v>0.40600000000000003</v>
      </c>
      <c r="BI132">
        <f t="shared" si="92"/>
        <v>432.79600000000005</v>
      </c>
      <c r="BJ132">
        <f t="shared" si="93"/>
        <v>0</v>
      </c>
      <c r="BL132" s="1" t="str" cm="1">
        <f t="array" ref="BL132">IF(INDEX(Utilities!132:132,$B$15)="","",INDEX(Utilities!132:132,$B$15))</f>
        <v/>
      </c>
      <c r="BM132" s="1" t="str" cm="1">
        <f t="array" ref="BM132">IF(INDEX(Utilities!132:132,$B$15 + 6)="","",INDEX(Utilities!132:132,$B$15 + 6))</f>
        <v/>
      </c>
      <c r="BO132">
        <f t="shared" si="83"/>
        <v>2142</v>
      </c>
      <c r="BP132">
        <f t="shared" ref="BP132:BP195" si="116">INDEX(BL$3:BL$100,IFERROR(MATCH(BO132, BL$3:BL$100),1))</f>
        <v>2040</v>
      </c>
      <c r="BQ132" cm="1">
        <f t="array" ref="BQ132">IF(BP132&gt;=MAX($D$3:$D$100),MAX($D$3:$D$100),IF(BO132&lt;$D$3,$D$3,INDEX($D$3:$D$100,MATCH(BO132,$D$3:$D$100)+1)))</f>
        <v>2040</v>
      </c>
      <c r="BR132">
        <f t="shared" ref="BR132:BR195" si="117">INDEX(BM$3:BM$100,MATCH(BP132,BL$3:BL$100))</f>
        <v>6.1510000000000007</v>
      </c>
      <c r="BS132">
        <f t="shared" ref="BS132:BS195" si="118">INDEX(BM$3:BM$100,MATCH(BQ132,BL$3:BL$100))</f>
        <v>6.1510000000000007</v>
      </c>
      <c r="BT132">
        <f t="shared" ref="BT132:BT195" si="119">IF(BP132=BQ132,BR132,BR132+(BS132-BR132)*((BO132-BP132)/(BQ132-BP132)))</f>
        <v>6.1510000000000007</v>
      </c>
      <c r="BU132">
        <f t="shared" si="94"/>
        <v>6556.9660000000003</v>
      </c>
      <c r="BV132">
        <f t="shared" si="95"/>
        <v>0</v>
      </c>
    </row>
    <row r="133" spans="7:74" x14ac:dyDescent="0.25">
      <c r="G133">
        <f t="shared" ref="G133:G196" si="120">G132+1</f>
        <v>2143</v>
      </c>
      <c r="H133">
        <f t="shared" si="96"/>
        <v>2040</v>
      </c>
      <c r="I133" cm="1">
        <f t="array" ref="I133">IF(H133&gt;=MAX($D$3:$D$100),MAX($D$3:$D$100),IF(G133&lt;$D$3,$D$3,INDEX($D$3:$D$100,MATCH(G133,$D$3:$D$100)+1)))</f>
        <v>2040</v>
      </c>
      <c r="J133">
        <f t="shared" si="97"/>
        <v>4.0300000000000002E-2</v>
      </c>
      <c r="K133">
        <f t="shared" si="98"/>
        <v>4.0300000000000002E-2</v>
      </c>
      <c r="L133">
        <f t="shared" si="99"/>
        <v>4.0300000000000002E-2</v>
      </c>
      <c r="M133">
        <f t="shared" si="84"/>
        <v>42.959800000000001</v>
      </c>
      <c r="N133">
        <f t="shared" si="85"/>
        <v>0</v>
      </c>
      <c r="S133">
        <f t="shared" ref="S133:S196" si="121">S132+1</f>
        <v>2143</v>
      </c>
      <c r="T133">
        <f t="shared" si="100"/>
        <v>2040</v>
      </c>
      <c r="U133" cm="1">
        <f t="array" ref="U133">IF(T133&gt;=MAX($D$3:$D$100),MAX($D$3:$D$100),IF(S133&lt;$D$3,$D$3,INDEX($D$3:$D$100,MATCH(S133,$D$3:$D$100)+1)))</f>
        <v>2040</v>
      </c>
      <c r="V133">
        <f t="shared" si="101"/>
        <v>2.73E-5</v>
      </c>
      <c r="W133">
        <f t="shared" si="102"/>
        <v>2.73E-5</v>
      </c>
      <c r="X133">
        <f t="shared" si="103"/>
        <v>2.73E-5</v>
      </c>
      <c r="Y133">
        <f t="shared" si="86"/>
        <v>2.9101800000000001E-2</v>
      </c>
      <c r="Z133">
        <f t="shared" si="87"/>
        <v>0</v>
      </c>
      <c r="AB133" s="1" t="str" cm="1">
        <f t="array" ref="AB133">IF(INDEX(Utilities!133:133,$B$15)="","",INDEX(Utilities!133:133,$B$15))</f>
        <v/>
      </c>
      <c r="AC133" s="1" t="str" cm="1">
        <f t="array" ref="AC133">IF(INDEX(Utilities!133:133,$B$15 + 3)="","",INDEX(Utilities!133:133,$B$15 + 3))</f>
        <v/>
      </c>
      <c r="AE133">
        <f t="shared" ref="AE133:AE196" si="122">AE132+1</f>
        <v>2143</v>
      </c>
      <c r="AF133">
        <f t="shared" si="104"/>
        <v>2040</v>
      </c>
      <c r="AG133" cm="1">
        <f t="array" ref="AG133">IF(AF133&gt;=MAX($D$3:$D$100),MAX($D$3:$D$100),IF(AE133&lt;$D$3,$D$3,INDEX($D$3:$D$100,MATCH(AE133,$D$3:$D$100)+1)))</f>
        <v>2040</v>
      </c>
      <c r="AH133">
        <f t="shared" si="105"/>
        <v>2.6800000000000001E-4</v>
      </c>
      <c r="AI133">
        <f t="shared" si="106"/>
        <v>2.6800000000000001E-4</v>
      </c>
      <c r="AJ133">
        <f t="shared" si="107"/>
        <v>2.6800000000000001E-4</v>
      </c>
      <c r="AK133">
        <f t="shared" si="88"/>
        <v>0.285688</v>
      </c>
      <c r="AL133">
        <f t="shared" si="89"/>
        <v>0</v>
      </c>
      <c r="AN133" s="1" t="str" cm="1">
        <f t="array" ref="AN133">IF(INDEX(Utilities!133:133,$B$15)="","",INDEX(Utilities!133:133,$B$15))</f>
        <v/>
      </c>
      <c r="AO133" s="1" t="str" cm="1">
        <f t="array" ref="AO133">IF(INDEX(Utilities!133:133,$B$15 + 4)="","",INDEX(Utilities!133:133,$B$15 + 4))</f>
        <v/>
      </c>
      <c r="AQ133">
        <f t="shared" ref="AQ133:AQ196" si="123">AQ132+1</f>
        <v>2143</v>
      </c>
      <c r="AR133">
        <f t="shared" si="108"/>
        <v>2040</v>
      </c>
      <c r="AS133" cm="1">
        <f t="array" ref="AS133">IF(AR133&gt;=MAX($D$3:$D$100),MAX($D$3:$D$100),IF(AQ133&lt;$D$3,$D$3,INDEX($D$3:$D$100,MATCH(AQ133,$D$3:$D$100)+1)))</f>
        <v>2040</v>
      </c>
      <c r="AT133">
        <f t="shared" si="109"/>
        <v>6.0300000000000002E-5</v>
      </c>
      <c r="AU133">
        <f t="shared" si="110"/>
        <v>6.0300000000000002E-5</v>
      </c>
      <c r="AV133">
        <f t="shared" si="111"/>
        <v>6.0300000000000002E-5</v>
      </c>
      <c r="AW133">
        <f t="shared" si="90"/>
        <v>6.4279799999999998E-2</v>
      </c>
      <c r="AX133">
        <f t="shared" si="91"/>
        <v>0</v>
      </c>
      <c r="AZ133" s="1" t="str" cm="1">
        <f t="array" ref="AZ133">IF(INDEX(Utilities!133:133,$B$15)="","",INDEX(Utilities!133:133,$B$15))</f>
        <v/>
      </c>
      <c r="BA133" s="1" t="str" cm="1">
        <f t="array" ref="BA133">IF(INDEX(Utilities!133:133,$B$15 + 5)="","",INDEX(Utilities!133:133,$B$15 + 5))</f>
        <v/>
      </c>
      <c r="BC133">
        <f t="shared" ref="BC133:BC196" si="124">BC132+1</f>
        <v>2143</v>
      </c>
      <c r="BD133">
        <f t="shared" si="112"/>
        <v>2040</v>
      </c>
      <c r="BE133" cm="1">
        <f t="array" ref="BE133">IF(BD133&gt;=MAX($D$3:$D$100),MAX($D$3:$D$100),IF(BC133&lt;$D$3,$D$3,INDEX($D$3:$D$100,MATCH(BC133,$D$3:$D$100)+1)))</f>
        <v>2040</v>
      </c>
      <c r="BF133">
        <f t="shared" si="113"/>
        <v>0.40600000000000003</v>
      </c>
      <c r="BG133">
        <f t="shared" si="114"/>
        <v>0.40600000000000003</v>
      </c>
      <c r="BH133">
        <f t="shared" si="115"/>
        <v>0.40600000000000003</v>
      </c>
      <c r="BI133">
        <f t="shared" si="92"/>
        <v>432.79600000000005</v>
      </c>
      <c r="BJ133">
        <f t="shared" si="93"/>
        <v>0</v>
      </c>
      <c r="BL133" s="1" t="str" cm="1">
        <f t="array" ref="BL133">IF(INDEX(Utilities!133:133,$B$15)="","",INDEX(Utilities!133:133,$B$15))</f>
        <v/>
      </c>
      <c r="BM133" s="1" t="str" cm="1">
        <f t="array" ref="BM133">IF(INDEX(Utilities!133:133,$B$15 + 6)="","",INDEX(Utilities!133:133,$B$15 + 6))</f>
        <v/>
      </c>
      <c r="BO133">
        <f t="shared" ref="BO133:BO196" si="125">BO132+1</f>
        <v>2143</v>
      </c>
      <c r="BP133">
        <f t="shared" si="116"/>
        <v>2040</v>
      </c>
      <c r="BQ133" cm="1">
        <f t="array" ref="BQ133">IF(BP133&gt;=MAX($D$3:$D$100),MAX($D$3:$D$100),IF(BO133&lt;$D$3,$D$3,INDEX($D$3:$D$100,MATCH(BO133,$D$3:$D$100)+1)))</f>
        <v>2040</v>
      </c>
      <c r="BR133">
        <f t="shared" si="117"/>
        <v>6.1510000000000007</v>
      </c>
      <c r="BS133">
        <f t="shared" si="118"/>
        <v>6.1510000000000007</v>
      </c>
      <c r="BT133">
        <f t="shared" si="119"/>
        <v>6.1510000000000007</v>
      </c>
      <c r="BU133">
        <f t="shared" si="94"/>
        <v>6556.9660000000003</v>
      </c>
      <c r="BV133">
        <f t="shared" si="95"/>
        <v>0</v>
      </c>
    </row>
    <row r="134" spans="7:74" x14ac:dyDescent="0.25">
      <c r="G134">
        <f t="shared" si="120"/>
        <v>2144</v>
      </c>
      <c r="H134">
        <f t="shared" si="96"/>
        <v>2040</v>
      </c>
      <c r="I134" cm="1">
        <f t="array" ref="I134">IF(H134&gt;=MAX($D$3:$D$100),MAX($D$3:$D$100),IF(G134&lt;$D$3,$D$3,INDEX($D$3:$D$100,MATCH(G134,$D$3:$D$100)+1)))</f>
        <v>2040</v>
      </c>
      <c r="J134">
        <f t="shared" si="97"/>
        <v>4.0300000000000002E-2</v>
      </c>
      <c r="K134">
        <f t="shared" si="98"/>
        <v>4.0300000000000002E-2</v>
      </c>
      <c r="L134">
        <f t="shared" si="99"/>
        <v>4.0300000000000002E-2</v>
      </c>
      <c r="M134">
        <f t="shared" si="84"/>
        <v>42.959800000000001</v>
      </c>
      <c r="N134">
        <f t="shared" si="85"/>
        <v>0</v>
      </c>
      <c r="S134">
        <f t="shared" si="121"/>
        <v>2144</v>
      </c>
      <c r="T134">
        <f t="shared" si="100"/>
        <v>2040</v>
      </c>
      <c r="U134" cm="1">
        <f t="array" ref="U134">IF(T134&gt;=MAX($D$3:$D$100),MAX($D$3:$D$100),IF(S134&lt;$D$3,$D$3,INDEX($D$3:$D$100,MATCH(S134,$D$3:$D$100)+1)))</f>
        <v>2040</v>
      </c>
      <c r="V134">
        <f t="shared" si="101"/>
        <v>2.73E-5</v>
      </c>
      <c r="W134">
        <f t="shared" si="102"/>
        <v>2.73E-5</v>
      </c>
      <c r="X134">
        <f t="shared" si="103"/>
        <v>2.73E-5</v>
      </c>
      <c r="Y134">
        <f t="shared" si="86"/>
        <v>2.9101800000000001E-2</v>
      </c>
      <c r="Z134">
        <f t="shared" si="87"/>
        <v>0</v>
      </c>
      <c r="AB134" s="1" t="str" cm="1">
        <f t="array" ref="AB134">IF(INDEX(Utilities!134:134,$B$15)="","",INDEX(Utilities!134:134,$B$15))</f>
        <v/>
      </c>
      <c r="AC134" s="1" t="str" cm="1">
        <f t="array" ref="AC134">IF(INDEX(Utilities!134:134,$B$15 + 3)="","",INDEX(Utilities!134:134,$B$15 + 3))</f>
        <v/>
      </c>
      <c r="AE134">
        <f t="shared" si="122"/>
        <v>2144</v>
      </c>
      <c r="AF134">
        <f t="shared" si="104"/>
        <v>2040</v>
      </c>
      <c r="AG134" cm="1">
        <f t="array" ref="AG134">IF(AF134&gt;=MAX($D$3:$D$100),MAX($D$3:$D$100),IF(AE134&lt;$D$3,$D$3,INDEX($D$3:$D$100,MATCH(AE134,$D$3:$D$100)+1)))</f>
        <v>2040</v>
      </c>
      <c r="AH134">
        <f t="shared" si="105"/>
        <v>2.6800000000000001E-4</v>
      </c>
      <c r="AI134">
        <f t="shared" si="106"/>
        <v>2.6800000000000001E-4</v>
      </c>
      <c r="AJ134">
        <f t="shared" si="107"/>
        <v>2.6800000000000001E-4</v>
      </c>
      <c r="AK134">
        <f t="shared" si="88"/>
        <v>0.285688</v>
      </c>
      <c r="AL134">
        <f t="shared" si="89"/>
        <v>0</v>
      </c>
      <c r="AN134" s="1" t="str" cm="1">
        <f t="array" ref="AN134">IF(INDEX(Utilities!134:134,$B$15)="","",INDEX(Utilities!134:134,$B$15))</f>
        <v/>
      </c>
      <c r="AO134" s="1" t="str" cm="1">
        <f t="array" ref="AO134">IF(INDEX(Utilities!134:134,$B$15 + 4)="","",INDEX(Utilities!134:134,$B$15 + 4))</f>
        <v/>
      </c>
      <c r="AQ134">
        <f t="shared" si="123"/>
        <v>2144</v>
      </c>
      <c r="AR134">
        <f t="shared" si="108"/>
        <v>2040</v>
      </c>
      <c r="AS134" cm="1">
        <f t="array" ref="AS134">IF(AR134&gt;=MAX($D$3:$D$100),MAX($D$3:$D$100),IF(AQ134&lt;$D$3,$D$3,INDEX($D$3:$D$100,MATCH(AQ134,$D$3:$D$100)+1)))</f>
        <v>2040</v>
      </c>
      <c r="AT134">
        <f t="shared" si="109"/>
        <v>6.0300000000000002E-5</v>
      </c>
      <c r="AU134">
        <f t="shared" si="110"/>
        <v>6.0300000000000002E-5</v>
      </c>
      <c r="AV134">
        <f t="shared" si="111"/>
        <v>6.0300000000000002E-5</v>
      </c>
      <c r="AW134">
        <f t="shared" si="90"/>
        <v>6.4279799999999998E-2</v>
      </c>
      <c r="AX134">
        <f t="shared" si="91"/>
        <v>0</v>
      </c>
      <c r="AZ134" s="1" t="str" cm="1">
        <f t="array" ref="AZ134">IF(INDEX(Utilities!134:134,$B$15)="","",INDEX(Utilities!134:134,$B$15))</f>
        <v/>
      </c>
      <c r="BA134" s="1" t="str" cm="1">
        <f t="array" ref="BA134">IF(INDEX(Utilities!134:134,$B$15 + 5)="","",INDEX(Utilities!134:134,$B$15 + 5))</f>
        <v/>
      </c>
      <c r="BC134">
        <f t="shared" si="124"/>
        <v>2144</v>
      </c>
      <c r="BD134">
        <f t="shared" si="112"/>
        <v>2040</v>
      </c>
      <c r="BE134" cm="1">
        <f t="array" ref="BE134">IF(BD134&gt;=MAX($D$3:$D$100),MAX($D$3:$D$100),IF(BC134&lt;$D$3,$D$3,INDEX($D$3:$D$100,MATCH(BC134,$D$3:$D$100)+1)))</f>
        <v>2040</v>
      </c>
      <c r="BF134">
        <f t="shared" si="113"/>
        <v>0.40600000000000003</v>
      </c>
      <c r="BG134">
        <f t="shared" si="114"/>
        <v>0.40600000000000003</v>
      </c>
      <c r="BH134">
        <f t="shared" si="115"/>
        <v>0.40600000000000003</v>
      </c>
      <c r="BI134">
        <f t="shared" si="92"/>
        <v>432.79600000000005</v>
      </c>
      <c r="BJ134">
        <f t="shared" si="93"/>
        <v>0</v>
      </c>
      <c r="BL134" s="1" t="str" cm="1">
        <f t="array" ref="BL134">IF(INDEX(Utilities!134:134,$B$15)="","",INDEX(Utilities!134:134,$B$15))</f>
        <v/>
      </c>
      <c r="BM134" s="1" t="str" cm="1">
        <f t="array" ref="BM134">IF(INDEX(Utilities!134:134,$B$15 + 6)="","",INDEX(Utilities!134:134,$B$15 + 6))</f>
        <v/>
      </c>
      <c r="BO134">
        <f t="shared" si="125"/>
        <v>2144</v>
      </c>
      <c r="BP134">
        <f t="shared" si="116"/>
        <v>2040</v>
      </c>
      <c r="BQ134" cm="1">
        <f t="array" ref="BQ134">IF(BP134&gt;=MAX($D$3:$D$100),MAX($D$3:$D$100),IF(BO134&lt;$D$3,$D$3,INDEX($D$3:$D$100,MATCH(BO134,$D$3:$D$100)+1)))</f>
        <v>2040</v>
      </c>
      <c r="BR134">
        <f t="shared" si="117"/>
        <v>6.1510000000000007</v>
      </c>
      <c r="BS134">
        <f t="shared" si="118"/>
        <v>6.1510000000000007</v>
      </c>
      <c r="BT134">
        <f t="shared" si="119"/>
        <v>6.1510000000000007</v>
      </c>
      <c r="BU134">
        <f t="shared" si="94"/>
        <v>6556.9660000000003</v>
      </c>
      <c r="BV134">
        <f t="shared" si="95"/>
        <v>0</v>
      </c>
    </row>
    <row r="135" spans="7:74" x14ac:dyDescent="0.25">
      <c r="G135">
        <f t="shared" si="120"/>
        <v>2145</v>
      </c>
      <c r="H135">
        <f t="shared" si="96"/>
        <v>2040</v>
      </c>
      <c r="I135" cm="1">
        <f t="array" ref="I135">IF(H135&gt;=MAX($D$3:$D$100),MAX($D$3:$D$100),IF(G135&lt;$D$3,$D$3,INDEX($D$3:$D$100,MATCH(G135,$D$3:$D$100)+1)))</f>
        <v>2040</v>
      </c>
      <c r="J135">
        <f t="shared" si="97"/>
        <v>4.0300000000000002E-2</v>
      </c>
      <c r="K135">
        <f t="shared" si="98"/>
        <v>4.0300000000000002E-2</v>
      </c>
      <c r="L135">
        <f t="shared" si="99"/>
        <v>4.0300000000000002E-2</v>
      </c>
      <c r="M135">
        <f t="shared" si="84"/>
        <v>42.959800000000001</v>
      </c>
      <c r="N135">
        <f t="shared" si="85"/>
        <v>0</v>
      </c>
      <c r="S135">
        <f t="shared" si="121"/>
        <v>2145</v>
      </c>
      <c r="T135">
        <f t="shared" si="100"/>
        <v>2040</v>
      </c>
      <c r="U135" cm="1">
        <f t="array" ref="U135">IF(T135&gt;=MAX($D$3:$D$100),MAX($D$3:$D$100),IF(S135&lt;$D$3,$D$3,INDEX($D$3:$D$100,MATCH(S135,$D$3:$D$100)+1)))</f>
        <v>2040</v>
      </c>
      <c r="V135">
        <f t="shared" si="101"/>
        <v>2.73E-5</v>
      </c>
      <c r="W135">
        <f t="shared" si="102"/>
        <v>2.73E-5</v>
      </c>
      <c r="X135">
        <f t="shared" si="103"/>
        <v>2.73E-5</v>
      </c>
      <c r="Y135">
        <f t="shared" si="86"/>
        <v>2.9101800000000001E-2</v>
      </c>
      <c r="Z135">
        <f t="shared" si="87"/>
        <v>0</v>
      </c>
      <c r="AB135" s="1" t="str" cm="1">
        <f t="array" ref="AB135">IF(INDEX(Utilities!135:135,$B$15)="","",INDEX(Utilities!135:135,$B$15))</f>
        <v/>
      </c>
      <c r="AC135" s="1" t="str" cm="1">
        <f t="array" ref="AC135">IF(INDEX(Utilities!135:135,$B$15 + 3)="","",INDEX(Utilities!135:135,$B$15 + 3))</f>
        <v/>
      </c>
      <c r="AE135">
        <f t="shared" si="122"/>
        <v>2145</v>
      </c>
      <c r="AF135">
        <f t="shared" si="104"/>
        <v>2040</v>
      </c>
      <c r="AG135" cm="1">
        <f t="array" ref="AG135">IF(AF135&gt;=MAX($D$3:$D$100),MAX($D$3:$D$100),IF(AE135&lt;$D$3,$D$3,INDEX($D$3:$D$100,MATCH(AE135,$D$3:$D$100)+1)))</f>
        <v>2040</v>
      </c>
      <c r="AH135">
        <f t="shared" si="105"/>
        <v>2.6800000000000001E-4</v>
      </c>
      <c r="AI135">
        <f t="shared" si="106"/>
        <v>2.6800000000000001E-4</v>
      </c>
      <c r="AJ135">
        <f t="shared" si="107"/>
        <v>2.6800000000000001E-4</v>
      </c>
      <c r="AK135">
        <f t="shared" si="88"/>
        <v>0.285688</v>
      </c>
      <c r="AL135">
        <f t="shared" si="89"/>
        <v>0</v>
      </c>
      <c r="AN135" s="1" t="str" cm="1">
        <f t="array" ref="AN135">IF(INDEX(Utilities!135:135,$B$15)="","",INDEX(Utilities!135:135,$B$15))</f>
        <v/>
      </c>
      <c r="AO135" s="1" t="str" cm="1">
        <f t="array" ref="AO135">IF(INDEX(Utilities!135:135,$B$15 + 4)="","",INDEX(Utilities!135:135,$B$15 + 4))</f>
        <v/>
      </c>
      <c r="AQ135">
        <f t="shared" si="123"/>
        <v>2145</v>
      </c>
      <c r="AR135">
        <f t="shared" si="108"/>
        <v>2040</v>
      </c>
      <c r="AS135" cm="1">
        <f t="array" ref="AS135">IF(AR135&gt;=MAX($D$3:$D$100),MAX($D$3:$D$100),IF(AQ135&lt;$D$3,$D$3,INDEX($D$3:$D$100,MATCH(AQ135,$D$3:$D$100)+1)))</f>
        <v>2040</v>
      </c>
      <c r="AT135">
        <f t="shared" si="109"/>
        <v>6.0300000000000002E-5</v>
      </c>
      <c r="AU135">
        <f t="shared" si="110"/>
        <v>6.0300000000000002E-5</v>
      </c>
      <c r="AV135">
        <f t="shared" si="111"/>
        <v>6.0300000000000002E-5</v>
      </c>
      <c r="AW135">
        <f t="shared" si="90"/>
        <v>6.4279799999999998E-2</v>
      </c>
      <c r="AX135">
        <f t="shared" si="91"/>
        <v>0</v>
      </c>
      <c r="AZ135" s="1" t="str" cm="1">
        <f t="array" ref="AZ135">IF(INDEX(Utilities!135:135,$B$15)="","",INDEX(Utilities!135:135,$B$15))</f>
        <v/>
      </c>
      <c r="BA135" s="1" t="str" cm="1">
        <f t="array" ref="BA135">IF(INDEX(Utilities!135:135,$B$15 + 5)="","",INDEX(Utilities!135:135,$B$15 + 5))</f>
        <v/>
      </c>
      <c r="BC135">
        <f t="shared" si="124"/>
        <v>2145</v>
      </c>
      <c r="BD135">
        <f t="shared" si="112"/>
        <v>2040</v>
      </c>
      <c r="BE135" cm="1">
        <f t="array" ref="BE135">IF(BD135&gt;=MAX($D$3:$D$100),MAX($D$3:$D$100),IF(BC135&lt;$D$3,$D$3,INDEX($D$3:$D$100,MATCH(BC135,$D$3:$D$100)+1)))</f>
        <v>2040</v>
      </c>
      <c r="BF135">
        <f t="shared" si="113"/>
        <v>0.40600000000000003</v>
      </c>
      <c r="BG135">
        <f t="shared" si="114"/>
        <v>0.40600000000000003</v>
      </c>
      <c r="BH135">
        <f t="shared" si="115"/>
        <v>0.40600000000000003</v>
      </c>
      <c r="BI135">
        <f t="shared" si="92"/>
        <v>432.79600000000005</v>
      </c>
      <c r="BJ135">
        <f t="shared" si="93"/>
        <v>0</v>
      </c>
      <c r="BL135" s="1" t="str" cm="1">
        <f t="array" ref="BL135">IF(INDEX(Utilities!135:135,$B$15)="","",INDEX(Utilities!135:135,$B$15))</f>
        <v/>
      </c>
      <c r="BM135" s="1" t="str" cm="1">
        <f t="array" ref="BM135">IF(INDEX(Utilities!135:135,$B$15 + 6)="","",INDEX(Utilities!135:135,$B$15 + 6))</f>
        <v/>
      </c>
      <c r="BO135">
        <f t="shared" si="125"/>
        <v>2145</v>
      </c>
      <c r="BP135">
        <f t="shared" si="116"/>
        <v>2040</v>
      </c>
      <c r="BQ135" cm="1">
        <f t="array" ref="BQ135">IF(BP135&gt;=MAX($D$3:$D$100),MAX($D$3:$D$100),IF(BO135&lt;$D$3,$D$3,INDEX($D$3:$D$100,MATCH(BO135,$D$3:$D$100)+1)))</f>
        <v>2040</v>
      </c>
      <c r="BR135">
        <f t="shared" si="117"/>
        <v>6.1510000000000007</v>
      </c>
      <c r="BS135">
        <f t="shared" si="118"/>
        <v>6.1510000000000007</v>
      </c>
      <c r="BT135">
        <f t="shared" si="119"/>
        <v>6.1510000000000007</v>
      </c>
      <c r="BU135">
        <f t="shared" si="94"/>
        <v>6556.9660000000003</v>
      </c>
      <c r="BV135">
        <f t="shared" si="95"/>
        <v>0</v>
      </c>
    </row>
    <row r="136" spans="7:74" x14ac:dyDescent="0.25">
      <c r="G136">
        <f t="shared" si="120"/>
        <v>2146</v>
      </c>
      <c r="H136">
        <f t="shared" si="96"/>
        <v>2040</v>
      </c>
      <c r="I136" cm="1">
        <f t="array" ref="I136">IF(H136&gt;=MAX($D$3:$D$100),MAX($D$3:$D$100),IF(G136&lt;$D$3,$D$3,INDEX($D$3:$D$100,MATCH(G136,$D$3:$D$100)+1)))</f>
        <v>2040</v>
      </c>
      <c r="J136">
        <f t="shared" si="97"/>
        <v>4.0300000000000002E-2</v>
      </c>
      <c r="K136">
        <f t="shared" si="98"/>
        <v>4.0300000000000002E-2</v>
      </c>
      <c r="L136">
        <f t="shared" si="99"/>
        <v>4.0300000000000002E-2</v>
      </c>
      <c r="M136">
        <f t="shared" si="84"/>
        <v>42.959800000000001</v>
      </c>
      <c r="N136">
        <f t="shared" si="85"/>
        <v>0</v>
      </c>
      <c r="S136">
        <f t="shared" si="121"/>
        <v>2146</v>
      </c>
      <c r="T136">
        <f t="shared" si="100"/>
        <v>2040</v>
      </c>
      <c r="U136" cm="1">
        <f t="array" ref="U136">IF(T136&gt;=MAX($D$3:$D$100),MAX($D$3:$D$100),IF(S136&lt;$D$3,$D$3,INDEX($D$3:$D$100,MATCH(S136,$D$3:$D$100)+1)))</f>
        <v>2040</v>
      </c>
      <c r="V136">
        <f t="shared" si="101"/>
        <v>2.73E-5</v>
      </c>
      <c r="W136">
        <f t="shared" si="102"/>
        <v>2.73E-5</v>
      </c>
      <c r="X136">
        <f t="shared" si="103"/>
        <v>2.73E-5</v>
      </c>
      <c r="Y136">
        <f t="shared" si="86"/>
        <v>2.9101800000000001E-2</v>
      </c>
      <c r="Z136">
        <f t="shared" si="87"/>
        <v>0</v>
      </c>
      <c r="AB136" s="1" t="str" cm="1">
        <f t="array" ref="AB136">IF(INDEX(Utilities!136:136,$B$15)="","",INDEX(Utilities!136:136,$B$15))</f>
        <v/>
      </c>
      <c r="AC136" s="1" t="str" cm="1">
        <f t="array" ref="AC136">IF(INDEX(Utilities!136:136,$B$15 + 3)="","",INDEX(Utilities!136:136,$B$15 + 3))</f>
        <v/>
      </c>
      <c r="AE136">
        <f t="shared" si="122"/>
        <v>2146</v>
      </c>
      <c r="AF136">
        <f t="shared" si="104"/>
        <v>2040</v>
      </c>
      <c r="AG136" cm="1">
        <f t="array" ref="AG136">IF(AF136&gt;=MAX($D$3:$D$100),MAX($D$3:$D$100),IF(AE136&lt;$D$3,$D$3,INDEX($D$3:$D$100,MATCH(AE136,$D$3:$D$100)+1)))</f>
        <v>2040</v>
      </c>
      <c r="AH136">
        <f t="shared" si="105"/>
        <v>2.6800000000000001E-4</v>
      </c>
      <c r="AI136">
        <f t="shared" si="106"/>
        <v>2.6800000000000001E-4</v>
      </c>
      <c r="AJ136">
        <f t="shared" si="107"/>
        <v>2.6800000000000001E-4</v>
      </c>
      <c r="AK136">
        <f t="shared" si="88"/>
        <v>0.285688</v>
      </c>
      <c r="AL136">
        <f t="shared" si="89"/>
        <v>0</v>
      </c>
      <c r="AN136" s="1" t="str" cm="1">
        <f t="array" ref="AN136">IF(INDEX(Utilities!136:136,$B$15)="","",INDEX(Utilities!136:136,$B$15))</f>
        <v/>
      </c>
      <c r="AO136" s="1" t="str" cm="1">
        <f t="array" ref="AO136">IF(INDEX(Utilities!136:136,$B$15 + 4)="","",INDEX(Utilities!136:136,$B$15 + 4))</f>
        <v/>
      </c>
      <c r="AQ136">
        <f t="shared" si="123"/>
        <v>2146</v>
      </c>
      <c r="AR136">
        <f t="shared" si="108"/>
        <v>2040</v>
      </c>
      <c r="AS136" cm="1">
        <f t="array" ref="AS136">IF(AR136&gt;=MAX($D$3:$D$100),MAX($D$3:$D$100),IF(AQ136&lt;$D$3,$D$3,INDEX($D$3:$D$100,MATCH(AQ136,$D$3:$D$100)+1)))</f>
        <v>2040</v>
      </c>
      <c r="AT136">
        <f t="shared" si="109"/>
        <v>6.0300000000000002E-5</v>
      </c>
      <c r="AU136">
        <f t="shared" si="110"/>
        <v>6.0300000000000002E-5</v>
      </c>
      <c r="AV136">
        <f t="shared" si="111"/>
        <v>6.0300000000000002E-5</v>
      </c>
      <c r="AW136">
        <f t="shared" si="90"/>
        <v>6.4279799999999998E-2</v>
      </c>
      <c r="AX136">
        <f t="shared" si="91"/>
        <v>0</v>
      </c>
      <c r="AZ136" s="1" t="str" cm="1">
        <f t="array" ref="AZ136">IF(INDEX(Utilities!136:136,$B$15)="","",INDEX(Utilities!136:136,$B$15))</f>
        <v/>
      </c>
      <c r="BA136" s="1" t="str" cm="1">
        <f t="array" ref="BA136">IF(INDEX(Utilities!136:136,$B$15 + 5)="","",INDEX(Utilities!136:136,$B$15 + 5))</f>
        <v/>
      </c>
      <c r="BC136">
        <f t="shared" si="124"/>
        <v>2146</v>
      </c>
      <c r="BD136">
        <f t="shared" si="112"/>
        <v>2040</v>
      </c>
      <c r="BE136" cm="1">
        <f t="array" ref="BE136">IF(BD136&gt;=MAX($D$3:$D$100),MAX($D$3:$D$100),IF(BC136&lt;$D$3,$D$3,INDEX($D$3:$D$100,MATCH(BC136,$D$3:$D$100)+1)))</f>
        <v>2040</v>
      </c>
      <c r="BF136">
        <f t="shared" si="113"/>
        <v>0.40600000000000003</v>
      </c>
      <c r="BG136">
        <f t="shared" si="114"/>
        <v>0.40600000000000003</v>
      </c>
      <c r="BH136">
        <f t="shared" si="115"/>
        <v>0.40600000000000003</v>
      </c>
      <c r="BI136">
        <f t="shared" si="92"/>
        <v>432.79600000000005</v>
      </c>
      <c r="BJ136">
        <f t="shared" si="93"/>
        <v>0</v>
      </c>
      <c r="BL136" s="1" t="str" cm="1">
        <f t="array" ref="BL136">IF(INDEX(Utilities!136:136,$B$15)="","",INDEX(Utilities!136:136,$B$15))</f>
        <v/>
      </c>
      <c r="BM136" s="1" t="str" cm="1">
        <f t="array" ref="BM136">IF(INDEX(Utilities!136:136,$B$15 + 6)="","",INDEX(Utilities!136:136,$B$15 + 6))</f>
        <v/>
      </c>
      <c r="BO136">
        <f t="shared" si="125"/>
        <v>2146</v>
      </c>
      <c r="BP136">
        <f t="shared" si="116"/>
        <v>2040</v>
      </c>
      <c r="BQ136" cm="1">
        <f t="array" ref="BQ136">IF(BP136&gt;=MAX($D$3:$D$100),MAX($D$3:$D$100),IF(BO136&lt;$D$3,$D$3,INDEX($D$3:$D$100,MATCH(BO136,$D$3:$D$100)+1)))</f>
        <v>2040</v>
      </c>
      <c r="BR136">
        <f t="shared" si="117"/>
        <v>6.1510000000000007</v>
      </c>
      <c r="BS136">
        <f t="shared" si="118"/>
        <v>6.1510000000000007</v>
      </c>
      <c r="BT136">
        <f t="shared" si="119"/>
        <v>6.1510000000000007</v>
      </c>
      <c r="BU136">
        <f t="shared" si="94"/>
        <v>6556.9660000000003</v>
      </c>
      <c r="BV136">
        <f t="shared" si="95"/>
        <v>0</v>
      </c>
    </row>
    <row r="137" spans="7:74" x14ac:dyDescent="0.25">
      <c r="G137">
        <f t="shared" si="120"/>
        <v>2147</v>
      </c>
      <c r="H137">
        <f t="shared" si="96"/>
        <v>2040</v>
      </c>
      <c r="I137" cm="1">
        <f t="array" ref="I137">IF(H137&gt;=MAX($D$3:$D$100),MAX($D$3:$D$100),IF(G137&lt;$D$3,$D$3,INDEX($D$3:$D$100,MATCH(G137,$D$3:$D$100)+1)))</f>
        <v>2040</v>
      </c>
      <c r="J137">
        <f t="shared" si="97"/>
        <v>4.0300000000000002E-2</v>
      </c>
      <c r="K137">
        <f t="shared" si="98"/>
        <v>4.0300000000000002E-2</v>
      </c>
      <c r="L137">
        <f t="shared" si="99"/>
        <v>4.0300000000000002E-2</v>
      </c>
      <c r="M137">
        <f t="shared" si="84"/>
        <v>42.959800000000001</v>
      </c>
      <c r="N137">
        <f t="shared" si="85"/>
        <v>0</v>
      </c>
      <c r="S137">
        <f t="shared" si="121"/>
        <v>2147</v>
      </c>
      <c r="T137">
        <f t="shared" si="100"/>
        <v>2040</v>
      </c>
      <c r="U137" cm="1">
        <f t="array" ref="U137">IF(T137&gt;=MAX($D$3:$D$100),MAX($D$3:$D$100),IF(S137&lt;$D$3,$D$3,INDEX($D$3:$D$100,MATCH(S137,$D$3:$D$100)+1)))</f>
        <v>2040</v>
      </c>
      <c r="V137">
        <f t="shared" si="101"/>
        <v>2.73E-5</v>
      </c>
      <c r="W137">
        <f t="shared" si="102"/>
        <v>2.73E-5</v>
      </c>
      <c r="X137">
        <f t="shared" si="103"/>
        <v>2.73E-5</v>
      </c>
      <c r="Y137">
        <f t="shared" si="86"/>
        <v>2.9101800000000001E-2</v>
      </c>
      <c r="Z137">
        <f t="shared" si="87"/>
        <v>0</v>
      </c>
      <c r="AB137" s="1" t="str" cm="1">
        <f t="array" ref="AB137">IF(INDEX(Utilities!137:137,$B$15)="","",INDEX(Utilities!137:137,$B$15))</f>
        <v/>
      </c>
      <c r="AC137" s="1" t="str" cm="1">
        <f t="array" ref="AC137">IF(INDEX(Utilities!137:137,$B$15 + 3)="","",INDEX(Utilities!137:137,$B$15 + 3))</f>
        <v/>
      </c>
      <c r="AE137">
        <f t="shared" si="122"/>
        <v>2147</v>
      </c>
      <c r="AF137">
        <f t="shared" si="104"/>
        <v>2040</v>
      </c>
      <c r="AG137" cm="1">
        <f t="array" ref="AG137">IF(AF137&gt;=MAX($D$3:$D$100),MAX($D$3:$D$100),IF(AE137&lt;$D$3,$D$3,INDEX($D$3:$D$100,MATCH(AE137,$D$3:$D$100)+1)))</f>
        <v>2040</v>
      </c>
      <c r="AH137">
        <f t="shared" si="105"/>
        <v>2.6800000000000001E-4</v>
      </c>
      <c r="AI137">
        <f t="shared" si="106"/>
        <v>2.6800000000000001E-4</v>
      </c>
      <c r="AJ137">
        <f t="shared" si="107"/>
        <v>2.6800000000000001E-4</v>
      </c>
      <c r="AK137">
        <f t="shared" si="88"/>
        <v>0.285688</v>
      </c>
      <c r="AL137">
        <f t="shared" si="89"/>
        <v>0</v>
      </c>
      <c r="AN137" s="1" t="str" cm="1">
        <f t="array" ref="AN137">IF(INDEX(Utilities!137:137,$B$15)="","",INDEX(Utilities!137:137,$B$15))</f>
        <v/>
      </c>
      <c r="AO137" s="1" t="str" cm="1">
        <f t="array" ref="AO137">IF(INDEX(Utilities!137:137,$B$15 + 4)="","",INDEX(Utilities!137:137,$B$15 + 4))</f>
        <v/>
      </c>
      <c r="AQ137">
        <f t="shared" si="123"/>
        <v>2147</v>
      </c>
      <c r="AR137">
        <f t="shared" si="108"/>
        <v>2040</v>
      </c>
      <c r="AS137" cm="1">
        <f t="array" ref="AS137">IF(AR137&gt;=MAX($D$3:$D$100),MAX($D$3:$D$100),IF(AQ137&lt;$D$3,$D$3,INDEX($D$3:$D$100,MATCH(AQ137,$D$3:$D$100)+1)))</f>
        <v>2040</v>
      </c>
      <c r="AT137">
        <f t="shared" si="109"/>
        <v>6.0300000000000002E-5</v>
      </c>
      <c r="AU137">
        <f t="shared" si="110"/>
        <v>6.0300000000000002E-5</v>
      </c>
      <c r="AV137">
        <f t="shared" si="111"/>
        <v>6.0300000000000002E-5</v>
      </c>
      <c r="AW137">
        <f t="shared" si="90"/>
        <v>6.4279799999999998E-2</v>
      </c>
      <c r="AX137">
        <f t="shared" si="91"/>
        <v>0</v>
      </c>
      <c r="AZ137" s="1" t="str" cm="1">
        <f t="array" ref="AZ137">IF(INDEX(Utilities!137:137,$B$15)="","",INDEX(Utilities!137:137,$B$15))</f>
        <v/>
      </c>
      <c r="BA137" s="1" t="str" cm="1">
        <f t="array" ref="BA137">IF(INDEX(Utilities!137:137,$B$15 + 5)="","",INDEX(Utilities!137:137,$B$15 + 5))</f>
        <v/>
      </c>
      <c r="BC137">
        <f t="shared" si="124"/>
        <v>2147</v>
      </c>
      <c r="BD137">
        <f t="shared" si="112"/>
        <v>2040</v>
      </c>
      <c r="BE137" cm="1">
        <f t="array" ref="BE137">IF(BD137&gt;=MAX($D$3:$D$100),MAX($D$3:$D$100),IF(BC137&lt;$D$3,$D$3,INDEX($D$3:$D$100,MATCH(BC137,$D$3:$D$100)+1)))</f>
        <v>2040</v>
      </c>
      <c r="BF137">
        <f t="shared" si="113"/>
        <v>0.40600000000000003</v>
      </c>
      <c r="BG137">
        <f t="shared" si="114"/>
        <v>0.40600000000000003</v>
      </c>
      <c r="BH137">
        <f t="shared" si="115"/>
        <v>0.40600000000000003</v>
      </c>
      <c r="BI137">
        <f t="shared" si="92"/>
        <v>432.79600000000005</v>
      </c>
      <c r="BJ137">
        <f t="shared" si="93"/>
        <v>0</v>
      </c>
      <c r="BL137" s="1" t="str" cm="1">
        <f t="array" ref="BL137">IF(INDEX(Utilities!137:137,$B$15)="","",INDEX(Utilities!137:137,$B$15))</f>
        <v/>
      </c>
      <c r="BM137" s="1" t="str" cm="1">
        <f t="array" ref="BM137">IF(INDEX(Utilities!137:137,$B$15 + 6)="","",INDEX(Utilities!137:137,$B$15 + 6))</f>
        <v/>
      </c>
      <c r="BO137">
        <f t="shared" si="125"/>
        <v>2147</v>
      </c>
      <c r="BP137">
        <f t="shared" si="116"/>
        <v>2040</v>
      </c>
      <c r="BQ137" cm="1">
        <f t="array" ref="BQ137">IF(BP137&gt;=MAX($D$3:$D$100),MAX($D$3:$D$100),IF(BO137&lt;$D$3,$D$3,INDEX($D$3:$D$100,MATCH(BO137,$D$3:$D$100)+1)))</f>
        <v>2040</v>
      </c>
      <c r="BR137">
        <f t="shared" si="117"/>
        <v>6.1510000000000007</v>
      </c>
      <c r="BS137">
        <f t="shared" si="118"/>
        <v>6.1510000000000007</v>
      </c>
      <c r="BT137">
        <f t="shared" si="119"/>
        <v>6.1510000000000007</v>
      </c>
      <c r="BU137">
        <f t="shared" si="94"/>
        <v>6556.9660000000003</v>
      </c>
      <c r="BV137">
        <f t="shared" si="95"/>
        <v>0</v>
      </c>
    </row>
    <row r="138" spans="7:74" x14ac:dyDescent="0.25">
      <c r="G138">
        <f t="shared" si="120"/>
        <v>2148</v>
      </c>
      <c r="H138">
        <f t="shared" si="96"/>
        <v>2040</v>
      </c>
      <c r="I138" cm="1">
        <f t="array" ref="I138">IF(H138&gt;=MAX($D$3:$D$100),MAX($D$3:$D$100),IF(G138&lt;$D$3,$D$3,INDEX($D$3:$D$100,MATCH(G138,$D$3:$D$100)+1)))</f>
        <v>2040</v>
      </c>
      <c r="J138">
        <f t="shared" si="97"/>
        <v>4.0300000000000002E-2</v>
      </c>
      <c r="K138">
        <f t="shared" si="98"/>
        <v>4.0300000000000002E-2</v>
      </c>
      <c r="L138">
        <f t="shared" si="99"/>
        <v>4.0300000000000002E-2</v>
      </c>
      <c r="M138">
        <f t="shared" si="84"/>
        <v>42.959800000000001</v>
      </c>
      <c r="N138">
        <f t="shared" si="85"/>
        <v>0</v>
      </c>
      <c r="S138">
        <f t="shared" si="121"/>
        <v>2148</v>
      </c>
      <c r="T138">
        <f t="shared" si="100"/>
        <v>2040</v>
      </c>
      <c r="U138" cm="1">
        <f t="array" ref="U138">IF(T138&gt;=MAX($D$3:$D$100),MAX($D$3:$D$100),IF(S138&lt;$D$3,$D$3,INDEX($D$3:$D$100,MATCH(S138,$D$3:$D$100)+1)))</f>
        <v>2040</v>
      </c>
      <c r="V138">
        <f t="shared" si="101"/>
        <v>2.73E-5</v>
      </c>
      <c r="W138">
        <f t="shared" si="102"/>
        <v>2.73E-5</v>
      </c>
      <c r="X138">
        <f t="shared" si="103"/>
        <v>2.73E-5</v>
      </c>
      <c r="Y138">
        <f t="shared" si="86"/>
        <v>2.9101800000000001E-2</v>
      </c>
      <c r="Z138">
        <f t="shared" si="87"/>
        <v>0</v>
      </c>
      <c r="AB138" s="1" t="str" cm="1">
        <f t="array" ref="AB138">IF(INDEX(Utilities!138:138,$B$15)="","",INDEX(Utilities!138:138,$B$15))</f>
        <v/>
      </c>
      <c r="AC138" s="1" t="str" cm="1">
        <f t="array" ref="AC138">IF(INDEX(Utilities!138:138,$B$15 + 3)="","",INDEX(Utilities!138:138,$B$15 + 3))</f>
        <v/>
      </c>
      <c r="AE138">
        <f t="shared" si="122"/>
        <v>2148</v>
      </c>
      <c r="AF138">
        <f t="shared" si="104"/>
        <v>2040</v>
      </c>
      <c r="AG138" cm="1">
        <f t="array" ref="AG138">IF(AF138&gt;=MAX($D$3:$D$100),MAX($D$3:$D$100),IF(AE138&lt;$D$3,$D$3,INDEX($D$3:$D$100,MATCH(AE138,$D$3:$D$100)+1)))</f>
        <v>2040</v>
      </c>
      <c r="AH138">
        <f t="shared" si="105"/>
        <v>2.6800000000000001E-4</v>
      </c>
      <c r="AI138">
        <f t="shared" si="106"/>
        <v>2.6800000000000001E-4</v>
      </c>
      <c r="AJ138">
        <f t="shared" si="107"/>
        <v>2.6800000000000001E-4</v>
      </c>
      <c r="AK138">
        <f t="shared" si="88"/>
        <v>0.285688</v>
      </c>
      <c r="AL138">
        <f t="shared" si="89"/>
        <v>0</v>
      </c>
      <c r="AN138" s="1" t="str" cm="1">
        <f t="array" ref="AN138">IF(INDEX(Utilities!138:138,$B$15)="","",INDEX(Utilities!138:138,$B$15))</f>
        <v/>
      </c>
      <c r="AO138" s="1" t="str" cm="1">
        <f t="array" ref="AO138">IF(INDEX(Utilities!138:138,$B$15 + 4)="","",INDEX(Utilities!138:138,$B$15 + 4))</f>
        <v/>
      </c>
      <c r="AQ138">
        <f t="shared" si="123"/>
        <v>2148</v>
      </c>
      <c r="AR138">
        <f t="shared" si="108"/>
        <v>2040</v>
      </c>
      <c r="AS138" cm="1">
        <f t="array" ref="AS138">IF(AR138&gt;=MAX($D$3:$D$100),MAX($D$3:$D$100),IF(AQ138&lt;$D$3,$D$3,INDEX($D$3:$D$100,MATCH(AQ138,$D$3:$D$100)+1)))</f>
        <v>2040</v>
      </c>
      <c r="AT138">
        <f t="shared" si="109"/>
        <v>6.0300000000000002E-5</v>
      </c>
      <c r="AU138">
        <f t="shared" si="110"/>
        <v>6.0300000000000002E-5</v>
      </c>
      <c r="AV138">
        <f t="shared" si="111"/>
        <v>6.0300000000000002E-5</v>
      </c>
      <c r="AW138">
        <f t="shared" si="90"/>
        <v>6.4279799999999998E-2</v>
      </c>
      <c r="AX138">
        <f t="shared" si="91"/>
        <v>0</v>
      </c>
      <c r="AZ138" s="1" t="str" cm="1">
        <f t="array" ref="AZ138">IF(INDEX(Utilities!138:138,$B$15)="","",INDEX(Utilities!138:138,$B$15))</f>
        <v/>
      </c>
      <c r="BA138" s="1" t="str" cm="1">
        <f t="array" ref="BA138">IF(INDEX(Utilities!138:138,$B$15 + 5)="","",INDEX(Utilities!138:138,$B$15 + 5))</f>
        <v/>
      </c>
      <c r="BC138">
        <f t="shared" si="124"/>
        <v>2148</v>
      </c>
      <c r="BD138">
        <f t="shared" si="112"/>
        <v>2040</v>
      </c>
      <c r="BE138" cm="1">
        <f t="array" ref="BE138">IF(BD138&gt;=MAX($D$3:$D$100),MAX($D$3:$D$100),IF(BC138&lt;$D$3,$D$3,INDEX($D$3:$D$100,MATCH(BC138,$D$3:$D$100)+1)))</f>
        <v>2040</v>
      </c>
      <c r="BF138">
        <f t="shared" si="113"/>
        <v>0.40600000000000003</v>
      </c>
      <c r="BG138">
        <f t="shared" si="114"/>
        <v>0.40600000000000003</v>
      </c>
      <c r="BH138">
        <f t="shared" si="115"/>
        <v>0.40600000000000003</v>
      </c>
      <c r="BI138">
        <f t="shared" si="92"/>
        <v>432.79600000000005</v>
      </c>
      <c r="BJ138">
        <f t="shared" si="93"/>
        <v>0</v>
      </c>
      <c r="BL138" s="1" t="str" cm="1">
        <f t="array" ref="BL138">IF(INDEX(Utilities!138:138,$B$15)="","",INDEX(Utilities!138:138,$B$15))</f>
        <v/>
      </c>
      <c r="BM138" s="1" t="str" cm="1">
        <f t="array" ref="BM138">IF(INDEX(Utilities!138:138,$B$15 + 6)="","",INDEX(Utilities!138:138,$B$15 + 6))</f>
        <v/>
      </c>
      <c r="BO138">
        <f t="shared" si="125"/>
        <v>2148</v>
      </c>
      <c r="BP138">
        <f t="shared" si="116"/>
        <v>2040</v>
      </c>
      <c r="BQ138" cm="1">
        <f t="array" ref="BQ138">IF(BP138&gt;=MAX($D$3:$D$100),MAX($D$3:$D$100),IF(BO138&lt;$D$3,$D$3,INDEX($D$3:$D$100,MATCH(BO138,$D$3:$D$100)+1)))</f>
        <v>2040</v>
      </c>
      <c r="BR138">
        <f t="shared" si="117"/>
        <v>6.1510000000000007</v>
      </c>
      <c r="BS138">
        <f t="shared" si="118"/>
        <v>6.1510000000000007</v>
      </c>
      <c r="BT138">
        <f t="shared" si="119"/>
        <v>6.1510000000000007</v>
      </c>
      <c r="BU138">
        <f t="shared" si="94"/>
        <v>6556.9660000000003</v>
      </c>
      <c r="BV138">
        <f t="shared" si="95"/>
        <v>0</v>
      </c>
    </row>
    <row r="139" spans="7:74" x14ac:dyDescent="0.25">
      <c r="G139">
        <f t="shared" si="120"/>
        <v>2149</v>
      </c>
      <c r="H139">
        <f t="shared" si="96"/>
        <v>2040</v>
      </c>
      <c r="I139" cm="1">
        <f t="array" ref="I139">IF(H139&gt;=MAX($D$3:$D$100),MAX($D$3:$D$100),IF(G139&lt;$D$3,$D$3,INDEX($D$3:$D$100,MATCH(G139,$D$3:$D$100)+1)))</f>
        <v>2040</v>
      </c>
      <c r="J139">
        <f t="shared" si="97"/>
        <v>4.0300000000000002E-2</v>
      </c>
      <c r="K139">
        <f t="shared" si="98"/>
        <v>4.0300000000000002E-2</v>
      </c>
      <c r="L139">
        <f t="shared" si="99"/>
        <v>4.0300000000000002E-2</v>
      </c>
      <c r="M139">
        <f t="shared" si="84"/>
        <v>42.959800000000001</v>
      </c>
      <c r="N139">
        <f t="shared" si="85"/>
        <v>0</v>
      </c>
      <c r="S139">
        <f t="shared" si="121"/>
        <v>2149</v>
      </c>
      <c r="T139">
        <f t="shared" si="100"/>
        <v>2040</v>
      </c>
      <c r="U139" cm="1">
        <f t="array" ref="U139">IF(T139&gt;=MAX($D$3:$D$100),MAX($D$3:$D$100),IF(S139&lt;$D$3,$D$3,INDEX($D$3:$D$100,MATCH(S139,$D$3:$D$100)+1)))</f>
        <v>2040</v>
      </c>
      <c r="V139">
        <f t="shared" si="101"/>
        <v>2.73E-5</v>
      </c>
      <c r="W139">
        <f t="shared" si="102"/>
        <v>2.73E-5</v>
      </c>
      <c r="X139">
        <f t="shared" si="103"/>
        <v>2.73E-5</v>
      </c>
      <c r="Y139">
        <f t="shared" si="86"/>
        <v>2.9101800000000001E-2</v>
      </c>
      <c r="Z139">
        <f t="shared" si="87"/>
        <v>0</v>
      </c>
      <c r="AB139" s="1" t="str" cm="1">
        <f t="array" ref="AB139">IF(INDEX(Utilities!139:139,$B$15)="","",INDEX(Utilities!139:139,$B$15))</f>
        <v/>
      </c>
      <c r="AC139" s="1" t="str" cm="1">
        <f t="array" ref="AC139">IF(INDEX(Utilities!139:139,$B$15 + 3)="","",INDEX(Utilities!139:139,$B$15 + 3))</f>
        <v/>
      </c>
      <c r="AE139">
        <f t="shared" si="122"/>
        <v>2149</v>
      </c>
      <c r="AF139">
        <f t="shared" si="104"/>
        <v>2040</v>
      </c>
      <c r="AG139" cm="1">
        <f t="array" ref="AG139">IF(AF139&gt;=MAX($D$3:$D$100),MAX($D$3:$D$100),IF(AE139&lt;$D$3,$D$3,INDEX($D$3:$D$100,MATCH(AE139,$D$3:$D$100)+1)))</f>
        <v>2040</v>
      </c>
      <c r="AH139">
        <f t="shared" si="105"/>
        <v>2.6800000000000001E-4</v>
      </c>
      <c r="AI139">
        <f t="shared" si="106"/>
        <v>2.6800000000000001E-4</v>
      </c>
      <c r="AJ139">
        <f t="shared" si="107"/>
        <v>2.6800000000000001E-4</v>
      </c>
      <c r="AK139">
        <f t="shared" si="88"/>
        <v>0.285688</v>
      </c>
      <c r="AL139">
        <f t="shared" si="89"/>
        <v>0</v>
      </c>
      <c r="AN139" s="1" t="str" cm="1">
        <f t="array" ref="AN139">IF(INDEX(Utilities!139:139,$B$15)="","",INDEX(Utilities!139:139,$B$15))</f>
        <v/>
      </c>
      <c r="AO139" s="1" t="str" cm="1">
        <f t="array" ref="AO139">IF(INDEX(Utilities!139:139,$B$15 + 4)="","",INDEX(Utilities!139:139,$B$15 + 4))</f>
        <v/>
      </c>
      <c r="AQ139">
        <f t="shared" si="123"/>
        <v>2149</v>
      </c>
      <c r="AR139">
        <f t="shared" si="108"/>
        <v>2040</v>
      </c>
      <c r="AS139" cm="1">
        <f t="array" ref="AS139">IF(AR139&gt;=MAX($D$3:$D$100),MAX($D$3:$D$100),IF(AQ139&lt;$D$3,$D$3,INDEX($D$3:$D$100,MATCH(AQ139,$D$3:$D$100)+1)))</f>
        <v>2040</v>
      </c>
      <c r="AT139">
        <f t="shared" si="109"/>
        <v>6.0300000000000002E-5</v>
      </c>
      <c r="AU139">
        <f t="shared" si="110"/>
        <v>6.0300000000000002E-5</v>
      </c>
      <c r="AV139">
        <f t="shared" si="111"/>
        <v>6.0300000000000002E-5</v>
      </c>
      <c r="AW139">
        <f t="shared" si="90"/>
        <v>6.4279799999999998E-2</v>
      </c>
      <c r="AX139">
        <f t="shared" si="91"/>
        <v>0</v>
      </c>
      <c r="AZ139" s="1" t="str" cm="1">
        <f t="array" ref="AZ139">IF(INDEX(Utilities!139:139,$B$15)="","",INDEX(Utilities!139:139,$B$15))</f>
        <v/>
      </c>
      <c r="BA139" s="1" t="str" cm="1">
        <f t="array" ref="BA139">IF(INDEX(Utilities!139:139,$B$15 + 5)="","",INDEX(Utilities!139:139,$B$15 + 5))</f>
        <v/>
      </c>
      <c r="BC139">
        <f t="shared" si="124"/>
        <v>2149</v>
      </c>
      <c r="BD139">
        <f t="shared" si="112"/>
        <v>2040</v>
      </c>
      <c r="BE139" cm="1">
        <f t="array" ref="BE139">IF(BD139&gt;=MAX($D$3:$D$100),MAX($D$3:$D$100),IF(BC139&lt;$D$3,$D$3,INDEX($D$3:$D$100,MATCH(BC139,$D$3:$D$100)+1)))</f>
        <v>2040</v>
      </c>
      <c r="BF139">
        <f t="shared" si="113"/>
        <v>0.40600000000000003</v>
      </c>
      <c r="BG139">
        <f t="shared" si="114"/>
        <v>0.40600000000000003</v>
      </c>
      <c r="BH139">
        <f t="shared" si="115"/>
        <v>0.40600000000000003</v>
      </c>
      <c r="BI139">
        <f t="shared" si="92"/>
        <v>432.79600000000005</v>
      </c>
      <c r="BJ139">
        <f t="shared" si="93"/>
        <v>0</v>
      </c>
      <c r="BL139" s="1" t="str" cm="1">
        <f t="array" ref="BL139">IF(INDEX(Utilities!139:139,$B$15)="","",INDEX(Utilities!139:139,$B$15))</f>
        <v/>
      </c>
      <c r="BM139" s="1" t="str" cm="1">
        <f t="array" ref="BM139">IF(INDEX(Utilities!139:139,$B$15 + 6)="","",INDEX(Utilities!139:139,$B$15 + 6))</f>
        <v/>
      </c>
      <c r="BO139">
        <f t="shared" si="125"/>
        <v>2149</v>
      </c>
      <c r="BP139">
        <f t="shared" si="116"/>
        <v>2040</v>
      </c>
      <c r="BQ139" cm="1">
        <f t="array" ref="BQ139">IF(BP139&gt;=MAX($D$3:$D$100),MAX($D$3:$D$100),IF(BO139&lt;$D$3,$D$3,INDEX($D$3:$D$100,MATCH(BO139,$D$3:$D$100)+1)))</f>
        <v>2040</v>
      </c>
      <c r="BR139">
        <f t="shared" si="117"/>
        <v>6.1510000000000007</v>
      </c>
      <c r="BS139">
        <f t="shared" si="118"/>
        <v>6.1510000000000007</v>
      </c>
      <c r="BT139">
        <f t="shared" si="119"/>
        <v>6.1510000000000007</v>
      </c>
      <c r="BU139">
        <f t="shared" si="94"/>
        <v>6556.9660000000003</v>
      </c>
      <c r="BV139">
        <f t="shared" si="95"/>
        <v>0</v>
      </c>
    </row>
    <row r="140" spans="7:74" x14ac:dyDescent="0.25">
      <c r="G140">
        <f t="shared" si="120"/>
        <v>2150</v>
      </c>
      <c r="H140">
        <f t="shared" si="96"/>
        <v>2040</v>
      </c>
      <c r="I140" cm="1">
        <f t="array" ref="I140">IF(H140&gt;=MAX($D$3:$D$100),MAX($D$3:$D$100),IF(G140&lt;$D$3,$D$3,INDEX($D$3:$D$100,MATCH(G140,$D$3:$D$100)+1)))</f>
        <v>2040</v>
      </c>
      <c r="J140">
        <f t="shared" si="97"/>
        <v>4.0300000000000002E-2</v>
      </c>
      <c r="K140">
        <f t="shared" si="98"/>
        <v>4.0300000000000002E-2</v>
      </c>
      <c r="L140">
        <f t="shared" si="99"/>
        <v>4.0300000000000002E-2</v>
      </c>
      <c r="M140">
        <f t="shared" si="84"/>
        <v>42.959800000000001</v>
      </c>
      <c r="N140">
        <f t="shared" si="85"/>
        <v>0</v>
      </c>
      <c r="S140">
        <f t="shared" si="121"/>
        <v>2150</v>
      </c>
      <c r="T140">
        <f t="shared" si="100"/>
        <v>2040</v>
      </c>
      <c r="U140" cm="1">
        <f t="array" ref="U140">IF(T140&gt;=MAX($D$3:$D$100),MAX($D$3:$D$100),IF(S140&lt;$D$3,$D$3,INDEX($D$3:$D$100,MATCH(S140,$D$3:$D$100)+1)))</f>
        <v>2040</v>
      </c>
      <c r="V140">
        <f t="shared" si="101"/>
        <v>2.73E-5</v>
      </c>
      <c r="W140">
        <f t="shared" si="102"/>
        <v>2.73E-5</v>
      </c>
      <c r="X140">
        <f t="shared" si="103"/>
        <v>2.73E-5</v>
      </c>
      <c r="Y140">
        <f t="shared" si="86"/>
        <v>2.9101800000000001E-2</v>
      </c>
      <c r="Z140">
        <f t="shared" si="87"/>
        <v>0</v>
      </c>
      <c r="AB140" s="1" t="str" cm="1">
        <f t="array" ref="AB140">IF(INDEX(Utilities!140:140,$B$15)="","",INDEX(Utilities!140:140,$B$15))</f>
        <v/>
      </c>
      <c r="AC140" s="1" t="str" cm="1">
        <f t="array" ref="AC140">IF(INDEX(Utilities!140:140,$B$15 + 3)="","",INDEX(Utilities!140:140,$B$15 + 3))</f>
        <v/>
      </c>
      <c r="AE140">
        <f t="shared" si="122"/>
        <v>2150</v>
      </c>
      <c r="AF140">
        <f t="shared" si="104"/>
        <v>2040</v>
      </c>
      <c r="AG140" cm="1">
        <f t="array" ref="AG140">IF(AF140&gt;=MAX($D$3:$D$100),MAX($D$3:$D$100),IF(AE140&lt;$D$3,$D$3,INDEX($D$3:$D$100,MATCH(AE140,$D$3:$D$100)+1)))</f>
        <v>2040</v>
      </c>
      <c r="AH140">
        <f t="shared" si="105"/>
        <v>2.6800000000000001E-4</v>
      </c>
      <c r="AI140">
        <f t="shared" si="106"/>
        <v>2.6800000000000001E-4</v>
      </c>
      <c r="AJ140">
        <f t="shared" si="107"/>
        <v>2.6800000000000001E-4</v>
      </c>
      <c r="AK140">
        <f t="shared" si="88"/>
        <v>0.285688</v>
      </c>
      <c r="AL140">
        <f t="shared" si="89"/>
        <v>0</v>
      </c>
      <c r="AN140" s="1" t="str" cm="1">
        <f t="array" ref="AN140">IF(INDEX(Utilities!140:140,$B$15)="","",INDEX(Utilities!140:140,$B$15))</f>
        <v/>
      </c>
      <c r="AO140" s="1" t="str" cm="1">
        <f t="array" ref="AO140">IF(INDEX(Utilities!140:140,$B$15 + 4)="","",INDEX(Utilities!140:140,$B$15 + 4))</f>
        <v/>
      </c>
      <c r="AQ140">
        <f t="shared" si="123"/>
        <v>2150</v>
      </c>
      <c r="AR140">
        <f t="shared" si="108"/>
        <v>2040</v>
      </c>
      <c r="AS140" cm="1">
        <f t="array" ref="AS140">IF(AR140&gt;=MAX($D$3:$D$100),MAX($D$3:$D$100),IF(AQ140&lt;$D$3,$D$3,INDEX($D$3:$D$100,MATCH(AQ140,$D$3:$D$100)+1)))</f>
        <v>2040</v>
      </c>
      <c r="AT140">
        <f t="shared" si="109"/>
        <v>6.0300000000000002E-5</v>
      </c>
      <c r="AU140">
        <f t="shared" si="110"/>
        <v>6.0300000000000002E-5</v>
      </c>
      <c r="AV140">
        <f t="shared" si="111"/>
        <v>6.0300000000000002E-5</v>
      </c>
      <c r="AW140">
        <f t="shared" si="90"/>
        <v>6.4279799999999998E-2</v>
      </c>
      <c r="AX140">
        <f t="shared" si="91"/>
        <v>0</v>
      </c>
      <c r="AZ140" s="1" t="str" cm="1">
        <f t="array" ref="AZ140">IF(INDEX(Utilities!140:140,$B$15)="","",INDEX(Utilities!140:140,$B$15))</f>
        <v/>
      </c>
      <c r="BA140" s="1" t="str" cm="1">
        <f t="array" ref="BA140">IF(INDEX(Utilities!140:140,$B$15 + 5)="","",INDEX(Utilities!140:140,$B$15 + 5))</f>
        <v/>
      </c>
      <c r="BC140">
        <f t="shared" si="124"/>
        <v>2150</v>
      </c>
      <c r="BD140">
        <f t="shared" si="112"/>
        <v>2040</v>
      </c>
      <c r="BE140" cm="1">
        <f t="array" ref="BE140">IF(BD140&gt;=MAX($D$3:$D$100),MAX($D$3:$D$100),IF(BC140&lt;$D$3,$D$3,INDEX($D$3:$D$100,MATCH(BC140,$D$3:$D$100)+1)))</f>
        <v>2040</v>
      </c>
      <c r="BF140">
        <f t="shared" si="113"/>
        <v>0.40600000000000003</v>
      </c>
      <c r="BG140">
        <f t="shared" si="114"/>
        <v>0.40600000000000003</v>
      </c>
      <c r="BH140">
        <f t="shared" si="115"/>
        <v>0.40600000000000003</v>
      </c>
      <c r="BI140">
        <f t="shared" si="92"/>
        <v>432.79600000000005</v>
      </c>
      <c r="BJ140">
        <f t="shared" si="93"/>
        <v>0</v>
      </c>
      <c r="BL140" s="1" t="str" cm="1">
        <f t="array" ref="BL140">IF(INDEX(Utilities!140:140,$B$15)="","",INDEX(Utilities!140:140,$B$15))</f>
        <v/>
      </c>
      <c r="BM140" s="1" t="str" cm="1">
        <f t="array" ref="BM140">IF(INDEX(Utilities!140:140,$B$15 + 6)="","",INDEX(Utilities!140:140,$B$15 + 6))</f>
        <v/>
      </c>
      <c r="BO140">
        <f t="shared" si="125"/>
        <v>2150</v>
      </c>
      <c r="BP140">
        <f t="shared" si="116"/>
        <v>2040</v>
      </c>
      <c r="BQ140" cm="1">
        <f t="array" ref="BQ140">IF(BP140&gt;=MAX($D$3:$D$100),MAX($D$3:$D$100),IF(BO140&lt;$D$3,$D$3,INDEX($D$3:$D$100,MATCH(BO140,$D$3:$D$100)+1)))</f>
        <v>2040</v>
      </c>
      <c r="BR140">
        <f t="shared" si="117"/>
        <v>6.1510000000000007</v>
      </c>
      <c r="BS140">
        <f t="shared" si="118"/>
        <v>6.1510000000000007</v>
      </c>
      <c r="BT140">
        <f t="shared" si="119"/>
        <v>6.1510000000000007</v>
      </c>
      <c r="BU140">
        <f t="shared" si="94"/>
        <v>6556.9660000000003</v>
      </c>
      <c r="BV140">
        <f t="shared" si="95"/>
        <v>0</v>
      </c>
    </row>
    <row r="141" spans="7:74" x14ac:dyDescent="0.25">
      <c r="G141">
        <f t="shared" si="120"/>
        <v>2151</v>
      </c>
      <c r="H141">
        <f t="shared" si="96"/>
        <v>2040</v>
      </c>
      <c r="I141" cm="1">
        <f t="array" ref="I141">IF(H141&gt;=MAX($D$3:$D$100),MAX($D$3:$D$100),IF(G141&lt;$D$3,$D$3,INDEX($D$3:$D$100,MATCH(G141,$D$3:$D$100)+1)))</f>
        <v>2040</v>
      </c>
      <c r="J141">
        <f t="shared" si="97"/>
        <v>4.0300000000000002E-2</v>
      </c>
      <c r="K141">
        <f t="shared" si="98"/>
        <v>4.0300000000000002E-2</v>
      </c>
      <c r="L141">
        <f t="shared" si="99"/>
        <v>4.0300000000000002E-2</v>
      </c>
      <c r="M141">
        <f t="shared" si="84"/>
        <v>42.959800000000001</v>
      </c>
      <c r="N141">
        <f t="shared" si="85"/>
        <v>0</v>
      </c>
      <c r="S141">
        <f t="shared" si="121"/>
        <v>2151</v>
      </c>
      <c r="T141">
        <f t="shared" si="100"/>
        <v>2040</v>
      </c>
      <c r="U141" cm="1">
        <f t="array" ref="U141">IF(T141&gt;=MAX($D$3:$D$100),MAX($D$3:$D$100),IF(S141&lt;$D$3,$D$3,INDEX($D$3:$D$100,MATCH(S141,$D$3:$D$100)+1)))</f>
        <v>2040</v>
      </c>
      <c r="V141">
        <f t="shared" si="101"/>
        <v>2.73E-5</v>
      </c>
      <c r="W141">
        <f t="shared" si="102"/>
        <v>2.73E-5</v>
      </c>
      <c r="X141">
        <f t="shared" si="103"/>
        <v>2.73E-5</v>
      </c>
      <c r="Y141">
        <f t="shared" si="86"/>
        <v>2.9101800000000001E-2</v>
      </c>
      <c r="Z141">
        <f t="shared" si="87"/>
        <v>0</v>
      </c>
      <c r="AB141" s="1" t="str" cm="1">
        <f t="array" ref="AB141">IF(INDEX(Utilities!141:141,$B$15)="","",INDEX(Utilities!141:141,$B$15))</f>
        <v/>
      </c>
      <c r="AC141" s="1" t="str" cm="1">
        <f t="array" ref="AC141">IF(INDEX(Utilities!141:141,$B$15 + 3)="","",INDEX(Utilities!141:141,$B$15 + 3))</f>
        <v/>
      </c>
      <c r="AE141">
        <f t="shared" si="122"/>
        <v>2151</v>
      </c>
      <c r="AF141">
        <f t="shared" si="104"/>
        <v>2040</v>
      </c>
      <c r="AG141" cm="1">
        <f t="array" ref="AG141">IF(AF141&gt;=MAX($D$3:$D$100),MAX($D$3:$D$100),IF(AE141&lt;$D$3,$D$3,INDEX($D$3:$D$100,MATCH(AE141,$D$3:$D$100)+1)))</f>
        <v>2040</v>
      </c>
      <c r="AH141">
        <f t="shared" si="105"/>
        <v>2.6800000000000001E-4</v>
      </c>
      <c r="AI141">
        <f t="shared" si="106"/>
        <v>2.6800000000000001E-4</v>
      </c>
      <c r="AJ141">
        <f t="shared" si="107"/>
        <v>2.6800000000000001E-4</v>
      </c>
      <c r="AK141">
        <f t="shared" si="88"/>
        <v>0.285688</v>
      </c>
      <c r="AL141">
        <f t="shared" si="89"/>
        <v>0</v>
      </c>
      <c r="AN141" s="1" t="str" cm="1">
        <f t="array" ref="AN141">IF(INDEX(Utilities!141:141,$B$15)="","",INDEX(Utilities!141:141,$B$15))</f>
        <v/>
      </c>
      <c r="AO141" s="1" t="str" cm="1">
        <f t="array" ref="AO141">IF(INDEX(Utilities!141:141,$B$15 + 4)="","",INDEX(Utilities!141:141,$B$15 + 4))</f>
        <v/>
      </c>
      <c r="AQ141">
        <f t="shared" si="123"/>
        <v>2151</v>
      </c>
      <c r="AR141">
        <f t="shared" si="108"/>
        <v>2040</v>
      </c>
      <c r="AS141" cm="1">
        <f t="array" ref="AS141">IF(AR141&gt;=MAX($D$3:$D$100),MAX($D$3:$D$100),IF(AQ141&lt;$D$3,$D$3,INDEX($D$3:$D$100,MATCH(AQ141,$D$3:$D$100)+1)))</f>
        <v>2040</v>
      </c>
      <c r="AT141">
        <f t="shared" si="109"/>
        <v>6.0300000000000002E-5</v>
      </c>
      <c r="AU141">
        <f t="shared" si="110"/>
        <v>6.0300000000000002E-5</v>
      </c>
      <c r="AV141">
        <f t="shared" si="111"/>
        <v>6.0300000000000002E-5</v>
      </c>
      <c r="AW141">
        <f t="shared" si="90"/>
        <v>6.4279799999999998E-2</v>
      </c>
      <c r="AX141">
        <f t="shared" si="91"/>
        <v>0</v>
      </c>
      <c r="AZ141" s="1" t="str" cm="1">
        <f t="array" ref="AZ141">IF(INDEX(Utilities!141:141,$B$15)="","",INDEX(Utilities!141:141,$B$15))</f>
        <v/>
      </c>
      <c r="BA141" s="1" t="str" cm="1">
        <f t="array" ref="BA141">IF(INDEX(Utilities!141:141,$B$15 + 5)="","",INDEX(Utilities!141:141,$B$15 + 5))</f>
        <v/>
      </c>
      <c r="BC141">
        <f t="shared" si="124"/>
        <v>2151</v>
      </c>
      <c r="BD141">
        <f t="shared" si="112"/>
        <v>2040</v>
      </c>
      <c r="BE141" cm="1">
        <f t="array" ref="BE141">IF(BD141&gt;=MAX($D$3:$D$100),MAX($D$3:$D$100),IF(BC141&lt;$D$3,$D$3,INDEX($D$3:$D$100,MATCH(BC141,$D$3:$D$100)+1)))</f>
        <v>2040</v>
      </c>
      <c r="BF141">
        <f t="shared" si="113"/>
        <v>0.40600000000000003</v>
      </c>
      <c r="BG141">
        <f t="shared" si="114"/>
        <v>0.40600000000000003</v>
      </c>
      <c r="BH141">
        <f t="shared" si="115"/>
        <v>0.40600000000000003</v>
      </c>
      <c r="BI141">
        <f t="shared" si="92"/>
        <v>432.79600000000005</v>
      </c>
      <c r="BJ141">
        <f t="shared" si="93"/>
        <v>0</v>
      </c>
      <c r="BL141" s="1" t="str" cm="1">
        <f t="array" ref="BL141">IF(INDEX(Utilities!141:141,$B$15)="","",INDEX(Utilities!141:141,$B$15))</f>
        <v/>
      </c>
      <c r="BM141" s="1" t="str" cm="1">
        <f t="array" ref="BM141">IF(INDEX(Utilities!141:141,$B$15 + 6)="","",INDEX(Utilities!141:141,$B$15 + 6))</f>
        <v/>
      </c>
      <c r="BO141">
        <f t="shared" si="125"/>
        <v>2151</v>
      </c>
      <c r="BP141">
        <f t="shared" si="116"/>
        <v>2040</v>
      </c>
      <c r="BQ141" cm="1">
        <f t="array" ref="BQ141">IF(BP141&gt;=MAX($D$3:$D$100),MAX($D$3:$D$100),IF(BO141&lt;$D$3,$D$3,INDEX($D$3:$D$100,MATCH(BO141,$D$3:$D$100)+1)))</f>
        <v>2040</v>
      </c>
      <c r="BR141">
        <f t="shared" si="117"/>
        <v>6.1510000000000007</v>
      </c>
      <c r="BS141">
        <f t="shared" si="118"/>
        <v>6.1510000000000007</v>
      </c>
      <c r="BT141">
        <f t="shared" si="119"/>
        <v>6.1510000000000007</v>
      </c>
      <c r="BU141">
        <f t="shared" si="94"/>
        <v>6556.9660000000003</v>
      </c>
      <c r="BV141">
        <f t="shared" si="95"/>
        <v>0</v>
      </c>
    </row>
    <row r="142" spans="7:74" x14ac:dyDescent="0.25">
      <c r="G142">
        <f t="shared" si="120"/>
        <v>2152</v>
      </c>
      <c r="H142">
        <f t="shared" si="96"/>
        <v>2040</v>
      </c>
      <c r="I142" cm="1">
        <f t="array" ref="I142">IF(H142&gt;=MAX($D$3:$D$100),MAX($D$3:$D$100),IF(G142&lt;$D$3,$D$3,INDEX($D$3:$D$100,MATCH(G142,$D$3:$D$100)+1)))</f>
        <v>2040</v>
      </c>
      <c r="J142">
        <f t="shared" si="97"/>
        <v>4.0300000000000002E-2</v>
      </c>
      <c r="K142">
        <f t="shared" si="98"/>
        <v>4.0300000000000002E-2</v>
      </c>
      <c r="L142">
        <f t="shared" si="99"/>
        <v>4.0300000000000002E-2</v>
      </c>
      <c r="M142">
        <f t="shared" si="84"/>
        <v>42.959800000000001</v>
      </c>
      <c r="N142">
        <f t="shared" si="85"/>
        <v>0</v>
      </c>
      <c r="S142">
        <f t="shared" si="121"/>
        <v>2152</v>
      </c>
      <c r="T142">
        <f t="shared" si="100"/>
        <v>2040</v>
      </c>
      <c r="U142" cm="1">
        <f t="array" ref="U142">IF(T142&gt;=MAX($D$3:$D$100),MAX($D$3:$D$100),IF(S142&lt;$D$3,$D$3,INDEX($D$3:$D$100,MATCH(S142,$D$3:$D$100)+1)))</f>
        <v>2040</v>
      </c>
      <c r="V142">
        <f t="shared" si="101"/>
        <v>2.73E-5</v>
      </c>
      <c r="W142">
        <f t="shared" si="102"/>
        <v>2.73E-5</v>
      </c>
      <c r="X142">
        <f t="shared" si="103"/>
        <v>2.73E-5</v>
      </c>
      <c r="Y142">
        <f t="shared" si="86"/>
        <v>2.9101800000000001E-2</v>
      </c>
      <c r="Z142">
        <f t="shared" si="87"/>
        <v>0</v>
      </c>
      <c r="AB142" s="1" t="str" cm="1">
        <f t="array" ref="AB142">IF(INDEX(Utilities!142:142,$B$15)="","",INDEX(Utilities!142:142,$B$15))</f>
        <v/>
      </c>
      <c r="AC142" s="1" t="str" cm="1">
        <f t="array" ref="AC142">IF(INDEX(Utilities!142:142,$B$15 + 3)="","",INDEX(Utilities!142:142,$B$15 + 3))</f>
        <v/>
      </c>
      <c r="AE142">
        <f t="shared" si="122"/>
        <v>2152</v>
      </c>
      <c r="AF142">
        <f t="shared" si="104"/>
        <v>2040</v>
      </c>
      <c r="AG142" cm="1">
        <f t="array" ref="AG142">IF(AF142&gt;=MAX($D$3:$D$100),MAX($D$3:$D$100),IF(AE142&lt;$D$3,$D$3,INDEX($D$3:$D$100,MATCH(AE142,$D$3:$D$100)+1)))</f>
        <v>2040</v>
      </c>
      <c r="AH142">
        <f t="shared" si="105"/>
        <v>2.6800000000000001E-4</v>
      </c>
      <c r="AI142">
        <f t="shared" si="106"/>
        <v>2.6800000000000001E-4</v>
      </c>
      <c r="AJ142">
        <f t="shared" si="107"/>
        <v>2.6800000000000001E-4</v>
      </c>
      <c r="AK142">
        <f t="shared" si="88"/>
        <v>0.285688</v>
      </c>
      <c r="AL142">
        <f t="shared" si="89"/>
        <v>0</v>
      </c>
      <c r="AN142" s="1" t="str" cm="1">
        <f t="array" ref="AN142">IF(INDEX(Utilities!142:142,$B$15)="","",INDEX(Utilities!142:142,$B$15))</f>
        <v/>
      </c>
      <c r="AO142" s="1" t="str" cm="1">
        <f t="array" ref="AO142">IF(INDEX(Utilities!142:142,$B$15 + 4)="","",INDEX(Utilities!142:142,$B$15 + 4))</f>
        <v/>
      </c>
      <c r="AQ142">
        <f t="shared" si="123"/>
        <v>2152</v>
      </c>
      <c r="AR142">
        <f t="shared" si="108"/>
        <v>2040</v>
      </c>
      <c r="AS142" cm="1">
        <f t="array" ref="AS142">IF(AR142&gt;=MAX($D$3:$D$100),MAX($D$3:$D$100),IF(AQ142&lt;$D$3,$D$3,INDEX($D$3:$D$100,MATCH(AQ142,$D$3:$D$100)+1)))</f>
        <v>2040</v>
      </c>
      <c r="AT142">
        <f t="shared" si="109"/>
        <v>6.0300000000000002E-5</v>
      </c>
      <c r="AU142">
        <f t="shared" si="110"/>
        <v>6.0300000000000002E-5</v>
      </c>
      <c r="AV142">
        <f t="shared" si="111"/>
        <v>6.0300000000000002E-5</v>
      </c>
      <c r="AW142">
        <f t="shared" si="90"/>
        <v>6.4279799999999998E-2</v>
      </c>
      <c r="AX142">
        <f t="shared" si="91"/>
        <v>0</v>
      </c>
      <c r="AZ142" s="1" t="str" cm="1">
        <f t="array" ref="AZ142">IF(INDEX(Utilities!142:142,$B$15)="","",INDEX(Utilities!142:142,$B$15))</f>
        <v/>
      </c>
      <c r="BA142" s="1" t="str" cm="1">
        <f t="array" ref="BA142">IF(INDEX(Utilities!142:142,$B$15 + 5)="","",INDEX(Utilities!142:142,$B$15 + 5))</f>
        <v/>
      </c>
      <c r="BC142">
        <f t="shared" si="124"/>
        <v>2152</v>
      </c>
      <c r="BD142">
        <f t="shared" si="112"/>
        <v>2040</v>
      </c>
      <c r="BE142" cm="1">
        <f t="array" ref="BE142">IF(BD142&gt;=MAX($D$3:$D$100),MAX($D$3:$D$100),IF(BC142&lt;$D$3,$D$3,INDEX($D$3:$D$100,MATCH(BC142,$D$3:$D$100)+1)))</f>
        <v>2040</v>
      </c>
      <c r="BF142">
        <f t="shared" si="113"/>
        <v>0.40600000000000003</v>
      </c>
      <c r="BG142">
        <f t="shared" si="114"/>
        <v>0.40600000000000003</v>
      </c>
      <c r="BH142">
        <f t="shared" si="115"/>
        <v>0.40600000000000003</v>
      </c>
      <c r="BI142">
        <f t="shared" si="92"/>
        <v>432.79600000000005</v>
      </c>
      <c r="BJ142">
        <f t="shared" si="93"/>
        <v>0</v>
      </c>
      <c r="BL142" s="1" t="str" cm="1">
        <f t="array" ref="BL142">IF(INDEX(Utilities!142:142,$B$15)="","",INDEX(Utilities!142:142,$B$15))</f>
        <v/>
      </c>
      <c r="BM142" s="1" t="str" cm="1">
        <f t="array" ref="BM142">IF(INDEX(Utilities!142:142,$B$15 + 6)="","",INDEX(Utilities!142:142,$B$15 + 6))</f>
        <v/>
      </c>
      <c r="BO142">
        <f t="shared" si="125"/>
        <v>2152</v>
      </c>
      <c r="BP142">
        <f t="shared" si="116"/>
        <v>2040</v>
      </c>
      <c r="BQ142" cm="1">
        <f t="array" ref="BQ142">IF(BP142&gt;=MAX($D$3:$D$100),MAX($D$3:$D$100),IF(BO142&lt;$D$3,$D$3,INDEX($D$3:$D$100,MATCH(BO142,$D$3:$D$100)+1)))</f>
        <v>2040</v>
      </c>
      <c r="BR142">
        <f t="shared" si="117"/>
        <v>6.1510000000000007</v>
      </c>
      <c r="BS142">
        <f t="shared" si="118"/>
        <v>6.1510000000000007</v>
      </c>
      <c r="BT142">
        <f t="shared" si="119"/>
        <v>6.1510000000000007</v>
      </c>
      <c r="BU142">
        <f t="shared" si="94"/>
        <v>6556.9660000000003</v>
      </c>
      <c r="BV142">
        <f t="shared" si="95"/>
        <v>0</v>
      </c>
    </row>
    <row r="143" spans="7:74" x14ac:dyDescent="0.25">
      <c r="G143">
        <f t="shared" si="120"/>
        <v>2153</v>
      </c>
      <c r="H143">
        <f t="shared" si="96"/>
        <v>2040</v>
      </c>
      <c r="I143" cm="1">
        <f t="array" ref="I143">IF(H143&gt;=MAX($D$3:$D$100),MAX($D$3:$D$100),IF(G143&lt;$D$3,$D$3,INDEX($D$3:$D$100,MATCH(G143,$D$3:$D$100)+1)))</f>
        <v>2040</v>
      </c>
      <c r="J143">
        <f t="shared" si="97"/>
        <v>4.0300000000000002E-2</v>
      </c>
      <c r="K143">
        <f t="shared" si="98"/>
        <v>4.0300000000000002E-2</v>
      </c>
      <c r="L143">
        <f t="shared" si="99"/>
        <v>4.0300000000000002E-2</v>
      </c>
      <c r="M143">
        <f t="shared" si="84"/>
        <v>42.959800000000001</v>
      </c>
      <c r="N143">
        <f t="shared" si="85"/>
        <v>0</v>
      </c>
      <c r="S143">
        <f t="shared" si="121"/>
        <v>2153</v>
      </c>
      <c r="T143">
        <f t="shared" si="100"/>
        <v>2040</v>
      </c>
      <c r="U143" cm="1">
        <f t="array" ref="U143">IF(T143&gt;=MAX($D$3:$D$100),MAX($D$3:$D$100),IF(S143&lt;$D$3,$D$3,INDEX($D$3:$D$100,MATCH(S143,$D$3:$D$100)+1)))</f>
        <v>2040</v>
      </c>
      <c r="V143">
        <f t="shared" si="101"/>
        <v>2.73E-5</v>
      </c>
      <c r="W143">
        <f t="shared" si="102"/>
        <v>2.73E-5</v>
      </c>
      <c r="X143">
        <f t="shared" si="103"/>
        <v>2.73E-5</v>
      </c>
      <c r="Y143">
        <f t="shared" si="86"/>
        <v>2.9101800000000001E-2</v>
      </c>
      <c r="Z143">
        <f t="shared" si="87"/>
        <v>0</v>
      </c>
      <c r="AB143" s="1" t="str" cm="1">
        <f t="array" ref="AB143">IF(INDEX(Utilities!143:143,$B$15)="","",INDEX(Utilities!143:143,$B$15))</f>
        <v/>
      </c>
      <c r="AC143" s="1" t="str" cm="1">
        <f t="array" ref="AC143">IF(INDEX(Utilities!143:143,$B$15 + 3)="","",INDEX(Utilities!143:143,$B$15 + 3))</f>
        <v/>
      </c>
      <c r="AE143">
        <f t="shared" si="122"/>
        <v>2153</v>
      </c>
      <c r="AF143">
        <f t="shared" si="104"/>
        <v>2040</v>
      </c>
      <c r="AG143" cm="1">
        <f t="array" ref="AG143">IF(AF143&gt;=MAX($D$3:$D$100),MAX($D$3:$D$100),IF(AE143&lt;$D$3,$D$3,INDEX($D$3:$D$100,MATCH(AE143,$D$3:$D$100)+1)))</f>
        <v>2040</v>
      </c>
      <c r="AH143">
        <f t="shared" si="105"/>
        <v>2.6800000000000001E-4</v>
      </c>
      <c r="AI143">
        <f t="shared" si="106"/>
        <v>2.6800000000000001E-4</v>
      </c>
      <c r="AJ143">
        <f t="shared" si="107"/>
        <v>2.6800000000000001E-4</v>
      </c>
      <c r="AK143">
        <f t="shared" si="88"/>
        <v>0.285688</v>
      </c>
      <c r="AL143">
        <f t="shared" si="89"/>
        <v>0</v>
      </c>
      <c r="AN143" s="1" t="str" cm="1">
        <f t="array" ref="AN143">IF(INDEX(Utilities!143:143,$B$15)="","",INDEX(Utilities!143:143,$B$15))</f>
        <v/>
      </c>
      <c r="AO143" s="1" t="str" cm="1">
        <f t="array" ref="AO143">IF(INDEX(Utilities!143:143,$B$15 + 4)="","",INDEX(Utilities!143:143,$B$15 + 4))</f>
        <v/>
      </c>
      <c r="AQ143">
        <f t="shared" si="123"/>
        <v>2153</v>
      </c>
      <c r="AR143">
        <f t="shared" si="108"/>
        <v>2040</v>
      </c>
      <c r="AS143" cm="1">
        <f t="array" ref="AS143">IF(AR143&gt;=MAX($D$3:$D$100),MAX($D$3:$D$100),IF(AQ143&lt;$D$3,$D$3,INDEX($D$3:$D$100,MATCH(AQ143,$D$3:$D$100)+1)))</f>
        <v>2040</v>
      </c>
      <c r="AT143">
        <f t="shared" si="109"/>
        <v>6.0300000000000002E-5</v>
      </c>
      <c r="AU143">
        <f t="shared" si="110"/>
        <v>6.0300000000000002E-5</v>
      </c>
      <c r="AV143">
        <f t="shared" si="111"/>
        <v>6.0300000000000002E-5</v>
      </c>
      <c r="AW143">
        <f t="shared" si="90"/>
        <v>6.4279799999999998E-2</v>
      </c>
      <c r="AX143">
        <f t="shared" si="91"/>
        <v>0</v>
      </c>
      <c r="AZ143" s="1" t="str" cm="1">
        <f t="array" ref="AZ143">IF(INDEX(Utilities!143:143,$B$15)="","",INDEX(Utilities!143:143,$B$15))</f>
        <v/>
      </c>
      <c r="BA143" s="1" t="str" cm="1">
        <f t="array" ref="BA143">IF(INDEX(Utilities!143:143,$B$15 + 5)="","",INDEX(Utilities!143:143,$B$15 + 5))</f>
        <v/>
      </c>
      <c r="BC143">
        <f t="shared" si="124"/>
        <v>2153</v>
      </c>
      <c r="BD143">
        <f t="shared" si="112"/>
        <v>2040</v>
      </c>
      <c r="BE143" cm="1">
        <f t="array" ref="BE143">IF(BD143&gt;=MAX($D$3:$D$100),MAX($D$3:$D$100),IF(BC143&lt;$D$3,$D$3,INDEX($D$3:$D$100,MATCH(BC143,$D$3:$D$100)+1)))</f>
        <v>2040</v>
      </c>
      <c r="BF143">
        <f t="shared" si="113"/>
        <v>0.40600000000000003</v>
      </c>
      <c r="BG143">
        <f t="shared" si="114"/>
        <v>0.40600000000000003</v>
      </c>
      <c r="BH143">
        <f t="shared" si="115"/>
        <v>0.40600000000000003</v>
      </c>
      <c r="BI143">
        <f t="shared" si="92"/>
        <v>432.79600000000005</v>
      </c>
      <c r="BJ143">
        <f t="shared" si="93"/>
        <v>0</v>
      </c>
      <c r="BL143" s="1" t="str" cm="1">
        <f t="array" ref="BL143">IF(INDEX(Utilities!143:143,$B$15)="","",INDEX(Utilities!143:143,$B$15))</f>
        <v/>
      </c>
      <c r="BM143" s="1" t="str" cm="1">
        <f t="array" ref="BM143">IF(INDEX(Utilities!143:143,$B$15 + 6)="","",INDEX(Utilities!143:143,$B$15 + 6))</f>
        <v/>
      </c>
      <c r="BO143">
        <f t="shared" si="125"/>
        <v>2153</v>
      </c>
      <c r="BP143">
        <f t="shared" si="116"/>
        <v>2040</v>
      </c>
      <c r="BQ143" cm="1">
        <f t="array" ref="BQ143">IF(BP143&gt;=MAX($D$3:$D$100),MAX($D$3:$D$100),IF(BO143&lt;$D$3,$D$3,INDEX($D$3:$D$100,MATCH(BO143,$D$3:$D$100)+1)))</f>
        <v>2040</v>
      </c>
      <c r="BR143">
        <f t="shared" si="117"/>
        <v>6.1510000000000007</v>
      </c>
      <c r="BS143">
        <f t="shared" si="118"/>
        <v>6.1510000000000007</v>
      </c>
      <c r="BT143">
        <f t="shared" si="119"/>
        <v>6.1510000000000007</v>
      </c>
      <c r="BU143">
        <f t="shared" si="94"/>
        <v>6556.9660000000003</v>
      </c>
      <c r="BV143">
        <f t="shared" si="95"/>
        <v>0</v>
      </c>
    </row>
    <row r="144" spans="7:74" x14ac:dyDescent="0.25">
      <c r="G144">
        <f t="shared" si="120"/>
        <v>2154</v>
      </c>
      <c r="H144">
        <f t="shared" si="96"/>
        <v>2040</v>
      </c>
      <c r="I144" cm="1">
        <f t="array" ref="I144">IF(H144&gt;=MAX($D$3:$D$100),MAX($D$3:$D$100),IF(G144&lt;$D$3,$D$3,INDEX($D$3:$D$100,MATCH(G144,$D$3:$D$100)+1)))</f>
        <v>2040</v>
      </c>
      <c r="J144">
        <f t="shared" si="97"/>
        <v>4.0300000000000002E-2</v>
      </c>
      <c r="K144">
        <f t="shared" si="98"/>
        <v>4.0300000000000002E-2</v>
      </c>
      <c r="L144">
        <f t="shared" si="99"/>
        <v>4.0300000000000002E-2</v>
      </c>
      <c r="M144">
        <f t="shared" si="84"/>
        <v>42.959800000000001</v>
      </c>
      <c r="N144">
        <f t="shared" si="85"/>
        <v>0</v>
      </c>
      <c r="S144">
        <f t="shared" si="121"/>
        <v>2154</v>
      </c>
      <c r="T144">
        <f t="shared" si="100"/>
        <v>2040</v>
      </c>
      <c r="U144" cm="1">
        <f t="array" ref="U144">IF(T144&gt;=MAX($D$3:$D$100),MAX($D$3:$D$100),IF(S144&lt;$D$3,$D$3,INDEX($D$3:$D$100,MATCH(S144,$D$3:$D$100)+1)))</f>
        <v>2040</v>
      </c>
      <c r="V144">
        <f t="shared" si="101"/>
        <v>2.73E-5</v>
      </c>
      <c r="W144">
        <f t="shared" si="102"/>
        <v>2.73E-5</v>
      </c>
      <c r="X144">
        <f t="shared" si="103"/>
        <v>2.73E-5</v>
      </c>
      <c r="Y144">
        <f t="shared" si="86"/>
        <v>2.9101800000000001E-2</v>
      </c>
      <c r="Z144">
        <f t="shared" si="87"/>
        <v>0</v>
      </c>
      <c r="AB144" s="1" t="str" cm="1">
        <f t="array" ref="AB144">IF(INDEX(Utilities!144:144,$B$15)="","",INDEX(Utilities!144:144,$B$15))</f>
        <v/>
      </c>
      <c r="AC144" s="1" t="str" cm="1">
        <f t="array" ref="AC144">IF(INDEX(Utilities!144:144,$B$15 + 3)="","",INDEX(Utilities!144:144,$B$15 + 3))</f>
        <v/>
      </c>
      <c r="AE144">
        <f t="shared" si="122"/>
        <v>2154</v>
      </c>
      <c r="AF144">
        <f t="shared" si="104"/>
        <v>2040</v>
      </c>
      <c r="AG144" cm="1">
        <f t="array" ref="AG144">IF(AF144&gt;=MAX($D$3:$D$100),MAX($D$3:$D$100),IF(AE144&lt;$D$3,$D$3,INDEX($D$3:$D$100,MATCH(AE144,$D$3:$D$100)+1)))</f>
        <v>2040</v>
      </c>
      <c r="AH144">
        <f t="shared" si="105"/>
        <v>2.6800000000000001E-4</v>
      </c>
      <c r="AI144">
        <f t="shared" si="106"/>
        <v>2.6800000000000001E-4</v>
      </c>
      <c r="AJ144">
        <f t="shared" si="107"/>
        <v>2.6800000000000001E-4</v>
      </c>
      <c r="AK144">
        <f t="shared" si="88"/>
        <v>0.285688</v>
      </c>
      <c r="AL144">
        <f t="shared" si="89"/>
        <v>0</v>
      </c>
      <c r="AN144" s="1" t="str" cm="1">
        <f t="array" ref="AN144">IF(INDEX(Utilities!144:144,$B$15)="","",INDEX(Utilities!144:144,$B$15))</f>
        <v/>
      </c>
      <c r="AO144" s="1" t="str" cm="1">
        <f t="array" ref="AO144">IF(INDEX(Utilities!144:144,$B$15 + 4)="","",INDEX(Utilities!144:144,$B$15 + 4))</f>
        <v/>
      </c>
      <c r="AQ144">
        <f t="shared" si="123"/>
        <v>2154</v>
      </c>
      <c r="AR144">
        <f t="shared" si="108"/>
        <v>2040</v>
      </c>
      <c r="AS144" cm="1">
        <f t="array" ref="AS144">IF(AR144&gt;=MAX($D$3:$D$100),MAX($D$3:$D$100),IF(AQ144&lt;$D$3,$D$3,INDEX($D$3:$D$100,MATCH(AQ144,$D$3:$D$100)+1)))</f>
        <v>2040</v>
      </c>
      <c r="AT144">
        <f t="shared" si="109"/>
        <v>6.0300000000000002E-5</v>
      </c>
      <c r="AU144">
        <f t="shared" si="110"/>
        <v>6.0300000000000002E-5</v>
      </c>
      <c r="AV144">
        <f t="shared" si="111"/>
        <v>6.0300000000000002E-5</v>
      </c>
      <c r="AW144">
        <f t="shared" si="90"/>
        <v>6.4279799999999998E-2</v>
      </c>
      <c r="AX144">
        <f t="shared" si="91"/>
        <v>0</v>
      </c>
      <c r="AZ144" s="1" t="str" cm="1">
        <f t="array" ref="AZ144">IF(INDEX(Utilities!144:144,$B$15)="","",INDEX(Utilities!144:144,$B$15))</f>
        <v/>
      </c>
      <c r="BA144" s="1" t="str" cm="1">
        <f t="array" ref="BA144">IF(INDEX(Utilities!144:144,$B$15 + 5)="","",INDEX(Utilities!144:144,$B$15 + 5))</f>
        <v/>
      </c>
      <c r="BC144">
        <f t="shared" si="124"/>
        <v>2154</v>
      </c>
      <c r="BD144">
        <f t="shared" si="112"/>
        <v>2040</v>
      </c>
      <c r="BE144" cm="1">
        <f t="array" ref="BE144">IF(BD144&gt;=MAX($D$3:$D$100),MAX($D$3:$D$100),IF(BC144&lt;$D$3,$D$3,INDEX($D$3:$D$100,MATCH(BC144,$D$3:$D$100)+1)))</f>
        <v>2040</v>
      </c>
      <c r="BF144">
        <f t="shared" si="113"/>
        <v>0.40600000000000003</v>
      </c>
      <c r="BG144">
        <f t="shared" si="114"/>
        <v>0.40600000000000003</v>
      </c>
      <c r="BH144">
        <f t="shared" si="115"/>
        <v>0.40600000000000003</v>
      </c>
      <c r="BI144">
        <f t="shared" si="92"/>
        <v>432.79600000000005</v>
      </c>
      <c r="BJ144">
        <f t="shared" si="93"/>
        <v>0</v>
      </c>
      <c r="BL144" s="1" t="str" cm="1">
        <f t="array" ref="BL144">IF(INDEX(Utilities!144:144,$B$15)="","",INDEX(Utilities!144:144,$B$15))</f>
        <v/>
      </c>
      <c r="BM144" s="1" t="str" cm="1">
        <f t="array" ref="BM144">IF(INDEX(Utilities!144:144,$B$15 + 6)="","",INDEX(Utilities!144:144,$B$15 + 6))</f>
        <v/>
      </c>
      <c r="BO144">
        <f t="shared" si="125"/>
        <v>2154</v>
      </c>
      <c r="BP144">
        <f t="shared" si="116"/>
        <v>2040</v>
      </c>
      <c r="BQ144" cm="1">
        <f t="array" ref="BQ144">IF(BP144&gt;=MAX($D$3:$D$100),MAX($D$3:$D$100),IF(BO144&lt;$D$3,$D$3,INDEX($D$3:$D$100,MATCH(BO144,$D$3:$D$100)+1)))</f>
        <v>2040</v>
      </c>
      <c r="BR144">
        <f t="shared" si="117"/>
        <v>6.1510000000000007</v>
      </c>
      <c r="BS144">
        <f t="shared" si="118"/>
        <v>6.1510000000000007</v>
      </c>
      <c r="BT144">
        <f t="shared" si="119"/>
        <v>6.1510000000000007</v>
      </c>
      <c r="BU144">
        <f t="shared" si="94"/>
        <v>6556.9660000000003</v>
      </c>
      <c r="BV144">
        <f t="shared" si="95"/>
        <v>0</v>
      </c>
    </row>
    <row r="145" spans="7:74" x14ac:dyDescent="0.25">
      <c r="G145">
        <f t="shared" si="120"/>
        <v>2155</v>
      </c>
      <c r="H145">
        <f t="shared" si="96"/>
        <v>2040</v>
      </c>
      <c r="I145" cm="1">
        <f t="array" ref="I145">IF(H145&gt;=MAX($D$3:$D$100),MAX($D$3:$D$100),IF(G145&lt;$D$3,$D$3,INDEX($D$3:$D$100,MATCH(G145,$D$3:$D$100)+1)))</f>
        <v>2040</v>
      </c>
      <c r="J145">
        <f t="shared" si="97"/>
        <v>4.0300000000000002E-2</v>
      </c>
      <c r="K145">
        <f t="shared" si="98"/>
        <v>4.0300000000000002E-2</v>
      </c>
      <c r="L145">
        <f t="shared" si="99"/>
        <v>4.0300000000000002E-2</v>
      </c>
      <c r="M145">
        <f t="shared" si="84"/>
        <v>42.959800000000001</v>
      </c>
      <c r="N145">
        <f t="shared" si="85"/>
        <v>0</v>
      </c>
      <c r="S145">
        <f t="shared" si="121"/>
        <v>2155</v>
      </c>
      <c r="T145">
        <f t="shared" si="100"/>
        <v>2040</v>
      </c>
      <c r="U145" cm="1">
        <f t="array" ref="U145">IF(T145&gt;=MAX($D$3:$D$100),MAX($D$3:$D$100),IF(S145&lt;$D$3,$D$3,INDEX($D$3:$D$100,MATCH(S145,$D$3:$D$100)+1)))</f>
        <v>2040</v>
      </c>
      <c r="V145">
        <f t="shared" si="101"/>
        <v>2.73E-5</v>
      </c>
      <c r="W145">
        <f t="shared" si="102"/>
        <v>2.73E-5</v>
      </c>
      <c r="X145">
        <f t="shared" si="103"/>
        <v>2.73E-5</v>
      </c>
      <c r="Y145">
        <f t="shared" si="86"/>
        <v>2.9101800000000001E-2</v>
      </c>
      <c r="Z145">
        <f t="shared" si="87"/>
        <v>0</v>
      </c>
      <c r="AB145" s="1" t="str" cm="1">
        <f t="array" ref="AB145">IF(INDEX(Utilities!145:145,$B$15)="","",INDEX(Utilities!145:145,$B$15))</f>
        <v/>
      </c>
      <c r="AC145" s="1" t="str" cm="1">
        <f t="array" ref="AC145">IF(INDEX(Utilities!145:145,$B$15 + 3)="","",INDEX(Utilities!145:145,$B$15 + 3))</f>
        <v/>
      </c>
      <c r="AE145">
        <f t="shared" si="122"/>
        <v>2155</v>
      </c>
      <c r="AF145">
        <f t="shared" si="104"/>
        <v>2040</v>
      </c>
      <c r="AG145" cm="1">
        <f t="array" ref="AG145">IF(AF145&gt;=MAX($D$3:$D$100),MAX($D$3:$D$100),IF(AE145&lt;$D$3,$D$3,INDEX($D$3:$D$100,MATCH(AE145,$D$3:$D$100)+1)))</f>
        <v>2040</v>
      </c>
      <c r="AH145">
        <f t="shared" si="105"/>
        <v>2.6800000000000001E-4</v>
      </c>
      <c r="AI145">
        <f t="shared" si="106"/>
        <v>2.6800000000000001E-4</v>
      </c>
      <c r="AJ145">
        <f t="shared" si="107"/>
        <v>2.6800000000000001E-4</v>
      </c>
      <c r="AK145">
        <f t="shared" si="88"/>
        <v>0.285688</v>
      </c>
      <c r="AL145">
        <f t="shared" si="89"/>
        <v>0</v>
      </c>
      <c r="AN145" s="1" t="str" cm="1">
        <f t="array" ref="AN145">IF(INDEX(Utilities!145:145,$B$15)="","",INDEX(Utilities!145:145,$B$15))</f>
        <v/>
      </c>
      <c r="AO145" s="1" t="str" cm="1">
        <f t="array" ref="AO145">IF(INDEX(Utilities!145:145,$B$15 + 4)="","",INDEX(Utilities!145:145,$B$15 + 4))</f>
        <v/>
      </c>
      <c r="AQ145">
        <f t="shared" si="123"/>
        <v>2155</v>
      </c>
      <c r="AR145">
        <f t="shared" si="108"/>
        <v>2040</v>
      </c>
      <c r="AS145" cm="1">
        <f t="array" ref="AS145">IF(AR145&gt;=MAX($D$3:$D$100),MAX($D$3:$D$100),IF(AQ145&lt;$D$3,$D$3,INDEX($D$3:$D$100,MATCH(AQ145,$D$3:$D$100)+1)))</f>
        <v>2040</v>
      </c>
      <c r="AT145">
        <f t="shared" si="109"/>
        <v>6.0300000000000002E-5</v>
      </c>
      <c r="AU145">
        <f t="shared" si="110"/>
        <v>6.0300000000000002E-5</v>
      </c>
      <c r="AV145">
        <f t="shared" si="111"/>
        <v>6.0300000000000002E-5</v>
      </c>
      <c r="AW145">
        <f t="shared" si="90"/>
        <v>6.4279799999999998E-2</v>
      </c>
      <c r="AX145">
        <f t="shared" si="91"/>
        <v>0</v>
      </c>
      <c r="AZ145" s="1" t="str" cm="1">
        <f t="array" ref="AZ145">IF(INDEX(Utilities!145:145,$B$15)="","",INDEX(Utilities!145:145,$B$15))</f>
        <v/>
      </c>
      <c r="BA145" s="1" t="str" cm="1">
        <f t="array" ref="BA145">IF(INDEX(Utilities!145:145,$B$15 + 5)="","",INDEX(Utilities!145:145,$B$15 + 5))</f>
        <v/>
      </c>
      <c r="BC145">
        <f t="shared" si="124"/>
        <v>2155</v>
      </c>
      <c r="BD145">
        <f t="shared" si="112"/>
        <v>2040</v>
      </c>
      <c r="BE145" cm="1">
        <f t="array" ref="BE145">IF(BD145&gt;=MAX($D$3:$D$100),MAX($D$3:$D$100),IF(BC145&lt;$D$3,$D$3,INDEX($D$3:$D$100,MATCH(BC145,$D$3:$D$100)+1)))</f>
        <v>2040</v>
      </c>
      <c r="BF145">
        <f t="shared" si="113"/>
        <v>0.40600000000000003</v>
      </c>
      <c r="BG145">
        <f t="shared" si="114"/>
        <v>0.40600000000000003</v>
      </c>
      <c r="BH145">
        <f t="shared" si="115"/>
        <v>0.40600000000000003</v>
      </c>
      <c r="BI145">
        <f t="shared" si="92"/>
        <v>432.79600000000005</v>
      </c>
      <c r="BJ145">
        <f t="shared" si="93"/>
        <v>0</v>
      </c>
      <c r="BL145" s="1" t="str" cm="1">
        <f t="array" ref="BL145">IF(INDEX(Utilities!145:145,$B$15)="","",INDEX(Utilities!145:145,$B$15))</f>
        <v/>
      </c>
      <c r="BM145" s="1" t="str" cm="1">
        <f t="array" ref="BM145">IF(INDEX(Utilities!145:145,$B$15 + 6)="","",INDEX(Utilities!145:145,$B$15 + 6))</f>
        <v/>
      </c>
      <c r="BO145">
        <f t="shared" si="125"/>
        <v>2155</v>
      </c>
      <c r="BP145">
        <f t="shared" si="116"/>
        <v>2040</v>
      </c>
      <c r="BQ145" cm="1">
        <f t="array" ref="BQ145">IF(BP145&gt;=MAX($D$3:$D$100),MAX($D$3:$D$100),IF(BO145&lt;$D$3,$D$3,INDEX($D$3:$D$100,MATCH(BO145,$D$3:$D$100)+1)))</f>
        <v>2040</v>
      </c>
      <c r="BR145">
        <f t="shared" si="117"/>
        <v>6.1510000000000007</v>
      </c>
      <c r="BS145">
        <f t="shared" si="118"/>
        <v>6.1510000000000007</v>
      </c>
      <c r="BT145">
        <f t="shared" si="119"/>
        <v>6.1510000000000007</v>
      </c>
      <c r="BU145">
        <f t="shared" si="94"/>
        <v>6556.9660000000003</v>
      </c>
      <c r="BV145">
        <f t="shared" si="95"/>
        <v>0</v>
      </c>
    </row>
    <row r="146" spans="7:74" x14ac:dyDescent="0.25">
      <c r="G146">
        <f t="shared" si="120"/>
        <v>2156</v>
      </c>
      <c r="H146">
        <f t="shared" si="96"/>
        <v>2040</v>
      </c>
      <c r="I146" cm="1">
        <f t="array" ref="I146">IF(H146&gt;=MAX($D$3:$D$100),MAX($D$3:$D$100),IF(G146&lt;$D$3,$D$3,INDEX($D$3:$D$100,MATCH(G146,$D$3:$D$100)+1)))</f>
        <v>2040</v>
      </c>
      <c r="J146">
        <f t="shared" si="97"/>
        <v>4.0300000000000002E-2</v>
      </c>
      <c r="K146">
        <f t="shared" si="98"/>
        <v>4.0300000000000002E-2</v>
      </c>
      <c r="L146">
        <f t="shared" si="99"/>
        <v>4.0300000000000002E-2</v>
      </c>
      <c r="M146">
        <f t="shared" si="84"/>
        <v>42.959800000000001</v>
      </c>
      <c r="N146">
        <f t="shared" si="85"/>
        <v>0</v>
      </c>
      <c r="S146">
        <f t="shared" si="121"/>
        <v>2156</v>
      </c>
      <c r="T146">
        <f t="shared" si="100"/>
        <v>2040</v>
      </c>
      <c r="U146" cm="1">
        <f t="array" ref="U146">IF(T146&gt;=MAX($D$3:$D$100),MAX($D$3:$D$100),IF(S146&lt;$D$3,$D$3,INDEX($D$3:$D$100,MATCH(S146,$D$3:$D$100)+1)))</f>
        <v>2040</v>
      </c>
      <c r="V146">
        <f t="shared" si="101"/>
        <v>2.73E-5</v>
      </c>
      <c r="W146">
        <f t="shared" si="102"/>
        <v>2.73E-5</v>
      </c>
      <c r="X146">
        <f t="shared" si="103"/>
        <v>2.73E-5</v>
      </c>
      <c r="Y146">
        <f t="shared" si="86"/>
        <v>2.9101800000000001E-2</v>
      </c>
      <c r="Z146">
        <f t="shared" si="87"/>
        <v>0</v>
      </c>
      <c r="AB146" s="1" t="str" cm="1">
        <f t="array" ref="AB146">IF(INDEX(Utilities!146:146,$B$15)="","",INDEX(Utilities!146:146,$B$15))</f>
        <v/>
      </c>
      <c r="AC146" s="1" t="str" cm="1">
        <f t="array" ref="AC146">IF(INDEX(Utilities!146:146,$B$15 + 3)="","",INDEX(Utilities!146:146,$B$15 + 3))</f>
        <v/>
      </c>
      <c r="AE146">
        <f t="shared" si="122"/>
        <v>2156</v>
      </c>
      <c r="AF146">
        <f t="shared" si="104"/>
        <v>2040</v>
      </c>
      <c r="AG146" cm="1">
        <f t="array" ref="AG146">IF(AF146&gt;=MAX($D$3:$D$100),MAX($D$3:$D$100),IF(AE146&lt;$D$3,$D$3,INDEX($D$3:$D$100,MATCH(AE146,$D$3:$D$100)+1)))</f>
        <v>2040</v>
      </c>
      <c r="AH146">
        <f t="shared" si="105"/>
        <v>2.6800000000000001E-4</v>
      </c>
      <c r="AI146">
        <f t="shared" si="106"/>
        <v>2.6800000000000001E-4</v>
      </c>
      <c r="AJ146">
        <f t="shared" si="107"/>
        <v>2.6800000000000001E-4</v>
      </c>
      <c r="AK146">
        <f t="shared" si="88"/>
        <v>0.285688</v>
      </c>
      <c r="AL146">
        <f t="shared" si="89"/>
        <v>0</v>
      </c>
      <c r="AN146" s="1" t="str" cm="1">
        <f t="array" ref="AN146">IF(INDEX(Utilities!146:146,$B$15)="","",INDEX(Utilities!146:146,$B$15))</f>
        <v/>
      </c>
      <c r="AO146" s="1" t="str" cm="1">
        <f t="array" ref="AO146">IF(INDEX(Utilities!146:146,$B$15 + 4)="","",INDEX(Utilities!146:146,$B$15 + 4))</f>
        <v/>
      </c>
      <c r="AQ146">
        <f t="shared" si="123"/>
        <v>2156</v>
      </c>
      <c r="AR146">
        <f t="shared" si="108"/>
        <v>2040</v>
      </c>
      <c r="AS146" cm="1">
        <f t="array" ref="AS146">IF(AR146&gt;=MAX($D$3:$D$100),MAX($D$3:$D$100),IF(AQ146&lt;$D$3,$D$3,INDEX($D$3:$D$100,MATCH(AQ146,$D$3:$D$100)+1)))</f>
        <v>2040</v>
      </c>
      <c r="AT146">
        <f t="shared" si="109"/>
        <v>6.0300000000000002E-5</v>
      </c>
      <c r="AU146">
        <f t="shared" si="110"/>
        <v>6.0300000000000002E-5</v>
      </c>
      <c r="AV146">
        <f t="shared" si="111"/>
        <v>6.0300000000000002E-5</v>
      </c>
      <c r="AW146">
        <f t="shared" si="90"/>
        <v>6.4279799999999998E-2</v>
      </c>
      <c r="AX146">
        <f t="shared" si="91"/>
        <v>0</v>
      </c>
      <c r="AZ146" s="1" t="str" cm="1">
        <f t="array" ref="AZ146">IF(INDEX(Utilities!146:146,$B$15)="","",INDEX(Utilities!146:146,$B$15))</f>
        <v/>
      </c>
      <c r="BA146" s="1" t="str" cm="1">
        <f t="array" ref="BA146">IF(INDEX(Utilities!146:146,$B$15 + 5)="","",INDEX(Utilities!146:146,$B$15 + 5))</f>
        <v/>
      </c>
      <c r="BC146">
        <f t="shared" si="124"/>
        <v>2156</v>
      </c>
      <c r="BD146">
        <f t="shared" si="112"/>
        <v>2040</v>
      </c>
      <c r="BE146" cm="1">
        <f t="array" ref="BE146">IF(BD146&gt;=MAX($D$3:$D$100),MAX($D$3:$D$100),IF(BC146&lt;$D$3,$D$3,INDEX($D$3:$D$100,MATCH(BC146,$D$3:$D$100)+1)))</f>
        <v>2040</v>
      </c>
      <c r="BF146">
        <f t="shared" si="113"/>
        <v>0.40600000000000003</v>
      </c>
      <c r="BG146">
        <f t="shared" si="114"/>
        <v>0.40600000000000003</v>
      </c>
      <c r="BH146">
        <f t="shared" si="115"/>
        <v>0.40600000000000003</v>
      </c>
      <c r="BI146">
        <f t="shared" si="92"/>
        <v>432.79600000000005</v>
      </c>
      <c r="BJ146">
        <f t="shared" si="93"/>
        <v>0</v>
      </c>
      <c r="BL146" s="1" t="str" cm="1">
        <f t="array" ref="BL146">IF(INDEX(Utilities!146:146,$B$15)="","",INDEX(Utilities!146:146,$B$15))</f>
        <v/>
      </c>
      <c r="BM146" s="1" t="str" cm="1">
        <f t="array" ref="BM146">IF(INDEX(Utilities!146:146,$B$15 + 6)="","",INDEX(Utilities!146:146,$B$15 + 6))</f>
        <v/>
      </c>
      <c r="BO146">
        <f t="shared" si="125"/>
        <v>2156</v>
      </c>
      <c r="BP146">
        <f t="shared" si="116"/>
        <v>2040</v>
      </c>
      <c r="BQ146" cm="1">
        <f t="array" ref="BQ146">IF(BP146&gt;=MAX($D$3:$D$100),MAX($D$3:$D$100),IF(BO146&lt;$D$3,$D$3,INDEX($D$3:$D$100,MATCH(BO146,$D$3:$D$100)+1)))</f>
        <v>2040</v>
      </c>
      <c r="BR146">
        <f t="shared" si="117"/>
        <v>6.1510000000000007</v>
      </c>
      <c r="BS146">
        <f t="shared" si="118"/>
        <v>6.1510000000000007</v>
      </c>
      <c r="BT146">
        <f t="shared" si="119"/>
        <v>6.1510000000000007</v>
      </c>
      <c r="BU146">
        <f t="shared" si="94"/>
        <v>6556.9660000000003</v>
      </c>
      <c r="BV146">
        <f t="shared" si="95"/>
        <v>0</v>
      </c>
    </row>
    <row r="147" spans="7:74" x14ac:dyDescent="0.25">
      <c r="G147">
        <f t="shared" si="120"/>
        <v>2157</v>
      </c>
      <c r="H147">
        <f t="shared" si="96"/>
        <v>2040</v>
      </c>
      <c r="I147" cm="1">
        <f t="array" ref="I147">IF(H147&gt;=MAX($D$3:$D$100),MAX($D$3:$D$100),IF(G147&lt;$D$3,$D$3,INDEX($D$3:$D$100,MATCH(G147,$D$3:$D$100)+1)))</f>
        <v>2040</v>
      </c>
      <c r="J147">
        <f t="shared" si="97"/>
        <v>4.0300000000000002E-2</v>
      </c>
      <c r="K147">
        <f t="shared" si="98"/>
        <v>4.0300000000000002E-2</v>
      </c>
      <c r="L147">
        <f t="shared" si="99"/>
        <v>4.0300000000000002E-2</v>
      </c>
      <c r="M147">
        <f t="shared" si="84"/>
        <v>42.959800000000001</v>
      </c>
      <c r="N147">
        <f t="shared" si="85"/>
        <v>0</v>
      </c>
      <c r="S147">
        <f t="shared" si="121"/>
        <v>2157</v>
      </c>
      <c r="T147">
        <f t="shared" si="100"/>
        <v>2040</v>
      </c>
      <c r="U147" cm="1">
        <f t="array" ref="U147">IF(T147&gt;=MAX($D$3:$D$100),MAX($D$3:$D$100),IF(S147&lt;$D$3,$D$3,INDEX($D$3:$D$100,MATCH(S147,$D$3:$D$100)+1)))</f>
        <v>2040</v>
      </c>
      <c r="V147">
        <f t="shared" si="101"/>
        <v>2.73E-5</v>
      </c>
      <c r="W147">
        <f t="shared" si="102"/>
        <v>2.73E-5</v>
      </c>
      <c r="X147">
        <f t="shared" si="103"/>
        <v>2.73E-5</v>
      </c>
      <c r="Y147">
        <f t="shared" si="86"/>
        <v>2.9101800000000001E-2</v>
      </c>
      <c r="Z147">
        <f t="shared" si="87"/>
        <v>0</v>
      </c>
      <c r="AB147" s="1" t="str" cm="1">
        <f t="array" ref="AB147">IF(INDEX(Utilities!147:147,$B$15)="","",INDEX(Utilities!147:147,$B$15))</f>
        <v/>
      </c>
      <c r="AC147" s="1" t="str" cm="1">
        <f t="array" ref="AC147">IF(INDEX(Utilities!147:147,$B$15 + 3)="","",INDEX(Utilities!147:147,$B$15 + 3))</f>
        <v/>
      </c>
      <c r="AE147">
        <f t="shared" si="122"/>
        <v>2157</v>
      </c>
      <c r="AF147">
        <f t="shared" si="104"/>
        <v>2040</v>
      </c>
      <c r="AG147" cm="1">
        <f t="array" ref="AG147">IF(AF147&gt;=MAX($D$3:$D$100),MAX($D$3:$D$100),IF(AE147&lt;$D$3,$D$3,INDEX($D$3:$D$100,MATCH(AE147,$D$3:$D$100)+1)))</f>
        <v>2040</v>
      </c>
      <c r="AH147">
        <f t="shared" si="105"/>
        <v>2.6800000000000001E-4</v>
      </c>
      <c r="AI147">
        <f t="shared" si="106"/>
        <v>2.6800000000000001E-4</v>
      </c>
      <c r="AJ147">
        <f t="shared" si="107"/>
        <v>2.6800000000000001E-4</v>
      </c>
      <c r="AK147">
        <f t="shared" si="88"/>
        <v>0.285688</v>
      </c>
      <c r="AL147">
        <f t="shared" si="89"/>
        <v>0</v>
      </c>
      <c r="AN147" s="1" t="str" cm="1">
        <f t="array" ref="AN147">IF(INDEX(Utilities!147:147,$B$15)="","",INDEX(Utilities!147:147,$B$15))</f>
        <v/>
      </c>
      <c r="AO147" s="1" t="str" cm="1">
        <f t="array" ref="AO147">IF(INDEX(Utilities!147:147,$B$15 + 4)="","",INDEX(Utilities!147:147,$B$15 + 4))</f>
        <v/>
      </c>
      <c r="AQ147">
        <f t="shared" si="123"/>
        <v>2157</v>
      </c>
      <c r="AR147">
        <f t="shared" si="108"/>
        <v>2040</v>
      </c>
      <c r="AS147" cm="1">
        <f t="array" ref="AS147">IF(AR147&gt;=MAX($D$3:$D$100),MAX($D$3:$D$100),IF(AQ147&lt;$D$3,$D$3,INDEX($D$3:$D$100,MATCH(AQ147,$D$3:$D$100)+1)))</f>
        <v>2040</v>
      </c>
      <c r="AT147">
        <f t="shared" si="109"/>
        <v>6.0300000000000002E-5</v>
      </c>
      <c r="AU147">
        <f t="shared" si="110"/>
        <v>6.0300000000000002E-5</v>
      </c>
      <c r="AV147">
        <f t="shared" si="111"/>
        <v>6.0300000000000002E-5</v>
      </c>
      <c r="AW147">
        <f t="shared" si="90"/>
        <v>6.4279799999999998E-2</v>
      </c>
      <c r="AX147">
        <f t="shared" si="91"/>
        <v>0</v>
      </c>
      <c r="AZ147" s="1" t="str" cm="1">
        <f t="array" ref="AZ147">IF(INDEX(Utilities!147:147,$B$15)="","",INDEX(Utilities!147:147,$B$15))</f>
        <v/>
      </c>
      <c r="BA147" s="1" t="str" cm="1">
        <f t="array" ref="BA147">IF(INDEX(Utilities!147:147,$B$15 + 5)="","",INDEX(Utilities!147:147,$B$15 + 5))</f>
        <v/>
      </c>
      <c r="BC147">
        <f t="shared" si="124"/>
        <v>2157</v>
      </c>
      <c r="BD147">
        <f t="shared" si="112"/>
        <v>2040</v>
      </c>
      <c r="BE147" cm="1">
        <f t="array" ref="BE147">IF(BD147&gt;=MAX($D$3:$D$100),MAX($D$3:$D$100),IF(BC147&lt;$D$3,$D$3,INDEX($D$3:$D$100,MATCH(BC147,$D$3:$D$100)+1)))</f>
        <v>2040</v>
      </c>
      <c r="BF147">
        <f t="shared" si="113"/>
        <v>0.40600000000000003</v>
      </c>
      <c r="BG147">
        <f t="shared" si="114"/>
        <v>0.40600000000000003</v>
      </c>
      <c r="BH147">
        <f t="shared" si="115"/>
        <v>0.40600000000000003</v>
      </c>
      <c r="BI147">
        <f t="shared" si="92"/>
        <v>432.79600000000005</v>
      </c>
      <c r="BJ147">
        <f t="shared" si="93"/>
        <v>0</v>
      </c>
      <c r="BL147" s="1" t="str" cm="1">
        <f t="array" ref="BL147">IF(INDEX(Utilities!147:147,$B$15)="","",INDEX(Utilities!147:147,$B$15))</f>
        <v/>
      </c>
      <c r="BM147" s="1" t="str" cm="1">
        <f t="array" ref="BM147">IF(INDEX(Utilities!147:147,$B$15 + 6)="","",INDEX(Utilities!147:147,$B$15 + 6))</f>
        <v/>
      </c>
      <c r="BO147">
        <f t="shared" si="125"/>
        <v>2157</v>
      </c>
      <c r="BP147">
        <f t="shared" si="116"/>
        <v>2040</v>
      </c>
      <c r="BQ147" cm="1">
        <f t="array" ref="BQ147">IF(BP147&gt;=MAX($D$3:$D$100),MAX($D$3:$D$100),IF(BO147&lt;$D$3,$D$3,INDEX($D$3:$D$100,MATCH(BO147,$D$3:$D$100)+1)))</f>
        <v>2040</v>
      </c>
      <c r="BR147">
        <f t="shared" si="117"/>
        <v>6.1510000000000007</v>
      </c>
      <c r="BS147">
        <f t="shared" si="118"/>
        <v>6.1510000000000007</v>
      </c>
      <c r="BT147">
        <f t="shared" si="119"/>
        <v>6.1510000000000007</v>
      </c>
      <c r="BU147">
        <f t="shared" si="94"/>
        <v>6556.9660000000003</v>
      </c>
      <c r="BV147">
        <f t="shared" si="95"/>
        <v>0</v>
      </c>
    </row>
    <row r="148" spans="7:74" x14ac:dyDescent="0.25">
      <c r="G148">
        <f t="shared" si="120"/>
        <v>2158</v>
      </c>
      <c r="H148">
        <f t="shared" si="96"/>
        <v>2040</v>
      </c>
      <c r="I148" cm="1">
        <f t="array" ref="I148">IF(H148&gt;=MAX($D$3:$D$100),MAX($D$3:$D$100),IF(G148&lt;$D$3,$D$3,INDEX($D$3:$D$100,MATCH(G148,$D$3:$D$100)+1)))</f>
        <v>2040</v>
      </c>
      <c r="J148">
        <f t="shared" si="97"/>
        <v>4.0300000000000002E-2</v>
      </c>
      <c r="K148">
        <f t="shared" si="98"/>
        <v>4.0300000000000002E-2</v>
      </c>
      <c r="L148">
        <f t="shared" si="99"/>
        <v>4.0300000000000002E-2</v>
      </c>
      <c r="M148">
        <f t="shared" si="84"/>
        <v>42.959800000000001</v>
      </c>
      <c r="N148">
        <f t="shared" si="85"/>
        <v>0</v>
      </c>
      <c r="S148">
        <f t="shared" si="121"/>
        <v>2158</v>
      </c>
      <c r="T148">
        <f t="shared" si="100"/>
        <v>2040</v>
      </c>
      <c r="U148" cm="1">
        <f t="array" ref="U148">IF(T148&gt;=MAX($D$3:$D$100),MAX($D$3:$D$100),IF(S148&lt;$D$3,$D$3,INDEX($D$3:$D$100,MATCH(S148,$D$3:$D$100)+1)))</f>
        <v>2040</v>
      </c>
      <c r="V148">
        <f t="shared" si="101"/>
        <v>2.73E-5</v>
      </c>
      <c r="W148">
        <f t="shared" si="102"/>
        <v>2.73E-5</v>
      </c>
      <c r="X148">
        <f t="shared" si="103"/>
        <v>2.73E-5</v>
      </c>
      <c r="Y148">
        <f t="shared" si="86"/>
        <v>2.9101800000000001E-2</v>
      </c>
      <c r="Z148">
        <f t="shared" si="87"/>
        <v>0</v>
      </c>
      <c r="AB148" s="1" t="str" cm="1">
        <f t="array" ref="AB148">IF(INDEX(Utilities!148:148,$B$15)="","",INDEX(Utilities!148:148,$B$15))</f>
        <v/>
      </c>
      <c r="AC148" s="1" t="str" cm="1">
        <f t="array" ref="AC148">IF(INDEX(Utilities!148:148,$B$15 + 3)="","",INDEX(Utilities!148:148,$B$15 + 3))</f>
        <v/>
      </c>
      <c r="AE148">
        <f t="shared" si="122"/>
        <v>2158</v>
      </c>
      <c r="AF148">
        <f t="shared" si="104"/>
        <v>2040</v>
      </c>
      <c r="AG148" cm="1">
        <f t="array" ref="AG148">IF(AF148&gt;=MAX($D$3:$D$100),MAX($D$3:$D$100),IF(AE148&lt;$D$3,$D$3,INDEX($D$3:$D$100,MATCH(AE148,$D$3:$D$100)+1)))</f>
        <v>2040</v>
      </c>
      <c r="AH148">
        <f t="shared" si="105"/>
        <v>2.6800000000000001E-4</v>
      </c>
      <c r="AI148">
        <f t="shared" si="106"/>
        <v>2.6800000000000001E-4</v>
      </c>
      <c r="AJ148">
        <f t="shared" si="107"/>
        <v>2.6800000000000001E-4</v>
      </c>
      <c r="AK148">
        <f t="shared" si="88"/>
        <v>0.285688</v>
      </c>
      <c r="AL148">
        <f t="shared" si="89"/>
        <v>0</v>
      </c>
      <c r="AN148" s="1" t="str" cm="1">
        <f t="array" ref="AN148">IF(INDEX(Utilities!148:148,$B$15)="","",INDEX(Utilities!148:148,$B$15))</f>
        <v/>
      </c>
      <c r="AO148" s="1" t="str" cm="1">
        <f t="array" ref="AO148">IF(INDEX(Utilities!148:148,$B$15 + 4)="","",INDEX(Utilities!148:148,$B$15 + 4))</f>
        <v/>
      </c>
      <c r="AQ148">
        <f t="shared" si="123"/>
        <v>2158</v>
      </c>
      <c r="AR148">
        <f t="shared" si="108"/>
        <v>2040</v>
      </c>
      <c r="AS148" cm="1">
        <f t="array" ref="AS148">IF(AR148&gt;=MAX($D$3:$D$100),MAX($D$3:$D$100),IF(AQ148&lt;$D$3,$D$3,INDEX($D$3:$D$100,MATCH(AQ148,$D$3:$D$100)+1)))</f>
        <v>2040</v>
      </c>
      <c r="AT148">
        <f t="shared" si="109"/>
        <v>6.0300000000000002E-5</v>
      </c>
      <c r="AU148">
        <f t="shared" si="110"/>
        <v>6.0300000000000002E-5</v>
      </c>
      <c r="AV148">
        <f t="shared" si="111"/>
        <v>6.0300000000000002E-5</v>
      </c>
      <c r="AW148">
        <f t="shared" si="90"/>
        <v>6.4279799999999998E-2</v>
      </c>
      <c r="AX148">
        <f t="shared" si="91"/>
        <v>0</v>
      </c>
      <c r="AZ148" s="1" t="str" cm="1">
        <f t="array" ref="AZ148">IF(INDEX(Utilities!148:148,$B$15)="","",INDEX(Utilities!148:148,$B$15))</f>
        <v/>
      </c>
      <c r="BA148" s="1" t="str" cm="1">
        <f t="array" ref="BA148">IF(INDEX(Utilities!148:148,$B$15 + 5)="","",INDEX(Utilities!148:148,$B$15 + 5))</f>
        <v/>
      </c>
      <c r="BC148">
        <f t="shared" si="124"/>
        <v>2158</v>
      </c>
      <c r="BD148">
        <f t="shared" si="112"/>
        <v>2040</v>
      </c>
      <c r="BE148" cm="1">
        <f t="array" ref="BE148">IF(BD148&gt;=MAX($D$3:$D$100),MAX($D$3:$D$100),IF(BC148&lt;$D$3,$D$3,INDEX($D$3:$D$100,MATCH(BC148,$D$3:$D$100)+1)))</f>
        <v>2040</v>
      </c>
      <c r="BF148">
        <f t="shared" si="113"/>
        <v>0.40600000000000003</v>
      </c>
      <c r="BG148">
        <f t="shared" si="114"/>
        <v>0.40600000000000003</v>
      </c>
      <c r="BH148">
        <f t="shared" si="115"/>
        <v>0.40600000000000003</v>
      </c>
      <c r="BI148">
        <f t="shared" si="92"/>
        <v>432.79600000000005</v>
      </c>
      <c r="BJ148">
        <f t="shared" si="93"/>
        <v>0</v>
      </c>
      <c r="BL148" s="1" t="str" cm="1">
        <f t="array" ref="BL148">IF(INDEX(Utilities!148:148,$B$15)="","",INDEX(Utilities!148:148,$B$15))</f>
        <v/>
      </c>
      <c r="BM148" s="1" t="str" cm="1">
        <f t="array" ref="BM148">IF(INDEX(Utilities!148:148,$B$15 + 6)="","",INDEX(Utilities!148:148,$B$15 + 6))</f>
        <v/>
      </c>
      <c r="BO148">
        <f t="shared" si="125"/>
        <v>2158</v>
      </c>
      <c r="BP148">
        <f t="shared" si="116"/>
        <v>2040</v>
      </c>
      <c r="BQ148" cm="1">
        <f t="array" ref="BQ148">IF(BP148&gt;=MAX($D$3:$D$100),MAX($D$3:$D$100),IF(BO148&lt;$D$3,$D$3,INDEX($D$3:$D$100,MATCH(BO148,$D$3:$D$100)+1)))</f>
        <v>2040</v>
      </c>
      <c r="BR148">
        <f t="shared" si="117"/>
        <v>6.1510000000000007</v>
      </c>
      <c r="BS148">
        <f t="shared" si="118"/>
        <v>6.1510000000000007</v>
      </c>
      <c r="BT148">
        <f t="shared" si="119"/>
        <v>6.1510000000000007</v>
      </c>
      <c r="BU148">
        <f t="shared" si="94"/>
        <v>6556.9660000000003</v>
      </c>
      <c r="BV148">
        <f t="shared" si="95"/>
        <v>0</v>
      </c>
    </row>
    <row r="149" spans="7:74" x14ac:dyDescent="0.25">
      <c r="G149">
        <f t="shared" si="120"/>
        <v>2159</v>
      </c>
      <c r="H149">
        <f t="shared" si="96"/>
        <v>2040</v>
      </c>
      <c r="I149" cm="1">
        <f t="array" ref="I149">IF(H149&gt;=MAX($D$3:$D$100),MAX($D$3:$D$100),IF(G149&lt;$D$3,$D$3,INDEX($D$3:$D$100,MATCH(G149,$D$3:$D$100)+1)))</f>
        <v>2040</v>
      </c>
      <c r="J149">
        <f t="shared" si="97"/>
        <v>4.0300000000000002E-2</v>
      </c>
      <c r="K149">
        <f t="shared" si="98"/>
        <v>4.0300000000000002E-2</v>
      </c>
      <c r="L149">
        <f t="shared" si="99"/>
        <v>4.0300000000000002E-2</v>
      </c>
      <c r="M149">
        <f t="shared" si="84"/>
        <v>42.959800000000001</v>
      </c>
      <c r="N149">
        <f t="shared" si="85"/>
        <v>0</v>
      </c>
      <c r="S149">
        <f t="shared" si="121"/>
        <v>2159</v>
      </c>
      <c r="T149">
        <f t="shared" si="100"/>
        <v>2040</v>
      </c>
      <c r="U149" cm="1">
        <f t="array" ref="U149">IF(T149&gt;=MAX($D$3:$D$100),MAX($D$3:$D$100),IF(S149&lt;$D$3,$D$3,INDEX($D$3:$D$100,MATCH(S149,$D$3:$D$100)+1)))</f>
        <v>2040</v>
      </c>
      <c r="V149">
        <f t="shared" si="101"/>
        <v>2.73E-5</v>
      </c>
      <c r="W149">
        <f t="shared" si="102"/>
        <v>2.73E-5</v>
      </c>
      <c r="X149">
        <f t="shared" si="103"/>
        <v>2.73E-5</v>
      </c>
      <c r="Y149">
        <f t="shared" si="86"/>
        <v>2.9101800000000001E-2</v>
      </c>
      <c r="Z149">
        <f t="shared" si="87"/>
        <v>0</v>
      </c>
      <c r="AB149" s="1" t="str" cm="1">
        <f t="array" ref="AB149">IF(INDEX(Utilities!149:149,$B$15)="","",INDEX(Utilities!149:149,$B$15))</f>
        <v/>
      </c>
      <c r="AC149" s="1" t="str" cm="1">
        <f t="array" ref="AC149">IF(INDEX(Utilities!149:149,$B$15 + 3)="","",INDEX(Utilities!149:149,$B$15 + 3))</f>
        <v/>
      </c>
      <c r="AE149">
        <f t="shared" si="122"/>
        <v>2159</v>
      </c>
      <c r="AF149">
        <f t="shared" si="104"/>
        <v>2040</v>
      </c>
      <c r="AG149" cm="1">
        <f t="array" ref="AG149">IF(AF149&gt;=MAX($D$3:$D$100),MAX($D$3:$D$100),IF(AE149&lt;$D$3,$D$3,INDEX($D$3:$D$100,MATCH(AE149,$D$3:$D$100)+1)))</f>
        <v>2040</v>
      </c>
      <c r="AH149">
        <f t="shared" si="105"/>
        <v>2.6800000000000001E-4</v>
      </c>
      <c r="AI149">
        <f t="shared" si="106"/>
        <v>2.6800000000000001E-4</v>
      </c>
      <c r="AJ149">
        <f t="shared" si="107"/>
        <v>2.6800000000000001E-4</v>
      </c>
      <c r="AK149">
        <f t="shared" si="88"/>
        <v>0.285688</v>
      </c>
      <c r="AL149">
        <f t="shared" si="89"/>
        <v>0</v>
      </c>
      <c r="AN149" s="1" t="str" cm="1">
        <f t="array" ref="AN149">IF(INDEX(Utilities!149:149,$B$15)="","",INDEX(Utilities!149:149,$B$15))</f>
        <v/>
      </c>
      <c r="AO149" s="1" t="str" cm="1">
        <f t="array" ref="AO149">IF(INDEX(Utilities!149:149,$B$15 + 4)="","",INDEX(Utilities!149:149,$B$15 + 4))</f>
        <v/>
      </c>
      <c r="AQ149">
        <f t="shared" si="123"/>
        <v>2159</v>
      </c>
      <c r="AR149">
        <f t="shared" si="108"/>
        <v>2040</v>
      </c>
      <c r="AS149" cm="1">
        <f t="array" ref="AS149">IF(AR149&gt;=MAX($D$3:$D$100),MAX($D$3:$D$100),IF(AQ149&lt;$D$3,$D$3,INDEX($D$3:$D$100,MATCH(AQ149,$D$3:$D$100)+1)))</f>
        <v>2040</v>
      </c>
      <c r="AT149">
        <f t="shared" si="109"/>
        <v>6.0300000000000002E-5</v>
      </c>
      <c r="AU149">
        <f t="shared" si="110"/>
        <v>6.0300000000000002E-5</v>
      </c>
      <c r="AV149">
        <f t="shared" si="111"/>
        <v>6.0300000000000002E-5</v>
      </c>
      <c r="AW149">
        <f t="shared" si="90"/>
        <v>6.4279799999999998E-2</v>
      </c>
      <c r="AX149">
        <f t="shared" si="91"/>
        <v>0</v>
      </c>
      <c r="BC149">
        <f t="shared" si="124"/>
        <v>2159</v>
      </c>
      <c r="BD149">
        <f t="shared" si="112"/>
        <v>2040</v>
      </c>
      <c r="BE149" cm="1">
        <f t="array" ref="BE149">IF(BD149&gt;=MAX($D$3:$D$100),MAX($D$3:$D$100),IF(BC149&lt;$D$3,$D$3,INDEX($D$3:$D$100,MATCH(BC149,$D$3:$D$100)+1)))</f>
        <v>2040</v>
      </c>
      <c r="BF149">
        <f t="shared" si="113"/>
        <v>0.40600000000000003</v>
      </c>
      <c r="BG149">
        <f t="shared" si="114"/>
        <v>0.40600000000000003</v>
      </c>
      <c r="BH149">
        <f t="shared" si="115"/>
        <v>0.40600000000000003</v>
      </c>
      <c r="BI149">
        <f t="shared" si="92"/>
        <v>432.79600000000005</v>
      </c>
      <c r="BJ149">
        <f t="shared" si="93"/>
        <v>0</v>
      </c>
      <c r="BL149" s="1" t="str" cm="1">
        <f t="array" ref="BL149">IF(INDEX(Utilities!149:149,$B$15)="","",INDEX(Utilities!149:149,$B$15))</f>
        <v/>
      </c>
      <c r="BM149" s="1" t="str" cm="1">
        <f t="array" ref="BM149">IF(INDEX(Utilities!149:149,$B$15 + 6)="","",INDEX(Utilities!149:149,$B$15 + 6))</f>
        <v/>
      </c>
      <c r="BO149">
        <f t="shared" si="125"/>
        <v>2159</v>
      </c>
      <c r="BP149">
        <f t="shared" si="116"/>
        <v>2040</v>
      </c>
      <c r="BQ149" cm="1">
        <f t="array" ref="BQ149">IF(BP149&gt;=MAX($D$3:$D$100),MAX($D$3:$D$100),IF(BO149&lt;$D$3,$D$3,INDEX($D$3:$D$100,MATCH(BO149,$D$3:$D$100)+1)))</f>
        <v>2040</v>
      </c>
      <c r="BR149">
        <f t="shared" si="117"/>
        <v>6.1510000000000007</v>
      </c>
      <c r="BS149">
        <f t="shared" si="118"/>
        <v>6.1510000000000007</v>
      </c>
      <c r="BT149">
        <f t="shared" si="119"/>
        <v>6.1510000000000007</v>
      </c>
      <c r="BU149">
        <f t="shared" si="94"/>
        <v>6556.9660000000003</v>
      </c>
      <c r="BV149">
        <f t="shared" si="95"/>
        <v>0</v>
      </c>
    </row>
    <row r="150" spans="7:74" x14ac:dyDescent="0.25">
      <c r="G150">
        <f t="shared" si="120"/>
        <v>2160</v>
      </c>
      <c r="H150">
        <f t="shared" si="96"/>
        <v>2040</v>
      </c>
      <c r="I150" cm="1">
        <f t="array" ref="I150">IF(H150&gt;=MAX($D$3:$D$100),MAX($D$3:$D$100),IF(G150&lt;$D$3,$D$3,INDEX($D$3:$D$100,MATCH(G150,$D$3:$D$100)+1)))</f>
        <v>2040</v>
      </c>
      <c r="J150">
        <f t="shared" si="97"/>
        <v>4.0300000000000002E-2</v>
      </c>
      <c r="K150">
        <f t="shared" si="98"/>
        <v>4.0300000000000002E-2</v>
      </c>
      <c r="L150">
        <f t="shared" si="99"/>
        <v>4.0300000000000002E-2</v>
      </c>
      <c r="M150">
        <f t="shared" si="84"/>
        <v>42.959800000000001</v>
      </c>
      <c r="N150">
        <f t="shared" si="85"/>
        <v>0</v>
      </c>
      <c r="S150">
        <f t="shared" si="121"/>
        <v>2160</v>
      </c>
      <c r="T150">
        <f t="shared" si="100"/>
        <v>2040</v>
      </c>
      <c r="U150" cm="1">
        <f t="array" ref="U150">IF(T150&gt;=MAX($D$3:$D$100),MAX($D$3:$D$100),IF(S150&lt;$D$3,$D$3,INDEX($D$3:$D$100,MATCH(S150,$D$3:$D$100)+1)))</f>
        <v>2040</v>
      </c>
      <c r="V150">
        <f t="shared" si="101"/>
        <v>2.73E-5</v>
      </c>
      <c r="W150">
        <f t="shared" si="102"/>
        <v>2.73E-5</v>
      </c>
      <c r="X150">
        <f t="shared" si="103"/>
        <v>2.73E-5</v>
      </c>
      <c r="Y150">
        <f t="shared" si="86"/>
        <v>2.9101800000000001E-2</v>
      </c>
      <c r="Z150">
        <f t="shared" si="87"/>
        <v>0</v>
      </c>
      <c r="AB150" s="1" t="str" cm="1">
        <f t="array" ref="AB150">IF(INDEX(Utilities!150:150,$B$15)="","",INDEX(Utilities!150:150,$B$15))</f>
        <v/>
      </c>
      <c r="AC150" s="1" t="str" cm="1">
        <f t="array" ref="AC150">IF(INDEX(Utilities!150:150,$B$15 + 3)="","",INDEX(Utilities!150:150,$B$15 + 3))</f>
        <v/>
      </c>
      <c r="AE150">
        <f t="shared" si="122"/>
        <v>2160</v>
      </c>
      <c r="AF150">
        <f t="shared" si="104"/>
        <v>2040</v>
      </c>
      <c r="AG150" cm="1">
        <f t="array" ref="AG150">IF(AF150&gt;=MAX($D$3:$D$100),MAX($D$3:$D$100),IF(AE150&lt;$D$3,$D$3,INDEX($D$3:$D$100,MATCH(AE150,$D$3:$D$100)+1)))</f>
        <v>2040</v>
      </c>
      <c r="AH150">
        <f t="shared" si="105"/>
        <v>2.6800000000000001E-4</v>
      </c>
      <c r="AI150">
        <f t="shared" si="106"/>
        <v>2.6800000000000001E-4</v>
      </c>
      <c r="AJ150">
        <f t="shared" si="107"/>
        <v>2.6800000000000001E-4</v>
      </c>
      <c r="AK150">
        <f t="shared" si="88"/>
        <v>0.285688</v>
      </c>
      <c r="AL150">
        <f t="shared" si="89"/>
        <v>0</v>
      </c>
      <c r="AN150" s="1" t="str" cm="1">
        <f t="array" ref="AN150">IF(INDEX(Utilities!150:150,$B$15)="","",INDEX(Utilities!150:150,$B$15))</f>
        <v/>
      </c>
      <c r="AO150" s="1" t="str" cm="1">
        <f t="array" ref="AO150">IF(INDEX(Utilities!150:150,$B$15 + 4)="","",INDEX(Utilities!150:150,$B$15 + 4))</f>
        <v/>
      </c>
      <c r="AQ150">
        <f t="shared" si="123"/>
        <v>2160</v>
      </c>
      <c r="AR150">
        <f t="shared" si="108"/>
        <v>2040</v>
      </c>
      <c r="AS150" cm="1">
        <f t="array" ref="AS150">IF(AR150&gt;=MAX($D$3:$D$100),MAX($D$3:$D$100),IF(AQ150&lt;$D$3,$D$3,INDEX($D$3:$D$100,MATCH(AQ150,$D$3:$D$100)+1)))</f>
        <v>2040</v>
      </c>
      <c r="AT150">
        <f t="shared" si="109"/>
        <v>6.0300000000000002E-5</v>
      </c>
      <c r="AU150">
        <f t="shared" si="110"/>
        <v>6.0300000000000002E-5</v>
      </c>
      <c r="AV150">
        <f t="shared" si="111"/>
        <v>6.0300000000000002E-5</v>
      </c>
      <c r="AW150">
        <f t="shared" si="90"/>
        <v>6.4279799999999998E-2</v>
      </c>
      <c r="AX150">
        <f t="shared" si="91"/>
        <v>0</v>
      </c>
      <c r="BC150">
        <f t="shared" si="124"/>
        <v>2160</v>
      </c>
      <c r="BD150">
        <f t="shared" si="112"/>
        <v>2040</v>
      </c>
      <c r="BE150" cm="1">
        <f t="array" ref="BE150">IF(BD150&gt;=MAX($D$3:$D$100),MAX($D$3:$D$100),IF(BC150&lt;$D$3,$D$3,INDEX($D$3:$D$100,MATCH(BC150,$D$3:$D$100)+1)))</f>
        <v>2040</v>
      </c>
      <c r="BF150">
        <f t="shared" si="113"/>
        <v>0.40600000000000003</v>
      </c>
      <c r="BG150">
        <f t="shared" si="114"/>
        <v>0.40600000000000003</v>
      </c>
      <c r="BH150">
        <f t="shared" si="115"/>
        <v>0.40600000000000003</v>
      </c>
      <c r="BI150">
        <f t="shared" si="92"/>
        <v>432.79600000000005</v>
      </c>
      <c r="BJ150">
        <f t="shared" si="93"/>
        <v>0</v>
      </c>
      <c r="BL150" s="1" t="str" cm="1">
        <f t="array" ref="BL150">IF(INDEX(Utilities!150:150,$B$15)="","",INDEX(Utilities!150:150,$B$15))</f>
        <v/>
      </c>
      <c r="BM150" s="1" t="str" cm="1">
        <f t="array" ref="BM150">IF(INDEX(Utilities!150:150,$B$15 + 6)="","",INDEX(Utilities!150:150,$B$15 + 6))</f>
        <v/>
      </c>
      <c r="BO150">
        <f t="shared" si="125"/>
        <v>2160</v>
      </c>
      <c r="BP150">
        <f t="shared" si="116"/>
        <v>2040</v>
      </c>
      <c r="BQ150" cm="1">
        <f t="array" ref="BQ150">IF(BP150&gt;=MAX($D$3:$D$100),MAX($D$3:$D$100),IF(BO150&lt;$D$3,$D$3,INDEX($D$3:$D$100,MATCH(BO150,$D$3:$D$100)+1)))</f>
        <v>2040</v>
      </c>
      <c r="BR150">
        <f t="shared" si="117"/>
        <v>6.1510000000000007</v>
      </c>
      <c r="BS150">
        <f t="shared" si="118"/>
        <v>6.1510000000000007</v>
      </c>
      <c r="BT150">
        <f t="shared" si="119"/>
        <v>6.1510000000000007</v>
      </c>
      <c r="BU150">
        <f t="shared" si="94"/>
        <v>6556.9660000000003</v>
      </c>
      <c r="BV150">
        <f t="shared" si="95"/>
        <v>0</v>
      </c>
    </row>
    <row r="151" spans="7:74" x14ac:dyDescent="0.25">
      <c r="G151">
        <f t="shared" si="120"/>
        <v>2161</v>
      </c>
      <c r="H151">
        <f t="shared" si="96"/>
        <v>2040</v>
      </c>
      <c r="I151" cm="1">
        <f t="array" ref="I151">IF(H151&gt;=MAX($D$3:$D$100),MAX($D$3:$D$100),IF(G151&lt;$D$3,$D$3,INDEX($D$3:$D$100,MATCH(G151,$D$3:$D$100)+1)))</f>
        <v>2040</v>
      </c>
      <c r="J151">
        <f t="shared" si="97"/>
        <v>4.0300000000000002E-2</v>
      </c>
      <c r="K151">
        <f t="shared" si="98"/>
        <v>4.0300000000000002E-2</v>
      </c>
      <c r="L151">
        <f t="shared" si="99"/>
        <v>4.0300000000000002E-2</v>
      </c>
      <c r="M151">
        <f t="shared" si="84"/>
        <v>42.959800000000001</v>
      </c>
      <c r="N151">
        <f t="shared" si="85"/>
        <v>0</v>
      </c>
      <c r="S151">
        <f t="shared" si="121"/>
        <v>2161</v>
      </c>
      <c r="T151">
        <f t="shared" si="100"/>
        <v>2040</v>
      </c>
      <c r="U151" cm="1">
        <f t="array" ref="U151">IF(T151&gt;=MAX($D$3:$D$100),MAX($D$3:$D$100),IF(S151&lt;$D$3,$D$3,INDEX($D$3:$D$100,MATCH(S151,$D$3:$D$100)+1)))</f>
        <v>2040</v>
      </c>
      <c r="V151">
        <f t="shared" si="101"/>
        <v>2.73E-5</v>
      </c>
      <c r="W151">
        <f t="shared" si="102"/>
        <v>2.73E-5</v>
      </c>
      <c r="X151">
        <f t="shared" si="103"/>
        <v>2.73E-5</v>
      </c>
      <c r="Y151">
        <f t="shared" si="86"/>
        <v>2.9101800000000001E-2</v>
      </c>
      <c r="Z151">
        <f t="shared" si="87"/>
        <v>0</v>
      </c>
      <c r="AB151" s="1" t="str" cm="1">
        <f t="array" ref="AB151">IF(INDEX(Utilities!151:151,$B$15)="","",INDEX(Utilities!151:151,$B$15))</f>
        <v/>
      </c>
      <c r="AC151" s="1" t="str" cm="1">
        <f t="array" ref="AC151">IF(INDEX(Utilities!151:151,$B$15 + 3)="","",INDEX(Utilities!151:151,$B$15 + 3))</f>
        <v/>
      </c>
      <c r="AE151">
        <f t="shared" si="122"/>
        <v>2161</v>
      </c>
      <c r="AF151">
        <f t="shared" si="104"/>
        <v>2040</v>
      </c>
      <c r="AG151" cm="1">
        <f t="array" ref="AG151">IF(AF151&gt;=MAX($D$3:$D$100),MAX($D$3:$D$100),IF(AE151&lt;$D$3,$D$3,INDEX($D$3:$D$100,MATCH(AE151,$D$3:$D$100)+1)))</f>
        <v>2040</v>
      </c>
      <c r="AH151">
        <f t="shared" si="105"/>
        <v>2.6800000000000001E-4</v>
      </c>
      <c r="AI151">
        <f t="shared" si="106"/>
        <v>2.6800000000000001E-4</v>
      </c>
      <c r="AJ151">
        <f t="shared" si="107"/>
        <v>2.6800000000000001E-4</v>
      </c>
      <c r="AK151">
        <f t="shared" si="88"/>
        <v>0.285688</v>
      </c>
      <c r="AL151">
        <f t="shared" si="89"/>
        <v>0</v>
      </c>
      <c r="AN151" s="1" t="str" cm="1">
        <f t="array" ref="AN151">IF(INDEX(Utilities!151:151,$B$15)="","",INDEX(Utilities!151:151,$B$15))</f>
        <v/>
      </c>
      <c r="AO151" s="1" t="str" cm="1">
        <f t="array" ref="AO151">IF(INDEX(Utilities!151:151,$B$15 + 4)="","",INDEX(Utilities!151:151,$B$15 + 4))</f>
        <v/>
      </c>
      <c r="AQ151">
        <f t="shared" si="123"/>
        <v>2161</v>
      </c>
      <c r="AR151">
        <f t="shared" si="108"/>
        <v>2040</v>
      </c>
      <c r="AS151" cm="1">
        <f t="array" ref="AS151">IF(AR151&gt;=MAX($D$3:$D$100),MAX($D$3:$D$100),IF(AQ151&lt;$D$3,$D$3,INDEX($D$3:$D$100,MATCH(AQ151,$D$3:$D$100)+1)))</f>
        <v>2040</v>
      </c>
      <c r="AT151">
        <f t="shared" si="109"/>
        <v>6.0300000000000002E-5</v>
      </c>
      <c r="AU151">
        <f t="shared" si="110"/>
        <v>6.0300000000000002E-5</v>
      </c>
      <c r="AV151">
        <f t="shared" si="111"/>
        <v>6.0300000000000002E-5</v>
      </c>
      <c r="AW151">
        <f t="shared" si="90"/>
        <v>6.4279799999999998E-2</v>
      </c>
      <c r="AX151">
        <f t="shared" si="91"/>
        <v>0</v>
      </c>
      <c r="BC151">
        <f t="shared" si="124"/>
        <v>2161</v>
      </c>
      <c r="BD151">
        <f t="shared" si="112"/>
        <v>2040</v>
      </c>
      <c r="BE151" cm="1">
        <f t="array" ref="BE151">IF(BD151&gt;=MAX($D$3:$D$100),MAX($D$3:$D$100),IF(BC151&lt;$D$3,$D$3,INDEX($D$3:$D$100,MATCH(BC151,$D$3:$D$100)+1)))</f>
        <v>2040</v>
      </c>
      <c r="BF151">
        <f t="shared" si="113"/>
        <v>0.40600000000000003</v>
      </c>
      <c r="BG151">
        <f t="shared" si="114"/>
        <v>0.40600000000000003</v>
      </c>
      <c r="BH151">
        <f t="shared" si="115"/>
        <v>0.40600000000000003</v>
      </c>
      <c r="BI151">
        <f t="shared" si="92"/>
        <v>432.79600000000005</v>
      </c>
      <c r="BJ151">
        <f t="shared" si="93"/>
        <v>0</v>
      </c>
      <c r="BL151" s="1" t="str" cm="1">
        <f t="array" ref="BL151">IF(INDEX(Utilities!151:151,$B$15)="","",INDEX(Utilities!151:151,$B$15))</f>
        <v/>
      </c>
      <c r="BM151" s="1" t="str" cm="1">
        <f t="array" ref="BM151">IF(INDEX(Utilities!151:151,$B$15 + 6)="","",INDEX(Utilities!151:151,$B$15 + 6))</f>
        <v/>
      </c>
      <c r="BO151">
        <f t="shared" si="125"/>
        <v>2161</v>
      </c>
      <c r="BP151">
        <f t="shared" si="116"/>
        <v>2040</v>
      </c>
      <c r="BQ151" cm="1">
        <f t="array" ref="BQ151">IF(BP151&gt;=MAX($D$3:$D$100),MAX($D$3:$D$100),IF(BO151&lt;$D$3,$D$3,INDEX($D$3:$D$100,MATCH(BO151,$D$3:$D$100)+1)))</f>
        <v>2040</v>
      </c>
      <c r="BR151">
        <f t="shared" si="117"/>
        <v>6.1510000000000007</v>
      </c>
      <c r="BS151">
        <f t="shared" si="118"/>
        <v>6.1510000000000007</v>
      </c>
      <c r="BT151">
        <f t="shared" si="119"/>
        <v>6.1510000000000007</v>
      </c>
      <c r="BU151">
        <f t="shared" si="94"/>
        <v>6556.9660000000003</v>
      </c>
      <c r="BV151">
        <f t="shared" si="95"/>
        <v>0</v>
      </c>
    </row>
    <row r="152" spans="7:74" x14ac:dyDescent="0.25">
      <c r="G152">
        <f t="shared" si="120"/>
        <v>2162</v>
      </c>
      <c r="H152">
        <f t="shared" si="96"/>
        <v>2040</v>
      </c>
      <c r="I152" cm="1">
        <f t="array" ref="I152">IF(H152&gt;=MAX($D$3:$D$100),MAX($D$3:$D$100),IF(G152&lt;$D$3,$D$3,INDEX($D$3:$D$100,MATCH(G152,$D$3:$D$100)+1)))</f>
        <v>2040</v>
      </c>
      <c r="J152">
        <f t="shared" si="97"/>
        <v>4.0300000000000002E-2</v>
      </c>
      <c r="K152">
        <f t="shared" si="98"/>
        <v>4.0300000000000002E-2</v>
      </c>
      <c r="L152">
        <f t="shared" si="99"/>
        <v>4.0300000000000002E-2</v>
      </c>
      <c r="M152">
        <f t="shared" si="84"/>
        <v>42.959800000000001</v>
      </c>
      <c r="N152">
        <f t="shared" si="85"/>
        <v>0</v>
      </c>
      <c r="S152">
        <f t="shared" si="121"/>
        <v>2162</v>
      </c>
      <c r="T152">
        <f t="shared" si="100"/>
        <v>2040</v>
      </c>
      <c r="U152" cm="1">
        <f t="array" ref="U152">IF(T152&gt;=MAX($D$3:$D$100),MAX($D$3:$D$100),IF(S152&lt;$D$3,$D$3,INDEX($D$3:$D$100,MATCH(S152,$D$3:$D$100)+1)))</f>
        <v>2040</v>
      </c>
      <c r="V152">
        <f t="shared" si="101"/>
        <v>2.73E-5</v>
      </c>
      <c r="W152">
        <f t="shared" si="102"/>
        <v>2.73E-5</v>
      </c>
      <c r="X152">
        <f t="shared" si="103"/>
        <v>2.73E-5</v>
      </c>
      <c r="Y152">
        <f t="shared" si="86"/>
        <v>2.9101800000000001E-2</v>
      </c>
      <c r="Z152">
        <f t="shared" si="87"/>
        <v>0</v>
      </c>
      <c r="AB152" s="1" t="str" cm="1">
        <f t="array" ref="AB152">IF(INDEX(Utilities!152:152,$B$15)="","",INDEX(Utilities!152:152,$B$15))</f>
        <v/>
      </c>
      <c r="AC152" s="1" t="str" cm="1">
        <f t="array" ref="AC152">IF(INDEX(Utilities!152:152,$B$15 + 3)="","",INDEX(Utilities!152:152,$B$15 + 3))</f>
        <v/>
      </c>
      <c r="AE152">
        <f t="shared" si="122"/>
        <v>2162</v>
      </c>
      <c r="AF152">
        <f t="shared" si="104"/>
        <v>2040</v>
      </c>
      <c r="AG152" cm="1">
        <f t="array" ref="AG152">IF(AF152&gt;=MAX($D$3:$D$100),MAX($D$3:$D$100),IF(AE152&lt;$D$3,$D$3,INDEX($D$3:$D$100,MATCH(AE152,$D$3:$D$100)+1)))</f>
        <v>2040</v>
      </c>
      <c r="AH152">
        <f t="shared" si="105"/>
        <v>2.6800000000000001E-4</v>
      </c>
      <c r="AI152">
        <f t="shared" si="106"/>
        <v>2.6800000000000001E-4</v>
      </c>
      <c r="AJ152">
        <f t="shared" si="107"/>
        <v>2.6800000000000001E-4</v>
      </c>
      <c r="AK152">
        <f t="shared" si="88"/>
        <v>0.285688</v>
      </c>
      <c r="AL152">
        <f t="shared" si="89"/>
        <v>0</v>
      </c>
      <c r="AN152" s="1" t="str" cm="1">
        <f t="array" ref="AN152">IF(INDEX(Utilities!152:152,$B$15)="","",INDEX(Utilities!152:152,$B$15))</f>
        <v/>
      </c>
      <c r="AO152" s="1" t="str" cm="1">
        <f t="array" ref="AO152">IF(INDEX(Utilities!152:152,$B$15 + 4)="","",INDEX(Utilities!152:152,$B$15 + 4))</f>
        <v/>
      </c>
      <c r="AQ152">
        <f t="shared" si="123"/>
        <v>2162</v>
      </c>
      <c r="AR152">
        <f t="shared" si="108"/>
        <v>2040</v>
      </c>
      <c r="AS152" cm="1">
        <f t="array" ref="AS152">IF(AR152&gt;=MAX($D$3:$D$100),MAX($D$3:$D$100),IF(AQ152&lt;$D$3,$D$3,INDEX($D$3:$D$100,MATCH(AQ152,$D$3:$D$100)+1)))</f>
        <v>2040</v>
      </c>
      <c r="AT152">
        <f t="shared" si="109"/>
        <v>6.0300000000000002E-5</v>
      </c>
      <c r="AU152">
        <f t="shared" si="110"/>
        <v>6.0300000000000002E-5</v>
      </c>
      <c r="AV152">
        <f t="shared" si="111"/>
        <v>6.0300000000000002E-5</v>
      </c>
      <c r="AW152">
        <f t="shared" si="90"/>
        <v>6.4279799999999998E-2</v>
      </c>
      <c r="AX152">
        <f t="shared" si="91"/>
        <v>0</v>
      </c>
      <c r="BC152">
        <f t="shared" si="124"/>
        <v>2162</v>
      </c>
      <c r="BD152">
        <f t="shared" si="112"/>
        <v>2040</v>
      </c>
      <c r="BE152" cm="1">
        <f t="array" ref="BE152">IF(BD152&gt;=MAX($D$3:$D$100),MAX($D$3:$D$100),IF(BC152&lt;$D$3,$D$3,INDEX($D$3:$D$100,MATCH(BC152,$D$3:$D$100)+1)))</f>
        <v>2040</v>
      </c>
      <c r="BF152">
        <f t="shared" si="113"/>
        <v>0.40600000000000003</v>
      </c>
      <c r="BG152">
        <f t="shared" si="114"/>
        <v>0.40600000000000003</v>
      </c>
      <c r="BH152">
        <f t="shared" si="115"/>
        <v>0.40600000000000003</v>
      </c>
      <c r="BI152">
        <f t="shared" si="92"/>
        <v>432.79600000000005</v>
      </c>
      <c r="BJ152">
        <f t="shared" si="93"/>
        <v>0</v>
      </c>
      <c r="BL152" s="1" t="str" cm="1">
        <f t="array" ref="BL152">IF(INDEX(Utilities!152:152,$B$15)="","",INDEX(Utilities!152:152,$B$15))</f>
        <v/>
      </c>
      <c r="BM152" s="1" t="str" cm="1">
        <f t="array" ref="BM152">IF(INDEX(Utilities!152:152,$B$15 + 6)="","",INDEX(Utilities!152:152,$B$15 + 6))</f>
        <v/>
      </c>
      <c r="BO152">
        <f t="shared" si="125"/>
        <v>2162</v>
      </c>
      <c r="BP152">
        <f t="shared" si="116"/>
        <v>2040</v>
      </c>
      <c r="BQ152" cm="1">
        <f t="array" ref="BQ152">IF(BP152&gt;=MAX($D$3:$D$100),MAX($D$3:$D$100),IF(BO152&lt;$D$3,$D$3,INDEX($D$3:$D$100,MATCH(BO152,$D$3:$D$100)+1)))</f>
        <v>2040</v>
      </c>
      <c r="BR152">
        <f t="shared" si="117"/>
        <v>6.1510000000000007</v>
      </c>
      <c r="BS152">
        <f t="shared" si="118"/>
        <v>6.1510000000000007</v>
      </c>
      <c r="BT152">
        <f t="shared" si="119"/>
        <v>6.1510000000000007</v>
      </c>
      <c r="BU152">
        <f t="shared" si="94"/>
        <v>6556.9660000000003</v>
      </c>
      <c r="BV152">
        <f t="shared" si="95"/>
        <v>0</v>
      </c>
    </row>
    <row r="153" spans="7:74" x14ac:dyDescent="0.25">
      <c r="G153">
        <f t="shared" si="120"/>
        <v>2163</v>
      </c>
      <c r="H153">
        <f t="shared" si="96"/>
        <v>2040</v>
      </c>
      <c r="I153" cm="1">
        <f t="array" ref="I153">IF(H153&gt;=MAX($D$3:$D$100),MAX($D$3:$D$100),IF(G153&lt;$D$3,$D$3,INDEX($D$3:$D$100,MATCH(G153,$D$3:$D$100)+1)))</f>
        <v>2040</v>
      </c>
      <c r="J153">
        <f t="shared" si="97"/>
        <v>4.0300000000000002E-2</v>
      </c>
      <c r="K153">
        <f t="shared" si="98"/>
        <v>4.0300000000000002E-2</v>
      </c>
      <c r="L153">
        <f t="shared" si="99"/>
        <v>4.0300000000000002E-2</v>
      </c>
      <c r="M153">
        <f t="shared" si="84"/>
        <v>42.959800000000001</v>
      </c>
      <c r="N153">
        <f t="shared" si="85"/>
        <v>0</v>
      </c>
      <c r="S153">
        <f t="shared" si="121"/>
        <v>2163</v>
      </c>
      <c r="T153">
        <f t="shared" si="100"/>
        <v>2040</v>
      </c>
      <c r="U153" cm="1">
        <f t="array" ref="U153">IF(T153&gt;=MAX($D$3:$D$100),MAX($D$3:$D$100),IF(S153&lt;$D$3,$D$3,INDEX($D$3:$D$100,MATCH(S153,$D$3:$D$100)+1)))</f>
        <v>2040</v>
      </c>
      <c r="V153">
        <f t="shared" si="101"/>
        <v>2.73E-5</v>
      </c>
      <c r="W153">
        <f t="shared" si="102"/>
        <v>2.73E-5</v>
      </c>
      <c r="X153">
        <f t="shared" si="103"/>
        <v>2.73E-5</v>
      </c>
      <c r="Y153">
        <f t="shared" si="86"/>
        <v>2.9101800000000001E-2</v>
      </c>
      <c r="Z153">
        <f t="shared" si="87"/>
        <v>0</v>
      </c>
      <c r="AB153" s="1" t="str" cm="1">
        <f t="array" ref="AB153">IF(INDEX(Utilities!153:153,$B$15)="","",INDEX(Utilities!153:153,$B$15))</f>
        <v/>
      </c>
      <c r="AC153" s="1" t="str" cm="1">
        <f t="array" ref="AC153">IF(INDEX(Utilities!153:153,$B$15 + 3)="","",INDEX(Utilities!153:153,$B$15 + 3))</f>
        <v/>
      </c>
      <c r="AE153">
        <f t="shared" si="122"/>
        <v>2163</v>
      </c>
      <c r="AF153">
        <f t="shared" si="104"/>
        <v>2040</v>
      </c>
      <c r="AG153" cm="1">
        <f t="array" ref="AG153">IF(AF153&gt;=MAX($D$3:$D$100),MAX($D$3:$D$100),IF(AE153&lt;$D$3,$D$3,INDEX($D$3:$D$100,MATCH(AE153,$D$3:$D$100)+1)))</f>
        <v>2040</v>
      </c>
      <c r="AH153">
        <f t="shared" si="105"/>
        <v>2.6800000000000001E-4</v>
      </c>
      <c r="AI153">
        <f t="shared" si="106"/>
        <v>2.6800000000000001E-4</v>
      </c>
      <c r="AJ153">
        <f t="shared" si="107"/>
        <v>2.6800000000000001E-4</v>
      </c>
      <c r="AK153">
        <f t="shared" si="88"/>
        <v>0.285688</v>
      </c>
      <c r="AL153">
        <f t="shared" si="89"/>
        <v>0</v>
      </c>
      <c r="AN153" s="1" t="str" cm="1">
        <f t="array" ref="AN153">IF(INDEX(Utilities!153:153,$B$15)="","",INDEX(Utilities!153:153,$B$15))</f>
        <v/>
      </c>
      <c r="AO153" s="1" t="str" cm="1">
        <f t="array" ref="AO153">IF(INDEX(Utilities!153:153,$B$15 + 4)="","",INDEX(Utilities!153:153,$B$15 + 4))</f>
        <v/>
      </c>
      <c r="AQ153">
        <f t="shared" si="123"/>
        <v>2163</v>
      </c>
      <c r="AR153">
        <f t="shared" si="108"/>
        <v>2040</v>
      </c>
      <c r="AS153" cm="1">
        <f t="array" ref="AS153">IF(AR153&gt;=MAX($D$3:$D$100),MAX($D$3:$D$100),IF(AQ153&lt;$D$3,$D$3,INDEX($D$3:$D$100,MATCH(AQ153,$D$3:$D$100)+1)))</f>
        <v>2040</v>
      </c>
      <c r="AT153">
        <f t="shared" si="109"/>
        <v>6.0300000000000002E-5</v>
      </c>
      <c r="AU153">
        <f t="shared" si="110"/>
        <v>6.0300000000000002E-5</v>
      </c>
      <c r="AV153">
        <f t="shared" si="111"/>
        <v>6.0300000000000002E-5</v>
      </c>
      <c r="AW153">
        <f t="shared" si="90"/>
        <v>6.4279799999999998E-2</v>
      </c>
      <c r="AX153">
        <f t="shared" si="91"/>
        <v>0</v>
      </c>
      <c r="BC153">
        <f t="shared" si="124"/>
        <v>2163</v>
      </c>
      <c r="BD153">
        <f t="shared" si="112"/>
        <v>2040</v>
      </c>
      <c r="BE153" cm="1">
        <f t="array" ref="BE153">IF(BD153&gt;=MAX($D$3:$D$100),MAX($D$3:$D$100),IF(BC153&lt;$D$3,$D$3,INDEX($D$3:$D$100,MATCH(BC153,$D$3:$D$100)+1)))</f>
        <v>2040</v>
      </c>
      <c r="BF153">
        <f t="shared" si="113"/>
        <v>0.40600000000000003</v>
      </c>
      <c r="BG153">
        <f t="shared" si="114"/>
        <v>0.40600000000000003</v>
      </c>
      <c r="BH153">
        <f t="shared" si="115"/>
        <v>0.40600000000000003</v>
      </c>
      <c r="BI153">
        <f t="shared" si="92"/>
        <v>432.79600000000005</v>
      </c>
      <c r="BJ153">
        <f t="shared" si="93"/>
        <v>0</v>
      </c>
      <c r="BL153" s="1" t="str" cm="1">
        <f t="array" ref="BL153">IF(INDEX(Utilities!153:153,$B$15)="","",INDEX(Utilities!153:153,$B$15))</f>
        <v/>
      </c>
      <c r="BM153" s="1" t="str" cm="1">
        <f t="array" ref="BM153">IF(INDEX(Utilities!153:153,$B$15 + 6)="","",INDEX(Utilities!153:153,$B$15 + 6))</f>
        <v/>
      </c>
      <c r="BO153">
        <f t="shared" si="125"/>
        <v>2163</v>
      </c>
      <c r="BP153">
        <f t="shared" si="116"/>
        <v>2040</v>
      </c>
      <c r="BQ153" cm="1">
        <f t="array" ref="BQ153">IF(BP153&gt;=MAX($D$3:$D$100),MAX($D$3:$D$100),IF(BO153&lt;$D$3,$D$3,INDEX($D$3:$D$100,MATCH(BO153,$D$3:$D$100)+1)))</f>
        <v>2040</v>
      </c>
      <c r="BR153">
        <f t="shared" si="117"/>
        <v>6.1510000000000007</v>
      </c>
      <c r="BS153">
        <f t="shared" si="118"/>
        <v>6.1510000000000007</v>
      </c>
      <c r="BT153">
        <f t="shared" si="119"/>
        <v>6.1510000000000007</v>
      </c>
      <c r="BU153">
        <f t="shared" si="94"/>
        <v>6556.9660000000003</v>
      </c>
      <c r="BV153">
        <f t="shared" si="95"/>
        <v>0</v>
      </c>
    </row>
    <row r="154" spans="7:74" x14ac:dyDescent="0.25">
      <c r="G154">
        <f t="shared" si="120"/>
        <v>2164</v>
      </c>
      <c r="H154">
        <f t="shared" si="96"/>
        <v>2040</v>
      </c>
      <c r="I154" cm="1">
        <f t="array" ref="I154">IF(H154&gt;=MAX($D$3:$D$100),MAX($D$3:$D$100),IF(G154&lt;$D$3,$D$3,INDEX($D$3:$D$100,MATCH(G154,$D$3:$D$100)+1)))</f>
        <v>2040</v>
      </c>
      <c r="J154">
        <f t="shared" si="97"/>
        <v>4.0300000000000002E-2</v>
      </c>
      <c r="K154">
        <f t="shared" si="98"/>
        <v>4.0300000000000002E-2</v>
      </c>
      <c r="L154">
        <f t="shared" si="99"/>
        <v>4.0300000000000002E-2</v>
      </c>
      <c r="M154">
        <f t="shared" si="84"/>
        <v>42.959800000000001</v>
      </c>
      <c r="N154">
        <f t="shared" si="85"/>
        <v>0</v>
      </c>
      <c r="S154">
        <f t="shared" si="121"/>
        <v>2164</v>
      </c>
      <c r="T154">
        <f t="shared" si="100"/>
        <v>2040</v>
      </c>
      <c r="U154" cm="1">
        <f t="array" ref="U154">IF(T154&gt;=MAX($D$3:$D$100),MAX($D$3:$D$100),IF(S154&lt;$D$3,$D$3,INDEX($D$3:$D$100,MATCH(S154,$D$3:$D$100)+1)))</f>
        <v>2040</v>
      </c>
      <c r="V154">
        <f t="shared" si="101"/>
        <v>2.73E-5</v>
      </c>
      <c r="W154">
        <f t="shared" si="102"/>
        <v>2.73E-5</v>
      </c>
      <c r="X154">
        <f t="shared" si="103"/>
        <v>2.73E-5</v>
      </c>
      <c r="Y154">
        <f t="shared" si="86"/>
        <v>2.9101800000000001E-2</v>
      </c>
      <c r="Z154">
        <f t="shared" si="87"/>
        <v>0</v>
      </c>
      <c r="AB154" s="1" t="str" cm="1">
        <f t="array" ref="AB154">IF(INDEX(Utilities!154:154,$B$15)="","",INDEX(Utilities!154:154,$B$15))</f>
        <v/>
      </c>
      <c r="AC154" s="1" t="str" cm="1">
        <f t="array" ref="AC154">IF(INDEX(Utilities!154:154,$B$15 + 3)="","",INDEX(Utilities!154:154,$B$15 + 3))</f>
        <v/>
      </c>
      <c r="AE154">
        <f t="shared" si="122"/>
        <v>2164</v>
      </c>
      <c r="AF154">
        <f t="shared" si="104"/>
        <v>2040</v>
      </c>
      <c r="AG154" cm="1">
        <f t="array" ref="AG154">IF(AF154&gt;=MAX($D$3:$D$100),MAX($D$3:$D$100),IF(AE154&lt;$D$3,$D$3,INDEX($D$3:$D$100,MATCH(AE154,$D$3:$D$100)+1)))</f>
        <v>2040</v>
      </c>
      <c r="AH154">
        <f t="shared" si="105"/>
        <v>2.6800000000000001E-4</v>
      </c>
      <c r="AI154">
        <f t="shared" si="106"/>
        <v>2.6800000000000001E-4</v>
      </c>
      <c r="AJ154">
        <f t="shared" si="107"/>
        <v>2.6800000000000001E-4</v>
      </c>
      <c r="AK154">
        <f t="shared" si="88"/>
        <v>0.285688</v>
      </c>
      <c r="AL154">
        <f t="shared" si="89"/>
        <v>0</v>
      </c>
      <c r="AN154" s="1" t="str" cm="1">
        <f t="array" ref="AN154">IF(INDEX(Utilities!154:154,$B$15)="","",INDEX(Utilities!154:154,$B$15))</f>
        <v/>
      </c>
      <c r="AO154" s="1" t="str" cm="1">
        <f t="array" ref="AO154">IF(INDEX(Utilities!154:154,$B$15 + 4)="","",INDEX(Utilities!154:154,$B$15 + 4))</f>
        <v/>
      </c>
      <c r="AQ154">
        <f t="shared" si="123"/>
        <v>2164</v>
      </c>
      <c r="AR154">
        <f t="shared" si="108"/>
        <v>2040</v>
      </c>
      <c r="AS154" cm="1">
        <f t="array" ref="AS154">IF(AR154&gt;=MAX($D$3:$D$100),MAX($D$3:$D$100),IF(AQ154&lt;$D$3,$D$3,INDEX($D$3:$D$100,MATCH(AQ154,$D$3:$D$100)+1)))</f>
        <v>2040</v>
      </c>
      <c r="AT154">
        <f t="shared" si="109"/>
        <v>6.0300000000000002E-5</v>
      </c>
      <c r="AU154">
        <f t="shared" si="110"/>
        <v>6.0300000000000002E-5</v>
      </c>
      <c r="AV154">
        <f t="shared" si="111"/>
        <v>6.0300000000000002E-5</v>
      </c>
      <c r="AW154">
        <f t="shared" si="90"/>
        <v>6.4279799999999998E-2</v>
      </c>
      <c r="AX154">
        <f t="shared" si="91"/>
        <v>0</v>
      </c>
      <c r="BC154">
        <f t="shared" si="124"/>
        <v>2164</v>
      </c>
      <c r="BD154">
        <f t="shared" si="112"/>
        <v>2040</v>
      </c>
      <c r="BE154" cm="1">
        <f t="array" ref="BE154">IF(BD154&gt;=MAX($D$3:$D$100),MAX($D$3:$D$100),IF(BC154&lt;$D$3,$D$3,INDEX($D$3:$D$100,MATCH(BC154,$D$3:$D$100)+1)))</f>
        <v>2040</v>
      </c>
      <c r="BF154">
        <f t="shared" si="113"/>
        <v>0.40600000000000003</v>
      </c>
      <c r="BG154">
        <f t="shared" si="114"/>
        <v>0.40600000000000003</v>
      </c>
      <c r="BH154">
        <f t="shared" si="115"/>
        <v>0.40600000000000003</v>
      </c>
      <c r="BI154">
        <f t="shared" si="92"/>
        <v>432.79600000000005</v>
      </c>
      <c r="BJ154">
        <f t="shared" si="93"/>
        <v>0</v>
      </c>
      <c r="BL154" s="1" t="str" cm="1">
        <f t="array" ref="BL154">IF(INDEX(Utilities!154:154,$B$15)="","",INDEX(Utilities!154:154,$B$15))</f>
        <v/>
      </c>
      <c r="BM154" s="1" t="str" cm="1">
        <f t="array" ref="BM154">IF(INDEX(Utilities!154:154,$B$15 + 6)="","",INDEX(Utilities!154:154,$B$15 + 6))</f>
        <v/>
      </c>
      <c r="BO154">
        <f t="shared" si="125"/>
        <v>2164</v>
      </c>
      <c r="BP154">
        <f t="shared" si="116"/>
        <v>2040</v>
      </c>
      <c r="BQ154" cm="1">
        <f t="array" ref="BQ154">IF(BP154&gt;=MAX($D$3:$D$100),MAX($D$3:$D$100),IF(BO154&lt;$D$3,$D$3,INDEX($D$3:$D$100,MATCH(BO154,$D$3:$D$100)+1)))</f>
        <v>2040</v>
      </c>
      <c r="BR154">
        <f t="shared" si="117"/>
        <v>6.1510000000000007</v>
      </c>
      <c r="BS154">
        <f t="shared" si="118"/>
        <v>6.1510000000000007</v>
      </c>
      <c r="BT154">
        <f t="shared" si="119"/>
        <v>6.1510000000000007</v>
      </c>
      <c r="BU154">
        <f t="shared" si="94"/>
        <v>6556.9660000000003</v>
      </c>
      <c r="BV154">
        <f t="shared" si="95"/>
        <v>0</v>
      </c>
    </row>
    <row r="155" spans="7:74" x14ac:dyDescent="0.25">
      <c r="G155">
        <f t="shared" si="120"/>
        <v>2165</v>
      </c>
      <c r="H155">
        <f t="shared" si="96"/>
        <v>2040</v>
      </c>
      <c r="I155" cm="1">
        <f t="array" ref="I155">IF(H155&gt;=MAX($D$3:$D$100),MAX($D$3:$D$100),IF(G155&lt;$D$3,$D$3,INDEX($D$3:$D$100,MATCH(G155,$D$3:$D$100)+1)))</f>
        <v>2040</v>
      </c>
      <c r="J155">
        <f t="shared" si="97"/>
        <v>4.0300000000000002E-2</v>
      </c>
      <c r="K155">
        <f t="shared" si="98"/>
        <v>4.0300000000000002E-2</v>
      </c>
      <c r="L155">
        <f t="shared" si="99"/>
        <v>4.0300000000000002E-2</v>
      </c>
      <c r="M155">
        <f t="shared" si="84"/>
        <v>42.959800000000001</v>
      </c>
      <c r="N155">
        <f t="shared" si="85"/>
        <v>0</v>
      </c>
      <c r="S155">
        <f t="shared" si="121"/>
        <v>2165</v>
      </c>
      <c r="T155">
        <f t="shared" si="100"/>
        <v>2040</v>
      </c>
      <c r="U155" cm="1">
        <f t="array" ref="U155">IF(T155&gt;=MAX($D$3:$D$100),MAX($D$3:$D$100),IF(S155&lt;$D$3,$D$3,INDEX($D$3:$D$100,MATCH(S155,$D$3:$D$100)+1)))</f>
        <v>2040</v>
      </c>
      <c r="V155">
        <f t="shared" si="101"/>
        <v>2.73E-5</v>
      </c>
      <c r="W155">
        <f t="shared" si="102"/>
        <v>2.73E-5</v>
      </c>
      <c r="X155">
        <f t="shared" si="103"/>
        <v>2.73E-5</v>
      </c>
      <c r="Y155">
        <f t="shared" si="86"/>
        <v>2.9101800000000001E-2</v>
      </c>
      <c r="Z155">
        <f t="shared" si="87"/>
        <v>0</v>
      </c>
      <c r="AB155" s="1" t="str" cm="1">
        <f t="array" ref="AB155">IF(INDEX(Utilities!155:155,$B$15)="","",INDEX(Utilities!155:155,$B$15))</f>
        <v/>
      </c>
      <c r="AC155" s="1" t="str" cm="1">
        <f t="array" ref="AC155">IF(INDEX(Utilities!155:155,$B$15 + 3)="","",INDEX(Utilities!155:155,$B$15 + 3))</f>
        <v/>
      </c>
      <c r="AE155">
        <f t="shared" si="122"/>
        <v>2165</v>
      </c>
      <c r="AF155">
        <f t="shared" si="104"/>
        <v>2040</v>
      </c>
      <c r="AG155" cm="1">
        <f t="array" ref="AG155">IF(AF155&gt;=MAX($D$3:$D$100),MAX($D$3:$D$100),IF(AE155&lt;$D$3,$D$3,INDEX($D$3:$D$100,MATCH(AE155,$D$3:$D$100)+1)))</f>
        <v>2040</v>
      </c>
      <c r="AH155">
        <f t="shared" si="105"/>
        <v>2.6800000000000001E-4</v>
      </c>
      <c r="AI155">
        <f t="shared" si="106"/>
        <v>2.6800000000000001E-4</v>
      </c>
      <c r="AJ155">
        <f t="shared" si="107"/>
        <v>2.6800000000000001E-4</v>
      </c>
      <c r="AK155">
        <f t="shared" si="88"/>
        <v>0.285688</v>
      </c>
      <c r="AL155">
        <f t="shared" si="89"/>
        <v>0</v>
      </c>
      <c r="AN155" s="1" t="str" cm="1">
        <f t="array" ref="AN155">IF(INDEX(Utilities!155:155,$B$15)="","",INDEX(Utilities!155:155,$B$15))</f>
        <v/>
      </c>
      <c r="AO155" s="1" t="str" cm="1">
        <f t="array" ref="AO155">IF(INDEX(Utilities!155:155,$B$15 + 4)="","",INDEX(Utilities!155:155,$B$15 + 4))</f>
        <v/>
      </c>
      <c r="AQ155">
        <f t="shared" si="123"/>
        <v>2165</v>
      </c>
      <c r="AR155">
        <f t="shared" si="108"/>
        <v>2040</v>
      </c>
      <c r="AS155" cm="1">
        <f t="array" ref="AS155">IF(AR155&gt;=MAX($D$3:$D$100),MAX($D$3:$D$100),IF(AQ155&lt;$D$3,$D$3,INDEX($D$3:$D$100,MATCH(AQ155,$D$3:$D$100)+1)))</f>
        <v>2040</v>
      </c>
      <c r="AT155">
        <f t="shared" si="109"/>
        <v>6.0300000000000002E-5</v>
      </c>
      <c r="AU155">
        <f t="shared" si="110"/>
        <v>6.0300000000000002E-5</v>
      </c>
      <c r="AV155">
        <f t="shared" si="111"/>
        <v>6.0300000000000002E-5</v>
      </c>
      <c r="AW155">
        <f t="shared" si="90"/>
        <v>6.4279799999999998E-2</v>
      </c>
      <c r="AX155">
        <f t="shared" si="91"/>
        <v>0</v>
      </c>
      <c r="BC155">
        <f t="shared" si="124"/>
        <v>2165</v>
      </c>
      <c r="BD155">
        <f t="shared" si="112"/>
        <v>2040</v>
      </c>
      <c r="BE155" cm="1">
        <f t="array" ref="BE155">IF(BD155&gt;=MAX($D$3:$D$100),MAX($D$3:$D$100),IF(BC155&lt;$D$3,$D$3,INDEX($D$3:$D$100,MATCH(BC155,$D$3:$D$100)+1)))</f>
        <v>2040</v>
      </c>
      <c r="BF155">
        <f t="shared" si="113"/>
        <v>0.40600000000000003</v>
      </c>
      <c r="BG155">
        <f t="shared" si="114"/>
        <v>0.40600000000000003</v>
      </c>
      <c r="BH155">
        <f t="shared" si="115"/>
        <v>0.40600000000000003</v>
      </c>
      <c r="BI155">
        <f t="shared" si="92"/>
        <v>432.79600000000005</v>
      </c>
      <c r="BJ155">
        <f t="shared" si="93"/>
        <v>0</v>
      </c>
      <c r="BL155" s="1" t="str" cm="1">
        <f t="array" ref="BL155">IF(INDEX(Utilities!155:155,$B$15)="","",INDEX(Utilities!155:155,$B$15))</f>
        <v/>
      </c>
      <c r="BM155" s="1" t="str" cm="1">
        <f t="array" ref="BM155">IF(INDEX(Utilities!155:155,$B$15 + 6)="","",INDEX(Utilities!155:155,$B$15 + 6))</f>
        <v/>
      </c>
      <c r="BO155">
        <f t="shared" si="125"/>
        <v>2165</v>
      </c>
      <c r="BP155">
        <f t="shared" si="116"/>
        <v>2040</v>
      </c>
      <c r="BQ155" cm="1">
        <f t="array" ref="BQ155">IF(BP155&gt;=MAX($D$3:$D$100),MAX($D$3:$D$100),IF(BO155&lt;$D$3,$D$3,INDEX($D$3:$D$100,MATCH(BO155,$D$3:$D$100)+1)))</f>
        <v>2040</v>
      </c>
      <c r="BR155">
        <f t="shared" si="117"/>
        <v>6.1510000000000007</v>
      </c>
      <c r="BS155">
        <f t="shared" si="118"/>
        <v>6.1510000000000007</v>
      </c>
      <c r="BT155">
        <f t="shared" si="119"/>
        <v>6.1510000000000007</v>
      </c>
      <c r="BU155">
        <f t="shared" si="94"/>
        <v>6556.9660000000003</v>
      </c>
      <c r="BV155">
        <f t="shared" si="95"/>
        <v>0</v>
      </c>
    </row>
    <row r="156" spans="7:74" x14ac:dyDescent="0.25">
      <c r="G156">
        <f t="shared" si="120"/>
        <v>2166</v>
      </c>
      <c r="H156">
        <f t="shared" si="96"/>
        <v>2040</v>
      </c>
      <c r="I156" cm="1">
        <f t="array" ref="I156">IF(H156&gt;=MAX($D$3:$D$100),MAX($D$3:$D$100),IF(G156&lt;$D$3,$D$3,INDEX($D$3:$D$100,MATCH(G156,$D$3:$D$100)+1)))</f>
        <v>2040</v>
      </c>
      <c r="J156">
        <f t="shared" si="97"/>
        <v>4.0300000000000002E-2</v>
      </c>
      <c r="K156">
        <f t="shared" si="98"/>
        <v>4.0300000000000002E-2</v>
      </c>
      <c r="L156">
        <f t="shared" si="99"/>
        <v>4.0300000000000002E-2</v>
      </c>
      <c r="M156">
        <f t="shared" si="84"/>
        <v>42.959800000000001</v>
      </c>
      <c r="N156">
        <f t="shared" si="85"/>
        <v>0</v>
      </c>
      <c r="S156">
        <f t="shared" si="121"/>
        <v>2166</v>
      </c>
      <c r="T156">
        <f t="shared" si="100"/>
        <v>2040</v>
      </c>
      <c r="U156" cm="1">
        <f t="array" ref="U156">IF(T156&gt;=MAX($D$3:$D$100),MAX($D$3:$D$100),IF(S156&lt;$D$3,$D$3,INDEX($D$3:$D$100,MATCH(S156,$D$3:$D$100)+1)))</f>
        <v>2040</v>
      </c>
      <c r="V156">
        <f t="shared" si="101"/>
        <v>2.73E-5</v>
      </c>
      <c r="W156">
        <f t="shared" si="102"/>
        <v>2.73E-5</v>
      </c>
      <c r="X156">
        <f t="shared" si="103"/>
        <v>2.73E-5</v>
      </c>
      <c r="Y156">
        <f t="shared" si="86"/>
        <v>2.9101800000000001E-2</v>
      </c>
      <c r="Z156">
        <f t="shared" si="87"/>
        <v>0</v>
      </c>
      <c r="AB156" s="1" t="str" cm="1">
        <f t="array" ref="AB156">IF(INDEX(Utilities!156:156,$B$15)="","",INDEX(Utilities!156:156,$B$15))</f>
        <v/>
      </c>
      <c r="AC156" s="1" t="str" cm="1">
        <f t="array" ref="AC156">IF(INDEX(Utilities!156:156,$B$15 + 3)="","",INDEX(Utilities!156:156,$B$15 + 3))</f>
        <v/>
      </c>
      <c r="AE156">
        <f t="shared" si="122"/>
        <v>2166</v>
      </c>
      <c r="AF156">
        <f t="shared" si="104"/>
        <v>2040</v>
      </c>
      <c r="AG156" cm="1">
        <f t="array" ref="AG156">IF(AF156&gt;=MAX($D$3:$D$100),MAX($D$3:$D$100),IF(AE156&lt;$D$3,$D$3,INDEX($D$3:$D$100,MATCH(AE156,$D$3:$D$100)+1)))</f>
        <v>2040</v>
      </c>
      <c r="AH156">
        <f t="shared" si="105"/>
        <v>2.6800000000000001E-4</v>
      </c>
      <c r="AI156">
        <f t="shared" si="106"/>
        <v>2.6800000000000001E-4</v>
      </c>
      <c r="AJ156">
        <f t="shared" si="107"/>
        <v>2.6800000000000001E-4</v>
      </c>
      <c r="AK156">
        <f t="shared" si="88"/>
        <v>0.285688</v>
      </c>
      <c r="AL156">
        <f t="shared" si="89"/>
        <v>0</v>
      </c>
      <c r="AN156" s="1" t="str" cm="1">
        <f t="array" ref="AN156">IF(INDEX(Utilities!156:156,$B$15)="","",INDEX(Utilities!156:156,$B$15))</f>
        <v/>
      </c>
      <c r="AO156" s="1" t="str" cm="1">
        <f t="array" ref="AO156">IF(INDEX(Utilities!156:156,$B$15 + 4)="","",INDEX(Utilities!156:156,$B$15 + 4))</f>
        <v/>
      </c>
      <c r="AQ156">
        <f t="shared" si="123"/>
        <v>2166</v>
      </c>
      <c r="AR156">
        <f t="shared" si="108"/>
        <v>2040</v>
      </c>
      <c r="AS156" cm="1">
        <f t="array" ref="AS156">IF(AR156&gt;=MAX($D$3:$D$100),MAX($D$3:$D$100),IF(AQ156&lt;$D$3,$D$3,INDEX($D$3:$D$100,MATCH(AQ156,$D$3:$D$100)+1)))</f>
        <v>2040</v>
      </c>
      <c r="AT156">
        <f t="shared" si="109"/>
        <v>6.0300000000000002E-5</v>
      </c>
      <c r="AU156">
        <f t="shared" si="110"/>
        <v>6.0300000000000002E-5</v>
      </c>
      <c r="AV156">
        <f t="shared" si="111"/>
        <v>6.0300000000000002E-5</v>
      </c>
      <c r="AW156">
        <f t="shared" si="90"/>
        <v>6.4279799999999998E-2</v>
      </c>
      <c r="AX156">
        <f t="shared" si="91"/>
        <v>0</v>
      </c>
      <c r="BC156">
        <f t="shared" si="124"/>
        <v>2166</v>
      </c>
      <c r="BD156">
        <f t="shared" si="112"/>
        <v>2040</v>
      </c>
      <c r="BE156" cm="1">
        <f t="array" ref="BE156">IF(BD156&gt;=MAX($D$3:$D$100),MAX($D$3:$D$100),IF(BC156&lt;$D$3,$D$3,INDEX($D$3:$D$100,MATCH(BC156,$D$3:$D$100)+1)))</f>
        <v>2040</v>
      </c>
      <c r="BF156">
        <f t="shared" si="113"/>
        <v>0.40600000000000003</v>
      </c>
      <c r="BG156">
        <f t="shared" si="114"/>
        <v>0.40600000000000003</v>
      </c>
      <c r="BH156">
        <f t="shared" si="115"/>
        <v>0.40600000000000003</v>
      </c>
      <c r="BI156">
        <f t="shared" si="92"/>
        <v>432.79600000000005</v>
      </c>
      <c r="BJ156">
        <f t="shared" si="93"/>
        <v>0</v>
      </c>
      <c r="BL156" s="1" t="str" cm="1">
        <f t="array" ref="BL156">IF(INDEX(Utilities!156:156,$B$15)="","",INDEX(Utilities!156:156,$B$15))</f>
        <v/>
      </c>
      <c r="BM156" s="1" t="str" cm="1">
        <f t="array" ref="BM156">IF(INDEX(Utilities!156:156,$B$15 + 6)="","",INDEX(Utilities!156:156,$B$15 + 6))</f>
        <v/>
      </c>
      <c r="BO156">
        <f t="shared" si="125"/>
        <v>2166</v>
      </c>
      <c r="BP156">
        <f t="shared" si="116"/>
        <v>2040</v>
      </c>
      <c r="BQ156" cm="1">
        <f t="array" ref="BQ156">IF(BP156&gt;=MAX($D$3:$D$100),MAX($D$3:$D$100),IF(BO156&lt;$D$3,$D$3,INDEX($D$3:$D$100,MATCH(BO156,$D$3:$D$100)+1)))</f>
        <v>2040</v>
      </c>
      <c r="BR156">
        <f t="shared" si="117"/>
        <v>6.1510000000000007</v>
      </c>
      <c r="BS156">
        <f t="shared" si="118"/>
        <v>6.1510000000000007</v>
      </c>
      <c r="BT156">
        <f t="shared" si="119"/>
        <v>6.1510000000000007</v>
      </c>
      <c r="BU156">
        <f t="shared" si="94"/>
        <v>6556.9660000000003</v>
      </c>
      <c r="BV156">
        <f t="shared" si="95"/>
        <v>0</v>
      </c>
    </row>
    <row r="157" spans="7:74" x14ac:dyDescent="0.25">
      <c r="G157">
        <f t="shared" si="120"/>
        <v>2167</v>
      </c>
      <c r="H157">
        <f t="shared" si="96"/>
        <v>2040</v>
      </c>
      <c r="I157" cm="1">
        <f t="array" ref="I157">IF(H157&gt;=MAX($D$3:$D$100),MAX($D$3:$D$100),IF(G157&lt;$D$3,$D$3,INDEX($D$3:$D$100,MATCH(G157,$D$3:$D$100)+1)))</f>
        <v>2040</v>
      </c>
      <c r="J157">
        <f t="shared" si="97"/>
        <v>4.0300000000000002E-2</v>
      </c>
      <c r="K157">
        <f t="shared" si="98"/>
        <v>4.0300000000000002E-2</v>
      </c>
      <c r="L157">
        <f t="shared" si="99"/>
        <v>4.0300000000000002E-2</v>
      </c>
      <c r="M157">
        <f t="shared" si="84"/>
        <v>42.959800000000001</v>
      </c>
      <c r="N157">
        <f t="shared" si="85"/>
        <v>0</v>
      </c>
      <c r="S157">
        <f t="shared" si="121"/>
        <v>2167</v>
      </c>
      <c r="T157">
        <f t="shared" si="100"/>
        <v>2040</v>
      </c>
      <c r="U157" cm="1">
        <f t="array" ref="U157">IF(T157&gt;=MAX($D$3:$D$100),MAX($D$3:$D$100),IF(S157&lt;$D$3,$D$3,INDEX($D$3:$D$100,MATCH(S157,$D$3:$D$100)+1)))</f>
        <v>2040</v>
      </c>
      <c r="V157">
        <f t="shared" si="101"/>
        <v>2.73E-5</v>
      </c>
      <c r="W157">
        <f t="shared" si="102"/>
        <v>2.73E-5</v>
      </c>
      <c r="X157">
        <f t="shared" si="103"/>
        <v>2.73E-5</v>
      </c>
      <c r="Y157">
        <f t="shared" si="86"/>
        <v>2.9101800000000001E-2</v>
      </c>
      <c r="Z157">
        <f t="shared" si="87"/>
        <v>0</v>
      </c>
      <c r="AB157" s="1" t="str" cm="1">
        <f t="array" ref="AB157">IF(INDEX(Utilities!157:157,$B$15)="","",INDEX(Utilities!157:157,$B$15))</f>
        <v/>
      </c>
      <c r="AC157" s="1" t="str" cm="1">
        <f t="array" ref="AC157">IF(INDEX(Utilities!157:157,$B$15 + 3)="","",INDEX(Utilities!157:157,$B$15 + 3))</f>
        <v/>
      </c>
      <c r="AE157">
        <f t="shared" si="122"/>
        <v>2167</v>
      </c>
      <c r="AF157">
        <f t="shared" si="104"/>
        <v>2040</v>
      </c>
      <c r="AG157" cm="1">
        <f t="array" ref="AG157">IF(AF157&gt;=MAX($D$3:$D$100),MAX($D$3:$D$100),IF(AE157&lt;$D$3,$D$3,INDEX($D$3:$D$100,MATCH(AE157,$D$3:$D$100)+1)))</f>
        <v>2040</v>
      </c>
      <c r="AH157">
        <f t="shared" si="105"/>
        <v>2.6800000000000001E-4</v>
      </c>
      <c r="AI157">
        <f t="shared" si="106"/>
        <v>2.6800000000000001E-4</v>
      </c>
      <c r="AJ157">
        <f t="shared" si="107"/>
        <v>2.6800000000000001E-4</v>
      </c>
      <c r="AK157">
        <f t="shared" si="88"/>
        <v>0.285688</v>
      </c>
      <c r="AL157">
        <f t="shared" si="89"/>
        <v>0</v>
      </c>
      <c r="AN157" s="1" t="str" cm="1">
        <f t="array" ref="AN157">IF(INDEX(Utilities!157:157,$B$15)="","",INDEX(Utilities!157:157,$B$15))</f>
        <v/>
      </c>
      <c r="AO157" s="1" t="str" cm="1">
        <f t="array" ref="AO157">IF(INDEX(Utilities!157:157,$B$15 + 4)="","",INDEX(Utilities!157:157,$B$15 + 4))</f>
        <v/>
      </c>
      <c r="AQ157">
        <f t="shared" si="123"/>
        <v>2167</v>
      </c>
      <c r="AR157">
        <f t="shared" si="108"/>
        <v>2040</v>
      </c>
      <c r="AS157" cm="1">
        <f t="array" ref="AS157">IF(AR157&gt;=MAX($D$3:$D$100),MAX($D$3:$D$100),IF(AQ157&lt;$D$3,$D$3,INDEX($D$3:$D$100,MATCH(AQ157,$D$3:$D$100)+1)))</f>
        <v>2040</v>
      </c>
      <c r="AT157">
        <f t="shared" si="109"/>
        <v>6.0300000000000002E-5</v>
      </c>
      <c r="AU157">
        <f t="shared" si="110"/>
        <v>6.0300000000000002E-5</v>
      </c>
      <c r="AV157">
        <f t="shared" si="111"/>
        <v>6.0300000000000002E-5</v>
      </c>
      <c r="AW157">
        <f t="shared" si="90"/>
        <v>6.4279799999999998E-2</v>
      </c>
      <c r="AX157">
        <f t="shared" si="91"/>
        <v>0</v>
      </c>
      <c r="BC157">
        <f t="shared" si="124"/>
        <v>2167</v>
      </c>
      <c r="BD157">
        <f t="shared" si="112"/>
        <v>2040</v>
      </c>
      <c r="BE157" cm="1">
        <f t="array" ref="BE157">IF(BD157&gt;=MAX($D$3:$D$100),MAX($D$3:$D$100),IF(BC157&lt;$D$3,$D$3,INDEX($D$3:$D$100,MATCH(BC157,$D$3:$D$100)+1)))</f>
        <v>2040</v>
      </c>
      <c r="BF157">
        <f t="shared" si="113"/>
        <v>0.40600000000000003</v>
      </c>
      <c r="BG157">
        <f t="shared" si="114"/>
        <v>0.40600000000000003</v>
      </c>
      <c r="BH157">
        <f t="shared" si="115"/>
        <v>0.40600000000000003</v>
      </c>
      <c r="BI157">
        <f t="shared" si="92"/>
        <v>432.79600000000005</v>
      </c>
      <c r="BJ157">
        <f t="shared" si="93"/>
        <v>0</v>
      </c>
      <c r="BL157" s="1" t="str" cm="1">
        <f t="array" ref="BL157">IF(INDEX(Utilities!157:157,$B$15)="","",INDEX(Utilities!157:157,$B$15))</f>
        <v/>
      </c>
      <c r="BM157" s="1" t="str" cm="1">
        <f t="array" ref="BM157">IF(INDEX(Utilities!157:157,$B$15 + 6)="","",INDEX(Utilities!157:157,$B$15 + 6))</f>
        <v/>
      </c>
      <c r="BO157">
        <f t="shared" si="125"/>
        <v>2167</v>
      </c>
      <c r="BP157">
        <f t="shared" si="116"/>
        <v>2040</v>
      </c>
      <c r="BQ157" cm="1">
        <f t="array" ref="BQ157">IF(BP157&gt;=MAX($D$3:$D$100),MAX($D$3:$D$100),IF(BO157&lt;$D$3,$D$3,INDEX($D$3:$D$100,MATCH(BO157,$D$3:$D$100)+1)))</f>
        <v>2040</v>
      </c>
      <c r="BR157">
        <f t="shared" si="117"/>
        <v>6.1510000000000007</v>
      </c>
      <c r="BS157">
        <f t="shared" si="118"/>
        <v>6.1510000000000007</v>
      </c>
      <c r="BT157">
        <f t="shared" si="119"/>
        <v>6.1510000000000007</v>
      </c>
      <c r="BU157">
        <f t="shared" si="94"/>
        <v>6556.9660000000003</v>
      </c>
      <c r="BV157">
        <f t="shared" si="95"/>
        <v>0</v>
      </c>
    </row>
    <row r="158" spans="7:74" x14ac:dyDescent="0.25">
      <c r="G158">
        <f t="shared" si="120"/>
        <v>2168</v>
      </c>
      <c r="H158">
        <f t="shared" si="96"/>
        <v>2040</v>
      </c>
      <c r="I158" cm="1">
        <f t="array" ref="I158">IF(H158&gt;=MAX($D$3:$D$100),MAX($D$3:$D$100),IF(G158&lt;$D$3,$D$3,INDEX($D$3:$D$100,MATCH(G158,$D$3:$D$100)+1)))</f>
        <v>2040</v>
      </c>
      <c r="J158">
        <f t="shared" si="97"/>
        <v>4.0300000000000002E-2</v>
      </c>
      <c r="K158">
        <f t="shared" si="98"/>
        <v>4.0300000000000002E-2</v>
      </c>
      <c r="L158">
        <f t="shared" si="99"/>
        <v>4.0300000000000002E-2</v>
      </c>
      <c r="M158">
        <f t="shared" si="84"/>
        <v>42.959800000000001</v>
      </c>
      <c r="N158">
        <f t="shared" si="85"/>
        <v>0</v>
      </c>
      <c r="S158">
        <f t="shared" si="121"/>
        <v>2168</v>
      </c>
      <c r="T158">
        <f t="shared" si="100"/>
        <v>2040</v>
      </c>
      <c r="U158" cm="1">
        <f t="array" ref="U158">IF(T158&gt;=MAX($D$3:$D$100),MAX($D$3:$D$100),IF(S158&lt;$D$3,$D$3,INDEX($D$3:$D$100,MATCH(S158,$D$3:$D$100)+1)))</f>
        <v>2040</v>
      </c>
      <c r="V158">
        <f t="shared" si="101"/>
        <v>2.73E-5</v>
      </c>
      <c r="W158">
        <f t="shared" si="102"/>
        <v>2.73E-5</v>
      </c>
      <c r="X158">
        <f t="shared" si="103"/>
        <v>2.73E-5</v>
      </c>
      <c r="Y158">
        <f t="shared" si="86"/>
        <v>2.9101800000000001E-2</v>
      </c>
      <c r="Z158">
        <f t="shared" si="87"/>
        <v>0</v>
      </c>
      <c r="AB158" s="1" t="str" cm="1">
        <f t="array" ref="AB158">IF(INDEX(Utilities!158:158,$B$15)="","",INDEX(Utilities!158:158,$B$15))</f>
        <v/>
      </c>
      <c r="AC158" s="1" t="str" cm="1">
        <f t="array" ref="AC158">IF(INDEX(Utilities!158:158,$B$15 + 3)="","",INDEX(Utilities!158:158,$B$15 + 3))</f>
        <v/>
      </c>
      <c r="AE158">
        <f t="shared" si="122"/>
        <v>2168</v>
      </c>
      <c r="AF158">
        <f t="shared" si="104"/>
        <v>2040</v>
      </c>
      <c r="AG158" cm="1">
        <f t="array" ref="AG158">IF(AF158&gt;=MAX($D$3:$D$100),MAX($D$3:$D$100),IF(AE158&lt;$D$3,$D$3,INDEX($D$3:$D$100,MATCH(AE158,$D$3:$D$100)+1)))</f>
        <v>2040</v>
      </c>
      <c r="AH158">
        <f t="shared" si="105"/>
        <v>2.6800000000000001E-4</v>
      </c>
      <c r="AI158">
        <f t="shared" si="106"/>
        <v>2.6800000000000001E-4</v>
      </c>
      <c r="AJ158">
        <f t="shared" si="107"/>
        <v>2.6800000000000001E-4</v>
      </c>
      <c r="AK158">
        <f t="shared" si="88"/>
        <v>0.285688</v>
      </c>
      <c r="AL158">
        <f t="shared" si="89"/>
        <v>0</v>
      </c>
      <c r="AN158" s="1" t="str" cm="1">
        <f t="array" ref="AN158">IF(INDEX(Utilities!158:158,$B$15)="","",INDEX(Utilities!158:158,$B$15))</f>
        <v/>
      </c>
      <c r="AO158" s="1" t="str" cm="1">
        <f t="array" ref="AO158">IF(INDEX(Utilities!158:158,$B$15 + 4)="","",INDEX(Utilities!158:158,$B$15 + 4))</f>
        <v/>
      </c>
      <c r="AQ158">
        <f t="shared" si="123"/>
        <v>2168</v>
      </c>
      <c r="AR158">
        <f t="shared" si="108"/>
        <v>2040</v>
      </c>
      <c r="AS158" cm="1">
        <f t="array" ref="AS158">IF(AR158&gt;=MAX($D$3:$D$100),MAX($D$3:$D$100),IF(AQ158&lt;$D$3,$D$3,INDEX($D$3:$D$100,MATCH(AQ158,$D$3:$D$100)+1)))</f>
        <v>2040</v>
      </c>
      <c r="AT158">
        <f t="shared" si="109"/>
        <v>6.0300000000000002E-5</v>
      </c>
      <c r="AU158">
        <f t="shared" si="110"/>
        <v>6.0300000000000002E-5</v>
      </c>
      <c r="AV158">
        <f t="shared" si="111"/>
        <v>6.0300000000000002E-5</v>
      </c>
      <c r="AW158">
        <f t="shared" si="90"/>
        <v>6.4279799999999998E-2</v>
      </c>
      <c r="AX158">
        <f t="shared" si="91"/>
        <v>0</v>
      </c>
      <c r="BC158">
        <f t="shared" si="124"/>
        <v>2168</v>
      </c>
      <c r="BD158">
        <f t="shared" si="112"/>
        <v>2040</v>
      </c>
      <c r="BE158" cm="1">
        <f t="array" ref="BE158">IF(BD158&gt;=MAX($D$3:$D$100),MAX($D$3:$D$100),IF(BC158&lt;$D$3,$D$3,INDEX($D$3:$D$100,MATCH(BC158,$D$3:$D$100)+1)))</f>
        <v>2040</v>
      </c>
      <c r="BF158">
        <f t="shared" si="113"/>
        <v>0.40600000000000003</v>
      </c>
      <c r="BG158">
        <f t="shared" si="114"/>
        <v>0.40600000000000003</v>
      </c>
      <c r="BH158">
        <f t="shared" si="115"/>
        <v>0.40600000000000003</v>
      </c>
      <c r="BI158">
        <f t="shared" si="92"/>
        <v>432.79600000000005</v>
      </c>
      <c r="BJ158">
        <f t="shared" si="93"/>
        <v>0</v>
      </c>
      <c r="BL158" s="1" t="str" cm="1">
        <f t="array" ref="BL158">IF(INDEX(Utilities!158:158,$B$15)="","",INDEX(Utilities!158:158,$B$15))</f>
        <v/>
      </c>
      <c r="BM158" s="1" t="str" cm="1">
        <f t="array" ref="BM158">IF(INDEX(Utilities!158:158,$B$15 + 6)="","",INDEX(Utilities!158:158,$B$15 + 6))</f>
        <v/>
      </c>
      <c r="BO158">
        <f t="shared" si="125"/>
        <v>2168</v>
      </c>
      <c r="BP158">
        <f t="shared" si="116"/>
        <v>2040</v>
      </c>
      <c r="BQ158" cm="1">
        <f t="array" ref="BQ158">IF(BP158&gt;=MAX($D$3:$D$100),MAX($D$3:$D$100),IF(BO158&lt;$D$3,$D$3,INDEX($D$3:$D$100,MATCH(BO158,$D$3:$D$100)+1)))</f>
        <v>2040</v>
      </c>
      <c r="BR158">
        <f t="shared" si="117"/>
        <v>6.1510000000000007</v>
      </c>
      <c r="BS158">
        <f t="shared" si="118"/>
        <v>6.1510000000000007</v>
      </c>
      <c r="BT158">
        <f t="shared" si="119"/>
        <v>6.1510000000000007</v>
      </c>
      <c r="BU158">
        <f t="shared" si="94"/>
        <v>6556.9660000000003</v>
      </c>
      <c r="BV158">
        <f t="shared" si="95"/>
        <v>0</v>
      </c>
    </row>
    <row r="159" spans="7:74" x14ac:dyDescent="0.25">
      <c r="G159">
        <f t="shared" si="120"/>
        <v>2169</v>
      </c>
      <c r="H159">
        <f t="shared" si="96"/>
        <v>2040</v>
      </c>
      <c r="I159" cm="1">
        <f t="array" ref="I159">IF(H159&gt;=MAX($D$3:$D$100),MAX($D$3:$D$100),IF(G159&lt;$D$3,$D$3,INDEX($D$3:$D$100,MATCH(G159,$D$3:$D$100)+1)))</f>
        <v>2040</v>
      </c>
      <c r="J159">
        <f t="shared" si="97"/>
        <v>4.0300000000000002E-2</v>
      </c>
      <c r="K159">
        <f t="shared" si="98"/>
        <v>4.0300000000000002E-2</v>
      </c>
      <c r="L159">
        <f t="shared" si="99"/>
        <v>4.0300000000000002E-2</v>
      </c>
      <c r="M159">
        <f t="shared" si="84"/>
        <v>42.959800000000001</v>
      </c>
      <c r="N159">
        <f t="shared" si="85"/>
        <v>0</v>
      </c>
      <c r="S159">
        <f t="shared" si="121"/>
        <v>2169</v>
      </c>
      <c r="T159">
        <f t="shared" si="100"/>
        <v>2040</v>
      </c>
      <c r="U159" cm="1">
        <f t="array" ref="U159">IF(T159&gt;=MAX($D$3:$D$100),MAX($D$3:$D$100),IF(S159&lt;$D$3,$D$3,INDEX($D$3:$D$100,MATCH(S159,$D$3:$D$100)+1)))</f>
        <v>2040</v>
      </c>
      <c r="V159">
        <f t="shared" si="101"/>
        <v>2.73E-5</v>
      </c>
      <c r="W159">
        <f t="shared" si="102"/>
        <v>2.73E-5</v>
      </c>
      <c r="X159">
        <f t="shared" si="103"/>
        <v>2.73E-5</v>
      </c>
      <c r="Y159">
        <f t="shared" si="86"/>
        <v>2.9101800000000001E-2</v>
      </c>
      <c r="Z159">
        <f t="shared" si="87"/>
        <v>0</v>
      </c>
      <c r="AB159" s="1" t="str" cm="1">
        <f t="array" ref="AB159">IF(INDEX(Utilities!159:159,$B$15)="","",INDEX(Utilities!159:159,$B$15))</f>
        <v/>
      </c>
      <c r="AC159" s="1" t="str" cm="1">
        <f t="array" ref="AC159">IF(INDEX(Utilities!159:159,$B$15 + 3)="","",INDEX(Utilities!159:159,$B$15 + 3))</f>
        <v/>
      </c>
      <c r="AE159">
        <f t="shared" si="122"/>
        <v>2169</v>
      </c>
      <c r="AF159">
        <f t="shared" si="104"/>
        <v>2040</v>
      </c>
      <c r="AG159" cm="1">
        <f t="array" ref="AG159">IF(AF159&gt;=MAX($D$3:$D$100),MAX($D$3:$D$100),IF(AE159&lt;$D$3,$D$3,INDEX($D$3:$D$100,MATCH(AE159,$D$3:$D$100)+1)))</f>
        <v>2040</v>
      </c>
      <c r="AH159">
        <f t="shared" si="105"/>
        <v>2.6800000000000001E-4</v>
      </c>
      <c r="AI159">
        <f t="shared" si="106"/>
        <v>2.6800000000000001E-4</v>
      </c>
      <c r="AJ159">
        <f t="shared" si="107"/>
        <v>2.6800000000000001E-4</v>
      </c>
      <c r="AK159">
        <f t="shared" si="88"/>
        <v>0.285688</v>
      </c>
      <c r="AL159">
        <f t="shared" si="89"/>
        <v>0</v>
      </c>
      <c r="AN159" s="1" t="str" cm="1">
        <f t="array" ref="AN159">IF(INDEX(Utilities!159:159,$B$15)="","",INDEX(Utilities!159:159,$B$15))</f>
        <v/>
      </c>
      <c r="AO159" s="1" t="str" cm="1">
        <f t="array" ref="AO159">IF(INDEX(Utilities!159:159,$B$15 + 4)="","",INDEX(Utilities!159:159,$B$15 + 4))</f>
        <v/>
      </c>
      <c r="AQ159">
        <f t="shared" si="123"/>
        <v>2169</v>
      </c>
      <c r="AR159">
        <f t="shared" si="108"/>
        <v>2040</v>
      </c>
      <c r="AS159" cm="1">
        <f t="array" ref="AS159">IF(AR159&gt;=MAX($D$3:$D$100),MAX($D$3:$D$100),IF(AQ159&lt;$D$3,$D$3,INDEX($D$3:$D$100,MATCH(AQ159,$D$3:$D$100)+1)))</f>
        <v>2040</v>
      </c>
      <c r="AT159">
        <f t="shared" si="109"/>
        <v>6.0300000000000002E-5</v>
      </c>
      <c r="AU159">
        <f t="shared" si="110"/>
        <v>6.0300000000000002E-5</v>
      </c>
      <c r="AV159">
        <f t="shared" si="111"/>
        <v>6.0300000000000002E-5</v>
      </c>
      <c r="AW159">
        <f t="shared" si="90"/>
        <v>6.4279799999999998E-2</v>
      </c>
      <c r="AX159">
        <f t="shared" si="91"/>
        <v>0</v>
      </c>
      <c r="BC159">
        <f t="shared" si="124"/>
        <v>2169</v>
      </c>
      <c r="BD159">
        <f t="shared" si="112"/>
        <v>2040</v>
      </c>
      <c r="BE159" cm="1">
        <f t="array" ref="BE159">IF(BD159&gt;=MAX($D$3:$D$100),MAX($D$3:$D$100),IF(BC159&lt;$D$3,$D$3,INDEX($D$3:$D$100,MATCH(BC159,$D$3:$D$100)+1)))</f>
        <v>2040</v>
      </c>
      <c r="BF159">
        <f t="shared" si="113"/>
        <v>0.40600000000000003</v>
      </c>
      <c r="BG159">
        <f t="shared" si="114"/>
        <v>0.40600000000000003</v>
      </c>
      <c r="BH159">
        <f t="shared" si="115"/>
        <v>0.40600000000000003</v>
      </c>
      <c r="BI159">
        <f t="shared" si="92"/>
        <v>432.79600000000005</v>
      </c>
      <c r="BJ159">
        <f t="shared" si="93"/>
        <v>0</v>
      </c>
      <c r="BL159" s="1" t="str" cm="1">
        <f t="array" ref="BL159">IF(INDEX(Utilities!159:159,$B$15)="","",INDEX(Utilities!159:159,$B$15))</f>
        <v/>
      </c>
      <c r="BM159" s="1" t="str" cm="1">
        <f t="array" ref="BM159">IF(INDEX(Utilities!159:159,$B$15 + 6)="","",INDEX(Utilities!159:159,$B$15 + 6))</f>
        <v/>
      </c>
      <c r="BO159">
        <f t="shared" si="125"/>
        <v>2169</v>
      </c>
      <c r="BP159">
        <f t="shared" si="116"/>
        <v>2040</v>
      </c>
      <c r="BQ159" cm="1">
        <f t="array" ref="BQ159">IF(BP159&gt;=MAX($D$3:$D$100),MAX($D$3:$D$100),IF(BO159&lt;$D$3,$D$3,INDEX($D$3:$D$100,MATCH(BO159,$D$3:$D$100)+1)))</f>
        <v>2040</v>
      </c>
      <c r="BR159">
        <f t="shared" si="117"/>
        <v>6.1510000000000007</v>
      </c>
      <c r="BS159">
        <f t="shared" si="118"/>
        <v>6.1510000000000007</v>
      </c>
      <c r="BT159">
        <f t="shared" si="119"/>
        <v>6.1510000000000007</v>
      </c>
      <c r="BU159">
        <f t="shared" si="94"/>
        <v>6556.9660000000003</v>
      </c>
      <c r="BV159">
        <f t="shared" si="95"/>
        <v>0</v>
      </c>
    </row>
    <row r="160" spans="7:74" x14ac:dyDescent="0.25">
      <c r="G160">
        <f t="shared" si="120"/>
        <v>2170</v>
      </c>
      <c r="H160">
        <f t="shared" si="96"/>
        <v>2040</v>
      </c>
      <c r="I160" cm="1">
        <f t="array" ref="I160">IF(H160&gt;=MAX($D$3:$D$100),MAX($D$3:$D$100),IF(G160&lt;$D$3,$D$3,INDEX($D$3:$D$100,MATCH(G160,$D$3:$D$100)+1)))</f>
        <v>2040</v>
      </c>
      <c r="J160">
        <f t="shared" si="97"/>
        <v>4.0300000000000002E-2</v>
      </c>
      <c r="K160">
        <f t="shared" si="98"/>
        <v>4.0300000000000002E-2</v>
      </c>
      <c r="L160">
        <f t="shared" si="99"/>
        <v>4.0300000000000002E-2</v>
      </c>
      <c r="M160">
        <f t="shared" si="84"/>
        <v>42.959800000000001</v>
      </c>
      <c r="N160">
        <f t="shared" si="85"/>
        <v>0</v>
      </c>
      <c r="S160">
        <f t="shared" si="121"/>
        <v>2170</v>
      </c>
      <c r="T160">
        <f t="shared" si="100"/>
        <v>2040</v>
      </c>
      <c r="U160" cm="1">
        <f t="array" ref="U160">IF(T160&gt;=MAX($D$3:$D$100),MAX($D$3:$D$100),IF(S160&lt;$D$3,$D$3,INDEX($D$3:$D$100,MATCH(S160,$D$3:$D$100)+1)))</f>
        <v>2040</v>
      </c>
      <c r="V160">
        <f t="shared" si="101"/>
        <v>2.73E-5</v>
      </c>
      <c r="W160">
        <f t="shared" si="102"/>
        <v>2.73E-5</v>
      </c>
      <c r="X160">
        <f t="shared" si="103"/>
        <v>2.73E-5</v>
      </c>
      <c r="Y160">
        <f t="shared" si="86"/>
        <v>2.9101800000000001E-2</v>
      </c>
      <c r="Z160">
        <f t="shared" si="87"/>
        <v>0</v>
      </c>
      <c r="AB160" s="1" t="str" cm="1">
        <f t="array" ref="AB160">IF(INDEX(Utilities!160:160,$B$15)="","",INDEX(Utilities!160:160,$B$15))</f>
        <v/>
      </c>
      <c r="AC160" s="1" t="str" cm="1">
        <f t="array" ref="AC160">IF(INDEX(Utilities!160:160,$B$15 + 3)="","",INDEX(Utilities!160:160,$B$15 + 3))</f>
        <v/>
      </c>
      <c r="AE160">
        <f t="shared" si="122"/>
        <v>2170</v>
      </c>
      <c r="AF160">
        <f t="shared" si="104"/>
        <v>2040</v>
      </c>
      <c r="AG160" cm="1">
        <f t="array" ref="AG160">IF(AF160&gt;=MAX($D$3:$D$100),MAX($D$3:$D$100),IF(AE160&lt;$D$3,$D$3,INDEX($D$3:$D$100,MATCH(AE160,$D$3:$D$100)+1)))</f>
        <v>2040</v>
      </c>
      <c r="AH160">
        <f t="shared" si="105"/>
        <v>2.6800000000000001E-4</v>
      </c>
      <c r="AI160">
        <f t="shared" si="106"/>
        <v>2.6800000000000001E-4</v>
      </c>
      <c r="AJ160">
        <f t="shared" si="107"/>
        <v>2.6800000000000001E-4</v>
      </c>
      <c r="AK160">
        <f t="shared" si="88"/>
        <v>0.285688</v>
      </c>
      <c r="AL160">
        <f t="shared" si="89"/>
        <v>0</v>
      </c>
      <c r="AN160" s="1" t="str" cm="1">
        <f t="array" ref="AN160">IF(INDEX(Utilities!160:160,$B$15)="","",INDEX(Utilities!160:160,$B$15))</f>
        <v/>
      </c>
      <c r="AO160" s="1" t="str" cm="1">
        <f t="array" ref="AO160">IF(INDEX(Utilities!160:160,$B$15 + 4)="","",INDEX(Utilities!160:160,$B$15 + 4))</f>
        <v/>
      </c>
      <c r="AQ160">
        <f t="shared" si="123"/>
        <v>2170</v>
      </c>
      <c r="AR160">
        <f t="shared" si="108"/>
        <v>2040</v>
      </c>
      <c r="AS160" cm="1">
        <f t="array" ref="AS160">IF(AR160&gt;=MAX($D$3:$D$100),MAX($D$3:$D$100),IF(AQ160&lt;$D$3,$D$3,INDEX($D$3:$D$100,MATCH(AQ160,$D$3:$D$100)+1)))</f>
        <v>2040</v>
      </c>
      <c r="AT160">
        <f t="shared" si="109"/>
        <v>6.0300000000000002E-5</v>
      </c>
      <c r="AU160">
        <f t="shared" si="110"/>
        <v>6.0300000000000002E-5</v>
      </c>
      <c r="AV160">
        <f t="shared" si="111"/>
        <v>6.0300000000000002E-5</v>
      </c>
      <c r="AW160">
        <f t="shared" si="90"/>
        <v>6.4279799999999998E-2</v>
      </c>
      <c r="AX160">
        <f t="shared" si="91"/>
        <v>0</v>
      </c>
      <c r="BC160">
        <f t="shared" si="124"/>
        <v>2170</v>
      </c>
      <c r="BD160">
        <f t="shared" si="112"/>
        <v>2040</v>
      </c>
      <c r="BE160" cm="1">
        <f t="array" ref="BE160">IF(BD160&gt;=MAX($D$3:$D$100),MAX($D$3:$D$100),IF(BC160&lt;$D$3,$D$3,INDEX($D$3:$D$100,MATCH(BC160,$D$3:$D$100)+1)))</f>
        <v>2040</v>
      </c>
      <c r="BF160">
        <f t="shared" si="113"/>
        <v>0.40600000000000003</v>
      </c>
      <c r="BG160">
        <f t="shared" si="114"/>
        <v>0.40600000000000003</v>
      </c>
      <c r="BH160">
        <f t="shared" si="115"/>
        <v>0.40600000000000003</v>
      </c>
      <c r="BI160">
        <f t="shared" si="92"/>
        <v>432.79600000000005</v>
      </c>
      <c r="BJ160">
        <f t="shared" si="93"/>
        <v>0</v>
      </c>
      <c r="BL160" s="1" t="str" cm="1">
        <f t="array" ref="BL160">IF(INDEX(Utilities!160:160,$B$15)="","",INDEX(Utilities!160:160,$B$15))</f>
        <v/>
      </c>
      <c r="BM160" s="1" t="str" cm="1">
        <f t="array" ref="BM160">IF(INDEX(Utilities!160:160,$B$15 + 6)="","",INDEX(Utilities!160:160,$B$15 + 6))</f>
        <v/>
      </c>
      <c r="BO160">
        <f t="shared" si="125"/>
        <v>2170</v>
      </c>
      <c r="BP160">
        <f t="shared" si="116"/>
        <v>2040</v>
      </c>
      <c r="BQ160" cm="1">
        <f t="array" ref="BQ160">IF(BP160&gt;=MAX($D$3:$D$100),MAX($D$3:$D$100),IF(BO160&lt;$D$3,$D$3,INDEX($D$3:$D$100,MATCH(BO160,$D$3:$D$100)+1)))</f>
        <v>2040</v>
      </c>
      <c r="BR160">
        <f t="shared" si="117"/>
        <v>6.1510000000000007</v>
      </c>
      <c r="BS160">
        <f t="shared" si="118"/>
        <v>6.1510000000000007</v>
      </c>
      <c r="BT160">
        <f t="shared" si="119"/>
        <v>6.1510000000000007</v>
      </c>
      <c r="BU160">
        <f t="shared" si="94"/>
        <v>6556.9660000000003</v>
      </c>
      <c r="BV160">
        <f t="shared" si="95"/>
        <v>0</v>
      </c>
    </row>
    <row r="161" spans="7:74" x14ac:dyDescent="0.25">
      <c r="G161">
        <f t="shared" si="120"/>
        <v>2171</v>
      </c>
      <c r="H161">
        <f t="shared" si="96"/>
        <v>2040</v>
      </c>
      <c r="I161" cm="1">
        <f t="array" ref="I161">IF(H161&gt;=MAX($D$3:$D$100),MAX($D$3:$D$100),IF(G161&lt;$D$3,$D$3,INDEX($D$3:$D$100,MATCH(G161,$D$3:$D$100)+1)))</f>
        <v>2040</v>
      </c>
      <c r="J161">
        <f t="shared" si="97"/>
        <v>4.0300000000000002E-2</v>
      </c>
      <c r="K161">
        <f t="shared" si="98"/>
        <v>4.0300000000000002E-2</v>
      </c>
      <c r="L161">
        <f t="shared" si="99"/>
        <v>4.0300000000000002E-2</v>
      </c>
      <c r="M161">
        <f t="shared" si="84"/>
        <v>42.959800000000001</v>
      </c>
      <c r="N161">
        <f t="shared" si="85"/>
        <v>0</v>
      </c>
      <c r="S161">
        <f t="shared" si="121"/>
        <v>2171</v>
      </c>
      <c r="T161">
        <f t="shared" si="100"/>
        <v>2040</v>
      </c>
      <c r="U161" cm="1">
        <f t="array" ref="U161">IF(T161&gt;=MAX($D$3:$D$100),MAX($D$3:$D$100),IF(S161&lt;$D$3,$D$3,INDEX($D$3:$D$100,MATCH(S161,$D$3:$D$100)+1)))</f>
        <v>2040</v>
      </c>
      <c r="V161">
        <f t="shared" si="101"/>
        <v>2.73E-5</v>
      </c>
      <c r="W161">
        <f t="shared" si="102"/>
        <v>2.73E-5</v>
      </c>
      <c r="X161">
        <f t="shared" si="103"/>
        <v>2.73E-5</v>
      </c>
      <c r="Y161">
        <f t="shared" si="86"/>
        <v>2.9101800000000001E-2</v>
      </c>
      <c r="Z161">
        <f t="shared" si="87"/>
        <v>0</v>
      </c>
      <c r="AB161" s="1" t="str" cm="1">
        <f t="array" ref="AB161">IF(INDEX(Utilities!161:161,$B$15)="","",INDEX(Utilities!161:161,$B$15))</f>
        <v/>
      </c>
      <c r="AC161" s="1" t="str" cm="1">
        <f t="array" ref="AC161">IF(INDEX(Utilities!161:161,$B$15 + 3)="","",INDEX(Utilities!161:161,$B$15 + 3))</f>
        <v/>
      </c>
      <c r="AE161">
        <f t="shared" si="122"/>
        <v>2171</v>
      </c>
      <c r="AF161">
        <f t="shared" si="104"/>
        <v>2040</v>
      </c>
      <c r="AG161" cm="1">
        <f t="array" ref="AG161">IF(AF161&gt;=MAX($D$3:$D$100),MAX($D$3:$D$100),IF(AE161&lt;$D$3,$D$3,INDEX($D$3:$D$100,MATCH(AE161,$D$3:$D$100)+1)))</f>
        <v>2040</v>
      </c>
      <c r="AH161">
        <f t="shared" si="105"/>
        <v>2.6800000000000001E-4</v>
      </c>
      <c r="AI161">
        <f t="shared" si="106"/>
        <v>2.6800000000000001E-4</v>
      </c>
      <c r="AJ161">
        <f t="shared" si="107"/>
        <v>2.6800000000000001E-4</v>
      </c>
      <c r="AK161">
        <f t="shared" si="88"/>
        <v>0.285688</v>
      </c>
      <c r="AL161">
        <f t="shared" si="89"/>
        <v>0</v>
      </c>
      <c r="AN161" s="1" t="str" cm="1">
        <f t="array" ref="AN161">IF(INDEX(Utilities!161:161,$B$15)="","",INDEX(Utilities!161:161,$B$15))</f>
        <v/>
      </c>
      <c r="AO161" s="1" t="str" cm="1">
        <f t="array" ref="AO161">IF(INDEX(Utilities!161:161,$B$15 + 4)="","",INDEX(Utilities!161:161,$B$15 + 4))</f>
        <v/>
      </c>
      <c r="AQ161">
        <f t="shared" si="123"/>
        <v>2171</v>
      </c>
      <c r="AR161">
        <f t="shared" si="108"/>
        <v>2040</v>
      </c>
      <c r="AS161" cm="1">
        <f t="array" ref="AS161">IF(AR161&gt;=MAX($D$3:$D$100),MAX($D$3:$D$100),IF(AQ161&lt;$D$3,$D$3,INDEX($D$3:$D$100,MATCH(AQ161,$D$3:$D$100)+1)))</f>
        <v>2040</v>
      </c>
      <c r="AT161">
        <f t="shared" si="109"/>
        <v>6.0300000000000002E-5</v>
      </c>
      <c r="AU161">
        <f t="shared" si="110"/>
        <v>6.0300000000000002E-5</v>
      </c>
      <c r="AV161">
        <f t="shared" si="111"/>
        <v>6.0300000000000002E-5</v>
      </c>
      <c r="AW161">
        <f t="shared" si="90"/>
        <v>6.4279799999999998E-2</v>
      </c>
      <c r="AX161">
        <f t="shared" si="91"/>
        <v>0</v>
      </c>
      <c r="BC161">
        <f t="shared" si="124"/>
        <v>2171</v>
      </c>
      <c r="BD161">
        <f t="shared" si="112"/>
        <v>2040</v>
      </c>
      <c r="BE161" cm="1">
        <f t="array" ref="BE161">IF(BD161&gt;=MAX($D$3:$D$100),MAX($D$3:$D$100),IF(BC161&lt;$D$3,$D$3,INDEX($D$3:$D$100,MATCH(BC161,$D$3:$D$100)+1)))</f>
        <v>2040</v>
      </c>
      <c r="BF161">
        <f t="shared" si="113"/>
        <v>0.40600000000000003</v>
      </c>
      <c r="BG161">
        <f t="shared" si="114"/>
        <v>0.40600000000000003</v>
      </c>
      <c r="BH161">
        <f t="shared" si="115"/>
        <v>0.40600000000000003</v>
      </c>
      <c r="BI161">
        <f t="shared" si="92"/>
        <v>432.79600000000005</v>
      </c>
      <c r="BJ161">
        <f t="shared" si="93"/>
        <v>0</v>
      </c>
      <c r="BL161" s="1" t="str" cm="1">
        <f t="array" ref="BL161">IF(INDEX(Utilities!161:161,$B$15)="","",INDEX(Utilities!161:161,$B$15))</f>
        <v/>
      </c>
      <c r="BM161" s="1" t="str" cm="1">
        <f t="array" ref="BM161">IF(INDEX(Utilities!161:161,$B$15 + 6)="","",INDEX(Utilities!161:161,$B$15 + 6))</f>
        <v/>
      </c>
      <c r="BO161">
        <f t="shared" si="125"/>
        <v>2171</v>
      </c>
      <c r="BP161">
        <f t="shared" si="116"/>
        <v>2040</v>
      </c>
      <c r="BQ161" cm="1">
        <f t="array" ref="BQ161">IF(BP161&gt;=MAX($D$3:$D$100),MAX($D$3:$D$100),IF(BO161&lt;$D$3,$D$3,INDEX($D$3:$D$100,MATCH(BO161,$D$3:$D$100)+1)))</f>
        <v>2040</v>
      </c>
      <c r="BR161">
        <f t="shared" si="117"/>
        <v>6.1510000000000007</v>
      </c>
      <c r="BS161">
        <f t="shared" si="118"/>
        <v>6.1510000000000007</v>
      </c>
      <c r="BT161">
        <f t="shared" si="119"/>
        <v>6.1510000000000007</v>
      </c>
      <c r="BU161">
        <f t="shared" si="94"/>
        <v>6556.9660000000003</v>
      </c>
      <c r="BV161">
        <f t="shared" si="95"/>
        <v>0</v>
      </c>
    </row>
    <row r="162" spans="7:74" x14ac:dyDescent="0.25">
      <c r="G162">
        <f t="shared" si="120"/>
        <v>2172</v>
      </c>
      <c r="H162">
        <f t="shared" si="96"/>
        <v>2040</v>
      </c>
      <c r="I162" cm="1">
        <f t="array" ref="I162">IF(H162&gt;=MAX($D$3:$D$100),MAX($D$3:$D$100),IF(G162&lt;$D$3,$D$3,INDEX($D$3:$D$100,MATCH(G162,$D$3:$D$100)+1)))</f>
        <v>2040</v>
      </c>
      <c r="J162">
        <f t="shared" si="97"/>
        <v>4.0300000000000002E-2</v>
      </c>
      <c r="K162">
        <f t="shared" si="98"/>
        <v>4.0300000000000002E-2</v>
      </c>
      <c r="L162">
        <f t="shared" si="99"/>
        <v>4.0300000000000002E-2</v>
      </c>
      <c r="M162">
        <f t="shared" si="84"/>
        <v>42.959800000000001</v>
      </c>
      <c r="N162">
        <f t="shared" si="85"/>
        <v>0</v>
      </c>
      <c r="S162">
        <f t="shared" si="121"/>
        <v>2172</v>
      </c>
      <c r="T162">
        <f t="shared" si="100"/>
        <v>2040</v>
      </c>
      <c r="U162" cm="1">
        <f t="array" ref="U162">IF(T162&gt;=MAX($D$3:$D$100),MAX($D$3:$D$100),IF(S162&lt;$D$3,$D$3,INDEX($D$3:$D$100,MATCH(S162,$D$3:$D$100)+1)))</f>
        <v>2040</v>
      </c>
      <c r="V162">
        <f t="shared" si="101"/>
        <v>2.73E-5</v>
      </c>
      <c r="W162">
        <f t="shared" si="102"/>
        <v>2.73E-5</v>
      </c>
      <c r="X162">
        <f t="shared" si="103"/>
        <v>2.73E-5</v>
      </c>
      <c r="Y162">
        <f t="shared" si="86"/>
        <v>2.9101800000000001E-2</v>
      </c>
      <c r="Z162">
        <f t="shared" si="87"/>
        <v>0</v>
      </c>
      <c r="AB162" s="1" t="str" cm="1">
        <f t="array" ref="AB162">IF(INDEX(Utilities!162:162,$B$15)="","",INDEX(Utilities!162:162,$B$15))</f>
        <v/>
      </c>
      <c r="AC162" s="1" t="str" cm="1">
        <f t="array" ref="AC162">IF(INDEX(Utilities!162:162,$B$15 + 3)="","",INDEX(Utilities!162:162,$B$15 + 3))</f>
        <v/>
      </c>
      <c r="AE162">
        <f t="shared" si="122"/>
        <v>2172</v>
      </c>
      <c r="AF162">
        <f t="shared" si="104"/>
        <v>2040</v>
      </c>
      <c r="AG162" cm="1">
        <f t="array" ref="AG162">IF(AF162&gt;=MAX($D$3:$D$100),MAX($D$3:$D$100),IF(AE162&lt;$D$3,$D$3,INDEX($D$3:$D$100,MATCH(AE162,$D$3:$D$100)+1)))</f>
        <v>2040</v>
      </c>
      <c r="AH162">
        <f t="shared" si="105"/>
        <v>2.6800000000000001E-4</v>
      </c>
      <c r="AI162">
        <f t="shared" si="106"/>
        <v>2.6800000000000001E-4</v>
      </c>
      <c r="AJ162">
        <f t="shared" si="107"/>
        <v>2.6800000000000001E-4</v>
      </c>
      <c r="AK162">
        <f t="shared" si="88"/>
        <v>0.285688</v>
      </c>
      <c r="AL162">
        <f t="shared" si="89"/>
        <v>0</v>
      </c>
      <c r="AN162" s="1" t="str" cm="1">
        <f t="array" ref="AN162">IF(INDEX(Utilities!162:162,$B$15)="","",INDEX(Utilities!162:162,$B$15))</f>
        <v/>
      </c>
      <c r="AO162" s="1" t="str" cm="1">
        <f t="array" ref="AO162">IF(INDEX(Utilities!162:162,$B$15 + 4)="","",INDEX(Utilities!162:162,$B$15 + 4))</f>
        <v/>
      </c>
      <c r="AQ162">
        <f t="shared" si="123"/>
        <v>2172</v>
      </c>
      <c r="AR162">
        <f t="shared" si="108"/>
        <v>2040</v>
      </c>
      <c r="AS162" cm="1">
        <f t="array" ref="AS162">IF(AR162&gt;=MAX($D$3:$D$100),MAX($D$3:$D$100),IF(AQ162&lt;$D$3,$D$3,INDEX($D$3:$D$100,MATCH(AQ162,$D$3:$D$100)+1)))</f>
        <v>2040</v>
      </c>
      <c r="AT162">
        <f t="shared" si="109"/>
        <v>6.0300000000000002E-5</v>
      </c>
      <c r="AU162">
        <f t="shared" si="110"/>
        <v>6.0300000000000002E-5</v>
      </c>
      <c r="AV162">
        <f t="shared" si="111"/>
        <v>6.0300000000000002E-5</v>
      </c>
      <c r="AW162">
        <f t="shared" si="90"/>
        <v>6.4279799999999998E-2</v>
      </c>
      <c r="AX162">
        <f t="shared" si="91"/>
        <v>0</v>
      </c>
      <c r="BC162">
        <f t="shared" si="124"/>
        <v>2172</v>
      </c>
      <c r="BD162">
        <f t="shared" si="112"/>
        <v>2040</v>
      </c>
      <c r="BE162" cm="1">
        <f t="array" ref="BE162">IF(BD162&gt;=MAX($D$3:$D$100),MAX($D$3:$D$100),IF(BC162&lt;$D$3,$D$3,INDEX($D$3:$D$100,MATCH(BC162,$D$3:$D$100)+1)))</f>
        <v>2040</v>
      </c>
      <c r="BF162">
        <f t="shared" si="113"/>
        <v>0.40600000000000003</v>
      </c>
      <c r="BG162">
        <f t="shared" si="114"/>
        <v>0.40600000000000003</v>
      </c>
      <c r="BH162">
        <f t="shared" si="115"/>
        <v>0.40600000000000003</v>
      </c>
      <c r="BI162">
        <f t="shared" si="92"/>
        <v>432.79600000000005</v>
      </c>
      <c r="BJ162">
        <f t="shared" si="93"/>
        <v>0</v>
      </c>
      <c r="BL162" s="1" t="str" cm="1">
        <f t="array" ref="BL162">IF(INDEX(Utilities!162:162,$B$15)="","",INDEX(Utilities!162:162,$B$15))</f>
        <v/>
      </c>
      <c r="BM162" s="1" t="str" cm="1">
        <f t="array" ref="BM162">IF(INDEX(Utilities!162:162,$B$15 + 6)="","",INDEX(Utilities!162:162,$B$15 + 6))</f>
        <v/>
      </c>
      <c r="BO162">
        <f t="shared" si="125"/>
        <v>2172</v>
      </c>
      <c r="BP162">
        <f t="shared" si="116"/>
        <v>2040</v>
      </c>
      <c r="BQ162" cm="1">
        <f t="array" ref="BQ162">IF(BP162&gt;=MAX($D$3:$D$100),MAX($D$3:$D$100),IF(BO162&lt;$D$3,$D$3,INDEX($D$3:$D$100,MATCH(BO162,$D$3:$D$100)+1)))</f>
        <v>2040</v>
      </c>
      <c r="BR162">
        <f t="shared" si="117"/>
        <v>6.1510000000000007</v>
      </c>
      <c r="BS162">
        <f t="shared" si="118"/>
        <v>6.1510000000000007</v>
      </c>
      <c r="BT162">
        <f t="shared" si="119"/>
        <v>6.1510000000000007</v>
      </c>
      <c r="BU162">
        <f t="shared" si="94"/>
        <v>6556.9660000000003</v>
      </c>
      <c r="BV162">
        <f t="shared" si="95"/>
        <v>0</v>
      </c>
    </row>
    <row r="163" spans="7:74" x14ac:dyDescent="0.25">
      <c r="G163">
        <f t="shared" si="120"/>
        <v>2173</v>
      </c>
      <c r="H163">
        <f t="shared" si="96"/>
        <v>2040</v>
      </c>
      <c r="I163" cm="1">
        <f t="array" ref="I163">IF(H163&gt;=MAX($D$3:$D$100),MAX($D$3:$D$100),IF(G163&lt;$D$3,$D$3,INDEX($D$3:$D$100,MATCH(G163,$D$3:$D$100)+1)))</f>
        <v>2040</v>
      </c>
      <c r="J163">
        <f t="shared" si="97"/>
        <v>4.0300000000000002E-2</v>
      </c>
      <c r="K163">
        <f t="shared" si="98"/>
        <v>4.0300000000000002E-2</v>
      </c>
      <c r="L163">
        <f t="shared" si="99"/>
        <v>4.0300000000000002E-2</v>
      </c>
      <c r="M163">
        <f t="shared" si="84"/>
        <v>42.959800000000001</v>
      </c>
      <c r="N163">
        <f t="shared" si="85"/>
        <v>0</v>
      </c>
      <c r="S163">
        <f t="shared" si="121"/>
        <v>2173</v>
      </c>
      <c r="T163">
        <f t="shared" si="100"/>
        <v>2040</v>
      </c>
      <c r="U163" cm="1">
        <f t="array" ref="U163">IF(T163&gt;=MAX($D$3:$D$100),MAX($D$3:$D$100),IF(S163&lt;$D$3,$D$3,INDEX($D$3:$D$100,MATCH(S163,$D$3:$D$100)+1)))</f>
        <v>2040</v>
      </c>
      <c r="V163">
        <f t="shared" si="101"/>
        <v>2.73E-5</v>
      </c>
      <c r="W163">
        <f t="shared" si="102"/>
        <v>2.73E-5</v>
      </c>
      <c r="X163">
        <f t="shared" si="103"/>
        <v>2.73E-5</v>
      </c>
      <c r="Y163">
        <f t="shared" si="86"/>
        <v>2.9101800000000001E-2</v>
      </c>
      <c r="Z163">
        <f t="shared" si="87"/>
        <v>0</v>
      </c>
      <c r="AB163" s="1" t="str" cm="1">
        <f t="array" ref="AB163">IF(INDEX(Utilities!163:163,$B$15)="","",INDEX(Utilities!163:163,$B$15))</f>
        <v/>
      </c>
      <c r="AC163" s="1" t="str" cm="1">
        <f t="array" ref="AC163">IF(INDEX(Utilities!163:163,$B$15 + 3)="","",INDEX(Utilities!163:163,$B$15 + 3))</f>
        <v/>
      </c>
      <c r="AE163">
        <f t="shared" si="122"/>
        <v>2173</v>
      </c>
      <c r="AF163">
        <f t="shared" si="104"/>
        <v>2040</v>
      </c>
      <c r="AG163" cm="1">
        <f t="array" ref="AG163">IF(AF163&gt;=MAX($D$3:$D$100),MAX($D$3:$D$100),IF(AE163&lt;$D$3,$D$3,INDEX($D$3:$D$100,MATCH(AE163,$D$3:$D$100)+1)))</f>
        <v>2040</v>
      </c>
      <c r="AH163">
        <f t="shared" si="105"/>
        <v>2.6800000000000001E-4</v>
      </c>
      <c r="AI163">
        <f t="shared" si="106"/>
        <v>2.6800000000000001E-4</v>
      </c>
      <c r="AJ163">
        <f t="shared" si="107"/>
        <v>2.6800000000000001E-4</v>
      </c>
      <c r="AK163">
        <f t="shared" si="88"/>
        <v>0.285688</v>
      </c>
      <c r="AL163">
        <f t="shared" si="89"/>
        <v>0</v>
      </c>
      <c r="AN163" s="1" t="str" cm="1">
        <f t="array" ref="AN163">IF(INDEX(Utilities!163:163,$B$15)="","",INDEX(Utilities!163:163,$B$15))</f>
        <v/>
      </c>
      <c r="AO163" s="1" t="str" cm="1">
        <f t="array" ref="AO163">IF(INDEX(Utilities!163:163,$B$15 + 4)="","",INDEX(Utilities!163:163,$B$15 + 4))</f>
        <v/>
      </c>
      <c r="AQ163">
        <f t="shared" si="123"/>
        <v>2173</v>
      </c>
      <c r="AR163">
        <f t="shared" si="108"/>
        <v>2040</v>
      </c>
      <c r="AS163" cm="1">
        <f t="array" ref="AS163">IF(AR163&gt;=MAX($D$3:$D$100),MAX($D$3:$D$100),IF(AQ163&lt;$D$3,$D$3,INDEX($D$3:$D$100,MATCH(AQ163,$D$3:$D$100)+1)))</f>
        <v>2040</v>
      </c>
      <c r="AT163">
        <f t="shared" si="109"/>
        <v>6.0300000000000002E-5</v>
      </c>
      <c r="AU163">
        <f t="shared" si="110"/>
        <v>6.0300000000000002E-5</v>
      </c>
      <c r="AV163">
        <f t="shared" si="111"/>
        <v>6.0300000000000002E-5</v>
      </c>
      <c r="AW163">
        <f t="shared" si="90"/>
        <v>6.4279799999999998E-2</v>
      </c>
      <c r="AX163">
        <f t="shared" si="91"/>
        <v>0</v>
      </c>
      <c r="BC163">
        <f t="shared" si="124"/>
        <v>2173</v>
      </c>
      <c r="BD163">
        <f t="shared" si="112"/>
        <v>2040</v>
      </c>
      <c r="BE163" cm="1">
        <f t="array" ref="BE163">IF(BD163&gt;=MAX($D$3:$D$100),MAX($D$3:$D$100),IF(BC163&lt;$D$3,$D$3,INDEX($D$3:$D$100,MATCH(BC163,$D$3:$D$100)+1)))</f>
        <v>2040</v>
      </c>
      <c r="BF163">
        <f t="shared" si="113"/>
        <v>0.40600000000000003</v>
      </c>
      <c r="BG163">
        <f t="shared" si="114"/>
        <v>0.40600000000000003</v>
      </c>
      <c r="BH163">
        <f t="shared" si="115"/>
        <v>0.40600000000000003</v>
      </c>
      <c r="BI163">
        <f t="shared" si="92"/>
        <v>432.79600000000005</v>
      </c>
      <c r="BJ163">
        <f t="shared" si="93"/>
        <v>0</v>
      </c>
      <c r="BL163" s="1" t="str" cm="1">
        <f t="array" ref="BL163">IF(INDEX(Utilities!163:163,$B$15)="","",INDEX(Utilities!163:163,$B$15))</f>
        <v/>
      </c>
      <c r="BM163" s="1" t="str" cm="1">
        <f t="array" ref="BM163">IF(INDEX(Utilities!163:163,$B$15 + 6)="","",INDEX(Utilities!163:163,$B$15 + 6))</f>
        <v/>
      </c>
      <c r="BO163">
        <f t="shared" si="125"/>
        <v>2173</v>
      </c>
      <c r="BP163">
        <f t="shared" si="116"/>
        <v>2040</v>
      </c>
      <c r="BQ163" cm="1">
        <f t="array" ref="BQ163">IF(BP163&gt;=MAX($D$3:$D$100),MAX($D$3:$D$100),IF(BO163&lt;$D$3,$D$3,INDEX($D$3:$D$100,MATCH(BO163,$D$3:$D$100)+1)))</f>
        <v>2040</v>
      </c>
      <c r="BR163">
        <f t="shared" si="117"/>
        <v>6.1510000000000007</v>
      </c>
      <c r="BS163">
        <f t="shared" si="118"/>
        <v>6.1510000000000007</v>
      </c>
      <c r="BT163">
        <f t="shared" si="119"/>
        <v>6.1510000000000007</v>
      </c>
      <c r="BU163">
        <f t="shared" si="94"/>
        <v>6556.9660000000003</v>
      </c>
      <c r="BV163">
        <f t="shared" si="95"/>
        <v>0</v>
      </c>
    </row>
    <row r="164" spans="7:74" x14ac:dyDescent="0.25">
      <c r="G164">
        <f t="shared" si="120"/>
        <v>2174</v>
      </c>
      <c r="H164">
        <f t="shared" si="96"/>
        <v>2040</v>
      </c>
      <c r="I164" cm="1">
        <f t="array" ref="I164">IF(H164&gt;=MAX($D$3:$D$100),MAX($D$3:$D$100),IF(G164&lt;$D$3,$D$3,INDEX($D$3:$D$100,MATCH(G164,$D$3:$D$100)+1)))</f>
        <v>2040</v>
      </c>
      <c r="J164">
        <f t="shared" si="97"/>
        <v>4.0300000000000002E-2</v>
      </c>
      <c r="K164">
        <f t="shared" si="98"/>
        <v>4.0300000000000002E-2</v>
      </c>
      <c r="L164">
        <f t="shared" si="99"/>
        <v>4.0300000000000002E-2</v>
      </c>
      <c r="M164">
        <f t="shared" si="84"/>
        <v>42.959800000000001</v>
      </c>
      <c r="N164">
        <f t="shared" si="85"/>
        <v>0</v>
      </c>
      <c r="S164">
        <f t="shared" si="121"/>
        <v>2174</v>
      </c>
      <c r="T164">
        <f t="shared" si="100"/>
        <v>2040</v>
      </c>
      <c r="U164" cm="1">
        <f t="array" ref="U164">IF(T164&gt;=MAX($D$3:$D$100),MAX($D$3:$D$100),IF(S164&lt;$D$3,$D$3,INDEX($D$3:$D$100,MATCH(S164,$D$3:$D$100)+1)))</f>
        <v>2040</v>
      </c>
      <c r="V164">
        <f t="shared" si="101"/>
        <v>2.73E-5</v>
      </c>
      <c r="W164">
        <f t="shared" si="102"/>
        <v>2.73E-5</v>
      </c>
      <c r="X164">
        <f t="shared" si="103"/>
        <v>2.73E-5</v>
      </c>
      <c r="Y164">
        <f t="shared" si="86"/>
        <v>2.9101800000000001E-2</v>
      </c>
      <c r="Z164">
        <f t="shared" si="87"/>
        <v>0</v>
      </c>
      <c r="AB164" s="1" t="str" cm="1">
        <f t="array" ref="AB164">IF(INDEX(Utilities!164:164,$B$15)="","",INDEX(Utilities!164:164,$B$15))</f>
        <v/>
      </c>
      <c r="AC164" s="1" t="str" cm="1">
        <f t="array" ref="AC164">IF(INDEX(Utilities!164:164,$B$15 + 3)="","",INDEX(Utilities!164:164,$B$15 + 3))</f>
        <v/>
      </c>
      <c r="AE164">
        <f t="shared" si="122"/>
        <v>2174</v>
      </c>
      <c r="AF164">
        <f t="shared" si="104"/>
        <v>2040</v>
      </c>
      <c r="AG164" cm="1">
        <f t="array" ref="AG164">IF(AF164&gt;=MAX($D$3:$D$100),MAX($D$3:$D$100),IF(AE164&lt;$D$3,$D$3,INDEX($D$3:$D$100,MATCH(AE164,$D$3:$D$100)+1)))</f>
        <v>2040</v>
      </c>
      <c r="AH164">
        <f t="shared" si="105"/>
        <v>2.6800000000000001E-4</v>
      </c>
      <c r="AI164">
        <f t="shared" si="106"/>
        <v>2.6800000000000001E-4</v>
      </c>
      <c r="AJ164">
        <f t="shared" si="107"/>
        <v>2.6800000000000001E-4</v>
      </c>
      <c r="AK164">
        <f t="shared" si="88"/>
        <v>0.285688</v>
      </c>
      <c r="AL164">
        <f t="shared" si="89"/>
        <v>0</v>
      </c>
      <c r="AN164" s="1" t="str" cm="1">
        <f t="array" ref="AN164">IF(INDEX(Utilities!164:164,$B$15)="","",INDEX(Utilities!164:164,$B$15))</f>
        <v/>
      </c>
      <c r="AO164" s="1" t="str" cm="1">
        <f t="array" ref="AO164">IF(INDEX(Utilities!164:164,$B$15 + 4)="","",INDEX(Utilities!164:164,$B$15 + 4))</f>
        <v/>
      </c>
      <c r="AQ164">
        <f t="shared" si="123"/>
        <v>2174</v>
      </c>
      <c r="AR164">
        <f t="shared" si="108"/>
        <v>2040</v>
      </c>
      <c r="AS164" cm="1">
        <f t="array" ref="AS164">IF(AR164&gt;=MAX($D$3:$D$100),MAX($D$3:$D$100),IF(AQ164&lt;$D$3,$D$3,INDEX($D$3:$D$100,MATCH(AQ164,$D$3:$D$100)+1)))</f>
        <v>2040</v>
      </c>
      <c r="AT164">
        <f t="shared" si="109"/>
        <v>6.0300000000000002E-5</v>
      </c>
      <c r="AU164">
        <f t="shared" si="110"/>
        <v>6.0300000000000002E-5</v>
      </c>
      <c r="AV164">
        <f t="shared" si="111"/>
        <v>6.0300000000000002E-5</v>
      </c>
      <c r="AW164">
        <f t="shared" si="90"/>
        <v>6.4279799999999998E-2</v>
      </c>
      <c r="AX164">
        <f t="shared" si="91"/>
        <v>0</v>
      </c>
      <c r="BC164">
        <f t="shared" si="124"/>
        <v>2174</v>
      </c>
      <c r="BD164">
        <f t="shared" si="112"/>
        <v>2040</v>
      </c>
      <c r="BE164" cm="1">
        <f t="array" ref="BE164">IF(BD164&gt;=MAX($D$3:$D$100),MAX($D$3:$D$100),IF(BC164&lt;$D$3,$D$3,INDEX($D$3:$D$100,MATCH(BC164,$D$3:$D$100)+1)))</f>
        <v>2040</v>
      </c>
      <c r="BF164">
        <f t="shared" si="113"/>
        <v>0.40600000000000003</v>
      </c>
      <c r="BG164">
        <f t="shared" si="114"/>
        <v>0.40600000000000003</v>
      </c>
      <c r="BH164">
        <f t="shared" si="115"/>
        <v>0.40600000000000003</v>
      </c>
      <c r="BI164">
        <f t="shared" si="92"/>
        <v>432.79600000000005</v>
      </c>
      <c r="BJ164">
        <f t="shared" si="93"/>
        <v>0</v>
      </c>
      <c r="BL164" s="1" t="str" cm="1">
        <f t="array" ref="BL164">IF(INDEX(Utilities!164:164,$B$15)="","",INDEX(Utilities!164:164,$B$15))</f>
        <v/>
      </c>
      <c r="BM164" s="1" t="str" cm="1">
        <f t="array" ref="BM164">IF(INDEX(Utilities!164:164,$B$15 + 6)="","",INDEX(Utilities!164:164,$B$15 + 6))</f>
        <v/>
      </c>
      <c r="BO164">
        <f t="shared" si="125"/>
        <v>2174</v>
      </c>
      <c r="BP164">
        <f t="shared" si="116"/>
        <v>2040</v>
      </c>
      <c r="BQ164" cm="1">
        <f t="array" ref="BQ164">IF(BP164&gt;=MAX($D$3:$D$100),MAX($D$3:$D$100),IF(BO164&lt;$D$3,$D$3,INDEX($D$3:$D$100,MATCH(BO164,$D$3:$D$100)+1)))</f>
        <v>2040</v>
      </c>
      <c r="BR164">
        <f t="shared" si="117"/>
        <v>6.1510000000000007</v>
      </c>
      <c r="BS164">
        <f t="shared" si="118"/>
        <v>6.1510000000000007</v>
      </c>
      <c r="BT164">
        <f t="shared" si="119"/>
        <v>6.1510000000000007</v>
      </c>
      <c r="BU164">
        <f t="shared" si="94"/>
        <v>6556.9660000000003</v>
      </c>
      <c r="BV164">
        <f t="shared" si="95"/>
        <v>0</v>
      </c>
    </row>
    <row r="165" spans="7:74" x14ac:dyDescent="0.25">
      <c r="G165">
        <f t="shared" si="120"/>
        <v>2175</v>
      </c>
      <c r="H165">
        <f t="shared" si="96"/>
        <v>2040</v>
      </c>
      <c r="I165" cm="1">
        <f t="array" ref="I165">IF(H165&gt;=MAX($D$3:$D$100),MAX($D$3:$D$100),IF(G165&lt;$D$3,$D$3,INDEX($D$3:$D$100,MATCH(G165,$D$3:$D$100)+1)))</f>
        <v>2040</v>
      </c>
      <c r="J165">
        <f t="shared" si="97"/>
        <v>4.0300000000000002E-2</v>
      </c>
      <c r="K165">
        <f t="shared" si="98"/>
        <v>4.0300000000000002E-2</v>
      </c>
      <c r="L165">
        <f t="shared" si="99"/>
        <v>4.0300000000000002E-2</v>
      </c>
      <c r="M165">
        <f t="shared" si="84"/>
        <v>42.959800000000001</v>
      </c>
      <c r="N165">
        <f t="shared" si="85"/>
        <v>0</v>
      </c>
      <c r="S165">
        <f t="shared" si="121"/>
        <v>2175</v>
      </c>
      <c r="T165">
        <f t="shared" si="100"/>
        <v>2040</v>
      </c>
      <c r="U165" cm="1">
        <f t="array" ref="U165">IF(T165&gt;=MAX($D$3:$D$100),MAX($D$3:$D$100),IF(S165&lt;$D$3,$D$3,INDEX($D$3:$D$100,MATCH(S165,$D$3:$D$100)+1)))</f>
        <v>2040</v>
      </c>
      <c r="V165">
        <f t="shared" si="101"/>
        <v>2.73E-5</v>
      </c>
      <c r="W165">
        <f t="shared" si="102"/>
        <v>2.73E-5</v>
      </c>
      <c r="X165">
        <f t="shared" si="103"/>
        <v>2.73E-5</v>
      </c>
      <c r="Y165">
        <f t="shared" si="86"/>
        <v>2.9101800000000001E-2</v>
      </c>
      <c r="Z165">
        <f t="shared" si="87"/>
        <v>0</v>
      </c>
      <c r="AB165" s="1" t="str" cm="1">
        <f t="array" ref="AB165">IF(INDEX(Utilities!165:165,$B$15)="","",INDEX(Utilities!165:165,$B$15))</f>
        <v/>
      </c>
      <c r="AC165" s="1" t="str" cm="1">
        <f t="array" ref="AC165">IF(INDEX(Utilities!165:165,$B$15 + 3)="","",INDEX(Utilities!165:165,$B$15 + 3))</f>
        <v/>
      </c>
      <c r="AE165">
        <f t="shared" si="122"/>
        <v>2175</v>
      </c>
      <c r="AF165">
        <f t="shared" si="104"/>
        <v>2040</v>
      </c>
      <c r="AG165" cm="1">
        <f t="array" ref="AG165">IF(AF165&gt;=MAX($D$3:$D$100),MAX($D$3:$D$100),IF(AE165&lt;$D$3,$D$3,INDEX($D$3:$D$100,MATCH(AE165,$D$3:$D$100)+1)))</f>
        <v>2040</v>
      </c>
      <c r="AH165">
        <f t="shared" si="105"/>
        <v>2.6800000000000001E-4</v>
      </c>
      <c r="AI165">
        <f t="shared" si="106"/>
        <v>2.6800000000000001E-4</v>
      </c>
      <c r="AJ165">
        <f t="shared" si="107"/>
        <v>2.6800000000000001E-4</v>
      </c>
      <c r="AK165">
        <f t="shared" si="88"/>
        <v>0.285688</v>
      </c>
      <c r="AL165">
        <f t="shared" si="89"/>
        <v>0</v>
      </c>
      <c r="AN165" s="1" t="str" cm="1">
        <f t="array" ref="AN165">IF(INDEX(Utilities!165:165,$B$15)="","",INDEX(Utilities!165:165,$B$15))</f>
        <v/>
      </c>
      <c r="AO165" s="1" t="str" cm="1">
        <f t="array" ref="AO165">IF(INDEX(Utilities!165:165,$B$15 + 4)="","",INDEX(Utilities!165:165,$B$15 + 4))</f>
        <v/>
      </c>
      <c r="AQ165">
        <f t="shared" si="123"/>
        <v>2175</v>
      </c>
      <c r="AR165">
        <f t="shared" si="108"/>
        <v>2040</v>
      </c>
      <c r="AS165" cm="1">
        <f t="array" ref="AS165">IF(AR165&gt;=MAX($D$3:$D$100),MAX($D$3:$D$100),IF(AQ165&lt;$D$3,$D$3,INDEX($D$3:$D$100,MATCH(AQ165,$D$3:$D$100)+1)))</f>
        <v>2040</v>
      </c>
      <c r="AT165">
        <f t="shared" si="109"/>
        <v>6.0300000000000002E-5</v>
      </c>
      <c r="AU165">
        <f t="shared" si="110"/>
        <v>6.0300000000000002E-5</v>
      </c>
      <c r="AV165">
        <f t="shared" si="111"/>
        <v>6.0300000000000002E-5</v>
      </c>
      <c r="AW165">
        <f t="shared" si="90"/>
        <v>6.4279799999999998E-2</v>
      </c>
      <c r="AX165">
        <f t="shared" si="91"/>
        <v>0</v>
      </c>
      <c r="BC165">
        <f t="shared" si="124"/>
        <v>2175</v>
      </c>
      <c r="BD165">
        <f t="shared" si="112"/>
        <v>2040</v>
      </c>
      <c r="BE165" cm="1">
        <f t="array" ref="BE165">IF(BD165&gt;=MAX($D$3:$D$100),MAX($D$3:$D$100),IF(BC165&lt;$D$3,$D$3,INDEX($D$3:$D$100,MATCH(BC165,$D$3:$D$100)+1)))</f>
        <v>2040</v>
      </c>
      <c r="BF165">
        <f t="shared" si="113"/>
        <v>0.40600000000000003</v>
      </c>
      <c r="BG165">
        <f t="shared" si="114"/>
        <v>0.40600000000000003</v>
      </c>
      <c r="BH165">
        <f t="shared" si="115"/>
        <v>0.40600000000000003</v>
      </c>
      <c r="BI165">
        <f t="shared" si="92"/>
        <v>432.79600000000005</v>
      </c>
      <c r="BJ165">
        <f t="shared" si="93"/>
        <v>0</v>
      </c>
      <c r="BL165" s="1" t="str" cm="1">
        <f t="array" ref="BL165">IF(INDEX(Utilities!165:165,$B$15)="","",INDEX(Utilities!165:165,$B$15))</f>
        <v/>
      </c>
      <c r="BM165" s="1" t="str" cm="1">
        <f t="array" ref="BM165">IF(INDEX(Utilities!165:165,$B$15 + 6)="","",INDEX(Utilities!165:165,$B$15 + 6))</f>
        <v/>
      </c>
      <c r="BO165">
        <f t="shared" si="125"/>
        <v>2175</v>
      </c>
      <c r="BP165">
        <f t="shared" si="116"/>
        <v>2040</v>
      </c>
      <c r="BQ165" cm="1">
        <f t="array" ref="BQ165">IF(BP165&gt;=MAX($D$3:$D$100),MAX($D$3:$D$100),IF(BO165&lt;$D$3,$D$3,INDEX($D$3:$D$100,MATCH(BO165,$D$3:$D$100)+1)))</f>
        <v>2040</v>
      </c>
      <c r="BR165">
        <f t="shared" si="117"/>
        <v>6.1510000000000007</v>
      </c>
      <c r="BS165">
        <f t="shared" si="118"/>
        <v>6.1510000000000007</v>
      </c>
      <c r="BT165">
        <f t="shared" si="119"/>
        <v>6.1510000000000007</v>
      </c>
      <c r="BU165">
        <f t="shared" si="94"/>
        <v>6556.9660000000003</v>
      </c>
      <c r="BV165">
        <f t="shared" si="95"/>
        <v>0</v>
      </c>
    </row>
    <row r="166" spans="7:74" x14ac:dyDescent="0.25">
      <c r="G166">
        <f t="shared" si="120"/>
        <v>2176</v>
      </c>
      <c r="H166">
        <f t="shared" si="96"/>
        <v>2040</v>
      </c>
      <c r="I166" cm="1">
        <f t="array" ref="I166">IF(H166&gt;=MAX($D$3:$D$100),MAX($D$3:$D$100),IF(G166&lt;$D$3,$D$3,INDEX($D$3:$D$100,MATCH(G166,$D$3:$D$100)+1)))</f>
        <v>2040</v>
      </c>
      <c r="J166">
        <f t="shared" si="97"/>
        <v>4.0300000000000002E-2</v>
      </c>
      <c r="K166">
        <f t="shared" si="98"/>
        <v>4.0300000000000002E-2</v>
      </c>
      <c r="L166">
        <f t="shared" si="99"/>
        <v>4.0300000000000002E-2</v>
      </c>
      <c r="M166">
        <f t="shared" si="84"/>
        <v>42.959800000000001</v>
      </c>
      <c r="N166">
        <f t="shared" si="85"/>
        <v>0</v>
      </c>
      <c r="S166">
        <f t="shared" si="121"/>
        <v>2176</v>
      </c>
      <c r="T166">
        <f t="shared" si="100"/>
        <v>2040</v>
      </c>
      <c r="U166" cm="1">
        <f t="array" ref="U166">IF(T166&gt;=MAX($D$3:$D$100),MAX($D$3:$D$100),IF(S166&lt;$D$3,$D$3,INDEX($D$3:$D$100,MATCH(S166,$D$3:$D$100)+1)))</f>
        <v>2040</v>
      </c>
      <c r="V166">
        <f t="shared" si="101"/>
        <v>2.73E-5</v>
      </c>
      <c r="W166">
        <f t="shared" si="102"/>
        <v>2.73E-5</v>
      </c>
      <c r="X166">
        <f t="shared" si="103"/>
        <v>2.73E-5</v>
      </c>
      <c r="Y166">
        <f t="shared" si="86"/>
        <v>2.9101800000000001E-2</v>
      </c>
      <c r="Z166">
        <f t="shared" si="87"/>
        <v>0</v>
      </c>
      <c r="AB166" s="1" t="str" cm="1">
        <f t="array" ref="AB166">IF(INDEX(Utilities!166:166,$B$15)="","",INDEX(Utilities!166:166,$B$15))</f>
        <v/>
      </c>
      <c r="AC166" s="1" t="str" cm="1">
        <f t="array" ref="AC166">IF(INDEX(Utilities!166:166,$B$15 + 3)="","",INDEX(Utilities!166:166,$B$15 + 3))</f>
        <v/>
      </c>
      <c r="AE166">
        <f t="shared" si="122"/>
        <v>2176</v>
      </c>
      <c r="AF166">
        <f t="shared" si="104"/>
        <v>2040</v>
      </c>
      <c r="AG166" cm="1">
        <f t="array" ref="AG166">IF(AF166&gt;=MAX($D$3:$D$100),MAX($D$3:$D$100),IF(AE166&lt;$D$3,$D$3,INDEX($D$3:$D$100,MATCH(AE166,$D$3:$D$100)+1)))</f>
        <v>2040</v>
      </c>
      <c r="AH166">
        <f t="shared" si="105"/>
        <v>2.6800000000000001E-4</v>
      </c>
      <c r="AI166">
        <f t="shared" si="106"/>
        <v>2.6800000000000001E-4</v>
      </c>
      <c r="AJ166">
        <f t="shared" si="107"/>
        <v>2.6800000000000001E-4</v>
      </c>
      <c r="AK166">
        <f t="shared" si="88"/>
        <v>0.285688</v>
      </c>
      <c r="AL166">
        <f t="shared" si="89"/>
        <v>0</v>
      </c>
      <c r="AN166" s="1" t="str" cm="1">
        <f t="array" ref="AN166">IF(INDEX(Utilities!166:166,$B$15)="","",INDEX(Utilities!166:166,$B$15))</f>
        <v/>
      </c>
      <c r="AO166" s="1" t="str" cm="1">
        <f t="array" ref="AO166">IF(INDEX(Utilities!166:166,$B$15 + 4)="","",INDEX(Utilities!166:166,$B$15 + 4))</f>
        <v/>
      </c>
      <c r="AQ166">
        <f t="shared" si="123"/>
        <v>2176</v>
      </c>
      <c r="AR166">
        <f t="shared" si="108"/>
        <v>2040</v>
      </c>
      <c r="AS166" cm="1">
        <f t="array" ref="AS166">IF(AR166&gt;=MAX($D$3:$D$100),MAX($D$3:$D$100),IF(AQ166&lt;$D$3,$D$3,INDEX($D$3:$D$100,MATCH(AQ166,$D$3:$D$100)+1)))</f>
        <v>2040</v>
      </c>
      <c r="AT166">
        <f t="shared" si="109"/>
        <v>6.0300000000000002E-5</v>
      </c>
      <c r="AU166">
        <f t="shared" si="110"/>
        <v>6.0300000000000002E-5</v>
      </c>
      <c r="AV166">
        <f t="shared" si="111"/>
        <v>6.0300000000000002E-5</v>
      </c>
      <c r="AW166">
        <f t="shared" si="90"/>
        <v>6.4279799999999998E-2</v>
      </c>
      <c r="AX166">
        <f t="shared" si="91"/>
        <v>0</v>
      </c>
      <c r="BC166">
        <f t="shared" si="124"/>
        <v>2176</v>
      </c>
      <c r="BD166">
        <f t="shared" si="112"/>
        <v>2040</v>
      </c>
      <c r="BE166" cm="1">
        <f t="array" ref="BE166">IF(BD166&gt;=MAX($D$3:$D$100),MAX($D$3:$D$100),IF(BC166&lt;$D$3,$D$3,INDEX($D$3:$D$100,MATCH(BC166,$D$3:$D$100)+1)))</f>
        <v>2040</v>
      </c>
      <c r="BF166">
        <f t="shared" si="113"/>
        <v>0.40600000000000003</v>
      </c>
      <c r="BG166">
        <f t="shared" si="114"/>
        <v>0.40600000000000003</v>
      </c>
      <c r="BH166">
        <f t="shared" si="115"/>
        <v>0.40600000000000003</v>
      </c>
      <c r="BI166">
        <f t="shared" si="92"/>
        <v>432.79600000000005</v>
      </c>
      <c r="BJ166">
        <f t="shared" si="93"/>
        <v>0</v>
      </c>
      <c r="BL166" s="1" t="str" cm="1">
        <f t="array" ref="BL166">IF(INDEX(Utilities!166:166,$B$15)="","",INDEX(Utilities!166:166,$B$15))</f>
        <v/>
      </c>
      <c r="BM166" s="1" t="str" cm="1">
        <f t="array" ref="BM166">IF(INDEX(Utilities!166:166,$B$15 + 6)="","",INDEX(Utilities!166:166,$B$15 + 6))</f>
        <v/>
      </c>
      <c r="BO166">
        <f t="shared" si="125"/>
        <v>2176</v>
      </c>
      <c r="BP166">
        <f t="shared" si="116"/>
        <v>2040</v>
      </c>
      <c r="BQ166" cm="1">
        <f t="array" ref="BQ166">IF(BP166&gt;=MAX($D$3:$D$100),MAX($D$3:$D$100),IF(BO166&lt;$D$3,$D$3,INDEX($D$3:$D$100,MATCH(BO166,$D$3:$D$100)+1)))</f>
        <v>2040</v>
      </c>
      <c r="BR166">
        <f t="shared" si="117"/>
        <v>6.1510000000000007</v>
      </c>
      <c r="BS166">
        <f t="shared" si="118"/>
        <v>6.1510000000000007</v>
      </c>
      <c r="BT166">
        <f t="shared" si="119"/>
        <v>6.1510000000000007</v>
      </c>
      <c r="BU166">
        <f t="shared" si="94"/>
        <v>6556.9660000000003</v>
      </c>
      <c r="BV166">
        <f t="shared" si="95"/>
        <v>0</v>
      </c>
    </row>
    <row r="167" spans="7:74" x14ac:dyDescent="0.25">
      <c r="G167">
        <f t="shared" si="120"/>
        <v>2177</v>
      </c>
      <c r="H167">
        <f t="shared" si="96"/>
        <v>2040</v>
      </c>
      <c r="I167" cm="1">
        <f t="array" ref="I167">IF(H167&gt;=MAX($D$3:$D$100),MAX($D$3:$D$100),IF(G167&lt;$D$3,$D$3,INDEX($D$3:$D$100,MATCH(G167,$D$3:$D$100)+1)))</f>
        <v>2040</v>
      </c>
      <c r="J167">
        <f t="shared" si="97"/>
        <v>4.0300000000000002E-2</v>
      </c>
      <c r="K167">
        <f t="shared" si="98"/>
        <v>4.0300000000000002E-2</v>
      </c>
      <c r="L167">
        <f t="shared" si="99"/>
        <v>4.0300000000000002E-2</v>
      </c>
      <c r="M167">
        <f t="shared" si="84"/>
        <v>42.959800000000001</v>
      </c>
      <c r="N167">
        <f t="shared" si="85"/>
        <v>0</v>
      </c>
      <c r="S167">
        <f t="shared" si="121"/>
        <v>2177</v>
      </c>
      <c r="T167">
        <f t="shared" si="100"/>
        <v>2040</v>
      </c>
      <c r="U167" cm="1">
        <f t="array" ref="U167">IF(T167&gt;=MAX($D$3:$D$100),MAX($D$3:$D$100),IF(S167&lt;$D$3,$D$3,INDEX($D$3:$D$100,MATCH(S167,$D$3:$D$100)+1)))</f>
        <v>2040</v>
      </c>
      <c r="V167">
        <f t="shared" si="101"/>
        <v>2.73E-5</v>
      </c>
      <c r="W167">
        <f t="shared" si="102"/>
        <v>2.73E-5</v>
      </c>
      <c r="X167">
        <f t="shared" si="103"/>
        <v>2.73E-5</v>
      </c>
      <c r="Y167">
        <f t="shared" si="86"/>
        <v>2.9101800000000001E-2</v>
      </c>
      <c r="Z167">
        <f t="shared" si="87"/>
        <v>0</v>
      </c>
      <c r="AB167" s="1" t="str" cm="1">
        <f t="array" ref="AB167">IF(INDEX(Utilities!167:167,$B$15)="","",INDEX(Utilities!167:167,$B$15))</f>
        <v/>
      </c>
      <c r="AC167" s="1" t="str" cm="1">
        <f t="array" ref="AC167">IF(INDEX(Utilities!167:167,$B$15 + 3)="","",INDEX(Utilities!167:167,$B$15 + 3))</f>
        <v/>
      </c>
      <c r="AE167">
        <f t="shared" si="122"/>
        <v>2177</v>
      </c>
      <c r="AF167">
        <f t="shared" si="104"/>
        <v>2040</v>
      </c>
      <c r="AG167" cm="1">
        <f t="array" ref="AG167">IF(AF167&gt;=MAX($D$3:$D$100),MAX($D$3:$D$100),IF(AE167&lt;$D$3,$D$3,INDEX($D$3:$D$100,MATCH(AE167,$D$3:$D$100)+1)))</f>
        <v>2040</v>
      </c>
      <c r="AH167">
        <f t="shared" si="105"/>
        <v>2.6800000000000001E-4</v>
      </c>
      <c r="AI167">
        <f t="shared" si="106"/>
        <v>2.6800000000000001E-4</v>
      </c>
      <c r="AJ167">
        <f t="shared" si="107"/>
        <v>2.6800000000000001E-4</v>
      </c>
      <c r="AK167">
        <f t="shared" si="88"/>
        <v>0.285688</v>
      </c>
      <c r="AL167">
        <f t="shared" si="89"/>
        <v>0</v>
      </c>
      <c r="AN167" s="1" t="str" cm="1">
        <f t="array" ref="AN167">IF(INDEX(Utilities!167:167,$B$15)="","",INDEX(Utilities!167:167,$B$15))</f>
        <v/>
      </c>
      <c r="AO167" s="1" t="str" cm="1">
        <f t="array" ref="AO167">IF(INDEX(Utilities!167:167,$B$15 + 4)="","",INDEX(Utilities!167:167,$B$15 + 4))</f>
        <v/>
      </c>
      <c r="AQ167">
        <f t="shared" si="123"/>
        <v>2177</v>
      </c>
      <c r="AR167">
        <f t="shared" si="108"/>
        <v>2040</v>
      </c>
      <c r="AS167" cm="1">
        <f t="array" ref="AS167">IF(AR167&gt;=MAX($D$3:$D$100),MAX($D$3:$D$100),IF(AQ167&lt;$D$3,$D$3,INDEX($D$3:$D$100,MATCH(AQ167,$D$3:$D$100)+1)))</f>
        <v>2040</v>
      </c>
      <c r="AT167">
        <f t="shared" si="109"/>
        <v>6.0300000000000002E-5</v>
      </c>
      <c r="AU167">
        <f t="shared" si="110"/>
        <v>6.0300000000000002E-5</v>
      </c>
      <c r="AV167">
        <f t="shared" si="111"/>
        <v>6.0300000000000002E-5</v>
      </c>
      <c r="AW167">
        <f t="shared" si="90"/>
        <v>6.4279799999999998E-2</v>
      </c>
      <c r="AX167">
        <f t="shared" si="91"/>
        <v>0</v>
      </c>
      <c r="BC167">
        <f t="shared" si="124"/>
        <v>2177</v>
      </c>
      <c r="BD167">
        <f t="shared" si="112"/>
        <v>2040</v>
      </c>
      <c r="BE167" cm="1">
        <f t="array" ref="BE167">IF(BD167&gt;=MAX($D$3:$D$100),MAX($D$3:$D$100),IF(BC167&lt;$D$3,$D$3,INDEX($D$3:$D$100,MATCH(BC167,$D$3:$D$100)+1)))</f>
        <v>2040</v>
      </c>
      <c r="BF167">
        <f t="shared" si="113"/>
        <v>0.40600000000000003</v>
      </c>
      <c r="BG167">
        <f t="shared" si="114"/>
        <v>0.40600000000000003</v>
      </c>
      <c r="BH167">
        <f t="shared" si="115"/>
        <v>0.40600000000000003</v>
      </c>
      <c r="BI167">
        <f t="shared" si="92"/>
        <v>432.79600000000005</v>
      </c>
      <c r="BJ167">
        <f t="shared" si="93"/>
        <v>0</v>
      </c>
      <c r="BL167" s="1" t="str" cm="1">
        <f t="array" ref="BL167">IF(INDEX(Utilities!167:167,$B$15)="","",INDEX(Utilities!167:167,$B$15))</f>
        <v/>
      </c>
      <c r="BM167" s="1" t="str" cm="1">
        <f t="array" ref="BM167">IF(INDEX(Utilities!167:167,$B$15 + 6)="","",INDEX(Utilities!167:167,$B$15 + 6))</f>
        <v/>
      </c>
      <c r="BO167">
        <f t="shared" si="125"/>
        <v>2177</v>
      </c>
      <c r="BP167">
        <f t="shared" si="116"/>
        <v>2040</v>
      </c>
      <c r="BQ167" cm="1">
        <f t="array" ref="BQ167">IF(BP167&gt;=MAX($D$3:$D$100),MAX($D$3:$D$100),IF(BO167&lt;$D$3,$D$3,INDEX($D$3:$D$100,MATCH(BO167,$D$3:$D$100)+1)))</f>
        <v>2040</v>
      </c>
      <c r="BR167">
        <f t="shared" si="117"/>
        <v>6.1510000000000007</v>
      </c>
      <c r="BS167">
        <f t="shared" si="118"/>
        <v>6.1510000000000007</v>
      </c>
      <c r="BT167">
        <f t="shared" si="119"/>
        <v>6.1510000000000007</v>
      </c>
      <c r="BU167">
        <f t="shared" si="94"/>
        <v>6556.9660000000003</v>
      </c>
      <c r="BV167">
        <f t="shared" si="95"/>
        <v>0</v>
      </c>
    </row>
    <row r="168" spans="7:74" x14ac:dyDescent="0.25">
      <c r="G168">
        <f t="shared" si="120"/>
        <v>2178</v>
      </c>
      <c r="H168">
        <f t="shared" si="96"/>
        <v>2040</v>
      </c>
      <c r="I168" cm="1">
        <f t="array" ref="I168">IF(H168&gt;=MAX($D$3:$D$100),MAX($D$3:$D$100),IF(G168&lt;$D$3,$D$3,INDEX($D$3:$D$100,MATCH(G168,$D$3:$D$100)+1)))</f>
        <v>2040</v>
      </c>
      <c r="J168">
        <f t="shared" si="97"/>
        <v>4.0300000000000002E-2</v>
      </c>
      <c r="K168">
        <f t="shared" si="98"/>
        <v>4.0300000000000002E-2</v>
      </c>
      <c r="L168">
        <f t="shared" si="99"/>
        <v>4.0300000000000002E-2</v>
      </c>
      <c r="M168">
        <f t="shared" si="84"/>
        <v>42.959800000000001</v>
      </c>
      <c r="N168">
        <f t="shared" si="85"/>
        <v>0</v>
      </c>
      <c r="S168">
        <f t="shared" si="121"/>
        <v>2178</v>
      </c>
      <c r="T168">
        <f t="shared" si="100"/>
        <v>2040</v>
      </c>
      <c r="U168" cm="1">
        <f t="array" ref="U168">IF(T168&gt;=MAX($D$3:$D$100),MAX($D$3:$D$100),IF(S168&lt;$D$3,$D$3,INDEX($D$3:$D$100,MATCH(S168,$D$3:$D$100)+1)))</f>
        <v>2040</v>
      </c>
      <c r="V168">
        <f t="shared" si="101"/>
        <v>2.73E-5</v>
      </c>
      <c r="W168">
        <f t="shared" si="102"/>
        <v>2.73E-5</v>
      </c>
      <c r="X168">
        <f t="shared" si="103"/>
        <v>2.73E-5</v>
      </c>
      <c r="Y168">
        <f t="shared" si="86"/>
        <v>2.9101800000000001E-2</v>
      </c>
      <c r="Z168">
        <f t="shared" si="87"/>
        <v>0</v>
      </c>
      <c r="AB168" s="1" t="str" cm="1">
        <f t="array" ref="AB168">IF(INDEX(Utilities!168:168,$B$15)="","",INDEX(Utilities!168:168,$B$15))</f>
        <v/>
      </c>
      <c r="AC168" s="1" t="str" cm="1">
        <f t="array" ref="AC168">IF(INDEX(Utilities!168:168,$B$15 + 3)="","",INDEX(Utilities!168:168,$B$15 + 3))</f>
        <v/>
      </c>
      <c r="AE168">
        <f t="shared" si="122"/>
        <v>2178</v>
      </c>
      <c r="AF168">
        <f t="shared" si="104"/>
        <v>2040</v>
      </c>
      <c r="AG168" cm="1">
        <f t="array" ref="AG168">IF(AF168&gt;=MAX($D$3:$D$100),MAX($D$3:$D$100),IF(AE168&lt;$D$3,$D$3,INDEX($D$3:$D$100,MATCH(AE168,$D$3:$D$100)+1)))</f>
        <v>2040</v>
      </c>
      <c r="AH168">
        <f t="shared" si="105"/>
        <v>2.6800000000000001E-4</v>
      </c>
      <c r="AI168">
        <f t="shared" si="106"/>
        <v>2.6800000000000001E-4</v>
      </c>
      <c r="AJ168">
        <f t="shared" si="107"/>
        <v>2.6800000000000001E-4</v>
      </c>
      <c r="AK168">
        <f t="shared" si="88"/>
        <v>0.285688</v>
      </c>
      <c r="AL168">
        <f t="shared" si="89"/>
        <v>0</v>
      </c>
      <c r="AN168" s="1" t="str" cm="1">
        <f t="array" ref="AN168">IF(INDEX(Utilities!168:168,$B$15)="","",INDEX(Utilities!168:168,$B$15))</f>
        <v/>
      </c>
      <c r="AO168" s="1" t="str" cm="1">
        <f t="array" ref="AO168">IF(INDEX(Utilities!168:168,$B$15 + 4)="","",INDEX(Utilities!168:168,$B$15 + 4))</f>
        <v/>
      </c>
      <c r="AQ168">
        <f t="shared" si="123"/>
        <v>2178</v>
      </c>
      <c r="AR168">
        <f t="shared" si="108"/>
        <v>2040</v>
      </c>
      <c r="AS168" cm="1">
        <f t="array" ref="AS168">IF(AR168&gt;=MAX($D$3:$D$100),MAX($D$3:$D$100),IF(AQ168&lt;$D$3,$D$3,INDEX($D$3:$D$100,MATCH(AQ168,$D$3:$D$100)+1)))</f>
        <v>2040</v>
      </c>
      <c r="AT168">
        <f t="shared" si="109"/>
        <v>6.0300000000000002E-5</v>
      </c>
      <c r="AU168">
        <f t="shared" si="110"/>
        <v>6.0300000000000002E-5</v>
      </c>
      <c r="AV168">
        <f t="shared" si="111"/>
        <v>6.0300000000000002E-5</v>
      </c>
      <c r="AW168">
        <f t="shared" si="90"/>
        <v>6.4279799999999998E-2</v>
      </c>
      <c r="AX168">
        <f t="shared" si="91"/>
        <v>0</v>
      </c>
      <c r="BC168">
        <f t="shared" si="124"/>
        <v>2178</v>
      </c>
      <c r="BD168">
        <f t="shared" si="112"/>
        <v>2040</v>
      </c>
      <c r="BE168" cm="1">
        <f t="array" ref="BE168">IF(BD168&gt;=MAX($D$3:$D$100),MAX($D$3:$D$100),IF(BC168&lt;$D$3,$D$3,INDEX($D$3:$D$100,MATCH(BC168,$D$3:$D$100)+1)))</f>
        <v>2040</v>
      </c>
      <c r="BF168">
        <f t="shared" si="113"/>
        <v>0.40600000000000003</v>
      </c>
      <c r="BG168">
        <f t="shared" si="114"/>
        <v>0.40600000000000003</v>
      </c>
      <c r="BH168">
        <f t="shared" si="115"/>
        <v>0.40600000000000003</v>
      </c>
      <c r="BI168">
        <f t="shared" si="92"/>
        <v>432.79600000000005</v>
      </c>
      <c r="BJ168">
        <f t="shared" si="93"/>
        <v>0</v>
      </c>
      <c r="BL168" s="1" t="str" cm="1">
        <f t="array" ref="BL168">IF(INDEX(Utilities!168:168,$B$15)="","",INDEX(Utilities!168:168,$B$15))</f>
        <v/>
      </c>
      <c r="BM168" s="1" t="str" cm="1">
        <f t="array" ref="BM168">IF(INDEX(Utilities!168:168,$B$15 + 6)="","",INDEX(Utilities!168:168,$B$15 + 6))</f>
        <v/>
      </c>
      <c r="BO168">
        <f t="shared" si="125"/>
        <v>2178</v>
      </c>
      <c r="BP168">
        <f t="shared" si="116"/>
        <v>2040</v>
      </c>
      <c r="BQ168" cm="1">
        <f t="array" ref="BQ168">IF(BP168&gt;=MAX($D$3:$D$100),MAX($D$3:$D$100),IF(BO168&lt;$D$3,$D$3,INDEX($D$3:$D$100,MATCH(BO168,$D$3:$D$100)+1)))</f>
        <v>2040</v>
      </c>
      <c r="BR168">
        <f t="shared" si="117"/>
        <v>6.1510000000000007</v>
      </c>
      <c r="BS168">
        <f t="shared" si="118"/>
        <v>6.1510000000000007</v>
      </c>
      <c r="BT168">
        <f t="shared" si="119"/>
        <v>6.1510000000000007</v>
      </c>
      <c r="BU168">
        <f t="shared" si="94"/>
        <v>6556.9660000000003</v>
      </c>
      <c r="BV168">
        <f t="shared" si="95"/>
        <v>0</v>
      </c>
    </row>
    <row r="169" spans="7:74" x14ac:dyDescent="0.25">
      <c r="G169">
        <f t="shared" si="120"/>
        <v>2179</v>
      </c>
      <c r="H169">
        <f t="shared" si="96"/>
        <v>2040</v>
      </c>
      <c r="I169" cm="1">
        <f t="array" ref="I169">IF(H169&gt;=MAX($D$3:$D$100),MAX($D$3:$D$100),IF(G169&lt;$D$3,$D$3,INDEX($D$3:$D$100,MATCH(G169,$D$3:$D$100)+1)))</f>
        <v>2040</v>
      </c>
      <c r="J169">
        <f t="shared" si="97"/>
        <v>4.0300000000000002E-2</v>
      </c>
      <c r="K169">
        <f t="shared" si="98"/>
        <v>4.0300000000000002E-2</v>
      </c>
      <c r="L169">
        <f t="shared" si="99"/>
        <v>4.0300000000000002E-2</v>
      </c>
      <c r="M169">
        <f t="shared" si="84"/>
        <v>42.959800000000001</v>
      </c>
      <c r="N169">
        <f t="shared" si="85"/>
        <v>0</v>
      </c>
      <c r="S169">
        <f t="shared" si="121"/>
        <v>2179</v>
      </c>
      <c r="T169">
        <f t="shared" si="100"/>
        <v>2040</v>
      </c>
      <c r="U169" cm="1">
        <f t="array" ref="U169">IF(T169&gt;=MAX($D$3:$D$100),MAX($D$3:$D$100),IF(S169&lt;$D$3,$D$3,INDEX($D$3:$D$100,MATCH(S169,$D$3:$D$100)+1)))</f>
        <v>2040</v>
      </c>
      <c r="V169">
        <f t="shared" si="101"/>
        <v>2.73E-5</v>
      </c>
      <c r="W169">
        <f t="shared" si="102"/>
        <v>2.73E-5</v>
      </c>
      <c r="X169">
        <f t="shared" si="103"/>
        <v>2.73E-5</v>
      </c>
      <c r="Y169">
        <f t="shared" si="86"/>
        <v>2.9101800000000001E-2</v>
      </c>
      <c r="Z169">
        <f t="shared" si="87"/>
        <v>0</v>
      </c>
      <c r="AB169" s="1" t="str" cm="1">
        <f t="array" ref="AB169">IF(INDEX(Utilities!169:169,$B$15)="","",INDEX(Utilities!169:169,$B$15))</f>
        <v/>
      </c>
      <c r="AC169" s="1" t="str" cm="1">
        <f t="array" ref="AC169">IF(INDEX(Utilities!169:169,$B$15 + 3)="","",INDEX(Utilities!169:169,$B$15 + 3))</f>
        <v/>
      </c>
      <c r="AE169">
        <f t="shared" si="122"/>
        <v>2179</v>
      </c>
      <c r="AF169">
        <f t="shared" si="104"/>
        <v>2040</v>
      </c>
      <c r="AG169" cm="1">
        <f t="array" ref="AG169">IF(AF169&gt;=MAX($D$3:$D$100),MAX($D$3:$D$100),IF(AE169&lt;$D$3,$D$3,INDEX($D$3:$D$100,MATCH(AE169,$D$3:$D$100)+1)))</f>
        <v>2040</v>
      </c>
      <c r="AH169">
        <f t="shared" si="105"/>
        <v>2.6800000000000001E-4</v>
      </c>
      <c r="AI169">
        <f t="shared" si="106"/>
        <v>2.6800000000000001E-4</v>
      </c>
      <c r="AJ169">
        <f t="shared" si="107"/>
        <v>2.6800000000000001E-4</v>
      </c>
      <c r="AK169">
        <f t="shared" si="88"/>
        <v>0.285688</v>
      </c>
      <c r="AL169">
        <f t="shared" si="89"/>
        <v>0</v>
      </c>
      <c r="AN169" s="1" t="str" cm="1">
        <f t="array" ref="AN169">IF(INDEX(Utilities!169:169,$B$15)="","",INDEX(Utilities!169:169,$B$15))</f>
        <v/>
      </c>
      <c r="AO169" s="1" t="str" cm="1">
        <f t="array" ref="AO169">IF(INDEX(Utilities!169:169,$B$15 + 4)="","",INDEX(Utilities!169:169,$B$15 + 4))</f>
        <v/>
      </c>
      <c r="AQ169">
        <f t="shared" si="123"/>
        <v>2179</v>
      </c>
      <c r="AR169">
        <f t="shared" si="108"/>
        <v>2040</v>
      </c>
      <c r="AS169" cm="1">
        <f t="array" ref="AS169">IF(AR169&gt;=MAX($D$3:$D$100),MAX($D$3:$D$100),IF(AQ169&lt;$D$3,$D$3,INDEX($D$3:$D$100,MATCH(AQ169,$D$3:$D$100)+1)))</f>
        <v>2040</v>
      </c>
      <c r="AT169">
        <f t="shared" si="109"/>
        <v>6.0300000000000002E-5</v>
      </c>
      <c r="AU169">
        <f t="shared" si="110"/>
        <v>6.0300000000000002E-5</v>
      </c>
      <c r="AV169">
        <f t="shared" si="111"/>
        <v>6.0300000000000002E-5</v>
      </c>
      <c r="AW169">
        <f t="shared" si="90"/>
        <v>6.4279799999999998E-2</v>
      </c>
      <c r="AX169">
        <f t="shared" si="91"/>
        <v>0</v>
      </c>
      <c r="BC169">
        <f t="shared" si="124"/>
        <v>2179</v>
      </c>
      <c r="BD169">
        <f t="shared" si="112"/>
        <v>2040</v>
      </c>
      <c r="BE169" cm="1">
        <f t="array" ref="BE169">IF(BD169&gt;=MAX($D$3:$D$100),MAX($D$3:$D$100),IF(BC169&lt;$D$3,$D$3,INDEX($D$3:$D$100,MATCH(BC169,$D$3:$D$100)+1)))</f>
        <v>2040</v>
      </c>
      <c r="BF169">
        <f t="shared" si="113"/>
        <v>0.40600000000000003</v>
      </c>
      <c r="BG169">
        <f t="shared" si="114"/>
        <v>0.40600000000000003</v>
      </c>
      <c r="BH169">
        <f t="shared" si="115"/>
        <v>0.40600000000000003</v>
      </c>
      <c r="BI169">
        <f t="shared" si="92"/>
        <v>432.79600000000005</v>
      </c>
      <c r="BJ169">
        <f t="shared" si="93"/>
        <v>0</v>
      </c>
      <c r="BL169" s="1" t="str" cm="1">
        <f t="array" ref="BL169">IF(INDEX(Utilities!169:169,$B$15)="","",INDEX(Utilities!169:169,$B$15))</f>
        <v/>
      </c>
      <c r="BM169" s="1" t="str" cm="1">
        <f t="array" ref="BM169">IF(INDEX(Utilities!169:169,$B$15 + 6)="","",INDEX(Utilities!169:169,$B$15 + 6))</f>
        <v/>
      </c>
      <c r="BO169">
        <f t="shared" si="125"/>
        <v>2179</v>
      </c>
      <c r="BP169">
        <f t="shared" si="116"/>
        <v>2040</v>
      </c>
      <c r="BQ169" cm="1">
        <f t="array" ref="BQ169">IF(BP169&gt;=MAX($D$3:$D$100),MAX($D$3:$D$100),IF(BO169&lt;$D$3,$D$3,INDEX($D$3:$D$100,MATCH(BO169,$D$3:$D$100)+1)))</f>
        <v>2040</v>
      </c>
      <c r="BR169">
        <f t="shared" si="117"/>
        <v>6.1510000000000007</v>
      </c>
      <c r="BS169">
        <f t="shared" si="118"/>
        <v>6.1510000000000007</v>
      </c>
      <c r="BT169">
        <f t="shared" si="119"/>
        <v>6.1510000000000007</v>
      </c>
      <c r="BU169">
        <f t="shared" si="94"/>
        <v>6556.9660000000003</v>
      </c>
      <c r="BV169">
        <f t="shared" si="95"/>
        <v>0</v>
      </c>
    </row>
    <row r="170" spans="7:74" x14ac:dyDescent="0.25">
      <c r="G170">
        <f t="shared" si="120"/>
        <v>2180</v>
      </c>
      <c r="H170">
        <f t="shared" si="96"/>
        <v>2040</v>
      </c>
      <c r="I170" cm="1">
        <f t="array" ref="I170">IF(H170&gt;=MAX($D$3:$D$100),MAX($D$3:$D$100),IF(G170&lt;$D$3,$D$3,INDEX($D$3:$D$100,MATCH(G170,$D$3:$D$100)+1)))</f>
        <v>2040</v>
      </c>
      <c r="J170">
        <f t="shared" si="97"/>
        <v>4.0300000000000002E-2</v>
      </c>
      <c r="K170">
        <f t="shared" si="98"/>
        <v>4.0300000000000002E-2</v>
      </c>
      <c r="L170">
        <f t="shared" si="99"/>
        <v>4.0300000000000002E-2</v>
      </c>
      <c r="M170">
        <f t="shared" si="84"/>
        <v>42.959800000000001</v>
      </c>
      <c r="N170">
        <f t="shared" si="85"/>
        <v>0</v>
      </c>
      <c r="S170">
        <f t="shared" si="121"/>
        <v>2180</v>
      </c>
      <c r="T170">
        <f t="shared" si="100"/>
        <v>2040</v>
      </c>
      <c r="U170" cm="1">
        <f t="array" ref="U170">IF(T170&gt;=MAX($D$3:$D$100),MAX($D$3:$D$100),IF(S170&lt;$D$3,$D$3,INDEX($D$3:$D$100,MATCH(S170,$D$3:$D$100)+1)))</f>
        <v>2040</v>
      </c>
      <c r="V170">
        <f t="shared" si="101"/>
        <v>2.73E-5</v>
      </c>
      <c r="W170">
        <f t="shared" si="102"/>
        <v>2.73E-5</v>
      </c>
      <c r="X170">
        <f t="shared" si="103"/>
        <v>2.73E-5</v>
      </c>
      <c r="Y170">
        <f t="shared" si="86"/>
        <v>2.9101800000000001E-2</v>
      </c>
      <c r="Z170">
        <f t="shared" si="87"/>
        <v>0</v>
      </c>
      <c r="AB170" s="1" t="str" cm="1">
        <f t="array" ref="AB170">IF(INDEX(Utilities!170:170,$B$15)="","",INDEX(Utilities!170:170,$B$15))</f>
        <v/>
      </c>
      <c r="AC170" s="1" t="str" cm="1">
        <f t="array" ref="AC170">IF(INDEX(Utilities!170:170,$B$15 + 3)="","",INDEX(Utilities!170:170,$B$15 + 3))</f>
        <v/>
      </c>
      <c r="AE170">
        <f t="shared" si="122"/>
        <v>2180</v>
      </c>
      <c r="AF170">
        <f t="shared" si="104"/>
        <v>2040</v>
      </c>
      <c r="AG170" cm="1">
        <f t="array" ref="AG170">IF(AF170&gt;=MAX($D$3:$D$100),MAX($D$3:$D$100),IF(AE170&lt;$D$3,$D$3,INDEX($D$3:$D$100,MATCH(AE170,$D$3:$D$100)+1)))</f>
        <v>2040</v>
      </c>
      <c r="AH170">
        <f t="shared" si="105"/>
        <v>2.6800000000000001E-4</v>
      </c>
      <c r="AI170">
        <f t="shared" si="106"/>
        <v>2.6800000000000001E-4</v>
      </c>
      <c r="AJ170">
        <f t="shared" si="107"/>
        <v>2.6800000000000001E-4</v>
      </c>
      <c r="AK170">
        <f t="shared" si="88"/>
        <v>0.285688</v>
      </c>
      <c r="AL170">
        <f t="shared" si="89"/>
        <v>0</v>
      </c>
      <c r="AN170" s="1" t="str" cm="1">
        <f t="array" ref="AN170">IF(INDEX(Utilities!170:170,$B$15)="","",INDEX(Utilities!170:170,$B$15))</f>
        <v/>
      </c>
      <c r="AO170" s="1" t="str" cm="1">
        <f t="array" ref="AO170">IF(INDEX(Utilities!170:170,$B$15 + 4)="","",INDEX(Utilities!170:170,$B$15 + 4))</f>
        <v/>
      </c>
      <c r="AQ170">
        <f t="shared" si="123"/>
        <v>2180</v>
      </c>
      <c r="AR170">
        <f t="shared" si="108"/>
        <v>2040</v>
      </c>
      <c r="AS170" cm="1">
        <f t="array" ref="AS170">IF(AR170&gt;=MAX($D$3:$D$100),MAX($D$3:$D$100),IF(AQ170&lt;$D$3,$D$3,INDEX($D$3:$D$100,MATCH(AQ170,$D$3:$D$100)+1)))</f>
        <v>2040</v>
      </c>
      <c r="AT170">
        <f t="shared" si="109"/>
        <v>6.0300000000000002E-5</v>
      </c>
      <c r="AU170">
        <f t="shared" si="110"/>
        <v>6.0300000000000002E-5</v>
      </c>
      <c r="AV170">
        <f t="shared" si="111"/>
        <v>6.0300000000000002E-5</v>
      </c>
      <c r="AW170">
        <f t="shared" si="90"/>
        <v>6.4279799999999998E-2</v>
      </c>
      <c r="AX170">
        <f t="shared" si="91"/>
        <v>0</v>
      </c>
      <c r="BC170">
        <f t="shared" si="124"/>
        <v>2180</v>
      </c>
      <c r="BD170">
        <f t="shared" si="112"/>
        <v>2040</v>
      </c>
      <c r="BE170" cm="1">
        <f t="array" ref="BE170">IF(BD170&gt;=MAX($D$3:$D$100),MAX($D$3:$D$100),IF(BC170&lt;$D$3,$D$3,INDEX($D$3:$D$100,MATCH(BC170,$D$3:$D$100)+1)))</f>
        <v>2040</v>
      </c>
      <c r="BF170">
        <f t="shared" si="113"/>
        <v>0.40600000000000003</v>
      </c>
      <c r="BG170">
        <f t="shared" si="114"/>
        <v>0.40600000000000003</v>
      </c>
      <c r="BH170">
        <f t="shared" si="115"/>
        <v>0.40600000000000003</v>
      </c>
      <c r="BI170">
        <f t="shared" si="92"/>
        <v>432.79600000000005</v>
      </c>
      <c r="BJ170">
        <f t="shared" si="93"/>
        <v>0</v>
      </c>
      <c r="BL170" s="1" t="str" cm="1">
        <f t="array" ref="BL170">IF(INDEX(Utilities!170:170,$B$15)="","",INDEX(Utilities!170:170,$B$15))</f>
        <v/>
      </c>
      <c r="BM170" s="1" t="str" cm="1">
        <f t="array" ref="BM170">IF(INDEX(Utilities!170:170,$B$15 + 6)="","",INDEX(Utilities!170:170,$B$15 + 6))</f>
        <v/>
      </c>
      <c r="BO170">
        <f t="shared" si="125"/>
        <v>2180</v>
      </c>
      <c r="BP170">
        <f t="shared" si="116"/>
        <v>2040</v>
      </c>
      <c r="BQ170" cm="1">
        <f t="array" ref="BQ170">IF(BP170&gt;=MAX($D$3:$D$100),MAX($D$3:$D$100),IF(BO170&lt;$D$3,$D$3,INDEX($D$3:$D$100,MATCH(BO170,$D$3:$D$100)+1)))</f>
        <v>2040</v>
      </c>
      <c r="BR170">
        <f t="shared" si="117"/>
        <v>6.1510000000000007</v>
      </c>
      <c r="BS170">
        <f t="shared" si="118"/>
        <v>6.1510000000000007</v>
      </c>
      <c r="BT170">
        <f t="shared" si="119"/>
        <v>6.1510000000000007</v>
      </c>
      <c r="BU170">
        <f t="shared" si="94"/>
        <v>6556.9660000000003</v>
      </c>
      <c r="BV170">
        <f t="shared" si="95"/>
        <v>0</v>
      </c>
    </row>
    <row r="171" spans="7:74" x14ac:dyDescent="0.25">
      <c r="G171">
        <f t="shared" si="120"/>
        <v>2181</v>
      </c>
      <c r="H171">
        <f t="shared" si="96"/>
        <v>2040</v>
      </c>
      <c r="I171" cm="1">
        <f t="array" ref="I171">IF(H171&gt;=MAX($D$3:$D$100),MAX($D$3:$D$100),IF(G171&lt;$D$3,$D$3,INDEX($D$3:$D$100,MATCH(G171,$D$3:$D$100)+1)))</f>
        <v>2040</v>
      </c>
      <c r="J171">
        <f t="shared" si="97"/>
        <v>4.0300000000000002E-2</v>
      </c>
      <c r="K171">
        <f t="shared" si="98"/>
        <v>4.0300000000000002E-2</v>
      </c>
      <c r="L171">
        <f t="shared" si="99"/>
        <v>4.0300000000000002E-2</v>
      </c>
      <c r="M171">
        <f t="shared" si="84"/>
        <v>42.959800000000001</v>
      </c>
      <c r="N171">
        <f t="shared" si="85"/>
        <v>0</v>
      </c>
      <c r="S171">
        <f t="shared" si="121"/>
        <v>2181</v>
      </c>
      <c r="T171">
        <f t="shared" si="100"/>
        <v>2040</v>
      </c>
      <c r="U171" cm="1">
        <f t="array" ref="U171">IF(T171&gt;=MAX($D$3:$D$100),MAX($D$3:$D$100),IF(S171&lt;$D$3,$D$3,INDEX($D$3:$D$100,MATCH(S171,$D$3:$D$100)+1)))</f>
        <v>2040</v>
      </c>
      <c r="V171">
        <f t="shared" si="101"/>
        <v>2.73E-5</v>
      </c>
      <c r="W171">
        <f t="shared" si="102"/>
        <v>2.73E-5</v>
      </c>
      <c r="X171">
        <f t="shared" si="103"/>
        <v>2.73E-5</v>
      </c>
      <c r="Y171">
        <f t="shared" si="86"/>
        <v>2.9101800000000001E-2</v>
      </c>
      <c r="Z171">
        <f t="shared" si="87"/>
        <v>0</v>
      </c>
      <c r="AB171" s="1" t="str" cm="1">
        <f t="array" ref="AB171">IF(INDEX(Utilities!171:171,$B$15)="","",INDEX(Utilities!171:171,$B$15))</f>
        <v/>
      </c>
      <c r="AC171" s="1" t="str" cm="1">
        <f t="array" ref="AC171">IF(INDEX(Utilities!171:171,$B$15 + 3)="","",INDEX(Utilities!171:171,$B$15 + 3))</f>
        <v/>
      </c>
      <c r="AE171">
        <f t="shared" si="122"/>
        <v>2181</v>
      </c>
      <c r="AF171">
        <f t="shared" si="104"/>
        <v>2040</v>
      </c>
      <c r="AG171" cm="1">
        <f t="array" ref="AG171">IF(AF171&gt;=MAX($D$3:$D$100),MAX($D$3:$D$100),IF(AE171&lt;$D$3,$D$3,INDEX($D$3:$D$100,MATCH(AE171,$D$3:$D$100)+1)))</f>
        <v>2040</v>
      </c>
      <c r="AH171">
        <f t="shared" si="105"/>
        <v>2.6800000000000001E-4</v>
      </c>
      <c r="AI171">
        <f t="shared" si="106"/>
        <v>2.6800000000000001E-4</v>
      </c>
      <c r="AJ171">
        <f t="shared" si="107"/>
        <v>2.6800000000000001E-4</v>
      </c>
      <c r="AK171">
        <f t="shared" si="88"/>
        <v>0.285688</v>
      </c>
      <c r="AL171">
        <f t="shared" si="89"/>
        <v>0</v>
      </c>
      <c r="AN171" s="1" t="str" cm="1">
        <f t="array" ref="AN171">IF(INDEX(Utilities!171:171,$B$15)="","",INDEX(Utilities!171:171,$B$15))</f>
        <v/>
      </c>
      <c r="AO171" s="1" t="str" cm="1">
        <f t="array" ref="AO171">IF(INDEX(Utilities!171:171,$B$15 + 4)="","",INDEX(Utilities!171:171,$B$15 + 4))</f>
        <v/>
      </c>
      <c r="AQ171">
        <f t="shared" si="123"/>
        <v>2181</v>
      </c>
      <c r="AR171">
        <f t="shared" si="108"/>
        <v>2040</v>
      </c>
      <c r="AS171" cm="1">
        <f t="array" ref="AS171">IF(AR171&gt;=MAX($D$3:$D$100),MAX($D$3:$D$100),IF(AQ171&lt;$D$3,$D$3,INDEX($D$3:$D$100,MATCH(AQ171,$D$3:$D$100)+1)))</f>
        <v>2040</v>
      </c>
      <c r="AT171">
        <f t="shared" si="109"/>
        <v>6.0300000000000002E-5</v>
      </c>
      <c r="AU171">
        <f t="shared" si="110"/>
        <v>6.0300000000000002E-5</v>
      </c>
      <c r="AV171">
        <f t="shared" si="111"/>
        <v>6.0300000000000002E-5</v>
      </c>
      <c r="AW171">
        <f t="shared" si="90"/>
        <v>6.4279799999999998E-2</v>
      </c>
      <c r="AX171">
        <f t="shared" si="91"/>
        <v>0</v>
      </c>
      <c r="BC171">
        <f t="shared" si="124"/>
        <v>2181</v>
      </c>
      <c r="BD171">
        <f t="shared" si="112"/>
        <v>2040</v>
      </c>
      <c r="BE171" cm="1">
        <f t="array" ref="BE171">IF(BD171&gt;=MAX($D$3:$D$100),MAX($D$3:$D$100),IF(BC171&lt;$D$3,$D$3,INDEX($D$3:$D$100,MATCH(BC171,$D$3:$D$100)+1)))</f>
        <v>2040</v>
      </c>
      <c r="BF171">
        <f t="shared" si="113"/>
        <v>0.40600000000000003</v>
      </c>
      <c r="BG171">
        <f t="shared" si="114"/>
        <v>0.40600000000000003</v>
      </c>
      <c r="BH171">
        <f t="shared" si="115"/>
        <v>0.40600000000000003</v>
      </c>
      <c r="BI171">
        <f t="shared" si="92"/>
        <v>432.79600000000005</v>
      </c>
      <c r="BJ171">
        <f t="shared" si="93"/>
        <v>0</v>
      </c>
      <c r="BL171" s="1" t="str" cm="1">
        <f t="array" ref="BL171">IF(INDEX(Utilities!171:171,$B$15)="","",INDEX(Utilities!171:171,$B$15))</f>
        <v/>
      </c>
      <c r="BM171" s="1" t="str" cm="1">
        <f t="array" ref="BM171">IF(INDEX(Utilities!171:171,$B$15 + 6)="","",INDEX(Utilities!171:171,$B$15 + 6))</f>
        <v/>
      </c>
      <c r="BO171">
        <f t="shared" si="125"/>
        <v>2181</v>
      </c>
      <c r="BP171">
        <f t="shared" si="116"/>
        <v>2040</v>
      </c>
      <c r="BQ171" cm="1">
        <f t="array" ref="BQ171">IF(BP171&gt;=MAX($D$3:$D$100),MAX($D$3:$D$100),IF(BO171&lt;$D$3,$D$3,INDEX($D$3:$D$100,MATCH(BO171,$D$3:$D$100)+1)))</f>
        <v>2040</v>
      </c>
      <c r="BR171">
        <f t="shared" si="117"/>
        <v>6.1510000000000007</v>
      </c>
      <c r="BS171">
        <f t="shared" si="118"/>
        <v>6.1510000000000007</v>
      </c>
      <c r="BT171">
        <f t="shared" si="119"/>
        <v>6.1510000000000007</v>
      </c>
      <c r="BU171">
        <f t="shared" si="94"/>
        <v>6556.9660000000003</v>
      </c>
      <c r="BV171">
        <f t="shared" si="95"/>
        <v>0</v>
      </c>
    </row>
    <row r="172" spans="7:74" x14ac:dyDescent="0.25">
      <c r="G172">
        <f t="shared" si="120"/>
        <v>2182</v>
      </c>
      <c r="H172">
        <f t="shared" si="96"/>
        <v>2040</v>
      </c>
      <c r="I172" cm="1">
        <f t="array" ref="I172">IF(H172&gt;=MAX($D$3:$D$100),MAX($D$3:$D$100),IF(G172&lt;$D$3,$D$3,INDEX($D$3:$D$100,MATCH(G172,$D$3:$D$100)+1)))</f>
        <v>2040</v>
      </c>
      <c r="J172">
        <f t="shared" si="97"/>
        <v>4.0300000000000002E-2</v>
      </c>
      <c r="K172">
        <f t="shared" si="98"/>
        <v>4.0300000000000002E-2</v>
      </c>
      <c r="L172">
        <f t="shared" si="99"/>
        <v>4.0300000000000002E-2</v>
      </c>
      <c r="M172">
        <f t="shared" si="84"/>
        <v>42.959800000000001</v>
      </c>
      <c r="N172">
        <f t="shared" si="85"/>
        <v>0</v>
      </c>
      <c r="S172">
        <f t="shared" si="121"/>
        <v>2182</v>
      </c>
      <c r="T172">
        <f t="shared" si="100"/>
        <v>2040</v>
      </c>
      <c r="U172" cm="1">
        <f t="array" ref="U172">IF(T172&gt;=MAX($D$3:$D$100),MAX($D$3:$D$100),IF(S172&lt;$D$3,$D$3,INDEX($D$3:$D$100,MATCH(S172,$D$3:$D$100)+1)))</f>
        <v>2040</v>
      </c>
      <c r="V172">
        <f t="shared" si="101"/>
        <v>2.73E-5</v>
      </c>
      <c r="W172">
        <f t="shared" si="102"/>
        <v>2.73E-5</v>
      </c>
      <c r="X172">
        <f t="shared" si="103"/>
        <v>2.73E-5</v>
      </c>
      <c r="Y172">
        <f t="shared" si="86"/>
        <v>2.9101800000000001E-2</v>
      </c>
      <c r="Z172">
        <f t="shared" si="87"/>
        <v>0</v>
      </c>
      <c r="AB172" s="1" t="str" cm="1">
        <f t="array" ref="AB172">IF(INDEX(Utilities!172:172,$B$15)="","",INDEX(Utilities!172:172,$B$15))</f>
        <v/>
      </c>
      <c r="AC172" s="1" t="str" cm="1">
        <f t="array" ref="AC172">IF(INDEX(Utilities!172:172,$B$15 + 3)="","",INDEX(Utilities!172:172,$B$15 + 3))</f>
        <v/>
      </c>
      <c r="AE172">
        <f t="shared" si="122"/>
        <v>2182</v>
      </c>
      <c r="AF172">
        <f t="shared" si="104"/>
        <v>2040</v>
      </c>
      <c r="AG172" cm="1">
        <f t="array" ref="AG172">IF(AF172&gt;=MAX($D$3:$D$100),MAX($D$3:$D$100),IF(AE172&lt;$D$3,$D$3,INDEX($D$3:$D$100,MATCH(AE172,$D$3:$D$100)+1)))</f>
        <v>2040</v>
      </c>
      <c r="AH172">
        <f t="shared" si="105"/>
        <v>2.6800000000000001E-4</v>
      </c>
      <c r="AI172">
        <f t="shared" si="106"/>
        <v>2.6800000000000001E-4</v>
      </c>
      <c r="AJ172">
        <f t="shared" si="107"/>
        <v>2.6800000000000001E-4</v>
      </c>
      <c r="AK172">
        <f t="shared" si="88"/>
        <v>0.285688</v>
      </c>
      <c r="AL172">
        <f t="shared" si="89"/>
        <v>0</v>
      </c>
      <c r="AN172" s="1" t="str" cm="1">
        <f t="array" ref="AN172">IF(INDEX(Utilities!172:172,$B$15)="","",INDEX(Utilities!172:172,$B$15))</f>
        <v/>
      </c>
      <c r="AO172" s="1" t="str" cm="1">
        <f t="array" ref="AO172">IF(INDEX(Utilities!172:172,$B$15 + 4)="","",INDEX(Utilities!172:172,$B$15 + 4))</f>
        <v/>
      </c>
      <c r="AQ172">
        <f t="shared" si="123"/>
        <v>2182</v>
      </c>
      <c r="AR172">
        <f t="shared" si="108"/>
        <v>2040</v>
      </c>
      <c r="AS172" cm="1">
        <f t="array" ref="AS172">IF(AR172&gt;=MAX($D$3:$D$100),MAX($D$3:$D$100),IF(AQ172&lt;$D$3,$D$3,INDEX($D$3:$D$100,MATCH(AQ172,$D$3:$D$100)+1)))</f>
        <v>2040</v>
      </c>
      <c r="AT172">
        <f t="shared" si="109"/>
        <v>6.0300000000000002E-5</v>
      </c>
      <c r="AU172">
        <f t="shared" si="110"/>
        <v>6.0300000000000002E-5</v>
      </c>
      <c r="AV172">
        <f t="shared" si="111"/>
        <v>6.0300000000000002E-5</v>
      </c>
      <c r="AW172">
        <f t="shared" si="90"/>
        <v>6.4279799999999998E-2</v>
      </c>
      <c r="AX172">
        <f t="shared" si="91"/>
        <v>0</v>
      </c>
      <c r="BC172">
        <f t="shared" si="124"/>
        <v>2182</v>
      </c>
      <c r="BD172">
        <f t="shared" si="112"/>
        <v>2040</v>
      </c>
      <c r="BE172" cm="1">
        <f t="array" ref="BE172">IF(BD172&gt;=MAX($D$3:$D$100),MAX($D$3:$D$100),IF(BC172&lt;$D$3,$D$3,INDEX($D$3:$D$100,MATCH(BC172,$D$3:$D$100)+1)))</f>
        <v>2040</v>
      </c>
      <c r="BF172">
        <f t="shared" si="113"/>
        <v>0.40600000000000003</v>
      </c>
      <c r="BG172">
        <f t="shared" si="114"/>
        <v>0.40600000000000003</v>
      </c>
      <c r="BH172">
        <f t="shared" si="115"/>
        <v>0.40600000000000003</v>
      </c>
      <c r="BI172">
        <f t="shared" si="92"/>
        <v>432.79600000000005</v>
      </c>
      <c r="BJ172">
        <f t="shared" si="93"/>
        <v>0</v>
      </c>
      <c r="BL172" s="1" t="str" cm="1">
        <f t="array" ref="BL172">IF(INDEX(Utilities!172:172,$B$15)="","",INDEX(Utilities!172:172,$B$15))</f>
        <v/>
      </c>
      <c r="BM172" s="1" t="str" cm="1">
        <f t="array" ref="BM172">IF(INDEX(Utilities!172:172,$B$15 + 6)="","",INDEX(Utilities!172:172,$B$15 + 6))</f>
        <v/>
      </c>
      <c r="BO172">
        <f t="shared" si="125"/>
        <v>2182</v>
      </c>
      <c r="BP172">
        <f t="shared" si="116"/>
        <v>2040</v>
      </c>
      <c r="BQ172" cm="1">
        <f t="array" ref="BQ172">IF(BP172&gt;=MAX($D$3:$D$100),MAX($D$3:$D$100),IF(BO172&lt;$D$3,$D$3,INDEX($D$3:$D$100,MATCH(BO172,$D$3:$D$100)+1)))</f>
        <v>2040</v>
      </c>
      <c r="BR172">
        <f t="shared" si="117"/>
        <v>6.1510000000000007</v>
      </c>
      <c r="BS172">
        <f t="shared" si="118"/>
        <v>6.1510000000000007</v>
      </c>
      <c r="BT172">
        <f t="shared" si="119"/>
        <v>6.1510000000000007</v>
      </c>
      <c r="BU172">
        <f t="shared" si="94"/>
        <v>6556.9660000000003</v>
      </c>
      <c r="BV172">
        <f t="shared" si="95"/>
        <v>0</v>
      </c>
    </row>
    <row r="173" spans="7:74" x14ac:dyDescent="0.25">
      <c r="G173">
        <f t="shared" si="120"/>
        <v>2183</v>
      </c>
      <c r="H173">
        <f t="shared" si="96"/>
        <v>2040</v>
      </c>
      <c r="I173" cm="1">
        <f t="array" ref="I173">IF(H173&gt;=MAX($D$3:$D$100),MAX($D$3:$D$100),IF(G173&lt;$D$3,$D$3,INDEX($D$3:$D$100,MATCH(G173,$D$3:$D$100)+1)))</f>
        <v>2040</v>
      </c>
      <c r="J173">
        <f t="shared" si="97"/>
        <v>4.0300000000000002E-2</v>
      </c>
      <c r="K173">
        <f t="shared" si="98"/>
        <v>4.0300000000000002E-2</v>
      </c>
      <c r="L173">
        <f t="shared" si="99"/>
        <v>4.0300000000000002E-2</v>
      </c>
      <c r="M173">
        <f t="shared" si="84"/>
        <v>42.959800000000001</v>
      </c>
      <c r="N173">
        <f t="shared" si="85"/>
        <v>0</v>
      </c>
      <c r="S173">
        <f t="shared" si="121"/>
        <v>2183</v>
      </c>
      <c r="T173">
        <f t="shared" si="100"/>
        <v>2040</v>
      </c>
      <c r="U173" cm="1">
        <f t="array" ref="U173">IF(T173&gt;=MAX($D$3:$D$100),MAX($D$3:$D$100),IF(S173&lt;$D$3,$D$3,INDEX($D$3:$D$100,MATCH(S173,$D$3:$D$100)+1)))</f>
        <v>2040</v>
      </c>
      <c r="V173">
        <f t="shared" si="101"/>
        <v>2.73E-5</v>
      </c>
      <c r="W173">
        <f t="shared" si="102"/>
        <v>2.73E-5</v>
      </c>
      <c r="X173">
        <f t="shared" si="103"/>
        <v>2.73E-5</v>
      </c>
      <c r="Y173">
        <f t="shared" si="86"/>
        <v>2.9101800000000001E-2</v>
      </c>
      <c r="Z173">
        <f t="shared" si="87"/>
        <v>0</v>
      </c>
      <c r="AB173" s="1" t="str" cm="1">
        <f t="array" ref="AB173">IF(INDEX(Utilities!173:173,$B$15)="","",INDEX(Utilities!173:173,$B$15))</f>
        <v/>
      </c>
      <c r="AC173" s="1" t="str" cm="1">
        <f t="array" ref="AC173">IF(INDEX(Utilities!173:173,$B$15 + 3)="","",INDEX(Utilities!173:173,$B$15 + 3))</f>
        <v/>
      </c>
      <c r="AE173">
        <f t="shared" si="122"/>
        <v>2183</v>
      </c>
      <c r="AF173">
        <f t="shared" si="104"/>
        <v>2040</v>
      </c>
      <c r="AG173" cm="1">
        <f t="array" ref="AG173">IF(AF173&gt;=MAX($D$3:$D$100),MAX($D$3:$D$100),IF(AE173&lt;$D$3,$D$3,INDEX($D$3:$D$100,MATCH(AE173,$D$3:$D$100)+1)))</f>
        <v>2040</v>
      </c>
      <c r="AH173">
        <f t="shared" si="105"/>
        <v>2.6800000000000001E-4</v>
      </c>
      <c r="AI173">
        <f t="shared" si="106"/>
        <v>2.6800000000000001E-4</v>
      </c>
      <c r="AJ173">
        <f t="shared" si="107"/>
        <v>2.6800000000000001E-4</v>
      </c>
      <c r="AK173">
        <f t="shared" si="88"/>
        <v>0.285688</v>
      </c>
      <c r="AL173">
        <f t="shared" si="89"/>
        <v>0</v>
      </c>
      <c r="AN173" s="1" t="str" cm="1">
        <f t="array" ref="AN173">IF(INDEX(Utilities!173:173,$B$15)="","",INDEX(Utilities!173:173,$B$15))</f>
        <v/>
      </c>
      <c r="AO173" s="1" t="str" cm="1">
        <f t="array" ref="AO173">IF(INDEX(Utilities!173:173,$B$15 + 4)="","",INDEX(Utilities!173:173,$B$15 + 4))</f>
        <v/>
      </c>
      <c r="AQ173">
        <f t="shared" si="123"/>
        <v>2183</v>
      </c>
      <c r="AR173">
        <f t="shared" si="108"/>
        <v>2040</v>
      </c>
      <c r="AS173" cm="1">
        <f t="array" ref="AS173">IF(AR173&gt;=MAX($D$3:$D$100),MAX($D$3:$D$100),IF(AQ173&lt;$D$3,$D$3,INDEX($D$3:$D$100,MATCH(AQ173,$D$3:$D$100)+1)))</f>
        <v>2040</v>
      </c>
      <c r="AT173">
        <f t="shared" si="109"/>
        <v>6.0300000000000002E-5</v>
      </c>
      <c r="AU173">
        <f t="shared" si="110"/>
        <v>6.0300000000000002E-5</v>
      </c>
      <c r="AV173">
        <f t="shared" si="111"/>
        <v>6.0300000000000002E-5</v>
      </c>
      <c r="AW173">
        <f t="shared" si="90"/>
        <v>6.4279799999999998E-2</v>
      </c>
      <c r="AX173">
        <f t="shared" si="91"/>
        <v>0</v>
      </c>
      <c r="BC173">
        <f t="shared" si="124"/>
        <v>2183</v>
      </c>
      <c r="BD173">
        <f t="shared" si="112"/>
        <v>2040</v>
      </c>
      <c r="BE173" cm="1">
        <f t="array" ref="BE173">IF(BD173&gt;=MAX($D$3:$D$100),MAX($D$3:$D$100),IF(BC173&lt;$D$3,$D$3,INDEX($D$3:$D$100,MATCH(BC173,$D$3:$D$100)+1)))</f>
        <v>2040</v>
      </c>
      <c r="BF173">
        <f t="shared" si="113"/>
        <v>0.40600000000000003</v>
      </c>
      <c r="BG173">
        <f t="shared" si="114"/>
        <v>0.40600000000000003</v>
      </c>
      <c r="BH173">
        <f t="shared" si="115"/>
        <v>0.40600000000000003</v>
      </c>
      <c r="BI173">
        <f t="shared" si="92"/>
        <v>432.79600000000005</v>
      </c>
      <c r="BJ173">
        <f t="shared" si="93"/>
        <v>0</v>
      </c>
      <c r="BL173" s="1" t="str" cm="1">
        <f t="array" ref="BL173">IF(INDEX(Utilities!173:173,$B$15)="","",INDEX(Utilities!173:173,$B$15))</f>
        <v/>
      </c>
      <c r="BM173" s="1" t="str" cm="1">
        <f t="array" ref="BM173">IF(INDEX(Utilities!173:173,$B$15 + 6)="","",INDEX(Utilities!173:173,$B$15 + 6))</f>
        <v/>
      </c>
      <c r="BO173">
        <f t="shared" si="125"/>
        <v>2183</v>
      </c>
      <c r="BP173">
        <f t="shared" si="116"/>
        <v>2040</v>
      </c>
      <c r="BQ173" cm="1">
        <f t="array" ref="BQ173">IF(BP173&gt;=MAX($D$3:$D$100),MAX($D$3:$D$100),IF(BO173&lt;$D$3,$D$3,INDEX($D$3:$D$100,MATCH(BO173,$D$3:$D$100)+1)))</f>
        <v>2040</v>
      </c>
      <c r="BR173">
        <f t="shared" si="117"/>
        <v>6.1510000000000007</v>
      </c>
      <c r="BS173">
        <f t="shared" si="118"/>
        <v>6.1510000000000007</v>
      </c>
      <c r="BT173">
        <f t="shared" si="119"/>
        <v>6.1510000000000007</v>
      </c>
      <c r="BU173">
        <f t="shared" si="94"/>
        <v>6556.9660000000003</v>
      </c>
      <c r="BV173">
        <f t="shared" si="95"/>
        <v>0</v>
      </c>
    </row>
    <row r="174" spans="7:74" x14ac:dyDescent="0.25">
      <c r="G174">
        <f t="shared" si="120"/>
        <v>2184</v>
      </c>
      <c r="H174">
        <f t="shared" si="96"/>
        <v>2040</v>
      </c>
      <c r="I174" cm="1">
        <f t="array" ref="I174">IF(H174&gt;=MAX($D$3:$D$100),MAX($D$3:$D$100),IF(G174&lt;$D$3,$D$3,INDEX($D$3:$D$100,MATCH(G174,$D$3:$D$100)+1)))</f>
        <v>2040</v>
      </c>
      <c r="J174">
        <f t="shared" si="97"/>
        <v>4.0300000000000002E-2</v>
      </c>
      <c r="K174">
        <f t="shared" si="98"/>
        <v>4.0300000000000002E-2</v>
      </c>
      <c r="L174">
        <f t="shared" si="99"/>
        <v>4.0300000000000002E-2</v>
      </c>
      <c r="M174">
        <f t="shared" si="84"/>
        <v>42.959800000000001</v>
      </c>
      <c r="N174">
        <f t="shared" si="85"/>
        <v>0</v>
      </c>
      <c r="S174">
        <f t="shared" si="121"/>
        <v>2184</v>
      </c>
      <c r="T174">
        <f t="shared" si="100"/>
        <v>2040</v>
      </c>
      <c r="U174" cm="1">
        <f t="array" ref="U174">IF(T174&gt;=MAX($D$3:$D$100),MAX($D$3:$D$100),IF(S174&lt;$D$3,$D$3,INDEX($D$3:$D$100,MATCH(S174,$D$3:$D$100)+1)))</f>
        <v>2040</v>
      </c>
      <c r="V174">
        <f t="shared" si="101"/>
        <v>2.73E-5</v>
      </c>
      <c r="W174">
        <f t="shared" si="102"/>
        <v>2.73E-5</v>
      </c>
      <c r="X174">
        <f t="shared" si="103"/>
        <v>2.73E-5</v>
      </c>
      <c r="Y174">
        <f t="shared" si="86"/>
        <v>2.9101800000000001E-2</v>
      </c>
      <c r="Z174">
        <f t="shared" si="87"/>
        <v>0</v>
      </c>
      <c r="AB174" s="1" t="str" cm="1">
        <f t="array" ref="AB174">IF(INDEX(Utilities!174:174,$B$15)="","",INDEX(Utilities!174:174,$B$15))</f>
        <v/>
      </c>
      <c r="AC174" s="1" t="str" cm="1">
        <f t="array" ref="AC174">IF(INDEX(Utilities!174:174,$B$15 + 3)="","",INDEX(Utilities!174:174,$B$15 + 3))</f>
        <v/>
      </c>
      <c r="AE174">
        <f t="shared" si="122"/>
        <v>2184</v>
      </c>
      <c r="AF174">
        <f t="shared" si="104"/>
        <v>2040</v>
      </c>
      <c r="AG174" cm="1">
        <f t="array" ref="AG174">IF(AF174&gt;=MAX($D$3:$D$100),MAX($D$3:$D$100),IF(AE174&lt;$D$3,$D$3,INDEX($D$3:$D$100,MATCH(AE174,$D$3:$D$100)+1)))</f>
        <v>2040</v>
      </c>
      <c r="AH174">
        <f t="shared" si="105"/>
        <v>2.6800000000000001E-4</v>
      </c>
      <c r="AI174">
        <f t="shared" si="106"/>
        <v>2.6800000000000001E-4</v>
      </c>
      <c r="AJ174">
        <f t="shared" si="107"/>
        <v>2.6800000000000001E-4</v>
      </c>
      <c r="AK174">
        <f t="shared" si="88"/>
        <v>0.285688</v>
      </c>
      <c r="AL174">
        <f t="shared" si="89"/>
        <v>0</v>
      </c>
      <c r="AN174" s="1" t="str" cm="1">
        <f t="array" ref="AN174">IF(INDEX(Utilities!174:174,$B$15)="","",INDEX(Utilities!174:174,$B$15))</f>
        <v/>
      </c>
      <c r="AO174" s="1" t="str" cm="1">
        <f t="array" ref="AO174">IF(INDEX(Utilities!174:174,$B$15 + 4)="","",INDEX(Utilities!174:174,$B$15 + 4))</f>
        <v/>
      </c>
      <c r="AQ174">
        <f t="shared" si="123"/>
        <v>2184</v>
      </c>
      <c r="AR174">
        <f t="shared" si="108"/>
        <v>2040</v>
      </c>
      <c r="AS174" cm="1">
        <f t="array" ref="AS174">IF(AR174&gt;=MAX($D$3:$D$100),MAX($D$3:$D$100),IF(AQ174&lt;$D$3,$D$3,INDEX($D$3:$D$100,MATCH(AQ174,$D$3:$D$100)+1)))</f>
        <v>2040</v>
      </c>
      <c r="AT174">
        <f t="shared" si="109"/>
        <v>6.0300000000000002E-5</v>
      </c>
      <c r="AU174">
        <f t="shared" si="110"/>
        <v>6.0300000000000002E-5</v>
      </c>
      <c r="AV174">
        <f t="shared" si="111"/>
        <v>6.0300000000000002E-5</v>
      </c>
      <c r="AW174">
        <f t="shared" si="90"/>
        <v>6.4279799999999998E-2</v>
      </c>
      <c r="AX174">
        <f t="shared" si="91"/>
        <v>0</v>
      </c>
      <c r="BC174">
        <f t="shared" si="124"/>
        <v>2184</v>
      </c>
      <c r="BD174">
        <f t="shared" si="112"/>
        <v>2040</v>
      </c>
      <c r="BE174" cm="1">
        <f t="array" ref="BE174">IF(BD174&gt;=MAX($D$3:$D$100),MAX($D$3:$D$100),IF(BC174&lt;$D$3,$D$3,INDEX($D$3:$D$100,MATCH(BC174,$D$3:$D$100)+1)))</f>
        <v>2040</v>
      </c>
      <c r="BF174">
        <f t="shared" si="113"/>
        <v>0.40600000000000003</v>
      </c>
      <c r="BG174">
        <f t="shared" si="114"/>
        <v>0.40600000000000003</v>
      </c>
      <c r="BH174">
        <f t="shared" si="115"/>
        <v>0.40600000000000003</v>
      </c>
      <c r="BI174">
        <f t="shared" si="92"/>
        <v>432.79600000000005</v>
      </c>
      <c r="BJ174">
        <f t="shared" si="93"/>
        <v>0</v>
      </c>
      <c r="BL174" s="1" t="str" cm="1">
        <f t="array" ref="BL174">IF(INDEX(Utilities!174:174,$B$15)="","",INDEX(Utilities!174:174,$B$15))</f>
        <v/>
      </c>
      <c r="BM174" s="1" t="str" cm="1">
        <f t="array" ref="BM174">IF(INDEX(Utilities!174:174,$B$15 + 6)="","",INDEX(Utilities!174:174,$B$15 + 6))</f>
        <v/>
      </c>
      <c r="BO174">
        <f t="shared" si="125"/>
        <v>2184</v>
      </c>
      <c r="BP174">
        <f t="shared" si="116"/>
        <v>2040</v>
      </c>
      <c r="BQ174" cm="1">
        <f t="array" ref="BQ174">IF(BP174&gt;=MAX($D$3:$D$100),MAX($D$3:$D$100),IF(BO174&lt;$D$3,$D$3,INDEX($D$3:$D$100,MATCH(BO174,$D$3:$D$100)+1)))</f>
        <v>2040</v>
      </c>
      <c r="BR174">
        <f t="shared" si="117"/>
        <v>6.1510000000000007</v>
      </c>
      <c r="BS174">
        <f t="shared" si="118"/>
        <v>6.1510000000000007</v>
      </c>
      <c r="BT174">
        <f t="shared" si="119"/>
        <v>6.1510000000000007</v>
      </c>
      <c r="BU174">
        <f t="shared" si="94"/>
        <v>6556.9660000000003</v>
      </c>
      <c r="BV174">
        <f t="shared" si="95"/>
        <v>0</v>
      </c>
    </row>
    <row r="175" spans="7:74" x14ac:dyDescent="0.25">
      <c r="G175">
        <f t="shared" si="120"/>
        <v>2185</v>
      </c>
      <c r="H175">
        <f t="shared" si="96"/>
        <v>2040</v>
      </c>
      <c r="I175" cm="1">
        <f t="array" ref="I175">IF(H175&gt;=MAX($D$3:$D$100),MAX($D$3:$D$100),IF(G175&lt;$D$3,$D$3,INDEX($D$3:$D$100,MATCH(G175,$D$3:$D$100)+1)))</f>
        <v>2040</v>
      </c>
      <c r="J175">
        <f t="shared" si="97"/>
        <v>4.0300000000000002E-2</v>
      </c>
      <c r="K175">
        <f t="shared" si="98"/>
        <v>4.0300000000000002E-2</v>
      </c>
      <c r="L175">
        <f t="shared" si="99"/>
        <v>4.0300000000000002E-2</v>
      </c>
      <c r="M175">
        <f t="shared" si="84"/>
        <v>42.959800000000001</v>
      </c>
      <c r="N175">
        <f t="shared" si="85"/>
        <v>0</v>
      </c>
      <c r="S175">
        <f t="shared" si="121"/>
        <v>2185</v>
      </c>
      <c r="T175">
        <f t="shared" si="100"/>
        <v>2040</v>
      </c>
      <c r="U175" cm="1">
        <f t="array" ref="U175">IF(T175&gt;=MAX($D$3:$D$100),MAX($D$3:$D$100),IF(S175&lt;$D$3,$D$3,INDEX($D$3:$D$100,MATCH(S175,$D$3:$D$100)+1)))</f>
        <v>2040</v>
      </c>
      <c r="V175">
        <f t="shared" si="101"/>
        <v>2.73E-5</v>
      </c>
      <c r="W175">
        <f t="shared" si="102"/>
        <v>2.73E-5</v>
      </c>
      <c r="X175">
        <f t="shared" si="103"/>
        <v>2.73E-5</v>
      </c>
      <c r="Y175">
        <f t="shared" si="86"/>
        <v>2.9101800000000001E-2</v>
      </c>
      <c r="Z175">
        <f t="shared" si="87"/>
        <v>0</v>
      </c>
      <c r="AB175" s="1" t="str" cm="1">
        <f t="array" ref="AB175">IF(INDEX(Utilities!175:175,$B$15)="","",INDEX(Utilities!175:175,$B$15))</f>
        <v/>
      </c>
      <c r="AC175" s="1" t="str" cm="1">
        <f t="array" ref="AC175">IF(INDEX(Utilities!175:175,$B$15 + 3)="","",INDEX(Utilities!175:175,$B$15 + 3))</f>
        <v/>
      </c>
      <c r="AE175">
        <f t="shared" si="122"/>
        <v>2185</v>
      </c>
      <c r="AF175">
        <f t="shared" si="104"/>
        <v>2040</v>
      </c>
      <c r="AG175" cm="1">
        <f t="array" ref="AG175">IF(AF175&gt;=MAX($D$3:$D$100),MAX($D$3:$D$100),IF(AE175&lt;$D$3,$D$3,INDEX($D$3:$D$100,MATCH(AE175,$D$3:$D$100)+1)))</f>
        <v>2040</v>
      </c>
      <c r="AH175">
        <f t="shared" si="105"/>
        <v>2.6800000000000001E-4</v>
      </c>
      <c r="AI175">
        <f t="shared" si="106"/>
        <v>2.6800000000000001E-4</v>
      </c>
      <c r="AJ175">
        <f t="shared" si="107"/>
        <v>2.6800000000000001E-4</v>
      </c>
      <c r="AK175">
        <f t="shared" si="88"/>
        <v>0.285688</v>
      </c>
      <c r="AL175">
        <f t="shared" si="89"/>
        <v>0</v>
      </c>
      <c r="AN175" s="1" t="str" cm="1">
        <f t="array" ref="AN175">IF(INDEX(Utilities!175:175,$B$15)="","",INDEX(Utilities!175:175,$B$15))</f>
        <v/>
      </c>
      <c r="AO175" s="1" t="str" cm="1">
        <f t="array" ref="AO175">IF(INDEX(Utilities!175:175,$B$15 + 4)="","",INDEX(Utilities!175:175,$B$15 + 4))</f>
        <v/>
      </c>
      <c r="AQ175">
        <f t="shared" si="123"/>
        <v>2185</v>
      </c>
      <c r="AR175">
        <f t="shared" si="108"/>
        <v>2040</v>
      </c>
      <c r="AS175" cm="1">
        <f t="array" ref="AS175">IF(AR175&gt;=MAX($D$3:$D$100),MAX($D$3:$D$100),IF(AQ175&lt;$D$3,$D$3,INDEX($D$3:$D$100,MATCH(AQ175,$D$3:$D$100)+1)))</f>
        <v>2040</v>
      </c>
      <c r="AT175">
        <f t="shared" si="109"/>
        <v>6.0300000000000002E-5</v>
      </c>
      <c r="AU175">
        <f t="shared" si="110"/>
        <v>6.0300000000000002E-5</v>
      </c>
      <c r="AV175">
        <f t="shared" si="111"/>
        <v>6.0300000000000002E-5</v>
      </c>
      <c r="AW175">
        <f t="shared" si="90"/>
        <v>6.4279799999999998E-2</v>
      </c>
      <c r="AX175">
        <f t="shared" si="91"/>
        <v>0</v>
      </c>
      <c r="BC175">
        <f t="shared" si="124"/>
        <v>2185</v>
      </c>
      <c r="BD175">
        <f t="shared" si="112"/>
        <v>2040</v>
      </c>
      <c r="BE175" cm="1">
        <f t="array" ref="BE175">IF(BD175&gt;=MAX($D$3:$D$100),MAX($D$3:$D$100),IF(BC175&lt;$D$3,$D$3,INDEX($D$3:$D$100,MATCH(BC175,$D$3:$D$100)+1)))</f>
        <v>2040</v>
      </c>
      <c r="BF175">
        <f t="shared" si="113"/>
        <v>0.40600000000000003</v>
      </c>
      <c r="BG175">
        <f t="shared" si="114"/>
        <v>0.40600000000000003</v>
      </c>
      <c r="BH175">
        <f t="shared" si="115"/>
        <v>0.40600000000000003</v>
      </c>
      <c r="BI175">
        <f t="shared" si="92"/>
        <v>432.79600000000005</v>
      </c>
      <c r="BJ175">
        <f t="shared" si="93"/>
        <v>0</v>
      </c>
      <c r="BL175" s="1" t="str" cm="1">
        <f t="array" ref="BL175">IF(INDEX(Utilities!175:175,$B$15)="","",INDEX(Utilities!175:175,$B$15))</f>
        <v/>
      </c>
      <c r="BM175" s="1" t="str" cm="1">
        <f t="array" ref="BM175">IF(INDEX(Utilities!175:175,$B$15 + 6)="","",INDEX(Utilities!175:175,$B$15 + 6))</f>
        <v/>
      </c>
      <c r="BO175">
        <f t="shared" si="125"/>
        <v>2185</v>
      </c>
      <c r="BP175">
        <f t="shared" si="116"/>
        <v>2040</v>
      </c>
      <c r="BQ175" cm="1">
        <f t="array" ref="BQ175">IF(BP175&gt;=MAX($D$3:$D$100),MAX($D$3:$D$100),IF(BO175&lt;$D$3,$D$3,INDEX($D$3:$D$100,MATCH(BO175,$D$3:$D$100)+1)))</f>
        <v>2040</v>
      </c>
      <c r="BR175">
        <f t="shared" si="117"/>
        <v>6.1510000000000007</v>
      </c>
      <c r="BS175">
        <f t="shared" si="118"/>
        <v>6.1510000000000007</v>
      </c>
      <c r="BT175">
        <f t="shared" si="119"/>
        <v>6.1510000000000007</v>
      </c>
      <c r="BU175">
        <f t="shared" si="94"/>
        <v>6556.9660000000003</v>
      </c>
      <c r="BV175">
        <f t="shared" si="95"/>
        <v>0</v>
      </c>
    </row>
    <row r="176" spans="7:74" x14ac:dyDescent="0.25">
      <c r="G176">
        <f t="shared" si="120"/>
        <v>2186</v>
      </c>
      <c r="H176">
        <f t="shared" si="96"/>
        <v>2040</v>
      </c>
      <c r="I176" cm="1">
        <f t="array" ref="I176">IF(H176&gt;=MAX($D$3:$D$100),MAX($D$3:$D$100),IF(G176&lt;$D$3,$D$3,INDEX($D$3:$D$100,MATCH(G176,$D$3:$D$100)+1)))</f>
        <v>2040</v>
      </c>
      <c r="J176">
        <f t="shared" si="97"/>
        <v>4.0300000000000002E-2</v>
      </c>
      <c r="K176">
        <f t="shared" si="98"/>
        <v>4.0300000000000002E-2</v>
      </c>
      <c r="L176">
        <f t="shared" si="99"/>
        <v>4.0300000000000002E-2</v>
      </c>
      <c r="M176">
        <f t="shared" si="84"/>
        <v>42.959800000000001</v>
      </c>
      <c r="N176">
        <f t="shared" si="85"/>
        <v>0</v>
      </c>
      <c r="S176">
        <f t="shared" si="121"/>
        <v>2186</v>
      </c>
      <c r="T176">
        <f t="shared" si="100"/>
        <v>2040</v>
      </c>
      <c r="U176" cm="1">
        <f t="array" ref="U176">IF(T176&gt;=MAX($D$3:$D$100),MAX($D$3:$D$100),IF(S176&lt;$D$3,$D$3,INDEX($D$3:$D$100,MATCH(S176,$D$3:$D$100)+1)))</f>
        <v>2040</v>
      </c>
      <c r="V176">
        <f t="shared" si="101"/>
        <v>2.73E-5</v>
      </c>
      <c r="W176">
        <f t="shared" si="102"/>
        <v>2.73E-5</v>
      </c>
      <c r="X176">
        <f t="shared" si="103"/>
        <v>2.73E-5</v>
      </c>
      <c r="Y176">
        <f t="shared" si="86"/>
        <v>2.9101800000000001E-2</v>
      </c>
      <c r="Z176">
        <f t="shared" si="87"/>
        <v>0</v>
      </c>
      <c r="AB176" s="1" t="str" cm="1">
        <f t="array" ref="AB176">IF(INDEX(Utilities!176:176,$B$15)="","",INDEX(Utilities!176:176,$B$15))</f>
        <v/>
      </c>
      <c r="AC176" s="1" t="str" cm="1">
        <f t="array" ref="AC176">IF(INDEX(Utilities!176:176,$B$15 + 3)="","",INDEX(Utilities!176:176,$B$15 + 3))</f>
        <v/>
      </c>
      <c r="AE176">
        <f t="shared" si="122"/>
        <v>2186</v>
      </c>
      <c r="AF176">
        <f t="shared" si="104"/>
        <v>2040</v>
      </c>
      <c r="AG176" cm="1">
        <f t="array" ref="AG176">IF(AF176&gt;=MAX($D$3:$D$100),MAX($D$3:$D$100),IF(AE176&lt;$D$3,$D$3,INDEX($D$3:$D$100,MATCH(AE176,$D$3:$D$100)+1)))</f>
        <v>2040</v>
      </c>
      <c r="AH176">
        <f t="shared" si="105"/>
        <v>2.6800000000000001E-4</v>
      </c>
      <c r="AI176">
        <f t="shared" si="106"/>
        <v>2.6800000000000001E-4</v>
      </c>
      <c r="AJ176">
        <f t="shared" si="107"/>
        <v>2.6800000000000001E-4</v>
      </c>
      <c r="AK176">
        <f t="shared" si="88"/>
        <v>0.285688</v>
      </c>
      <c r="AL176">
        <f t="shared" si="89"/>
        <v>0</v>
      </c>
      <c r="AN176" s="1" t="str" cm="1">
        <f t="array" ref="AN176">IF(INDEX(Utilities!176:176,$B$15)="","",INDEX(Utilities!176:176,$B$15))</f>
        <v/>
      </c>
      <c r="AO176" s="1" t="str" cm="1">
        <f t="array" ref="AO176">IF(INDEX(Utilities!176:176,$B$15 + 4)="","",INDEX(Utilities!176:176,$B$15 + 4))</f>
        <v/>
      </c>
      <c r="AQ176">
        <f t="shared" si="123"/>
        <v>2186</v>
      </c>
      <c r="AR176">
        <f t="shared" si="108"/>
        <v>2040</v>
      </c>
      <c r="AS176" cm="1">
        <f t="array" ref="AS176">IF(AR176&gt;=MAX($D$3:$D$100),MAX($D$3:$D$100),IF(AQ176&lt;$D$3,$D$3,INDEX($D$3:$D$100,MATCH(AQ176,$D$3:$D$100)+1)))</f>
        <v>2040</v>
      </c>
      <c r="AT176">
        <f t="shared" si="109"/>
        <v>6.0300000000000002E-5</v>
      </c>
      <c r="AU176">
        <f t="shared" si="110"/>
        <v>6.0300000000000002E-5</v>
      </c>
      <c r="AV176">
        <f t="shared" si="111"/>
        <v>6.0300000000000002E-5</v>
      </c>
      <c r="AW176">
        <f t="shared" si="90"/>
        <v>6.4279799999999998E-2</v>
      </c>
      <c r="AX176">
        <f t="shared" si="91"/>
        <v>0</v>
      </c>
      <c r="BC176">
        <f t="shared" si="124"/>
        <v>2186</v>
      </c>
      <c r="BD176">
        <f t="shared" si="112"/>
        <v>2040</v>
      </c>
      <c r="BE176" cm="1">
        <f t="array" ref="BE176">IF(BD176&gt;=MAX($D$3:$D$100),MAX($D$3:$D$100),IF(BC176&lt;$D$3,$D$3,INDEX($D$3:$D$100,MATCH(BC176,$D$3:$D$100)+1)))</f>
        <v>2040</v>
      </c>
      <c r="BF176">
        <f t="shared" si="113"/>
        <v>0.40600000000000003</v>
      </c>
      <c r="BG176">
        <f t="shared" si="114"/>
        <v>0.40600000000000003</v>
      </c>
      <c r="BH176">
        <f t="shared" si="115"/>
        <v>0.40600000000000003</v>
      </c>
      <c r="BI176">
        <f t="shared" si="92"/>
        <v>432.79600000000005</v>
      </c>
      <c r="BJ176">
        <f t="shared" si="93"/>
        <v>0</v>
      </c>
      <c r="BM176" s="1" t="str" cm="1">
        <f t="array" ref="BM176">IF(INDEX(Utilities!176:176,$B$15 + 6)="","",INDEX(Utilities!176:176,$B$15 + 6))</f>
        <v/>
      </c>
      <c r="BO176">
        <f t="shared" si="125"/>
        <v>2186</v>
      </c>
      <c r="BP176">
        <f t="shared" si="116"/>
        <v>2040</v>
      </c>
      <c r="BQ176" cm="1">
        <f t="array" ref="BQ176">IF(BP176&gt;=MAX($D$3:$D$100),MAX($D$3:$D$100),IF(BO176&lt;$D$3,$D$3,INDEX($D$3:$D$100,MATCH(BO176,$D$3:$D$100)+1)))</f>
        <v>2040</v>
      </c>
      <c r="BR176">
        <f t="shared" si="117"/>
        <v>6.1510000000000007</v>
      </c>
      <c r="BS176">
        <f t="shared" si="118"/>
        <v>6.1510000000000007</v>
      </c>
      <c r="BT176">
        <f t="shared" si="119"/>
        <v>6.1510000000000007</v>
      </c>
      <c r="BU176">
        <f t="shared" si="94"/>
        <v>6556.9660000000003</v>
      </c>
      <c r="BV176">
        <f t="shared" si="95"/>
        <v>0</v>
      </c>
    </row>
    <row r="177" spans="7:74" x14ac:dyDescent="0.25">
      <c r="G177">
        <f t="shared" si="120"/>
        <v>2187</v>
      </c>
      <c r="H177">
        <f t="shared" si="96"/>
        <v>2040</v>
      </c>
      <c r="I177" cm="1">
        <f t="array" ref="I177">IF(H177&gt;=MAX($D$3:$D$100),MAX($D$3:$D$100),IF(G177&lt;$D$3,$D$3,INDEX($D$3:$D$100,MATCH(G177,$D$3:$D$100)+1)))</f>
        <v>2040</v>
      </c>
      <c r="J177">
        <f t="shared" si="97"/>
        <v>4.0300000000000002E-2</v>
      </c>
      <c r="K177">
        <f t="shared" si="98"/>
        <v>4.0300000000000002E-2</v>
      </c>
      <c r="L177">
        <f t="shared" si="99"/>
        <v>4.0300000000000002E-2</v>
      </c>
      <c r="M177">
        <f t="shared" si="84"/>
        <v>42.959800000000001</v>
      </c>
      <c r="N177">
        <f t="shared" si="85"/>
        <v>0</v>
      </c>
      <c r="S177">
        <f t="shared" si="121"/>
        <v>2187</v>
      </c>
      <c r="T177">
        <f t="shared" si="100"/>
        <v>2040</v>
      </c>
      <c r="U177" cm="1">
        <f t="array" ref="U177">IF(T177&gt;=MAX($D$3:$D$100),MAX($D$3:$D$100),IF(S177&lt;$D$3,$D$3,INDEX($D$3:$D$100,MATCH(S177,$D$3:$D$100)+1)))</f>
        <v>2040</v>
      </c>
      <c r="V177">
        <f t="shared" si="101"/>
        <v>2.73E-5</v>
      </c>
      <c r="W177">
        <f t="shared" si="102"/>
        <v>2.73E-5</v>
      </c>
      <c r="X177">
        <f t="shared" si="103"/>
        <v>2.73E-5</v>
      </c>
      <c r="Y177">
        <f t="shared" si="86"/>
        <v>2.9101800000000001E-2</v>
      </c>
      <c r="Z177">
        <f t="shared" si="87"/>
        <v>0</v>
      </c>
      <c r="AB177" s="1" t="str" cm="1">
        <f t="array" ref="AB177">IF(INDEX(Utilities!177:177,$B$15)="","",INDEX(Utilities!177:177,$B$15))</f>
        <v/>
      </c>
      <c r="AC177" s="1" t="str" cm="1">
        <f t="array" ref="AC177">IF(INDEX(Utilities!177:177,$B$15 + 3)="","",INDEX(Utilities!177:177,$B$15 + 3))</f>
        <v/>
      </c>
      <c r="AE177">
        <f t="shared" si="122"/>
        <v>2187</v>
      </c>
      <c r="AF177">
        <f t="shared" si="104"/>
        <v>2040</v>
      </c>
      <c r="AG177" cm="1">
        <f t="array" ref="AG177">IF(AF177&gt;=MAX($D$3:$D$100),MAX($D$3:$D$100),IF(AE177&lt;$D$3,$D$3,INDEX($D$3:$D$100,MATCH(AE177,$D$3:$D$100)+1)))</f>
        <v>2040</v>
      </c>
      <c r="AH177">
        <f t="shared" si="105"/>
        <v>2.6800000000000001E-4</v>
      </c>
      <c r="AI177">
        <f t="shared" si="106"/>
        <v>2.6800000000000001E-4</v>
      </c>
      <c r="AJ177">
        <f t="shared" si="107"/>
        <v>2.6800000000000001E-4</v>
      </c>
      <c r="AK177">
        <f t="shared" si="88"/>
        <v>0.285688</v>
      </c>
      <c r="AL177">
        <f t="shared" si="89"/>
        <v>0</v>
      </c>
      <c r="AN177" s="1" t="str" cm="1">
        <f t="array" ref="AN177">IF(INDEX(Utilities!177:177,$B$15)="","",INDEX(Utilities!177:177,$B$15))</f>
        <v/>
      </c>
      <c r="AO177" s="1" t="str" cm="1">
        <f t="array" ref="AO177">IF(INDEX(Utilities!177:177,$B$15 + 4)="","",INDEX(Utilities!177:177,$B$15 + 4))</f>
        <v/>
      </c>
      <c r="AQ177">
        <f t="shared" si="123"/>
        <v>2187</v>
      </c>
      <c r="AR177">
        <f t="shared" si="108"/>
        <v>2040</v>
      </c>
      <c r="AS177" cm="1">
        <f t="array" ref="AS177">IF(AR177&gt;=MAX($D$3:$D$100),MAX($D$3:$D$100),IF(AQ177&lt;$D$3,$D$3,INDEX($D$3:$D$100,MATCH(AQ177,$D$3:$D$100)+1)))</f>
        <v>2040</v>
      </c>
      <c r="AT177">
        <f t="shared" si="109"/>
        <v>6.0300000000000002E-5</v>
      </c>
      <c r="AU177">
        <f t="shared" si="110"/>
        <v>6.0300000000000002E-5</v>
      </c>
      <c r="AV177">
        <f t="shared" si="111"/>
        <v>6.0300000000000002E-5</v>
      </c>
      <c r="AW177">
        <f t="shared" si="90"/>
        <v>6.4279799999999998E-2</v>
      </c>
      <c r="AX177">
        <f t="shared" si="91"/>
        <v>0</v>
      </c>
      <c r="BC177">
        <f t="shared" si="124"/>
        <v>2187</v>
      </c>
      <c r="BD177">
        <f t="shared" si="112"/>
        <v>2040</v>
      </c>
      <c r="BE177" cm="1">
        <f t="array" ref="BE177">IF(BD177&gt;=MAX($D$3:$D$100),MAX($D$3:$D$100),IF(BC177&lt;$D$3,$D$3,INDEX($D$3:$D$100,MATCH(BC177,$D$3:$D$100)+1)))</f>
        <v>2040</v>
      </c>
      <c r="BF177">
        <f t="shared" si="113"/>
        <v>0.40600000000000003</v>
      </c>
      <c r="BG177">
        <f t="shared" si="114"/>
        <v>0.40600000000000003</v>
      </c>
      <c r="BH177">
        <f t="shared" si="115"/>
        <v>0.40600000000000003</v>
      </c>
      <c r="BI177">
        <f t="shared" si="92"/>
        <v>432.79600000000005</v>
      </c>
      <c r="BJ177">
        <f t="shared" si="93"/>
        <v>0</v>
      </c>
      <c r="BM177" s="1" t="str" cm="1">
        <f t="array" ref="BM177">IF(INDEX(Utilities!177:177,$B$15 + 6)="","",INDEX(Utilities!177:177,$B$15 + 6))</f>
        <v/>
      </c>
      <c r="BO177">
        <f t="shared" si="125"/>
        <v>2187</v>
      </c>
      <c r="BP177">
        <f t="shared" si="116"/>
        <v>2040</v>
      </c>
      <c r="BQ177" cm="1">
        <f t="array" ref="BQ177">IF(BP177&gt;=MAX($D$3:$D$100),MAX($D$3:$D$100),IF(BO177&lt;$D$3,$D$3,INDEX($D$3:$D$100,MATCH(BO177,$D$3:$D$100)+1)))</f>
        <v>2040</v>
      </c>
      <c r="BR177">
        <f t="shared" si="117"/>
        <v>6.1510000000000007</v>
      </c>
      <c r="BS177">
        <f t="shared" si="118"/>
        <v>6.1510000000000007</v>
      </c>
      <c r="BT177">
        <f t="shared" si="119"/>
        <v>6.1510000000000007</v>
      </c>
      <c r="BU177">
        <f t="shared" si="94"/>
        <v>6556.9660000000003</v>
      </c>
      <c r="BV177">
        <f t="shared" si="95"/>
        <v>0</v>
      </c>
    </row>
    <row r="178" spans="7:74" x14ac:dyDescent="0.25">
      <c r="G178">
        <f t="shared" si="120"/>
        <v>2188</v>
      </c>
      <c r="H178">
        <f t="shared" si="96"/>
        <v>2040</v>
      </c>
      <c r="I178" cm="1">
        <f t="array" ref="I178">IF(H178&gt;=MAX($D$3:$D$100),MAX($D$3:$D$100),IF(G178&lt;$D$3,$D$3,INDEX($D$3:$D$100,MATCH(G178,$D$3:$D$100)+1)))</f>
        <v>2040</v>
      </c>
      <c r="J178">
        <f t="shared" si="97"/>
        <v>4.0300000000000002E-2</v>
      </c>
      <c r="K178">
        <f t="shared" si="98"/>
        <v>4.0300000000000002E-2</v>
      </c>
      <c r="L178">
        <f t="shared" si="99"/>
        <v>4.0300000000000002E-2</v>
      </c>
      <c r="M178">
        <f t="shared" si="84"/>
        <v>42.959800000000001</v>
      </c>
      <c r="N178">
        <f t="shared" si="85"/>
        <v>0</v>
      </c>
      <c r="S178">
        <f t="shared" si="121"/>
        <v>2188</v>
      </c>
      <c r="T178">
        <f t="shared" si="100"/>
        <v>2040</v>
      </c>
      <c r="U178" cm="1">
        <f t="array" ref="U178">IF(T178&gt;=MAX($D$3:$D$100),MAX($D$3:$D$100),IF(S178&lt;$D$3,$D$3,INDEX($D$3:$D$100,MATCH(S178,$D$3:$D$100)+1)))</f>
        <v>2040</v>
      </c>
      <c r="V178">
        <f t="shared" si="101"/>
        <v>2.73E-5</v>
      </c>
      <c r="W178">
        <f t="shared" si="102"/>
        <v>2.73E-5</v>
      </c>
      <c r="X178">
        <f t="shared" si="103"/>
        <v>2.73E-5</v>
      </c>
      <c r="Y178">
        <f t="shared" si="86"/>
        <v>2.9101800000000001E-2</v>
      </c>
      <c r="Z178">
        <f t="shared" si="87"/>
        <v>0</v>
      </c>
      <c r="AB178" s="1" t="str" cm="1">
        <f t="array" ref="AB178">IF(INDEX(Utilities!178:178,$B$15)="","",INDEX(Utilities!178:178,$B$15))</f>
        <v/>
      </c>
      <c r="AC178" s="1" t="str" cm="1">
        <f t="array" ref="AC178">IF(INDEX(Utilities!178:178,$B$15 + 3)="","",INDEX(Utilities!178:178,$B$15 + 3))</f>
        <v/>
      </c>
      <c r="AE178">
        <f t="shared" si="122"/>
        <v>2188</v>
      </c>
      <c r="AF178">
        <f t="shared" si="104"/>
        <v>2040</v>
      </c>
      <c r="AG178" cm="1">
        <f t="array" ref="AG178">IF(AF178&gt;=MAX($D$3:$D$100),MAX($D$3:$D$100),IF(AE178&lt;$D$3,$D$3,INDEX($D$3:$D$100,MATCH(AE178,$D$3:$D$100)+1)))</f>
        <v>2040</v>
      </c>
      <c r="AH178">
        <f t="shared" si="105"/>
        <v>2.6800000000000001E-4</v>
      </c>
      <c r="AI178">
        <f t="shared" si="106"/>
        <v>2.6800000000000001E-4</v>
      </c>
      <c r="AJ178">
        <f t="shared" si="107"/>
        <v>2.6800000000000001E-4</v>
      </c>
      <c r="AK178">
        <f t="shared" si="88"/>
        <v>0.285688</v>
      </c>
      <c r="AL178">
        <f t="shared" si="89"/>
        <v>0</v>
      </c>
      <c r="AN178" s="1" t="str" cm="1">
        <f t="array" ref="AN178">IF(INDEX(Utilities!178:178,$B$15)="","",INDEX(Utilities!178:178,$B$15))</f>
        <v/>
      </c>
      <c r="AO178" s="1" t="str" cm="1">
        <f t="array" ref="AO178">IF(INDEX(Utilities!178:178,$B$15 + 4)="","",INDEX(Utilities!178:178,$B$15 + 4))</f>
        <v/>
      </c>
      <c r="AQ178">
        <f t="shared" si="123"/>
        <v>2188</v>
      </c>
      <c r="AR178">
        <f t="shared" si="108"/>
        <v>2040</v>
      </c>
      <c r="AS178" cm="1">
        <f t="array" ref="AS178">IF(AR178&gt;=MAX($D$3:$D$100),MAX($D$3:$D$100),IF(AQ178&lt;$D$3,$D$3,INDEX($D$3:$D$100,MATCH(AQ178,$D$3:$D$100)+1)))</f>
        <v>2040</v>
      </c>
      <c r="AT178">
        <f t="shared" si="109"/>
        <v>6.0300000000000002E-5</v>
      </c>
      <c r="AU178">
        <f t="shared" si="110"/>
        <v>6.0300000000000002E-5</v>
      </c>
      <c r="AV178">
        <f t="shared" si="111"/>
        <v>6.0300000000000002E-5</v>
      </c>
      <c r="AW178">
        <f t="shared" si="90"/>
        <v>6.4279799999999998E-2</v>
      </c>
      <c r="AX178">
        <f t="shared" si="91"/>
        <v>0</v>
      </c>
      <c r="BC178">
        <f t="shared" si="124"/>
        <v>2188</v>
      </c>
      <c r="BD178">
        <f t="shared" si="112"/>
        <v>2040</v>
      </c>
      <c r="BE178" cm="1">
        <f t="array" ref="BE178">IF(BD178&gt;=MAX($D$3:$D$100),MAX($D$3:$D$100),IF(BC178&lt;$D$3,$D$3,INDEX($D$3:$D$100,MATCH(BC178,$D$3:$D$100)+1)))</f>
        <v>2040</v>
      </c>
      <c r="BF178">
        <f t="shared" si="113"/>
        <v>0.40600000000000003</v>
      </c>
      <c r="BG178">
        <f t="shared" si="114"/>
        <v>0.40600000000000003</v>
      </c>
      <c r="BH178">
        <f t="shared" si="115"/>
        <v>0.40600000000000003</v>
      </c>
      <c r="BI178">
        <f t="shared" si="92"/>
        <v>432.79600000000005</v>
      </c>
      <c r="BJ178">
        <f t="shared" si="93"/>
        <v>0</v>
      </c>
      <c r="BM178" s="1" t="str" cm="1">
        <f t="array" ref="BM178">IF(INDEX(Utilities!178:178,$B$15 + 6)="","",INDEX(Utilities!178:178,$B$15 + 6))</f>
        <v/>
      </c>
      <c r="BO178">
        <f t="shared" si="125"/>
        <v>2188</v>
      </c>
      <c r="BP178">
        <f t="shared" si="116"/>
        <v>2040</v>
      </c>
      <c r="BQ178" cm="1">
        <f t="array" ref="BQ178">IF(BP178&gt;=MAX($D$3:$D$100),MAX($D$3:$D$100),IF(BO178&lt;$D$3,$D$3,INDEX($D$3:$D$100,MATCH(BO178,$D$3:$D$100)+1)))</f>
        <v>2040</v>
      </c>
      <c r="BR178">
        <f t="shared" si="117"/>
        <v>6.1510000000000007</v>
      </c>
      <c r="BS178">
        <f t="shared" si="118"/>
        <v>6.1510000000000007</v>
      </c>
      <c r="BT178">
        <f t="shared" si="119"/>
        <v>6.1510000000000007</v>
      </c>
      <c r="BU178">
        <f t="shared" si="94"/>
        <v>6556.9660000000003</v>
      </c>
      <c r="BV178">
        <f t="shared" si="95"/>
        <v>0</v>
      </c>
    </row>
    <row r="179" spans="7:74" x14ac:dyDescent="0.25">
      <c r="G179">
        <f t="shared" si="120"/>
        <v>2189</v>
      </c>
      <c r="H179">
        <f t="shared" si="96"/>
        <v>2040</v>
      </c>
      <c r="I179" cm="1">
        <f t="array" ref="I179">IF(H179&gt;=MAX($D$3:$D$100),MAX($D$3:$D$100),IF(G179&lt;$D$3,$D$3,INDEX($D$3:$D$100,MATCH(G179,$D$3:$D$100)+1)))</f>
        <v>2040</v>
      </c>
      <c r="J179">
        <f t="shared" si="97"/>
        <v>4.0300000000000002E-2</v>
      </c>
      <c r="K179">
        <f t="shared" si="98"/>
        <v>4.0300000000000002E-2</v>
      </c>
      <c r="L179">
        <f t="shared" si="99"/>
        <v>4.0300000000000002E-2</v>
      </c>
      <c r="M179">
        <f t="shared" si="84"/>
        <v>42.959800000000001</v>
      </c>
      <c r="N179">
        <f t="shared" si="85"/>
        <v>0</v>
      </c>
      <c r="S179">
        <f t="shared" si="121"/>
        <v>2189</v>
      </c>
      <c r="T179">
        <f t="shared" si="100"/>
        <v>2040</v>
      </c>
      <c r="U179" cm="1">
        <f t="array" ref="U179">IF(T179&gt;=MAX($D$3:$D$100),MAX($D$3:$D$100),IF(S179&lt;$D$3,$D$3,INDEX($D$3:$D$100,MATCH(S179,$D$3:$D$100)+1)))</f>
        <v>2040</v>
      </c>
      <c r="V179">
        <f t="shared" si="101"/>
        <v>2.73E-5</v>
      </c>
      <c r="W179">
        <f t="shared" si="102"/>
        <v>2.73E-5</v>
      </c>
      <c r="X179">
        <f t="shared" si="103"/>
        <v>2.73E-5</v>
      </c>
      <c r="Y179">
        <f t="shared" si="86"/>
        <v>2.9101800000000001E-2</v>
      </c>
      <c r="Z179">
        <f t="shared" si="87"/>
        <v>0</v>
      </c>
      <c r="AB179" s="1" t="str" cm="1">
        <f t="array" ref="AB179">IF(INDEX(Utilities!179:179,$B$15)="","",INDEX(Utilities!179:179,$B$15))</f>
        <v/>
      </c>
      <c r="AC179" s="1" t="str" cm="1">
        <f t="array" ref="AC179">IF(INDEX(Utilities!179:179,$B$15 + 3)="","",INDEX(Utilities!179:179,$B$15 + 3))</f>
        <v/>
      </c>
      <c r="AE179">
        <f t="shared" si="122"/>
        <v>2189</v>
      </c>
      <c r="AF179">
        <f t="shared" si="104"/>
        <v>2040</v>
      </c>
      <c r="AG179" cm="1">
        <f t="array" ref="AG179">IF(AF179&gt;=MAX($D$3:$D$100),MAX($D$3:$D$100),IF(AE179&lt;$D$3,$D$3,INDEX($D$3:$D$100,MATCH(AE179,$D$3:$D$100)+1)))</f>
        <v>2040</v>
      </c>
      <c r="AH179">
        <f t="shared" si="105"/>
        <v>2.6800000000000001E-4</v>
      </c>
      <c r="AI179">
        <f t="shared" si="106"/>
        <v>2.6800000000000001E-4</v>
      </c>
      <c r="AJ179">
        <f t="shared" si="107"/>
        <v>2.6800000000000001E-4</v>
      </c>
      <c r="AK179">
        <f t="shared" si="88"/>
        <v>0.285688</v>
      </c>
      <c r="AL179">
        <f t="shared" si="89"/>
        <v>0</v>
      </c>
      <c r="AN179" s="1" t="str" cm="1">
        <f t="array" ref="AN179">IF(INDEX(Utilities!179:179,$B$15)="","",INDEX(Utilities!179:179,$B$15))</f>
        <v/>
      </c>
      <c r="AO179" s="1" t="str" cm="1">
        <f t="array" ref="AO179">IF(INDEX(Utilities!179:179,$B$15 + 4)="","",INDEX(Utilities!179:179,$B$15 + 4))</f>
        <v/>
      </c>
      <c r="AQ179">
        <f t="shared" si="123"/>
        <v>2189</v>
      </c>
      <c r="AR179">
        <f t="shared" si="108"/>
        <v>2040</v>
      </c>
      <c r="AS179" cm="1">
        <f t="array" ref="AS179">IF(AR179&gt;=MAX($D$3:$D$100),MAX($D$3:$D$100),IF(AQ179&lt;$D$3,$D$3,INDEX($D$3:$D$100,MATCH(AQ179,$D$3:$D$100)+1)))</f>
        <v>2040</v>
      </c>
      <c r="AT179">
        <f t="shared" si="109"/>
        <v>6.0300000000000002E-5</v>
      </c>
      <c r="AU179">
        <f t="shared" si="110"/>
        <v>6.0300000000000002E-5</v>
      </c>
      <c r="AV179">
        <f t="shared" si="111"/>
        <v>6.0300000000000002E-5</v>
      </c>
      <c r="AW179">
        <f t="shared" si="90"/>
        <v>6.4279799999999998E-2</v>
      </c>
      <c r="AX179">
        <f t="shared" si="91"/>
        <v>0</v>
      </c>
      <c r="BC179">
        <f t="shared" si="124"/>
        <v>2189</v>
      </c>
      <c r="BD179">
        <f t="shared" si="112"/>
        <v>2040</v>
      </c>
      <c r="BE179" cm="1">
        <f t="array" ref="BE179">IF(BD179&gt;=MAX($D$3:$D$100),MAX($D$3:$D$100),IF(BC179&lt;$D$3,$D$3,INDEX($D$3:$D$100,MATCH(BC179,$D$3:$D$100)+1)))</f>
        <v>2040</v>
      </c>
      <c r="BF179">
        <f t="shared" si="113"/>
        <v>0.40600000000000003</v>
      </c>
      <c r="BG179">
        <f t="shared" si="114"/>
        <v>0.40600000000000003</v>
      </c>
      <c r="BH179">
        <f t="shared" si="115"/>
        <v>0.40600000000000003</v>
      </c>
      <c r="BI179">
        <f t="shared" si="92"/>
        <v>432.79600000000005</v>
      </c>
      <c r="BJ179">
        <f t="shared" si="93"/>
        <v>0</v>
      </c>
      <c r="BM179" s="1" t="str" cm="1">
        <f t="array" ref="BM179">IF(INDEX(Utilities!179:179,$B$15 + 6)="","",INDEX(Utilities!179:179,$B$15 + 6))</f>
        <v/>
      </c>
      <c r="BO179">
        <f t="shared" si="125"/>
        <v>2189</v>
      </c>
      <c r="BP179">
        <f t="shared" si="116"/>
        <v>2040</v>
      </c>
      <c r="BQ179" cm="1">
        <f t="array" ref="BQ179">IF(BP179&gt;=MAX($D$3:$D$100),MAX($D$3:$D$100),IF(BO179&lt;$D$3,$D$3,INDEX($D$3:$D$100,MATCH(BO179,$D$3:$D$100)+1)))</f>
        <v>2040</v>
      </c>
      <c r="BR179">
        <f t="shared" si="117"/>
        <v>6.1510000000000007</v>
      </c>
      <c r="BS179">
        <f t="shared" si="118"/>
        <v>6.1510000000000007</v>
      </c>
      <c r="BT179">
        <f t="shared" si="119"/>
        <v>6.1510000000000007</v>
      </c>
      <c r="BU179">
        <f t="shared" si="94"/>
        <v>6556.9660000000003</v>
      </c>
      <c r="BV179">
        <f t="shared" si="95"/>
        <v>0</v>
      </c>
    </row>
    <row r="180" spans="7:74" x14ac:dyDescent="0.25">
      <c r="G180">
        <f t="shared" si="120"/>
        <v>2190</v>
      </c>
      <c r="H180">
        <f t="shared" si="96"/>
        <v>2040</v>
      </c>
      <c r="I180" cm="1">
        <f t="array" ref="I180">IF(H180&gt;=MAX($D$3:$D$100),MAX($D$3:$D$100),IF(G180&lt;$D$3,$D$3,INDEX($D$3:$D$100,MATCH(G180,$D$3:$D$100)+1)))</f>
        <v>2040</v>
      </c>
      <c r="J180">
        <f t="shared" si="97"/>
        <v>4.0300000000000002E-2</v>
      </c>
      <c r="K180">
        <f t="shared" si="98"/>
        <v>4.0300000000000002E-2</v>
      </c>
      <c r="L180">
        <f t="shared" si="99"/>
        <v>4.0300000000000002E-2</v>
      </c>
      <c r="M180">
        <f t="shared" si="84"/>
        <v>42.959800000000001</v>
      </c>
      <c r="N180">
        <f t="shared" si="85"/>
        <v>0</v>
      </c>
      <c r="S180">
        <f t="shared" si="121"/>
        <v>2190</v>
      </c>
      <c r="T180">
        <f t="shared" si="100"/>
        <v>2040</v>
      </c>
      <c r="U180" cm="1">
        <f t="array" ref="U180">IF(T180&gt;=MAX($D$3:$D$100),MAX($D$3:$D$100),IF(S180&lt;$D$3,$D$3,INDEX($D$3:$D$100,MATCH(S180,$D$3:$D$100)+1)))</f>
        <v>2040</v>
      </c>
      <c r="V180">
        <f t="shared" si="101"/>
        <v>2.73E-5</v>
      </c>
      <c r="W180">
        <f t="shared" si="102"/>
        <v>2.73E-5</v>
      </c>
      <c r="X180">
        <f t="shared" si="103"/>
        <v>2.73E-5</v>
      </c>
      <c r="Y180">
        <f t="shared" si="86"/>
        <v>2.9101800000000001E-2</v>
      </c>
      <c r="Z180">
        <f t="shared" si="87"/>
        <v>0</v>
      </c>
      <c r="AB180" s="1" t="str" cm="1">
        <f t="array" ref="AB180">IF(INDEX(Utilities!180:180,$B$15)="","",INDEX(Utilities!180:180,$B$15))</f>
        <v/>
      </c>
      <c r="AC180" s="1" t="str" cm="1">
        <f t="array" ref="AC180">IF(INDEX(Utilities!180:180,$B$15 + 3)="","",INDEX(Utilities!180:180,$B$15 + 3))</f>
        <v/>
      </c>
      <c r="AE180">
        <f t="shared" si="122"/>
        <v>2190</v>
      </c>
      <c r="AF180">
        <f t="shared" si="104"/>
        <v>2040</v>
      </c>
      <c r="AG180" cm="1">
        <f t="array" ref="AG180">IF(AF180&gt;=MAX($D$3:$D$100),MAX($D$3:$D$100),IF(AE180&lt;$D$3,$D$3,INDEX($D$3:$D$100,MATCH(AE180,$D$3:$D$100)+1)))</f>
        <v>2040</v>
      </c>
      <c r="AH180">
        <f t="shared" si="105"/>
        <v>2.6800000000000001E-4</v>
      </c>
      <c r="AI180">
        <f t="shared" si="106"/>
        <v>2.6800000000000001E-4</v>
      </c>
      <c r="AJ180">
        <f t="shared" si="107"/>
        <v>2.6800000000000001E-4</v>
      </c>
      <c r="AK180">
        <f t="shared" si="88"/>
        <v>0.285688</v>
      </c>
      <c r="AL180">
        <f t="shared" si="89"/>
        <v>0</v>
      </c>
      <c r="AN180" s="1" t="str" cm="1">
        <f t="array" ref="AN180">IF(INDEX(Utilities!180:180,$B$15)="","",INDEX(Utilities!180:180,$B$15))</f>
        <v/>
      </c>
      <c r="AO180" s="1" t="str" cm="1">
        <f t="array" ref="AO180">IF(INDEX(Utilities!180:180,$B$15 + 4)="","",INDEX(Utilities!180:180,$B$15 + 4))</f>
        <v/>
      </c>
      <c r="AQ180">
        <f t="shared" si="123"/>
        <v>2190</v>
      </c>
      <c r="AR180">
        <f t="shared" si="108"/>
        <v>2040</v>
      </c>
      <c r="AS180" cm="1">
        <f t="array" ref="AS180">IF(AR180&gt;=MAX($D$3:$D$100),MAX($D$3:$D$100),IF(AQ180&lt;$D$3,$D$3,INDEX($D$3:$D$100,MATCH(AQ180,$D$3:$D$100)+1)))</f>
        <v>2040</v>
      </c>
      <c r="AT180">
        <f t="shared" si="109"/>
        <v>6.0300000000000002E-5</v>
      </c>
      <c r="AU180">
        <f t="shared" si="110"/>
        <v>6.0300000000000002E-5</v>
      </c>
      <c r="AV180">
        <f t="shared" si="111"/>
        <v>6.0300000000000002E-5</v>
      </c>
      <c r="AW180">
        <f t="shared" si="90"/>
        <v>6.4279799999999998E-2</v>
      </c>
      <c r="AX180">
        <f t="shared" si="91"/>
        <v>0</v>
      </c>
      <c r="BC180">
        <f t="shared" si="124"/>
        <v>2190</v>
      </c>
      <c r="BD180">
        <f t="shared" si="112"/>
        <v>2040</v>
      </c>
      <c r="BE180" cm="1">
        <f t="array" ref="BE180">IF(BD180&gt;=MAX($D$3:$D$100),MAX($D$3:$D$100),IF(BC180&lt;$D$3,$D$3,INDEX($D$3:$D$100,MATCH(BC180,$D$3:$D$100)+1)))</f>
        <v>2040</v>
      </c>
      <c r="BF180">
        <f t="shared" si="113"/>
        <v>0.40600000000000003</v>
      </c>
      <c r="BG180">
        <f t="shared" si="114"/>
        <v>0.40600000000000003</v>
      </c>
      <c r="BH180">
        <f t="shared" si="115"/>
        <v>0.40600000000000003</v>
      </c>
      <c r="BI180">
        <f t="shared" si="92"/>
        <v>432.79600000000005</v>
      </c>
      <c r="BJ180">
        <f t="shared" si="93"/>
        <v>0</v>
      </c>
      <c r="BM180" s="1" t="str" cm="1">
        <f t="array" ref="BM180">IF(INDEX(Utilities!180:180,$B$15 + 6)="","",INDEX(Utilities!180:180,$B$15 + 6))</f>
        <v/>
      </c>
      <c r="BO180">
        <f t="shared" si="125"/>
        <v>2190</v>
      </c>
      <c r="BP180">
        <f t="shared" si="116"/>
        <v>2040</v>
      </c>
      <c r="BQ180" cm="1">
        <f t="array" ref="BQ180">IF(BP180&gt;=MAX($D$3:$D$100),MAX($D$3:$D$100),IF(BO180&lt;$D$3,$D$3,INDEX($D$3:$D$100,MATCH(BO180,$D$3:$D$100)+1)))</f>
        <v>2040</v>
      </c>
      <c r="BR180">
        <f t="shared" si="117"/>
        <v>6.1510000000000007</v>
      </c>
      <c r="BS180">
        <f t="shared" si="118"/>
        <v>6.1510000000000007</v>
      </c>
      <c r="BT180">
        <f t="shared" si="119"/>
        <v>6.1510000000000007</v>
      </c>
      <c r="BU180">
        <f t="shared" si="94"/>
        <v>6556.9660000000003</v>
      </c>
      <c r="BV180">
        <f t="shared" si="95"/>
        <v>0</v>
      </c>
    </row>
    <row r="181" spans="7:74" x14ac:dyDescent="0.25">
      <c r="G181">
        <f t="shared" si="120"/>
        <v>2191</v>
      </c>
      <c r="H181">
        <f t="shared" si="96"/>
        <v>2040</v>
      </c>
      <c r="I181" cm="1">
        <f t="array" ref="I181">IF(H181&gt;=MAX($D$3:$D$100),MAX($D$3:$D$100),IF(G181&lt;$D$3,$D$3,INDEX($D$3:$D$100,MATCH(G181,$D$3:$D$100)+1)))</f>
        <v>2040</v>
      </c>
      <c r="J181">
        <f t="shared" si="97"/>
        <v>4.0300000000000002E-2</v>
      </c>
      <c r="K181">
        <f t="shared" si="98"/>
        <v>4.0300000000000002E-2</v>
      </c>
      <c r="L181">
        <f t="shared" si="99"/>
        <v>4.0300000000000002E-2</v>
      </c>
      <c r="M181">
        <f t="shared" si="84"/>
        <v>42.959800000000001</v>
      </c>
      <c r="N181">
        <f t="shared" si="85"/>
        <v>0</v>
      </c>
      <c r="S181">
        <f t="shared" si="121"/>
        <v>2191</v>
      </c>
      <c r="T181">
        <f t="shared" si="100"/>
        <v>2040</v>
      </c>
      <c r="U181" cm="1">
        <f t="array" ref="U181">IF(T181&gt;=MAX($D$3:$D$100),MAX($D$3:$D$100),IF(S181&lt;$D$3,$D$3,INDEX($D$3:$D$100,MATCH(S181,$D$3:$D$100)+1)))</f>
        <v>2040</v>
      </c>
      <c r="V181">
        <f t="shared" si="101"/>
        <v>2.73E-5</v>
      </c>
      <c r="W181">
        <f t="shared" si="102"/>
        <v>2.73E-5</v>
      </c>
      <c r="X181">
        <f t="shared" si="103"/>
        <v>2.73E-5</v>
      </c>
      <c r="Y181">
        <f t="shared" si="86"/>
        <v>2.9101800000000001E-2</v>
      </c>
      <c r="Z181">
        <f t="shared" si="87"/>
        <v>0</v>
      </c>
      <c r="AB181" s="1" t="str" cm="1">
        <f t="array" ref="AB181">IF(INDEX(Utilities!181:181,$B$15)="","",INDEX(Utilities!181:181,$B$15))</f>
        <v/>
      </c>
      <c r="AC181" s="1" t="str" cm="1">
        <f t="array" ref="AC181">IF(INDEX(Utilities!181:181,$B$15 + 3)="","",INDEX(Utilities!181:181,$B$15 + 3))</f>
        <v/>
      </c>
      <c r="AE181">
        <f t="shared" si="122"/>
        <v>2191</v>
      </c>
      <c r="AF181">
        <f t="shared" si="104"/>
        <v>2040</v>
      </c>
      <c r="AG181" cm="1">
        <f t="array" ref="AG181">IF(AF181&gt;=MAX($D$3:$D$100),MAX($D$3:$D$100),IF(AE181&lt;$D$3,$D$3,INDEX($D$3:$D$100,MATCH(AE181,$D$3:$D$100)+1)))</f>
        <v>2040</v>
      </c>
      <c r="AH181">
        <f t="shared" si="105"/>
        <v>2.6800000000000001E-4</v>
      </c>
      <c r="AI181">
        <f t="shared" si="106"/>
        <v>2.6800000000000001E-4</v>
      </c>
      <c r="AJ181">
        <f t="shared" si="107"/>
        <v>2.6800000000000001E-4</v>
      </c>
      <c r="AK181">
        <f t="shared" si="88"/>
        <v>0.285688</v>
      </c>
      <c r="AL181">
        <f t="shared" si="89"/>
        <v>0</v>
      </c>
      <c r="AN181" s="1" t="str" cm="1">
        <f t="array" ref="AN181">IF(INDEX(Utilities!181:181,$B$15)="","",INDEX(Utilities!181:181,$B$15))</f>
        <v/>
      </c>
      <c r="AO181" s="1" t="str" cm="1">
        <f t="array" ref="AO181">IF(INDEX(Utilities!181:181,$B$15 + 4)="","",INDEX(Utilities!181:181,$B$15 + 4))</f>
        <v/>
      </c>
      <c r="AQ181">
        <f t="shared" si="123"/>
        <v>2191</v>
      </c>
      <c r="AR181">
        <f t="shared" si="108"/>
        <v>2040</v>
      </c>
      <c r="AS181" cm="1">
        <f t="array" ref="AS181">IF(AR181&gt;=MAX($D$3:$D$100),MAX($D$3:$D$100),IF(AQ181&lt;$D$3,$D$3,INDEX($D$3:$D$100,MATCH(AQ181,$D$3:$D$100)+1)))</f>
        <v>2040</v>
      </c>
      <c r="AT181">
        <f t="shared" si="109"/>
        <v>6.0300000000000002E-5</v>
      </c>
      <c r="AU181">
        <f t="shared" si="110"/>
        <v>6.0300000000000002E-5</v>
      </c>
      <c r="AV181">
        <f t="shared" si="111"/>
        <v>6.0300000000000002E-5</v>
      </c>
      <c r="AW181">
        <f t="shared" si="90"/>
        <v>6.4279799999999998E-2</v>
      </c>
      <c r="AX181">
        <f t="shared" si="91"/>
        <v>0</v>
      </c>
      <c r="BC181">
        <f t="shared" si="124"/>
        <v>2191</v>
      </c>
      <c r="BD181">
        <f t="shared" si="112"/>
        <v>2040</v>
      </c>
      <c r="BE181" cm="1">
        <f t="array" ref="BE181">IF(BD181&gt;=MAX($D$3:$D$100),MAX($D$3:$D$100),IF(BC181&lt;$D$3,$D$3,INDEX($D$3:$D$100,MATCH(BC181,$D$3:$D$100)+1)))</f>
        <v>2040</v>
      </c>
      <c r="BF181">
        <f t="shared" si="113"/>
        <v>0.40600000000000003</v>
      </c>
      <c r="BG181">
        <f t="shared" si="114"/>
        <v>0.40600000000000003</v>
      </c>
      <c r="BH181">
        <f t="shared" si="115"/>
        <v>0.40600000000000003</v>
      </c>
      <c r="BI181">
        <f t="shared" si="92"/>
        <v>432.79600000000005</v>
      </c>
      <c r="BJ181">
        <f t="shared" si="93"/>
        <v>0</v>
      </c>
      <c r="BM181" s="1" t="str" cm="1">
        <f t="array" ref="BM181">IF(INDEX(Utilities!181:181,$B$15 + 6)="","",INDEX(Utilities!181:181,$B$15 + 6))</f>
        <v/>
      </c>
      <c r="BO181">
        <f t="shared" si="125"/>
        <v>2191</v>
      </c>
      <c r="BP181">
        <f t="shared" si="116"/>
        <v>2040</v>
      </c>
      <c r="BQ181" cm="1">
        <f t="array" ref="BQ181">IF(BP181&gt;=MAX($D$3:$D$100),MAX($D$3:$D$100),IF(BO181&lt;$D$3,$D$3,INDEX($D$3:$D$100,MATCH(BO181,$D$3:$D$100)+1)))</f>
        <v>2040</v>
      </c>
      <c r="BR181">
        <f t="shared" si="117"/>
        <v>6.1510000000000007</v>
      </c>
      <c r="BS181">
        <f t="shared" si="118"/>
        <v>6.1510000000000007</v>
      </c>
      <c r="BT181">
        <f t="shared" si="119"/>
        <v>6.1510000000000007</v>
      </c>
      <c r="BU181">
        <f t="shared" si="94"/>
        <v>6556.9660000000003</v>
      </c>
      <c r="BV181">
        <f t="shared" si="95"/>
        <v>0</v>
      </c>
    </row>
    <row r="182" spans="7:74" x14ac:dyDescent="0.25">
      <c r="G182">
        <f t="shared" si="120"/>
        <v>2192</v>
      </c>
      <c r="H182">
        <f t="shared" si="96"/>
        <v>2040</v>
      </c>
      <c r="I182" cm="1">
        <f t="array" ref="I182">IF(H182&gt;=MAX($D$3:$D$100),MAX($D$3:$D$100),IF(G182&lt;$D$3,$D$3,INDEX($D$3:$D$100,MATCH(G182,$D$3:$D$100)+1)))</f>
        <v>2040</v>
      </c>
      <c r="J182">
        <f t="shared" si="97"/>
        <v>4.0300000000000002E-2</v>
      </c>
      <c r="K182">
        <f t="shared" si="98"/>
        <v>4.0300000000000002E-2</v>
      </c>
      <c r="L182">
        <f t="shared" si="99"/>
        <v>4.0300000000000002E-2</v>
      </c>
      <c r="M182">
        <f t="shared" si="84"/>
        <v>42.959800000000001</v>
      </c>
      <c r="N182">
        <f t="shared" si="85"/>
        <v>0</v>
      </c>
      <c r="S182">
        <f t="shared" si="121"/>
        <v>2192</v>
      </c>
      <c r="T182">
        <f t="shared" si="100"/>
        <v>2040</v>
      </c>
      <c r="U182" cm="1">
        <f t="array" ref="U182">IF(T182&gt;=MAX($D$3:$D$100),MAX($D$3:$D$100),IF(S182&lt;$D$3,$D$3,INDEX($D$3:$D$100,MATCH(S182,$D$3:$D$100)+1)))</f>
        <v>2040</v>
      </c>
      <c r="V182">
        <f t="shared" si="101"/>
        <v>2.73E-5</v>
      </c>
      <c r="W182">
        <f t="shared" si="102"/>
        <v>2.73E-5</v>
      </c>
      <c r="X182">
        <f t="shared" si="103"/>
        <v>2.73E-5</v>
      </c>
      <c r="Y182">
        <f t="shared" si="86"/>
        <v>2.9101800000000001E-2</v>
      </c>
      <c r="Z182">
        <f t="shared" si="87"/>
        <v>0</v>
      </c>
      <c r="AB182" s="1" t="str" cm="1">
        <f t="array" ref="AB182">IF(INDEX(Utilities!182:182,$B$15)="","",INDEX(Utilities!182:182,$B$15))</f>
        <v/>
      </c>
      <c r="AC182" s="1" t="str" cm="1">
        <f t="array" ref="AC182">IF(INDEX(Utilities!182:182,$B$15 + 3)="","",INDEX(Utilities!182:182,$B$15 + 3))</f>
        <v/>
      </c>
      <c r="AE182">
        <f t="shared" si="122"/>
        <v>2192</v>
      </c>
      <c r="AF182">
        <f t="shared" si="104"/>
        <v>2040</v>
      </c>
      <c r="AG182" cm="1">
        <f t="array" ref="AG182">IF(AF182&gt;=MAX($D$3:$D$100),MAX($D$3:$D$100),IF(AE182&lt;$D$3,$D$3,INDEX($D$3:$D$100,MATCH(AE182,$D$3:$D$100)+1)))</f>
        <v>2040</v>
      </c>
      <c r="AH182">
        <f t="shared" si="105"/>
        <v>2.6800000000000001E-4</v>
      </c>
      <c r="AI182">
        <f t="shared" si="106"/>
        <v>2.6800000000000001E-4</v>
      </c>
      <c r="AJ182">
        <f t="shared" si="107"/>
        <v>2.6800000000000001E-4</v>
      </c>
      <c r="AK182">
        <f t="shared" si="88"/>
        <v>0.285688</v>
      </c>
      <c r="AL182">
        <f t="shared" si="89"/>
        <v>0</v>
      </c>
      <c r="AN182" s="1" t="str" cm="1">
        <f t="array" ref="AN182">IF(INDEX(Utilities!182:182,$B$15)="","",INDEX(Utilities!182:182,$B$15))</f>
        <v/>
      </c>
      <c r="AO182" s="1" t="str" cm="1">
        <f t="array" ref="AO182">IF(INDEX(Utilities!182:182,$B$15 + 4)="","",INDEX(Utilities!182:182,$B$15 + 4))</f>
        <v/>
      </c>
      <c r="AQ182">
        <f t="shared" si="123"/>
        <v>2192</v>
      </c>
      <c r="AR182">
        <f t="shared" si="108"/>
        <v>2040</v>
      </c>
      <c r="AS182" cm="1">
        <f t="array" ref="AS182">IF(AR182&gt;=MAX($D$3:$D$100),MAX($D$3:$D$100),IF(AQ182&lt;$D$3,$D$3,INDEX($D$3:$D$100,MATCH(AQ182,$D$3:$D$100)+1)))</f>
        <v>2040</v>
      </c>
      <c r="AT182">
        <f t="shared" si="109"/>
        <v>6.0300000000000002E-5</v>
      </c>
      <c r="AU182">
        <f t="shared" si="110"/>
        <v>6.0300000000000002E-5</v>
      </c>
      <c r="AV182">
        <f t="shared" si="111"/>
        <v>6.0300000000000002E-5</v>
      </c>
      <c r="AW182">
        <f t="shared" si="90"/>
        <v>6.4279799999999998E-2</v>
      </c>
      <c r="AX182">
        <f t="shared" si="91"/>
        <v>0</v>
      </c>
      <c r="BC182">
        <f t="shared" si="124"/>
        <v>2192</v>
      </c>
      <c r="BD182">
        <f t="shared" si="112"/>
        <v>2040</v>
      </c>
      <c r="BE182" cm="1">
        <f t="array" ref="BE182">IF(BD182&gt;=MAX($D$3:$D$100),MAX($D$3:$D$100),IF(BC182&lt;$D$3,$D$3,INDEX($D$3:$D$100,MATCH(BC182,$D$3:$D$100)+1)))</f>
        <v>2040</v>
      </c>
      <c r="BF182">
        <f t="shared" si="113"/>
        <v>0.40600000000000003</v>
      </c>
      <c r="BG182">
        <f t="shared" si="114"/>
        <v>0.40600000000000003</v>
      </c>
      <c r="BH182">
        <f t="shared" si="115"/>
        <v>0.40600000000000003</v>
      </c>
      <c r="BI182">
        <f t="shared" si="92"/>
        <v>432.79600000000005</v>
      </c>
      <c r="BJ182">
        <f t="shared" si="93"/>
        <v>0</v>
      </c>
      <c r="BM182" s="1" t="str" cm="1">
        <f t="array" ref="BM182">IF(INDEX(Utilities!182:182,$B$15 + 6)="","",INDEX(Utilities!182:182,$B$15 + 6))</f>
        <v/>
      </c>
      <c r="BO182">
        <f t="shared" si="125"/>
        <v>2192</v>
      </c>
      <c r="BP182">
        <f t="shared" si="116"/>
        <v>2040</v>
      </c>
      <c r="BQ182" cm="1">
        <f t="array" ref="BQ182">IF(BP182&gt;=MAX($D$3:$D$100),MAX($D$3:$D$100),IF(BO182&lt;$D$3,$D$3,INDEX($D$3:$D$100,MATCH(BO182,$D$3:$D$100)+1)))</f>
        <v>2040</v>
      </c>
      <c r="BR182">
        <f t="shared" si="117"/>
        <v>6.1510000000000007</v>
      </c>
      <c r="BS182">
        <f t="shared" si="118"/>
        <v>6.1510000000000007</v>
      </c>
      <c r="BT182">
        <f t="shared" si="119"/>
        <v>6.1510000000000007</v>
      </c>
      <c r="BU182">
        <f t="shared" si="94"/>
        <v>6556.9660000000003</v>
      </c>
      <c r="BV182">
        <f t="shared" si="95"/>
        <v>0</v>
      </c>
    </row>
    <row r="183" spans="7:74" x14ac:dyDescent="0.25">
      <c r="G183">
        <f t="shared" si="120"/>
        <v>2193</v>
      </c>
      <c r="H183">
        <f t="shared" si="96"/>
        <v>2040</v>
      </c>
      <c r="I183" cm="1">
        <f t="array" ref="I183">IF(H183&gt;=MAX($D$3:$D$100),MAX($D$3:$D$100),IF(G183&lt;$D$3,$D$3,INDEX($D$3:$D$100,MATCH(G183,$D$3:$D$100)+1)))</f>
        <v>2040</v>
      </c>
      <c r="J183">
        <f t="shared" si="97"/>
        <v>4.0300000000000002E-2</v>
      </c>
      <c r="K183">
        <f t="shared" si="98"/>
        <v>4.0300000000000002E-2</v>
      </c>
      <c r="L183">
        <f t="shared" si="99"/>
        <v>4.0300000000000002E-2</v>
      </c>
      <c r="M183">
        <f t="shared" si="84"/>
        <v>42.959800000000001</v>
      </c>
      <c r="N183">
        <f t="shared" si="85"/>
        <v>0</v>
      </c>
      <c r="S183">
        <f t="shared" si="121"/>
        <v>2193</v>
      </c>
      <c r="T183">
        <f t="shared" si="100"/>
        <v>2040</v>
      </c>
      <c r="U183" cm="1">
        <f t="array" ref="U183">IF(T183&gt;=MAX($D$3:$D$100),MAX($D$3:$D$100),IF(S183&lt;$D$3,$D$3,INDEX($D$3:$D$100,MATCH(S183,$D$3:$D$100)+1)))</f>
        <v>2040</v>
      </c>
      <c r="V183">
        <f t="shared" si="101"/>
        <v>2.73E-5</v>
      </c>
      <c r="W183">
        <f t="shared" si="102"/>
        <v>2.73E-5</v>
      </c>
      <c r="X183">
        <f t="shared" si="103"/>
        <v>2.73E-5</v>
      </c>
      <c r="Y183">
        <f t="shared" si="86"/>
        <v>2.9101800000000001E-2</v>
      </c>
      <c r="Z183">
        <f t="shared" si="87"/>
        <v>0</v>
      </c>
      <c r="AB183" s="1" t="str" cm="1">
        <f t="array" ref="AB183">IF(INDEX(Utilities!183:183,$B$15)="","",INDEX(Utilities!183:183,$B$15))</f>
        <v/>
      </c>
      <c r="AC183" s="1" t="str" cm="1">
        <f t="array" ref="AC183">IF(INDEX(Utilities!183:183,$B$15 + 3)="","",INDEX(Utilities!183:183,$B$15 + 3))</f>
        <v/>
      </c>
      <c r="AE183">
        <f t="shared" si="122"/>
        <v>2193</v>
      </c>
      <c r="AF183">
        <f t="shared" si="104"/>
        <v>2040</v>
      </c>
      <c r="AG183" cm="1">
        <f t="array" ref="AG183">IF(AF183&gt;=MAX($D$3:$D$100),MAX($D$3:$D$100),IF(AE183&lt;$D$3,$D$3,INDEX($D$3:$D$100,MATCH(AE183,$D$3:$D$100)+1)))</f>
        <v>2040</v>
      </c>
      <c r="AH183">
        <f t="shared" si="105"/>
        <v>2.6800000000000001E-4</v>
      </c>
      <c r="AI183">
        <f t="shared" si="106"/>
        <v>2.6800000000000001E-4</v>
      </c>
      <c r="AJ183">
        <f t="shared" si="107"/>
        <v>2.6800000000000001E-4</v>
      </c>
      <c r="AK183">
        <f t="shared" si="88"/>
        <v>0.285688</v>
      </c>
      <c r="AL183">
        <f t="shared" si="89"/>
        <v>0</v>
      </c>
      <c r="AN183" s="1" t="str" cm="1">
        <f t="array" ref="AN183">IF(INDEX(Utilities!183:183,$B$15)="","",INDEX(Utilities!183:183,$B$15))</f>
        <v/>
      </c>
      <c r="AO183" s="1" t="str" cm="1">
        <f t="array" ref="AO183">IF(INDEX(Utilities!183:183,$B$15 + 4)="","",INDEX(Utilities!183:183,$B$15 + 4))</f>
        <v/>
      </c>
      <c r="AQ183">
        <f t="shared" si="123"/>
        <v>2193</v>
      </c>
      <c r="AR183">
        <f t="shared" si="108"/>
        <v>2040</v>
      </c>
      <c r="AS183" cm="1">
        <f t="array" ref="AS183">IF(AR183&gt;=MAX($D$3:$D$100),MAX($D$3:$D$100),IF(AQ183&lt;$D$3,$D$3,INDEX($D$3:$D$100,MATCH(AQ183,$D$3:$D$100)+1)))</f>
        <v>2040</v>
      </c>
      <c r="AT183">
        <f t="shared" si="109"/>
        <v>6.0300000000000002E-5</v>
      </c>
      <c r="AU183">
        <f t="shared" si="110"/>
        <v>6.0300000000000002E-5</v>
      </c>
      <c r="AV183">
        <f t="shared" si="111"/>
        <v>6.0300000000000002E-5</v>
      </c>
      <c r="AW183">
        <f t="shared" si="90"/>
        <v>6.4279799999999998E-2</v>
      </c>
      <c r="AX183">
        <f t="shared" si="91"/>
        <v>0</v>
      </c>
      <c r="BC183">
        <f t="shared" si="124"/>
        <v>2193</v>
      </c>
      <c r="BD183">
        <f t="shared" si="112"/>
        <v>2040</v>
      </c>
      <c r="BE183" cm="1">
        <f t="array" ref="BE183">IF(BD183&gt;=MAX($D$3:$D$100),MAX($D$3:$D$100),IF(BC183&lt;$D$3,$D$3,INDEX($D$3:$D$100,MATCH(BC183,$D$3:$D$100)+1)))</f>
        <v>2040</v>
      </c>
      <c r="BF183">
        <f t="shared" si="113"/>
        <v>0.40600000000000003</v>
      </c>
      <c r="BG183">
        <f t="shared" si="114"/>
        <v>0.40600000000000003</v>
      </c>
      <c r="BH183">
        <f t="shared" si="115"/>
        <v>0.40600000000000003</v>
      </c>
      <c r="BI183">
        <f t="shared" si="92"/>
        <v>432.79600000000005</v>
      </c>
      <c r="BJ183">
        <f t="shared" si="93"/>
        <v>0</v>
      </c>
      <c r="BM183" s="1" t="str" cm="1">
        <f t="array" ref="BM183">IF(INDEX(Utilities!183:183,$B$15 + 6)="","",INDEX(Utilities!183:183,$B$15 + 6))</f>
        <v/>
      </c>
      <c r="BO183">
        <f t="shared" si="125"/>
        <v>2193</v>
      </c>
      <c r="BP183">
        <f t="shared" si="116"/>
        <v>2040</v>
      </c>
      <c r="BQ183" cm="1">
        <f t="array" ref="BQ183">IF(BP183&gt;=MAX($D$3:$D$100),MAX($D$3:$D$100),IF(BO183&lt;$D$3,$D$3,INDEX($D$3:$D$100,MATCH(BO183,$D$3:$D$100)+1)))</f>
        <v>2040</v>
      </c>
      <c r="BR183">
        <f t="shared" si="117"/>
        <v>6.1510000000000007</v>
      </c>
      <c r="BS183">
        <f t="shared" si="118"/>
        <v>6.1510000000000007</v>
      </c>
      <c r="BT183">
        <f t="shared" si="119"/>
        <v>6.1510000000000007</v>
      </c>
      <c r="BU183">
        <f t="shared" si="94"/>
        <v>6556.9660000000003</v>
      </c>
      <c r="BV183">
        <f t="shared" si="95"/>
        <v>0</v>
      </c>
    </row>
    <row r="184" spans="7:74" x14ac:dyDescent="0.25">
      <c r="G184">
        <f t="shared" si="120"/>
        <v>2194</v>
      </c>
      <c r="H184">
        <f t="shared" si="96"/>
        <v>2040</v>
      </c>
      <c r="I184" cm="1">
        <f t="array" ref="I184">IF(H184&gt;=MAX($D$3:$D$100),MAX($D$3:$D$100),IF(G184&lt;$D$3,$D$3,INDEX($D$3:$D$100,MATCH(G184,$D$3:$D$100)+1)))</f>
        <v>2040</v>
      </c>
      <c r="J184">
        <f t="shared" si="97"/>
        <v>4.0300000000000002E-2</v>
      </c>
      <c r="K184">
        <f t="shared" si="98"/>
        <v>4.0300000000000002E-2</v>
      </c>
      <c r="L184">
        <f t="shared" si="99"/>
        <v>4.0300000000000002E-2</v>
      </c>
      <c r="M184">
        <f t="shared" si="84"/>
        <v>42.959800000000001</v>
      </c>
      <c r="N184">
        <f t="shared" si="85"/>
        <v>0</v>
      </c>
      <c r="S184">
        <f t="shared" si="121"/>
        <v>2194</v>
      </c>
      <c r="T184">
        <f t="shared" si="100"/>
        <v>2040</v>
      </c>
      <c r="U184" cm="1">
        <f t="array" ref="U184">IF(T184&gt;=MAX($D$3:$D$100),MAX($D$3:$D$100),IF(S184&lt;$D$3,$D$3,INDEX($D$3:$D$100,MATCH(S184,$D$3:$D$100)+1)))</f>
        <v>2040</v>
      </c>
      <c r="V184">
        <f t="shared" si="101"/>
        <v>2.73E-5</v>
      </c>
      <c r="W184">
        <f t="shared" si="102"/>
        <v>2.73E-5</v>
      </c>
      <c r="X184">
        <f t="shared" si="103"/>
        <v>2.73E-5</v>
      </c>
      <c r="Y184">
        <f t="shared" si="86"/>
        <v>2.9101800000000001E-2</v>
      </c>
      <c r="Z184">
        <f t="shared" si="87"/>
        <v>0</v>
      </c>
      <c r="AB184" s="1" t="str" cm="1">
        <f t="array" ref="AB184">IF(INDEX(Utilities!184:184,$B$15)="","",INDEX(Utilities!184:184,$B$15))</f>
        <v/>
      </c>
      <c r="AC184" s="1" t="str" cm="1">
        <f t="array" ref="AC184">IF(INDEX(Utilities!184:184,$B$15 + 3)="","",INDEX(Utilities!184:184,$B$15 + 3))</f>
        <v/>
      </c>
      <c r="AE184">
        <f t="shared" si="122"/>
        <v>2194</v>
      </c>
      <c r="AF184">
        <f t="shared" si="104"/>
        <v>2040</v>
      </c>
      <c r="AG184" cm="1">
        <f t="array" ref="AG184">IF(AF184&gt;=MAX($D$3:$D$100),MAX($D$3:$D$100),IF(AE184&lt;$D$3,$D$3,INDEX($D$3:$D$100,MATCH(AE184,$D$3:$D$100)+1)))</f>
        <v>2040</v>
      </c>
      <c r="AH184">
        <f t="shared" si="105"/>
        <v>2.6800000000000001E-4</v>
      </c>
      <c r="AI184">
        <f t="shared" si="106"/>
        <v>2.6800000000000001E-4</v>
      </c>
      <c r="AJ184">
        <f t="shared" si="107"/>
        <v>2.6800000000000001E-4</v>
      </c>
      <c r="AK184">
        <f t="shared" si="88"/>
        <v>0.285688</v>
      </c>
      <c r="AL184">
        <f t="shared" si="89"/>
        <v>0</v>
      </c>
      <c r="AN184" s="1" t="str" cm="1">
        <f t="array" ref="AN184">IF(INDEX(Utilities!184:184,$B$15)="","",INDEX(Utilities!184:184,$B$15))</f>
        <v/>
      </c>
      <c r="AO184" s="1" t="str" cm="1">
        <f t="array" ref="AO184">IF(INDEX(Utilities!184:184,$B$15 + 4)="","",INDEX(Utilities!184:184,$B$15 + 4))</f>
        <v/>
      </c>
      <c r="AQ184">
        <f t="shared" si="123"/>
        <v>2194</v>
      </c>
      <c r="AR184">
        <f t="shared" si="108"/>
        <v>2040</v>
      </c>
      <c r="AS184" cm="1">
        <f t="array" ref="AS184">IF(AR184&gt;=MAX($D$3:$D$100),MAX($D$3:$D$100),IF(AQ184&lt;$D$3,$D$3,INDEX($D$3:$D$100,MATCH(AQ184,$D$3:$D$100)+1)))</f>
        <v>2040</v>
      </c>
      <c r="AT184">
        <f t="shared" si="109"/>
        <v>6.0300000000000002E-5</v>
      </c>
      <c r="AU184">
        <f t="shared" si="110"/>
        <v>6.0300000000000002E-5</v>
      </c>
      <c r="AV184">
        <f t="shared" si="111"/>
        <v>6.0300000000000002E-5</v>
      </c>
      <c r="AW184">
        <f t="shared" si="90"/>
        <v>6.4279799999999998E-2</v>
      </c>
      <c r="AX184">
        <f t="shared" si="91"/>
        <v>0</v>
      </c>
      <c r="BC184">
        <f t="shared" si="124"/>
        <v>2194</v>
      </c>
      <c r="BD184">
        <f t="shared" si="112"/>
        <v>2040</v>
      </c>
      <c r="BE184" cm="1">
        <f t="array" ref="BE184">IF(BD184&gt;=MAX($D$3:$D$100),MAX($D$3:$D$100),IF(BC184&lt;$D$3,$D$3,INDEX($D$3:$D$100,MATCH(BC184,$D$3:$D$100)+1)))</f>
        <v>2040</v>
      </c>
      <c r="BF184">
        <f t="shared" si="113"/>
        <v>0.40600000000000003</v>
      </c>
      <c r="BG184">
        <f t="shared" si="114"/>
        <v>0.40600000000000003</v>
      </c>
      <c r="BH184">
        <f t="shared" si="115"/>
        <v>0.40600000000000003</v>
      </c>
      <c r="BI184">
        <f t="shared" si="92"/>
        <v>432.79600000000005</v>
      </c>
      <c r="BJ184">
        <f t="shared" si="93"/>
        <v>0</v>
      </c>
      <c r="BM184" s="1" t="str" cm="1">
        <f t="array" ref="BM184">IF(INDEX(Utilities!184:184,$B$15 + 6)="","",INDEX(Utilities!184:184,$B$15 + 6))</f>
        <v/>
      </c>
      <c r="BO184">
        <f t="shared" si="125"/>
        <v>2194</v>
      </c>
      <c r="BP184">
        <f t="shared" si="116"/>
        <v>2040</v>
      </c>
      <c r="BQ184" cm="1">
        <f t="array" ref="BQ184">IF(BP184&gt;=MAX($D$3:$D$100),MAX($D$3:$D$100),IF(BO184&lt;$D$3,$D$3,INDEX($D$3:$D$100,MATCH(BO184,$D$3:$D$100)+1)))</f>
        <v>2040</v>
      </c>
      <c r="BR184">
        <f t="shared" si="117"/>
        <v>6.1510000000000007</v>
      </c>
      <c r="BS184">
        <f t="shared" si="118"/>
        <v>6.1510000000000007</v>
      </c>
      <c r="BT184">
        <f t="shared" si="119"/>
        <v>6.1510000000000007</v>
      </c>
      <c r="BU184">
        <f t="shared" si="94"/>
        <v>6556.9660000000003</v>
      </c>
      <c r="BV184">
        <f t="shared" si="95"/>
        <v>0</v>
      </c>
    </row>
    <row r="185" spans="7:74" x14ac:dyDescent="0.25">
      <c r="G185">
        <f t="shared" si="120"/>
        <v>2195</v>
      </c>
      <c r="H185">
        <f t="shared" si="96"/>
        <v>2040</v>
      </c>
      <c r="I185" cm="1">
        <f t="array" ref="I185">IF(H185&gt;=MAX($D$3:$D$100),MAX($D$3:$D$100),IF(G185&lt;$D$3,$D$3,INDEX($D$3:$D$100,MATCH(G185,$D$3:$D$100)+1)))</f>
        <v>2040</v>
      </c>
      <c r="J185">
        <f t="shared" si="97"/>
        <v>4.0300000000000002E-2</v>
      </c>
      <c r="K185">
        <f t="shared" si="98"/>
        <v>4.0300000000000002E-2</v>
      </c>
      <c r="L185">
        <f t="shared" si="99"/>
        <v>4.0300000000000002E-2</v>
      </c>
      <c r="M185">
        <f t="shared" si="84"/>
        <v>42.959800000000001</v>
      </c>
      <c r="N185">
        <f t="shared" si="85"/>
        <v>0</v>
      </c>
      <c r="S185">
        <f t="shared" si="121"/>
        <v>2195</v>
      </c>
      <c r="T185">
        <f t="shared" si="100"/>
        <v>2040</v>
      </c>
      <c r="U185" cm="1">
        <f t="array" ref="U185">IF(T185&gt;=MAX($D$3:$D$100),MAX($D$3:$D$100),IF(S185&lt;$D$3,$D$3,INDEX($D$3:$D$100,MATCH(S185,$D$3:$D$100)+1)))</f>
        <v>2040</v>
      </c>
      <c r="V185">
        <f t="shared" si="101"/>
        <v>2.73E-5</v>
      </c>
      <c r="W185">
        <f t="shared" si="102"/>
        <v>2.73E-5</v>
      </c>
      <c r="X185">
        <f t="shared" si="103"/>
        <v>2.73E-5</v>
      </c>
      <c r="Y185">
        <f t="shared" si="86"/>
        <v>2.9101800000000001E-2</v>
      </c>
      <c r="Z185">
        <f t="shared" si="87"/>
        <v>0</v>
      </c>
      <c r="AB185" s="1" t="str" cm="1">
        <f t="array" ref="AB185">IF(INDEX(Utilities!185:185,$B$15)="","",INDEX(Utilities!185:185,$B$15))</f>
        <v/>
      </c>
      <c r="AC185" s="1" t="str" cm="1">
        <f t="array" ref="AC185">IF(INDEX(Utilities!185:185,$B$15 + 3)="","",INDEX(Utilities!185:185,$B$15 + 3))</f>
        <v/>
      </c>
      <c r="AE185">
        <f t="shared" si="122"/>
        <v>2195</v>
      </c>
      <c r="AF185">
        <f t="shared" si="104"/>
        <v>2040</v>
      </c>
      <c r="AG185" cm="1">
        <f t="array" ref="AG185">IF(AF185&gt;=MAX($D$3:$D$100),MAX($D$3:$D$100),IF(AE185&lt;$D$3,$D$3,INDEX($D$3:$D$100,MATCH(AE185,$D$3:$D$100)+1)))</f>
        <v>2040</v>
      </c>
      <c r="AH185">
        <f t="shared" si="105"/>
        <v>2.6800000000000001E-4</v>
      </c>
      <c r="AI185">
        <f t="shared" si="106"/>
        <v>2.6800000000000001E-4</v>
      </c>
      <c r="AJ185">
        <f t="shared" si="107"/>
        <v>2.6800000000000001E-4</v>
      </c>
      <c r="AK185">
        <f t="shared" si="88"/>
        <v>0.285688</v>
      </c>
      <c r="AL185">
        <f t="shared" si="89"/>
        <v>0</v>
      </c>
      <c r="AN185" s="1" t="str" cm="1">
        <f t="array" ref="AN185">IF(INDEX(Utilities!185:185,$B$15)="","",INDEX(Utilities!185:185,$B$15))</f>
        <v/>
      </c>
      <c r="AO185" s="1" t="str" cm="1">
        <f t="array" ref="AO185">IF(INDEX(Utilities!185:185,$B$15 + 4)="","",INDEX(Utilities!185:185,$B$15 + 4))</f>
        <v/>
      </c>
      <c r="AQ185">
        <f t="shared" si="123"/>
        <v>2195</v>
      </c>
      <c r="AR185">
        <f t="shared" si="108"/>
        <v>2040</v>
      </c>
      <c r="AS185" cm="1">
        <f t="array" ref="AS185">IF(AR185&gt;=MAX($D$3:$D$100),MAX($D$3:$D$100),IF(AQ185&lt;$D$3,$D$3,INDEX($D$3:$D$100,MATCH(AQ185,$D$3:$D$100)+1)))</f>
        <v>2040</v>
      </c>
      <c r="AT185">
        <f t="shared" si="109"/>
        <v>6.0300000000000002E-5</v>
      </c>
      <c r="AU185">
        <f t="shared" si="110"/>
        <v>6.0300000000000002E-5</v>
      </c>
      <c r="AV185">
        <f t="shared" si="111"/>
        <v>6.0300000000000002E-5</v>
      </c>
      <c r="AW185">
        <f t="shared" si="90"/>
        <v>6.4279799999999998E-2</v>
      </c>
      <c r="AX185">
        <f t="shared" si="91"/>
        <v>0</v>
      </c>
      <c r="BC185">
        <f t="shared" si="124"/>
        <v>2195</v>
      </c>
      <c r="BD185">
        <f t="shared" si="112"/>
        <v>2040</v>
      </c>
      <c r="BE185" cm="1">
        <f t="array" ref="BE185">IF(BD185&gt;=MAX($D$3:$D$100),MAX($D$3:$D$100),IF(BC185&lt;$D$3,$D$3,INDEX($D$3:$D$100,MATCH(BC185,$D$3:$D$100)+1)))</f>
        <v>2040</v>
      </c>
      <c r="BF185">
        <f t="shared" si="113"/>
        <v>0.40600000000000003</v>
      </c>
      <c r="BG185">
        <f t="shared" si="114"/>
        <v>0.40600000000000003</v>
      </c>
      <c r="BH185">
        <f t="shared" si="115"/>
        <v>0.40600000000000003</v>
      </c>
      <c r="BI185">
        <f t="shared" si="92"/>
        <v>432.79600000000005</v>
      </c>
      <c r="BJ185">
        <f t="shared" si="93"/>
        <v>0</v>
      </c>
      <c r="BM185" s="1" t="str" cm="1">
        <f t="array" ref="BM185">IF(INDEX(Utilities!185:185,$B$15 + 6)="","",INDEX(Utilities!185:185,$B$15 + 6))</f>
        <v/>
      </c>
      <c r="BO185">
        <f t="shared" si="125"/>
        <v>2195</v>
      </c>
      <c r="BP185">
        <f t="shared" si="116"/>
        <v>2040</v>
      </c>
      <c r="BQ185" cm="1">
        <f t="array" ref="BQ185">IF(BP185&gt;=MAX($D$3:$D$100),MAX($D$3:$D$100),IF(BO185&lt;$D$3,$D$3,INDEX($D$3:$D$100,MATCH(BO185,$D$3:$D$100)+1)))</f>
        <v>2040</v>
      </c>
      <c r="BR185">
        <f t="shared" si="117"/>
        <v>6.1510000000000007</v>
      </c>
      <c r="BS185">
        <f t="shared" si="118"/>
        <v>6.1510000000000007</v>
      </c>
      <c r="BT185">
        <f t="shared" si="119"/>
        <v>6.1510000000000007</v>
      </c>
      <c r="BU185">
        <f t="shared" si="94"/>
        <v>6556.9660000000003</v>
      </c>
      <c r="BV185">
        <f t="shared" si="95"/>
        <v>0</v>
      </c>
    </row>
    <row r="186" spans="7:74" x14ac:dyDescent="0.25">
      <c r="G186">
        <f t="shared" si="120"/>
        <v>2196</v>
      </c>
      <c r="H186">
        <f t="shared" si="96"/>
        <v>2040</v>
      </c>
      <c r="I186" cm="1">
        <f t="array" ref="I186">IF(H186&gt;=MAX($D$3:$D$100),MAX($D$3:$D$100),IF(G186&lt;$D$3,$D$3,INDEX($D$3:$D$100,MATCH(G186,$D$3:$D$100)+1)))</f>
        <v>2040</v>
      </c>
      <c r="J186">
        <f t="shared" si="97"/>
        <v>4.0300000000000002E-2</v>
      </c>
      <c r="K186">
        <f t="shared" si="98"/>
        <v>4.0300000000000002E-2</v>
      </c>
      <c r="L186">
        <f t="shared" si="99"/>
        <v>4.0300000000000002E-2</v>
      </c>
      <c r="M186">
        <f t="shared" si="84"/>
        <v>42.959800000000001</v>
      </c>
      <c r="N186">
        <f t="shared" si="85"/>
        <v>0</v>
      </c>
      <c r="S186">
        <f t="shared" si="121"/>
        <v>2196</v>
      </c>
      <c r="T186">
        <f t="shared" si="100"/>
        <v>2040</v>
      </c>
      <c r="U186" cm="1">
        <f t="array" ref="U186">IF(T186&gt;=MAX($D$3:$D$100),MAX($D$3:$D$100),IF(S186&lt;$D$3,$D$3,INDEX($D$3:$D$100,MATCH(S186,$D$3:$D$100)+1)))</f>
        <v>2040</v>
      </c>
      <c r="V186">
        <f t="shared" si="101"/>
        <v>2.73E-5</v>
      </c>
      <c r="W186">
        <f t="shared" si="102"/>
        <v>2.73E-5</v>
      </c>
      <c r="X186">
        <f t="shared" si="103"/>
        <v>2.73E-5</v>
      </c>
      <c r="Y186">
        <f t="shared" si="86"/>
        <v>2.9101800000000001E-2</v>
      </c>
      <c r="Z186">
        <f t="shared" si="87"/>
        <v>0</v>
      </c>
      <c r="AB186" s="1" t="str" cm="1">
        <f t="array" ref="AB186">IF(INDEX(Utilities!186:186,$B$15)="","",INDEX(Utilities!186:186,$B$15))</f>
        <v/>
      </c>
      <c r="AC186" s="1" t="str" cm="1">
        <f t="array" ref="AC186">IF(INDEX(Utilities!186:186,$B$15 + 3)="","",INDEX(Utilities!186:186,$B$15 + 3))</f>
        <v/>
      </c>
      <c r="AE186">
        <f t="shared" si="122"/>
        <v>2196</v>
      </c>
      <c r="AF186">
        <f t="shared" si="104"/>
        <v>2040</v>
      </c>
      <c r="AG186" cm="1">
        <f t="array" ref="AG186">IF(AF186&gt;=MAX($D$3:$D$100),MAX($D$3:$D$100),IF(AE186&lt;$D$3,$D$3,INDEX($D$3:$D$100,MATCH(AE186,$D$3:$D$100)+1)))</f>
        <v>2040</v>
      </c>
      <c r="AH186">
        <f t="shared" si="105"/>
        <v>2.6800000000000001E-4</v>
      </c>
      <c r="AI186">
        <f t="shared" si="106"/>
        <v>2.6800000000000001E-4</v>
      </c>
      <c r="AJ186">
        <f t="shared" si="107"/>
        <v>2.6800000000000001E-4</v>
      </c>
      <c r="AK186">
        <f t="shared" si="88"/>
        <v>0.285688</v>
      </c>
      <c r="AL186">
        <f t="shared" si="89"/>
        <v>0</v>
      </c>
      <c r="AN186" s="1" t="str" cm="1">
        <f t="array" ref="AN186">IF(INDEX(Utilities!186:186,$B$15)="","",INDEX(Utilities!186:186,$B$15))</f>
        <v/>
      </c>
      <c r="AO186" s="1" t="str" cm="1">
        <f t="array" ref="AO186">IF(INDEX(Utilities!186:186,$B$15 + 4)="","",INDEX(Utilities!186:186,$B$15 + 4))</f>
        <v/>
      </c>
      <c r="AQ186">
        <f t="shared" si="123"/>
        <v>2196</v>
      </c>
      <c r="AR186">
        <f t="shared" si="108"/>
        <v>2040</v>
      </c>
      <c r="AS186" cm="1">
        <f t="array" ref="AS186">IF(AR186&gt;=MAX($D$3:$D$100),MAX($D$3:$D$100),IF(AQ186&lt;$D$3,$D$3,INDEX($D$3:$D$100,MATCH(AQ186,$D$3:$D$100)+1)))</f>
        <v>2040</v>
      </c>
      <c r="AT186">
        <f t="shared" si="109"/>
        <v>6.0300000000000002E-5</v>
      </c>
      <c r="AU186">
        <f t="shared" si="110"/>
        <v>6.0300000000000002E-5</v>
      </c>
      <c r="AV186">
        <f t="shared" si="111"/>
        <v>6.0300000000000002E-5</v>
      </c>
      <c r="AW186">
        <f t="shared" si="90"/>
        <v>6.4279799999999998E-2</v>
      </c>
      <c r="AX186">
        <f t="shared" si="91"/>
        <v>0</v>
      </c>
      <c r="BC186">
        <f t="shared" si="124"/>
        <v>2196</v>
      </c>
      <c r="BD186">
        <f t="shared" si="112"/>
        <v>2040</v>
      </c>
      <c r="BE186" cm="1">
        <f t="array" ref="BE186">IF(BD186&gt;=MAX($D$3:$D$100),MAX($D$3:$D$100),IF(BC186&lt;$D$3,$D$3,INDEX($D$3:$D$100,MATCH(BC186,$D$3:$D$100)+1)))</f>
        <v>2040</v>
      </c>
      <c r="BF186">
        <f t="shared" si="113"/>
        <v>0.40600000000000003</v>
      </c>
      <c r="BG186">
        <f t="shared" si="114"/>
        <v>0.40600000000000003</v>
      </c>
      <c r="BH186">
        <f t="shared" si="115"/>
        <v>0.40600000000000003</v>
      </c>
      <c r="BI186">
        <f t="shared" si="92"/>
        <v>432.79600000000005</v>
      </c>
      <c r="BJ186">
        <f t="shared" si="93"/>
        <v>0</v>
      </c>
      <c r="BM186" s="1" t="str" cm="1">
        <f t="array" ref="BM186">IF(INDEX(Utilities!186:186,$B$15 + 6)="","",INDEX(Utilities!186:186,$B$15 + 6))</f>
        <v/>
      </c>
      <c r="BO186">
        <f t="shared" si="125"/>
        <v>2196</v>
      </c>
      <c r="BP186">
        <f t="shared" si="116"/>
        <v>2040</v>
      </c>
      <c r="BQ186" cm="1">
        <f t="array" ref="BQ186">IF(BP186&gt;=MAX($D$3:$D$100),MAX($D$3:$D$100),IF(BO186&lt;$D$3,$D$3,INDEX($D$3:$D$100,MATCH(BO186,$D$3:$D$100)+1)))</f>
        <v>2040</v>
      </c>
      <c r="BR186">
        <f t="shared" si="117"/>
        <v>6.1510000000000007</v>
      </c>
      <c r="BS186">
        <f t="shared" si="118"/>
        <v>6.1510000000000007</v>
      </c>
      <c r="BT186">
        <f t="shared" si="119"/>
        <v>6.1510000000000007</v>
      </c>
      <c r="BU186">
        <f t="shared" si="94"/>
        <v>6556.9660000000003</v>
      </c>
      <c r="BV186">
        <f t="shared" si="95"/>
        <v>0</v>
      </c>
    </row>
    <row r="187" spans="7:74" x14ac:dyDescent="0.25">
      <c r="G187">
        <f t="shared" si="120"/>
        <v>2197</v>
      </c>
      <c r="H187">
        <f t="shared" si="96"/>
        <v>2040</v>
      </c>
      <c r="I187" cm="1">
        <f t="array" ref="I187">IF(H187&gt;=MAX($D$3:$D$100),MAX($D$3:$D$100),IF(G187&lt;$D$3,$D$3,INDEX($D$3:$D$100,MATCH(G187,$D$3:$D$100)+1)))</f>
        <v>2040</v>
      </c>
      <c r="J187">
        <f t="shared" si="97"/>
        <v>4.0300000000000002E-2</v>
      </c>
      <c r="K187">
        <f t="shared" si="98"/>
        <v>4.0300000000000002E-2</v>
      </c>
      <c r="L187">
        <f t="shared" si="99"/>
        <v>4.0300000000000002E-2</v>
      </c>
      <c r="M187">
        <f t="shared" si="84"/>
        <v>42.959800000000001</v>
      </c>
      <c r="N187">
        <f t="shared" si="85"/>
        <v>0</v>
      </c>
      <c r="S187">
        <f t="shared" si="121"/>
        <v>2197</v>
      </c>
      <c r="T187">
        <f t="shared" si="100"/>
        <v>2040</v>
      </c>
      <c r="U187" cm="1">
        <f t="array" ref="U187">IF(T187&gt;=MAX($D$3:$D$100),MAX($D$3:$D$100),IF(S187&lt;$D$3,$D$3,INDEX($D$3:$D$100,MATCH(S187,$D$3:$D$100)+1)))</f>
        <v>2040</v>
      </c>
      <c r="V187">
        <f t="shared" si="101"/>
        <v>2.73E-5</v>
      </c>
      <c r="W187">
        <f t="shared" si="102"/>
        <v>2.73E-5</v>
      </c>
      <c r="X187">
        <f t="shared" si="103"/>
        <v>2.73E-5</v>
      </c>
      <c r="Y187">
        <f t="shared" si="86"/>
        <v>2.9101800000000001E-2</v>
      </c>
      <c r="Z187">
        <f t="shared" si="87"/>
        <v>0</v>
      </c>
      <c r="AB187" s="1" t="str" cm="1">
        <f t="array" ref="AB187">IF(INDEX(Utilities!187:187,$B$15)="","",INDEX(Utilities!187:187,$B$15))</f>
        <v/>
      </c>
      <c r="AC187" s="1" t="str" cm="1">
        <f t="array" ref="AC187">IF(INDEX(Utilities!187:187,$B$15 + 3)="","",INDEX(Utilities!187:187,$B$15 + 3))</f>
        <v/>
      </c>
      <c r="AE187">
        <f t="shared" si="122"/>
        <v>2197</v>
      </c>
      <c r="AF187">
        <f t="shared" si="104"/>
        <v>2040</v>
      </c>
      <c r="AG187" cm="1">
        <f t="array" ref="AG187">IF(AF187&gt;=MAX($D$3:$D$100),MAX($D$3:$D$100),IF(AE187&lt;$D$3,$D$3,INDEX($D$3:$D$100,MATCH(AE187,$D$3:$D$100)+1)))</f>
        <v>2040</v>
      </c>
      <c r="AH187">
        <f t="shared" si="105"/>
        <v>2.6800000000000001E-4</v>
      </c>
      <c r="AI187">
        <f t="shared" si="106"/>
        <v>2.6800000000000001E-4</v>
      </c>
      <c r="AJ187">
        <f t="shared" si="107"/>
        <v>2.6800000000000001E-4</v>
      </c>
      <c r="AK187">
        <f t="shared" si="88"/>
        <v>0.285688</v>
      </c>
      <c r="AL187">
        <f t="shared" si="89"/>
        <v>0</v>
      </c>
      <c r="AN187" s="1" t="str" cm="1">
        <f t="array" ref="AN187">IF(INDEX(Utilities!187:187,$B$15)="","",INDEX(Utilities!187:187,$B$15))</f>
        <v/>
      </c>
      <c r="AO187" s="1" t="str" cm="1">
        <f t="array" ref="AO187">IF(INDEX(Utilities!187:187,$B$15 + 4)="","",INDEX(Utilities!187:187,$B$15 + 4))</f>
        <v/>
      </c>
      <c r="AQ187">
        <f t="shared" si="123"/>
        <v>2197</v>
      </c>
      <c r="AR187">
        <f t="shared" si="108"/>
        <v>2040</v>
      </c>
      <c r="AS187" cm="1">
        <f t="array" ref="AS187">IF(AR187&gt;=MAX($D$3:$D$100),MAX($D$3:$D$100),IF(AQ187&lt;$D$3,$D$3,INDEX($D$3:$D$100,MATCH(AQ187,$D$3:$D$100)+1)))</f>
        <v>2040</v>
      </c>
      <c r="AT187">
        <f t="shared" si="109"/>
        <v>6.0300000000000002E-5</v>
      </c>
      <c r="AU187">
        <f t="shared" si="110"/>
        <v>6.0300000000000002E-5</v>
      </c>
      <c r="AV187">
        <f t="shared" si="111"/>
        <v>6.0300000000000002E-5</v>
      </c>
      <c r="AW187">
        <f t="shared" si="90"/>
        <v>6.4279799999999998E-2</v>
      </c>
      <c r="AX187">
        <f t="shared" si="91"/>
        <v>0</v>
      </c>
      <c r="BC187">
        <f t="shared" si="124"/>
        <v>2197</v>
      </c>
      <c r="BD187">
        <f t="shared" si="112"/>
        <v>2040</v>
      </c>
      <c r="BE187" cm="1">
        <f t="array" ref="BE187">IF(BD187&gt;=MAX($D$3:$D$100),MAX($D$3:$D$100),IF(BC187&lt;$D$3,$D$3,INDEX($D$3:$D$100,MATCH(BC187,$D$3:$D$100)+1)))</f>
        <v>2040</v>
      </c>
      <c r="BF187">
        <f t="shared" si="113"/>
        <v>0.40600000000000003</v>
      </c>
      <c r="BG187">
        <f t="shared" si="114"/>
        <v>0.40600000000000003</v>
      </c>
      <c r="BH187">
        <f t="shared" si="115"/>
        <v>0.40600000000000003</v>
      </c>
      <c r="BI187">
        <f t="shared" si="92"/>
        <v>432.79600000000005</v>
      </c>
      <c r="BJ187">
        <f t="shared" si="93"/>
        <v>0</v>
      </c>
      <c r="BM187" s="1" t="str" cm="1">
        <f t="array" ref="BM187">IF(INDEX(Utilities!187:187,$B$15 + 6)="","",INDEX(Utilities!187:187,$B$15 + 6))</f>
        <v/>
      </c>
      <c r="BO187">
        <f t="shared" si="125"/>
        <v>2197</v>
      </c>
      <c r="BP187">
        <f t="shared" si="116"/>
        <v>2040</v>
      </c>
      <c r="BQ187" cm="1">
        <f t="array" ref="BQ187">IF(BP187&gt;=MAX($D$3:$D$100),MAX($D$3:$D$100),IF(BO187&lt;$D$3,$D$3,INDEX($D$3:$D$100,MATCH(BO187,$D$3:$D$100)+1)))</f>
        <v>2040</v>
      </c>
      <c r="BR187">
        <f t="shared" si="117"/>
        <v>6.1510000000000007</v>
      </c>
      <c r="BS187">
        <f t="shared" si="118"/>
        <v>6.1510000000000007</v>
      </c>
      <c r="BT187">
        <f t="shared" si="119"/>
        <v>6.1510000000000007</v>
      </c>
      <c r="BU187">
        <f t="shared" si="94"/>
        <v>6556.9660000000003</v>
      </c>
      <c r="BV187">
        <f t="shared" si="95"/>
        <v>0</v>
      </c>
    </row>
    <row r="188" spans="7:74" x14ac:dyDescent="0.25">
      <c r="G188">
        <f t="shared" si="120"/>
        <v>2198</v>
      </c>
      <c r="H188">
        <f t="shared" si="96"/>
        <v>2040</v>
      </c>
      <c r="I188" cm="1">
        <f t="array" ref="I188">IF(H188&gt;=MAX($D$3:$D$100),MAX($D$3:$D$100),IF(G188&lt;$D$3,$D$3,INDEX($D$3:$D$100,MATCH(G188,$D$3:$D$100)+1)))</f>
        <v>2040</v>
      </c>
      <c r="J188">
        <f t="shared" si="97"/>
        <v>4.0300000000000002E-2</v>
      </c>
      <c r="K188">
        <f t="shared" si="98"/>
        <v>4.0300000000000002E-2</v>
      </c>
      <c r="L188">
        <f t="shared" si="99"/>
        <v>4.0300000000000002E-2</v>
      </c>
      <c r="M188">
        <f t="shared" si="84"/>
        <v>42.959800000000001</v>
      </c>
      <c r="N188">
        <f t="shared" si="85"/>
        <v>0</v>
      </c>
      <c r="S188">
        <f t="shared" si="121"/>
        <v>2198</v>
      </c>
      <c r="T188">
        <f t="shared" si="100"/>
        <v>2040</v>
      </c>
      <c r="U188" cm="1">
        <f t="array" ref="U188">IF(T188&gt;=MAX($D$3:$D$100),MAX($D$3:$D$100),IF(S188&lt;$D$3,$D$3,INDEX($D$3:$D$100,MATCH(S188,$D$3:$D$100)+1)))</f>
        <v>2040</v>
      </c>
      <c r="V188">
        <f t="shared" si="101"/>
        <v>2.73E-5</v>
      </c>
      <c r="W188">
        <f t="shared" si="102"/>
        <v>2.73E-5</v>
      </c>
      <c r="X188">
        <f t="shared" si="103"/>
        <v>2.73E-5</v>
      </c>
      <c r="Y188">
        <f t="shared" si="86"/>
        <v>2.9101800000000001E-2</v>
      </c>
      <c r="Z188">
        <f t="shared" si="87"/>
        <v>0</v>
      </c>
      <c r="AB188" s="1" t="str" cm="1">
        <f t="array" ref="AB188">IF(INDEX(Utilities!188:188,$B$15)="","",INDEX(Utilities!188:188,$B$15))</f>
        <v/>
      </c>
      <c r="AC188" s="1" t="str" cm="1">
        <f t="array" ref="AC188">IF(INDEX(Utilities!188:188,$B$15 + 3)="","",INDEX(Utilities!188:188,$B$15 + 3))</f>
        <v/>
      </c>
      <c r="AE188">
        <f t="shared" si="122"/>
        <v>2198</v>
      </c>
      <c r="AF188">
        <f t="shared" si="104"/>
        <v>2040</v>
      </c>
      <c r="AG188" cm="1">
        <f t="array" ref="AG188">IF(AF188&gt;=MAX($D$3:$D$100),MAX($D$3:$D$100),IF(AE188&lt;$D$3,$D$3,INDEX($D$3:$D$100,MATCH(AE188,$D$3:$D$100)+1)))</f>
        <v>2040</v>
      </c>
      <c r="AH188">
        <f t="shared" si="105"/>
        <v>2.6800000000000001E-4</v>
      </c>
      <c r="AI188">
        <f t="shared" si="106"/>
        <v>2.6800000000000001E-4</v>
      </c>
      <c r="AJ188">
        <f t="shared" si="107"/>
        <v>2.6800000000000001E-4</v>
      </c>
      <c r="AK188">
        <f t="shared" si="88"/>
        <v>0.285688</v>
      </c>
      <c r="AL188">
        <f t="shared" si="89"/>
        <v>0</v>
      </c>
      <c r="AN188" s="1" t="str" cm="1">
        <f t="array" ref="AN188">IF(INDEX(Utilities!188:188,$B$15)="","",INDEX(Utilities!188:188,$B$15))</f>
        <v/>
      </c>
      <c r="AO188" s="1" t="str" cm="1">
        <f t="array" ref="AO188">IF(INDEX(Utilities!188:188,$B$15 + 4)="","",INDEX(Utilities!188:188,$B$15 + 4))</f>
        <v/>
      </c>
      <c r="AQ188">
        <f t="shared" si="123"/>
        <v>2198</v>
      </c>
      <c r="AR188">
        <f t="shared" si="108"/>
        <v>2040</v>
      </c>
      <c r="AS188" cm="1">
        <f t="array" ref="AS188">IF(AR188&gt;=MAX($D$3:$D$100),MAX($D$3:$D$100),IF(AQ188&lt;$D$3,$D$3,INDEX($D$3:$D$100,MATCH(AQ188,$D$3:$D$100)+1)))</f>
        <v>2040</v>
      </c>
      <c r="AT188">
        <f t="shared" si="109"/>
        <v>6.0300000000000002E-5</v>
      </c>
      <c r="AU188">
        <f t="shared" si="110"/>
        <v>6.0300000000000002E-5</v>
      </c>
      <c r="AV188">
        <f t="shared" si="111"/>
        <v>6.0300000000000002E-5</v>
      </c>
      <c r="AW188">
        <f t="shared" si="90"/>
        <v>6.4279799999999998E-2</v>
      </c>
      <c r="AX188">
        <f t="shared" si="91"/>
        <v>0</v>
      </c>
      <c r="BC188">
        <f t="shared" si="124"/>
        <v>2198</v>
      </c>
      <c r="BD188">
        <f t="shared" si="112"/>
        <v>2040</v>
      </c>
      <c r="BE188" cm="1">
        <f t="array" ref="BE188">IF(BD188&gt;=MAX($D$3:$D$100),MAX($D$3:$D$100),IF(BC188&lt;$D$3,$D$3,INDEX($D$3:$D$100,MATCH(BC188,$D$3:$D$100)+1)))</f>
        <v>2040</v>
      </c>
      <c r="BF188">
        <f t="shared" si="113"/>
        <v>0.40600000000000003</v>
      </c>
      <c r="BG188">
        <f t="shared" si="114"/>
        <v>0.40600000000000003</v>
      </c>
      <c r="BH188">
        <f t="shared" si="115"/>
        <v>0.40600000000000003</v>
      </c>
      <c r="BI188">
        <f t="shared" si="92"/>
        <v>432.79600000000005</v>
      </c>
      <c r="BJ188">
        <f t="shared" si="93"/>
        <v>0</v>
      </c>
      <c r="BM188" s="1" t="str" cm="1">
        <f t="array" ref="BM188">IF(INDEX(Utilities!188:188,$B$15 + 6)="","",INDEX(Utilities!188:188,$B$15 + 6))</f>
        <v/>
      </c>
      <c r="BO188">
        <f t="shared" si="125"/>
        <v>2198</v>
      </c>
      <c r="BP188">
        <f t="shared" si="116"/>
        <v>2040</v>
      </c>
      <c r="BQ188" cm="1">
        <f t="array" ref="BQ188">IF(BP188&gt;=MAX($D$3:$D$100),MAX($D$3:$D$100),IF(BO188&lt;$D$3,$D$3,INDEX($D$3:$D$100,MATCH(BO188,$D$3:$D$100)+1)))</f>
        <v>2040</v>
      </c>
      <c r="BR188">
        <f t="shared" si="117"/>
        <v>6.1510000000000007</v>
      </c>
      <c r="BS188">
        <f t="shared" si="118"/>
        <v>6.1510000000000007</v>
      </c>
      <c r="BT188">
        <f t="shared" si="119"/>
        <v>6.1510000000000007</v>
      </c>
      <c r="BU188">
        <f t="shared" si="94"/>
        <v>6556.9660000000003</v>
      </c>
      <c r="BV188">
        <f t="shared" si="95"/>
        <v>0</v>
      </c>
    </row>
    <row r="189" spans="7:74" x14ac:dyDescent="0.25">
      <c r="G189">
        <f t="shared" si="120"/>
        <v>2199</v>
      </c>
      <c r="H189">
        <f t="shared" si="96"/>
        <v>2040</v>
      </c>
      <c r="I189" cm="1">
        <f t="array" ref="I189">IF(H189&gt;=MAX($D$3:$D$100),MAX($D$3:$D$100),IF(G189&lt;$D$3,$D$3,INDEX($D$3:$D$100,MATCH(G189,$D$3:$D$100)+1)))</f>
        <v>2040</v>
      </c>
      <c r="J189">
        <f t="shared" si="97"/>
        <v>4.0300000000000002E-2</v>
      </c>
      <c r="K189">
        <f t="shared" si="98"/>
        <v>4.0300000000000002E-2</v>
      </c>
      <c r="L189">
        <f t="shared" si="99"/>
        <v>4.0300000000000002E-2</v>
      </c>
      <c r="M189">
        <f t="shared" si="84"/>
        <v>42.959800000000001</v>
      </c>
      <c r="N189">
        <f t="shared" si="85"/>
        <v>0</v>
      </c>
      <c r="S189">
        <f t="shared" si="121"/>
        <v>2199</v>
      </c>
      <c r="T189">
        <f t="shared" si="100"/>
        <v>2040</v>
      </c>
      <c r="U189" cm="1">
        <f t="array" ref="U189">IF(T189&gt;=MAX($D$3:$D$100),MAX($D$3:$D$100),IF(S189&lt;$D$3,$D$3,INDEX($D$3:$D$100,MATCH(S189,$D$3:$D$100)+1)))</f>
        <v>2040</v>
      </c>
      <c r="V189">
        <f t="shared" si="101"/>
        <v>2.73E-5</v>
      </c>
      <c r="W189">
        <f t="shared" si="102"/>
        <v>2.73E-5</v>
      </c>
      <c r="X189">
        <f t="shared" si="103"/>
        <v>2.73E-5</v>
      </c>
      <c r="Y189">
        <f t="shared" si="86"/>
        <v>2.9101800000000001E-2</v>
      </c>
      <c r="Z189">
        <f t="shared" si="87"/>
        <v>0</v>
      </c>
      <c r="AB189" s="1" t="str" cm="1">
        <f t="array" ref="AB189">IF(INDEX(Utilities!189:189,$B$15)="","",INDEX(Utilities!189:189,$B$15))</f>
        <v/>
      </c>
      <c r="AC189" s="1" t="str" cm="1">
        <f t="array" ref="AC189">IF(INDEX(Utilities!189:189,$B$15 + 3)="","",INDEX(Utilities!189:189,$B$15 + 3))</f>
        <v/>
      </c>
      <c r="AE189">
        <f t="shared" si="122"/>
        <v>2199</v>
      </c>
      <c r="AF189">
        <f t="shared" si="104"/>
        <v>2040</v>
      </c>
      <c r="AG189" cm="1">
        <f t="array" ref="AG189">IF(AF189&gt;=MAX($D$3:$D$100),MAX($D$3:$D$100),IF(AE189&lt;$D$3,$D$3,INDEX($D$3:$D$100,MATCH(AE189,$D$3:$D$100)+1)))</f>
        <v>2040</v>
      </c>
      <c r="AH189">
        <f t="shared" si="105"/>
        <v>2.6800000000000001E-4</v>
      </c>
      <c r="AI189">
        <f t="shared" si="106"/>
        <v>2.6800000000000001E-4</v>
      </c>
      <c r="AJ189">
        <f t="shared" si="107"/>
        <v>2.6800000000000001E-4</v>
      </c>
      <c r="AK189">
        <f t="shared" si="88"/>
        <v>0.285688</v>
      </c>
      <c r="AL189">
        <f t="shared" si="89"/>
        <v>0</v>
      </c>
      <c r="AN189" s="1" t="str" cm="1">
        <f t="array" ref="AN189">IF(INDEX(Utilities!189:189,$B$15)="","",INDEX(Utilities!189:189,$B$15))</f>
        <v/>
      </c>
      <c r="AO189" s="1" t="str" cm="1">
        <f t="array" ref="AO189">IF(INDEX(Utilities!189:189,$B$15 + 4)="","",INDEX(Utilities!189:189,$B$15 + 4))</f>
        <v/>
      </c>
      <c r="AQ189">
        <f t="shared" si="123"/>
        <v>2199</v>
      </c>
      <c r="AR189">
        <f t="shared" si="108"/>
        <v>2040</v>
      </c>
      <c r="AS189" cm="1">
        <f t="array" ref="AS189">IF(AR189&gt;=MAX($D$3:$D$100),MAX($D$3:$D$100),IF(AQ189&lt;$D$3,$D$3,INDEX($D$3:$D$100,MATCH(AQ189,$D$3:$D$100)+1)))</f>
        <v>2040</v>
      </c>
      <c r="AT189">
        <f t="shared" si="109"/>
        <v>6.0300000000000002E-5</v>
      </c>
      <c r="AU189">
        <f t="shared" si="110"/>
        <v>6.0300000000000002E-5</v>
      </c>
      <c r="AV189">
        <f t="shared" si="111"/>
        <v>6.0300000000000002E-5</v>
      </c>
      <c r="AW189">
        <f t="shared" si="90"/>
        <v>6.4279799999999998E-2</v>
      </c>
      <c r="AX189">
        <f t="shared" si="91"/>
        <v>0</v>
      </c>
      <c r="BC189">
        <f t="shared" si="124"/>
        <v>2199</v>
      </c>
      <c r="BD189">
        <f t="shared" si="112"/>
        <v>2040</v>
      </c>
      <c r="BE189" cm="1">
        <f t="array" ref="BE189">IF(BD189&gt;=MAX($D$3:$D$100),MAX($D$3:$D$100),IF(BC189&lt;$D$3,$D$3,INDEX($D$3:$D$100,MATCH(BC189,$D$3:$D$100)+1)))</f>
        <v>2040</v>
      </c>
      <c r="BF189">
        <f t="shared" si="113"/>
        <v>0.40600000000000003</v>
      </c>
      <c r="BG189">
        <f t="shared" si="114"/>
        <v>0.40600000000000003</v>
      </c>
      <c r="BH189">
        <f t="shared" si="115"/>
        <v>0.40600000000000003</v>
      </c>
      <c r="BI189">
        <f t="shared" si="92"/>
        <v>432.79600000000005</v>
      </c>
      <c r="BJ189">
        <f t="shared" si="93"/>
        <v>0</v>
      </c>
      <c r="BM189" s="1" t="str" cm="1">
        <f t="array" ref="BM189">IF(INDEX(Utilities!189:189,$B$15 + 6)="","",INDEX(Utilities!189:189,$B$15 + 6))</f>
        <v/>
      </c>
      <c r="BO189">
        <f t="shared" si="125"/>
        <v>2199</v>
      </c>
      <c r="BP189">
        <f t="shared" si="116"/>
        <v>2040</v>
      </c>
      <c r="BQ189" cm="1">
        <f t="array" ref="BQ189">IF(BP189&gt;=MAX($D$3:$D$100),MAX($D$3:$D$100),IF(BO189&lt;$D$3,$D$3,INDEX($D$3:$D$100,MATCH(BO189,$D$3:$D$100)+1)))</f>
        <v>2040</v>
      </c>
      <c r="BR189">
        <f t="shared" si="117"/>
        <v>6.1510000000000007</v>
      </c>
      <c r="BS189">
        <f t="shared" si="118"/>
        <v>6.1510000000000007</v>
      </c>
      <c r="BT189">
        <f t="shared" si="119"/>
        <v>6.1510000000000007</v>
      </c>
      <c r="BU189">
        <f t="shared" si="94"/>
        <v>6556.9660000000003</v>
      </c>
      <c r="BV189">
        <f t="shared" si="95"/>
        <v>0</v>
      </c>
    </row>
    <row r="190" spans="7:74" x14ac:dyDescent="0.25">
      <c r="G190">
        <f t="shared" si="120"/>
        <v>2200</v>
      </c>
      <c r="H190">
        <f t="shared" si="96"/>
        <v>2040</v>
      </c>
      <c r="I190" cm="1">
        <f t="array" ref="I190">IF(H190&gt;=MAX($D$3:$D$100),MAX($D$3:$D$100),IF(G190&lt;$D$3,$D$3,INDEX($D$3:$D$100,MATCH(G190,$D$3:$D$100)+1)))</f>
        <v>2040</v>
      </c>
      <c r="J190">
        <f t="shared" si="97"/>
        <v>4.0300000000000002E-2</v>
      </c>
      <c r="K190">
        <f t="shared" si="98"/>
        <v>4.0300000000000002E-2</v>
      </c>
      <c r="L190">
        <f t="shared" si="99"/>
        <v>4.0300000000000002E-2</v>
      </c>
      <c r="M190">
        <f t="shared" si="84"/>
        <v>42.959800000000001</v>
      </c>
      <c r="N190">
        <f t="shared" si="85"/>
        <v>0</v>
      </c>
      <c r="S190">
        <f t="shared" si="121"/>
        <v>2200</v>
      </c>
      <c r="T190">
        <f t="shared" si="100"/>
        <v>2040</v>
      </c>
      <c r="U190" cm="1">
        <f t="array" ref="U190">IF(T190&gt;=MAX($D$3:$D$100),MAX($D$3:$D$100),IF(S190&lt;$D$3,$D$3,INDEX($D$3:$D$100,MATCH(S190,$D$3:$D$100)+1)))</f>
        <v>2040</v>
      </c>
      <c r="V190">
        <f t="shared" si="101"/>
        <v>2.73E-5</v>
      </c>
      <c r="W190">
        <f t="shared" si="102"/>
        <v>2.73E-5</v>
      </c>
      <c r="X190">
        <f t="shared" si="103"/>
        <v>2.73E-5</v>
      </c>
      <c r="Y190">
        <f t="shared" si="86"/>
        <v>2.9101800000000001E-2</v>
      </c>
      <c r="Z190">
        <f t="shared" si="87"/>
        <v>0</v>
      </c>
      <c r="AB190" s="1" t="str" cm="1">
        <f t="array" ref="AB190">IF(INDEX(Utilities!190:190,$B$15)="","",INDEX(Utilities!190:190,$B$15))</f>
        <v/>
      </c>
      <c r="AC190" s="1" t="str" cm="1">
        <f t="array" ref="AC190">IF(INDEX(Utilities!190:190,$B$15 + 3)="","",INDEX(Utilities!190:190,$B$15 + 3))</f>
        <v/>
      </c>
      <c r="AE190">
        <f t="shared" si="122"/>
        <v>2200</v>
      </c>
      <c r="AF190">
        <f t="shared" si="104"/>
        <v>2040</v>
      </c>
      <c r="AG190" cm="1">
        <f t="array" ref="AG190">IF(AF190&gt;=MAX($D$3:$D$100),MAX($D$3:$D$100),IF(AE190&lt;$D$3,$D$3,INDEX($D$3:$D$100,MATCH(AE190,$D$3:$D$100)+1)))</f>
        <v>2040</v>
      </c>
      <c r="AH190">
        <f t="shared" si="105"/>
        <v>2.6800000000000001E-4</v>
      </c>
      <c r="AI190">
        <f t="shared" si="106"/>
        <v>2.6800000000000001E-4</v>
      </c>
      <c r="AJ190">
        <f t="shared" si="107"/>
        <v>2.6800000000000001E-4</v>
      </c>
      <c r="AK190">
        <f t="shared" si="88"/>
        <v>0.285688</v>
      </c>
      <c r="AL190">
        <f t="shared" si="89"/>
        <v>0</v>
      </c>
      <c r="AN190" s="1" t="str" cm="1">
        <f t="array" ref="AN190">IF(INDEX(Utilities!190:190,$B$15)="","",INDEX(Utilities!190:190,$B$15))</f>
        <v/>
      </c>
      <c r="AO190" s="1" t="str" cm="1">
        <f t="array" ref="AO190">IF(INDEX(Utilities!190:190,$B$15 + 4)="","",INDEX(Utilities!190:190,$B$15 + 4))</f>
        <v/>
      </c>
      <c r="AQ190">
        <f t="shared" si="123"/>
        <v>2200</v>
      </c>
      <c r="AR190">
        <f t="shared" si="108"/>
        <v>2040</v>
      </c>
      <c r="AS190" cm="1">
        <f t="array" ref="AS190">IF(AR190&gt;=MAX($D$3:$D$100),MAX($D$3:$D$100),IF(AQ190&lt;$D$3,$D$3,INDEX($D$3:$D$100,MATCH(AQ190,$D$3:$D$100)+1)))</f>
        <v>2040</v>
      </c>
      <c r="AT190">
        <f t="shared" si="109"/>
        <v>6.0300000000000002E-5</v>
      </c>
      <c r="AU190">
        <f t="shared" si="110"/>
        <v>6.0300000000000002E-5</v>
      </c>
      <c r="AV190">
        <f t="shared" si="111"/>
        <v>6.0300000000000002E-5</v>
      </c>
      <c r="AW190">
        <f t="shared" si="90"/>
        <v>6.4279799999999998E-2</v>
      </c>
      <c r="AX190">
        <f t="shared" si="91"/>
        <v>0</v>
      </c>
      <c r="BC190">
        <f t="shared" si="124"/>
        <v>2200</v>
      </c>
      <c r="BD190">
        <f t="shared" si="112"/>
        <v>2040</v>
      </c>
      <c r="BE190" cm="1">
        <f t="array" ref="BE190">IF(BD190&gt;=MAX($D$3:$D$100),MAX($D$3:$D$100),IF(BC190&lt;$D$3,$D$3,INDEX($D$3:$D$100,MATCH(BC190,$D$3:$D$100)+1)))</f>
        <v>2040</v>
      </c>
      <c r="BF190">
        <f t="shared" si="113"/>
        <v>0.40600000000000003</v>
      </c>
      <c r="BG190">
        <f t="shared" si="114"/>
        <v>0.40600000000000003</v>
      </c>
      <c r="BH190">
        <f t="shared" si="115"/>
        <v>0.40600000000000003</v>
      </c>
      <c r="BI190">
        <f t="shared" si="92"/>
        <v>432.79600000000005</v>
      </c>
      <c r="BJ190">
        <f t="shared" si="93"/>
        <v>0</v>
      </c>
      <c r="BM190" s="1" t="str" cm="1">
        <f t="array" ref="BM190">IF(INDEX(Utilities!190:190,$B$15 + 6)="","",INDEX(Utilities!190:190,$B$15 + 6))</f>
        <v/>
      </c>
      <c r="BO190">
        <f t="shared" si="125"/>
        <v>2200</v>
      </c>
      <c r="BP190">
        <f t="shared" si="116"/>
        <v>2040</v>
      </c>
      <c r="BQ190" cm="1">
        <f t="array" ref="BQ190">IF(BP190&gt;=MAX($D$3:$D$100),MAX($D$3:$D$100),IF(BO190&lt;$D$3,$D$3,INDEX($D$3:$D$100,MATCH(BO190,$D$3:$D$100)+1)))</f>
        <v>2040</v>
      </c>
      <c r="BR190">
        <f t="shared" si="117"/>
        <v>6.1510000000000007</v>
      </c>
      <c r="BS190">
        <f t="shared" si="118"/>
        <v>6.1510000000000007</v>
      </c>
      <c r="BT190">
        <f t="shared" si="119"/>
        <v>6.1510000000000007</v>
      </c>
      <c r="BU190">
        <f t="shared" si="94"/>
        <v>6556.9660000000003</v>
      </c>
      <c r="BV190">
        <f t="shared" si="95"/>
        <v>0</v>
      </c>
    </row>
    <row r="191" spans="7:74" x14ac:dyDescent="0.25">
      <c r="G191">
        <f t="shared" si="120"/>
        <v>2201</v>
      </c>
      <c r="H191">
        <f t="shared" si="96"/>
        <v>2040</v>
      </c>
      <c r="I191" cm="1">
        <f t="array" ref="I191">IF(H191&gt;=MAX($D$3:$D$100),MAX($D$3:$D$100),IF(G191&lt;$D$3,$D$3,INDEX($D$3:$D$100,MATCH(G191,$D$3:$D$100)+1)))</f>
        <v>2040</v>
      </c>
      <c r="J191">
        <f t="shared" si="97"/>
        <v>4.0300000000000002E-2</v>
      </c>
      <c r="K191">
        <f t="shared" si="98"/>
        <v>4.0300000000000002E-2</v>
      </c>
      <c r="L191">
        <f t="shared" si="99"/>
        <v>4.0300000000000002E-2</v>
      </c>
      <c r="M191">
        <f t="shared" si="84"/>
        <v>42.959800000000001</v>
      </c>
      <c r="N191">
        <f t="shared" si="85"/>
        <v>0</v>
      </c>
      <c r="S191">
        <f t="shared" si="121"/>
        <v>2201</v>
      </c>
      <c r="T191">
        <f t="shared" si="100"/>
        <v>2040</v>
      </c>
      <c r="U191" cm="1">
        <f t="array" ref="U191">IF(T191&gt;=MAX($D$3:$D$100),MAX($D$3:$D$100),IF(S191&lt;$D$3,$D$3,INDEX($D$3:$D$100,MATCH(S191,$D$3:$D$100)+1)))</f>
        <v>2040</v>
      </c>
      <c r="V191">
        <f t="shared" si="101"/>
        <v>2.73E-5</v>
      </c>
      <c r="W191">
        <f t="shared" si="102"/>
        <v>2.73E-5</v>
      </c>
      <c r="X191">
        <f t="shared" si="103"/>
        <v>2.73E-5</v>
      </c>
      <c r="Y191">
        <f t="shared" si="86"/>
        <v>2.9101800000000001E-2</v>
      </c>
      <c r="Z191">
        <f t="shared" si="87"/>
        <v>0</v>
      </c>
      <c r="AB191" s="1" t="str" cm="1">
        <f t="array" ref="AB191">IF(INDEX(Utilities!191:191,$B$15)="","",INDEX(Utilities!191:191,$B$15))</f>
        <v/>
      </c>
      <c r="AC191" s="1" t="str" cm="1">
        <f t="array" ref="AC191">IF(INDEX(Utilities!191:191,$B$15 + 3)="","",INDEX(Utilities!191:191,$B$15 + 3))</f>
        <v/>
      </c>
      <c r="AE191">
        <f t="shared" si="122"/>
        <v>2201</v>
      </c>
      <c r="AF191">
        <f t="shared" si="104"/>
        <v>2040</v>
      </c>
      <c r="AG191" cm="1">
        <f t="array" ref="AG191">IF(AF191&gt;=MAX($D$3:$D$100),MAX($D$3:$D$100),IF(AE191&lt;$D$3,$D$3,INDEX($D$3:$D$100,MATCH(AE191,$D$3:$D$100)+1)))</f>
        <v>2040</v>
      </c>
      <c r="AH191">
        <f t="shared" si="105"/>
        <v>2.6800000000000001E-4</v>
      </c>
      <c r="AI191">
        <f t="shared" si="106"/>
        <v>2.6800000000000001E-4</v>
      </c>
      <c r="AJ191">
        <f t="shared" si="107"/>
        <v>2.6800000000000001E-4</v>
      </c>
      <c r="AK191">
        <f t="shared" si="88"/>
        <v>0.285688</v>
      </c>
      <c r="AL191">
        <f t="shared" si="89"/>
        <v>0</v>
      </c>
      <c r="AN191" s="1" t="str" cm="1">
        <f t="array" ref="AN191">IF(INDEX(Utilities!191:191,$B$15)="","",INDEX(Utilities!191:191,$B$15))</f>
        <v/>
      </c>
      <c r="AO191" s="1" t="str" cm="1">
        <f t="array" ref="AO191">IF(INDEX(Utilities!191:191,$B$15 + 4)="","",INDEX(Utilities!191:191,$B$15 + 4))</f>
        <v/>
      </c>
      <c r="AQ191">
        <f t="shared" si="123"/>
        <v>2201</v>
      </c>
      <c r="AR191">
        <f t="shared" si="108"/>
        <v>2040</v>
      </c>
      <c r="AS191" cm="1">
        <f t="array" ref="AS191">IF(AR191&gt;=MAX($D$3:$D$100),MAX($D$3:$D$100),IF(AQ191&lt;$D$3,$D$3,INDEX($D$3:$D$100,MATCH(AQ191,$D$3:$D$100)+1)))</f>
        <v>2040</v>
      </c>
      <c r="AT191">
        <f t="shared" si="109"/>
        <v>6.0300000000000002E-5</v>
      </c>
      <c r="AU191">
        <f t="shared" si="110"/>
        <v>6.0300000000000002E-5</v>
      </c>
      <c r="AV191">
        <f t="shared" si="111"/>
        <v>6.0300000000000002E-5</v>
      </c>
      <c r="AW191">
        <f t="shared" si="90"/>
        <v>6.4279799999999998E-2</v>
      </c>
      <c r="AX191">
        <f t="shared" si="91"/>
        <v>0</v>
      </c>
      <c r="BC191">
        <f t="shared" si="124"/>
        <v>2201</v>
      </c>
      <c r="BD191">
        <f t="shared" si="112"/>
        <v>2040</v>
      </c>
      <c r="BE191" cm="1">
        <f t="array" ref="BE191">IF(BD191&gt;=MAX($D$3:$D$100),MAX($D$3:$D$100),IF(BC191&lt;$D$3,$D$3,INDEX($D$3:$D$100,MATCH(BC191,$D$3:$D$100)+1)))</f>
        <v>2040</v>
      </c>
      <c r="BF191">
        <f t="shared" si="113"/>
        <v>0.40600000000000003</v>
      </c>
      <c r="BG191">
        <f t="shared" si="114"/>
        <v>0.40600000000000003</v>
      </c>
      <c r="BH191">
        <f t="shared" si="115"/>
        <v>0.40600000000000003</v>
      </c>
      <c r="BI191">
        <f t="shared" si="92"/>
        <v>432.79600000000005</v>
      </c>
      <c r="BJ191">
        <f t="shared" si="93"/>
        <v>0</v>
      </c>
      <c r="BM191" s="1" t="str" cm="1">
        <f t="array" ref="BM191">IF(INDEX(Utilities!191:191,$B$15 + 6)="","",INDEX(Utilities!191:191,$B$15 + 6))</f>
        <v/>
      </c>
      <c r="BO191">
        <f t="shared" si="125"/>
        <v>2201</v>
      </c>
      <c r="BP191">
        <f t="shared" si="116"/>
        <v>2040</v>
      </c>
      <c r="BQ191" cm="1">
        <f t="array" ref="BQ191">IF(BP191&gt;=MAX($D$3:$D$100),MAX($D$3:$D$100),IF(BO191&lt;$D$3,$D$3,INDEX($D$3:$D$100,MATCH(BO191,$D$3:$D$100)+1)))</f>
        <v>2040</v>
      </c>
      <c r="BR191">
        <f t="shared" si="117"/>
        <v>6.1510000000000007</v>
      </c>
      <c r="BS191">
        <f t="shared" si="118"/>
        <v>6.1510000000000007</v>
      </c>
      <c r="BT191">
        <f t="shared" si="119"/>
        <v>6.1510000000000007</v>
      </c>
      <c r="BU191">
        <f t="shared" si="94"/>
        <v>6556.9660000000003</v>
      </c>
      <c r="BV191">
        <f t="shared" si="95"/>
        <v>0</v>
      </c>
    </row>
    <row r="192" spans="7:74" x14ac:dyDescent="0.25">
      <c r="G192">
        <f t="shared" si="120"/>
        <v>2202</v>
      </c>
      <c r="H192">
        <f t="shared" si="96"/>
        <v>2040</v>
      </c>
      <c r="I192" cm="1">
        <f t="array" ref="I192">IF(H192&gt;=MAX($D$3:$D$100),MAX($D$3:$D$100),IF(G192&lt;$D$3,$D$3,INDEX($D$3:$D$100,MATCH(G192,$D$3:$D$100)+1)))</f>
        <v>2040</v>
      </c>
      <c r="J192">
        <f t="shared" si="97"/>
        <v>4.0300000000000002E-2</v>
      </c>
      <c r="K192">
        <f t="shared" si="98"/>
        <v>4.0300000000000002E-2</v>
      </c>
      <c r="L192">
        <f t="shared" si="99"/>
        <v>4.0300000000000002E-2</v>
      </c>
      <c r="M192">
        <f t="shared" si="84"/>
        <v>42.959800000000001</v>
      </c>
      <c r="N192">
        <f t="shared" si="85"/>
        <v>0</v>
      </c>
      <c r="S192">
        <f t="shared" si="121"/>
        <v>2202</v>
      </c>
      <c r="T192">
        <f t="shared" si="100"/>
        <v>2040</v>
      </c>
      <c r="U192" cm="1">
        <f t="array" ref="U192">IF(T192&gt;=MAX($D$3:$D$100),MAX($D$3:$D$100),IF(S192&lt;$D$3,$D$3,INDEX($D$3:$D$100,MATCH(S192,$D$3:$D$100)+1)))</f>
        <v>2040</v>
      </c>
      <c r="V192">
        <f t="shared" si="101"/>
        <v>2.73E-5</v>
      </c>
      <c r="W192">
        <f t="shared" si="102"/>
        <v>2.73E-5</v>
      </c>
      <c r="X192">
        <f t="shared" si="103"/>
        <v>2.73E-5</v>
      </c>
      <c r="Y192">
        <f t="shared" si="86"/>
        <v>2.9101800000000001E-2</v>
      </c>
      <c r="Z192">
        <f t="shared" si="87"/>
        <v>0</v>
      </c>
      <c r="AB192" s="1" t="str" cm="1">
        <f t="array" ref="AB192">IF(INDEX(Utilities!192:192,$B$15)="","",INDEX(Utilities!192:192,$B$15))</f>
        <v/>
      </c>
      <c r="AC192" s="1" t="str" cm="1">
        <f t="array" ref="AC192">IF(INDEX(Utilities!192:192,$B$15 + 3)="","",INDEX(Utilities!192:192,$B$15 + 3))</f>
        <v/>
      </c>
      <c r="AE192">
        <f t="shared" si="122"/>
        <v>2202</v>
      </c>
      <c r="AF192">
        <f t="shared" si="104"/>
        <v>2040</v>
      </c>
      <c r="AG192" cm="1">
        <f t="array" ref="AG192">IF(AF192&gt;=MAX($D$3:$D$100),MAX($D$3:$D$100),IF(AE192&lt;$D$3,$D$3,INDEX($D$3:$D$100,MATCH(AE192,$D$3:$D$100)+1)))</f>
        <v>2040</v>
      </c>
      <c r="AH192">
        <f t="shared" si="105"/>
        <v>2.6800000000000001E-4</v>
      </c>
      <c r="AI192">
        <f t="shared" si="106"/>
        <v>2.6800000000000001E-4</v>
      </c>
      <c r="AJ192">
        <f t="shared" si="107"/>
        <v>2.6800000000000001E-4</v>
      </c>
      <c r="AK192">
        <f t="shared" si="88"/>
        <v>0.285688</v>
      </c>
      <c r="AL192">
        <f t="shared" si="89"/>
        <v>0</v>
      </c>
      <c r="AN192" s="1" t="str" cm="1">
        <f t="array" ref="AN192">IF(INDEX(Utilities!192:192,$B$15)="","",INDEX(Utilities!192:192,$B$15))</f>
        <v/>
      </c>
      <c r="AO192" s="1" t="str" cm="1">
        <f t="array" ref="AO192">IF(INDEX(Utilities!192:192,$B$15 + 4)="","",INDEX(Utilities!192:192,$B$15 + 4))</f>
        <v/>
      </c>
      <c r="AQ192">
        <f t="shared" si="123"/>
        <v>2202</v>
      </c>
      <c r="AR192">
        <f t="shared" si="108"/>
        <v>2040</v>
      </c>
      <c r="AS192" cm="1">
        <f t="array" ref="AS192">IF(AR192&gt;=MAX($D$3:$D$100),MAX($D$3:$D$100),IF(AQ192&lt;$D$3,$D$3,INDEX($D$3:$D$100,MATCH(AQ192,$D$3:$D$100)+1)))</f>
        <v>2040</v>
      </c>
      <c r="AT192">
        <f t="shared" si="109"/>
        <v>6.0300000000000002E-5</v>
      </c>
      <c r="AU192">
        <f t="shared" si="110"/>
        <v>6.0300000000000002E-5</v>
      </c>
      <c r="AV192">
        <f t="shared" si="111"/>
        <v>6.0300000000000002E-5</v>
      </c>
      <c r="AW192">
        <f t="shared" si="90"/>
        <v>6.4279799999999998E-2</v>
      </c>
      <c r="AX192">
        <f t="shared" si="91"/>
        <v>0</v>
      </c>
      <c r="BC192">
        <f t="shared" si="124"/>
        <v>2202</v>
      </c>
      <c r="BD192">
        <f t="shared" si="112"/>
        <v>2040</v>
      </c>
      <c r="BE192" cm="1">
        <f t="array" ref="BE192">IF(BD192&gt;=MAX($D$3:$D$100),MAX($D$3:$D$100),IF(BC192&lt;$D$3,$D$3,INDEX($D$3:$D$100,MATCH(BC192,$D$3:$D$100)+1)))</f>
        <v>2040</v>
      </c>
      <c r="BF192">
        <f t="shared" si="113"/>
        <v>0.40600000000000003</v>
      </c>
      <c r="BG192">
        <f t="shared" si="114"/>
        <v>0.40600000000000003</v>
      </c>
      <c r="BH192">
        <f t="shared" si="115"/>
        <v>0.40600000000000003</v>
      </c>
      <c r="BI192">
        <f t="shared" si="92"/>
        <v>432.79600000000005</v>
      </c>
      <c r="BJ192">
        <f t="shared" si="93"/>
        <v>0</v>
      </c>
      <c r="BM192" s="1" t="str" cm="1">
        <f t="array" ref="BM192">IF(INDEX(Utilities!192:192,$B$15 + 6)="","",INDEX(Utilities!192:192,$B$15 + 6))</f>
        <v/>
      </c>
      <c r="BO192">
        <f t="shared" si="125"/>
        <v>2202</v>
      </c>
      <c r="BP192">
        <f t="shared" si="116"/>
        <v>2040</v>
      </c>
      <c r="BQ192" cm="1">
        <f t="array" ref="BQ192">IF(BP192&gt;=MAX($D$3:$D$100),MAX($D$3:$D$100),IF(BO192&lt;$D$3,$D$3,INDEX($D$3:$D$100,MATCH(BO192,$D$3:$D$100)+1)))</f>
        <v>2040</v>
      </c>
      <c r="BR192">
        <f t="shared" si="117"/>
        <v>6.1510000000000007</v>
      </c>
      <c r="BS192">
        <f t="shared" si="118"/>
        <v>6.1510000000000007</v>
      </c>
      <c r="BT192">
        <f t="shared" si="119"/>
        <v>6.1510000000000007</v>
      </c>
      <c r="BU192">
        <f t="shared" si="94"/>
        <v>6556.9660000000003</v>
      </c>
      <c r="BV192">
        <f t="shared" si="95"/>
        <v>0</v>
      </c>
    </row>
    <row r="193" spans="7:74" x14ac:dyDescent="0.25">
      <c r="G193">
        <f t="shared" si="120"/>
        <v>2203</v>
      </c>
      <c r="H193">
        <f t="shared" si="96"/>
        <v>2040</v>
      </c>
      <c r="I193" cm="1">
        <f t="array" ref="I193">IF(H193&gt;=MAX($D$3:$D$100),MAX($D$3:$D$100),IF(G193&lt;$D$3,$D$3,INDEX($D$3:$D$100,MATCH(G193,$D$3:$D$100)+1)))</f>
        <v>2040</v>
      </c>
      <c r="J193">
        <f t="shared" si="97"/>
        <v>4.0300000000000002E-2</v>
      </c>
      <c r="K193">
        <f t="shared" si="98"/>
        <v>4.0300000000000002E-2</v>
      </c>
      <c r="L193">
        <f t="shared" si="99"/>
        <v>4.0300000000000002E-2</v>
      </c>
      <c r="M193">
        <f t="shared" si="84"/>
        <v>42.959800000000001</v>
      </c>
      <c r="N193">
        <f t="shared" si="85"/>
        <v>0</v>
      </c>
      <c r="S193">
        <f t="shared" si="121"/>
        <v>2203</v>
      </c>
      <c r="T193">
        <f t="shared" si="100"/>
        <v>2040</v>
      </c>
      <c r="U193" cm="1">
        <f t="array" ref="U193">IF(T193&gt;=MAX($D$3:$D$100),MAX($D$3:$D$100),IF(S193&lt;$D$3,$D$3,INDEX($D$3:$D$100,MATCH(S193,$D$3:$D$100)+1)))</f>
        <v>2040</v>
      </c>
      <c r="V193">
        <f t="shared" si="101"/>
        <v>2.73E-5</v>
      </c>
      <c r="W193">
        <f t="shared" si="102"/>
        <v>2.73E-5</v>
      </c>
      <c r="X193">
        <f t="shared" si="103"/>
        <v>2.73E-5</v>
      </c>
      <c r="Y193">
        <f t="shared" si="86"/>
        <v>2.9101800000000001E-2</v>
      </c>
      <c r="Z193">
        <f t="shared" si="87"/>
        <v>0</v>
      </c>
      <c r="AB193" s="1" t="str" cm="1">
        <f t="array" ref="AB193">IF(INDEX(Utilities!193:193,$B$15)="","",INDEX(Utilities!193:193,$B$15))</f>
        <v/>
      </c>
      <c r="AC193" s="1" t="str" cm="1">
        <f t="array" ref="AC193">IF(INDEX(Utilities!193:193,$B$15 + 3)="","",INDEX(Utilities!193:193,$B$15 + 3))</f>
        <v/>
      </c>
      <c r="AE193">
        <f t="shared" si="122"/>
        <v>2203</v>
      </c>
      <c r="AF193">
        <f t="shared" si="104"/>
        <v>2040</v>
      </c>
      <c r="AG193" cm="1">
        <f t="array" ref="AG193">IF(AF193&gt;=MAX($D$3:$D$100),MAX($D$3:$D$100),IF(AE193&lt;$D$3,$D$3,INDEX($D$3:$D$100,MATCH(AE193,$D$3:$D$100)+1)))</f>
        <v>2040</v>
      </c>
      <c r="AH193">
        <f t="shared" si="105"/>
        <v>2.6800000000000001E-4</v>
      </c>
      <c r="AI193">
        <f t="shared" si="106"/>
        <v>2.6800000000000001E-4</v>
      </c>
      <c r="AJ193">
        <f t="shared" si="107"/>
        <v>2.6800000000000001E-4</v>
      </c>
      <c r="AK193">
        <f t="shared" si="88"/>
        <v>0.285688</v>
      </c>
      <c r="AL193">
        <f t="shared" si="89"/>
        <v>0</v>
      </c>
      <c r="AN193" s="1" t="str" cm="1">
        <f t="array" ref="AN193">IF(INDEX(Utilities!193:193,$B$15)="","",INDEX(Utilities!193:193,$B$15))</f>
        <v/>
      </c>
      <c r="AO193" s="1" t="str" cm="1">
        <f t="array" ref="AO193">IF(INDEX(Utilities!193:193,$B$15 + 4)="","",INDEX(Utilities!193:193,$B$15 + 4))</f>
        <v/>
      </c>
      <c r="AQ193">
        <f t="shared" si="123"/>
        <v>2203</v>
      </c>
      <c r="AR193">
        <f t="shared" si="108"/>
        <v>2040</v>
      </c>
      <c r="AS193" cm="1">
        <f t="array" ref="AS193">IF(AR193&gt;=MAX($D$3:$D$100),MAX($D$3:$D$100),IF(AQ193&lt;$D$3,$D$3,INDEX($D$3:$D$100,MATCH(AQ193,$D$3:$D$100)+1)))</f>
        <v>2040</v>
      </c>
      <c r="AT193">
        <f t="shared" si="109"/>
        <v>6.0300000000000002E-5</v>
      </c>
      <c r="AU193">
        <f t="shared" si="110"/>
        <v>6.0300000000000002E-5</v>
      </c>
      <c r="AV193">
        <f t="shared" si="111"/>
        <v>6.0300000000000002E-5</v>
      </c>
      <c r="AW193">
        <f t="shared" si="90"/>
        <v>6.4279799999999998E-2</v>
      </c>
      <c r="AX193">
        <f t="shared" si="91"/>
        <v>0</v>
      </c>
      <c r="BC193">
        <f t="shared" si="124"/>
        <v>2203</v>
      </c>
      <c r="BD193">
        <f t="shared" si="112"/>
        <v>2040</v>
      </c>
      <c r="BE193" cm="1">
        <f t="array" ref="BE193">IF(BD193&gt;=MAX($D$3:$D$100),MAX($D$3:$D$100),IF(BC193&lt;$D$3,$D$3,INDEX($D$3:$D$100,MATCH(BC193,$D$3:$D$100)+1)))</f>
        <v>2040</v>
      </c>
      <c r="BF193">
        <f t="shared" si="113"/>
        <v>0.40600000000000003</v>
      </c>
      <c r="BG193">
        <f t="shared" si="114"/>
        <v>0.40600000000000003</v>
      </c>
      <c r="BH193">
        <f t="shared" si="115"/>
        <v>0.40600000000000003</v>
      </c>
      <c r="BI193">
        <f t="shared" si="92"/>
        <v>432.79600000000005</v>
      </c>
      <c r="BJ193">
        <f t="shared" si="93"/>
        <v>0</v>
      </c>
      <c r="BM193" s="1" t="str" cm="1">
        <f t="array" ref="BM193">IF(INDEX(Utilities!193:193,$B$15 + 6)="","",INDEX(Utilities!193:193,$B$15 + 6))</f>
        <v/>
      </c>
      <c r="BO193">
        <f t="shared" si="125"/>
        <v>2203</v>
      </c>
      <c r="BP193">
        <f t="shared" si="116"/>
        <v>2040</v>
      </c>
      <c r="BQ193" cm="1">
        <f t="array" ref="BQ193">IF(BP193&gt;=MAX($D$3:$D$100),MAX($D$3:$D$100),IF(BO193&lt;$D$3,$D$3,INDEX($D$3:$D$100,MATCH(BO193,$D$3:$D$100)+1)))</f>
        <v>2040</v>
      </c>
      <c r="BR193">
        <f t="shared" si="117"/>
        <v>6.1510000000000007</v>
      </c>
      <c r="BS193">
        <f t="shared" si="118"/>
        <v>6.1510000000000007</v>
      </c>
      <c r="BT193">
        <f t="shared" si="119"/>
        <v>6.1510000000000007</v>
      </c>
      <c r="BU193">
        <f t="shared" si="94"/>
        <v>6556.9660000000003</v>
      </c>
      <c r="BV193">
        <f t="shared" si="95"/>
        <v>0</v>
      </c>
    </row>
    <row r="194" spans="7:74" x14ac:dyDescent="0.25">
      <c r="G194">
        <f t="shared" si="120"/>
        <v>2204</v>
      </c>
      <c r="H194">
        <f t="shared" si="96"/>
        <v>2040</v>
      </c>
      <c r="I194" cm="1">
        <f t="array" ref="I194">IF(H194&gt;=MAX($D$3:$D$100),MAX($D$3:$D$100),IF(G194&lt;$D$3,$D$3,INDEX($D$3:$D$100,MATCH(G194,$D$3:$D$100)+1)))</f>
        <v>2040</v>
      </c>
      <c r="J194">
        <f t="shared" si="97"/>
        <v>4.0300000000000002E-2</v>
      </c>
      <c r="K194">
        <f t="shared" si="98"/>
        <v>4.0300000000000002E-2</v>
      </c>
      <c r="L194">
        <f t="shared" si="99"/>
        <v>4.0300000000000002E-2</v>
      </c>
      <c r="M194">
        <f t="shared" si="84"/>
        <v>42.959800000000001</v>
      </c>
      <c r="N194">
        <f t="shared" si="85"/>
        <v>0</v>
      </c>
      <c r="S194">
        <f t="shared" si="121"/>
        <v>2204</v>
      </c>
      <c r="T194">
        <f t="shared" si="100"/>
        <v>2040</v>
      </c>
      <c r="U194" cm="1">
        <f t="array" ref="U194">IF(T194&gt;=MAX($D$3:$D$100),MAX($D$3:$D$100),IF(S194&lt;$D$3,$D$3,INDEX($D$3:$D$100,MATCH(S194,$D$3:$D$100)+1)))</f>
        <v>2040</v>
      </c>
      <c r="V194">
        <f t="shared" si="101"/>
        <v>2.73E-5</v>
      </c>
      <c r="W194">
        <f t="shared" si="102"/>
        <v>2.73E-5</v>
      </c>
      <c r="X194">
        <f t="shared" si="103"/>
        <v>2.73E-5</v>
      </c>
      <c r="Y194">
        <f t="shared" si="86"/>
        <v>2.9101800000000001E-2</v>
      </c>
      <c r="Z194">
        <f t="shared" si="87"/>
        <v>0</v>
      </c>
      <c r="AB194" s="1" t="str" cm="1">
        <f t="array" ref="AB194">IF(INDEX(Utilities!194:194,$B$15)="","",INDEX(Utilities!194:194,$B$15))</f>
        <v/>
      </c>
      <c r="AC194" s="1" t="str" cm="1">
        <f t="array" ref="AC194">IF(INDEX(Utilities!194:194,$B$15 + 3)="","",INDEX(Utilities!194:194,$B$15 + 3))</f>
        <v/>
      </c>
      <c r="AE194">
        <f t="shared" si="122"/>
        <v>2204</v>
      </c>
      <c r="AF194">
        <f t="shared" si="104"/>
        <v>2040</v>
      </c>
      <c r="AG194" cm="1">
        <f t="array" ref="AG194">IF(AF194&gt;=MAX($D$3:$D$100),MAX($D$3:$D$100),IF(AE194&lt;$D$3,$D$3,INDEX($D$3:$D$100,MATCH(AE194,$D$3:$D$100)+1)))</f>
        <v>2040</v>
      </c>
      <c r="AH194">
        <f t="shared" si="105"/>
        <v>2.6800000000000001E-4</v>
      </c>
      <c r="AI194">
        <f t="shared" si="106"/>
        <v>2.6800000000000001E-4</v>
      </c>
      <c r="AJ194">
        <f t="shared" si="107"/>
        <v>2.6800000000000001E-4</v>
      </c>
      <c r="AK194">
        <f t="shared" si="88"/>
        <v>0.285688</v>
      </c>
      <c r="AL194">
        <f t="shared" si="89"/>
        <v>0</v>
      </c>
      <c r="AN194" s="1" t="str" cm="1">
        <f t="array" ref="AN194">IF(INDEX(Utilities!194:194,$B$15)="","",INDEX(Utilities!194:194,$B$15))</f>
        <v/>
      </c>
      <c r="AO194" s="1" t="str" cm="1">
        <f t="array" ref="AO194">IF(INDEX(Utilities!194:194,$B$15 + 4)="","",INDEX(Utilities!194:194,$B$15 + 4))</f>
        <v/>
      </c>
      <c r="AQ194">
        <f t="shared" si="123"/>
        <v>2204</v>
      </c>
      <c r="AR194">
        <f t="shared" si="108"/>
        <v>2040</v>
      </c>
      <c r="AS194" cm="1">
        <f t="array" ref="AS194">IF(AR194&gt;=MAX($D$3:$D$100),MAX($D$3:$D$100),IF(AQ194&lt;$D$3,$D$3,INDEX($D$3:$D$100,MATCH(AQ194,$D$3:$D$100)+1)))</f>
        <v>2040</v>
      </c>
      <c r="AT194">
        <f t="shared" si="109"/>
        <v>6.0300000000000002E-5</v>
      </c>
      <c r="AU194">
        <f t="shared" si="110"/>
        <v>6.0300000000000002E-5</v>
      </c>
      <c r="AV194">
        <f t="shared" si="111"/>
        <v>6.0300000000000002E-5</v>
      </c>
      <c r="AW194">
        <f t="shared" si="90"/>
        <v>6.4279799999999998E-2</v>
      </c>
      <c r="AX194">
        <f t="shared" si="91"/>
        <v>0</v>
      </c>
      <c r="BC194">
        <f t="shared" si="124"/>
        <v>2204</v>
      </c>
      <c r="BD194">
        <f t="shared" si="112"/>
        <v>2040</v>
      </c>
      <c r="BE194" cm="1">
        <f t="array" ref="BE194">IF(BD194&gt;=MAX($D$3:$D$100),MAX($D$3:$D$100),IF(BC194&lt;$D$3,$D$3,INDEX($D$3:$D$100,MATCH(BC194,$D$3:$D$100)+1)))</f>
        <v>2040</v>
      </c>
      <c r="BF194">
        <f t="shared" si="113"/>
        <v>0.40600000000000003</v>
      </c>
      <c r="BG194">
        <f t="shared" si="114"/>
        <v>0.40600000000000003</v>
      </c>
      <c r="BH194">
        <f t="shared" si="115"/>
        <v>0.40600000000000003</v>
      </c>
      <c r="BI194">
        <f t="shared" si="92"/>
        <v>432.79600000000005</v>
      </c>
      <c r="BJ194">
        <f t="shared" si="93"/>
        <v>0</v>
      </c>
      <c r="BM194" s="1" t="str" cm="1">
        <f t="array" ref="BM194">IF(INDEX(Utilities!194:194,$B$15 + 6)="","",INDEX(Utilities!194:194,$B$15 + 6))</f>
        <v/>
      </c>
      <c r="BO194">
        <f t="shared" si="125"/>
        <v>2204</v>
      </c>
      <c r="BP194">
        <f t="shared" si="116"/>
        <v>2040</v>
      </c>
      <c r="BQ194" cm="1">
        <f t="array" ref="BQ194">IF(BP194&gt;=MAX($D$3:$D$100),MAX($D$3:$D$100),IF(BO194&lt;$D$3,$D$3,INDEX($D$3:$D$100,MATCH(BO194,$D$3:$D$100)+1)))</f>
        <v>2040</v>
      </c>
      <c r="BR194">
        <f t="shared" si="117"/>
        <v>6.1510000000000007</v>
      </c>
      <c r="BS194">
        <f t="shared" si="118"/>
        <v>6.1510000000000007</v>
      </c>
      <c r="BT194">
        <f t="shared" si="119"/>
        <v>6.1510000000000007</v>
      </c>
      <c r="BU194">
        <f t="shared" si="94"/>
        <v>6556.9660000000003</v>
      </c>
      <c r="BV194">
        <f t="shared" si="95"/>
        <v>0</v>
      </c>
    </row>
    <row r="195" spans="7:74" x14ac:dyDescent="0.25">
      <c r="G195">
        <f t="shared" si="120"/>
        <v>2205</v>
      </c>
      <c r="H195">
        <f t="shared" si="96"/>
        <v>2040</v>
      </c>
      <c r="I195" cm="1">
        <f t="array" ref="I195">IF(H195&gt;=MAX($D$3:$D$100),MAX($D$3:$D$100),IF(G195&lt;$D$3,$D$3,INDEX($D$3:$D$100,MATCH(G195,$D$3:$D$100)+1)))</f>
        <v>2040</v>
      </c>
      <c r="J195">
        <f t="shared" si="97"/>
        <v>4.0300000000000002E-2</v>
      </c>
      <c r="K195">
        <f t="shared" si="98"/>
        <v>4.0300000000000002E-2</v>
      </c>
      <c r="L195">
        <f t="shared" si="99"/>
        <v>4.0300000000000002E-2</v>
      </c>
      <c r="M195">
        <f t="shared" ref="M195:M258" si="126">$L195*$B$12</f>
        <v>42.959800000000001</v>
      </c>
      <c r="N195">
        <f t="shared" ref="N195:N258" si="127">$L195*$B$11</f>
        <v>0</v>
      </c>
      <c r="S195">
        <f t="shared" si="121"/>
        <v>2205</v>
      </c>
      <c r="T195">
        <f t="shared" si="100"/>
        <v>2040</v>
      </c>
      <c r="U195" cm="1">
        <f t="array" ref="U195">IF(T195&gt;=MAX($D$3:$D$100),MAX($D$3:$D$100),IF(S195&lt;$D$3,$D$3,INDEX($D$3:$D$100,MATCH(S195,$D$3:$D$100)+1)))</f>
        <v>2040</v>
      </c>
      <c r="V195">
        <f t="shared" si="101"/>
        <v>2.73E-5</v>
      </c>
      <c r="W195">
        <f t="shared" si="102"/>
        <v>2.73E-5</v>
      </c>
      <c r="X195">
        <f t="shared" si="103"/>
        <v>2.73E-5</v>
      </c>
      <c r="Y195">
        <f t="shared" ref="Y195:Y258" si="128">$X195*$B$12</f>
        <v>2.9101800000000001E-2</v>
      </c>
      <c r="Z195">
        <f t="shared" ref="Z195:Z258" si="129">$L195*$B$11</f>
        <v>0</v>
      </c>
      <c r="AB195" s="1" t="str" cm="1">
        <f t="array" ref="AB195">IF(INDEX(Utilities!195:195,$B$15)="","",INDEX(Utilities!195:195,$B$15))</f>
        <v/>
      </c>
      <c r="AC195" s="1" t="str" cm="1">
        <f t="array" ref="AC195">IF(INDEX(Utilities!195:195,$B$15 + 3)="","",INDEX(Utilities!195:195,$B$15 + 3))</f>
        <v/>
      </c>
      <c r="AE195">
        <f t="shared" si="122"/>
        <v>2205</v>
      </c>
      <c r="AF195">
        <f t="shared" si="104"/>
        <v>2040</v>
      </c>
      <c r="AG195" cm="1">
        <f t="array" ref="AG195">IF(AF195&gt;=MAX($D$3:$D$100),MAX($D$3:$D$100),IF(AE195&lt;$D$3,$D$3,INDEX($D$3:$D$100,MATCH(AE195,$D$3:$D$100)+1)))</f>
        <v>2040</v>
      </c>
      <c r="AH195">
        <f t="shared" si="105"/>
        <v>2.6800000000000001E-4</v>
      </c>
      <c r="AI195">
        <f t="shared" si="106"/>
        <v>2.6800000000000001E-4</v>
      </c>
      <c r="AJ195">
        <f t="shared" si="107"/>
        <v>2.6800000000000001E-4</v>
      </c>
      <c r="AK195">
        <f t="shared" ref="AK195:AK258" si="130">$AJ195*$B$12</f>
        <v>0.285688</v>
      </c>
      <c r="AL195">
        <f t="shared" ref="AL195:AL258" si="131">$L195*$B$11</f>
        <v>0</v>
      </c>
      <c r="AN195" s="1" t="str" cm="1">
        <f t="array" ref="AN195">IF(INDEX(Utilities!195:195,$B$15)="","",INDEX(Utilities!195:195,$B$15))</f>
        <v/>
      </c>
      <c r="AO195" s="1" t="str" cm="1">
        <f t="array" ref="AO195">IF(INDEX(Utilities!195:195,$B$15 + 4)="","",INDEX(Utilities!195:195,$B$15 + 4))</f>
        <v/>
      </c>
      <c r="AQ195">
        <f t="shared" si="123"/>
        <v>2205</v>
      </c>
      <c r="AR195">
        <f t="shared" si="108"/>
        <v>2040</v>
      </c>
      <c r="AS195" cm="1">
        <f t="array" ref="AS195">IF(AR195&gt;=MAX($D$3:$D$100),MAX($D$3:$D$100),IF(AQ195&lt;$D$3,$D$3,INDEX($D$3:$D$100,MATCH(AQ195,$D$3:$D$100)+1)))</f>
        <v>2040</v>
      </c>
      <c r="AT195">
        <f t="shared" si="109"/>
        <v>6.0300000000000002E-5</v>
      </c>
      <c r="AU195">
        <f t="shared" si="110"/>
        <v>6.0300000000000002E-5</v>
      </c>
      <c r="AV195">
        <f t="shared" si="111"/>
        <v>6.0300000000000002E-5</v>
      </c>
      <c r="AW195">
        <f t="shared" ref="AW195:AW258" si="132">$AV195*$B$12</f>
        <v>6.4279799999999998E-2</v>
      </c>
      <c r="AX195">
        <f t="shared" ref="AX195:AX258" si="133">$L195*$B$11</f>
        <v>0</v>
      </c>
      <c r="BC195">
        <f t="shared" si="124"/>
        <v>2205</v>
      </c>
      <c r="BD195">
        <f t="shared" si="112"/>
        <v>2040</v>
      </c>
      <c r="BE195" cm="1">
        <f t="array" ref="BE195">IF(BD195&gt;=MAX($D$3:$D$100),MAX($D$3:$D$100),IF(BC195&lt;$D$3,$D$3,INDEX($D$3:$D$100,MATCH(BC195,$D$3:$D$100)+1)))</f>
        <v>2040</v>
      </c>
      <c r="BF195">
        <f t="shared" si="113"/>
        <v>0.40600000000000003</v>
      </c>
      <c r="BG195">
        <f t="shared" si="114"/>
        <v>0.40600000000000003</v>
      </c>
      <c r="BH195">
        <f t="shared" si="115"/>
        <v>0.40600000000000003</v>
      </c>
      <c r="BI195">
        <f t="shared" ref="BI195:BI258" si="134">$BH195*$B$12</f>
        <v>432.79600000000005</v>
      </c>
      <c r="BJ195">
        <f t="shared" ref="BJ195:BJ258" si="135">$L195*$B$11</f>
        <v>0</v>
      </c>
      <c r="BM195" s="1" t="str" cm="1">
        <f t="array" ref="BM195">IF(INDEX(Utilities!195:195,$B$15 + 6)="","",INDEX(Utilities!195:195,$B$15 + 6))</f>
        <v/>
      </c>
      <c r="BO195">
        <f t="shared" si="125"/>
        <v>2205</v>
      </c>
      <c r="BP195">
        <f t="shared" si="116"/>
        <v>2040</v>
      </c>
      <c r="BQ195" cm="1">
        <f t="array" ref="BQ195">IF(BP195&gt;=MAX($D$3:$D$100),MAX($D$3:$D$100),IF(BO195&lt;$D$3,$D$3,INDEX($D$3:$D$100,MATCH(BO195,$D$3:$D$100)+1)))</f>
        <v>2040</v>
      </c>
      <c r="BR195">
        <f t="shared" si="117"/>
        <v>6.1510000000000007</v>
      </c>
      <c r="BS195">
        <f t="shared" si="118"/>
        <v>6.1510000000000007</v>
      </c>
      <c r="BT195">
        <f t="shared" si="119"/>
        <v>6.1510000000000007</v>
      </c>
      <c r="BU195">
        <f t="shared" ref="BU195:BU258" si="136">$BT195*$B$12</f>
        <v>6556.9660000000003</v>
      </c>
      <c r="BV195">
        <f t="shared" ref="BV195:BV258" si="137">$L195*$B$11</f>
        <v>0</v>
      </c>
    </row>
    <row r="196" spans="7:74" x14ac:dyDescent="0.25">
      <c r="G196">
        <f t="shared" si="120"/>
        <v>2206</v>
      </c>
      <c r="H196">
        <f t="shared" ref="H196:H259" si="138">INDEX(D$3:D$100,IFERROR(MATCH(G196, D$3:D$100),1))</f>
        <v>2040</v>
      </c>
      <c r="I196" cm="1">
        <f t="array" ref="I196">IF(H196&gt;=MAX($D$3:$D$100),MAX($D$3:$D$100),IF(G196&lt;$D$3,$D$3,INDEX($D$3:$D$100,MATCH(G196,$D$3:$D$100)+1)))</f>
        <v>2040</v>
      </c>
      <c r="J196">
        <f t="shared" ref="J196:J259" si="139">INDEX(E$3:E$100,MATCH(H196,D$3:D$100))</f>
        <v>4.0300000000000002E-2</v>
      </c>
      <c r="K196">
        <f t="shared" ref="K196:K259" si="140">INDEX(E$3:E$100,MATCH(I196,D$3:D$100))</f>
        <v>4.0300000000000002E-2</v>
      </c>
      <c r="L196">
        <f t="shared" ref="L196:L259" si="141">IF(H196=I196,J196,J196+(K196-J196)*((G196-H196)/(I196-H196)))</f>
        <v>4.0300000000000002E-2</v>
      </c>
      <c r="M196">
        <f t="shared" si="126"/>
        <v>42.959800000000001</v>
      </c>
      <c r="N196">
        <f t="shared" si="127"/>
        <v>0</v>
      </c>
      <c r="S196">
        <f t="shared" si="121"/>
        <v>2206</v>
      </c>
      <c r="T196">
        <f t="shared" ref="T196:T259" si="142">INDEX(P$3:P$100,IFERROR(MATCH(S196, P$3:P$100),1))</f>
        <v>2040</v>
      </c>
      <c r="U196" cm="1">
        <f t="array" ref="U196">IF(T196&gt;=MAX($D$3:$D$100),MAX($D$3:$D$100),IF(S196&lt;$D$3,$D$3,INDEX($D$3:$D$100,MATCH(S196,$D$3:$D$100)+1)))</f>
        <v>2040</v>
      </c>
      <c r="V196">
        <f t="shared" ref="V196:V259" si="143">INDEX(Q$3:Q$100,MATCH(T196,P$3:P$100))</f>
        <v>2.73E-5</v>
      </c>
      <c r="W196">
        <f t="shared" ref="W196:W259" si="144">INDEX(Q$3:Q$100,MATCH(U196,P$3:P$100))</f>
        <v>2.73E-5</v>
      </c>
      <c r="X196">
        <f t="shared" ref="X196:X259" si="145">IF(T196=U196,V196,V196+(W196-V196)*((S196-T196)/(U196-T196)))</f>
        <v>2.73E-5</v>
      </c>
      <c r="Y196">
        <f t="shared" si="128"/>
        <v>2.9101800000000001E-2</v>
      </c>
      <c r="Z196">
        <f t="shared" si="129"/>
        <v>0</v>
      </c>
      <c r="AB196" s="1" t="str" cm="1">
        <f t="array" ref="AB196">IF(INDEX(Utilities!196:196,$B$15)="","",INDEX(Utilities!196:196,$B$15))</f>
        <v/>
      </c>
      <c r="AC196" s="1" t="str" cm="1">
        <f t="array" ref="AC196">IF(INDEX(Utilities!196:196,$B$15 + 3)="","",INDEX(Utilities!196:196,$B$15 + 3))</f>
        <v/>
      </c>
      <c r="AE196">
        <f t="shared" si="122"/>
        <v>2206</v>
      </c>
      <c r="AF196">
        <f t="shared" ref="AF196:AF259" si="146">INDEX(AB$3:AB$100,IFERROR(MATCH(AE196, AB$3:AB$100),1))</f>
        <v>2040</v>
      </c>
      <c r="AG196" cm="1">
        <f t="array" ref="AG196">IF(AF196&gt;=MAX($D$3:$D$100),MAX($D$3:$D$100),IF(AE196&lt;$D$3,$D$3,INDEX($D$3:$D$100,MATCH(AE196,$D$3:$D$100)+1)))</f>
        <v>2040</v>
      </c>
      <c r="AH196">
        <f t="shared" ref="AH196:AH259" si="147">INDEX(AC$3:AC$100,MATCH(AF196,AB$3:AB$100))</f>
        <v>2.6800000000000001E-4</v>
      </c>
      <c r="AI196">
        <f t="shared" ref="AI196:AI259" si="148">INDEX(AC$3:AC$100,MATCH(AG196,AB$3:AB$100))</f>
        <v>2.6800000000000001E-4</v>
      </c>
      <c r="AJ196">
        <f t="shared" ref="AJ196:AJ259" si="149">IF(AF196=AG196,AH196,AH196+(AI196-AH196)*((AE196-AF196)/(AG196-AF196)))</f>
        <v>2.6800000000000001E-4</v>
      </c>
      <c r="AK196">
        <f t="shared" si="130"/>
        <v>0.285688</v>
      </c>
      <c r="AL196">
        <f t="shared" si="131"/>
        <v>0</v>
      </c>
      <c r="AN196" s="1" t="str" cm="1">
        <f t="array" ref="AN196">IF(INDEX(Utilities!196:196,$B$15)="","",INDEX(Utilities!196:196,$B$15))</f>
        <v/>
      </c>
      <c r="AO196" s="1" t="str" cm="1">
        <f t="array" ref="AO196">IF(INDEX(Utilities!196:196,$B$15 + 4)="","",INDEX(Utilities!196:196,$B$15 + 4))</f>
        <v/>
      </c>
      <c r="AQ196">
        <f t="shared" si="123"/>
        <v>2206</v>
      </c>
      <c r="AR196">
        <f t="shared" ref="AR196:AR259" si="150">INDEX(AN$3:AN$100,IFERROR(MATCH(AQ196, AN$3:AN$100),1))</f>
        <v>2040</v>
      </c>
      <c r="AS196" cm="1">
        <f t="array" ref="AS196">IF(AR196&gt;=MAX($D$3:$D$100),MAX($D$3:$D$100),IF(AQ196&lt;$D$3,$D$3,INDEX($D$3:$D$100,MATCH(AQ196,$D$3:$D$100)+1)))</f>
        <v>2040</v>
      </c>
      <c r="AT196">
        <f t="shared" ref="AT196:AT259" si="151">INDEX(AO$3:AO$100,MATCH(AR196,AN$3:AN$100))</f>
        <v>6.0300000000000002E-5</v>
      </c>
      <c r="AU196">
        <f t="shared" ref="AU196:AU259" si="152">INDEX(AO$3:AO$100,MATCH(AS196,AN$3:AN$100))</f>
        <v>6.0300000000000002E-5</v>
      </c>
      <c r="AV196">
        <f t="shared" ref="AV196:AV259" si="153">IF(AR196=AS196,AT196,AT196+(AU196-AT196)*((AQ196-AR196)/(AS196-AR196)))</f>
        <v>6.0300000000000002E-5</v>
      </c>
      <c r="AW196">
        <f t="shared" si="132"/>
        <v>6.4279799999999998E-2</v>
      </c>
      <c r="AX196">
        <f t="shared" si="133"/>
        <v>0</v>
      </c>
      <c r="BC196">
        <f t="shared" si="124"/>
        <v>2206</v>
      </c>
      <c r="BD196">
        <f t="shared" ref="BD196:BD259" si="154">INDEX(AZ$3:AZ$100,IFERROR(MATCH(BC196, AZ$3:AZ$100),1))</f>
        <v>2040</v>
      </c>
      <c r="BE196" cm="1">
        <f t="array" ref="BE196">IF(BD196&gt;=MAX($D$3:$D$100),MAX($D$3:$D$100),IF(BC196&lt;$D$3,$D$3,INDEX($D$3:$D$100,MATCH(BC196,$D$3:$D$100)+1)))</f>
        <v>2040</v>
      </c>
      <c r="BF196">
        <f t="shared" ref="BF196:BF259" si="155">INDEX(BA$3:BA$100,MATCH(BD196,AZ$3:AZ$100))</f>
        <v>0.40600000000000003</v>
      </c>
      <c r="BG196">
        <f t="shared" ref="BG196:BG259" si="156">INDEX(BA$3:BA$100,MATCH(BE196,AZ$3:AZ$100))</f>
        <v>0.40600000000000003</v>
      </c>
      <c r="BH196">
        <f t="shared" ref="BH196:BH259" si="157">IF(BD196=BE196,BF196,BF196+(BG196-BF196)*((BC196-BD196)/(BE196-BD196)))</f>
        <v>0.40600000000000003</v>
      </c>
      <c r="BI196">
        <f t="shared" si="134"/>
        <v>432.79600000000005</v>
      </c>
      <c r="BJ196">
        <f t="shared" si="135"/>
        <v>0</v>
      </c>
      <c r="BM196" s="1" t="str" cm="1">
        <f t="array" ref="BM196">IF(INDEX(Utilities!196:196,$B$15 + 6)="","",INDEX(Utilities!196:196,$B$15 + 6))</f>
        <v/>
      </c>
      <c r="BO196">
        <f t="shared" si="125"/>
        <v>2206</v>
      </c>
      <c r="BP196">
        <f t="shared" ref="BP196:BP259" si="158">INDEX(BL$3:BL$100,IFERROR(MATCH(BO196, BL$3:BL$100),1))</f>
        <v>2040</v>
      </c>
      <c r="BQ196" cm="1">
        <f t="array" ref="BQ196">IF(BP196&gt;=MAX($D$3:$D$100),MAX($D$3:$D$100),IF(BO196&lt;$D$3,$D$3,INDEX($D$3:$D$100,MATCH(BO196,$D$3:$D$100)+1)))</f>
        <v>2040</v>
      </c>
      <c r="BR196">
        <f t="shared" ref="BR196:BR259" si="159">INDEX(BM$3:BM$100,MATCH(BP196,BL$3:BL$100))</f>
        <v>6.1510000000000007</v>
      </c>
      <c r="BS196">
        <f t="shared" ref="BS196:BS259" si="160">INDEX(BM$3:BM$100,MATCH(BQ196,BL$3:BL$100))</f>
        <v>6.1510000000000007</v>
      </c>
      <c r="BT196">
        <f t="shared" ref="BT196:BT259" si="161">IF(BP196=BQ196,BR196,BR196+(BS196-BR196)*((BO196-BP196)/(BQ196-BP196)))</f>
        <v>6.1510000000000007</v>
      </c>
      <c r="BU196">
        <f t="shared" si="136"/>
        <v>6556.9660000000003</v>
      </c>
      <c r="BV196">
        <f t="shared" si="137"/>
        <v>0</v>
      </c>
    </row>
    <row r="197" spans="7:74" x14ac:dyDescent="0.25">
      <c r="G197">
        <f t="shared" ref="G197:G260" si="162">G196+1</f>
        <v>2207</v>
      </c>
      <c r="H197">
        <f t="shared" si="138"/>
        <v>2040</v>
      </c>
      <c r="I197" cm="1">
        <f t="array" ref="I197">IF(H197&gt;=MAX($D$3:$D$100),MAX($D$3:$D$100),IF(G197&lt;$D$3,$D$3,INDEX($D$3:$D$100,MATCH(G197,$D$3:$D$100)+1)))</f>
        <v>2040</v>
      </c>
      <c r="J197">
        <f t="shared" si="139"/>
        <v>4.0300000000000002E-2</v>
      </c>
      <c r="K197">
        <f t="shared" si="140"/>
        <v>4.0300000000000002E-2</v>
      </c>
      <c r="L197">
        <f t="shared" si="141"/>
        <v>4.0300000000000002E-2</v>
      </c>
      <c r="M197">
        <f t="shared" si="126"/>
        <v>42.959800000000001</v>
      </c>
      <c r="N197">
        <f t="shared" si="127"/>
        <v>0</v>
      </c>
      <c r="S197">
        <f t="shared" ref="S197:S260" si="163">S196+1</f>
        <v>2207</v>
      </c>
      <c r="T197">
        <f t="shared" si="142"/>
        <v>2040</v>
      </c>
      <c r="U197" cm="1">
        <f t="array" ref="U197">IF(T197&gt;=MAX($D$3:$D$100),MAX($D$3:$D$100),IF(S197&lt;$D$3,$D$3,INDEX($D$3:$D$100,MATCH(S197,$D$3:$D$100)+1)))</f>
        <v>2040</v>
      </c>
      <c r="V197">
        <f t="shared" si="143"/>
        <v>2.73E-5</v>
      </c>
      <c r="W197">
        <f t="shared" si="144"/>
        <v>2.73E-5</v>
      </c>
      <c r="X197">
        <f t="shared" si="145"/>
        <v>2.73E-5</v>
      </c>
      <c r="Y197">
        <f t="shared" si="128"/>
        <v>2.9101800000000001E-2</v>
      </c>
      <c r="Z197">
        <f t="shared" si="129"/>
        <v>0</v>
      </c>
      <c r="AB197" s="1" t="str" cm="1">
        <f t="array" ref="AB197">IF(INDEX(Utilities!197:197,$B$15)="","",INDEX(Utilities!197:197,$B$15))</f>
        <v/>
      </c>
      <c r="AC197" s="1" t="str" cm="1">
        <f t="array" ref="AC197">IF(INDEX(Utilities!197:197,$B$15 + 3)="","",INDEX(Utilities!197:197,$B$15 + 3))</f>
        <v/>
      </c>
      <c r="AE197">
        <f t="shared" ref="AE197:AE260" si="164">AE196+1</f>
        <v>2207</v>
      </c>
      <c r="AF197">
        <f t="shared" si="146"/>
        <v>2040</v>
      </c>
      <c r="AG197" cm="1">
        <f t="array" ref="AG197">IF(AF197&gt;=MAX($D$3:$D$100),MAX($D$3:$D$100),IF(AE197&lt;$D$3,$D$3,INDEX($D$3:$D$100,MATCH(AE197,$D$3:$D$100)+1)))</f>
        <v>2040</v>
      </c>
      <c r="AH197">
        <f t="shared" si="147"/>
        <v>2.6800000000000001E-4</v>
      </c>
      <c r="AI197">
        <f t="shared" si="148"/>
        <v>2.6800000000000001E-4</v>
      </c>
      <c r="AJ197">
        <f t="shared" si="149"/>
        <v>2.6800000000000001E-4</v>
      </c>
      <c r="AK197">
        <f t="shared" si="130"/>
        <v>0.285688</v>
      </c>
      <c r="AL197">
        <f t="shared" si="131"/>
        <v>0</v>
      </c>
      <c r="AN197" s="1" t="str" cm="1">
        <f t="array" ref="AN197">IF(INDEX(Utilities!197:197,$B$15)="","",INDEX(Utilities!197:197,$B$15))</f>
        <v/>
      </c>
      <c r="AO197" s="1" t="str" cm="1">
        <f t="array" ref="AO197">IF(INDEX(Utilities!197:197,$B$15 + 4)="","",INDEX(Utilities!197:197,$B$15 + 4))</f>
        <v/>
      </c>
      <c r="AQ197">
        <f t="shared" ref="AQ197:AQ260" si="165">AQ196+1</f>
        <v>2207</v>
      </c>
      <c r="AR197">
        <f t="shared" si="150"/>
        <v>2040</v>
      </c>
      <c r="AS197" cm="1">
        <f t="array" ref="AS197">IF(AR197&gt;=MAX($D$3:$D$100),MAX($D$3:$D$100),IF(AQ197&lt;$D$3,$D$3,INDEX($D$3:$D$100,MATCH(AQ197,$D$3:$D$100)+1)))</f>
        <v>2040</v>
      </c>
      <c r="AT197">
        <f t="shared" si="151"/>
        <v>6.0300000000000002E-5</v>
      </c>
      <c r="AU197">
        <f t="shared" si="152"/>
        <v>6.0300000000000002E-5</v>
      </c>
      <c r="AV197">
        <f t="shared" si="153"/>
        <v>6.0300000000000002E-5</v>
      </c>
      <c r="AW197">
        <f t="shared" si="132"/>
        <v>6.4279799999999998E-2</v>
      </c>
      <c r="AX197">
        <f t="shared" si="133"/>
        <v>0</v>
      </c>
      <c r="BC197">
        <f t="shared" ref="BC197:BC260" si="166">BC196+1</f>
        <v>2207</v>
      </c>
      <c r="BD197">
        <f t="shared" si="154"/>
        <v>2040</v>
      </c>
      <c r="BE197" cm="1">
        <f t="array" ref="BE197">IF(BD197&gt;=MAX($D$3:$D$100),MAX($D$3:$D$100),IF(BC197&lt;$D$3,$D$3,INDEX($D$3:$D$100,MATCH(BC197,$D$3:$D$100)+1)))</f>
        <v>2040</v>
      </c>
      <c r="BF197">
        <f t="shared" si="155"/>
        <v>0.40600000000000003</v>
      </c>
      <c r="BG197">
        <f t="shared" si="156"/>
        <v>0.40600000000000003</v>
      </c>
      <c r="BH197">
        <f t="shared" si="157"/>
        <v>0.40600000000000003</v>
      </c>
      <c r="BI197">
        <f t="shared" si="134"/>
        <v>432.79600000000005</v>
      </c>
      <c r="BJ197">
        <f t="shared" si="135"/>
        <v>0</v>
      </c>
      <c r="BM197" s="1" t="str" cm="1">
        <f t="array" ref="BM197">IF(INDEX(Utilities!197:197,$B$15 + 6)="","",INDEX(Utilities!197:197,$B$15 + 6))</f>
        <v/>
      </c>
      <c r="BO197">
        <f t="shared" ref="BO197:BO260" si="167">BO196+1</f>
        <v>2207</v>
      </c>
      <c r="BP197">
        <f t="shared" si="158"/>
        <v>2040</v>
      </c>
      <c r="BQ197" cm="1">
        <f t="array" ref="BQ197">IF(BP197&gt;=MAX($D$3:$D$100),MAX($D$3:$D$100),IF(BO197&lt;$D$3,$D$3,INDEX($D$3:$D$100,MATCH(BO197,$D$3:$D$100)+1)))</f>
        <v>2040</v>
      </c>
      <c r="BR197">
        <f t="shared" si="159"/>
        <v>6.1510000000000007</v>
      </c>
      <c r="BS197">
        <f t="shared" si="160"/>
        <v>6.1510000000000007</v>
      </c>
      <c r="BT197">
        <f t="shared" si="161"/>
        <v>6.1510000000000007</v>
      </c>
      <c r="BU197">
        <f t="shared" si="136"/>
        <v>6556.9660000000003</v>
      </c>
      <c r="BV197">
        <f t="shared" si="137"/>
        <v>0</v>
      </c>
    </row>
    <row r="198" spans="7:74" x14ac:dyDescent="0.25">
      <c r="G198">
        <f t="shared" si="162"/>
        <v>2208</v>
      </c>
      <c r="H198">
        <f t="shared" si="138"/>
        <v>2040</v>
      </c>
      <c r="I198" cm="1">
        <f t="array" ref="I198">IF(H198&gt;=MAX($D$3:$D$100),MAX($D$3:$D$100),IF(G198&lt;$D$3,$D$3,INDEX($D$3:$D$100,MATCH(G198,$D$3:$D$100)+1)))</f>
        <v>2040</v>
      </c>
      <c r="J198">
        <f t="shared" si="139"/>
        <v>4.0300000000000002E-2</v>
      </c>
      <c r="K198">
        <f t="shared" si="140"/>
        <v>4.0300000000000002E-2</v>
      </c>
      <c r="L198">
        <f t="shared" si="141"/>
        <v>4.0300000000000002E-2</v>
      </c>
      <c r="M198">
        <f t="shared" si="126"/>
        <v>42.959800000000001</v>
      </c>
      <c r="N198">
        <f t="shared" si="127"/>
        <v>0</v>
      </c>
      <c r="S198">
        <f t="shared" si="163"/>
        <v>2208</v>
      </c>
      <c r="T198">
        <f t="shared" si="142"/>
        <v>2040</v>
      </c>
      <c r="U198" cm="1">
        <f t="array" ref="U198">IF(T198&gt;=MAX($D$3:$D$100),MAX($D$3:$D$100),IF(S198&lt;$D$3,$D$3,INDEX($D$3:$D$100,MATCH(S198,$D$3:$D$100)+1)))</f>
        <v>2040</v>
      </c>
      <c r="V198">
        <f t="shared" si="143"/>
        <v>2.73E-5</v>
      </c>
      <c r="W198">
        <f t="shared" si="144"/>
        <v>2.73E-5</v>
      </c>
      <c r="X198">
        <f t="shared" si="145"/>
        <v>2.73E-5</v>
      </c>
      <c r="Y198">
        <f t="shared" si="128"/>
        <v>2.9101800000000001E-2</v>
      </c>
      <c r="Z198">
        <f t="shared" si="129"/>
        <v>0</v>
      </c>
      <c r="AB198" s="1" t="str" cm="1">
        <f t="array" ref="AB198">IF(INDEX(Utilities!198:198,$B$15)="","",INDEX(Utilities!198:198,$B$15))</f>
        <v/>
      </c>
      <c r="AC198" s="1" t="str" cm="1">
        <f t="array" ref="AC198">IF(INDEX(Utilities!198:198,$B$15 + 3)="","",INDEX(Utilities!198:198,$B$15 + 3))</f>
        <v/>
      </c>
      <c r="AE198">
        <f t="shared" si="164"/>
        <v>2208</v>
      </c>
      <c r="AF198">
        <f t="shared" si="146"/>
        <v>2040</v>
      </c>
      <c r="AG198" cm="1">
        <f t="array" ref="AG198">IF(AF198&gt;=MAX($D$3:$D$100),MAX($D$3:$D$100),IF(AE198&lt;$D$3,$D$3,INDEX($D$3:$D$100,MATCH(AE198,$D$3:$D$100)+1)))</f>
        <v>2040</v>
      </c>
      <c r="AH198">
        <f t="shared" si="147"/>
        <v>2.6800000000000001E-4</v>
      </c>
      <c r="AI198">
        <f t="shared" si="148"/>
        <v>2.6800000000000001E-4</v>
      </c>
      <c r="AJ198">
        <f t="shared" si="149"/>
        <v>2.6800000000000001E-4</v>
      </c>
      <c r="AK198">
        <f t="shared" si="130"/>
        <v>0.285688</v>
      </c>
      <c r="AL198">
        <f t="shared" si="131"/>
        <v>0</v>
      </c>
      <c r="AN198" s="1" t="str" cm="1">
        <f t="array" ref="AN198">IF(INDEX(Utilities!198:198,$B$15)="","",INDEX(Utilities!198:198,$B$15))</f>
        <v/>
      </c>
      <c r="AO198" s="1" t="str" cm="1">
        <f t="array" ref="AO198">IF(INDEX(Utilities!198:198,$B$15 + 4)="","",INDEX(Utilities!198:198,$B$15 + 4))</f>
        <v/>
      </c>
      <c r="AQ198">
        <f t="shared" si="165"/>
        <v>2208</v>
      </c>
      <c r="AR198">
        <f t="shared" si="150"/>
        <v>2040</v>
      </c>
      <c r="AS198" cm="1">
        <f t="array" ref="AS198">IF(AR198&gt;=MAX($D$3:$D$100),MAX($D$3:$D$100),IF(AQ198&lt;$D$3,$D$3,INDEX($D$3:$D$100,MATCH(AQ198,$D$3:$D$100)+1)))</f>
        <v>2040</v>
      </c>
      <c r="AT198">
        <f t="shared" si="151"/>
        <v>6.0300000000000002E-5</v>
      </c>
      <c r="AU198">
        <f t="shared" si="152"/>
        <v>6.0300000000000002E-5</v>
      </c>
      <c r="AV198">
        <f t="shared" si="153"/>
        <v>6.0300000000000002E-5</v>
      </c>
      <c r="AW198">
        <f t="shared" si="132"/>
        <v>6.4279799999999998E-2</v>
      </c>
      <c r="AX198">
        <f t="shared" si="133"/>
        <v>0</v>
      </c>
      <c r="BC198">
        <f t="shared" si="166"/>
        <v>2208</v>
      </c>
      <c r="BD198">
        <f t="shared" si="154"/>
        <v>2040</v>
      </c>
      <c r="BE198" cm="1">
        <f t="array" ref="BE198">IF(BD198&gt;=MAX($D$3:$D$100),MAX($D$3:$D$100),IF(BC198&lt;$D$3,$D$3,INDEX($D$3:$D$100,MATCH(BC198,$D$3:$D$100)+1)))</f>
        <v>2040</v>
      </c>
      <c r="BF198">
        <f t="shared" si="155"/>
        <v>0.40600000000000003</v>
      </c>
      <c r="BG198">
        <f t="shared" si="156"/>
        <v>0.40600000000000003</v>
      </c>
      <c r="BH198">
        <f t="shared" si="157"/>
        <v>0.40600000000000003</v>
      </c>
      <c r="BI198">
        <f t="shared" si="134"/>
        <v>432.79600000000005</v>
      </c>
      <c r="BJ198">
        <f t="shared" si="135"/>
        <v>0</v>
      </c>
      <c r="BM198" s="1" t="str" cm="1">
        <f t="array" ref="BM198">IF(INDEX(Utilities!198:198,$B$15 + 6)="","",INDEX(Utilities!198:198,$B$15 + 6))</f>
        <v/>
      </c>
      <c r="BO198">
        <f t="shared" si="167"/>
        <v>2208</v>
      </c>
      <c r="BP198">
        <f t="shared" si="158"/>
        <v>2040</v>
      </c>
      <c r="BQ198" cm="1">
        <f t="array" ref="BQ198">IF(BP198&gt;=MAX($D$3:$D$100),MAX($D$3:$D$100),IF(BO198&lt;$D$3,$D$3,INDEX($D$3:$D$100,MATCH(BO198,$D$3:$D$100)+1)))</f>
        <v>2040</v>
      </c>
      <c r="BR198">
        <f t="shared" si="159"/>
        <v>6.1510000000000007</v>
      </c>
      <c r="BS198">
        <f t="shared" si="160"/>
        <v>6.1510000000000007</v>
      </c>
      <c r="BT198">
        <f t="shared" si="161"/>
        <v>6.1510000000000007</v>
      </c>
      <c r="BU198">
        <f t="shared" si="136"/>
        <v>6556.9660000000003</v>
      </c>
      <c r="BV198">
        <f t="shared" si="137"/>
        <v>0</v>
      </c>
    </row>
    <row r="199" spans="7:74" x14ac:dyDescent="0.25">
      <c r="G199">
        <f t="shared" si="162"/>
        <v>2209</v>
      </c>
      <c r="H199">
        <f t="shared" si="138"/>
        <v>2040</v>
      </c>
      <c r="I199" cm="1">
        <f t="array" ref="I199">IF(H199&gt;=MAX($D$3:$D$100),MAX($D$3:$D$100),IF(G199&lt;$D$3,$D$3,INDEX($D$3:$D$100,MATCH(G199,$D$3:$D$100)+1)))</f>
        <v>2040</v>
      </c>
      <c r="J199">
        <f t="shared" si="139"/>
        <v>4.0300000000000002E-2</v>
      </c>
      <c r="K199">
        <f t="shared" si="140"/>
        <v>4.0300000000000002E-2</v>
      </c>
      <c r="L199">
        <f t="shared" si="141"/>
        <v>4.0300000000000002E-2</v>
      </c>
      <c r="M199">
        <f t="shared" si="126"/>
        <v>42.959800000000001</v>
      </c>
      <c r="N199">
        <f t="shared" si="127"/>
        <v>0</v>
      </c>
      <c r="S199">
        <f t="shared" si="163"/>
        <v>2209</v>
      </c>
      <c r="T199">
        <f t="shared" si="142"/>
        <v>2040</v>
      </c>
      <c r="U199" cm="1">
        <f t="array" ref="U199">IF(T199&gt;=MAX($D$3:$D$100),MAX($D$3:$D$100),IF(S199&lt;$D$3,$D$3,INDEX($D$3:$D$100,MATCH(S199,$D$3:$D$100)+1)))</f>
        <v>2040</v>
      </c>
      <c r="V199">
        <f t="shared" si="143"/>
        <v>2.73E-5</v>
      </c>
      <c r="W199">
        <f t="shared" si="144"/>
        <v>2.73E-5</v>
      </c>
      <c r="X199">
        <f t="shared" si="145"/>
        <v>2.73E-5</v>
      </c>
      <c r="Y199">
        <f t="shared" si="128"/>
        <v>2.9101800000000001E-2</v>
      </c>
      <c r="Z199">
        <f t="shared" si="129"/>
        <v>0</v>
      </c>
      <c r="AB199" s="1" t="str" cm="1">
        <f t="array" ref="AB199">IF(INDEX(Utilities!199:199,$B$15)="","",INDEX(Utilities!199:199,$B$15))</f>
        <v/>
      </c>
      <c r="AC199" s="1" t="str" cm="1">
        <f t="array" ref="AC199">IF(INDEX(Utilities!199:199,$B$15 + 3)="","",INDEX(Utilities!199:199,$B$15 + 3))</f>
        <v/>
      </c>
      <c r="AE199">
        <f t="shared" si="164"/>
        <v>2209</v>
      </c>
      <c r="AF199">
        <f t="shared" si="146"/>
        <v>2040</v>
      </c>
      <c r="AG199" cm="1">
        <f t="array" ref="AG199">IF(AF199&gt;=MAX($D$3:$D$100),MAX($D$3:$D$100),IF(AE199&lt;$D$3,$D$3,INDEX($D$3:$D$100,MATCH(AE199,$D$3:$D$100)+1)))</f>
        <v>2040</v>
      </c>
      <c r="AH199">
        <f t="shared" si="147"/>
        <v>2.6800000000000001E-4</v>
      </c>
      <c r="AI199">
        <f t="shared" si="148"/>
        <v>2.6800000000000001E-4</v>
      </c>
      <c r="AJ199">
        <f t="shared" si="149"/>
        <v>2.6800000000000001E-4</v>
      </c>
      <c r="AK199">
        <f t="shared" si="130"/>
        <v>0.285688</v>
      </c>
      <c r="AL199">
        <f t="shared" si="131"/>
        <v>0</v>
      </c>
      <c r="AN199" s="1" t="str" cm="1">
        <f t="array" ref="AN199">IF(INDEX(Utilities!199:199,$B$15)="","",INDEX(Utilities!199:199,$B$15))</f>
        <v/>
      </c>
      <c r="AO199" s="1" t="str" cm="1">
        <f t="array" ref="AO199">IF(INDEX(Utilities!199:199,$B$15 + 4)="","",INDEX(Utilities!199:199,$B$15 + 4))</f>
        <v/>
      </c>
      <c r="AQ199">
        <f t="shared" si="165"/>
        <v>2209</v>
      </c>
      <c r="AR199">
        <f t="shared" si="150"/>
        <v>2040</v>
      </c>
      <c r="AS199" cm="1">
        <f t="array" ref="AS199">IF(AR199&gt;=MAX($D$3:$D$100),MAX($D$3:$D$100),IF(AQ199&lt;$D$3,$D$3,INDEX($D$3:$D$100,MATCH(AQ199,$D$3:$D$100)+1)))</f>
        <v>2040</v>
      </c>
      <c r="AT199">
        <f t="shared" si="151"/>
        <v>6.0300000000000002E-5</v>
      </c>
      <c r="AU199">
        <f t="shared" si="152"/>
        <v>6.0300000000000002E-5</v>
      </c>
      <c r="AV199">
        <f t="shared" si="153"/>
        <v>6.0300000000000002E-5</v>
      </c>
      <c r="AW199">
        <f t="shared" si="132"/>
        <v>6.4279799999999998E-2</v>
      </c>
      <c r="AX199">
        <f t="shared" si="133"/>
        <v>0</v>
      </c>
      <c r="BC199">
        <f t="shared" si="166"/>
        <v>2209</v>
      </c>
      <c r="BD199">
        <f t="shared" si="154"/>
        <v>2040</v>
      </c>
      <c r="BE199" cm="1">
        <f t="array" ref="BE199">IF(BD199&gt;=MAX($D$3:$D$100),MAX($D$3:$D$100),IF(BC199&lt;$D$3,$D$3,INDEX($D$3:$D$100,MATCH(BC199,$D$3:$D$100)+1)))</f>
        <v>2040</v>
      </c>
      <c r="BF199">
        <f t="shared" si="155"/>
        <v>0.40600000000000003</v>
      </c>
      <c r="BG199">
        <f t="shared" si="156"/>
        <v>0.40600000000000003</v>
      </c>
      <c r="BH199">
        <f t="shared" si="157"/>
        <v>0.40600000000000003</v>
      </c>
      <c r="BI199">
        <f t="shared" si="134"/>
        <v>432.79600000000005</v>
      </c>
      <c r="BJ199">
        <f t="shared" si="135"/>
        <v>0</v>
      </c>
      <c r="BM199" s="1" t="str" cm="1">
        <f t="array" ref="BM199">IF(INDEX(Utilities!199:199,$B$15 + 6)="","",INDEX(Utilities!199:199,$B$15 + 6))</f>
        <v/>
      </c>
      <c r="BO199">
        <f t="shared" si="167"/>
        <v>2209</v>
      </c>
      <c r="BP199">
        <f t="shared" si="158"/>
        <v>2040</v>
      </c>
      <c r="BQ199" cm="1">
        <f t="array" ref="BQ199">IF(BP199&gt;=MAX($D$3:$D$100),MAX($D$3:$D$100),IF(BO199&lt;$D$3,$D$3,INDEX($D$3:$D$100,MATCH(BO199,$D$3:$D$100)+1)))</f>
        <v>2040</v>
      </c>
      <c r="BR199">
        <f t="shared" si="159"/>
        <v>6.1510000000000007</v>
      </c>
      <c r="BS199">
        <f t="shared" si="160"/>
        <v>6.1510000000000007</v>
      </c>
      <c r="BT199">
        <f t="shared" si="161"/>
        <v>6.1510000000000007</v>
      </c>
      <c r="BU199">
        <f t="shared" si="136"/>
        <v>6556.9660000000003</v>
      </c>
      <c r="BV199">
        <f t="shared" si="137"/>
        <v>0</v>
      </c>
    </row>
    <row r="200" spans="7:74" x14ac:dyDescent="0.25">
      <c r="G200">
        <f t="shared" si="162"/>
        <v>2210</v>
      </c>
      <c r="H200">
        <f t="shared" si="138"/>
        <v>2040</v>
      </c>
      <c r="I200" cm="1">
        <f t="array" ref="I200">IF(H200&gt;=MAX($D$3:$D$100),MAX($D$3:$D$100),IF(G200&lt;$D$3,$D$3,INDEX($D$3:$D$100,MATCH(G200,$D$3:$D$100)+1)))</f>
        <v>2040</v>
      </c>
      <c r="J200">
        <f t="shared" si="139"/>
        <v>4.0300000000000002E-2</v>
      </c>
      <c r="K200">
        <f t="shared" si="140"/>
        <v>4.0300000000000002E-2</v>
      </c>
      <c r="L200">
        <f t="shared" si="141"/>
        <v>4.0300000000000002E-2</v>
      </c>
      <c r="M200">
        <f t="shared" si="126"/>
        <v>42.959800000000001</v>
      </c>
      <c r="N200">
        <f t="shared" si="127"/>
        <v>0</v>
      </c>
      <c r="S200">
        <f t="shared" si="163"/>
        <v>2210</v>
      </c>
      <c r="T200">
        <f t="shared" si="142"/>
        <v>2040</v>
      </c>
      <c r="U200" cm="1">
        <f t="array" ref="U200">IF(T200&gt;=MAX($D$3:$D$100),MAX($D$3:$D$100),IF(S200&lt;$D$3,$D$3,INDEX($D$3:$D$100,MATCH(S200,$D$3:$D$100)+1)))</f>
        <v>2040</v>
      </c>
      <c r="V200">
        <f t="shared" si="143"/>
        <v>2.73E-5</v>
      </c>
      <c r="W200">
        <f t="shared" si="144"/>
        <v>2.73E-5</v>
      </c>
      <c r="X200">
        <f t="shared" si="145"/>
        <v>2.73E-5</v>
      </c>
      <c r="Y200">
        <f t="shared" si="128"/>
        <v>2.9101800000000001E-2</v>
      </c>
      <c r="Z200">
        <f t="shared" si="129"/>
        <v>0</v>
      </c>
      <c r="AB200" s="1" t="str" cm="1">
        <f t="array" ref="AB200">IF(INDEX(Utilities!200:200,$B$15)="","",INDEX(Utilities!200:200,$B$15))</f>
        <v/>
      </c>
      <c r="AC200" s="1" t="str" cm="1">
        <f t="array" ref="AC200">IF(INDEX(Utilities!200:200,$B$15 + 3)="","",INDEX(Utilities!200:200,$B$15 + 3))</f>
        <v/>
      </c>
      <c r="AE200">
        <f t="shared" si="164"/>
        <v>2210</v>
      </c>
      <c r="AF200">
        <f t="shared" si="146"/>
        <v>2040</v>
      </c>
      <c r="AG200" cm="1">
        <f t="array" ref="AG200">IF(AF200&gt;=MAX($D$3:$D$100),MAX($D$3:$D$100),IF(AE200&lt;$D$3,$D$3,INDEX($D$3:$D$100,MATCH(AE200,$D$3:$D$100)+1)))</f>
        <v>2040</v>
      </c>
      <c r="AH200">
        <f t="shared" si="147"/>
        <v>2.6800000000000001E-4</v>
      </c>
      <c r="AI200">
        <f t="shared" si="148"/>
        <v>2.6800000000000001E-4</v>
      </c>
      <c r="AJ200">
        <f t="shared" si="149"/>
        <v>2.6800000000000001E-4</v>
      </c>
      <c r="AK200">
        <f t="shared" si="130"/>
        <v>0.285688</v>
      </c>
      <c r="AL200">
        <f t="shared" si="131"/>
        <v>0</v>
      </c>
      <c r="AN200" s="1" t="str" cm="1">
        <f t="array" ref="AN200">IF(INDEX(Utilities!200:200,$B$15)="","",INDEX(Utilities!200:200,$B$15))</f>
        <v/>
      </c>
      <c r="AO200" s="1" t="str" cm="1">
        <f t="array" ref="AO200">IF(INDEX(Utilities!200:200,$B$15 + 4)="","",INDEX(Utilities!200:200,$B$15 + 4))</f>
        <v/>
      </c>
      <c r="AQ200">
        <f t="shared" si="165"/>
        <v>2210</v>
      </c>
      <c r="AR200">
        <f t="shared" si="150"/>
        <v>2040</v>
      </c>
      <c r="AS200" cm="1">
        <f t="array" ref="AS200">IF(AR200&gt;=MAX($D$3:$D$100),MAX($D$3:$D$100),IF(AQ200&lt;$D$3,$D$3,INDEX($D$3:$D$100,MATCH(AQ200,$D$3:$D$100)+1)))</f>
        <v>2040</v>
      </c>
      <c r="AT200">
        <f t="shared" si="151"/>
        <v>6.0300000000000002E-5</v>
      </c>
      <c r="AU200">
        <f t="shared" si="152"/>
        <v>6.0300000000000002E-5</v>
      </c>
      <c r="AV200">
        <f t="shared" si="153"/>
        <v>6.0300000000000002E-5</v>
      </c>
      <c r="AW200">
        <f t="shared" si="132"/>
        <v>6.4279799999999998E-2</v>
      </c>
      <c r="AX200">
        <f t="shared" si="133"/>
        <v>0</v>
      </c>
      <c r="BC200">
        <f t="shared" si="166"/>
        <v>2210</v>
      </c>
      <c r="BD200">
        <f t="shared" si="154"/>
        <v>2040</v>
      </c>
      <c r="BE200" cm="1">
        <f t="array" ref="BE200">IF(BD200&gt;=MAX($D$3:$D$100),MAX($D$3:$D$100),IF(BC200&lt;$D$3,$D$3,INDEX($D$3:$D$100,MATCH(BC200,$D$3:$D$100)+1)))</f>
        <v>2040</v>
      </c>
      <c r="BF200">
        <f t="shared" si="155"/>
        <v>0.40600000000000003</v>
      </c>
      <c r="BG200">
        <f t="shared" si="156"/>
        <v>0.40600000000000003</v>
      </c>
      <c r="BH200">
        <f t="shared" si="157"/>
        <v>0.40600000000000003</v>
      </c>
      <c r="BI200">
        <f t="shared" si="134"/>
        <v>432.79600000000005</v>
      </c>
      <c r="BJ200">
        <f t="shared" si="135"/>
        <v>0</v>
      </c>
      <c r="BM200" s="1" t="str" cm="1">
        <f t="array" ref="BM200">IF(INDEX(Utilities!200:200,$B$15 + 6)="","",INDEX(Utilities!200:200,$B$15 + 6))</f>
        <v/>
      </c>
      <c r="BO200">
        <f t="shared" si="167"/>
        <v>2210</v>
      </c>
      <c r="BP200">
        <f t="shared" si="158"/>
        <v>2040</v>
      </c>
      <c r="BQ200" cm="1">
        <f t="array" ref="BQ200">IF(BP200&gt;=MAX($D$3:$D$100),MAX($D$3:$D$100),IF(BO200&lt;$D$3,$D$3,INDEX($D$3:$D$100,MATCH(BO200,$D$3:$D$100)+1)))</f>
        <v>2040</v>
      </c>
      <c r="BR200">
        <f t="shared" si="159"/>
        <v>6.1510000000000007</v>
      </c>
      <c r="BS200">
        <f t="shared" si="160"/>
        <v>6.1510000000000007</v>
      </c>
      <c r="BT200">
        <f t="shared" si="161"/>
        <v>6.1510000000000007</v>
      </c>
      <c r="BU200">
        <f t="shared" si="136"/>
        <v>6556.9660000000003</v>
      </c>
      <c r="BV200">
        <f t="shared" si="137"/>
        <v>0</v>
      </c>
    </row>
    <row r="201" spans="7:74" x14ac:dyDescent="0.25">
      <c r="G201">
        <f t="shared" si="162"/>
        <v>2211</v>
      </c>
      <c r="H201">
        <f t="shared" si="138"/>
        <v>2040</v>
      </c>
      <c r="I201" cm="1">
        <f t="array" ref="I201">IF(H201&gt;=MAX($D$3:$D$100),MAX($D$3:$D$100),IF(G201&lt;$D$3,$D$3,INDEX($D$3:$D$100,MATCH(G201,$D$3:$D$100)+1)))</f>
        <v>2040</v>
      </c>
      <c r="J201">
        <f t="shared" si="139"/>
        <v>4.0300000000000002E-2</v>
      </c>
      <c r="K201">
        <f t="shared" si="140"/>
        <v>4.0300000000000002E-2</v>
      </c>
      <c r="L201">
        <f t="shared" si="141"/>
        <v>4.0300000000000002E-2</v>
      </c>
      <c r="M201">
        <f t="shared" si="126"/>
        <v>42.959800000000001</v>
      </c>
      <c r="N201">
        <f t="shared" si="127"/>
        <v>0</v>
      </c>
      <c r="S201">
        <f t="shared" si="163"/>
        <v>2211</v>
      </c>
      <c r="T201">
        <f t="shared" si="142"/>
        <v>2040</v>
      </c>
      <c r="U201" cm="1">
        <f t="array" ref="U201">IF(T201&gt;=MAX($D$3:$D$100),MAX($D$3:$D$100),IF(S201&lt;$D$3,$D$3,INDEX($D$3:$D$100,MATCH(S201,$D$3:$D$100)+1)))</f>
        <v>2040</v>
      </c>
      <c r="V201">
        <f t="shared" si="143"/>
        <v>2.73E-5</v>
      </c>
      <c r="W201">
        <f t="shared" si="144"/>
        <v>2.73E-5</v>
      </c>
      <c r="X201">
        <f t="shared" si="145"/>
        <v>2.73E-5</v>
      </c>
      <c r="Y201">
        <f t="shared" si="128"/>
        <v>2.9101800000000001E-2</v>
      </c>
      <c r="Z201">
        <f t="shared" si="129"/>
        <v>0</v>
      </c>
      <c r="AB201" s="1" t="str" cm="1">
        <f t="array" ref="AB201">IF(INDEX(Utilities!201:201,$B$15)="","",INDEX(Utilities!201:201,$B$15))</f>
        <v/>
      </c>
      <c r="AC201" s="1" t="str" cm="1">
        <f t="array" ref="AC201">IF(INDEX(Utilities!201:201,$B$15 + 3)="","",INDEX(Utilities!201:201,$B$15 + 3))</f>
        <v/>
      </c>
      <c r="AE201">
        <f t="shared" si="164"/>
        <v>2211</v>
      </c>
      <c r="AF201">
        <f t="shared" si="146"/>
        <v>2040</v>
      </c>
      <c r="AG201" cm="1">
        <f t="array" ref="AG201">IF(AF201&gt;=MAX($D$3:$D$100),MAX($D$3:$D$100),IF(AE201&lt;$D$3,$D$3,INDEX($D$3:$D$100,MATCH(AE201,$D$3:$D$100)+1)))</f>
        <v>2040</v>
      </c>
      <c r="AH201">
        <f t="shared" si="147"/>
        <v>2.6800000000000001E-4</v>
      </c>
      <c r="AI201">
        <f t="shared" si="148"/>
        <v>2.6800000000000001E-4</v>
      </c>
      <c r="AJ201">
        <f t="shared" si="149"/>
        <v>2.6800000000000001E-4</v>
      </c>
      <c r="AK201">
        <f t="shared" si="130"/>
        <v>0.285688</v>
      </c>
      <c r="AL201">
        <f t="shared" si="131"/>
        <v>0</v>
      </c>
      <c r="AN201" s="1" t="str" cm="1">
        <f t="array" ref="AN201">IF(INDEX(Utilities!201:201,$B$15)="","",INDEX(Utilities!201:201,$B$15))</f>
        <v/>
      </c>
      <c r="AO201" s="1" t="str" cm="1">
        <f t="array" ref="AO201">IF(INDEX(Utilities!201:201,$B$15 + 4)="","",INDEX(Utilities!201:201,$B$15 + 4))</f>
        <v/>
      </c>
      <c r="AQ201">
        <f t="shared" si="165"/>
        <v>2211</v>
      </c>
      <c r="AR201">
        <f t="shared" si="150"/>
        <v>2040</v>
      </c>
      <c r="AS201" cm="1">
        <f t="array" ref="AS201">IF(AR201&gt;=MAX($D$3:$D$100),MAX($D$3:$D$100),IF(AQ201&lt;$D$3,$D$3,INDEX($D$3:$D$100,MATCH(AQ201,$D$3:$D$100)+1)))</f>
        <v>2040</v>
      </c>
      <c r="AT201">
        <f t="shared" si="151"/>
        <v>6.0300000000000002E-5</v>
      </c>
      <c r="AU201">
        <f t="shared" si="152"/>
        <v>6.0300000000000002E-5</v>
      </c>
      <c r="AV201">
        <f t="shared" si="153"/>
        <v>6.0300000000000002E-5</v>
      </c>
      <c r="AW201">
        <f t="shared" si="132"/>
        <v>6.4279799999999998E-2</v>
      </c>
      <c r="AX201">
        <f t="shared" si="133"/>
        <v>0</v>
      </c>
      <c r="BC201">
        <f t="shared" si="166"/>
        <v>2211</v>
      </c>
      <c r="BD201">
        <f t="shared" si="154"/>
        <v>2040</v>
      </c>
      <c r="BE201" cm="1">
        <f t="array" ref="BE201">IF(BD201&gt;=MAX($D$3:$D$100),MAX($D$3:$D$100),IF(BC201&lt;$D$3,$D$3,INDEX($D$3:$D$100,MATCH(BC201,$D$3:$D$100)+1)))</f>
        <v>2040</v>
      </c>
      <c r="BF201">
        <f t="shared" si="155"/>
        <v>0.40600000000000003</v>
      </c>
      <c r="BG201">
        <f t="shared" si="156"/>
        <v>0.40600000000000003</v>
      </c>
      <c r="BH201">
        <f t="shared" si="157"/>
        <v>0.40600000000000003</v>
      </c>
      <c r="BI201">
        <f t="shared" si="134"/>
        <v>432.79600000000005</v>
      </c>
      <c r="BJ201">
        <f t="shared" si="135"/>
        <v>0</v>
      </c>
      <c r="BM201" s="1" t="str" cm="1">
        <f t="array" ref="BM201">IF(INDEX(Utilities!201:201,$B$15 + 6)="","",INDEX(Utilities!201:201,$B$15 + 6))</f>
        <v/>
      </c>
      <c r="BO201">
        <f t="shared" si="167"/>
        <v>2211</v>
      </c>
      <c r="BP201">
        <f t="shared" si="158"/>
        <v>2040</v>
      </c>
      <c r="BQ201" cm="1">
        <f t="array" ref="BQ201">IF(BP201&gt;=MAX($D$3:$D$100),MAX($D$3:$D$100),IF(BO201&lt;$D$3,$D$3,INDEX($D$3:$D$100,MATCH(BO201,$D$3:$D$100)+1)))</f>
        <v>2040</v>
      </c>
      <c r="BR201">
        <f t="shared" si="159"/>
        <v>6.1510000000000007</v>
      </c>
      <c r="BS201">
        <f t="shared" si="160"/>
        <v>6.1510000000000007</v>
      </c>
      <c r="BT201">
        <f t="shared" si="161"/>
        <v>6.1510000000000007</v>
      </c>
      <c r="BU201">
        <f t="shared" si="136"/>
        <v>6556.9660000000003</v>
      </c>
      <c r="BV201">
        <f t="shared" si="137"/>
        <v>0</v>
      </c>
    </row>
    <row r="202" spans="7:74" x14ac:dyDescent="0.25">
      <c r="G202">
        <f t="shared" si="162"/>
        <v>2212</v>
      </c>
      <c r="H202">
        <f t="shared" si="138"/>
        <v>2040</v>
      </c>
      <c r="I202" cm="1">
        <f t="array" ref="I202">IF(H202&gt;=MAX($D$3:$D$100),MAX($D$3:$D$100),IF(G202&lt;$D$3,$D$3,INDEX($D$3:$D$100,MATCH(G202,$D$3:$D$100)+1)))</f>
        <v>2040</v>
      </c>
      <c r="J202">
        <f t="shared" si="139"/>
        <v>4.0300000000000002E-2</v>
      </c>
      <c r="K202">
        <f t="shared" si="140"/>
        <v>4.0300000000000002E-2</v>
      </c>
      <c r="L202">
        <f t="shared" si="141"/>
        <v>4.0300000000000002E-2</v>
      </c>
      <c r="M202">
        <f t="shared" si="126"/>
        <v>42.959800000000001</v>
      </c>
      <c r="N202">
        <f t="shared" si="127"/>
        <v>0</v>
      </c>
      <c r="S202">
        <f t="shared" si="163"/>
        <v>2212</v>
      </c>
      <c r="T202">
        <f t="shared" si="142"/>
        <v>2040</v>
      </c>
      <c r="U202" cm="1">
        <f t="array" ref="U202">IF(T202&gt;=MAX($D$3:$D$100),MAX($D$3:$D$100),IF(S202&lt;$D$3,$D$3,INDEX($D$3:$D$100,MATCH(S202,$D$3:$D$100)+1)))</f>
        <v>2040</v>
      </c>
      <c r="V202">
        <f t="shared" si="143"/>
        <v>2.73E-5</v>
      </c>
      <c r="W202">
        <f t="shared" si="144"/>
        <v>2.73E-5</v>
      </c>
      <c r="X202">
        <f t="shared" si="145"/>
        <v>2.73E-5</v>
      </c>
      <c r="Y202">
        <f t="shared" si="128"/>
        <v>2.9101800000000001E-2</v>
      </c>
      <c r="Z202">
        <f t="shared" si="129"/>
        <v>0</v>
      </c>
      <c r="AB202" s="1" t="str" cm="1">
        <f t="array" ref="AB202">IF(INDEX(Utilities!202:202,$B$15)="","",INDEX(Utilities!202:202,$B$15))</f>
        <v/>
      </c>
      <c r="AC202" s="1" t="str" cm="1">
        <f t="array" ref="AC202">IF(INDEX(Utilities!202:202,$B$15 + 3)="","",INDEX(Utilities!202:202,$B$15 + 3))</f>
        <v/>
      </c>
      <c r="AE202">
        <f t="shared" si="164"/>
        <v>2212</v>
      </c>
      <c r="AF202">
        <f t="shared" si="146"/>
        <v>2040</v>
      </c>
      <c r="AG202" cm="1">
        <f t="array" ref="AG202">IF(AF202&gt;=MAX($D$3:$D$100),MAX($D$3:$D$100),IF(AE202&lt;$D$3,$D$3,INDEX($D$3:$D$100,MATCH(AE202,$D$3:$D$100)+1)))</f>
        <v>2040</v>
      </c>
      <c r="AH202">
        <f t="shared" si="147"/>
        <v>2.6800000000000001E-4</v>
      </c>
      <c r="AI202">
        <f t="shared" si="148"/>
        <v>2.6800000000000001E-4</v>
      </c>
      <c r="AJ202">
        <f t="shared" si="149"/>
        <v>2.6800000000000001E-4</v>
      </c>
      <c r="AK202">
        <f t="shared" si="130"/>
        <v>0.285688</v>
      </c>
      <c r="AL202">
        <f t="shared" si="131"/>
        <v>0</v>
      </c>
      <c r="AN202" s="1" t="str" cm="1">
        <f t="array" ref="AN202">IF(INDEX(Utilities!202:202,$B$15)="","",INDEX(Utilities!202:202,$B$15))</f>
        <v/>
      </c>
      <c r="AO202" s="1" t="str" cm="1">
        <f t="array" ref="AO202">IF(INDEX(Utilities!202:202,$B$15 + 4)="","",INDEX(Utilities!202:202,$B$15 + 4))</f>
        <v/>
      </c>
      <c r="AQ202">
        <f t="shared" si="165"/>
        <v>2212</v>
      </c>
      <c r="AR202">
        <f t="shared" si="150"/>
        <v>2040</v>
      </c>
      <c r="AS202" cm="1">
        <f t="array" ref="AS202">IF(AR202&gt;=MAX($D$3:$D$100),MAX($D$3:$D$100),IF(AQ202&lt;$D$3,$D$3,INDEX($D$3:$D$100,MATCH(AQ202,$D$3:$D$100)+1)))</f>
        <v>2040</v>
      </c>
      <c r="AT202">
        <f t="shared" si="151"/>
        <v>6.0300000000000002E-5</v>
      </c>
      <c r="AU202">
        <f t="shared" si="152"/>
        <v>6.0300000000000002E-5</v>
      </c>
      <c r="AV202">
        <f t="shared" si="153"/>
        <v>6.0300000000000002E-5</v>
      </c>
      <c r="AW202">
        <f t="shared" si="132"/>
        <v>6.4279799999999998E-2</v>
      </c>
      <c r="AX202">
        <f t="shared" si="133"/>
        <v>0</v>
      </c>
      <c r="BC202">
        <f t="shared" si="166"/>
        <v>2212</v>
      </c>
      <c r="BD202">
        <f t="shared" si="154"/>
        <v>2040</v>
      </c>
      <c r="BE202" cm="1">
        <f t="array" ref="BE202">IF(BD202&gt;=MAX($D$3:$D$100),MAX($D$3:$D$100),IF(BC202&lt;$D$3,$D$3,INDEX($D$3:$D$100,MATCH(BC202,$D$3:$D$100)+1)))</f>
        <v>2040</v>
      </c>
      <c r="BF202">
        <f t="shared" si="155"/>
        <v>0.40600000000000003</v>
      </c>
      <c r="BG202">
        <f t="shared" si="156"/>
        <v>0.40600000000000003</v>
      </c>
      <c r="BH202">
        <f t="shared" si="157"/>
        <v>0.40600000000000003</v>
      </c>
      <c r="BI202">
        <f t="shared" si="134"/>
        <v>432.79600000000005</v>
      </c>
      <c r="BJ202">
        <f t="shared" si="135"/>
        <v>0</v>
      </c>
      <c r="BM202" s="1" t="str" cm="1">
        <f t="array" ref="BM202">IF(INDEX(Utilities!202:202,$B$15 + 6)="","",INDEX(Utilities!202:202,$B$15 + 6))</f>
        <v/>
      </c>
      <c r="BO202">
        <f t="shared" si="167"/>
        <v>2212</v>
      </c>
      <c r="BP202">
        <f t="shared" si="158"/>
        <v>2040</v>
      </c>
      <c r="BQ202" cm="1">
        <f t="array" ref="BQ202">IF(BP202&gt;=MAX($D$3:$D$100),MAX($D$3:$D$100),IF(BO202&lt;$D$3,$D$3,INDEX($D$3:$D$100,MATCH(BO202,$D$3:$D$100)+1)))</f>
        <v>2040</v>
      </c>
      <c r="BR202">
        <f t="shared" si="159"/>
        <v>6.1510000000000007</v>
      </c>
      <c r="BS202">
        <f t="shared" si="160"/>
        <v>6.1510000000000007</v>
      </c>
      <c r="BT202">
        <f t="shared" si="161"/>
        <v>6.1510000000000007</v>
      </c>
      <c r="BU202">
        <f t="shared" si="136"/>
        <v>6556.9660000000003</v>
      </c>
      <c r="BV202">
        <f t="shared" si="137"/>
        <v>0</v>
      </c>
    </row>
    <row r="203" spans="7:74" x14ac:dyDescent="0.25">
      <c r="G203">
        <f t="shared" si="162"/>
        <v>2213</v>
      </c>
      <c r="H203">
        <f t="shared" si="138"/>
        <v>2040</v>
      </c>
      <c r="I203" cm="1">
        <f t="array" ref="I203">IF(H203&gt;=MAX($D$3:$D$100),MAX($D$3:$D$100),IF(G203&lt;$D$3,$D$3,INDEX($D$3:$D$100,MATCH(G203,$D$3:$D$100)+1)))</f>
        <v>2040</v>
      </c>
      <c r="J203">
        <f t="shared" si="139"/>
        <v>4.0300000000000002E-2</v>
      </c>
      <c r="K203">
        <f t="shared" si="140"/>
        <v>4.0300000000000002E-2</v>
      </c>
      <c r="L203">
        <f t="shared" si="141"/>
        <v>4.0300000000000002E-2</v>
      </c>
      <c r="M203">
        <f t="shared" si="126"/>
        <v>42.959800000000001</v>
      </c>
      <c r="N203">
        <f t="shared" si="127"/>
        <v>0</v>
      </c>
      <c r="S203">
        <f t="shared" si="163"/>
        <v>2213</v>
      </c>
      <c r="T203">
        <f t="shared" si="142"/>
        <v>2040</v>
      </c>
      <c r="U203" cm="1">
        <f t="array" ref="U203">IF(T203&gt;=MAX($D$3:$D$100),MAX($D$3:$D$100),IF(S203&lt;$D$3,$D$3,INDEX($D$3:$D$100,MATCH(S203,$D$3:$D$100)+1)))</f>
        <v>2040</v>
      </c>
      <c r="V203">
        <f t="shared" si="143"/>
        <v>2.73E-5</v>
      </c>
      <c r="W203">
        <f t="shared" si="144"/>
        <v>2.73E-5</v>
      </c>
      <c r="X203">
        <f t="shared" si="145"/>
        <v>2.73E-5</v>
      </c>
      <c r="Y203">
        <f t="shared" si="128"/>
        <v>2.9101800000000001E-2</v>
      </c>
      <c r="Z203">
        <f t="shared" si="129"/>
        <v>0</v>
      </c>
      <c r="AB203" s="1" t="str" cm="1">
        <f t="array" ref="AB203">IF(INDEX(Utilities!203:203,$B$15)="","",INDEX(Utilities!203:203,$B$15))</f>
        <v/>
      </c>
      <c r="AC203" s="1" t="str" cm="1">
        <f t="array" ref="AC203">IF(INDEX(Utilities!203:203,$B$15 + 3)="","",INDEX(Utilities!203:203,$B$15 + 3))</f>
        <v/>
      </c>
      <c r="AE203">
        <f t="shared" si="164"/>
        <v>2213</v>
      </c>
      <c r="AF203">
        <f t="shared" si="146"/>
        <v>2040</v>
      </c>
      <c r="AG203" cm="1">
        <f t="array" ref="AG203">IF(AF203&gt;=MAX($D$3:$D$100),MAX($D$3:$D$100),IF(AE203&lt;$D$3,$D$3,INDEX($D$3:$D$100,MATCH(AE203,$D$3:$D$100)+1)))</f>
        <v>2040</v>
      </c>
      <c r="AH203">
        <f t="shared" si="147"/>
        <v>2.6800000000000001E-4</v>
      </c>
      <c r="AI203">
        <f t="shared" si="148"/>
        <v>2.6800000000000001E-4</v>
      </c>
      <c r="AJ203">
        <f t="shared" si="149"/>
        <v>2.6800000000000001E-4</v>
      </c>
      <c r="AK203">
        <f t="shared" si="130"/>
        <v>0.285688</v>
      </c>
      <c r="AL203">
        <f t="shared" si="131"/>
        <v>0</v>
      </c>
      <c r="AN203" s="1" t="str" cm="1">
        <f t="array" ref="AN203">IF(INDEX(Utilities!203:203,$B$15)="","",INDEX(Utilities!203:203,$B$15))</f>
        <v/>
      </c>
      <c r="AO203" s="1" t="str" cm="1">
        <f t="array" ref="AO203">IF(INDEX(Utilities!203:203,$B$15 + 4)="","",INDEX(Utilities!203:203,$B$15 + 4))</f>
        <v/>
      </c>
      <c r="AQ203">
        <f t="shared" si="165"/>
        <v>2213</v>
      </c>
      <c r="AR203">
        <f t="shared" si="150"/>
        <v>2040</v>
      </c>
      <c r="AS203" cm="1">
        <f t="array" ref="AS203">IF(AR203&gt;=MAX($D$3:$D$100),MAX($D$3:$D$100),IF(AQ203&lt;$D$3,$D$3,INDEX($D$3:$D$100,MATCH(AQ203,$D$3:$D$100)+1)))</f>
        <v>2040</v>
      </c>
      <c r="AT203">
        <f t="shared" si="151"/>
        <v>6.0300000000000002E-5</v>
      </c>
      <c r="AU203">
        <f t="shared" si="152"/>
        <v>6.0300000000000002E-5</v>
      </c>
      <c r="AV203">
        <f t="shared" si="153"/>
        <v>6.0300000000000002E-5</v>
      </c>
      <c r="AW203">
        <f t="shared" si="132"/>
        <v>6.4279799999999998E-2</v>
      </c>
      <c r="AX203">
        <f t="shared" si="133"/>
        <v>0</v>
      </c>
      <c r="BC203">
        <f t="shared" si="166"/>
        <v>2213</v>
      </c>
      <c r="BD203">
        <f t="shared" si="154"/>
        <v>2040</v>
      </c>
      <c r="BE203" cm="1">
        <f t="array" ref="BE203">IF(BD203&gt;=MAX($D$3:$D$100),MAX($D$3:$D$100),IF(BC203&lt;$D$3,$D$3,INDEX($D$3:$D$100,MATCH(BC203,$D$3:$D$100)+1)))</f>
        <v>2040</v>
      </c>
      <c r="BF203">
        <f t="shared" si="155"/>
        <v>0.40600000000000003</v>
      </c>
      <c r="BG203">
        <f t="shared" si="156"/>
        <v>0.40600000000000003</v>
      </c>
      <c r="BH203">
        <f t="shared" si="157"/>
        <v>0.40600000000000003</v>
      </c>
      <c r="BI203">
        <f t="shared" si="134"/>
        <v>432.79600000000005</v>
      </c>
      <c r="BJ203">
        <f t="shared" si="135"/>
        <v>0</v>
      </c>
      <c r="BM203" s="1" t="str" cm="1">
        <f t="array" ref="BM203">IF(INDEX(Utilities!203:203,$B$15 + 6)="","",INDEX(Utilities!203:203,$B$15 + 6))</f>
        <v/>
      </c>
      <c r="BO203">
        <f t="shared" si="167"/>
        <v>2213</v>
      </c>
      <c r="BP203">
        <f t="shared" si="158"/>
        <v>2040</v>
      </c>
      <c r="BQ203" cm="1">
        <f t="array" ref="BQ203">IF(BP203&gt;=MAX($D$3:$D$100),MAX($D$3:$D$100),IF(BO203&lt;$D$3,$D$3,INDEX($D$3:$D$100,MATCH(BO203,$D$3:$D$100)+1)))</f>
        <v>2040</v>
      </c>
      <c r="BR203">
        <f t="shared" si="159"/>
        <v>6.1510000000000007</v>
      </c>
      <c r="BS203">
        <f t="shared" si="160"/>
        <v>6.1510000000000007</v>
      </c>
      <c r="BT203">
        <f t="shared" si="161"/>
        <v>6.1510000000000007</v>
      </c>
      <c r="BU203">
        <f t="shared" si="136"/>
        <v>6556.9660000000003</v>
      </c>
      <c r="BV203">
        <f t="shared" si="137"/>
        <v>0</v>
      </c>
    </row>
    <row r="204" spans="7:74" x14ac:dyDescent="0.25">
      <c r="G204">
        <f t="shared" si="162"/>
        <v>2214</v>
      </c>
      <c r="H204">
        <f t="shared" si="138"/>
        <v>2040</v>
      </c>
      <c r="I204" cm="1">
        <f t="array" ref="I204">IF(H204&gt;=MAX($D$3:$D$100),MAX($D$3:$D$100),IF(G204&lt;$D$3,$D$3,INDEX($D$3:$D$100,MATCH(G204,$D$3:$D$100)+1)))</f>
        <v>2040</v>
      </c>
      <c r="J204">
        <f t="shared" si="139"/>
        <v>4.0300000000000002E-2</v>
      </c>
      <c r="K204">
        <f t="shared" si="140"/>
        <v>4.0300000000000002E-2</v>
      </c>
      <c r="L204">
        <f t="shared" si="141"/>
        <v>4.0300000000000002E-2</v>
      </c>
      <c r="M204">
        <f t="shared" si="126"/>
        <v>42.959800000000001</v>
      </c>
      <c r="N204">
        <f t="shared" si="127"/>
        <v>0</v>
      </c>
      <c r="S204">
        <f t="shared" si="163"/>
        <v>2214</v>
      </c>
      <c r="T204">
        <f t="shared" si="142"/>
        <v>2040</v>
      </c>
      <c r="U204" cm="1">
        <f t="array" ref="U204">IF(T204&gt;=MAX($D$3:$D$100),MAX($D$3:$D$100),IF(S204&lt;$D$3,$D$3,INDEX($D$3:$D$100,MATCH(S204,$D$3:$D$100)+1)))</f>
        <v>2040</v>
      </c>
      <c r="V204">
        <f t="shared" si="143"/>
        <v>2.73E-5</v>
      </c>
      <c r="W204">
        <f t="shared" si="144"/>
        <v>2.73E-5</v>
      </c>
      <c r="X204">
        <f t="shared" si="145"/>
        <v>2.73E-5</v>
      </c>
      <c r="Y204">
        <f t="shared" si="128"/>
        <v>2.9101800000000001E-2</v>
      </c>
      <c r="Z204">
        <f t="shared" si="129"/>
        <v>0</v>
      </c>
      <c r="AB204" s="1" t="str" cm="1">
        <f t="array" ref="AB204">IF(INDEX(Utilities!204:204,$B$15)="","",INDEX(Utilities!204:204,$B$15))</f>
        <v/>
      </c>
      <c r="AC204" s="1" t="str" cm="1">
        <f t="array" ref="AC204">IF(INDEX(Utilities!204:204,$B$15 + 3)="","",INDEX(Utilities!204:204,$B$15 + 3))</f>
        <v/>
      </c>
      <c r="AE204">
        <f t="shared" si="164"/>
        <v>2214</v>
      </c>
      <c r="AF204">
        <f t="shared" si="146"/>
        <v>2040</v>
      </c>
      <c r="AG204" cm="1">
        <f t="array" ref="AG204">IF(AF204&gt;=MAX($D$3:$D$100),MAX($D$3:$D$100),IF(AE204&lt;$D$3,$D$3,INDEX($D$3:$D$100,MATCH(AE204,$D$3:$D$100)+1)))</f>
        <v>2040</v>
      </c>
      <c r="AH204">
        <f t="shared" si="147"/>
        <v>2.6800000000000001E-4</v>
      </c>
      <c r="AI204">
        <f t="shared" si="148"/>
        <v>2.6800000000000001E-4</v>
      </c>
      <c r="AJ204">
        <f t="shared" si="149"/>
        <v>2.6800000000000001E-4</v>
      </c>
      <c r="AK204">
        <f t="shared" si="130"/>
        <v>0.285688</v>
      </c>
      <c r="AL204">
        <f t="shared" si="131"/>
        <v>0</v>
      </c>
      <c r="AN204" s="1" t="str" cm="1">
        <f t="array" ref="AN204">IF(INDEX(Utilities!204:204,$B$15)="","",INDEX(Utilities!204:204,$B$15))</f>
        <v/>
      </c>
      <c r="AO204" s="1" t="str" cm="1">
        <f t="array" ref="AO204">IF(INDEX(Utilities!204:204,$B$15 + 4)="","",INDEX(Utilities!204:204,$B$15 + 4))</f>
        <v/>
      </c>
      <c r="AQ204">
        <f t="shared" si="165"/>
        <v>2214</v>
      </c>
      <c r="AR204">
        <f t="shared" si="150"/>
        <v>2040</v>
      </c>
      <c r="AS204" cm="1">
        <f t="array" ref="AS204">IF(AR204&gt;=MAX($D$3:$D$100),MAX($D$3:$D$100),IF(AQ204&lt;$D$3,$D$3,INDEX($D$3:$D$100,MATCH(AQ204,$D$3:$D$100)+1)))</f>
        <v>2040</v>
      </c>
      <c r="AT204">
        <f t="shared" si="151"/>
        <v>6.0300000000000002E-5</v>
      </c>
      <c r="AU204">
        <f t="shared" si="152"/>
        <v>6.0300000000000002E-5</v>
      </c>
      <c r="AV204">
        <f t="shared" si="153"/>
        <v>6.0300000000000002E-5</v>
      </c>
      <c r="AW204">
        <f t="shared" si="132"/>
        <v>6.4279799999999998E-2</v>
      </c>
      <c r="AX204">
        <f t="shared" si="133"/>
        <v>0</v>
      </c>
      <c r="BC204">
        <f t="shared" si="166"/>
        <v>2214</v>
      </c>
      <c r="BD204">
        <f t="shared" si="154"/>
        <v>2040</v>
      </c>
      <c r="BE204" cm="1">
        <f t="array" ref="BE204">IF(BD204&gt;=MAX($D$3:$D$100),MAX($D$3:$D$100),IF(BC204&lt;$D$3,$D$3,INDEX($D$3:$D$100,MATCH(BC204,$D$3:$D$100)+1)))</f>
        <v>2040</v>
      </c>
      <c r="BF204">
        <f t="shared" si="155"/>
        <v>0.40600000000000003</v>
      </c>
      <c r="BG204">
        <f t="shared" si="156"/>
        <v>0.40600000000000003</v>
      </c>
      <c r="BH204">
        <f t="shared" si="157"/>
        <v>0.40600000000000003</v>
      </c>
      <c r="BI204">
        <f t="shared" si="134"/>
        <v>432.79600000000005</v>
      </c>
      <c r="BJ204">
        <f t="shared" si="135"/>
        <v>0</v>
      </c>
      <c r="BM204" s="1" t="str" cm="1">
        <f t="array" ref="BM204">IF(INDEX(Utilities!204:204,$B$15 + 6)="","",INDEX(Utilities!204:204,$B$15 + 6))</f>
        <v/>
      </c>
      <c r="BO204">
        <f t="shared" si="167"/>
        <v>2214</v>
      </c>
      <c r="BP204">
        <f t="shared" si="158"/>
        <v>2040</v>
      </c>
      <c r="BQ204" cm="1">
        <f t="array" ref="BQ204">IF(BP204&gt;=MAX($D$3:$D$100),MAX($D$3:$D$100),IF(BO204&lt;$D$3,$D$3,INDEX($D$3:$D$100,MATCH(BO204,$D$3:$D$100)+1)))</f>
        <v>2040</v>
      </c>
      <c r="BR204">
        <f t="shared" si="159"/>
        <v>6.1510000000000007</v>
      </c>
      <c r="BS204">
        <f t="shared" si="160"/>
        <v>6.1510000000000007</v>
      </c>
      <c r="BT204">
        <f t="shared" si="161"/>
        <v>6.1510000000000007</v>
      </c>
      <c r="BU204">
        <f t="shared" si="136"/>
        <v>6556.9660000000003</v>
      </c>
      <c r="BV204">
        <f t="shared" si="137"/>
        <v>0</v>
      </c>
    </row>
    <row r="205" spans="7:74" x14ac:dyDescent="0.25">
      <c r="G205">
        <f t="shared" si="162"/>
        <v>2215</v>
      </c>
      <c r="H205">
        <f t="shared" si="138"/>
        <v>2040</v>
      </c>
      <c r="I205" cm="1">
        <f t="array" ref="I205">IF(H205&gt;=MAX($D$3:$D$100),MAX($D$3:$D$100),IF(G205&lt;$D$3,$D$3,INDEX($D$3:$D$100,MATCH(G205,$D$3:$D$100)+1)))</f>
        <v>2040</v>
      </c>
      <c r="J205">
        <f t="shared" si="139"/>
        <v>4.0300000000000002E-2</v>
      </c>
      <c r="K205">
        <f t="shared" si="140"/>
        <v>4.0300000000000002E-2</v>
      </c>
      <c r="L205">
        <f t="shared" si="141"/>
        <v>4.0300000000000002E-2</v>
      </c>
      <c r="M205">
        <f t="shared" si="126"/>
        <v>42.959800000000001</v>
      </c>
      <c r="N205">
        <f t="shared" si="127"/>
        <v>0</v>
      </c>
      <c r="S205">
        <f t="shared" si="163"/>
        <v>2215</v>
      </c>
      <c r="T205">
        <f t="shared" si="142"/>
        <v>2040</v>
      </c>
      <c r="U205" cm="1">
        <f t="array" ref="U205">IF(T205&gt;=MAX($D$3:$D$100),MAX($D$3:$D$100),IF(S205&lt;$D$3,$D$3,INDEX($D$3:$D$100,MATCH(S205,$D$3:$D$100)+1)))</f>
        <v>2040</v>
      </c>
      <c r="V205">
        <f t="shared" si="143"/>
        <v>2.73E-5</v>
      </c>
      <c r="W205">
        <f t="shared" si="144"/>
        <v>2.73E-5</v>
      </c>
      <c r="X205">
        <f t="shared" si="145"/>
        <v>2.73E-5</v>
      </c>
      <c r="Y205">
        <f t="shared" si="128"/>
        <v>2.9101800000000001E-2</v>
      </c>
      <c r="Z205">
        <f t="shared" si="129"/>
        <v>0</v>
      </c>
      <c r="AB205" s="1" t="str" cm="1">
        <f t="array" ref="AB205">IF(INDEX(Utilities!205:205,$B$15)="","",INDEX(Utilities!205:205,$B$15))</f>
        <v/>
      </c>
      <c r="AC205" s="1" t="str" cm="1">
        <f t="array" ref="AC205">IF(INDEX(Utilities!205:205,$B$15 + 3)="","",INDEX(Utilities!205:205,$B$15 + 3))</f>
        <v/>
      </c>
      <c r="AE205">
        <f t="shared" si="164"/>
        <v>2215</v>
      </c>
      <c r="AF205">
        <f t="shared" si="146"/>
        <v>2040</v>
      </c>
      <c r="AG205" cm="1">
        <f t="array" ref="AG205">IF(AF205&gt;=MAX($D$3:$D$100),MAX($D$3:$D$100),IF(AE205&lt;$D$3,$D$3,INDEX($D$3:$D$100,MATCH(AE205,$D$3:$D$100)+1)))</f>
        <v>2040</v>
      </c>
      <c r="AH205">
        <f t="shared" si="147"/>
        <v>2.6800000000000001E-4</v>
      </c>
      <c r="AI205">
        <f t="shared" si="148"/>
        <v>2.6800000000000001E-4</v>
      </c>
      <c r="AJ205">
        <f t="shared" si="149"/>
        <v>2.6800000000000001E-4</v>
      </c>
      <c r="AK205">
        <f t="shared" si="130"/>
        <v>0.285688</v>
      </c>
      <c r="AL205">
        <f t="shared" si="131"/>
        <v>0</v>
      </c>
      <c r="AN205" s="1" t="str" cm="1">
        <f t="array" ref="AN205">IF(INDEX(Utilities!205:205,$B$15)="","",INDEX(Utilities!205:205,$B$15))</f>
        <v/>
      </c>
      <c r="AO205" s="1" t="str" cm="1">
        <f t="array" ref="AO205">IF(INDEX(Utilities!205:205,$B$15 + 4)="","",INDEX(Utilities!205:205,$B$15 + 4))</f>
        <v/>
      </c>
      <c r="AQ205">
        <f t="shared" si="165"/>
        <v>2215</v>
      </c>
      <c r="AR205">
        <f t="shared" si="150"/>
        <v>2040</v>
      </c>
      <c r="AS205" cm="1">
        <f t="array" ref="AS205">IF(AR205&gt;=MAX($D$3:$D$100),MAX($D$3:$D$100),IF(AQ205&lt;$D$3,$D$3,INDEX($D$3:$D$100,MATCH(AQ205,$D$3:$D$100)+1)))</f>
        <v>2040</v>
      </c>
      <c r="AT205">
        <f t="shared" si="151"/>
        <v>6.0300000000000002E-5</v>
      </c>
      <c r="AU205">
        <f t="shared" si="152"/>
        <v>6.0300000000000002E-5</v>
      </c>
      <c r="AV205">
        <f t="shared" si="153"/>
        <v>6.0300000000000002E-5</v>
      </c>
      <c r="AW205">
        <f t="shared" si="132"/>
        <v>6.4279799999999998E-2</v>
      </c>
      <c r="AX205">
        <f t="shared" si="133"/>
        <v>0</v>
      </c>
      <c r="BC205">
        <f t="shared" si="166"/>
        <v>2215</v>
      </c>
      <c r="BD205">
        <f t="shared" si="154"/>
        <v>2040</v>
      </c>
      <c r="BE205" cm="1">
        <f t="array" ref="BE205">IF(BD205&gt;=MAX($D$3:$D$100),MAX($D$3:$D$100),IF(BC205&lt;$D$3,$D$3,INDEX($D$3:$D$100,MATCH(BC205,$D$3:$D$100)+1)))</f>
        <v>2040</v>
      </c>
      <c r="BF205">
        <f t="shared" si="155"/>
        <v>0.40600000000000003</v>
      </c>
      <c r="BG205">
        <f t="shared" si="156"/>
        <v>0.40600000000000003</v>
      </c>
      <c r="BH205">
        <f t="shared" si="157"/>
        <v>0.40600000000000003</v>
      </c>
      <c r="BI205">
        <f t="shared" si="134"/>
        <v>432.79600000000005</v>
      </c>
      <c r="BJ205">
        <f t="shared" si="135"/>
        <v>0</v>
      </c>
      <c r="BM205" s="1" t="str" cm="1">
        <f t="array" ref="BM205">IF(INDEX(Utilities!205:205,$B$15 + 6)="","",INDEX(Utilities!205:205,$B$15 + 6))</f>
        <v/>
      </c>
      <c r="BO205">
        <f t="shared" si="167"/>
        <v>2215</v>
      </c>
      <c r="BP205">
        <f t="shared" si="158"/>
        <v>2040</v>
      </c>
      <c r="BQ205" cm="1">
        <f t="array" ref="BQ205">IF(BP205&gt;=MAX($D$3:$D$100),MAX($D$3:$D$100),IF(BO205&lt;$D$3,$D$3,INDEX($D$3:$D$100,MATCH(BO205,$D$3:$D$100)+1)))</f>
        <v>2040</v>
      </c>
      <c r="BR205">
        <f t="shared" si="159"/>
        <v>6.1510000000000007</v>
      </c>
      <c r="BS205">
        <f t="shared" si="160"/>
        <v>6.1510000000000007</v>
      </c>
      <c r="BT205">
        <f t="shared" si="161"/>
        <v>6.1510000000000007</v>
      </c>
      <c r="BU205">
        <f t="shared" si="136"/>
        <v>6556.9660000000003</v>
      </c>
      <c r="BV205">
        <f t="shared" si="137"/>
        <v>0</v>
      </c>
    </row>
    <row r="206" spans="7:74" x14ac:dyDescent="0.25">
      <c r="G206">
        <f t="shared" si="162"/>
        <v>2216</v>
      </c>
      <c r="H206">
        <f t="shared" si="138"/>
        <v>2040</v>
      </c>
      <c r="I206" cm="1">
        <f t="array" ref="I206">IF(H206&gt;=MAX($D$3:$D$100),MAX($D$3:$D$100),IF(G206&lt;$D$3,$D$3,INDEX($D$3:$D$100,MATCH(G206,$D$3:$D$100)+1)))</f>
        <v>2040</v>
      </c>
      <c r="J206">
        <f t="shared" si="139"/>
        <v>4.0300000000000002E-2</v>
      </c>
      <c r="K206">
        <f t="shared" si="140"/>
        <v>4.0300000000000002E-2</v>
      </c>
      <c r="L206">
        <f t="shared" si="141"/>
        <v>4.0300000000000002E-2</v>
      </c>
      <c r="M206">
        <f t="shared" si="126"/>
        <v>42.959800000000001</v>
      </c>
      <c r="N206">
        <f t="shared" si="127"/>
        <v>0</v>
      </c>
      <c r="S206">
        <f t="shared" si="163"/>
        <v>2216</v>
      </c>
      <c r="T206">
        <f t="shared" si="142"/>
        <v>2040</v>
      </c>
      <c r="U206" cm="1">
        <f t="array" ref="U206">IF(T206&gt;=MAX($D$3:$D$100),MAX($D$3:$D$100),IF(S206&lt;$D$3,$D$3,INDEX($D$3:$D$100,MATCH(S206,$D$3:$D$100)+1)))</f>
        <v>2040</v>
      </c>
      <c r="V206">
        <f t="shared" si="143"/>
        <v>2.73E-5</v>
      </c>
      <c r="W206">
        <f t="shared" si="144"/>
        <v>2.73E-5</v>
      </c>
      <c r="X206">
        <f t="shared" si="145"/>
        <v>2.73E-5</v>
      </c>
      <c r="Y206">
        <f t="shared" si="128"/>
        <v>2.9101800000000001E-2</v>
      </c>
      <c r="Z206">
        <f t="shared" si="129"/>
        <v>0</v>
      </c>
      <c r="AB206" s="1" t="str" cm="1">
        <f t="array" ref="AB206">IF(INDEX(Utilities!206:206,$B$15)="","",INDEX(Utilities!206:206,$B$15))</f>
        <v/>
      </c>
      <c r="AC206" s="1" t="str" cm="1">
        <f t="array" ref="AC206">IF(INDEX(Utilities!206:206,$B$15 + 3)="","",INDEX(Utilities!206:206,$B$15 + 3))</f>
        <v/>
      </c>
      <c r="AE206">
        <f t="shared" si="164"/>
        <v>2216</v>
      </c>
      <c r="AF206">
        <f t="shared" si="146"/>
        <v>2040</v>
      </c>
      <c r="AG206" cm="1">
        <f t="array" ref="AG206">IF(AF206&gt;=MAX($D$3:$D$100),MAX($D$3:$D$100),IF(AE206&lt;$D$3,$D$3,INDEX($D$3:$D$100,MATCH(AE206,$D$3:$D$100)+1)))</f>
        <v>2040</v>
      </c>
      <c r="AH206">
        <f t="shared" si="147"/>
        <v>2.6800000000000001E-4</v>
      </c>
      <c r="AI206">
        <f t="shared" si="148"/>
        <v>2.6800000000000001E-4</v>
      </c>
      <c r="AJ206">
        <f t="shared" si="149"/>
        <v>2.6800000000000001E-4</v>
      </c>
      <c r="AK206">
        <f t="shared" si="130"/>
        <v>0.285688</v>
      </c>
      <c r="AL206">
        <f t="shared" si="131"/>
        <v>0</v>
      </c>
      <c r="AN206" s="1" t="str" cm="1">
        <f t="array" ref="AN206">IF(INDEX(Utilities!206:206,$B$15)="","",INDEX(Utilities!206:206,$B$15))</f>
        <v/>
      </c>
      <c r="AO206" s="1" t="str" cm="1">
        <f t="array" ref="AO206">IF(INDEX(Utilities!206:206,$B$15 + 4)="","",INDEX(Utilities!206:206,$B$15 + 4))</f>
        <v/>
      </c>
      <c r="AQ206">
        <f t="shared" si="165"/>
        <v>2216</v>
      </c>
      <c r="AR206">
        <f t="shared" si="150"/>
        <v>2040</v>
      </c>
      <c r="AS206" cm="1">
        <f t="array" ref="AS206">IF(AR206&gt;=MAX($D$3:$D$100),MAX($D$3:$D$100),IF(AQ206&lt;$D$3,$D$3,INDEX($D$3:$D$100,MATCH(AQ206,$D$3:$D$100)+1)))</f>
        <v>2040</v>
      </c>
      <c r="AT206">
        <f t="shared" si="151"/>
        <v>6.0300000000000002E-5</v>
      </c>
      <c r="AU206">
        <f t="shared" si="152"/>
        <v>6.0300000000000002E-5</v>
      </c>
      <c r="AV206">
        <f t="shared" si="153"/>
        <v>6.0300000000000002E-5</v>
      </c>
      <c r="AW206">
        <f t="shared" si="132"/>
        <v>6.4279799999999998E-2</v>
      </c>
      <c r="AX206">
        <f t="shared" si="133"/>
        <v>0</v>
      </c>
      <c r="BC206">
        <f t="shared" si="166"/>
        <v>2216</v>
      </c>
      <c r="BD206">
        <f t="shared" si="154"/>
        <v>2040</v>
      </c>
      <c r="BE206" cm="1">
        <f t="array" ref="BE206">IF(BD206&gt;=MAX($D$3:$D$100),MAX($D$3:$D$100),IF(BC206&lt;$D$3,$D$3,INDEX($D$3:$D$100,MATCH(BC206,$D$3:$D$100)+1)))</f>
        <v>2040</v>
      </c>
      <c r="BF206">
        <f t="shared" si="155"/>
        <v>0.40600000000000003</v>
      </c>
      <c r="BG206">
        <f t="shared" si="156"/>
        <v>0.40600000000000003</v>
      </c>
      <c r="BH206">
        <f t="shared" si="157"/>
        <v>0.40600000000000003</v>
      </c>
      <c r="BI206">
        <f t="shared" si="134"/>
        <v>432.79600000000005</v>
      </c>
      <c r="BJ206">
        <f t="shared" si="135"/>
        <v>0</v>
      </c>
      <c r="BM206" s="1" t="str" cm="1">
        <f t="array" ref="BM206">IF(INDEX(Utilities!206:206,$B$15 + 6)="","",INDEX(Utilities!206:206,$B$15 + 6))</f>
        <v/>
      </c>
      <c r="BO206">
        <f t="shared" si="167"/>
        <v>2216</v>
      </c>
      <c r="BP206">
        <f t="shared" si="158"/>
        <v>2040</v>
      </c>
      <c r="BQ206" cm="1">
        <f t="array" ref="BQ206">IF(BP206&gt;=MAX($D$3:$D$100),MAX($D$3:$D$100),IF(BO206&lt;$D$3,$D$3,INDEX($D$3:$D$100,MATCH(BO206,$D$3:$D$100)+1)))</f>
        <v>2040</v>
      </c>
      <c r="BR206">
        <f t="shared" si="159"/>
        <v>6.1510000000000007</v>
      </c>
      <c r="BS206">
        <f t="shared" si="160"/>
        <v>6.1510000000000007</v>
      </c>
      <c r="BT206">
        <f t="shared" si="161"/>
        <v>6.1510000000000007</v>
      </c>
      <c r="BU206">
        <f t="shared" si="136"/>
        <v>6556.9660000000003</v>
      </c>
      <c r="BV206">
        <f t="shared" si="137"/>
        <v>0</v>
      </c>
    </row>
    <row r="207" spans="7:74" x14ac:dyDescent="0.25">
      <c r="G207">
        <f t="shared" si="162"/>
        <v>2217</v>
      </c>
      <c r="H207">
        <f t="shared" si="138"/>
        <v>2040</v>
      </c>
      <c r="I207" cm="1">
        <f t="array" ref="I207">IF(H207&gt;=MAX($D$3:$D$100),MAX($D$3:$D$100),IF(G207&lt;$D$3,$D$3,INDEX($D$3:$D$100,MATCH(G207,$D$3:$D$100)+1)))</f>
        <v>2040</v>
      </c>
      <c r="J207">
        <f t="shared" si="139"/>
        <v>4.0300000000000002E-2</v>
      </c>
      <c r="K207">
        <f t="shared" si="140"/>
        <v>4.0300000000000002E-2</v>
      </c>
      <c r="L207">
        <f t="shared" si="141"/>
        <v>4.0300000000000002E-2</v>
      </c>
      <c r="M207">
        <f t="shared" si="126"/>
        <v>42.959800000000001</v>
      </c>
      <c r="N207">
        <f t="shared" si="127"/>
        <v>0</v>
      </c>
      <c r="S207">
        <f t="shared" si="163"/>
        <v>2217</v>
      </c>
      <c r="T207">
        <f t="shared" si="142"/>
        <v>2040</v>
      </c>
      <c r="U207" cm="1">
        <f t="array" ref="U207">IF(T207&gt;=MAX($D$3:$D$100),MAX($D$3:$D$100),IF(S207&lt;$D$3,$D$3,INDEX($D$3:$D$100,MATCH(S207,$D$3:$D$100)+1)))</f>
        <v>2040</v>
      </c>
      <c r="V207">
        <f t="shared" si="143"/>
        <v>2.73E-5</v>
      </c>
      <c r="W207">
        <f t="shared" si="144"/>
        <v>2.73E-5</v>
      </c>
      <c r="X207">
        <f t="shared" si="145"/>
        <v>2.73E-5</v>
      </c>
      <c r="Y207">
        <f t="shared" si="128"/>
        <v>2.9101800000000001E-2</v>
      </c>
      <c r="Z207">
        <f t="shared" si="129"/>
        <v>0</v>
      </c>
      <c r="AB207" s="1" t="str" cm="1">
        <f t="array" ref="AB207">IF(INDEX(Utilities!207:207,$B$15)="","",INDEX(Utilities!207:207,$B$15))</f>
        <v/>
      </c>
      <c r="AC207" s="1" t="str" cm="1">
        <f t="array" ref="AC207">IF(INDEX(Utilities!207:207,$B$15 + 3)="","",INDEX(Utilities!207:207,$B$15 + 3))</f>
        <v/>
      </c>
      <c r="AE207">
        <f t="shared" si="164"/>
        <v>2217</v>
      </c>
      <c r="AF207">
        <f t="shared" si="146"/>
        <v>2040</v>
      </c>
      <c r="AG207" cm="1">
        <f t="array" ref="AG207">IF(AF207&gt;=MAX($D$3:$D$100),MAX($D$3:$D$100),IF(AE207&lt;$D$3,$D$3,INDEX($D$3:$D$100,MATCH(AE207,$D$3:$D$100)+1)))</f>
        <v>2040</v>
      </c>
      <c r="AH207">
        <f t="shared" si="147"/>
        <v>2.6800000000000001E-4</v>
      </c>
      <c r="AI207">
        <f t="shared" si="148"/>
        <v>2.6800000000000001E-4</v>
      </c>
      <c r="AJ207">
        <f t="shared" si="149"/>
        <v>2.6800000000000001E-4</v>
      </c>
      <c r="AK207">
        <f t="shared" si="130"/>
        <v>0.285688</v>
      </c>
      <c r="AL207">
        <f t="shared" si="131"/>
        <v>0</v>
      </c>
      <c r="AN207" s="1" t="str" cm="1">
        <f t="array" ref="AN207">IF(INDEX(Utilities!207:207,$B$15)="","",INDEX(Utilities!207:207,$B$15))</f>
        <v/>
      </c>
      <c r="AO207" s="1" t="str" cm="1">
        <f t="array" ref="AO207">IF(INDEX(Utilities!207:207,$B$15 + 4)="","",INDEX(Utilities!207:207,$B$15 + 4))</f>
        <v/>
      </c>
      <c r="AQ207">
        <f t="shared" si="165"/>
        <v>2217</v>
      </c>
      <c r="AR207">
        <f t="shared" si="150"/>
        <v>2040</v>
      </c>
      <c r="AS207" cm="1">
        <f t="array" ref="AS207">IF(AR207&gt;=MAX($D$3:$D$100),MAX($D$3:$D$100),IF(AQ207&lt;$D$3,$D$3,INDEX($D$3:$D$100,MATCH(AQ207,$D$3:$D$100)+1)))</f>
        <v>2040</v>
      </c>
      <c r="AT207">
        <f t="shared" si="151"/>
        <v>6.0300000000000002E-5</v>
      </c>
      <c r="AU207">
        <f t="shared" si="152"/>
        <v>6.0300000000000002E-5</v>
      </c>
      <c r="AV207">
        <f t="shared" si="153"/>
        <v>6.0300000000000002E-5</v>
      </c>
      <c r="AW207">
        <f t="shared" si="132"/>
        <v>6.4279799999999998E-2</v>
      </c>
      <c r="AX207">
        <f t="shared" si="133"/>
        <v>0</v>
      </c>
      <c r="BC207">
        <f t="shared" si="166"/>
        <v>2217</v>
      </c>
      <c r="BD207">
        <f t="shared" si="154"/>
        <v>2040</v>
      </c>
      <c r="BE207" cm="1">
        <f t="array" ref="BE207">IF(BD207&gt;=MAX($D$3:$D$100),MAX($D$3:$D$100),IF(BC207&lt;$D$3,$D$3,INDEX($D$3:$D$100,MATCH(BC207,$D$3:$D$100)+1)))</f>
        <v>2040</v>
      </c>
      <c r="BF207">
        <f t="shared" si="155"/>
        <v>0.40600000000000003</v>
      </c>
      <c r="BG207">
        <f t="shared" si="156"/>
        <v>0.40600000000000003</v>
      </c>
      <c r="BH207">
        <f t="shared" si="157"/>
        <v>0.40600000000000003</v>
      </c>
      <c r="BI207">
        <f t="shared" si="134"/>
        <v>432.79600000000005</v>
      </c>
      <c r="BJ207">
        <f t="shared" si="135"/>
        <v>0</v>
      </c>
      <c r="BM207" s="1" t="str" cm="1">
        <f t="array" ref="BM207">IF(INDEX(Utilities!207:207,$B$15 + 6)="","",INDEX(Utilities!207:207,$B$15 + 6))</f>
        <v/>
      </c>
      <c r="BO207">
        <f t="shared" si="167"/>
        <v>2217</v>
      </c>
      <c r="BP207">
        <f t="shared" si="158"/>
        <v>2040</v>
      </c>
      <c r="BQ207" cm="1">
        <f t="array" ref="BQ207">IF(BP207&gt;=MAX($D$3:$D$100),MAX($D$3:$D$100),IF(BO207&lt;$D$3,$D$3,INDEX($D$3:$D$100,MATCH(BO207,$D$3:$D$100)+1)))</f>
        <v>2040</v>
      </c>
      <c r="BR207">
        <f t="shared" si="159"/>
        <v>6.1510000000000007</v>
      </c>
      <c r="BS207">
        <f t="shared" si="160"/>
        <v>6.1510000000000007</v>
      </c>
      <c r="BT207">
        <f t="shared" si="161"/>
        <v>6.1510000000000007</v>
      </c>
      <c r="BU207">
        <f t="shared" si="136"/>
        <v>6556.9660000000003</v>
      </c>
      <c r="BV207">
        <f t="shared" si="137"/>
        <v>0</v>
      </c>
    </row>
    <row r="208" spans="7:74" x14ac:dyDescent="0.25">
      <c r="G208">
        <f t="shared" si="162"/>
        <v>2218</v>
      </c>
      <c r="H208">
        <f t="shared" si="138"/>
        <v>2040</v>
      </c>
      <c r="I208" cm="1">
        <f t="array" ref="I208">IF(H208&gt;=MAX($D$3:$D$100),MAX($D$3:$D$100),IF(G208&lt;$D$3,$D$3,INDEX($D$3:$D$100,MATCH(G208,$D$3:$D$100)+1)))</f>
        <v>2040</v>
      </c>
      <c r="J208">
        <f t="shared" si="139"/>
        <v>4.0300000000000002E-2</v>
      </c>
      <c r="K208">
        <f t="shared" si="140"/>
        <v>4.0300000000000002E-2</v>
      </c>
      <c r="L208">
        <f t="shared" si="141"/>
        <v>4.0300000000000002E-2</v>
      </c>
      <c r="M208">
        <f t="shared" si="126"/>
        <v>42.959800000000001</v>
      </c>
      <c r="N208">
        <f t="shared" si="127"/>
        <v>0</v>
      </c>
      <c r="S208">
        <f t="shared" si="163"/>
        <v>2218</v>
      </c>
      <c r="T208">
        <f t="shared" si="142"/>
        <v>2040</v>
      </c>
      <c r="U208" cm="1">
        <f t="array" ref="U208">IF(T208&gt;=MAX($D$3:$D$100),MAX($D$3:$D$100),IF(S208&lt;$D$3,$D$3,INDEX($D$3:$D$100,MATCH(S208,$D$3:$D$100)+1)))</f>
        <v>2040</v>
      </c>
      <c r="V208">
        <f t="shared" si="143"/>
        <v>2.73E-5</v>
      </c>
      <c r="W208">
        <f t="shared" si="144"/>
        <v>2.73E-5</v>
      </c>
      <c r="X208">
        <f t="shared" si="145"/>
        <v>2.73E-5</v>
      </c>
      <c r="Y208">
        <f t="shared" si="128"/>
        <v>2.9101800000000001E-2</v>
      </c>
      <c r="Z208">
        <f t="shared" si="129"/>
        <v>0</v>
      </c>
      <c r="AB208" s="1" t="str" cm="1">
        <f t="array" ref="AB208">IF(INDEX(Utilities!208:208,$B$15)="","",INDEX(Utilities!208:208,$B$15))</f>
        <v/>
      </c>
      <c r="AC208" s="1" t="str" cm="1">
        <f t="array" ref="AC208">IF(INDEX(Utilities!208:208,$B$15 + 3)="","",INDEX(Utilities!208:208,$B$15 + 3))</f>
        <v/>
      </c>
      <c r="AE208">
        <f t="shared" si="164"/>
        <v>2218</v>
      </c>
      <c r="AF208">
        <f t="shared" si="146"/>
        <v>2040</v>
      </c>
      <c r="AG208" cm="1">
        <f t="array" ref="AG208">IF(AF208&gt;=MAX($D$3:$D$100),MAX($D$3:$D$100),IF(AE208&lt;$D$3,$D$3,INDEX($D$3:$D$100,MATCH(AE208,$D$3:$D$100)+1)))</f>
        <v>2040</v>
      </c>
      <c r="AH208">
        <f t="shared" si="147"/>
        <v>2.6800000000000001E-4</v>
      </c>
      <c r="AI208">
        <f t="shared" si="148"/>
        <v>2.6800000000000001E-4</v>
      </c>
      <c r="AJ208">
        <f t="shared" si="149"/>
        <v>2.6800000000000001E-4</v>
      </c>
      <c r="AK208">
        <f t="shared" si="130"/>
        <v>0.285688</v>
      </c>
      <c r="AL208">
        <f t="shared" si="131"/>
        <v>0</v>
      </c>
      <c r="AN208" s="1" t="str" cm="1">
        <f t="array" ref="AN208">IF(INDEX(Utilities!208:208,$B$15)="","",INDEX(Utilities!208:208,$B$15))</f>
        <v/>
      </c>
      <c r="AO208" s="1" t="str" cm="1">
        <f t="array" ref="AO208">IF(INDEX(Utilities!208:208,$B$15 + 4)="","",INDEX(Utilities!208:208,$B$15 + 4))</f>
        <v/>
      </c>
      <c r="AQ208">
        <f t="shared" si="165"/>
        <v>2218</v>
      </c>
      <c r="AR208">
        <f t="shared" si="150"/>
        <v>2040</v>
      </c>
      <c r="AS208" cm="1">
        <f t="array" ref="AS208">IF(AR208&gt;=MAX($D$3:$D$100),MAX($D$3:$D$100),IF(AQ208&lt;$D$3,$D$3,INDEX($D$3:$D$100,MATCH(AQ208,$D$3:$D$100)+1)))</f>
        <v>2040</v>
      </c>
      <c r="AT208">
        <f t="shared" si="151"/>
        <v>6.0300000000000002E-5</v>
      </c>
      <c r="AU208">
        <f t="shared" si="152"/>
        <v>6.0300000000000002E-5</v>
      </c>
      <c r="AV208">
        <f t="shared" si="153"/>
        <v>6.0300000000000002E-5</v>
      </c>
      <c r="AW208">
        <f t="shared" si="132"/>
        <v>6.4279799999999998E-2</v>
      </c>
      <c r="AX208">
        <f t="shared" si="133"/>
        <v>0</v>
      </c>
      <c r="BC208">
        <f t="shared" si="166"/>
        <v>2218</v>
      </c>
      <c r="BD208">
        <f t="shared" si="154"/>
        <v>2040</v>
      </c>
      <c r="BE208" cm="1">
        <f t="array" ref="BE208">IF(BD208&gt;=MAX($D$3:$D$100),MAX($D$3:$D$100),IF(BC208&lt;$D$3,$D$3,INDEX($D$3:$D$100,MATCH(BC208,$D$3:$D$100)+1)))</f>
        <v>2040</v>
      </c>
      <c r="BF208">
        <f t="shared" si="155"/>
        <v>0.40600000000000003</v>
      </c>
      <c r="BG208">
        <f t="shared" si="156"/>
        <v>0.40600000000000003</v>
      </c>
      <c r="BH208">
        <f t="shared" si="157"/>
        <v>0.40600000000000003</v>
      </c>
      <c r="BI208">
        <f t="shared" si="134"/>
        <v>432.79600000000005</v>
      </c>
      <c r="BJ208">
        <f t="shared" si="135"/>
        <v>0</v>
      </c>
      <c r="BM208" s="1" t="str" cm="1">
        <f t="array" ref="BM208">IF(INDEX(Utilities!208:208,$B$15 + 6)="","",INDEX(Utilities!208:208,$B$15 + 6))</f>
        <v/>
      </c>
      <c r="BO208">
        <f t="shared" si="167"/>
        <v>2218</v>
      </c>
      <c r="BP208">
        <f t="shared" si="158"/>
        <v>2040</v>
      </c>
      <c r="BQ208" cm="1">
        <f t="array" ref="BQ208">IF(BP208&gt;=MAX($D$3:$D$100),MAX($D$3:$D$100),IF(BO208&lt;$D$3,$D$3,INDEX($D$3:$D$100,MATCH(BO208,$D$3:$D$100)+1)))</f>
        <v>2040</v>
      </c>
      <c r="BR208">
        <f t="shared" si="159"/>
        <v>6.1510000000000007</v>
      </c>
      <c r="BS208">
        <f t="shared" si="160"/>
        <v>6.1510000000000007</v>
      </c>
      <c r="BT208">
        <f t="shared" si="161"/>
        <v>6.1510000000000007</v>
      </c>
      <c r="BU208">
        <f t="shared" si="136"/>
        <v>6556.9660000000003</v>
      </c>
      <c r="BV208">
        <f t="shared" si="137"/>
        <v>0</v>
      </c>
    </row>
    <row r="209" spans="7:74" x14ac:dyDescent="0.25">
      <c r="G209">
        <f t="shared" si="162"/>
        <v>2219</v>
      </c>
      <c r="H209">
        <f t="shared" si="138"/>
        <v>2040</v>
      </c>
      <c r="I209" cm="1">
        <f t="array" ref="I209">IF(H209&gt;=MAX($D$3:$D$100),MAX($D$3:$D$100),IF(G209&lt;$D$3,$D$3,INDEX($D$3:$D$100,MATCH(G209,$D$3:$D$100)+1)))</f>
        <v>2040</v>
      </c>
      <c r="J209">
        <f t="shared" si="139"/>
        <v>4.0300000000000002E-2</v>
      </c>
      <c r="K209">
        <f t="shared" si="140"/>
        <v>4.0300000000000002E-2</v>
      </c>
      <c r="L209">
        <f t="shared" si="141"/>
        <v>4.0300000000000002E-2</v>
      </c>
      <c r="M209">
        <f t="shared" si="126"/>
        <v>42.959800000000001</v>
      </c>
      <c r="N209">
        <f t="shared" si="127"/>
        <v>0</v>
      </c>
      <c r="S209">
        <f t="shared" si="163"/>
        <v>2219</v>
      </c>
      <c r="T209">
        <f t="shared" si="142"/>
        <v>2040</v>
      </c>
      <c r="U209" cm="1">
        <f t="array" ref="U209">IF(T209&gt;=MAX($D$3:$D$100),MAX($D$3:$D$100),IF(S209&lt;$D$3,$D$3,INDEX($D$3:$D$100,MATCH(S209,$D$3:$D$100)+1)))</f>
        <v>2040</v>
      </c>
      <c r="V209">
        <f t="shared" si="143"/>
        <v>2.73E-5</v>
      </c>
      <c r="W209">
        <f t="shared" si="144"/>
        <v>2.73E-5</v>
      </c>
      <c r="X209">
        <f t="shared" si="145"/>
        <v>2.73E-5</v>
      </c>
      <c r="Y209">
        <f t="shared" si="128"/>
        <v>2.9101800000000001E-2</v>
      </c>
      <c r="Z209">
        <f t="shared" si="129"/>
        <v>0</v>
      </c>
      <c r="AB209" s="1" t="str" cm="1">
        <f t="array" ref="AB209">IF(INDEX(Utilities!209:209,$B$15)="","",INDEX(Utilities!209:209,$B$15))</f>
        <v/>
      </c>
      <c r="AC209" s="1" t="str" cm="1">
        <f t="array" ref="AC209">IF(INDEX(Utilities!209:209,$B$15 + 3)="","",INDEX(Utilities!209:209,$B$15 + 3))</f>
        <v/>
      </c>
      <c r="AE209">
        <f t="shared" si="164"/>
        <v>2219</v>
      </c>
      <c r="AF209">
        <f t="shared" si="146"/>
        <v>2040</v>
      </c>
      <c r="AG209" cm="1">
        <f t="array" ref="AG209">IF(AF209&gt;=MAX($D$3:$D$100),MAX($D$3:$D$100),IF(AE209&lt;$D$3,$D$3,INDEX($D$3:$D$100,MATCH(AE209,$D$3:$D$100)+1)))</f>
        <v>2040</v>
      </c>
      <c r="AH209">
        <f t="shared" si="147"/>
        <v>2.6800000000000001E-4</v>
      </c>
      <c r="AI209">
        <f t="shared" si="148"/>
        <v>2.6800000000000001E-4</v>
      </c>
      <c r="AJ209">
        <f t="shared" si="149"/>
        <v>2.6800000000000001E-4</v>
      </c>
      <c r="AK209">
        <f t="shared" si="130"/>
        <v>0.285688</v>
      </c>
      <c r="AL209">
        <f t="shared" si="131"/>
        <v>0</v>
      </c>
      <c r="AN209" s="1" t="str" cm="1">
        <f t="array" ref="AN209">IF(INDEX(Utilities!209:209,$B$15)="","",INDEX(Utilities!209:209,$B$15))</f>
        <v/>
      </c>
      <c r="AO209" s="1" t="str" cm="1">
        <f t="array" ref="AO209">IF(INDEX(Utilities!209:209,$B$15 + 4)="","",INDEX(Utilities!209:209,$B$15 + 4))</f>
        <v/>
      </c>
      <c r="AQ209">
        <f t="shared" si="165"/>
        <v>2219</v>
      </c>
      <c r="AR209">
        <f t="shared" si="150"/>
        <v>2040</v>
      </c>
      <c r="AS209" cm="1">
        <f t="array" ref="AS209">IF(AR209&gt;=MAX($D$3:$D$100),MAX($D$3:$D$100),IF(AQ209&lt;$D$3,$D$3,INDEX($D$3:$D$100,MATCH(AQ209,$D$3:$D$100)+1)))</f>
        <v>2040</v>
      </c>
      <c r="AT209">
        <f t="shared" si="151"/>
        <v>6.0300000000000002E-5</v>
      </c>
      <c r="AU209">
        <f t="shared" si="152"/>
        <v>6.0300000000000002E-5</v>
      </c>
      <c r="AV209">
        <f t="shared" si="153"/>
        <v>6.0300000000000002E-5</v>
      </c>
      <c r="AW209">
        <f t="shared" si="132"/>
        <v>6.4279799999999998E-2</v>
      </c>
      <c r="AX209">
        <f t="shared" si="133"/>
        <v>0</v>
      </c>
      <c r="BC209">
        <f t="shared" si="166"/>
        <v>2219</v>
      </c>
      <c r="BD209">
        <f t="shared" si="154"/>
        <v>2040</v>
      </c>
      <c r="BE209" cm="1">
        <f t="array" ref="BE209">IF(BD209&gt;=MAX($D$3:$D$100),MAX($D$3:$D$100),IF(BC209&lt;$D$3,$D$3,INDEX($D$3:$D$100,MATCH(BC209,$D$3:$D$100)+1)))</f>
        <v>2040</v>
      </c>
      <c r="BF209">
        <f t="shared" si="155"/>
        <v>0.40600000000000003</v>
      </c>
      <c r="BG209">
        <f t="shared" si="156"/>
        <v>0.40600000000000003</v>
      </c>
      <c r="BH209">
        <f t="shared" si="157"/>
        <v>0.40600000000000003</v>
      </c>
      <c r="BI209">
        <f t="shared" si="134"/>
        <v>432.79600000000005</v>
      </c>
      <c r="BJ209">
        <f t="shared" si="135"/>
        <v>0</v>
      </c>
      <c r="BM209" s="1" t="str" cm="1">
        <f t="array" ref="BM209">IF(INDEX(Utilities!209:209,$B$15 + 6)="","",INDEX(Utilities!209:209,$B$15 + 6))</f>
        <v/>
      </c>
      <c r="BO209">
        <f t="shared" si="167"/>
        <v>2219</v>
      </c>
      <c r="BP209">
        <f t="shared" si="158"/>
        <v>2040</v>
      </c>
      <c r="BQ209" cm="1">
        <f t="array" ref="BQ209">IF(BP209&gt;=MAX($D$3:$D$100),MAX($D$3:$D$100),IF(BO209&lt;$D$3,$D$3,INDEX($D$3:$D$100,MATCH(BO209,$D$3:$D$100)+1)))</f>
        <v>2040</v>
      </c>
      <c r="BR209">
        <f t="shared" si="159"/>
        <v>6.1510000000000007</v>
      </c>
      <c r="BS209">
        <f t="shared" si="160"/>
        <v>6.1510000000000007</v>
      </c>
      <c r="BT209">
        <f t="shared" si="161"/>
        <v>6.1510000000000007</v>
      </c>
      <c r="BU209">
        <f t="shared" si="136"/>
        <v>6556.9660000000003</v>
      </c>
      <c r="BV209">
        <f t="shared" si="137"/>
        <v>0</v>
      </c>
    </row>
    <row r="210" spans="7:74" x14ac:dyDescent="0.25">
      <c r="G210">
        <f t="shared" si="162"/>
        <v>2220</v>
      </c>
      <c r="H210">
        <f t="shared" si="138"/>
        <v>2040</v>
      </c>
      <c r="I210" cm="1">
        <f t="array" ref="I210">IF(H210&gt;=MAX($D$3:$D$100),MAX($D$3:$D$100),IF(G210&lt;$D$3,$D$3,INDEX($D$3:$D$100,MATCH(G210,$D$3:$D$100)+1)))</f>
        <v>2040</v>
      </c>
      <c r="J210">
        <f t="shared" si="139"/>
        <v>4.0300000000000002E-2</v>
      </c>
      <c r="K210">
        <f t="shared" si="140"/>
        <v>4.0300000000000002E-2</v>
      </c>
      <c r="L210">
        <f t="shared" si="141"/>
        <v>4.0300000000000002E-2</v>
      </c>
      <c r="M210">
        <f t="shared" si="126"/>
        <v>42.959800000000001</v>
      </c>
      <c r="N210">
        <f t="shared" si="127"/>
        <v>0</v>
      </c>
      <c r="S210">
        <f t="shared" si="163"/>
        <v>2220</v>
      </c>
      <c r="T210">
        <f t="shared" si="142"/>
        <v>2040</v>
      </c>
      <c r="U210" cm="1">
        <f t="array" ref="U210">IF(T210&gt;=MAX($D$3:$D$100),MAX($D$3:$D$100),IF(S210&lt;$D$3,$D$3,INDEX($D$3:$D$100,MATCH(S210,$D$3:$D$100)+1)))</f>
        <v>2040</v>
      </c>
      <c r="V210">
        <f t="shared" si="143"/>
        <v>2.73E-5</v>
      </c>
      <c r="W210">
        <f t="shared" si="144"/>
        <v>2.73E-5</v>
      </c>
      <c r="X210">
        <f t="shared" si="145"/>
        <v>2.73E-5</v>
      </c>
      <c r="Y210">
        <f t="shared" si="128"/>
        <v>2.9101800000000001E-2</v>
      </c>
      <c r="Z210">
        <f t="shared" si="129"/>
        <v>0</v>
      </c>
      <c r="AB210" s="1" t="str" cm="1">
        <f t="array" ref="AB210">IF(INDEX(Utilities!210:210,$B$15)="","",INDEX(Utilities!210:210,$B$15))</f>
        <v/>
      </c>
      <c r="AC210" s="1" t="str" cm="1">
        <f t="array" ref="AC210">IF(INDEX(Utilities!210:210,$B$15 + 3)="","",INDEX(Utilities!210:210,$B$15 + 3))</f>
        <v/>
      </c>
      <c r="AE210">
        <f t="shared" si="164"/>
        <v>2220</v>
      </c>
      <c r="AF210">
        <f t="shared" si="146"/>
        <v>2040</v>
      </c>
      <c r="AG210" cm="1">
        <f t="array" ref="AG210">IF(AF210&gt;=MAX($D$3:$D$100),MAX($D$3:$D$100),IF(AE210&lt;$D$3,$D$3,INDEX($D$3:$D$100,MATCH(AE210,$D$3:$D$100)+1)))</f>
        <v>2040</v>
      </c>
      <c r="AH210">
        <f t="shared" si="147"/>
        <v>2.6800000000000001E-4</v>
      </c>
      <c r="AI210">
        <f t="shared" si="148"/>
        <v>2.6800000000000001E-4</v>
      </c>
      <c r="AJ210">
        <f t="shared" si="149"/>
        <v>2.6800000000000001E-4</v>
      </c>
      <c r="AK210">
        <f t="shared" si="130"/>
        <v>0.285688</v>
      </c>
      <c r="AL210">
        <f t="shared" si="131"/>
        <v>0</v>
      </c>
      <c r="AN210" s="1" t="str" cm="1">
        <f t="array" ref="AN210">IF(INDEX(Utilities!210:210,$B$15)="","",INDEX(Utilities!210:210,$B$15))</f>
        <v/>
      </c>
      <c r="AO210" s="1" t="str" cm="1">
        <f t="array" ref="AO210">IF(INDEX(Utilities!210:210,$B$15 + 4)="","",INDEX(Utilities!210:210,$B$15 + 4))</f>
        <v/>
      </c>
      <c r="AQ210">
        <f t="shared" si="165"/>
        <v>2220</v>
      </c>
      <c r="AR210">
        <f t="shared" si="150"/>
        <v>2040</v>
      </c>
      <c r="AS210" cm="1">
        <f t="array" ref="AS210">IF(AR210&gt;=MAX($D$3:$D$100),MAX($D$3:$D$100),IF(AQ210&lt;$D$3,$D$3,INDEX($D$3:$D$100,MATCH(AQ210,$D$3:$D$100)+1)))</f>
        <v>2040</v>
      </c>
      <c r="AT210">
        <f t="shared" si="151"/>
        <v>6.0300000000000002E-5</v>
      </c>
      <c r="AU210">
        <f t="shared" si="152"/>
        <v>6.0300000000000002E-5</v>
      </c>
      <c r="AV210">
        <f t="shared" si="153"/>
        <v>6.0300000000000002E-5</v>
      </c>
      <c r="AW210">
        <f t="shared" si="132"/>
        <v>6.4279799999999998E-2</v>
      </c>
      <c r="AX210">
        <f t="shared" si="133"/>
        <v>0</v>
      </c>
      <c r="BC210">
        <f t="shared" si="166"/>
        <v>2220</v>
      </c>
      <c r="BD210">
        <f t="shared" si="154"/>
        <v>2040</v>
      </c>
      <c r="BE210" cm="1">
        <f t="array" ref="BE210">IF(BD210&gt;=MAX($D$3:$D$100),MAX($D$3:$D$100),IF(BC210&lt;$D$3,$D$3,INDEX($D$3:$D$100,MATCH(BC210,$D$3:$D$100)+1)))</f>
        <v>2040</v>
      </c>
      <c r="BF210">
        <f t="shared" si="155"/>
        <v>0.40600000000000003</v>
      </c>
      <c r="BG210">
        <f t="shared" si="156"/>
        <v>0.40600000000000003</v>
      </c>
      <c r="BH210">
        <f t="shared" si="157"/>
        <v>0.40600000000000003</v>
      </c>
      <c r="BI210">
        <f t="shared" si="134"/>
        <v>432.79600000000005</v>
      </c>
      <c r="BJ210">
        <f t="shared" si="135"/>
        <v>0</v>
      </c>
      <c r="BM210" s="1" t="str" cm="1">
        <f t="array" ref="BM210">IF(INDEX(Utilities!210:210,$B$15 + 6)="","",INDEX(Utilities!210:210,$B$15 + 6))</f>
        <v/>
      </c>
      <c r="BO210">
        <f t="shared" si="167"/>
        <v>2220</v>
      </c>
      <c r="BP210">
        <f t="shared" si="158"/>
        <v>2040</v>
      </c>
      <c r="BQ210" cm="1">
        <f t="array" ref="BQ210">IF(BP210&gt;=MAX($D$3:$D$100),MAX($D$3:$D$100),IF(BO210&lt;$D$3,$D$3,INDEX($D$3:$D$100,MATCH(BO210,$D$3:$D$100)+1)))</f>
        <v>2040</v>
      </c>
      <c r="BR210">
        <f t="shared" si="159"/>
        <v>6.1510000000000007</v>
      </c>
      <c r="BS210">
        <f t="shared" si="160"/>
        <v>6.1510000000000007</v>
      </c>
      <c r="BT210">
        <f t="shared" si="161"/>
        <v>6.1510000000000007</v>
      </c>
      <c r="BU210">
        <f t="shared" si="136"/>
        <v>6556.9660000000003</v>
      </c>
      <c r="BV210">
        <f t="shared" si="137"/>
        <v>0</v>
      </c>
    </row>
    <row r="211" spans="7:74" x14ac:dyDescent="0.25">
      <c r="G211">
        <f t="shared" si="162"/>
        <v>2221</v>
      </c>
      <c r="H211">
        <f t="shared" si="138"/>
        <v>2040</v>
      </c>
      <c r="I211" cm="1">
        <f t="array" ref="I211">IF(H211&gt;=MAX($D$3:$D$100),MAX($D$3:$D$100),IF(G211&lt;$D$3,$D$3,INDEX($D$3:$D$100,MATCH(G211,$D$3:$D$100)+1)))</f>
        <v>2040</v>
      </c>
      <c r="J211">
        <f t="shared" si="139"/>
        <v>4.0300000000000002E-2</v>
      </c>
      <c r="K211">
        <f t="shared" si="140"/>
        <v>4.0300000000000002E-2</v>
      </c>
      <c r="L211">
        <f t="shared" si="141"/>
        <v>4.0300000000000002E-2</v>
      </c>
      <c r="M211">
        <f t="shared" si="126"/>
        <v>42.959800000000001</v>
      </c>
      <c r="N211">
        <f t="shared" si="127"/>
        <v>0</v>
      </c>
      <c r="S211">
        <f t="shared" si="163"/>
        <v>2221</v>
      </c>
      <c r="T211">
        <f t="shared" si="142"/>
        <v>2040</v>
      </c>
      <c r="U211" cm="1">
        <f t="array" ref="U211">IF(T211&gt;=MAX($D$3:$D$100),MAX($D$3:$D$100),IF(S211&lt;$D$3,$D$3,INDEX($D$3:$D$100,MATCH(S211,$D$3:$D$100)+1)))</f>
        <v>2040</v>
      </c>
      <c r="V211">
        <f t="shared" si="143"/>
        <v>2.73E-5</v>
      </c>
      <c r="W211">
        <f t="shared" si="144"/>
        <v>2.73E-5</v>
      </c>
      <c r="X211">
        <f t="shared" si="145"/>
        <v>2.73E-5</v>
      </c>
      <c r="Y211">
        <f t="shared" si="128"/>
        <v>2.9101800000000001E-2</v>
      </c>
      <c r="Z211">
        <f t="shared" si="129"/>
        <v>0</v>
      </c>
      <c r="AB211" s="1" t="str" cm="1">
        <f t="array" ref="AB211">IF(INDEX(Utilities!211:211,$B$15)="","",INDEX(Utilities!211:211,$B$15))</f>
        <v/>
      </c>
      <c r="AC211" s="1" t="str" cm="1">
        <f t="array" ref="AC211">IF(INDEX(Utilities!211:211,$B$15 + 3)="","",INDEX(Utilities!211:211,$B$15 + 3))</f>
        <v/>
      </c>
      <c r="AE211">
        <f t="shared" si="164"/>
        <v>2221</v>
      </c>
      <c r="AF211">
        <f t="shared" si="146"/>
        <v>2040</v>
      </c>
      <c r="AG211" cm="1">
        <f t="array" ref="AG211">IF(AF211&gt;=MAX($D$3:$D$100),MAX($D$3:$D$100),IF(AE211&lt;$D$3,$D$3,INDEX($D$3:$D$100,MATCH(AE211,$D$3:$D$100)+1)))</f>
        <v>2040</v>
      </c>
      <c r="AH211">
        <f t="shared" si="147"/>
        <v>2.6800000000000001E-4</v>
      </c>
      <c r="AI211">
        <f t="shared" si="148"/>
        <v>2.6800000000000001E-4</v>
      </c>
      <c r="AJ211">
        <f t="shared" si="149"/>
        <v>2.6800000000000001E-4</v>
      </c>
      <c r="AK211">
        <f t="shared" si="130"/>
        <v>0.285688</v>
      </c>
      <c r="AL211">
        <f t="shared" si="131"/>
        <v>0</v>
      </c>
      <c r="AN211" s="1" t="str" cm="1">
        <f t="array" ref="AN211">IF(INDEX(Utilities!211:211,$B$15)="","",INDEX(Utilities!211:211,$B$15))</f>
        <v/>
      </c>
      <c r="AO211" s="1" t="str" cm="1">
        <f t="array" ref="AO211">IF(INDEX(Utilities!211:211,$B$15 + 4)="","",INDEX(Utilities!211:211,$B$15 + 4))</f>
        <v/>
      </c>
      <c r="AQ211">
        <f t="shared" si="165"/>
        <v>2221</v>
      </c>
      <c r="AR211">
        <f t="shared" si="150"/>
        <v>2040</v>
      </c>
      <c r="AS211" cm="1">
        <f t="array" ref="AS211">IF(AR211&gt;=MAX($D$3:$D$100),MAX($D$3:$D$100),IF(AQ211&lt;$D$3,$D$3,INDEX($D$3:$D$100,MATCH(AQ211,$D$3:$D$100)+1)))</f>
        <v>2040</v>
      </c>
      <c r="AT211">
        <f t="shared" si="151"/>
        <v>6.0300000000000002E-5</v>
      </c>
      <c r="AU211">
        <f t="shared" si="152"/>
        <v>6.0300000000000002E-5</v>
      </c>
      <c r="AV211">
        <f t="shared" si="153"/>
        <v>6.0300000000000002E-5</v>
      </c>
      <c r="AW211">
        <f t="shared" si="132"/>
        <v>6.4279799999999998E-2</v>
      </c>
      <c r="AX211">
        <f t="shared" si="133"/>
        <v>0</v>
      </c>
      <c r="BC211">
        <f t="shared" si="166"/>
        <v>2221</v>
      </c>
      <c r="BD211">
        <f t="shared" si="154"/>
        <v>2040</v>
      </c>
      <c r="BE211" cm="1">
        <f t="array" ref="BE211">IF(BD211&gt;=MAX($D$3:$D$100),MAX($D$3:$D$100),IF(BC211&lt;$D$3,$D$3,INDEX($D$3:$D$100,MATCH(BC211,$D$3:$D$100)+1)))</f>
        <v>2040</v>
      </c>
      <c r="BF211">
        <f t="shared" si="155"/>
        <v>0.40600000000000003</v>
      </c>
      <c r="BG211">
        <f t="shared" si="156"/>
        <v>0.40600000000000003</v>
      </c>
      <c r="BH211">
        <f t="shared" si="157"/>
        <v>0.40600000000000003</v>
      </c>
      <c r="BI211">
        <f t="shared" si="134"/>
        <v>432.79600000000005</v>
      </c>
      <c r="BJ211">
        <f t="shared" si="135"/>
        <v>0</v>
      </c>
      <c r="BM211" s="1" t="str" cm="1">
        <f t="array" ref="BM211">IF(INDEX(Utilities!211:211,$B$15 + 6)="","",INDEX(Utilities!211:211,$B$15 + 6))</f>
        <v/>
      </c>
      <c r="BO211">
        <f t="shared" si="167"/>
        <v>2221</v>
      </c>
      <c r="BP211">
        <f t="shared" si="158"/>
        <v>2040</v>
      </c>
      <c r="BQ211" cm="1">
        <f t="array" ref="BQ211">IF(BP211&gt;=MAX($D$3:$D$100),MAX($D$3:$D$100),IF(BO211&lt;$D$3,$D$3,INDEX($D$3:$D$100,MATCH(BO211,$D$3:$D$100)+1)))</f>
        <v>2040</v>
      </c>
      <c r="BR211">
        <f t="shared" si="159"/>
        <v>6.1510000000000007</v>
      </c>
      <c r="BS211">
        <f t="shared" si="160"/>
        <v>6.1510000000000007</v>
      </c>
      <c r="BT211">
        <f t="shared" si="161"/>
        <v>6.1510000000000007</v>
      </c>
      <c r="BU211">
        <f t="shared" si="136"/>
        <v>6556.9660000000003</v>
      </c>
      <c r="BV211">
        <f t="shared" si="137"/>
        <v>0</v>
      </c>
    </row>
    <row r="212" spans="7:74" x14ac:dyDescent="0.25">
      <c r="G212">
        <f t="shared" si="162"/>
        <v>2222</v>
      </c>
      <c r="H212">
        <f t="shared" si="138"/>
        <v>2040</v>
      </c>
      <c r="I212" cm="1">
        <f t="array" ref="I212">IF(H212&gt;=MAX($D$3:$D$100),MAX($D$3:$D$100),IF(G212&lt;$D$3,$D$3,INDEX($D$3:$D$100,MATCH(G212,$D$3:$D$100)+1)))</f>
        <v>2040</v>
      </c>
      <c r="J212">
        <f t="shared" si="139"/>
        <v>4.0300000000000002E-2</v>
      </c>
      <c r="K212">
        <f t="shared" si="140"/>
        <v>4.0300000000000002E-2</v>
      </c>
      <c r="L212">
        <f t="shared" si="141"/>
        <v>4.0300000000000002E-2</v>
      </c>
      <c r="M212">
        <f t="shared" si="126"/>
        <v>42.959800000000001</v>
      </c>
      <c r="N212">
        <f t="shared" si="127"/>
        <v>0</v>
      </c>
      <c r="S212">
        <f t="shared" si="163"/>
        <v>2222</v>
      </c>
      <c r="T212">
        <f t="shared" si="142"/>
        <v>2040</v>
      </c>
      <c r="U212" cm="1">
        <f t="array" ref="U212">IF(T212&gt;=MAX($D$3:$D$100),MAX($D$3:$D$100),IF(S212&lt;$D$3,$D$3,INDEX($D$3:$D$100,MATCH(S212,$D$3:$D$100)+1)))</f>
        <v>2040</v>
      </c>
      <c r="V212">
        <f t="shared" si="143"/>
        <v>2.73E-5</v>
      </c>
      <c r="W212">
        <f t="shared" si="144"/>
        <v>2.73E-5</v>
      </c>
      <c r="X212">
        <f t="shared" si="145"/>
        <v>2.73E-5</v>
      </c>
      <c r="Y212">
        <f t="shared" si="128"/>
        <v>2.9101800000000001E-2</v>
      </c>
      <c r="Z212">
        <f t="shared" si="129"/>
        <v>0</v>
      </c>
      <c r="AB212" s="1" t="str" cm="1">
        <f t="array" ref="AB212">IF(INDEX(Utilities!212:212,$B$15)="","",INDEX(Utilities!212:212,$B$15))</f>
        <v/>
      </c>
      <c r="AC212" s="1" t="str" cm="1">
        <f t="array" ref="AC212">IF(INDEX(Utilities!212:212,$B$15 + 3)="","",INDEX(Utilities!212:212,$B$15 + 3))</f>
        <v/>
      </c>
      <c r="AE212">
        <f t="shared" si="164"/>
        <v>2222</v>
      </c>
      <c r="AF212">
        <f t="shared" si="146"/>
        <v>2040</v>
      </c>
      <c r="AG212" cm="1">
        <f t="array" ref="AG212">IF(AF212&gt;=MAX($D$3:$D$100),MAX($D$3:$D$100),IF(AE212&lt;$D$3,$D$3,INDEX($D$3:$D$100,MATCH(AE212,$D$3:$D$100)+1)))</f>
        <v>2040</v>
      </c>
      <c r="AH212">
        <f t="shared" si="147"/>
        <v>2.6800000000000001E-4</v>
      </c>
      <c r="AI212">
        <f t="shared" si="148"/>
        <v>2.6800000000000001E-4</v>
      </c>
      <c r="AJ212">
        <f t="shared" si="149"/>
        <v>2.6800000000000001E-4</v>
      </c>
      <c r="AK212">
        <f t="shared" si="130"/>
        <v>0.285688</v>
      </c>
      <c r="AL212">
        <f t="shared" si="131"/>
        <v>0</v>
      </c>
      <c r="AN212" s="1" t="str" cm="1">
        <f t="array" ref="AN212">IF(INDEX(Utilities!212:212,$B$15)="","",INDEX(Utilities!212:212,$B$15))</f>
        <v/>
      </c>
      <c r="AO212" s="1" t="str" cm="1">
        <f t="array" ref="AO212">IF(INDEX(Utilities!212:212,$B$15 + 4)="","",INDEX(Utilities!212:212,$B$15 + 4))</f>
        <v/>
      </c>
      <c r="AQ212">
        <f t="shared" si="165"/>
        <v>2222</v>
      </c>
      <c r="AR212">
        <f t="shared" si="150"/>
        <v>2040</v>
      </c>
      <c r="AS212" cm="1">
        <f t="array" ref="AS212">IF(AR212&gt;=MAX($D$3:$D$100),MAX($D$3:$D$100),IF(AQ212&lt;$D$3,$D$3,INDEX($D$3:$D$100,MATCH(AQ212,$D$3:$D$100)+1)))</f>
        <v>2040</v>
      </c>
      <c r="AT212">
        <f t="shared" si="151"/>
        <v>6.0300000000000002E-5</v>
      </c>
      <c r="AU212">
        <f t="shared" si="152"/>
        <v>6.0300000000000002E-5</v>
      </c>
      <c r="AV212">
        <f t="shared" si="153"/>
        <v>6.0300000000000002E-5</v>
      </c>
      <c r="AW212">
        <f t="shared" si="132"/>
        <v>6.4279799999999998E-2</v>
      </c>
      <c r="AX212">
        <f t="shared" si="133"/>
        <v>0</v>
      </c>
      <c r="BC212">
        <f t="shared" si="166"/>
        <v>2222</v>
      </c>
      <c r="BD212">
        <f t="shared" si="154"/>
        <v>2040</v>
      </c>
      <c r="BE212" cm="1">
        <f t="array" ref="BE212">IF(BD212&gt;=MAX($D$3:$D$100),MAX($D$3:$D$100),IF(BC212&lt;$D$3,$D$3,INDEX($D$3:$D$100,MATCH(BC212,$D$3:$D$100)+1)))</f>
        <v>2040</v>
      </c>
      <c r="BF212">
        <f t="shared" si="155"/>
        <v>0.40600000000000003</v>
      </c>
      <c r="BG212">
        <f t="shared" si="156"/>
        <v>0.40600000000000003</v>
      </c>
      <c r="BH212">
        <f t="shared" si="157"/>
        <v>0.40600000000000003</v>
      </c>
      <c r="BI212">
        <f t="shared" si="134"/>
        <v>432.79600000000005</v>
      </c>
      <c r="BJ212">
        <f t="shared" si="135"/>
        <v>0</v>
      </c>
      <c r="BM212" s="1" t="str" cm="1">
        <f t="array" ref="BM212">IF(INDEX(Utilities!212:212,$B$15 + 6)="","",INDEX(Utilities!212:212,$B$15 + 6))</f>
        <v/>
      </c>
      <c r="BO212">
        <f t="shared" si="167"/>
        <v>2222</v>
      </c>
      <c r="BP212">
        <f t="shared" si="158"/>
        <v>2040</v>
      </c>
      <c r="BQ212" cm="1">
        <f t="array" ref="BQ212">IF(BP212&gt;=MAX($D$3:$D$100),MAX($D$3:$D$100),IF(BO212&lt;$D$3,$D$3,INDEX($D$3:$D$100,MATCH(BO212,$D$3:$D$100)+1)))</f>
        <v>2040</v>
      </c>
      <c r="BR212">
        <f t="shared" si="159"/>
        <v>6.1510000000000007</v>
      </c>
      <c r="BS212">
        <f t="shared" si="160"/>
        <v>6.1510000000000007</v>
      </c>
      <c r="BT212">
        <f t="shared" si="161"/>
        <v>6.1510000000000007</v>
      </c>
      <c r="BU212">
        <f t="shared" si="136"/>
        <v>6556.9660000000003</v>
      </c>
      <c r="BV212">
        <f t="shared" si="137"/>
        <v>0</v>
      </c>
    </row>
    <row r="213" spans="7:74" x14ac:dyDescent="0.25">
      <c r="G213">
        <f t="shared" si="162"/>
        <v>2223</v>
      </c>
      <c r="H213">
        <f t="shared" si="138"/>
        <v>2040</v>
      </c>
      <c r="I213" cm="1">
        <f t="array" ref="I213">IF(H213&gt;=MAX($D$3:$D$100),MAX($D$3:$D$100),IF(G213&lt;$D$3,$D$3,INDEX($D$3:$D$100,MATCH(G213,$D$3:$D$100)+1)))</f>
        <v>2040</v>
      </c>
      <c r="J213">
        <f t="shared" si="139"/>
        <v>4.0300000000000002E-2</v>
      </c>
      <c r="K213">
        <f t="shared" si="140"/>
        <v>4.0300000000000002E-2</v>
      </c>
      <c r="L213">
        <f t="shared" si="141"/>
        <v>4.0300000000000002E-2</v>
      </c>
      <c r="M213">
        <f t="shared" si="126"/>
        <v>42.959800000000001</v>
      </c>
      <c r="N213">
        <f t="shared" si="127"/>
        <v>0</v>
      </c>
      <c r="S213">
        <f t="shared" si="163"/>
        <v>2223</v>
      </c>
      <c r="T213">
        <f t="shared" si="142"/>
        <v>2040</v>
      </c>
      <c r="U213" cm="1">
        <f t="array" ref="U213">IF(T213&gt;=MAX($D$3:$D$100),MAX($D$3:$D$100),IF(S213&lt;$D$3,$D$3,INDEX($D$3:$D$100,MATCH(S213,$D$3:$D$100)+1)))</f>
        <v>2040</v>
      </c>
      <c r="V213">
        <f t="shared" si="143"/>
        <v>2.73E-5</v>
      </c>
      <c r="W213">
        <f t="shared" si="144"/>
        <v>2.73E-5</v>
      </c>
      <c r="X213">
        <f t="shared" si="145"/>
        <v>2.73E-5</v>
      </c>
      <c r="Y213">
        <f t="shared" si="128"/>
        <v>2.9101800000000001E-2</v>
      </c>
      <c r="Z213">
        <f t="shared" si="129"/>
        <v>0</v>
      </c>
      <c r="AB213" s="1" t="str" cm="1">
        <f t="array" ref="AB213">IF(INDEX(Utilities!213:213,$B$15)="","",INDEX(Utilities!213:213,$B$15))</f>
        <v/>
      </c>
      <c r="AC213" s="1" t="str" cm="1">
        <f t="array" ref="AC213">IF(INDEX(Utilities!213:213,$B$15 + 3)="","",INDEX(Utilities!213:213,$B$15 + 3))</f>
        <v/>
      </c>
      <c r="AE213">
        <f t="shared" si="164"/>
        <v>2223</v>
      </c>
      <c r="AF213">
        <f t="shared" si="146"/>
        <v>2040</v>
      </c>
      <c r="AG213" cm="1">
        <f t="array" ref="AG213">IF(AF213&gt;=MAX($D$3:$D$100),MAX($D$3:$D$100),IF(AE213&lt;$D$3,$D$3,INDEX($D$3:$D$100,MATCH(AE213,$D$3:$D$100)+1)))</f>
        <v>2040</v>
      </c>
      <c r="AH213">
        <f t="shared" si="147"/>
        <v>2.6800000000000001E-4</v>
      </c>
      <c r="AI213">
        <f t="shared" si="148"/>
        <v>2.6800000000000001E-4</v>
      </c>
      <c r="AJ213">
        <f t="shared" si="149"/>
        <v>2.6800000000000001E-4</v>
      </c>
      <c r="AK213">
        <f t="shared" si="130"/>
        <v>0.285688</v>
      </c>
      <c r="AL213">
        <f t="shared" si="131"/>
        <v>0</v>
      </c>
      <c r="AN213" s="1" t="str" cm="1">
        <f t="array" ref="AN213">IF(INDEX(Utilities!213:213,$B$15)="","",INDEX(Utilities!213:213,$B$15))</f>
        <v/>
      </c>
      <c r="AO213" s="1" t="str" cm="1">
        <f t="array" ref="AO213">IF(INDEX(Utilities!213:213,$B$15 + 4)="","",INDEX(Utilities!213:213,$B$15 + 4))</f>
        <v/>
      </c>
      <c r="AQ213">
        <f t="shared" si="165"/>
        <v>2223</v>
      </c>
      <c r="AR213">
        <f t="shared" si="150"/>
        <v>2040</v>
      </c>
      <c r="AS213" cm="1">
        <f t="array" ref="AS213">IF(AR213&gt;=MAX($D$3:$D$100),MAX($D$3:$D$100),IF(AQ213&lt;$D$3,$D$3,INDEX($D$3:$D$100,MATCH(AQ213,$D$3:$D$100)+1)))</f>
        <v>2040</v>
      </c>
      <c r="AT213">
        <f t="shared" si="151"/>
        <v>6.0300000000000002E-5</v>
      </c>
      <c r="AU213">
        <f t="shared" si="152"/>
        <v>6.0300000000000002E-5</v>
      </c>
      <c r="AV213">
        <f t="shared" si="153"/>
        <v>6.0300000000000002E-5</v>
      </c>
      <c r="AW213">
        <f t="shared" si="132"/>
        <v>6.4279799999999998E-2</v>
      </c>
      <c r="AX213">
        <f t="shared" si="133"/>
        <v>0</v>
      </c>
      <c r="BC213">
        <f t="shared" si="166"/>
        <v>2223</v>
      </c>
      <c r="BD213">
        <f t="shared" si="154"/>
        <v>2040</v>
      </c>
      <c r="BE213" cm="1">
        <f t="array" ref="BE213">IF(BD213&gt;=MAX($D$3:$D$100),MAX($D$3:$D$100),IF(BC213&lt;$D$3,$D$3,INDEX($D$3:$D$100,MATCH(BC213,$D$3:$D$100)+1)))</f>
        <v>2040</v>
      </c>
      <c r="BF213">
        <f t="shared" si="155"/>
        <v>0.40600000000000003</v>
      </c>
      <c r="BG213">
        <f t="shared" si="156"/>
        <v>0.40600000000000003</v>
      </c>
      <c r="BH213">
        <f t="shared" si="157"/>
        <v>0.40600000000000003</v>
      </c>
      <c r="BI213">
        <f t="shared" si="134"/>
        <v>432.79600000000005</v>
      </c>
      <c r="BJ213">
        <f t="shared" si="135"/>
        <v>0</v>
      </c>
      <c r="BM213" s="1" t="str" cm="1">
        <f t="array" ref="BM213">IF(INDEX(Utilities!213:213,$B$15 + 6)="","",INDEX(Utilities!213:213,$B$15 + 6))</f>
        <v/>
      </c>
      <c r="BO213">
        <f t="shared" si="167"/>
        <v>2223</v>
      </c>
      <c r="BP213">
        <f t="shared" si="158"/>
        <v>2040</v>
      </c>
      <c r="BQ213" cm="1">
        <f t="array" ref="BQ213">IF(BP213&gt;=MAX($D$3:$D$100),MAX($D$3:$D$100),IF(BO213&lt;$D$3,$D$3,INDEX($D$3:$D$100,MATCH(BO213,$D$3:$D$100)+1)))</f>
        <v>2040</v>
      </c>
      <c r="BR213">
        <f t="shared" si="159"/>
        <v>6.1510000000000007</v>
      </c>
      <c r="BS213">
        <f t="shared" si="160"/>
        <v>6.1510000000000007</v>
      </c>
      <c r="BT213">
        <f t="shared" si="161"/>
        <v>6.1510000000000007</v>
      </c>
      <c r="BU213">
        <f t="shared" si="136"/>
        <v>6556.9660000000003</v>
      </c>
      <c r="BV213">
        <f t="shared" si="137"/>
        <v>0</v>
      </c>
    </row>
    <row r="214" spans="7:74" x14ac:dyDescent="0.25">
      <c r="G214">
        <f t="shared" si="162"/>
        <v>2224</v>
      </c>
      <c r="H214">
        <f t="shared" si="138"/>
        <v>2040</v>
      </c>
      <c r="I214" cm="1">
        <f t="array" ref="I214">IF(H214&gt;=MAX($D$3:$D$100),MAX($D$3:$D$100),IF(G214&lt;$D$3,$D$3,INDEX($D$3:$D$100,MATCH(G214,$D$3:$D$100)+1)))</f>
        <v>2040</v>
      </c>
      <c r="J214">
        <f t="shared" si="139"/>
        <v>4.0300000000000002E-2</v>
      </c>
      <c r="K214">
        <f t="shared" si="140"/>
        <v>4.0300000000000002E-2</v>
      </c>
      <c r="L214">
        <f t="shared" si="141"/>
        <v>4.0300000000000002E-2</v>
      </c>
      <c r="M214">
        <f t="shared" si="126"/>
        <v>42.959800000000001</v>
      </c>
      <c r="N214">
        <f t="shared" si="127"/>
        <v>0</v>
      </c>
      <c r="S214">
        <f t="shared" si="163"/>
        <v>2224</v>
      </c>
      <c r="T214">
        <f t="shared" si="142"/>
        <v>2040</v>
      </c>
      <c r="U214" cm="1">
        <f t="array" ref="U214">IF(T214&gt;=MAX($D$3:$D$100),MAX($D$3:$D$100),IF(S214&lt;$D$3,$D$3,INDEX($D$3:$D$100,MATCH(S214,$D$3:$D$100)+1)))</f>
        <v>2040</v>
      </c>
      <c r="V214">
        <f t="shared" si="143"/>
        <v>2.73E-5</v>
      </c>
      <c r="W214">
        <f t="shared" si="144"/>
        <v>2.73E-5</v>
      </c>
      <c r="X214">
        <f t="shared" si="145"/>
        <v>2.73E-5</v>
      </c>
      <c r="Y214">
        <f t="shared" si="128"/>
        <v>2.9101800000000001E-2</v>
      </c>
      <c r="Z214">
        <f t="shared" si="129"/>
        <v>0</v>
      </c>
      <c r="AB214" s="1" t="str" cm="1">
        <f t="array" ref="AB214">IF(INDEX(Utilities!214:214,$B$15)="","",INDEX(Utilities!214:214,$B$15))</f>
        <v/>
      </c>
      <c r="AC214" s="1" t="str" cm="1">
        <f t="array" ref="AC214">IF(INDEX(Utilities!214:214,$B$15 + 3)="","",INDEX(Utilities!214:214,$B$15 + 3))</f>
        <v/>
      </c>
      <c r="AE214">
        <f t="shared" si="164"/>
        <v>2224</v>
      </c>
      <c r="AF214">
        <f t="shared" si="146"/>
        <v>2040</v>
      </c>
      <c r="AG214" cm="1">
        <f t="array" ref="AG214">IF(AF214&gt;=MAX($D$3:$D$100),MAX($D$3:$D$100),IF(AE214&lt;$D$3,$D$3,INDEX($D$3:$D$100,MATCH(AE214,$D$3:$D$100)+1)))</f>
        <v>2040</v>
      </c>
      <c r="AH214">
        <f t="shared" si="147"/>
        <v>2.6800000000000001E-4</v>
      </c>
      <c r="AI214">
        <f t="shared" si="148"/>
        <v>2.6800000000000001E-4</v>
      </c>
      <c r="AJ214">
        <f t="shared" si="149"/>
        <v>2.6800000000000001E-4</v>
      </c>
      <c r="AK214">
        <f t="shared" si="130"/>
        <v>0.285688</v>
      </c>
      <c r="AL214">
        <f t="shared" si="131"/>
        <v>0</v>
      </c>
      <c r="AN214" s="1" t="str" cm="1">
        <f t="array" ref="AN214">IF(INDEX(Utilities!214:214,$B$15)="","",INDEX(Utilities!214:214,$B$15))</f>
        <v/>
      </c>
      <c r="AO214" s="1" t="str" cm="1">
        <f t="array" ref="AO214">IF(INDEX(Utilities!214:214,$B$15 + 4)="","",INDEX(Utilities!214:214,$B$15 + 4))</f>
        <v/>
      </c>
      <c r="AQ214">
        <f t="shared" si="165"/>
        <v>2224</v>
      </c>
      <c r="AR214">
        <f t="shared" si="150"/>
        <v>2040</v>
      </c>
      <c r="AS214" cm="1">
        <f t="array" ref="AS214">IF(AR214&gt;=MAX($D$3:$D$100),MAX($D$3:$D$100),IF(AQ214&lt;$D$3,$D$3,INDEX($D$3:$D$100,MATCH(AQ214,$D$3:$D$100)+1)))</f>
        <v>2040</v>
      </c>
      <c r="AT214">
        <f t="shared" si="151"/>
        <v>6.0300000000000002E-5</v>
      </c>
      <c r="AU214">
        <f t="shared" si="152"/>
        <v>6.0300000000000002E-5</v>
      </c>
      <c r="AV214">
        <f t="shared" si="153"/>
        <v>6.0300000000000002E-5</v>
      </c>
      <c r="AW214">
        <f t="shared" si="132"/>
        <v>6.4279799999999998E-2</v>
      </c>
      <c r="AX214">
        <f t="shared" si="133"/>
        <v>0</v>
      </c>
      <c r="BC214">
        <f t="shared" si="166"/>
        <v>2224</v>
      </c>
      <c r="BD214">
        <f t="shared" si="154"/>
        <v>2040</v>
      </c>
      <c r="BE214" cm="1">
        <f t="array" ref="BE214">IF(BD214&gt;=MAX($D$3:$D$100),MAX($D$3:$D$100),IF(BC214&lt;$D$3,$D$3,INDEX($D$3:$D$100,MATCH(BC214,$D$3:$D$100)+1)))</f>
        <v>2040</v>
      </c>
      <c r="BF214">
        <f t="shared" si="155"/>
        <v>0.40600000000000003</v>
      </c>
      <c r="BG214">
        <f t="shared" si="156"/>
        <v>0.40600000000000003</v>
      </c>
      <c r="BH214">
        <f t="shared" si="157"/>
        <v>0.40600000000000003</v>
      </c>
      <c r="BI214">
        <f t="shared" si="134"/>
        <v>432.79600000000005</v>
      </c>
      <c r="BJ214">
        <f t="shared" si="135"/>
        <v>0</v>
      </c>
      <c r="BM214" s="1" t="str" cm="1">
        <f t="array" ref="BM214">IF(INDEX(Utilities!214:214,$B$15 + 6)="","",INDEX(Utilities!214:214,$B$15 + 6))</f>
        <v/>
      </c>
      <c r="BO214">
        <f t="shared" si="167"/>
        <v>2224</v>
      </c>
      <c r="BP214">
        <f t="shared" si="158"/>
        <v>2040</v>
      </c>
      <c r="BQ214" cm="1">
        <f t="array" ref="BQ214">IF(BP214&gt;=MAX($D$3:$D$100),MAX($D$3:$D$100),IF(BO214&lt;$D$3,$D$3,INDEX($D$3:$D$100,MATCH(BO214,$D$3:$D$100)+1)))</f>
        <v>2040</v>
      </c>
      <c r="BR214">
        <f t="shared" si="159"/>
        <v>6.1510000000000007</v>
      </c>
      <c r="BS214">
        <f t="shared" si="160"/>
        <v>6.1510000000000007</v>
      </c>
      <c r="BT214">
        <f t="shared" si="161"/>
        <v>6.1510000000000007</v>
      </c>
      <c r="BU214">
        <f t="shared" si="136"/>
        <v>6556.9660000000003</v>
      </c>
      <c r="BV214">
        <f t="shared" si="137"/>
        <v>0</v>
      </c>
    </row>
    <row r="215" spans="7:74" x14ac:dyDescent="0.25">
      <c r="G215">
        <f t="shared" si="162"/>
        <v>2225</v>
      </c>
      <c r="H215">
        <f t="shared" si="138"/>
        <v>2040</v>
      </c>
      <c r="I215" cm="1">
        <f t="array" ref="I215">IF(H215&gt;=MAX($D$3:$D$100),MAX($D$3:$D$100),IF(G215&lt;$D$3,$D$3,INDEX($D$3:$D$100,MATCH(G215,$D$3:$D$100)+1)))</f>
        <v>2040</v>
      </c>
      <c r="J215">
        <f t="shared" si="139"/>
        <v>4.0300000000000002E-2</v>
      </c>
      <c r="K215">
        <f t="shared" si="140"/>
        <v>4.0300000000000002E-2</v>
      </c>
      <c r="L215">
        <f t="shared" si="141"/>
        <v>4.0300000000000002E-2</v>
      </c>
      <c r="M215">
        <f t="shared" si="126"/>
        <v>42.959800000000001</v>
      </c>
      <c r="N215">
        <f t="shared" si="127"/>
        <v>0</v>
      </c>
      <c r="S215">
        <f t="shared" si="163"/>
        <v>2225</v>
      </c>
      <c r="T215">
        <f t="shared" si="142"/>
        <v>2040</v>
      </c>
      <c r="U215" cm="1">
        <f t="array" ref="U215">IF(T215&gt;=MAX($D$3:$D$100),MAX($D$3:$D$100),IF(S215&lt;$D$3,$D$3,INDEX($D$3:$D$100,MATCH(S215,$D$3:$D$100)+1)))</f>
        <v>2040</v>
      </c>
      <c r="V215">
        <f t="shared" si="143"/>
        <v>2.73E-5</v>
      </c>
      <c r="W215">
        <f t="shared" si="144"/>
        <v>2.73E-5</v>
      </c>
      <c r="X215">
        <f t="shared" si="145"/>
        <v>2.73E-5</v>
      </c>
      <c r="Y215">
        <f t="shared" si="128"/>
        <v>2.9101800000000001E-2</v>
      </c>
      <c r="Z215">
        <f t="shared" si="129"/>
        <v>0</v>
      </c>
      <c r="AB215" s="1" t="str" cm="1">
        <f t="array" ref="AB215">IF(INDEX(Utilities!215:215,$B$15)="","",INDEX(Utilities!215:215,$B$15))</f>
        <v/>
      </c>
      <c r="AC215" s="1" t="str" cm="1">
        <f t="array" ref="AC215">IF(INDEX(Utilities!215:215,$B$15 + 3)="","",INDEX(Utilities!215:215,$B$15 + 3))</f>
        <v/>
      </c>
      <c r="AE215">
        <f t="shared" si="164"/>
        <v>2225</v>
      </c>
      <c r="AF215">
        <f t="shared" si="146"/>
        <v>2040</v>
      </c>
      <c r="AG215" cm="1">
        <f t="array" ref="AG215">IF(AF215&gt;=MAX($D$3:$D$100),MAX($D$3:$D$100),IF(AE215&lt;$D$3,$D$3,INDEX($D$3:$D$100,MATCH(AE215,$D$3:$D$100)+1)))</f>
        <v>2040</v>
      </c>
      <c r="AH215">
        <f t="shared" si="147"/>
        <v>2.6800000000000001E-4</v>
      </c>
      <c r="AI215">
        <f t="shared" si="148"/>
        <v>2.6800000000000001E-4</v>
      </c>
      <c r="AJ215">
        <f t="shared" si="149"/>
        <v>2.6800000000000001E-4</v>
      </c>
      <c r="AK215">
        <f t="shared" si="130"/>
        <v>0.285688</v>
      </c>
      <c r="AL215">
        <f t="shared" si="131"/>
        <v>0</v>
      </c>
      <c r="AN215" s="1" t="str" cm="1">
        <f t="array" ref="AN215">IF(INDEX(Utilities!215:215,$B$15)="","",INDEX(Utilities!215:215,$B$15))</f>
        <v/>
      </c>
      <c r="AO215" s="1" t="str" cm="1">
        <f t="array" ref="AO215">IF(INDEX(Utilities!215:215,$B$15 + 4)="","",INDEX(Utilities!215:215,$B$15 + 4))</f>
        <v/>
      </c>
      <c r="AQ215">
        <f t="shared" si="165"/>
        <v>2225</v>
      </c>
      <c r="AR215">
        <f t="shared" si="150"/>
        <v>2040</v>
      </c>
      <c r="AS215" cm="1">
        <f t="array" ref="AS215">IF(AR215&gt;=MAX($D$3:$D$100),MAX($D$3:$D$100),IF(AQ215&lt;$D$3,$D$3,INDEX($D$3:$D$100,MATCH(AQ215,$D$3:$D$100)+1)))</f>
        <v>2040</v>
      </c>
      <c r="AT215">
        <f t="shared" si="151"/>
        <v>6.0300000000000002E-5</v>
      </c>
      <c r="AU215">
        <f t="shared" si="152"/>
        <v>6.0300000000000002E-5</v>
      </c>
      <c r="AV215">
        <f t="shared" si="153"/>
        <v>6.0300000000000002E-5</v>
      </c>
      <c r="AW215">
        <f t="shared" si="132"/>
        <v>6.4279799999999998E-2</v>
      </c>
      <c r="AX215">
        <f t="shared" si="133"/>
        <v>0</v>
      </c>
      <c r="BC215">
        <f t="shared" si="166"/>
        <v>2225</v>
      </c>
      <c r="BD215">
        <f t="shared" si="154"/>
        <v>2040</v>
      </c>
      <c r="BE215" cm="1">
        <f t="array" ref="BE215">IF(BD215&gt;=MAX($D$3:$D$100),MAX($D$3:$D$100),IF(BC215&lt;$D$3,$D$3,INDEX($D$3:$D$100,MATCH(BC215,$D$3:$D$100)+1)))</f>
        <v>2040</v>
      </c>
      <c r="BF215">
        <f t="shared" si="155"/>
        <v>0.40600000000000003</v>
      </c>
      <c r="BG215">
        <f t="shared" si="156"/>
        <v>0.40600000000000003</v>
      </c>
      <c r="BH215">
        <f t="shared" si="157"/>
        <v>0.40600000000000003</v>
      </c>
      <c r="BI215">
        <f t="shared" si="134"/>
        <v>432.79600000000005</v>
      </c>
      <c r="BJ215">
        <f t="shared" si="135"/>
        <v>0</v>
      </c>
      <c r="BM215" s="1" t="str" cm="1">
        <f t="array" ref="BM215">IF(INDEX(Utilities!215:215,$B$15 + 6)="","",INDEX(Utilities!215:215,$B$15 + 6))</f>
        <v/>
      </c>
      <c r="BO215">
        <f t="shared" si="167"/>
        <v>2225</v>
      </c>
      <c r="BP215">
        <f t="shared" si="158"/>
        <v>2040</v>
      </c>
      <c r="BQ215" cm="1">
        <f t="array" ref="BQ215">IF(BP215&gt;=MAX($D$3:$D$100),MAX($D$3:$D$100),IF(BO215&lt;$D$3,$D$3,INDEX($D$3:$D$100,MATCH(BO215,$D$3:$D$100)+1)))</f>
        <v>2040</v>
      </c>
      <c r="BR215">
        <f t="shared" si="159"/>
        <v>6.1510000000000007</v>
      </c>
      <c r="BS215">
        <f t="shared" si="160"/>
        <v>6.1510000000000007</v>
      </c>
      <c r="BT215">
        <f t="shared" si="161"/>
        <v>6.1510000000000007</v>
      </c>
      <c r="BU215">
        <f t="shared" si="136"/>
        <v>6556.9660000000003</v>
      </c>
      <c r="BV215">
        <f t="shared" si="137"/>
        <v>0</v>
      </c>
    </row>
    <row r="216" spans="7:74" x14ac:dyDescent="0.25">
      <c r="G216">
        <f t="shared" si="162"/>
        <v>2226</v>
      </c>
      <c r="H216">
        <f t="shared" si="138"/>
        <v>2040</v>
      </c>
      <c r="I216" cm="1">
        <f t="array" ref="I216">IF(H216&gt;=MAX($D$3:$D$100),MAX($D$3:$D$100),IF(G216&lt;$D$3,$D$3,INDEX($D$3:$D$100,MATCH(G216,$D$3:$D$100)+1)))</f>
        <v>2040</v>
      </c>
      <c r="J216">
        <f t="shared" si="139"/>
        <v>4.0300000000000002E-2</v>
      </c>
      <c r="K216">
        <f t="shared" si="140"/>
        <v>4.0300000000000002E-2</v>
      </c>
      <c r="L216">
        <f t="shared" si="141"/>
        <v>4.0300000000000002E-2</v>
      </c>
      <c r="M216">
        <f t="shared" si="126"/>
        <v>42.959800000000001</v>
      </c>
      <c r="N216">
        <f t="shared" si="127"/>
        <v>0</v>
      </c>
      <c r="S216">
        <f t="shared" si="163"/>
        <v>2226</v>
      </c>
      <c r="T216">
        <f t="shared" si="142"/>
        <v>2040</v>
      </c>
      <c r="U216" cm="1">
        <f t="array" ref="U216">IF(T216&gt;=MAX($D$3:$D$100),MAX($D$3:$D$100),IF(S216&lt;$D$3,$D$3,INDEX($D$3:$D$100,MATCH(S216,$D$3:$D$100)+1)))</f>
        <v>2040</v>
      </c>
      <c r="V216">
        <f t="shared" si="143"/>
        <v>2.73E-5</v>
      </c>
      <c r="W216">
        <f t="shared" si="144"/>
        <v>2.73E-5</v>
      </c>
      <c r="X216">
        <f t="shared" si="145"/>
        <v>2.73E-5</v>
      </c>
      <c r="Y216">
        <f t="shared" si="128"/>
        <v>2.9101800000000001E-2</v>
      </c>
      <c r="Z216">
        <f t="shared" si="129"/>
        <v>0</v>
      </c>
      <c r="AB216" s="1" t="str" cm="1">
        <f t="array" ref="AB216">IF(INDEX(Utilities!216:216,$B$15)="","",INDEX(Utilities!216:216,$B$15))</f>
        <v/>
      </c>
      <c r="AC216" s="1" t="str" cm="1">
        <f t="array" ref="AC216">IF(INDEX(Utilities!216:216,$B$15 + 3)="","",INDEX(Utilities!216:216,$B$15 + 3))</f>
        <v/>
      </c>
      <c r="AE216">
        <f t="shared" si="164"/>
        <v>2226</v>
      </c>
      <c r="AF216">
        <f t="shared" si="146"/>
        <v>2040</v>
      </c>
      <c r="AG216" cm="1">
        <f t="array" ref="AG216">IF(AF216&gt;=MAX($D$3:$D$100),MAX($D$3:$D$100),IF(AE216&lt;$D$3,$D$3,INDEX($D$3:$D$100,MATCH(AE216,$D$3:$D$100)+1)))</f>
        <v>2040</v>
      </c>
      <c r="AH216">
        <f t="shared" si="147"/>
        <v>2.6800000000000001E-4</v>
      </c>
      <c r="AI216">
        <f t="shared" si="148"/>
        <v>2.6800000000000001E-4</v>
      </c>
      <c r="AJ216">
        <f t="shared" si="149"/>
        <v>2.6800000000000001E-4</v>
      </c>
      <c r="AK216">
        <f t="shared" si="130"/>
        <v>0.285688</v>
      </c>
      <c r="AL216">
        <f t="shared" si="131"/>
        <v>0</v>
      </c>
      <c r="AN216" s="1" t="str" cm="1">
        <f t="array" ref="AN216">IF(INDEX(Utilities!216:216,$B$15)="","",INDEX(Utilities!216:216,$B$15))</f>
        <v/>
      </c>
      <c r="AO216" s="1" t="str" cm="1">
        <f t="array" ref="AO216">IF(INDEX(Utilities!216:216,$B$15 + 4)="","",INDEX(Utilities!216:216,$B$15 + 4))</f>
        <v/>
      </c>
      <c r="AQ216">
        <f t="shared" si="165"/>
        <v>2226</v>
      </c>
      <c r="AR216">
        <f t="shared" si="150"/>
        <v>2040</v>
      </c>
      <c r="AS216" cm="1">
        <f t="array" ref="AS216">IF(AR216&gt;=MAX($D$3:$D$100),MAX($D$3:$D$100),IF(AQ216&lt;$D$3,$D$3,INDEX($D$3:$D$100,MATCH(AQ216,$D$3:$D$100)+1)))</f>
        <v>2040</v>
      </c>
      <c r="AT216">
        <f t="shared" si="151"/>
        <v>6.0300000000000002E-5</v>
      </c>
      <c r="AU216">
        <f t="shared" si="152"/>
        <v>6.0300000000000002E-5</v>
      </c>
      <c r="AV216">
        <f t="shared" si="153"/>
        <v>6.0300000000000002E-5</v>
      </c>
      <c r="AW216">
        <f t="shared" si="132"/>
        <v>6.4279799999999998E-2</v>
      </c>
      <c r="AX216">
        <f t="shared" si="133"/>
        <v>0</v>
      </c>
      <c r="BC216">
        <f t="shared" si="166"/>
        <v>2226</v>
      </c>
      <c r="BD216">
        <f t="shared" si="154"/>
        <v>2040</v>
      </c>
      <c r="BE216" cm="1">
        <f t="array" ref="BE216">IF(BD216&gt;=MAX($D$3:$D$100),MAX($D$3:$D$100),IF(BC216&lt;$D$3,$D$3,INDEX($D$3:$D$100,MATCH(BC216,$D$3:$D$100)+1)))</f>
        <v>2040</v>
      </c>
      <c r="BF216">
        <f t="shared" si="155"/>
        <v>0.40600000000000003</v>
      </c>
      <c r="BG216">
        <f t="shared" si="156"/>
        <v>0.40600000000000003</v>
      </c>
      <c r="BH216">
        <f t="shared" si="157"/>
        <v>0.40600000000000003</v>
      </c>
      <c r="BI216">
        <f t="shared" si="134"/>
        <v>432.79600000000005</v>
      </c>
      <c r="BJ216">
        <f t="shared" si="135"/>
        <v>0</v>
      </c>
      <c r="BM216" s="1" t="str" cm="1">
        <f t="array" ref="BM216">IF(INDEX(Utilities!216:216,$B$15 + 6)="","",INDEX(Utilities!216:216,$B$15 + 6))</f>
        <v/>
      </c>
      <c r="BO216">
        <f t="shared" si="167"/>
        <v>2226</v>
      </c>
      <c r="BP216">
        <f t="shared" si="158"/>
        <v>2040</v>
      </c>
      <c r="BQ216" cm="1">
        <f t="array" ref="BQ216">IF(BP216&gt;=MAX($D$3:$D$100),MAX($D$3:$D$100),IF(BO216&lt;$D$3,$D$3,INDEX($D$3:$D$100,MATCH(BO216,$D$3:$D$100)+1)))</f>
        <v>2040</v>
      </c>
      <c r="BR216">
        <f t="shared" si="159"/>
        <v>6.1510000000000007</v>
      </c>
      <c r="BS216">
        <f t="shared" si="160"/>
        <v>6.1510000000000007</v>
      </c>
      <c r="BT216">
        <f t="shared" si="161"/>
        <v>6.1510000000000007</v>
      </c>
      <c r="BU216">
        <f t="shared" si="136"/>
        <v>6556.9660000000003</v>
      </c>
      <c r="BV216">
        <f t="shared" si="137"/>
        <v>0</v>
      </c>
    </row>
    <row r="217" spans="7:74" x14ac:dyDescent="0.25">
      <c r="G217">
        <f t="shared" si="162"/>
        <v>2227</v>
      </c>
      <c r="H217">
        <f t="shared" si="138"/>
        <v>2040</v>
      </c>
      <c r="I217" cm="1">
        <f t="array" ref="I217">IF(H217&gt;=MAX($D$3:$D$100),MAX($D$3:$D$100),IF(G217&lt;$D$3,$D$3,INDEX($D$3:$D$100,MATCH(G217,$D$3:$D$100)+1)))</f>
        <v>2040</v>
      </c>
      <c r="J217">
        <f t="shared" si="139"/>
        <v>4.0300000000000002E-2</v>
      </c>
      <c r="K217">
        <f t="shared" si="140"/>
        <v>4.0300000000000002E-2</v>
      </c>
      <c r="L217">
        <f t="shared" si="141"/>
        <v>4.0300000000000002E-2</v>
      </c>
      <c r="M217">
        <f t="shared" si="126"/>
        <v>42.959800000000001</v>
      </c>
      <c r="N217">
        <f t="shared" si="127"/>
        <v>0</v>
      </c>
      <c r="S217">
        <f t="shared" si="163"/>
        <v>2227</v>
      </c>
      <c r="T217">
        <f t="shared" si="142"/>
        <v>2040</v>
      </c>
      <c r="U217" cm="1">
        <f t="array" ref="U217">IF(T217&gt;=MAX($D$3:$D$100),MAX($D$3:$D$100),IF(S217&lt;$D$3,$D$3,INDEX($D$3:$D$100,MATCH(S217,$D$3:$D$100)+1)))</f>
        <v>2040</v>
      </c>
      <c r="V217">
        <f t="shared" si="143"/>
        <v>2.73E-5</v>
      </c>
      <c r="W217">
        <f t="shared" si="144"/>
        <v>2.73E-5</v>
      </c>
      <c r="X217">
        <f t="shared" si="145"/>
        <v>2.73E-5</v>
      </c>
      <c r="Y217">
        <f t="shared" si="128"/>
        <v>2.9101800000000001E-2</v>
      </c>
      <c r="Z217">
        <f t="shared" si="129"/>
        <v>0</v>
      </c>
      <c r="AB217" s="1" t="str" cm="1">
        <f t="array" ref="AB217">IF(INDEX(Utilities!217:217,$B$15)="","",INDEX(Utilities!217:217,$B$15))</f>
        <v/>
      </c>
      <c r="AC217" s="1" t="str" cm="1">
        <f t="array" ref="AC217">IF(INDEX(Utilities!217:217,$B$15 + 3)="","",INDEX(Utilities!217:217,$B$15 + 3))</f>
        <v/>
      </c>
      <c r="AE217">
        <f t="shared" si="164"/>
        <v>2227</v>
      </c>
      <c r="AF217">
        <f t="shared" si="146"/>
        <v>2040</v>
      </c>
      <c r="AG217" cm="1">
        <f t="array" ref="AG217">IF(AF217&gt;=MAX($D$3:$D$100),MAX($D$3:$D$100),IF(AE217&lt;$D$3,$D$3,INDEX($D$3:$D$100,MATCH(AE217,$D$3:$D$100)+1)))</f>
        <v>2040</v>
      </c>
      <c r="AH217">
        <f t="shared" si="147"/>
        <v>2.6800000000000001E-4</v>
      </c>
      <c r="AI217">
        <f t="shared" si="148"/>
        <v>2.6800000000000001E-4</v>
      </c>
      <c r="AJ217">
        <f t="shared" si="149"/>
        <v>2.6800000000000001E-4</v>
      </c>
      <c r="AK217">
        <f t="shared" si="130"/>
        <v>0.285688</v>
      </c>
      <c r="AL217">
        <f t="shared" si="131"/>
        <v>0</v>
      </c>
      <c r="AN217" s="1" t="str" cm="1">
        <f t="array" ref="AN217">IF(INDEX(Utilities!217:217,$B$15)="","",INDEX(Utilities!217:217,$B$15))</f>
        <v/>
      </c>
      <c r="AO217" s="1" t="str" cm="1">
        <f t="array" ref="AO217">IF(INDEX(Utilities!217:217,$B$15 + 4)="","",INDEX(Utilities!217:217,$B$15 + 4))</f>
        <v/>
      </c>
      <c r="AQ217">
        <f t="shared" si="165"/>
        <v>2227</v>
      </c>
      <c r="AR217">
        <f t="shared" si="150"/>
        <v>2040</v>
      </c>
      <c r="AS217" cm="1">
        <f t="array" ref="AS217">IF(AR217&gt;=MAX($D$3:$D$100),MAX($D$3:$D$100),IF(AQ217&lt;$D$3,$D$3,INDEX($D$3:$D$100,MATCH(AQ217,$D$3:$D$100)+1)))</f>
        <v>2040</v>
      </c>
      <c r="AT217">
        <f t="shared" si="151"/>
        <v>6.0300000000000002E-5</v>
      </c>
      <c r="AU217">
        <f t="shared" si="152"/>
        <v>6.0300000000000002E-5</v>
      </c>
      <c r="AV217">
        <f t="shared" si="153"/>
        <v>6.0300000000000002E-5</v>
      </c>
      <c r="AW217">
        <f t="shared" si="132"/>
        <v>6.4279799999999998E-2</v>
      </c>
      <c r="AX217">
        <f t="shared" si="133"/>
        <v>0</v>
      </c>
      <c r="BC217">
        <f t="shared" si="166"/>
        <v>2227</v>
      </c>
      <c r="BD217">
        <f t="shared" si="154"/>
        <v>2040</v>
      </c>
      <c r="BE217" cm="1">
        <f t="array" ref="BE217">IF(BD217&gt;=MAX($D$3:$D$100),MAX($D$3:$D$100),IF(BC217&lt;$D$3,$D$3,INDEX($D$3:$D$100,MATCH(BC217,$D$3:$D$100)+1)))</f>
        <v>2040</v>
      </c>
      <c r="BF217">
        <f t="shared" si="155"/>
        <v>0.40600000000000003</v>
      </c>
      <c r="BG217">
        <f t="shared" si="156"/>
        <v>0.40600000000000003</v>
      </c>
      <c r="BH217">
        <f t="shared" si="157"/>
        <v>0.40600000000000003</v>
      </c>
      <c r="BI217">
        <f t="shared" si="134"/>
        <v>432.79600000000005</v>
      </c>
      <c r="BJ217">
        <f t="shared" si="135"/>
        <v>0</v>
      </c>
      <c r="BM217" s="1" t="str" cm="1">
        <f t="array" ref="BM217">IF(INDEX(Utilities!217:217,$B$15 + 6)="","",INDEX(Utilities!217:217,$B$15 + 6))</f>
        <v/>
      </c>
      <c r="BO217">
        <f t="shared" si="167"/>
        <v>2227</v>
      </c>
      <c r="BP217">
        <f t="shared" si="158"/>
        <v>2040</v>
      </c>
      <c r="BQ217" cm="1">
        <f t="array" ref="BQ217">IF(BP217&gt;=MAX($D$3:$D$100),MAX($D$3:$D$100),IF(BO217&lt;$D$3,$D$3,INDEX($D$3:$D$100,MATCH(BO217,$D$3:$D$100)+1)))</f>
        <v>2040</v>
      </c>
      <c r="BR217">
        <f t="shared" si="159"/>
        <v>6.1510000000000007</v>
      </c>
      <c r="BS217">
        <f t="shared" si="160"/>
        <v>6.1510000000000007</v>
      </c>
      <c r="BT217">
        <f t="shared" si="161"/>
        <v>6.1510000000000007</v>
      </c>
      <c r="BU217">
        <f t="shared" si="136"/>
        <v>6556.9660000000003</v>
      </c>
      <c r="BV217">
        <f t="shared" si="137"/>
        <v>0</v>
      </c>
    </row>
    <row r="218" spans="7:74" x14ac:dyDescent="0.25">
      <c r="G218">
        <f t="shared" si="162"/>
        <v>2228</v>
      </c>
      <c r="H218">
        <f t="shared" si="138"/>
        <v>2040</v>
      </c>
      <c r="I218" cm="1">
        <f t="array" ref="I218">IF(H218&gt;=MAX($D$3:$D$100),MAX($D$3:$D$100),IF(G218&lt;$D$3,$D$3,INDEX($D$3:$D$100,MATCH(G218,$D$3:$D$100)+1)))</f>
        <v>2040</v>
      </c>
      <c r="J218">
        <f t="shared" si="139"/>
        <v>4.0300000000000002E-2</v>
      </c>
      <c r="K218">
        <f t="shared" si="140"/>
        <v>4.0300000000000002E-2</v>
      </c>
      <c r="L218">
        <f t="shared" si="141"/>
        <v>4.0300000000000002E-2</v>
      </c>
      <c r="M218">
        <f t="shared" si="126"/>
        <v>42.959800000000001</v>
      </c>
      <c r="N218">
        <f t="shared" si="127"/>
        <v>0</v>
      </c>
      <c r="S218">
        <f t="shared" si="163"/>
        <v>2228</v>
      </c>
      <c r="T218">
        <f t="shared" si="142"/>
        <v>2040</v>
      </c>
      <c r="U218" cm="1">
        <f t="array" ref="U218">IF(T218&gt;=MAX($D$3:$D$100),MAX($D$3:$D$100),IF(S218&lt;$D$3,$D$3,INDEX($D$3:$D$100,MATCH(S218,$D$3:$D$100)+1)))</f>
        <v>2040</v>
      </c>
      <c r="V218">
        <f t="shared" si="143"/>
        <v>2.73E-5</v>
      </c>
      <c r="W218">
        <f t="shared" si="144"/>
        <v>2.73E-5</v>
      </c>
      <c r="X218">
        <f t="shared" si="145"/>
        <v>2.73E-5</v>
      </c>
      <c r="Y218">
        <f t="shared" si="128"/>
        <v>2.9101800000000001E-2</v>
      </c>
      <c r="Z218">
        <f t="shared" si="129"/>
        <v>0</v>
      </c>
      <c r="AE218">
        <f t="shared" si="164"/>
        <v>2228</v>
      </c>
      <c r="AF218">
        <f t="shared" si="146"/>
        <v>2040</v>
      </c>
      <c r="AG218" cm="1">
        <f t="array" ref="AG218">IF(AF218&gt;=MAX($D$3:$D$100),MAX($D$3:$D$100),IF(AE218&lt;$D$3,$D$3,INDEX($D$3:$D$100,MATCH(AE218,$D$3:$D$100)+1)))</f>
        <v>2040</v>
      </c>
      <c r="AH218">
        <f t="shared" si="147"/>
        <v>2.6800000000000001E-4</v>
      </c>
      <c r="AI218">
        <f t="shared" si="148"/>
        <v>2.6800000000000001E-4</v>
      </c>
      <c r="AJ218">
        <f t="shared" si="149"/>
        <v>2.6800000000000001E-4</v>
      </c>
      <c r="AK218">
        <f t="shared" si="130"/>
        <v>0.285688</v>
      </c>
      <c r="AL218">
        <f t="shared" si="131"/>
        <v>0</v>
      </c>
      <c r="AN218" s="1" t="str" cm="1">
        <f t="array" ref="AN218">IF(INDEX(Utilities!218:218,$B$15)="","",INDEX(Utilities!218:218,$B$15))</f>
        <v/>
      </c>
      <c r="AO218" s="1" t="str" cm="1">
        <f t="array" ref="AO218">IF(INDEX(Utilities!218:218,$B$15 + 4)="","",INDEX(Utilities!218:218,$B$15 + 4))</f>
        <v/>
      </c>
      <c r="AQ218">
        <f t="shared" si="165"/>
        <v>2228</v>
      </c>
      <c r="AR218">
        <f t="shared" si="150"/>
        <v>2040</v>
      </c>
      <c r="AS218" cm="1">
        <f t="array" ref="AS218">IF(AR218&gt;=MAX($D$3:$D$100),MAX($D$3:$D$100),IF(AQ218&lt;$D$3,$D$3,INDEX($D$3:$D$100,MATCH(AQ218,$D$3:$D$100)+1)))</f>
        <v>2040</v>
      </c>
      <c r="AT218">
        <f t="shared" si="151"/>
        <v>6.0300000000000002E-5</v>
      </c>
      <c r="AU218">
        <f t="shared" si="152"/>
        <v>6.0300000000000002E-5</v>
      </c>
      <c r="AV218">
        <f t="shared" si="153"/>
        <v>6.0300000000000002E-5</v>
      </c>
      <c r="AW218">
        <f t="shared" si="132"/>
        <v>6.4279799999999998E-2</v>
      </c>
      <c r="AX218">
        <f t="shared" si="133"/>
        <v>0</v>
      </c>
      <c r="BC218">
        <f t="shared" si="166"/>
        <v>2228</v>
      </c>
      <c r="BD218">
        <f t="shared" si="154"/>
        <v>2040</v>
      </c>
      <c r="BE218" cm="1">
        <f t="array" ref="BE218">IF(BD218&gt;=MAX($D$3:$D$100),MAX($D$3:$D$100),IF(BC218&lt;$D$3,$D$3,INDEX($D$3:$D$100,MATCH(BC218,$D$3:$D$100)+1)))</f>
        <v>2040</v>
      </c>
      <c r="BF218">
        <f t="shared" si="155"/>
        <v>0.40600000000000003</v>
      </c>
      <c r="BG218">
        <f t="shared" si="156"/>
        <v>0.40600000000000003</v>
      </c>
      <c r="BH218">
        <f t="shared" si="157"/>
        <v>0.40600000000000003</v>
      </c>
      <c r="BI218">
        <f t="shared" si="134"/>
        <v>432.79600000000005</v>
      </c>
      <c r="BJ218">
        <f t="shared" si="135"/>
        <v>0</v>
      </c>
      <c r="BM218" s="1" t="str" cm="1">
        <f t="array" ref="BM218">IF(INDEX(Utilities!218:218,$B$15 + 6)="","",INDEX(Utilities!218:218,$B$15 + 6))</f>
        <v/>
      </c>
      <c r="BO218">
        <f t="shared" si="167"/>
        <v>2228</v>
      </c>
      <c r="BP218">
        <f t="shared" si="158"/>
        <v>2040</v>
      </c>
      <c r="BQ218" cm="1">
        <f t="array" ref="BQ218">IF(BP218&gt;=MAX($D$3:$D$100),MAX($D$3:$D$100),IF(BO218&lt;$D$3,$D$3,INDEX($D$3:$D$100,MATCH(BO218,$D$3:$D$100)+1)))</f>
        <v>2040</v>
      </c>
      <c r="BR218">
        <f t="shared" si="159"/>
        <v>6.1510000000000007</v>
      </c>
      <c r="BS218">
        <f t="shared" si="160"/>
        <v>6.1510000000000007</v>
      </c>
      <c r="BT218">
        <f t="shared" si="161"/>
        <v>6.1510000000000007</v>
      </c>
      <c r="BU218">
        <f t="shared" si="136"/>
        <v>6556.9660000000003</v>
      </c>
      <c r="BV218">
        <f t="shared" si="137"/>
        <v>0</v>
      </c>
    </row>
    <row r="219" spans="7:74" x14ac:dyDescent="0.25">
      <c r="G219">
        <f t="shared" si="162"/>
        <v>2229</v>
      </c>
      <c r="H219">
        <f t="shared" si="138"/>
        <v>2040</v>
      </c>
      <c r="I219" cm="1">
        <f t="array" ref="I219">IF(H219&gt;=MAX($D$3:$D$100),MAX($D$3:$D$100),IF(G219&lt;$D$3,$D$3,INDEX($D$3:$D$100,MATCH(G219,$D$3:$D$100)+1)))</f>
        <v>2040</v>
      </c>
      <c r="J219">
        <f t="shared" si="139"/>
        <v>4.0300000000000002E-2</v>
      </c>
      <c r="K219">
        <f t="shared" si="140"/>
        <v>4.0300000000000002E-2</v>
      </c>
      <c r="L219">
        <f t="shared" si="141"/>
        <v>4.0300000000000002E-2</v>
      </c>
      <c r="M219">
        <f t="shared" si="126"/>
        <v>42.959800000000001</v>
      </c>
      <c r="N219">
        <f t="shared" si="127"/>
        <v>0</v>
      </c>
      <c r="S219">
        <f t="shared" si="163"/>
        <v>2229</v>
      </c>
      <c r="T219">
        <f t="shared" si="142"/>
        <v>2040</v>
      </c>
      <c r="U219" cm="1">
        <f t="array" ref="U219">IF(T219&gt;=MAX($D$3:$D$100),MAX($D$3:$D$100),IF(S219&lt;$D$3,$D$3,INDEX($D$3:$D$100,MATCH(S219,$D$3:$D$100)+1)))</f>
        <v>2040</v>
      </c>
      <c r="V219">
        <f t="shared" si="143"/>
        <v>2.73E-5</v>
      </c>
      <c r="W219">
        <f t="shared" si="144"/>
        <v>2.73E-5</v>
      </c>
      <c r="X219">
        <f t="shared" si="145"/>
        <v>2.73E-5</v>
      </c>
      <c r="Y219">
        <f t="shared" si="128"/>
        <v>2.9101800000000001E-2</v>
      </c>
      <c r="Z219">
        <f t="shared" si="129"/>
        <v>0</v>
      </c>
      <c r="AE219">
        <f t="shared" si="164"/>
        <v>2229</v>
      </c>
      <c r="AF219">
        <f t="shared" si="146"/>
        <v>2040</v>
      </c>
      <c r="AG219" cm="1">
        <f t="array" ref="AG219">IF(AF219&gt;=MAX($D$3:$D$100),MAX($D$3:$D$100),IF(AE219&lt;$D$3,$D$3,INDEX($D$3:$D$100,MATCH(AE219,$D$3:$D$100)+1)))</f>
        <v>2040</v>
      </c>
      <c r="AH219">
        <f t="shared" si="147"/>
        <v>2.6800000000000001E-4</v>
      </c>
      <c r="AI219">
        <f t="shared" si="148"/>
        <v>2.6800000000000001E-4</v>
      </c>
      <c r="AJ219">
        <f t="shared" si="149"/>
        <v>2.6800000000000001E-4</v>
      </c>
      <c r="AK219">
        <f t="shared" si="130"/>
        <v>0.285688</v>
      </c>
      <c r="AL219">
        <f t="shared" si="131"/>
        <v>0</v>
      </c>
      <c r="AN219" s="1" t="str" cm="1">
        <f t="array" ref="AN219">IF(INDEX(Utilities!219:219,$B$15)="","",INDEX(Utilities!219:219,$B$15))</f>
        <v/>
      </c>
      <c r="AO219" s="1" t="str" cm="1">
        <f t="array" ref="AO219">IF(INDEX(Utilities!219:219,$B$15 + 4)="","",INDEX(Utilities!219:219,$B$15 + 4))</f>
        <v/>
      </c>
      <c r="AQ219">
        <f t="shared" si="165"/>
        <v>2229</v>
      </c>
      <c r="AR219">
        <f t="shared" si="150"/>
        <v>2040</v>
      </c>
      <c r="AS219" cm="1">
        <f t="array" ref="AS219">IF(AR219&gt;=MAX($D$3:$D$100),MAX($D$3:$D$100),IF(AQ219&lt;$D$3,$D$3,INDEX($D$3:$D$100,MATCH(AQ219,$D$3:$D$100)+1)))</f>
        <v>2040</v>
      </c>
      <c r="AT219">
        <f t="shared" si="151"/>
        <v>6.0300000000000002E-5</v>
      </c>
      <c r="AU219">
        <f t="shared" si="152"/>
        <v>6.0300000000000002E-5</v>
      </c>
      <c r="AV219">
        <f t="shared" si="153"/>
        <v>6.0300000000000002E-5</v>
      </c>
      <c r="AW219">
        <f t="shared" si="132"/>
        <v>6.4279799999999998E-2</v>
      </c>
      <c r="AX219">
        <f t="shared" si="133"/>
        <v>0</v>
      </c>
      <c r="BC219">
        <f t="shared" si="166"/>
        <v>2229</v>
      </c>
      <c r="BD219">
        <f t="shared" si="154"/>
        <v>2040</v>
      </c>
      <c r="BE219" cm="1">
        <f t="array" ref="BE219">IF(BD219&gt;=MAX($D$3:$D$100),MAX($D$3:$D$100),IF(BC219&lt;$D$3,$D$3,INDEX($D$3:$D$100,MATCH(BC219,$D$3:$D$100)+1)))</f>
        <v>2040</v>
      </c>
      <c r="BF219">
        <f t="shared" si="155"/>
        <v>0.40600000000000003</v>
      </c>
      <c r="BG219">
        <f t="shared" si="156"/>
        <v>0.40600000000000003</v>
      </c>
      <c r="BH219">
        <f t="shared" si="157"/>
        <v>0.40600000000000003</v>
      </c>
      <c r="BI219">
        <f t="shared" si="134"/>
        <v>432.79600000000005</v>
      </c>
      <c r="BJ219">
        <f t="shared" si="135"/>
        <v>0</v>
      </c>
      <c r="BM219" s="1" t="str" cm="1">
        <f t="array" ref="BM219">IF(INDEX(Utilities!219:219,$B$15 + 6)="","",INDEX(Utilities!219:219,$B$15 + 6))</f>
        <v/>
      </c>
      <c r="BO219">
        <f t="shared" si="167"/>
        <v>2229</v>
      </c>
      <c r="BP219">
        <f t="shared" si="158"/>
        <v>2040</v>
      </c>
      <c r="BQ219" cm="1">
        <f t="array" ref="BQ219">IF(BP219&gt;=MAX($D$3:$D$100),MAX($D$3:$D$100),IF(BO219&lt;$D$3,$D$3,INDEX($D$3:$D$100,MATCH(BO219,$D$3:$D$100)+1)))</f>
        <v>2040</v>
      </c>
      <c r="BR219">
        <f t="shared" si="159"/>
        <v>6.1510000000000007</v>
      </c>
      <c r="BS219">
        <f t="shared" si="160"/>
        <v>6.1510000000000007</v>
      </c>
      <c r="BT219">
        <f t="shared" si="161"/>
        <v>6.1510000000000007</v>
      </c>
      <c r="BU219">
        <f t="shared" si="136"/>
        <v>6556.9660000000003</v>
      </c>
      <c r="BV219">
        <f t="shared" si="137"/>
        <v>0</v>
      </c>
    </row>
    <row r="220" spans="7:74" x14ac:dyDescent="0.25">
      <c r="G220">
        <f t="shared" si="162"/>
        <v>2230</v>
      </c>
      <c r="H220">
        <f t="shared" si="138"/>
        <v>2040</v>
      </c>
      <c r="I220" cm="1">
        <f t="array" ref="I220">IF(H220&gt;=MAX($D$3:$D$100),MAX($D$3:$D$100),IF(G220&lt;$D$3,$D$3,INDEX($D$3:$D$100,MATCH(G220,$D$3:$D$100)+1)))</f>
        <v>2040</v>
      </c>
      <c r="J220">
        <f t="shared" si="139"/>
        <v>4.0300000000000002E-2</v>
      </c>
      <c r="K220">
        <f t="shared" si="140"/>
        <v>4.0300000000000002E-2</v>
      </c>
      <c r="L220">
        <f t="shared" si="141"/>
        <v>4.0300000000000002E-2</v>
      </c>
      <c r="M220">
        <f t="shared" si="126"/>
        <v>42.959800000000001</v>
      </c>
      <c r="N220">
        <f t="shared" si="127"/>
        <v>0</v>
      </c>
      <c r="S220">
        <f t="shared" si="163"/>
        <v>2230</v>
      </c>
      <c r="T220">
        <f t="shared" si="142"/>
        <v>2040</v>
      </c>
      <c r="U220" cm="1">
        <f t="array" ref="U220">IF(T220&gt;=MAX($D$3:$D$100),MAX($D$3:$D$100),IF(S220&lt;$D$3,$D$3,INDEX($D$3:$D$100,MATCH(S220,$D$3:$D$100)+1)))</f>
        <v>2040</v>
      </c>
      <c r="V220">
        <f t="shared" si="143"/>
        <v>2.73E-5</v>
      </c>
      <c r="W220">
        <f t="shared" si="144"/>
        <v>2.73E-5</v>
      </c>
      <c r="X220">
        <f t="shared" si="145"/>
        <v>2.73E-5</v>
      </c>
      <c r="Y220">
        <f t="shared" si="128"/>
        <v>2.9101800000000001E-2</v>
      </c>
      <c r="Z220">
        <f t="shared" si="129"/>
        <v>0</v>
      </c>
      <c r="AE220">
        <f t="shared" si="164"/>
        <v>2230</v>
      </c>
      <c r="AF220">
        <f t="shared" si="146"/>
        <v>2040</v>
      </c>
      <c r="AG220" cm="1">
        <f t="array" ref="AG220">IF(AF220&gt;=MAX($D$3:$D$100),MAX($D$3:$D$100),IF(AE220&lt;$D$3,$D$3,INDEX($D$3:$D$100,MATCH(AE220,$D$3:$D$100)+1)))</f>
        <v>2040</v>
      </c>
      <c r="AH220">
        <f t="shared" si="147"/>
        <v>2.6800000000000001E-4</v>
      </c>
      <c r="AI220">
        <f t="shared" si="148"/>
        <v>2.6800000000000001E-4</v>
      </c>
      <c r="AJ220">
        <f t="shared" si="149"/>
        <v>2.6800000000000001E-4</v>
      </c>
      <c r="AK220">
        <f t="shared" si="130"/>
        <v>0.285688</v>
      </c>
      <c r="AL220">
        <f t="shared" si="131"/>
        <v>0</v>
      </c>
      <c r="AN220" s="1" t="str" cm="1">
        <f t="array" ref="AN220">IF(INDEX(Utilities!220:220,$B$15)="","",INDEX(Utilities!220:220,$B$15))</f>
        <v/>
      </c>
      <c r="AO220" s="1" t="str" cm="1">
        <f t="array" ref="AO220">IF(INDEX(Utilities!220:220,$B$15 + 4)="","",INDEX(Utilities!220:220,$B$15 + 4))</f>
        <v/>
      </c>
      <c r="AQ220">
        <f t="shared" si="165"/>
        <v>2230</v>
      </c>
      <c r="AR220">
        <f t="shared" si="150"/>
        <v>2040</v>
      </c>
      <c r="AS220" cm="1">
        <f t="array" ref="AS220">IF(AR220&gt;=MAX($D$3:$D$100),MAX($D$3:$D$100),IF(AQ220&lt;$D$3,$D$3,INDEX($D$3:$D$100,MATCH(AQ220,$D$3:$D$100)+1)))</f>
        <v>2040</v>
      </c>
      <c r="AT220">
        <f t="shared" si="151"/>
        <v>6.0300000000000002E-5</v>
      </c>
      <c r="AU220">
        <f t="shared" si="152"/>
        <v>6.0300000000000002E-5</v>
      </c>
      <c r="AV220">
        <f t="shared" si="153"/>
        <v>6.0300000000000002E-5</v>
      </c>
      <c r="AW220">
        <f t="shared" si="132"/>
        <v>6.4279799999999998E-2</v>
      </c>
      <c r="AX220">
        <f t="shared" si="133"/>
        <v>0</v>
      </c>
      <c r="BC220">
        <f t="shared" si="166"/>
        <v>2230</v>
      </c>
      <c r="BD220">
        <f t="shared" si="154"/>
        <v>2040</v>
      </c>
      <c r="BE220" cm="1">
        <f t="array" ref="BE220">IF(BD220&gt;=MAX($D$3:$D$100),MAX($D$3:$D$100),IF(BC220&lt;$D$3,$D$3,INDEX($D$3:$D$100,MATCH(BC220,$D$3:$D$100)+1)))</f>
        <v>2040</v>
      </c>
      <c r="BF220">
        <f t="shared" si="155"/>
        <v>0.40600000000000003</v>
      </c>
      <c r="BG220">
        <f t="shared" si="156"/>
        <v>0.40600000000000003</v>
      </c>
      <c r="BH220">
        <f t="shared" si="157"/>
        <v>0.40600000000000003</v>
      </c>
      <c r="BI220">
        <f t="shared" si="134"/>
        <v>432.79600000000005</v>
      </c>
      <c r="BJ220">
        <f t="shared" si="135"/>
        <v>0</v>
      </c>
      <c r="BM220" s="1" t="str" cm="1">
        <f t="array" ref="BM220">IF(INDEX(Utilities!220:220,$B$15 + 6)="","",INDEX(Utilities!220:220,$B$15 + 6))</f>
        <v/>
      </c>
      <c r="BO220">
        <f t="shared" si="167"/>
        <v>2230</v>
      </c>
      <c r="BP220">
        <f t="shared" si="158"/>
        <v>2040</v>
      </c>
      <c r="BQ220" cm="1">
        <f t="array" ref="BQ220">IF(BP220&gt;=MAX($D$3:$D$100),MAX($D$3:$D$100),IF(BO220&lt;$D$3,$D$3,INDEX($D$3:$D$100,MATCH(BO220,$D$3:$D$100)+1)))</f>
        <v>2040</v>
      </c>
      <c r="BR220">
        <f t="shared" si="159"/>
        <v>6.1510000000000007</v>
      </c>
      <c r="BS220">
        <f t="shared" si="160"/>
        <v>6.1510000000000007</v>
      </c>
      <c r="BT220">
        <f t="shared" si="161"/>
        <v>6.1510000000000007</v>
      </c>
      <c r="BU220">
        <f t="shared" si="136"/>
        <v>6556.9660000000003</v>
      </c>
      <c r="BV220">
        <f t="shared" si="137"/>
        <v>0</v>
      </c>
    </row>
    <row r="221" spans="7:74" x14ac:dyDescent="0.25">
      <c r="G221">
        <f t="shared" si="162"/>
        <v>2231</v>
      </c>
      <c r="H221">
        <f t="shared" si="138"/>
        <v>2040</v>
      </c>
      <c r="I221" cm="1">
        <f t="array" ref="I221">IF(H221&gt;=MAX($D$3:$D$100),MAX($D$3:$D$100),IF(G221&lt;$D$3,$D$3,INDEX($D$3:$D$100,MATCH(G221,$D$3:$D$100)+1)))</f>
        <v>2040</v>
      </c>
      <c r="J221">
        <f t="shared" si="139"/>
        <v>4.0300000000000002E-2</v>
      </c>
      <c r="K221">
        <f t="shared" si="140"/>
        <v>4.0300000000000002E-2</v>
      </c>
      <c r="L221">
        <f t="shared" si="141"/>
        <v>4.0300000000000002E-2</v>
      </c>
      <c r="M221">
        <f t="shared" si="126"/>
        <v>42.959800000000001</v>
      </c>
      <c r="N221">
        <f t="shared" si="127"/>
        <v>0</v>
      </c>
      <c r="S221">
        <f t="shared" si="163"/>
        <v>2231</v>
      </c>
      <c r="T221">
        <f t="shared" si="142"/>
        <v>2040</v>
      </c>
      <c r="U221" cm="1">
        <f t="array" ref="U221">IF(T221&gt;=MAX($D$3:$D$100),MAX($D$3:$D$100),IF(S221&lt;$D$3,$D$3,INDEX($D$3:$D$100,MATCH(S221,$D$3:$D$100)+1)))</f>
        <v>2040</v>
      </c>
      <c r="V221">
        <f t="shared" si="143"/>
        <v>2.73E-5</v>
      </c>
      <c r="W221">
        <f t="shared" si="144"/>
        <v>2.73E-5</v>
      </c>
      <c r="X221">
        <f t="shared" si="145"/>
        <v>2.73E-5</v>
      </c>
      <c r="Y221">
        <f t="shared" si="128"/>
        <v>2.9101800000000001E-2</v>
      </c>
      <c r="Z221">
        <f t="shared" si="129"/>
        <v>0</v>
      </c>
      <c r="AE221">
        <f t="shared" si="164"/>
        <v>2231</v>
      </c>
      <c r="AF221">
        <f t="shared" si="146"/>
        <v>2040</v>
      </c>
      <c r="AG221" cm="1">
        <f t="array" ref="AG221">IF(AF221&gt;=MAX($D$3:$D$100),MAX($D$3:$D$100),IF(AE221&lt;$D$3,$D$3,INDEX($D$3:$D$100,MATCH(AE221,$D$3:$D$100)+1)))</f>
        <v>2040</v>
      </c>
      <c r="AH221">
        <f t="shared" si="147"/>
        <v>2.6800000000000001E-4</v>
      </c>
      <c r="AI221">
        <f t="shared" si="148"/>
        <v>2.6800000000000001E-4</v>
      </c>
      <c r="AJ221">
        <f t="shared" si="149"/>
        <v>2.6800000000000001E-4</v>
      </c>
      <c r="AK221">
        <f t="shared" si="130"/>
        <v>0.285688</v>
      </c>
      <c r="AL221">
        <f t="shared" si="131"/>
        <v>0</v>
      </c>
      <c r="AN221" s="1" t="str" cm="1">
        <f t="array" ref="AN221">IF(INDEX(Utilities!221:221,$B$15)="","",INDEX(Utilities!221:221,$B$15))</f>
        <v/>
      </c>
      <c r="AO221" s="1" t="str" cm="1">
        <f t="array" ref="AO221">IF(INDEX(Utilities!221:221,$B$15 + 4)="","",INDEX(Utilities!221:221,$B$15 + 4))</f>
        <v/>
      </c>
      <c r="AQ221">
        <f t="shared" si="165"/>
        <v>2231</v>
      </c>
      <c r="AR221">
        <f t="shared" si="150"/>
        <v>2040</v>
      </c>
      <c r="AS221" cm="1">
        <f t="array" ref="AS221">IF(AR221&gt;=MAX($D$3:$D$100),MAX($D$3:$D$100),IF(AQ221&lt;$D$3,$D$3,INDEX($D$3:$D$100,MATCH(AQ221,$D$3:$D$100)+1)))</f>
        <v>2040</v>
      </c>
      <c r="AT221">
        <f t="shared" si="151"/>
        <v>6.0300000000000002E-5</v>
      </c>
      <c r="AU221">
        <f t="shared" si="152"/>
        <v>6.0300000000000002E-5</v>
      </c>
      <c r="AV221">
        <f t="shared" si="153"/>
        <v>6.0300000000000002E-5</v>
      </c>
      <c r="AW221">
        <f t="shared" si="132"/>
        <v>6.4279799999999998E-2</v>
      </c>
      <c r="AX221">
        <f t="shared" si="133"/>
        <v>0</v>
      </c>
      <c r="BC221">
        <f t="shared" si="166"/>
        <v>2231</v>
      </c>
      <c r="BD221">
        <f t="shared" si="154"/>
        <v>2040</v>
      </c>
      <c r="BE221" cm="1">
        <f t="array" ref="BE221">IF(BD221&gt;=MAX($D$3:$D$100),MAX($D$3:$D$100),IF(BC221&lt;$D$3,$D$3,INDEX($D$3:$D$100,MATCH(BC221,$D$3:$D$100)+1)))</f>
        <v>2040</v>
      </c>
      <c r="BF221">
        <f t="shared" si="155"/>
        <v>0.40600000000000003</v>
      </c>
      <c r="BG221">
        <f t="shared" si="156"/>
        <v>0.40600000000000003</v>
      </c>
      <c r="BH221">
        <f t="shared" si="157"/>
        <v>0.40600000000000003</v>
      </c>
      <c r="BI221">
        <f t="shared" si="134"/>
        <v>432.79600000000005</v>
      </c>
      <c r="BJ221">
        <f t="shared" si="135"/>
        <v>0</v>
      </c>
      <c r="BM221" s="1" t="str" cm="1">
        <f t="array" ref="BM221">IF(INDEX(Utilities!221:221,$B$15 + 6)="","",INDEX(Utilities!221:221,$B$15 + 6))</f>
        <v/>
      </c>
      <c r="BO221">
        <f t="shared" si="167"/>
        <v>2231</v>
      </c>
      <c r="BP221">
        <f t="shared" si="158"/>
        <v>2040</v>
      </c>
      <c r="BQ221" cm="1">
        <f t="array" ref="BQ221">IF(BP221&gt;=MAX($D$3:$D$100),MAX($D$3:$D$100),IF(BO221&lt;$D$3,$D$3,INDEX($D$3:$D$100,MATCH(BO221,$D$3:$D$100)+1)))</f>
        <v>2040</v>
      </c>
      <c r="BR221">
        <f t="shared" si="159"/>
        <v>6.1510000000000007</v>
      </c>
      <c r="BS221">
        <f t="shared" si="160"/>
        <v>6.1510000000000007</v>
      </c>
      <c r="BT221">
        <f t="shared" si="161"/>
        <v>6.1510000000000007</v>
      </c>
      <c r="BU221">
        <f t="shared" si="136"/>
        <v>6556.9660000000003</v>
      </c>
      <c r="BV221">
        <f t="shared" si="137"/>
        <v>0</v>
      </c>
    </row>
    <row r="222" spans="7:74" x14ac:dyDescent="0.25">
      <c r="G222">
        <f t="shared" si="162"/>
        <v>2232</v>
      </c>
      <c r="H222">
        <f t="shared" si="138"/>
        <v>2040</v>
      </c>
      <c r="I222" cm="1">
        <f t="array" ref="I222">IF(H222&gt;=MAX($D$3:$D$100),MAX($D$3:$D$100),IF(G222&lt;$D$3,$D$3,INDEX($D$3:$D$100,MATCH(G222,$D$3:$D$100)+1)))</f>
        <v>2040</v>
      </c>
      <c r="J222">
        <f t="shared" si="139"/>
        <v>4.0300000000000002E-2</v>
      </c>
      <c r="K222">
        <f t="shared" si="140"/>
        <v>4.0300000000000002E-2</v>
      </c>
      <c r="L222">
        <f t="shared" si="141"/>
        <v>4.0300000000000002E-2</v>
      </c>
      <c r="M222">
        <f t="shared" si="126"/>
        <v>42.959800000000001</v>
      </c>
      <c r="N222">
        <f t="shared" si="127"/>
        <v>0</v>
      </c>
      <c r="S222">
        <f t="shared" si="163"/>
        <v>2232</v>
      </c>
      <c r="T222">
        <f t="shared" si="142"/>
        <v>2040</v>
      </c>
      <c r="U222" cm="1">
        <f t="array" ref="U222">IF(T222&gt;=MAX($D$3:$D$100),MAX($D$3:$D$100),IF(S222&lt;$D$3,$D$3,INDEX($D$3:$D$100,MATCH(S222,$D$3:$D$100)+1)))</f>
        <v>2040</v>
      </c>
      <c r="V222">
        <f t="shared" si="143"/>
        <v>2.73E-5</v>
      </c>
      <c r="W222">
        <f t="shared" si="144"/>
        <v>2.73E-5</v>
      </c>
      <c r="X222">
        <f t="shared" si="145"/>
        <v>2.73E-5</v>
      </c>
      <c r="Y222">
        <f t="shared" si="128"/>
        <v>2.9101800000000001E-2</v>
      </c>
      <c r="Z222">
        <f t="shared" si="129"/>
        <v>0</v>
      </c>
      <c r="AE222">
        <f t="shared" si="164"/>
        <v>2232</v>
      </c>
      <c r="AF222">
        <f t="shared" si="146"/>
        <v>2040</v>
      </c>
      <c r="AG222" cm="1">
        <f t="array" ref="AG222">IF(AF222&gt;=MAX($D$3:$D$100),MAX($D$3:$D$100),IF(AE222&lt;$D$3,$D$3,INDEX($D$3:$D$100,MATCH(AE222,$D$3:$D$100)+1)))</f>
        <v>2040</v>
      </c>
      <c r="AH222">
        <f t="shared" si="147"/>
        <v>2.6800000000000001E-4</v>
      </c>
      <c r="AI222">
        <f t="shared" si="148"/>
        <v>2.6800000000000001E-4</v>
      </c>
      <c r="AJ222">
        <f t="shared" si="149"/>
        <v>2.6800000000000001E-4</v>
      </c>
      <c r="AK222">
        <f t="shared" si="130"/>
        <v>0.285688</v>
      </c>
      <c r="AL222">
        <f t="shared" si="131"/>
        <v>0</v>
      </c>
      <c r="AN222" s="1" t="str" cm="1">
        <f t="array" ref="AN222">IF(INDEX(Utilities!222:222,$B$15)="","",INDEX(Utilities!222:222,$B$15))</f>
        <v/>
      </c>
      <c r="AO222" s="1" t="str" cm="1">
        <f t="array" ref="AO222">IF(INDEX(Utilities!222:222,$B$15 + 4)="","",INDEX(Utilities!222:222,$B$15 + 4))</f>
        <v/>
      </c>
      <c r="AQ222">
        <f t="shared" si="165"/>
        <v>2232</v>
      </c>
      <c r="AR222">
        <f t="shared" si="150"/>
        <v>2040</v>
      </c>
      <c r="AS222" cm="1">
        <f t="array" ref="AS222">IF(AR222&gt;=MAX($D$3:$D$100),MAX($D$3:$D$100),IF(AQ222&lt;$D$3,$D$3,INDEX($D$3:$D$100,MATCH(AQ222,$D$3:$D$100)+1)))</f>
        <v>2040</v>
      </c>
      <c r="AT222">
        <f t="shared" si="151"/>
        <v>6.0300000000000002E-5</v>
      </c>
      <c r="AU222">
        <f t="shared" si="152"/>
        <v>6.0300000000000002E-5</v>
      </c>
      <c r="AV222">
        <f t="shared" si="153"/>
        <v>6.0300000000000002E-5</v>
      </c>
      <c r="AW222">
        <f t="shared" si="132"/>
        <v>6.4279799999999998E-2</v>
      </c>
      <c r="AX222">
        <f t="shared" si="133"/>
        <v>0</v>
      </c>
      <c r="BC222">
        <f t="shared" si="166"/>
        <v>2232</v>
      </c>
      <c r="BD222">
        <f t="shared" si="154"/>
        <v>2040</v>
      </c>
      <c r="BE222" cm="1">
        <f t="array" ref="BE222">IF(BD222&gt;=MAX($D$3:$D$100),MAX($D$3:$D$100),IF(BC222&lt;$D$3,$D$3,INDEX($D$3:$D$100,MATCH(BC222,$D$3:$D$100)+1)))</f>
        <v>2040</v>
      </c>
      <c r="BF222">
        <f t="shared" si="155"/>
        <v>0.40600000000000003</v>
      </c>
      <c r="BG222">
        <f t="shared" si="156"/>
        <v>0.40600000000000003</v>
      </c>
      <c r="BH222">
        <f t="shared" si="157"/>
        <v>0.40600000000000003</v>
      </c>
      <c r="BI222">
        <f t="shared" si="134"/>
        <v>432.79600000000005</v>
      </c>
      <c r="BJ222">
        <f t="shared" si="135"/>
        <v>0</v>
      </c>
      <c r="BM222" s="1" t="str" cm="1">
        <f t="array" ref="BM222">IF(INDEX(Utilities!222:222,$B$15 + 6)="","",INDEX(Utilities!222:222,$B$15 + 6))</f>
        <v/>
      </c>
      <c r="BO222">
        <f t="shared" si="167"/>
        <v>2232</v>
      </c>
      <c r="BP222">
        <f t="shared" si="158"/>
        <v>2040</v>
      </c>
      <c r="BQ222" cm="1">
        <f t="array" ref="BQ222">IF(BP222&gt;=MAX($D$3:$D$100),MAX($D$3:$D$100),IF(BO222&lt;$D$3,$D$3,INDEX($D$3:$D$100,MATCH(BO222,$D$3:$D$100)+1)))</f>
        <v>2040</v>
      </c>
      <c r="BR222">
        <f t="shared" si="159"/>
        <v>6.1510000000000007</v>
      </c>
      <c r="BS222">
        <f t="shared" si="160"/>
        <v>6.1510000000000007</v>
      </c>
      <c r="BT222">
        <f t="shared" si="161"/>
        <v>6.1510000000000007</v>
      </c>
      <c r="BU222">
        <f t="shared" si="136"/>
        <v>6556.9660000000003</v>
      </c>
      <c r="BV222">
        <f t="shared" si="137"/>
        <v>0</v>
      </c>
    </row>
    <row r="223" spans="7:74" x14ac:dyDescent="0.25">
      <c r="G223">
        <f t="shared" si="162"/>
        <v>2233</v>
      </c>
      <c r="H223">
        <f t="shared" si="138"/>
        <v>2040</v>
      </c>
      <c r="I223" cm="1">
        <f t="array" ref="I223">IF(H223&gt;=MAX($D$3:$D$100),MAX($D$3:$D$100),IF(G223&lt;$D$3,$D$3,INDEX($D$3:$D$100,MATCH(G223,$D$3:$D$100)+1)))</f>
        <v>2040</v>
      </c>
      <c r="J223">
        <f t="shared" si="139"/>
        <v>4.0300000000000002E-2</v>
      </c>
      <c r="K223">
        <f t="shared" si="140"/>
        <v>4.0300000000000002E-2</v>
      </c>
      <c r="L223">
        <f t="shared" si="141"/>
        <v>4.0300000000000002E-2</v>
      </c>
      <c r="M223">
        <f t="shared" si="126"/>
        <v>42.959800000000001</v>
      </c>
      <c r="N223">
        <f t="shared" si="127"/>
        <v>0</v>
      </c>
      <c r="S223">
        <f t="shared" si="163"/>
        <v>2233</v>
      </c>
      <c r="T223">
        <f t="shared" si="142"/>
        <v>2040</v>
      </c>
      <c r="U223" cm="1">
        <f t="array" ref="U223">IF(T223&gt;=MAX($D$3:$D$100),MAX($D$3:$D$100),IF(S223&lt;$D$3,$D$3,INDEX($D$3:$D$100,MATCH(S223,$D$3:$D$100)+1)))</f>
        <v>2040</v>
      </c>
      <c r="V223">
        <f t="shared" si="143"/>
        <v>2.73E-5</v>
      </c>
      <c r="W223">
        <f t="shared" si="144"/>
        <v>2.73E-5</v>
      </c>
      <c r="X223">
        <f t="shared" si="145"/>
        <v>2.73E-5</v>
      </c>
      <c r="Y223">
        <f t="shared" si="128"/>
        <v>2.9101800000000001E-2</v>
      </c>
      <c r="Z223">
        <f t="shared" si="129"/>
        <v>0</v>
      </c>
      <c r="AE223">
        <f t="shared" si="164"/>
        <v>2233</v>
      </c>
      <c r="AF223">
        <f t="shared" si="146"/>
        <v>2040</v>
      </c>
      <c r="AG223" cm="1">
        <f t="array" ref="AG223">IF(AF223&gt;=MAX($D$3:$D$100),MAX($D$3:$D$100),IF(AE223&lt;$D$3,$D$3,INDEX($D$3:$D$100,MATCH(AE223,$D$3:$D$100)+1)))</f>
        <v>2040</v>
      </c>
      <c r="AH223">
        <f t="shared" si="147"/>
        <v>2.6800000000000001E-4</v>
      </c>
      <c r="AI223">
        <f t="shared" si="148"/>
        <v>2.6800000000000001E-4</v>
      </c>
      <c r="AJ223">
        <f t="shared" si="149"/>
        <v>2.6800000000000001E-4</v>
      </c>
      <c r="AK223">
        <f t="shared" si="130"/>
        <v>0.285688</v>
      </c>
      <c r="AL223">
        <f t="shared" si="131"/>
        <v>0</v>
      </c>
      <c r="AN223" s="1" t="str" cm="1">
        <f t="array" ref="AN223">IF(INDEX(Utilities!223:223,$B$15)="","",INDEX(Utilities!223:223,$B$15))</f>
        <v/>
      </c>
      <c r="AO223" s="1" t="str" cm="1">
        <f t="array" ref="AO223">IF(INDEX(Utilities!223:223,$B$15 + 4)="","",INDEX(Utilities!223:223,$B$15 + 4))</f>
        <v/>
      </c>
      <c r="AQ223">
        <f t="shared" si="165"/>
        <v>2233</v>
      </c>
      <c r="AR223">
        <f t="shared" si="150"/>
        <v>2040</v>
      </c>
      <c r="AS223" cm="1">
        <f t="array" ref="AS223">IF(AR223&gt;=MAX($D$3:$D$100),MAX($D$3:$D$100),IF(AQ223&lt;$D$3,$D$3,INDEX($D$3:$D$100,MATCH(AQ223,$D$3:$D$100)+1)))</f>
        <v>2040</v>
      </c>
      <c r="AT223">
        <f t="shared" si="151"/>
        <v>6.0300000000000002E-5</v>
      </c>
      <c r="AU223">
        <f t="shared" si="152"/>
        <v>6.0300000000000002E-5</v>
      </c>
      <c r="AV223">
        <f t="shared" si="153"/>
        <v>6.0300000000000002E-5</v>
      </c>
      <c r="AW223">
        <f t="shared" si="132"/>
        <v>6.4279799999999998E-2</v>
      </c>
      <c r="AX223">
        <f t="shared" si="133"/>
        <v>0</v>
      </c>
      <c r="BC223">
        <f t="shared" si="166"/>
        <v>2233</v>
      </c>
      <c r="BD223">
        <f t="shared" si="154"/>
        <v>2040</v>
      </c>
      <c r="BE223" cm="1">
        <f t="array" ref="BE223">IF(BD223&gt;=MAX($D$3:$D$100),MAX($D$3:$D$100),IF(BC223&lt;$D$3,$D$3,INDEX($D$3:$D$100,MATCH(BC223,$D$3:$D$100)+1)))</f>
        <v>2040</v>
      </c>
      <c r="BF223">
        <f t="shared" si="155"/>
        <v>0.40600000000000003</v>
      </c>
      <c r="BG223">
        <f t="shared" si="156"/>
        <v>0.40600000000000003</v>
      </c>
      <c r="BH223">
        <f t="shared" si="157"/>
        <v>0.40600000000000003</v>
      </c>
      <c r="BI223">
        <f t="shared" si="134"/>
        <v>432.79600000000005</v>
      </c>
      <c r="BJ223">
        <f t="shared" si="135"/>
        <v>0</v>
      </c>
      <c r="BM223" s="1" t="str" cm="1">
        <f t="array" ref="BM223">IF(INDEX(Utilities!223:223,$B$15 + 6)="","",INDEX(Utilities!223:223,$B$15 + 6))</f>
        <v/>
      </c>
      <c r="BO223">
        <f t="shared" si="167"/>
        <v>2233</v>
      </c>
      <c r="BP223">
        <f t="shared" si="158"/>
        <v>2040</v>
      </c>
      <c r="BQ223" cm="1">
        <f t="array" ref="BQ223">IF(BP223&gt;=MAX($D$3:$D$100),MAX($D$3:$D$100),IF(BO223&lt;$D$3,$D$3,INDEX($D$3:$D$100,MATCH(BO223,$D$3:$D$100)+1)))</f>
        <v>2040</v>
      </c>
      <c r="BR223">
        <f t="shared" si="159"/>
        <v>6.1510000000000007</v>
      </c>
      <c r="BS223">
        <f t="shared" si="160"/>
        <v>6.1510000000000007</v>
      </c>
      <c r="BT223">
        <f t="shared" si="161"/>
        <v>6.1510000000000007</v>
      </c>
      <c r="BU223">
        <f t="shared" si="136"/>
        <v>6556.9660000000003</v>
      </c>
      <c r="BV223">
        <f t="shared" si="137"/>
        <v>0</v>
      </c>
    </row>
    <row r="224" spans="7:74" x14ac:dyDescent="0.25">
      <c r="G224">
        <f t="shared" si="162"/>
        <v>2234</v>
      </c>
      <c r="H224">
        <f t="shared" si="138"/>
        <v>2040</v>
      </c>
      <c r="I224" cm="1">
        <f t="array" ref="I224">IF(H224&gt;=MAX($D$3:$D$100),MAX($D$3:$D$100),IF(G224&lt;$D$3,$D$3,INDEX($D$3:$D$100,MATCH(G224,$D$3:$D$100)+1)))</f>
        <v>2040</v>
      </c>
      <c r="J224">
        <f t="shared" si="139"/>
        <v>4.0300000000000002E-2</v>
      </c>
      <c r="K224">
        <f t="shared" si="140"/>
        <v>4.0300000000000002E-2</v>
      </c>
      <c r="L224">
        <f t="shared" si="141"/>
        <v>4.0300000000000002E-2</v>
      </c>
      <c r="M224">
        <f t="shared" si="126"/>
        <v>42.959800000000001</v>
      </c>
      <c r="N224">
        <f t="shared" si="127"/>
        <v>0</v>
      </c>
      <c r="S224">
        <f t="shared" si="163"/>
        <v>2234</v>
      </c>
      <c r="T224">
        <f t="shared" si="142"/>
        <v>2040</v>
      </c>
      <c r="U224" cm="1">
        <f t="array" ref="U224">IF(T224&gt;=MAX($D$3:$D$100),MAX($D$3:$D$100),IF(S224&lt;$D$3,$D$3,INDEX($D$3:$D$100,MATCH(S224,$D$3:$D$100)+1)))</f>
        <v>2040</v>
      </c>
      <c r="V224">
        <f t="shared" si="143"/>
        <v>2.73E-5</v>
      </c>
      <c r="W224">
        <f t="shared" si="144"/>
        <v>2.73E-5</v>
      </c>
      <c r="X224">
        <f t="shared" si="145"/>
        <v>2.73E-5</v>
      </c>
      <c r="Y224">
        <f t="shared" si="128"/>
        <v>2.9101800000000001E-2</v>
      </c>
      <c r="Z224">
        <f t="shared" si="129"/>
        <v>0</v>
      </c>
      <c r="AE224">
        <f t="shared" si="164"/>
        <v>2234</v>
      </c>
      <c r="AF224">
        <f t="shared" si="146"/>
        <v>2040</v>
      </c>
      <c r="AG224" cm="1">
        <f t="array" ref="AG224">IF(AF224&gt;=MAX($D$3:$D$100),MAX($D$3:$D$100),IF(AE224&lt;$D$3,$D$3,INDEX($D$3:$D$100,MATCH(AE224,$D$3:$D$100)+1)))</f>
        <v>2040</v>
      </c>
      <c r="AH224">
        <f t="shared" si="147"/>
        <v>2.6800000000000001E-4</v>
      </c>
      <c r="AI224">
        <f t="shared" si="148"/>
        <v>2.6800000000000001E-4</v>
      </c>
      <c r="AJ224">
        <f t="shared" si="149"/>
        <v>2.6800000000000001E-4</v>
      </c>
      <c r="AK224">
        <f t="shared" si="130"/>
        <v>0.285688</v>
      </c>
      <c r="AL224">
        <f t="shared" si="131"/>
        <v>0</v>
      </c>
      <c r="AN224" s="1" t="str" cm="1">
        <f t="array" ref="AN224">IF(INDEX(Utilities!224:224,$B$15)="","",INDEX(Utilities!224:224,$B$15))</f>
        <v/>
      </c>
      <c r="AO224" s="1" t="str" cm="1">
        <f t="array" ref="AO224">IF(INDEX(Utilities!224:224,$B$15 + 4)="","",INDEX(Utilities!224:224,$B$15 + 4))</f>
        <v/>
      </c>
      <c r="AQ224">
        <f t="shared" si="165"/>
        <v>2234</v>
      </c>
      <c r="AR224">
        <f t="shared" si="150"/>
        <v>2040</v>
      </c>
      <c r="AS224" cm="1">
        <f t="array" ref="AS224">IF(AR224&gt;=MAX($D$3:$D$100),MAX($D$3:$D$100),IF(AQ224&lt;$D$3,$D$3,INDEX($D$3:$D$100,MATCH(AQ224,$D$3:$D$100)+1)))</f>
        <v>2040</v>
      </c>
      <c r="AT224">
        <f t="shared" si="151"/>
        <v>6.0300000000000002E-5</v>
      </c>
      <c r="AU224">
        <f t="shared" si="152"/>
        <v>6.0300000000000002E-5</v>
      </c>
      <c r="AV224">
        <f t="shared" si="153"/>
        <v>6.0300000000000002E-5</v>
      </c>
      <c r="AW224">
        <f t="shared" si="132"/>
        <v>6.4279799999999998E-2</v>
      </c>
      <c r="AX224">
        <f t="shared" si="133"/>
        <v>0</v>
      </c>
      <c r="BC224">
        <f t="shared" si="166"/>
        <v>2234</v>
      </c>
      <c r="BD224">
        <f t="shared" si="154"/>
        <v>2040</v>
      </c>
      <c r="BE224" cm="1">
        <f t="array" ref="BE224">IF(BD224&gt;=MAX($D$3:$D$100),MAX($D$3:$D$100),IF(BC224&lt;$D$3,$D$3,INDEX($D$3:$D$100,MATCH(BC224,$D$3:$D$100)+1)))</f>
        <v>2040</v>
      </c>
      <c r="BF224">
        <f t="shared" si="155"/>
        <v>0.40600000000000003</v>
      </c>
      <c r="BG224">
        <f t="shared" si="156"/>
        <v>0.40600000000000003</v>
      </c>
      <c r="BH224">
        <f t="shared" si="157"/>
        <v>0.40600000000000003</v>
      </c>
      <c r="BI224">
        <f t="shared" si="134"/>
        <v>432.79600000000005</v>
      </c>
      <c r="BJ224">
        <f t="shared" si="135"/>
        <v>0</v>
      </c>
      <c r="BM224" s="1" t="str" cm="1">
        <f t="array" ref="BM224">IF(INDEX(Utilities!224:224,$B$15 + 6)="","",INDEX(Utilities!224:224,$B$15 + 6))</f>
        <v/>
      </c>
      <c r="BO224">
        <f t="shared" si="167"/>
        <v>2234</v>
      </c>
      <c r="BP224">
        <f t="shared" si="158"/>
        <v>2040</v>
      </c>
      <c r="BQ224" cm="1">
        <f t="array" ref="BQ224">IF(BP224&gt;=MAX($D$3:$D$100),MAX($D$3:$D$100),IF(BO224&lt;$D$3,$D$3,INDEX($D$3:$D$100,MATCH(BO224,$D$3:$D$100)+1)))</f>
        <v>2040</v>
      </c>
      <c r="BR224">
        <f t="shared" si="159"/>
        <v>6.1510000000000007</v>
      </c>
      <c r="BS224">
        <f t="shared" si="160"/>
        <v>6.1510000000000007</v>
      </c>
      <c r="BT224">
        <f t="shared" si="161"/>
        <v>6.1510000000000007</v>
      </c>
      <c r="BU224">
        <f t="shared" si="136"/>
        <v>6556.9660000000003</v>
      </c>
      <c r="BV224">
        <f t="shared" si="137"/>
        <v>0</v>
      </c>
    </row>
    <row r="225" spans="7:74" x14ac:dyDescent="0.25">
      <c r="G225">
        <f t="shared" si="162"/>
        <v>2235</v>
      </c>
      <c r="H225">
        <f t="shared" si="138"/>
        <v>2040</v>
      </c>
      <c r="I225" cm="1">
        <f t="array" ref="I225">IF(H225&gt;=MAX($D$3:$D$100),MAX($D$3:$D$100),IF(G225&lt;$D$3,$D$3,INDEX($D$3:$D$100,MATCH(G225,$D$3:$D$100)+1)))</f>
        <v>2040</v>
      </c>
      <c r="J225">
        <f t="shared" si="139"/>
        <v>4.0300000000000002E-2</v>
      </c>
      <c r="K225">
        <f t="shared" si="140"/>
        <v>4.0300000000000002E-2</v>
      </c>
      <c r="L225">
        <f t="shared" si="141"/>
        <v>4.0300000000000002E-2</v>
      </c>
      <c r="M225">
        <f t="shared" si="126"/>
        <v>42.959800000000001</v>
      </c>
      <c r="N225">
        <f t="shared" si="127"/>
        <v>0</v>
      </c>
      <c r="S225">
        <f t="shared" si="163"/>
        <v>2235</v>
      </c>
      <c r="T225">
        <f t="shared" si="142"/>
        <v>2040</v>
      </c>
      <c r="U225" cm="1">
        <f t="array" ref="U225">IF(T225&gt;=MAX($D$3:$D$100),MAX($D$3:$D$100),IF(S225&lt;$D$3,$D$3,INDEX($D$3:$D$100,MATCH(S225,$D$3:$D$100)+1)))</f>
        <v>2040</v>
      </c>
      <c r="V225">
        <f t="shared" si="143"/>
        <v>2.73E-5</v>
      </c>
      <c r="W225">
        <f t="shared" si="144"/>
        <v>2.73E-5</v>
      </c>
      <c r="X225">
        <f t="shared" si="145"/>
        <v>2.73E-5</v>
      </c>
      <c r="Y225">
        <f t="shared" si="128"/>
        <v>2.9101800000000001E-2</v>
      </c>
      <c r="Z225">
        <f t="shared" si="129"/>
        <v>0</v>
      </c>
      <c r="AE225">
        <f t="shared" si="164"/>
        <v>2235</v>
      </c>
      <c r="AF225">
        <f t="shared" si="146"/>
        <v>2040</v>
      </c>
      <c r="AG225" cm="1">
        <f t="array" ref="AG225">IF(AF225&gt;=MAX($D$3:$D$100),MAX($D$3:$D$100),IF(AE225&lt;$D$3,$D$3,INDEX($D$3:$D$100,MATCH(AE225,$D$3:$D$100)+1)))</f>
        <v>2040</v>
      </c>
      <c r="AH225">
        <f t="shared" si="147"/>
        <v>2.6800000000000001E-4</v>
      </c>
      <c r="AI225">
        <f t="shared" si="148"/>
        <v>2.6800000000000001E-4</v>
      </c>
      <c r="AJ225">
        <f t="shared" si="149"/>
        <v>2.6800000000000001E-4</v>
      </c>
      <c r="AK225">
        <f t="shared" si="130"/>
        <v>0.285688</v>
      </c>
      <c r="AL225">
        <f t="shared" si="131"/>
        <v>0</v>
      </c>
      <c r="AN225" s="1" t="str" cm="1">
        <f t="array" ref="AN225">IF(INDEX(Utilities!225:225,$B$15)="","",INDEX(Utilities!225:225,$B$15))</f>
        <v/>
      </c>
      <c r="AO225" s="1" t="str" cm="1">
        <f t="array" ref="AO225">IF(INDEX(Utilities!225:225,$B$15 + 4)="","",INDEX(Utilities!225:225,$B$15 + 4))</f>
        <v/>
      </c>
      <c r="AQ225">
        <f t="shared" si="165"/>
        <v>2235</v>
      </c>
      <c r="AR225">
        <f t="shared" si="150"/>
        <v>2040</v>
      </c>
      <c r="AS225" cm="1">
        <f t="array" ref="AS225">IF(AR225&gt;=MAX($D$3:$D$100),MAX($D$3:$D$100),IF(AQ225&lt;$D$3,$D$3,INDEX($D$3:$D$100,MATCH(AQ225,$D$3:$D$100)+1)))</f>
        <v>2040</v>
      </c>
      <c r="AT225">
        <f t="shared" si="151"/>
        <v>6.0300000000000002E-5</v>
      </c>
      <c r="AU225">
        <f t="shared" si="152"/>
        <v>6.0300000000000002E-5</v>
      </c>
      <c r="AV225">
        <f t="shared" si="153"/>
        <v>6.0300000000000002E-5</v>
      </c>
      <c r="AW225">
        <f t="shared" si="132"/>
        <v>6.4279799999999998E-2</v>
      </c>
      <c r="AX225">
        <f t="shared" si="133"/>
        <v>0</v>
      </c>
      <c r="BC225">
        <f t="shared" si="166"/>
        <v>2235</v>
      </c>
      <c r="BD225">
        <f t="shared" si="154"/>
        <v>2040</v>
      </c>
      <c r="BE225" cm="1">
        <f t="array" ref="BE225">IF(BD225&gt;=MAX($D$3:$D$100),MAX($D$3:$D$100),IF(BC225&lt;$D$3,$D$3,INDEX($D$3:$D$100,MATCH(BC225,$D$3:$D$100)+1)))</f>
        <v>2040</v>
      </c>
      <c r="BF225">
        <f t="shared" si="155"/>
        <v>0.40600000000000003</v>
      </c>
      <c r="BG225">
        <f t="shared" si="156"/>
        <v>0.40600000000000003</v>
      </c>
      <c r="BH225">
        <f t="shared" si="157"/>
        <v>0.40600000000000003</v>
      </c>
      <c r="BI225">
        <f t="shared" si="134"/>
        <v>432.79600000000005</v>
      </c>
      <c r="BJ225">
        <f t="shared" si="135"/>
        <v>0</v>
      </c>
      <c r="BM225" s="1" t="str" cm="1">
        <f t="array" ref="BM225">IF(INDEX(Utilities!225:225,$B$15 + 6)="","",INDEX(Utilities!225:225,$B$15 + 6))</f>
        <v/>
      </c>
      <c r="BO225">
        <f t="shared" si="167"/>
        <v>2235</v>
      </c>
      <c r="BP225">
        <f t="shared" si="158"/>
        <v>2040</v>
      </c>
      <c r="BQ225" cm="1">
        <f t="array" ref="BQ225">IF(BP225&gt;=MAX($D$3:$D$100),MAX($D$3:$D$100),IF(BO225&lt;$D$3,$D$3,INDEX($D$3:$D$100,MATCH(BO225,$D$3:$D$100)+1)))</f>
        <v>2040</v>
      </c>
      <c r="BR225">
        <f t="shared" si="159"/>
        <v>6.1510000000000007</v>
      </c>
      <c r="BS225">
        <f t="shared" si="160"/>
        <v>6.1510000000000007</v>
      </c>
      <c r="BT225">
        <f t="shared" si="161"/>
        <v>6.1510000000000007</v>
      </c>
      <c r="BU225">
        <f t="shared" si="136"/>
        <v>6556.9660000000003</v>
      </c>
      <c r="BV225">
        <f t="shared" si="137"/>
        <v>0</v>
      </c>
    </row>
    <row r="226" spans="7:74" x14ac:dyDescent="0.25">
      <c r="G226">
        <f t="shared" si="162"/>
        <v>2236</v>
      </c>
      <c r="H226">
        <f t="shared" si="138"/>
        <v>2040</v>
      </c>
      <c r="I226" cm="1">
        <f t="array" ref="I226">IF(H226&gt;=MAX($D$3:$D$100),MAX($D$3:$D$100),IF(G226&lt;$D$3,$D$3,INDEX($D$3:$D$100,MATCH(G226,$D$3:$D$100)+1)))</f>
        <v>2040</v>
      </c>
      <c r="J226">
        <f t="shared" si="139"/>
        <v>4.0300000000000002E-2</v>
      </c>
      <c r="K226">
        <f t="shared" si="140"/>
        <v>4.0300000000000002E-2</v>
      </c>
      <c r="L226">
        <f t="shared" si="141"/>
        <v>4.0300000000000002E-2</v>
      </c>
      <c r="M226">
        <f t="shared" si="126"/>
        <v>42.959800000000001</v>
      </c>
      <c r="N226">
        <f t="shared" si="127"/>
        <v>0</v>
      </c>
      <c r="S226">
        <f t="shared" si="163"/>
        <v>2236</v>
      </c>
      <c r="T226">
        <f t="shared" si="142"/>
        <v>2040</v>
      </c>
      <c r="U226" cm="1">
        <f t="array" ref="U226">IF(T226&gt;=MAX($D$3:$D$100),MAX($D$3:$D$100),IF(S226&lt;$D$3,$D$3,INDEX($D$3:$D$100,MATCH(S226,$D$3:$D$100)+1)))</f>
        <v>2040</v>
      </c>
      <c r="V226">
        <f t="shared" si="143"/>
        <v>2.73E-5</v>
      </c>
      <c r="W226">
        <f t="shared" si="144"/>
        <v>2.73E-5</v>
      </c>
      <c r="X226">
        <f t="shared" si="145"/>
        <v>2.73E-5</v>
      </c>
      <c r="Y226">
        <f t="shared" si="128"/>
        <v>2.9101800000000001E-2</v>
      </c>
      <c r="Z226">
        <f t="shared" si="129"/>
        <v>0</v>
      </c>
      <c r="AE226">
        <f t="shared" si="164"/>
        <v>2236</v>
      </c>
      <c r="AF226">
        <f t="shared" si="146"/>
        <v>2040</v>
      </c>
      <c r="AG226" cm="1">
        <f t="array" ref="AG226">IF(AF226&gt;=MAX($D$3:$D$100),MAX($D$3:$D$100),IF(AE226&lt;$D$3,$D$3,INDEX($D$3:$D$100,MATCH(AE226,$D$3:$D$100)+1)))</f>
        <v>2040</v>
      </c>
      <c r="AH226">
        <f t="shared" si="147"/>
        <v>2.6800000000000001E-4</v>
      </c>
      <c r="AI226">
        <f t="shared" si="148"/>
        <v>2.6800000000000001E-4</v>
      </c>
      <c r="AJ226">
        <f t="shared" si="149"/>
        <v>2.6800000000000001E-4</v>
      </c>
      <c r="AK226">
        <f t="shared" si="130"/>
        <v>0.285688</v>
      </c>
      <c r="AL226">
        <f t="shared" si="131"/>
        <v>0</v>
      </c>
      <c r="AN226" s="1" t="str" cm="1">
        <f t="array" ref="AN226">IF(INDEX(Utilities!226:226,$B$15)="","",INDEX(Utilities!226:226,$B$15))</f>
        <v/>
      </c>
      <c r="AO226" s="1" t="str" cm="1">
        <f t="array" ref="AO226">IF(INDEX(Utilities!226:226,$B$15 + 4)="","",INDEX(Utilities!226:226,$B$15 + 4))</f>
        <v/>
      </c>
      <c r="AQ226">
        <f t="shared" si="165"/>
        <v>2236</v>
      </c>
      <c r="AR226">
        <f t="shared" si="150"/>
        <v>2040</v>
      </c>
      <c r="AS226" cm="1">
        <f t="array" ref="AS226">IF(AR226&gt;=MAX($D$3:$D$100),MAX($D$3:$D$100),IF(AQ226&lt;$D$3,$D$3,INDEX($D$3:$D$100,MATCH(AQ226,$D$3:$D$100)+1)))</f>
        <v>2040</v>
      </c>
      <c r="AT226">
        <f t="shared" si="151"/>
        <v>6.0300000000000002E-5</v>
      </c>
      <c r="AU226">
        <f t="shared" si="152"/>
        <v>6.0300000000000002E-5</v>
      </c>
      <c r="AV226">
        <f t="shared" si="153"/>
        <v>6.0300000000000002E-5</v>
      </c>
      <c r="AW226">
        <f t="shared" si="132"/>
        <v>6.4279799999999998E-2</v>
      </c>
      <c r="AX226">
        <f t="shared" si="133"/>
        <v>0</v>
      </c>
      <c r="BC226">
        <f t="shared" si="166"/>
        <v>2236</v>
      </c>
      <c r="BD226">
        <f t="shared" si="154"/>
        <v>2040</v>
      </c>
      <c r="BE226" cm="1">
        <f t="array" ref="BE226">IF(BD226&gt;=MAX($D$3:$D$100),MAX($D$3:$D$100),IF(BC226&lt;$D$3,$D$3,INDEX($D$3:$D$100,MATCH(BC226,$D$3:$D$100)+1)))</f>
        <v>2040</v>
      </c>
      <c r="BF226">
        <f t="shared" si="155"/>
        <v>0.40600000000000003</v>
      </c>
      <c r="BG226">
        <f t="shared" si="156"/>
        <v>0.40600000000000003</v>
      </c>
      <c r="BH226">
        <f t="shared" si="157"/>
        <v>0.40600000000000003</v>
      </c>
      <c r="BI226">
        <f t="shared" si="134"/>
        <v>432.79600000000005</v>
      </c>
      <c r="BJ226">
        <f t="shared" si="135"/>
        <v>0</v>
      </c>
      <c r="BM226" s="1" t="str" cm="1">
        <f t="array" ref="BM226">IF(INDEX(Utilities!226:226,$B$15 + 6)="","",INDEX(Utilities!226:226,$B$15 + 6))</f>
        <v/>
      </c>
      <c r="BO226">
        <f t="shared" si="167"/>
        <v>2236</v>
      </c>
      <c r="BP226">
        <f t="shared" si="158"/>
        <v>2040</v>
      </c>
      <c r="BQ226" cm="1">
        <f t="array" ref="BQ226">IF(BP226&gt;=MAX($D$3:$D$100),MAX($D$3:$D$100),IF(BO226&lt;$D$3,$D$3,INDEX($D$3:$D$100,MATCH(BO226,$D$3:$D$100)+1)))</f>
        <v>2040</v>
      </c>
      <c r="BR226">
        <f t="shared" si="159"/>
        <v>6.1510000000000007</v>
      </c>
      <c r="BS226">
        <f t="shared" si="160"/>
        <v>6.1510000000000007</v>
      </c>
      <c r="BT226">
        <f t="shared" si="161"/>
        <v>6.1510000000000007</v>
      </c>
      <c r="BU226">
        <f t="shared" si="136"/>
        <v>6556.9660000000003</v>
      </c>
      <c r="BV226">
        <f t="shared" si="137"/>
        <v>0</v>
      </c>
    </row>
    <row r="227" spans="7:74" x14ac:dyDescent="0.25">
      <c r="G227">
        <f t="shared" si="162"/>
        <v>2237</v>
      </c>
      <c r="H227">
        <f t="shared" si="138"/>
        <v>2040</v>
      </c>
      <c r="I227" cm="1">
        <f t="array" ref="I227">IF(H227&gt;=MAX($D$3:$D$100),MAX($D$3:$D$100),IF(G227&lt;$D$3,$D$3,INDEX($D$3:$D$100,MATCH(G227,$D$3:$D$100)+1)))</f>
        <v>2040</v>
      </c>
      <c r="J227">
        <f t="shared" si="139"/>
        <v>4.0300000000000002E-2</v>
      </c>
      <c r="K227">
        <f t="shared" si="140"/>
        <v>4.0300000000000002E-2</v>
      </c>
      <c r="L227">
        <f t="shared" si="141"/>
        <v>4.0300000000000002E-2</v>
      </c>
      <c r="M227">
        <f t="shared" si="126"/>
        <v>42.959800000000001</v>
      </c>
      <c r="N227">
        <f t="shared" si="127"/>
        <v>0</v>
      </c>
      <c r="S227">
        <f t="shared" si="163"/>
        <v>2237</v>
      </c>
      <c r="T227">
        <f t="shared" si="142"/>
        <v>2040</v>
      </c>
      <c r="U227" cm="1">
        <f t="array" ref="U227">IF(T227&gt;=MAX($D$3:$D$100),MAX($D$3:$D$100),IF(S227&lt;$D$3,$D$3,INDEX($D$3:$D$100,MATCH(S227,$D$3:$D$100)+1)))</f>
        <v>2040</v>
      </c>
      <c r="V227">
        <f t="shared" si="143"/>
        <v>2.73E-5</v>
      </c>
      <c r="W227">
        <f t="shared" si="144"/>
        <v>2.73E-5</v>
      </c>
      <c r="X227">
        <f t="shared" si="145"/>
        <v>2.73E-5</v>
      </c>
      <c r="Y227">
        <f t="shared" si="128"/>
        <v>2.9101800000000001E-2</v>
      </c>
      <c r="Z227">
        <f t="shared" si="129"/>
        <v>0</v>
      </c>
      <c r="AE227">
        <f t="shared" si="164"/>
        <v>2237</v>
      </c>
      <c r="AF227">
        <f t="shared" si="146"/>
        <v>2040</v>
      </c>
      <c r="AG227" cm="1">
        <f t="array" ref="AG227">IF(AF227&gt;=MAX($D$3:$D$100),MAX($D$3:$D$100),IF(AE227&lt;$D$3,$D$3,INDEX($D$3:$D$100,MATCH(AE227,$D$3:$D$100)+1)))</f>
        <v>2040</v>
      </c>
      <c r="AH227">
        <f t="shared" si="147"/>
        <v>2.6800000000000001E-4</v>
      </c>
      <c r="AI227">
        <f t="shared" si="148"/>
        <v>2.6800000000000001E-4</v>
      </c>
      <c r="AJ227">
        <f t="shared" si="149"/>
        <v>2.6800000000000001E-4</v>
      </c>
      <c r="AK227">
        <f t="shared" si="130"/>
        <v>0.285688</v>
      </c>
      <c r="AL227">
        <f t="shared" si="131"/>
        <v>0</v>
      </c>
      <c r="AN227" s="1" t="str" cm="1">
        <f t="array" ref="AN227">IF(INDEX(Utilities!227:227,$B$15)="","",INDEX(Utilities!227:227,$B$15))</f>
        <v/>
      </c>
      <c r="AO227" s="1" t="str" cm="1">
        <f t="array" ref="AO227">IF(INDEX(Utilities!227:227,$B$15 + 4)="","",INDEX(Utilities!227:227,$B$15 + 4))</f>
        <v/>
      </c>
      <c r="AQ227">
        <f t="shared" si="165"/>
        <v>2237</v>
      </c>
      <c r="AR227">
        <f t="shared" si="150"/>
        <v>2040</v>
      </c>
      <c r="AS227" cm="1">
        <f t="array" ref="AS227">IF(AR227&gt;=MAX($D$3:$D$100),MAX($D$3:$D$100),IF(AQ227&lt;$D$3,$D$3,INDEX($D$3:$D$100,MATCH(AQ227,$D$3:$D$100)+1)))</f>
        <v>2040</v>
      </c>
      <c r="AT227">
        <f t="shared" si="151"/>
        <v>6.0300000000000002E-5</v>
      </c>
      <c r="AU227">
        <f t="shared" si="152"/>
        <v>6.0300000000000002E-5</v>
      </c>
      <c r="AV227">
        <f t="shared" si="153"/>
        <v>6.0300000000000002E-5</v>
      </c>
      <c r="AW227">
        <f t="shared" si="132"/>
        <v>6.4279799999999998E-2</v>
      </c>
      <c r="AX227">
        <f t="shared" si="133"/>
        <v>0</v>
      </c>
      <c r="BC227">
        <f t="shared" si="166"/>
        <v>2237</v>
      </c>
      <c r="BD227">
        <f t="shared" si="154"/>
        <v>2040</v>
      </c>
      <c r="BE227" cm="1">
        <f t="array" ref="BE227">IF(BD227&gt;=MAX($D$3:$D$100),MAX($D$3:$D$100),IF(BC227&lt;$D$3,$D$3,INDEX($D$3:$D$100,MATCH(BC227,$D$3:$D$100)+1)))</f>
        <v>2040</v>
      </c>
      <c r="BF227">
        <f t="shared" si="155"/>
        <v>0.40600000000000003</v>
      </c>
      <c r="BG227">
        <f t="shared" si="156"/>
        <v>0.40600000000000003</v>
      </c>
      <c r="BH227">
        <f t="shared" si="157"/>
        <v>0.40600000000000003</v>
      </c>
      <c r="BI227">
        <f t="shared" si="134"/>
        <v>432.79600000000005</v>
      </c>
      <c r="BJ227">
        <f t="shared" si="135"/>
        <v>0</v>
      </c>
      <c r="BM227" s="1" t="str" cm="1">
        <f t="array" ref="BM227">IF(INDEX(Utilities!227:227,$B$15 + 6)="","",INDEX(Utilities!227:227,$B$15 + 6))</f>
        <v/>
      </c>
      <c r="BO227">
        <f t="shared" si="167"/>
        <v>2237</v>
      </c>
      <c r="BP227">
        <f t="shared" si="158"/>
        <v>2040</v>
      </c>
      <c r="BQ227" cm="1">
        <f t="array" ref="BQ227">IF(BP227&gt;=MAX($D$3:$D$100),MAX($D$3:$D$100),IF(BO227&lt;$D$3,$D$3,INDEX($D$3:$D$100,MATCH(BO227,$D$3:$D$100)+1)))</f>
        <v>2040</v>
      </c>
      <c r="BR227">
        <f t="shared" si="159"/>
        <v>6.1510000000000007</v>
      </c>
      <c r="BS227">
        <f t="shared" si="160"/>
        <v>6.1510000000000007</v>
      </c>
      <c r="BT227">
        <f t="shared" si="161"/>
        <v>6.1510000000000007</v>
      </c>
      <c r="BU227">
        <f t="shared" si="136"/>
        <v>6556.9660000000003</v>
      </c>
      <c r="BV227">
        <f t="shared" si="137"/>
        <v>0</v>
      </c>
    </row>
    <row r="228" spans="7:74" x14ac:dyDescent="0.25">
      <c r="G228">
        <f t="shared" si="162"/>
        <v>2238</v>
      </c>
      <c r="H228">
        <f t="shared" si="138"/>
        <v>2040</v>
      </c>
      <c r="I228" cm="1">
        <f t="array" ref="I228">IF(H228&gt;=MAX($D$3:$D$100),MAX($D$3:$D$100),IF(G228&lt;$D$3,$D$3,INDEX($D$3:$D$100,MATCH(G228,$D$3:$D$100)+1)))</f>
        <v>2040</v>
      </c>
      <c r="J228">
        <f t="shared" si="139"/>
        <v>4.0300000000000002E-2</v>
      </c>
      <c r="K228">
        <f t="shared" si="140"/>
        <v>4.0300000000000002E-2</v>
      </c>
      <c r="L228">
        <f t="shared" si="141"/>
        <v>4.0300000000000002E-2</v>
      </c>
      <c r="M228">
        <f t="shared" si="126"/>
        <v>42.959800000000001</v>
      </c>
      <c r="N228">
        <f t="shared" si="127"/>
        <v>0</v>
      </c>
      <c r="S228">
        <f t="shared" si="163"/>
        <v>2238</v>
      </c>
      <c r="T228">
        <f t="shared" si="142"/>
        <v>2040</v>
      </c>
      <c r="U228" cm="1">
        <f t="array" ref="U228">IF(T228&gt;=MAX($D$3:$D$100),MAX($D$3:$D$100),IF(S228&lt;$D$3,$D$3,INDEX($D$3:$D$100,MATCH(S228,$D$3:$D$100)+1)))</f>
        <v>2040</v>
      </c>
      <c r="V228">
        <f t="shared" si="143"/>
        <v>2.73E-5</v>
      </c>
      <c r="W228">
        <f t="shared" si="144"/>
        <v>2.73E-5</v>
      </c>
      <c r="X228">
        <f t="shared" si="145"/>
        <v>2.73E-5</v>
      </c>
      <c r="Y228">
        <f t="shared" si="128"/>
        <v>2.9101800000000001E-2</v>
      </c>
      <c r="Z228">
        <f t="shared" si="129"/>
        <v>0</v>
      </c>
      <c r="AE228">
        <f t="shared" si="164"/>
        <v>2238</v>
      </c>
      <c r="AF228">
        <f t="shared" si="146"/>
        <v>2040</v>
      </c>
      <c r="AG228" cm="1">
        <f t="array" ref="AG228">IF(AF228&gt;=MAX($D$3:$D$100),MAX($D$3:$D$100),IF(AE228&lt;$D$3,$D$3,INDEX($D$3:$D$100,MATCH(AE228,$D$3:$D$100)+1)))</f>
        <v>2040</v>
      </c>
      <c r="AH228">
        <f t="shared" si="147"/>
        <v>2.6800000000000001E-4</v>
      </c>
      <c r="AI228">
        <f t="shared" si="148"/>
        <v>2.6800000000000001E-4</v>
      </c>
      <c r="AJ228">
        <f t="shared" si="149"/>
        <v>2.6800000000000001E-4</v>
      </c>
      <c r="AK228">
        <f t="shared" si="130"/>
        <v>0.285688</v>
      </c>
      <c r="AL228">
        <f t="shared" si="131"/>
        <v>0</v>
      </c>
      <c r="AN228" s="1" t="str" cm="1">
        <f t="array" ref="AN228">IF(INDEX(Utilities!228:228,$B$15)="","",INDEX(Utilities!228:228,$B$15))</f>
        <v/>
      </c>
      <c r="AO228" s="1" t="str" cm="1">
        <f t="array" ref="AO228">IF(INDEX(Utilities!228:228,$B$15 + 4)="","",INDEX(Utilities!228:228,$B$15 + 4))</f>
        <v/>
      </c>
      <c r="AQ228">
        <f t="shared" si="165"/>
        <v>2238</v>
      </c>
      <c r="AR228">
        <f t="shared" si="150"/>
        <v>2040</v>
      </c>
      <c r="AS228" cm="1">
        <f t="array" ref="AS228">IF(AR228&gt;=MAX($D$3:$D$100),MAX($D$3:$D$100),IF(AQ228&lt;$D$3,$D$3,INDEX($D$3:$D$100,MATCH(AQ228,$D$3:$D$100)+1)))</f>
        <v>2040</v>
      </c>
      <c r="AT228">
        <f t="shared" si="151"/>
        <v>6.0300000000000002E-5</v>
      </c>
      <c r="AU228">
        <f t="shared" si="152"/>
        <v>6.0300000000000002E-5</v>
      </c>
      <c r="AV228">
        <f t="shared" si="153"/>
        <v>6.0300000000000002E-5</v>
      </c>
      <c r="AW228">
        <f t="shared" si="132"/>
        <v>6.4279799999999998E-2</v>
      </c>
      <c r="AX228">
        <f t="shared" si="133"/>
        <v>0</v>
      </c>
      <c r="BC228">
        <f t="shared" si="166"/>
        <v>2238</v>
      </c>
      <c r="BD228">
        <f t="shared" si="154"/>
        <v>2040</v>
      </c>
      <c r="BE228" cm="1">
        <f t="array" ref="BE228">IF(BD228&gt;=MAX($D$3:$D$100),MAX($D$3:$D$100),IF(BC228&lt;$D$3,$D$3,INDEX($D$3:$D$100,MATCH(BC228,$D$3:$D$100)+1)))</f>
        <v>2040</v>
      </c>
      <c r="BF228">
        <f t="shared" si="155"/>
        <v>0.40600000000000003</v>
      </c>
      <c r="BG228">
        <f t="shared" si="156"/>
        <v>0.40600000000000003</v>
      </c>
      <c r="BH228">
        <f t="shared" si="157"/>
        <v>0.40600000000000003</v>
      </c>
      <c r="BI228">
        <f t="shared" si="134"/>
        <v>432.79600000000005</v>
      </c>
      <c r="BJ228">
        <f t="shared" si="135"/>
        <v>0</v>
      </c>
      <c r="BM228" s="1" t="str" cm="1">
        <f t="array" ref="BM228">IF(INDEX(Utilities!228:228,$B$15 + 6)="","",INDEX(Utilities!228:228,$B$15 + 6))</f>
        <v/>
      </c>
      <c r="BO228">
        <f t="shared" si="167"/>
        <v>2238</v>
      </c>
      <c r="BP228">
        <f t="shared" si="158"/>
        <v>2040</v>
      </c>
      <c r="BQ228" cm="1">
        <f t="array" ref="BQ228">IF(BP228&gt;=MAX($D$3:$D$100),MAX($D$3:$D$100),IF(BO228&lt;$D$3,$D$3,INDEX($D$3:$D$100,MATCH(BO228,$D$3:$D$100)+1)))</f>
        <v>2040</v>
      </c>
      <c r="BR228">
        <f t="shared" si="159"/>
        <v>6.1510000000000007</v>
      </c>
      <c r="BS228">
        <f t="shared" si="160"/>
        <v>6.1510000000000007</v>
      </c>
      <c r="BT228">
        <f t="shared" si="161"/>
        <v>6.1510000000000007</v>
      </c>
      <c r="BU228">
        <f t="shared" si="136"/>
        <v>6556.9660000000003</v>
      </c>
      <c r="BV228">
        <f t="shared" si="137"/>
        <v>0</v>
      </c>
    </row>
    <row r="229" spans="7:74" x14ac:dyDescent="0.25">
      <c r="G229">
        <f t="shared" si="162"/>
        <v>2239</v>
      </c>
      <c r="H229">
        <f t="shared" si="138"/>
        <v>2040</v>
      </c>
      <c r="I229" cm="1">
        <f t="array" ref="I229">IF(H229&gt;=MAX($D$3:$D$100),MAX($D$3:$D$100),IF(G229&lt;$D$3,$D$3,INDEX($D$3:$D$100,MATCH(G229,$D$3:$D$100)+1)))</f>
        <v>2040</v>
      </c>
      <c r="J229">
        <f t="shared" si="139"/>
        <v>4.0300000000000002E-2</v>
      </c>
      <c r="K229">
        <f t="shared" si="140"/>
        <v>4.0300000000000002E-2</v>
      </c>
      <c r="L229">
        <f t="shared" si="141"/>
        <v>4.0300000000000002E-2</v>
      </c>
      <c r="M229">
        <f t="shared" si="126"/>
        <v>42.959800000000001</v>
      </c>
      <c r="N229">
        <f t="shared" si="127"/>
        <v>0</v>
      </c>
      <c r="S229">
        <f t="shared" si="163"/>
        <v>2239</v>
      </c>
      <c r="T229">
        <f t="shared" si="142"/>
        <v>2040</v>
      </c>
      <c r="U229" cm="1">
        <f t="array" ref="U229">IF(T229&gt;=MAX($D$3:$D$100),MAX($D$3:$D$100),IF(S229&lt;$D$3,$D$3,INDEX($D$3:$D$100,MATCH(S229,$D$3:$D$100)+1)))</f>
        <v>2040</v>
      </c>
      <c r="V229">
        <f t="shared" si="143"/>
        <v>2.73E-5</v>
      </c>
      <c r="W229">
        <f t="shared" si="144"/>
        <v>2.73E-5</v>
      </c>
      <c r="X229">
        <f t="shared" si="145"/>
        <v>2.73E-5</v>
      </c>
      <c r="Y229">
        <f t="shared" si="128"/>
        <v>2.9101800000000001E-2</v>
      </c>
      <c r="Z229">
        <f t="shared" si="129"/>
        <v>0</v>
      </c>
      <c r="AE229">
        <f t="shared" si="164"/>
        <v>2239</v>
      </c>
      <c r="AF229">
        <f t="shared" si="146"/>
        <v>2040</v>
      </c>
      <c r="AG229" cm="1">
        <f t="array" ref="AG229">IF(AF229&gt;=MAX($D$3:$D$100),MAX($D$3:$D$100),IF(AE229&lt;$D$3,$D$3,INDEX($D$3:$D$100,MATCH(AE229,$D$3:$D$100)+1)))</f>
        <v>2040</v>
      </c>
      <c r="AH229">
        <f t="shared" si="147"/>
        <v>2.6800000000000001E-4</v>
      </c>
      <c r="AI229">
        <f t="shared" si="148"/>
        <v>2.6800000000000001E-4</v>
      </c>
      <c r="AJ229">
        <f t="shared" si="149"/>
        <v>2.6800000000000001E-4</v>
      </c>
      <c r="AK229">
        <f t="shared" si="130"/>
        <v>0.285688</v>
      </c>
      <c r="AL229">
        <f t="shared" si="131"/>
        <v>0</v>
      </c>
      <c r="AN229" s="1" t="str" cm="1">
        <f t="array" ref="AN229">IF(INDEX(Utilities!229:229,$B$15)="","",INDEX(Utilities!229:229,$B$15))</f>
        <v/>
      </c>
      <c r="AO229" s="1" t="str" cm="1">
        <f t="array" ref="AO229">IF(INDEX(Utilities!229:229,$B$15 + 4)="","",INDEX(Utilities!229:229,$B$15 + 4))</f>
        <v/>
      </c>
      <c r="AQ229">
        <f t="shared" si="165"/>
        <v>2239</v>
      </c>
      <c r="AR229">
        <f t="shared" si="150"/>
        <v>2040</v>
      </c>
      <c r="AS229" cm="1">
        <f t="array" ref="AS229">IF(AR229&gt;=MAX($D$3:$D$100),MAX($D$3:$D$100),IF(AQ229&lt;$D$3,$D$3,INDEX($D$3:$D$100,MATCH(AQ229,$D$3:$D$100)+1)))</f>
        <v>2040</v>
      </c>
      <c r="AT229">
        <f t="shared" si="151"/>
        <v>6.0300000000000002E-5</v>
      </c>
      <c r="AU229">
        <f t="shared" si="152"/>
        <v>6.0300000000000002E-5</v>
      </c>
      <c r="AV229">
        <f t="shared" si="153"/>
        <v>6.0300000000000002E-5</v>
      </c>
      <c r="AW229">
        <f t="shared" si="132"/>
        <v>6.4279799999999998E-2</v>
      </c>
      <c r="AX229">
        <f t="shared" si="133"/>
        <v>0</v>
      </c>
      <c r="BC229">
        <f t="shared" si="166"/>
        <v>2239</v>
      </c>
      <c r="BD229">
        <f t="shared" si="154"/>
        <v>2040</v>
      </c>
      <c r="BE229" cm="1">
        <f t="array" ref="BE229">IF(BD229&gt;=MAX($D$3:$D$100),MAX($D$3:$D$100),IF(BC229&lt;$D$3,$D$3,INDEX($D$3:$D$100,MATCH(BC229,$D$3:$D$100)+1)))</f>
        <v>2040</v>
      </c>
      <c r="BF229">
        <f t="shared" si="155"/>
        <v>0.40600000000000003</v>
      </c>
      <c r="BG229">
        <f t="shared" si="156"/>
        <v>0.40600000000000003</v>
      </c>
      <c r="BH229">
        <f t="shared" si="157"/>
        <v>0.40600000000000003</v>
      </c>
      <c r="BI229">
        <f t="shared" si="134"/>
        <v>432.79600000000005</v>
      </c>
      <c r="BJ229">
        <f t="shared" si="135"/>
        <v>0</v>
      </c>
      <c r="BM229" s="1" t="str" cm="1">
        <f t="array" ref="BM229">IF(INDEX(Utilities!229:229,$B$15 + 6)="","",INDEX(Utilities!229:229,$B$15 + 6))</f>
        <v/>
      </c>
      <c r="BO229">
        <f t="shared" si="167"/>
        <v>2239</v>
      </c>
      <c r="BP229">
        <f t="shared" si="158"/>
        <v>2040</v>
      </c>
      <c r="BQ229" cm="1">
        <f t="array" ref="BQ229">IF(BP229&gt;=MAX($D$3:$D$100),MAX($D$3:$D$100),IF(BO229&lt;$D$3,$D$3,INDEX($D$3:$D$100,MATCH(BO229,$D$3:$D$100)+1)))</f>
        <v>2040</v>
      </c>
      <c r="BR229">
        <f t="shared" si="159"/>
        <v>6.1510000000000007</v>
      </c>
      <c r="BS229">
        <f t="shared" si="160"/>
        <v>6.1510000000000007</v>
      </c>
      <c r="BT229">
        <f t="shared" si="161"/>
        <v>6.1510000000000007</v>
      </c>
      <c r="BU229">
        <f t="shared" si="136"/>
        <v>6556.9660000000003</v>
      </c>
      <c r="BV229">
        <f t="shared" si="137"/>
        <v>0</v>
      </c>
    </row>
    <row r="230" spans="7:74" x14ac:dyDescent="0.25">
      <c r="G230">
        <f t="shared" si="162"/>
        <v>2240</v>
      </c>
      <c r="H230">
        <f t="shared" si="138"/>
        <v>2040</v>
      </c>
      <c r="I230" cm="1">
        <f t="array" ref="I230">IF(H230&gt;=MAX($D$3:$D$100),MAX($D$3:$D$100),IF(G230&lt;$D$3,$D$3,INDEX($D$3:$D$100,MATCH(G230,$D$3:$D$100)+1)))</f>
        <v>2040</v>
      </c>
      <c r="J230">
        <f t="shared" si="139"/>
        <v>4.0300000000000002E-2</v>
      </c>
      <c r="K230">
        <f t="shared" si="140"/>
        <v>4.0300000000000002E-2</v>
      </c>
      <c r="L230">
        <f t="shared" si="141"/>
        <v>4.0300000000000002E-2</v>
      </c>
      <c r="M230">
        <f t="shared" si="126"/>
        <v>42.959800000000001</v>
      </c>
      <c r="N230">
        <f t="shared" si="127"/>
        <v>0</v>
      </c>
      <c r="S230">
        <f t="shared" si="163"/>
        <v>2240</v>
      </c>
      <c r="T230">
        <f t="shared" si="142"/>
        <v>2040</v>
      </c>
      <c r="U230" cm="1">
        <f t="array" ref="U230">IF(T230&gt;=MAX($D$3:$D$100),MAX($D$3:$D$100),IF(S230&lt;$D$3,$D$3,INDEX($D$3:$D$100,MATCH(S230,$D$3:$D$100)+1)))</f>
        <v>2040</v>
      </c>
      <c r="V230">
        <f t="shared" si="143"/>
        <v>2.73E-5</v>
      </c>
      <c r="W230">
        <f t="shared" si="144"/>
        <v>2.73E-5</v>
      </c>
      <c r="X230">
        <f t="shared" si="145"/>
        <v>2.73E-5</v>
      </c>
      <c r="Y230">
        <f t="shared" si="128"/>
        <v>2.9101800000000001E-2</v>
      </c>
      <c r="Z230">
        <f t="shared" si="129"/>
        <v>0</v>
      </c>
      <c r="AE230">
        <f t="shared" si="164"/>
        <v>2240</v>
      </c>
      <c r="AF230">
        <f t="shared" si="146"/>
        <v>2040</v>
      </c>
      <c r="AG230" cm="1">
        <f t="array" ref="AG230">IF(AF230&gt;=MAX($D$3:$D$100),MAX($D$3:$D$100),IF(AE230&lt;$D$3,$D$3,INDEX($D$3:$D$100,MATCH(AE230,$D$3:$D$100)+1)))</f>
        <v>2040</v>
      </c>
      <c r="AH230">
        <f t="shared" si="147"/>
        <v>2.6800000000000001E-4</v>
      </c>
      <c r="AI230">
        <f t="shared" si="148"/>
        <v>2.6800000000000001E-4</v>
      </c>
      <c r="AJ230">
        <f t="shared" si="149"/>
        <v>2.6800000000000001E-4</v>
      </c>
      <c r="AK230">
        <f t="shared" si="130"/>
        <v>0.285688</v>
      </c>
      <c r="AL230">
        <f t="shared" si="131"/>
        <v>0</v>
      </c>
      <c r="AN230" s="1" t="str" cm="1">
        <f t="array" ref="AN230">IF(INDEX(Utilities!230:230,$B$15)="","",INDEX(Utilities!230:230,$B$15))</f>
        <v/>
      </c>
      <c r="AO230" s="1" t="str" cm="1">
        <f t="array" ref="AO230">IF(INDEX(Utilities!230:230,$B$15 + 4)="","",INDEX(Utilities!230:230,$B$15 + 4))</f>
        <v/>
      </c>
      <c r="AQ230">
        <f t="shared" si="165"/>
        <v>2240</v>
      </c>
      <c r="AR230">
        <f t="shared" si="150"/>
        <v>2040</v>
      </c>
      <c r="AS230" cm="1">
        <f t="array" ref="AS230">IF(AR230&gt;=MAX($D$3:$D$100),MAX($D$3:$D$100),IF(AQ230&lt;$D$3,$D$3,INDEX($D$3:$D$100,MATCH(AQ230,$D$3:$D$100)+1)))</f>
        <v>2040</v>
      </c>
      <c r="AT230">
        <f t="shared" si="151"/>
        <v>6.0300000000000002E-5</v>
      </c>
      <c r="AU230">
        <f t="shared" si="152"/>
        <v>6.0300000000000002E-5</v>
      </c>
      <c r="AV230">
        <f t="shared" si="153"/>
        <v>6.0300000000000002E-5</v>
      </c>
      <c r="AW230">
        <f t="shared" si="132"/>
        <v>6.4279799999999998E-2</v>
      </c>
      <c r="AX230">
        <f t="shared" si="133"/>
        <v>0</v>
      </c>
      <c r="BC230">
        <f t="shared" si="166"/>
        <v>2240</v>
      </c>
      <c r="BD230">
        <f t="shared" si="154"/>
        <v>2040</v>
      </c>
      <c r="BE230" cm="1">
        <f t="array" ref="BE230">IF(BD230&gt;=MAX($D$3:$D$100),MAX($D$3:$D$100),IF(BC230&lt;$D$3,$D$3,INDEX($D$3:$D$100,MATCH(BC230,$D$3:$D$100)+1)))</f>
        <v>2040</v>
      </c>
      <c r="BF230">
        <f t="shared" si="155"/>
        <v>0.40600000000000003</v>
      </c>
      <c r="BG230">
        <f t="shared" si="156"/>
        <v>0.40600000000000003</v>
      </c>
      <c r="BH230">
        <f t="shared" si="157"/>
        <v>0.40600000000000003</v>
      </c>
      <c r="BI230">
        <f t="shared" si="134"/>
        <v>432.79600000000005</v>
      </c>
      <c r="BJ230">
        <f t="shared" si="135"/>
        <v>0</v>
      </c>
      <c r="BM230" s="1" t="str" cm="1">
        <f t="array" ref="BM230">IF(INDEX(Utilities!230:230,$B$15 + 6)="","",INDEX(Utilities!230:230,$B$15 + 6))</f>
        <v/>
      </c>
      <c r="BO230">
        <f t="shared" si="167"/>
        <v>2240</v>
      </c>
      <c r="BP230">
        <f t="shared" si="158"/>
        <v>2040</v>
      </c>
      <c r="BQ230" cm="1">
        <f t="array" ref="BQ230">IF(BP230&gt;=MAX($D$3:$D$100),MAX($D$3:$D$100),IF(BO230&lt;$D$3,$D$3,INDEX($D$3:$D$100,MATCH(BO230,$D$3:$D$100)+1)))</f>
        <v>2040</v>
      </c>
      <c r="BR230">
        <f t="shared" si="159"/>
        <v>6.1510000000000007</v>
      </c>
      <c r="BS230">
        <f t="shared" si="160"/>
        <v>6.1510000000000007</v>
      </c>
      <c r="BT230">
        <f t="shared" si="161"/>
        <v>6.1510000000000007</v>
      </c>
      <c r="BU230">
        <f t="shared" si="136"/>
        <v>6556.9660000000003</v>
      </c>
      <c r="BV230">
        <f t="shared" si="137"/>
        <v>0</v>
      </c>
    </row>
    <row r="231" spans="7:74" x14ac:dyDescent="0.25">
      <c r="G231">
        <f t="shared" si="162"/>
        <v>2241</v>
      </c>
      <c r="H231">
        <f t="shared" si="138"/>
        <v>2040</v>
      </c>
      <c r="I231" cm="1">
        <f t="array" ref="I231">IF(H231&gt;=MAX($D$3:$D$100),MAX($D$3:$D$100),IF(G231&lt;$D$3,$D$3,INDEX($D$3:$D$100,MATCH(G231,$D$3:$D$100)+1)))</f>
        <v>2040</v>
      </c>
      <c r="J231">
        <f t="shared" si="139"/>
        <v>4.0300000000000002E-2</v>
      </c>
      <c r="K231">
        <f t="shared" si="140"/>
        <v>4.0300000000000002E-2</v>
      </c>
      <c r="L231">
        <f t="shared" si="141"/>
        <v>4.0300000000000002E-2</v>
      </c>
      <c r="M231">
        <f t="shared" si="126"/>
        <v>42.959800000000001</v>
      </c>
      <c r="N231">
        <f t="shared" si="127"/>
        <v>0</v>
      </c>
      <c r="S231">
        <f t="shared" si="163"/>
        <v>2241</v>
      </c>
      <c r="T231">
        <f t="shared" si="142"/>
        <v>2040</v>
      </c>
      <c r="U231" cm="1">
        <f t="array" ref="U231">IF(T231&gt;=MAX($D$3:$D$100),MAX($D$3:$D$100),IF(S231&lt;$D$3,$D$3,INDEX($D$3:$D$100,MATCH(S231,$D$3:$D$100)+1)))</f>
        <v>2040</v>
      </c>
      <c r="V231">
        <f t="shared" si="143"/>
        <v>2.73E-5</v>
      </c>
      <c r="W231">
        <f t="shared" si="144"/>
        <v>2.73E-5</v>
      </c>
      <c r="X231">
        <f t="shared" si="145"/>
        <v>2.73E-5</v>
      </c>
      <c r="Y231">
        <f t="shared" si="128"/>
        <v>2.9101800000000001E-2</v>
      </c>
      <c r="Z231">
        <f t="shared" si="129"/>
        <v>0</v>
      </c>
      <c r="AE231">
        <f t="shared" si="164"/>
        <v>2241</v>
      </c>
      <c r="AF231">
        <f t="shared" si="146"/>
        <v>2040</v>
      </c>
      <c r="AG231" cm="1">
        <f t="array" ref="AG231">IF(AF231&gt;=MAX($D$3:$D$100),MAX($D$3:$D$100),IF(AE231&lt;$D$3,$D$3,INDEX($D$3:$D$100,MATCH(AE231,$D$3:$D$100)+1)))</f>
        <v>2040</v>
      </c>
      <c r="AH231">
        <f t="shared" si="147"/>
        <v>2.6800000000000001E-4</v>
      </c>
      <c r="AI231">
        <f t="shared" si="148"/>
        <v>2.6800000000000001E-4</v>
      </c>
      <c r="AJ231">
        <f t="shared" si="149"/>
        <v>2.6800000000000001E-4</v>
      </c>
      <c r="AK231">
        <f t="shared" si="130"/>
        <v>0.285688</v>
      </c>
      <c r="AL231">
        <f t="shared" si="131"/>
        <v>0</v>
      </c>
      <c r="AN231" s="1" t="str" cm="1">
        <f t="array" ref="AN231">IF(INDEX(Utilities!231:231,$B$15)="","",INDEX(Utilities!231:231,$B$15))</f>
        <v/>
      </c>
      <c r="AO231" s="1" t="str" cm="1">
        <f t="array" ref="AO231">IF(INDEX(Utilities!231:231,$B$15 + 4)="","",INDEX(Utilities!231:231,$B$15 + 4))</f>
        <v/>
      </c>
      <c r="AQ231">
        <f t="shared" si="165"/>
        <v>2241</v>
      </c>
      <c r="AR231">
        <f t="shared" si="150"/>
        <v>2040</v>
      </c>
      <c r="AS231" cm="1">
        <f t="array" ref="AS231">IF(AR231&gt;=MAX($D$3:$D$100),MAX($D$3:$D$100),IF(AQ231&lt;$D$3,$D$3,INDEX($D$3:$D$100,MATCH(AQ231,$D$3:$D$100)+1)))</f>
        <v>2040</v>
      </c>
      <c r="AT231">
        <f t="shared" si="151"/>
        <v>6.0300000000000002E-5</v>
      </c>
      <c r="AU231">
        <f t="shared" si="152"/>
        <v>6.0300000000000002E-5</v>
      </c>
      <c r="AV231">
        <f t="shared" si="153"/>
        <v>6.0300000000000002E-5</v>
      </c>
      <c r="AW231">
        <f t="shared" si="132"/>
        <v>6.4279799999999998E-2</v>
      </c>
      <c r="AX231">
        <f t="shared" si="133"/>
        <v>0</v>
      </c>
      <c r="BC231">
        <f t="shared" si="166"/>
        <v>2241</v>
      </c>
      <c r="BD231">
        <f t="shared" si="154"/>
        <v>2040</v>
      </c>
      <c r="BE231" cm="1">
        <f t="array" ref="BE231">IF(BD231&gt;=MAX($D$3:$D$100),MAX($D$3:$D$100),IF(BC231&lt;$D$3,$D$3,INDEX($D$3:$D$100,MATCH(BC231,$D$3:$D$100)+1)))</f>
        <v>2040</v>
      </c>
      <c r="BF231">
        <f t="shared" si="155"/>
        <v>0.40600000000000003</v>
      </c>
      <c r="BG231">
        <f t="shared" si="156"/>
        <v>0.40600000000000003</v>
      </c>
      <c r="BH231">
        <f t="shared" si="157"/>
        <v>0.40600000000000003</v>
      </c>
      <c r="BI231">
        <f t="shared" si="134"/>
        <v>432.79600000000005</v>
      </c>
      <c r="BJ231">
        <f t="shared" si="135"/>
        <v>0</v>
      </c>
      <c r="BM231" s="1" t="str" cm="1">
        <f t="array" ref="BM231">IF(INDEX(Utilities!231:231,$B$15 + 6)="","",INDEX(Utilities!231:231,$B$15 + 6))</f>
        <v/>
      </c>
      <c r="BO231">
        <f t="shared" si="167"/>
        <v>2241</v>
      </c>
      <c r="BP231">
        <f t="shared" si="158"/>
        <v>2040</v>
      </c>
      <c r="BQ231" cm="1">
        <f t="array" ref="BQ231">IF(BP231&gt;=MAX($D$3:$D$100),MAX($D$3:$D$100),IF(BO231&lt;$D$3,$D$3,INDEX($D$3:$D$100,MATCH(BO231,$D$3:$D$100)+1)))</f>
        <v>2040</v>
      </c>
      <c r="BR231">
        <f t="shared" si="159"/>
        <v>6.1510000000000007</v>
      </c>
      <c r="BS231">
        <f t="shared" si="160"/>
        <v>6.1510000000000007</v>
      </c>
      <c r="BT231">
        <f t="shared" si="161"/>
        <v>6.1510000000000007</v>
      </c>
      <c r="BU231">
        <f t="shared" si="136"/>
        <v>6556.9660000000003</v>
      </c>
      <c r="BV231">
        <f t="shared" si="137"/>
        <v>0</v>
      </c>
    </row>
    <row r="232" spans="7:74" x14ac:dyDescent="0.25">
      <c r="G232">
        <f t="shared" si="162"/>
        <v>2242</v>
      </c>
      <c r="H232">
        <f t="shared" si="138"/>
        <v>2040</v>
      </c>
      <c r="I232" cm="1">
        <f t="array" ref="I232">IF(H232&gt;=MAX($D$3:$D$100),MAX($D$3:$D$100),IF(G232&lt;$D$3,$D$3,INDEX($D$3:$D$100,MATCH(G232,$D$3:$D$100)+1)))</f>
        <v>2040</v>
      </c>
      <c r="J232">
        <f t="shared" si="139"/>
        <v>4.0300000000000002E-2</v>
      </c>
      <c r="K232">
        <f t="shared" si="140"/>
        <v>4.0300000000000002E-2</v>
      </c>
      <c r="L232">
        <f t="shared" si="141"/>
        <v>4.0300000000000002E-2</v>
      </c>
      <c r="M232">
        <f t="shared" si="126"/>
        <v>42.959800000000001</v>
      </c>
      <c r="N232">
        <f t="shared" si="127"/>
        <v>0</v>
      </c>
      <c r="S232">
        <f t="shared" si="163"/>
        <v>2242</v>
      </c>
      <c r="T232">
        <f t="shared" si="142"/>
        <v>2040</v>
      </c>
      <c r="U232" cm="1">
        <f t="array" ref="U232">IF(T232&gt;=MAX($D$3:$D$100),MAX($D$3:$D$100),IF(S232&lt;$D$3,$D$3,INDEX($D$3:$D$100,MATCH(S232,$D$3:$D$100)+1)))</f>
        <v>2040</v>
      </c>
      <c r="V232">
        <f t="shared" si="143"/>
        <v>2.73E-5</v>
      </c>
      <c r="W232">
        <f t="shared" si="144"/>
        <v>2.73E-5</v>
      </c>
      <c r="X232">
        <f t="shared" si="145"/>
        <v>2.73E-5</v>
      </c>
      <c r="Y232">
        <f t="shared" si="128"/>
        <v>2.9101800000000001E-2</v>
      </c>
      <c r="Z232">
        <f t="shared" si="129"/>
        <v>0</v>
      </c>
      <c r="AE232">
        <f t="shared" si="164"/>
        <v>2242</v>
      </c>
      <c r="AF232">
        <f t="shared" si="146"/>
        <v>2040</v>
      </c>
      <c r="AG232" cm="1">
        <f t="array" ref="AG232">IF(AF232&gt;=MAX($D$3:$D$100),MAX($D$3:$D$100),IF(AE232&lt;$D$3,$D$3,INDEX($D$3:$D$100,MATCH(AE232,$D$3:$D$100)+1)))</f>
        <v>2040</v>
      </c>
      <c r="AH232">
        <f t="shared" si="147"/>
        <v>2.6800000000000001E-4</v>
      </c>
      <c r="AI232">
        <f t="shared" si="148"/>
        <v>2.6800000000000001E-4</v>
      </c>
      <c r="AJ232">
        <f t="shared" si="149"/>
        <v>2.6800000000000001E-4</v>
      </c>
      <c r="AK232">
        <f t="shared" si="130"/>
        <v>0.285688</v>
      </c>
      <c r="AL232">
        <f t="shared" si="131"/>
        <v>0</v>
      </c>
      <c r="AN232" s="1" t="str" cm="1">
        <f t="array" ref="AN232">IF(INDEX(Utilities!232:232,$B$15)="","",INDEX(Utilities!232:232,$B$15))</f>
        <v/>
      </c>
      <c r="AO232" s="1" t="str" cm="1">
        <f t="array" ref="AO232">IF(INDEX(Utilities!232:232,$B$15 + 4)="","",INDEX(Utilities!232:232,$B$15 + 4))</f>
        <v/>
      </c>
      <c r="AQ232">
        <f t="shared" si="165"/>
        <v>2242</v>
      </c>
      <c r="AR232">
        <f t="shared" si="150"/>
        <v>2040</v>
      </c>
      <c r="AS232" cm="1">
        <f t="array" ref="AS232">IF(AR232&gt;=MAX($D$3:$D$100),MAX($D$3:$D$100),IF(AQ232&lt;$D$3,$D$3,INDEX($D$3:$D$100,MATCH(AQ232,$D$3:$D$100)+1)))</f>
        <v>2040</v>
      </c>
      <c r="AT232">
        <f t="shared" si="151"/>
        <v>6.0300000000000002E-5</v>
      </c>
      <c r="AU232">
        <f t="shared" si="152"/>
        <v>6.0300000000000002E-5</v>
      </c>
      <c r="AV232">
        <f t="shared" si="153"/>
        <v>6.0300000000000002E-5</v>
      </c>
      <c r="AW232">
        <f t="shared" si="132"/>
        <v>6.4279799999999998E-2</v>
      </c>
      <c r="AX232">
        <f t="shared" si="133"/>
        <v>0</v>
      </c>
      <c r="BC232">
        <f t="shared" si="166"/>
        <v>2242</v>
      </c>
      <c r="BD232">
        <f t="shared" si="154"/>
        <v>2040</v>
      </c>
      <c r="BE232" cm="1">
        <f t="array" ref="BE232">IF(BD232&gt;=MAX($D$3:$D$100),MAX($D$3:$D$100),IF(BC232&lt;$D$3,$D$3,INDEX($D$3:$D$100,MATCH(BC232,$D$3:$D$100)+1)))</f>
        <v>2040</v>
      </c>
      <c r="BF232">
        <f t="shared" si="155"/>
        <v>0.40600000000000003</v>
      </c>
      <c r="BG232">
        <f t="shared" si="156"/>
        <v>0.40600000000000003</v>
      </c>
      <c r="BH232">
        <f t="shared" si="157"/>
        <v>0.40600000000000003</v>
      </c>
      <c r="BI232">
        <f t="shared" si="134"/>
        <v>432.79600000000005</v>
      </c>
      <c r="BJ232">
        <f t="shared" si="135"/>
        <v>0</v>
      </c>
      <c r="BM232" s="1" t="str" cm="1">
        <f t="array" ref="BM232">IF(INDEX(Utilities!232:232,$B$15 + 6)="","",INDEX(Utilities!232:232,$B$15 + 6))</f>
        <v/>
      </c>
      <c r="BO232">
        <f t="shared" si="167"/>
        <v>2242</v>
      </c>
      <c r="BP232">
        <f t="shared" si="158"/>
        <v>2040</v>
      </c>
      <c r="BQ232" cm="1">
        <f t="array" ref="BQ232">IF(BP232&gt;=MAX($D$3:$D$100),MAX($D$3:$D$100),IF(BO232&lt;$D$3,$D$3,INDEX($D$3:$D$100,MATCH(BO232,$D$3:$D$100)+1)))</f>
        <v>2040</v>
      </c>
      <c r="BR232">
        <f t="shared" si="159"/>
        <v>6.1510000000000007</v>
      </c>
      <c r="BS232">
        <f t="shared" si="160"/>
        <v>6.1510000000000007</v>
      </c>
      <c r="BT232">
        <f t="shared" si="161"/>
        <v>6.1510000000000007</v>
      </c>
      <c r="BU232">
        <f t="shared" si="136"/>
        <v>6556.9660000000003</v>
      </c>
      <c r="BV232">
        <f t="shared" si="137"/>
        <v>0</v>
      </c>
    </row>
    <row r="233" spans="7:74" x14ac:dyDescent="0.25">
      <c r="G233">
        <f t="shared" si="162"/>
        <v>2243</v>
      </c>
      <c r="H233">
        <f t="shared" si="138"/>
        <v>2040</v>
      </c>
      <c r="I233" cm="1">
        <f t="array" ref="I233">IF(H233&gt;=MAX($D$3:$D$100),MAX($D$3:$D$100),IF(G233&lt;$D$3,$D$3,INDEX($D$3:$D$100,MATCH(G233,$D$3:$D$100)+1)))</f>
        <v>2040</v>
      </c>
      <c r="J233">
        <f t="shared" si="139"/>
        <v>4.0300000000000002E-2</v>
      </c>
      <c r="K233">
        <f t="shared" si="140"/>
        <v>4.0300000000000002E-2</v>
      </c>
      <c r="L233">
        <f t="shared" si="141"/>
        <v>4.0300000000000002E-2</v>
      </c>
      <c r="M233">
        <f t="shared" si="126"/>
        <v>42.959800000000001</v>
      </c>
      <c r="N233">
        <f t="shared" si="127"/>
        <v>0</v>
      </c>
      <c r="S233">
        <f t="shared" si="163"/>
        <v>2243</v>
      </c>
      <c r="T233">
        <f t="shared" si="142"/>
        <v>2040</v>
      </c>
      <c r="U233" cm="1">
        <f t="array" ref="U233">IF(T233&gt;=MAX($D$3:$D$100),MAX($D$3:$D$100),IF(S233&lt;$D$3,$D$3,INDEX($D$3:$D$100,MATCH(S233,$D$3:$D$100)+1)))</f>
        <v>2040</v>
      </c>
      <c r="V233">
        <f t="shared" si="143"/>
        <v>2.73E-5</v>
      </c>
      <c r="W233">
        <f t="shared" si="144"/>
        <v>2.73E-5</v>
      </c>
      <c r="X233">
        <f t="shared" si="145"/>
        <v>2.73E-5</v>
      </c>
      <c r="Y233">
        <f t="shared" si="128"/>
        <v>2.9101800000000001E-2</v>
      </c>
      <c r="Z233">
        <f t="shared" si="129"/>
        <v>0</v>
      </c>
      <c r="AE233">
        <f t="shared" si="164"/>
        <v>2243</v>
      </c>
      <c r="AF233">
        <f t="shared" si="146"/>
        <v>2040</v>
      </c>
      <c r="AG233" cm="1">
        <f t="array" ref="AG233">IF(AF233&gt;=MAX($D$3:$D$100),MAX($D$3:$D$100),IF(AE233&lt;$D$3,$D$3,INDEX($D$3:$D$100,MATCH(AE233,$D$3:$D$100)+1)))</f>
        <v>2040</v>
      </c>
      <c r="AH233">
        <f t="shared" si="147"/>
        <v>2.6800000000000001E-4</v>
      </c>
      <c r="AI233">
        <f t="shared" si="148"/>
        <v>2.6800000000000001E-4</v>
      </c>
      <c r="AJ233">
        <f t="shared" si="149"/>
        <v>2.6800000000000001E-4</v>
      </c>
      <c r="AK233">
        <f t="shared" si="130"/>
        <v>0.285688</v>
      </c>
      <c r="AL233">
        <f t="shared" si="131"/>
        <v>0</v>
      </c>
      <c r="AN233" s="1" t="str" cm="1">
        <f t="array" ref="AN233">IF(INDEX(Utilities!233:233,$B$15)="","",INDEX(Utilities!233:233,$B$15))</f>
        <v/>
      </c>
      <c r="AO233" s="1" t="str" cm="1">
        <f t="array" ref="AO233">IF(INDEX(Utilities!233:233,$B$15 + 4)="","",INDEX(Utilities!233:233,$B$15 + 4))</f>
        <v/>
      </c>
      <c r="AQ233">
        <f t="shared" si="165"/>
        <v>2243</v>
      </c>
      <c r="AR233">
        <f t="shared" si="150"/>
        <v>2040</v>
      </c>
      <c r="AS233" cm="1">
        <f t="array" ref="AS233">IF(AR233&gt;=MAX($D$3:$D$100),MAX($D$3:$D$100),IF(AQ233&lt;$D$3,$D$3,INDEX($D$3:$D$100,MATCH(AQ233,$D$3:$D$100)+1)))</f>
        <v>2040</v>
      </c>
      <c r="AT233">
        <f t="shared" si="151"/>
        <v>6.0300000000000002E-5</v>
      </c>
      <c r="AU233">
        <f t="shared" si="152"/>
        <v>6.0300000000000002E-5</v>
      </c>
      <c r="AV233">
        <f t="shared" si="153"/>
        <v>6.0300000000000002E-5</v>
      </c>
      <c r="AW233">
        <f t="shared" si="132"/>
        <v>6.4279799999999998E-2</v>
      </c>
      <c r="AX233">
        <f t="shared" si="133"/>
        <v>0</v>
      </c>
      <c r="BC233">
        <f t="shared" si="166"/>
        <v>2243</v>
      </c>
      <c r="BD233">
        <f t="shared" si="154"/>
        <v>2040</v>
      </c>
      <c r="BE233" cm="1">
        <f t="array" ref="BE233">IF(BD233&gt;=MAX($D$3:$D$100),MAX($D$3:$D$100),IF(BC233&lt;$D$3,$D$3,INDEX($D$3:$D$100,MATCH(BC233,$D$3:$D$100)+1)))</f>
        <v>2040</v>
      </c>
      <c r="BF233">
        <f t="shared" si="155"/>
        <v>0.40600000000000003</v>
      </c>
      <c r="BG233">
        <f t="shared" si="156"/>
        <v>0.40600000000000003</v>
      </c>
      <c r="BH233">
        <f t="shared" si="157"/>
        <v>0.40600000000000003</v>
      </c>
      <c r="BI233">
        <f t="shared" si="134"/>
        <v>432.79600000000005</v>
      </c>
      <c r="BJ233">
        <f t="shared" si="135"/>
        <v>0</v>
      </c>
      <c r="BM233" s="1" t="str" cm="1">
        <f t="array" ref="BM233">IF(INDEX(Utilities!233:233,$B$15 + 6)="","",INDEX(Utilities!233:233,$B$15 + 6))</f>
        <v/>
      </c>
      <c r="BO233">
        <f t="shared" si="167"/>
        <v>2243</v>
      </c>
      <c r="BP233">
        <f t="shared" si="158"/>
        <v>2040</v>
      </c>
      <c r="BQ233" cm="1">
        <f t="array" ref="BQ233">IF(BP233&gt;=MAX($D$3:$D$100),MAX($D$3:$D$100),IF(BO233&lt;$D$3,$D$3,INDEX($D$3:$D$100,MATCH(BO233,$D$3:$D$100)+1)))</f>
        <v>2040</v>
      </c>
      <c r="BR233">
        <f t="shared" si="159"/>
        <v>6.1510000000000007</v>
      </c>
      <c r="BS233">
        <f t="shared" si="160"/>
        <v>6.1510000000000007</v>
      </c>
      <c r="BT233">
        <f t="shared" si="161"/>
        <v>6.1510000000000007</v>
      </c>
      <c r="BU233">
        <f t="shared" si="136"/>
        <v>6556.9660000000003</v>
      </c>
      <c r="BV233">
        <f t="shared" si="137"/>
        <v>0</v>
      </c>
    </row>
    <row r="234" spans="7:74" x14ac:dyDescent="0.25">
      <c r="G234">
        <f t="shared" si="162"/>
        <v>2244</v>
      </c>
      <c r="H234">
        <f t="shared" si="138"/>
        <v>2040</v>
      </c>
      <c r="I234" cm="1">
        <f t="array" ref="I234">IF(H234&gt;=MAX($D$3:$D$100),MAX($D$3:$D$100),IF(G234&lt;$D$3,$D$3,INDEX($D$3:$D$100,MATCH(G234,$D$3:$D$100)+1)))</f>
        <v>2040</v>
      </c>
      <c r="J234">
        <f t="shared" si="139"/>
        <v>4.0300000000000002E-2</v>
      </c>
      <c r="K234">
        <f t="shared" si="140"/>
        <v>4.0300000000000002E-2</v>
      </c>
      <c r="L234">
        <f t="shared" si="141"/>
        <v>4.0300000000000002E-2</v>
      </c>
      <c r="M234">
        <f t="shared" si="126"/>
        <v>42.959800000000001</v>
      </c>
      <c r="N234">
        <f t="shared" si="127"/>
        <v>0</v>
      </c>
      <c r="S234">
        <f t="shared" si="163"/>
        <v>2244</v>
      </c>
      <c r="T234">
        <f t="shared" si="142"/>
        <v>2040</v>
      </c>
      <c r="U234" cm="1">
        <f t="array" ref="U234">IF(T234&gt;=MAX($D$3:$D$100),MAX($D$3:$D$100),IF(S234&lt;$D$3,$D$3,INDEX($D$3:$D$100,MATCH(S234,$D$3:$D$100)+1)))</f>
        <v>2040</v>
      </c>
      <c r="V234">
        <f t="shared" si="143"/>
        <v>2.73E-5</v>
      </c>
      <c r="W234">
        <f t="shared" si="144"/>
        <v>2.73E-5</v>
      </c>
      <c r="X234">
        <f t="shared" si="145"/>
        <v>2.73E-5</v>
      </c>
      <c r="Y234">
        <f t="shared" si="128"/>
        <v>2.9101800000000001E-2</v>
      </c>
      <c r="Z234">
        <f t="shared" si="129"/>
        <v>0</v>
      </c>
      <c r="AE234">
        <f t="shared" si="164"/>
        <v>2244</v>
      </c>
      <c r="AF234">
        <f t="shared" si="146"/>
        <v>2040</v>
      </c>
      <c r="AG234" cm="1">
        <f t="array" ref="AG234">IF(AF234&gt;=MAX($D$3:$D$100),MAX($D$3:$D$100),IF(AE234&lt;$D$3,$D$3,INDEX($D$3:$D$100,MATCH(AE234,$D$3:$D$100)+1)))</f>
        <v>2040</v>
      </c>
      <c r="AH234">
        <f t="shared" si="147"/>
        <v>2.6800000000000001E-4</v>
      </c>
      <c r="AI234">
        <f t="shared" si="148"/>
        <v>2.6800000000000001E-4</v>
      </c>
      <c r="AJ234">
        <f t="shared" si="149"/>
        <v>2.6800000000000001E-4</v>
      </c>
      <c r="AK234">
        <f t="shared" si="130"/>
        <v>0.285688</v>
      </c>
      <c r="AL234">
        <f t="shared" si="131"/>
        <v>0</v>
      </c>
      <c r="AN234" s="1" t="str" cm="1">
        <f t="array" ref="AN234">IF(INDEX(Utilities!234:234,$B$15)="","",INDEX(Utilities!234:234,$B$15))</f>
        <v/>
      </c>
      <c r="AO234" s="1" t="str" cm="1">
        <f t="array" ref="AO234">IF(INDEX(Utilities!234:234,$B$15 + 4)="","",INDEX(Utilities!234:234,$B$15 + 4))</f>
        <v/>
      </c>
      <c r="AQ234">
        <f t="shared" si="165"/>
        <v>2244</v>
      </c>
      <c r="AR234">
        <f t="shared" si="150"/>
        <v>2040</v>
      </c>
      <c r="AS234" cm="1">
        <f t="array" ref="AS234">IF(AR234&gt;=MAX($D$3:$D$100),MAX($D$3:$D$100),IF(AQ234&lt;$D$3,$D$3,INDEX($D$3:$D$100,MATCH(AQ234,$D$3:$D$100)+1)))</f>
        <v>2040</v>
      </c>
      <c r="AT234">
        <f t="shared" si="151"/>
        <v>6.0300000000000002E-5</v>
      </c>
      <c r="AU234">
        <f t="shared" si="152"/>
        <v>6.0300000000000002E-5</v>
      </c>
      <c r="AV234">
        <f t="shared" si="153"/>
        <v>6.0300000000000002E-5</v>
      </c>
      <c r="AW234">
        <f t="shared" si="132"/>
        <v>6.4279799999999998E-2</v>
      </c>
      <c r="AX234">
        <f t="shared" si="133"/>
        <v>0</v>
      </c>
      <c r="BC234">
        <f t="shared" si="166"/>
        <v>2244</v>
      </c>
      <c r="BD234">
        <f t="shared" si="154"/>
        <v>2040</v>
      </c>
      <c r="BE234" cm="1">
        <f t="array" ref="BE234">IF(BD234&gt;=MAX($D$3:$D$100),MAX($D$3:$D$100),IF(BC234&lt;$D$3,$D$3,INDEX($D$3:$D$100,MATCH(BC234,$D$3:$D$100)+1)))</f>
        <v>2040</v>
      </c>
      <c r="BF234">
        <f t="shared" si="155"/>
        <v>0.40600000000000003</v>
      </c>
      <c r="BG234">
        <f t="shared" si="156"/>
        <v>0.40600000000000003</v>
      </c>
      <c r="BH234">
        <f t="shared" si="157"/>
        <v>0.40600000000000003</v>
      </c>
      <c r="BI234">
        <f t="shared" si="134"/>
        <v>432.79600000000005</v>
      </c>
      <c r="BJ234">
        <f t="shared" si="135"/>
        <v>0</v>
      </c>
      <c r="BM234" s="1" t="str" cm="1">
        <f t="array" ref="BM234">IF(INDEX(Utilities!234:234,$B$15 + 6)="","",INDEX(Utilities!234:234,$B$15 + 6))</f>
        <v/>
      </c>
      <c r="BO234">
        <f t="shared" si="167"/>
        <v>2244</v>
      </c>
      <c r="BP234">
        <f t="shared" si="158"/>
        <v>2040</v>
      </c>
      <c r="BQ234" cm="1">
        <f t="array" ref="BQ234">IF(BP234&gt;=MAX($D$3:$D$100),MAX($D$3:$D$100),IF(BO234&lt;$D$3,$D$3,INDEX($D$3:$D$100,MATCH(BO234,$D$3:$D$100)+1)))</f>
        <v>2040</v>
      </c>
      <c r="BR234">
        <f t="shared" si="159"/>
        <v>6.1510000000000007</v>
      </c>
      <c r="BS234">
        <f t="shared" si="160"/>
        <v>6.1510000000000007</v>
      </c>
      <c r="BT234">
        <f t="shared" si="161"/>
        <v>6.1510000000000007</v>
      </c>
      <c r="BU234">
        <f t="shared" si="136"/>
        <v>6556.9660000000003</v>
      </c>
      <c r="BV234">
        <f t="shared" si="137"/>
        <v>0</v>
      </c>
    </row>
    <row r="235" spans="7:74" x14ac:dyDescent="0.25">
      <c r="G235">
        <f t="shared" si="162"/>
        <v>2245</v>
      </c>
      <c r="H235">
        <f t="shared" si="138"/>
        <v>2040</v>
      </c>
      <c r="I235" cm="1">
        <f t="array" ref="I235">IF(H235&gt;=MAX($D$3:$D$100),MAX($D$3:$D$100),IF(G235&lt;$D$3,$D$3,INDEX($D$3:$D$100,MATCH(G235,$D$3:$D$100)+1)))</f>
        <v>2040</v>
      </c>
      <c r="J235">
        <f t="shared" si="139"/>
        <v>4.0300000000000002E-2</v>
      </c>
      <c r="K235">
        <f t="shared" si="140"/>
        <v>4.0300000000000002E-2</v>
      </c>
      <c r="L235">
        <f t="shared" si="141"/>
        <v>4.0300000000000002E-2</v>
      </c>
      <c r="M235">
        <f t="shared" si="126"/>
        <v>42.959800000000001</v>
      </c>
      <c r="N235">
        <f t="shared" si="127"/>
        <v>0</v>
      </c>
      <c r="S235">
        <f t="shared" si="163"/>
        <v>2245</v>
      </c>
      <c r="T235">
        <f t="shared" si="142"/>
        <v>2040</v>
      </c>
      <c r="U235" cm="1">
        <f t="array" ref="U235">IF(T235&gt;=MAX($D$3:$D$100),MAX($D$3:$D$100),IF(S235&lt;$D$3,$D$3,INDEX($D$3:$D$100,MATCH(S235,$D$3:$D$100)+1)))</f>
        <v>2040</v>
      </c>
      <c r="V235">
        <f t="shared" si="143"/>
        <v>2.73E-5</v>
      </c>
      <c r="W235">
        <f t="shared" si="144"/>
        <v>2.73E-5</v>
      </c>
      <c r="X235">
        <f t="shared" si="145"/>
        <v>2.73E-5</v>
      </c>
      <c r="Y235">
        <f t="shared" si="128"/>
        <v>2.9101800000000001E-2</v>
      </c>
      <c r="Z235">
        <f t="shared" si="129"/>
        <v>0</v>
      </c>
      <c r="AE235">
        <f t="shared" si="164"/>
        <v>2245</v>
      </c>
      <c r="AF235">
        <f t="shared" si="146"/>
        <v>2040</v>
      </c>
      <c r="AG235" cm="1">
        <f t="array" ref="AG235">IF(AF235&gt;=MAX($D$3:$D$100),MAX($D$3:$D$100),IF(AE235&lt;$D$3,$D$3,INDEX($D$3:$D$100,MATCH(AE235,$D$3:$D$100)+1)))</f>
        <v>2040</v>
      </c>
      <c r="AH235">
        <f t="shared" si="147"/>
        <v>2.6800000000000001E-4</v>
      </c>
      <c r="AI235">
        <f t="shared" si="148"/>
        <v>2.6800000000000001E-4</v>
      </c>
      <c r="AJ235">
        <f t="shared" si="149"/>
        <v>2.6800000000000001E-4</v>
      </c>
      <c r="AK235">
        <f t="shared" si="130"/>
        <v>0.285688</v>
      </c>
      <c r="AL235">
        <f t="shared" si="131"/>
        <v>0</v>
      </c>
      <c r="AN235" s="1" t="str" cm="1">
        <f t="array" ref="AN235">IF(INDEX(Utilities!235:235,$B$15)="","",INDEX(Utilities!235:235,$B$15))</f>
        <v/>
      </c>
      <c r="AO235" s="1" t="str" cm="1">
        <f t="array" ref="AO235">IF(INDEX(Utilities!235:235,$B$15 + 4)="","",INDEX(Utilities!235:235,$B$15 + 4))</f>
        <v/>
      </c>
      <c r="AQ235">
        <f t="shared" si="165"/>
        <v>2245</v>
      </c>
      <c r="AR235">
        <f t="shared" si="150"/>
        <v>2040</v>
      </c>
      <c r="AS235" cm="1">
        <f t="array" ref="AS235">IF(AR235&gt;=MAX($D$3:$D$100),MAX($D$3:$D$100),IF(AQ235&lt;$D$3,$D$3,INDEX($D$3:$D$100,MATCH(AQ235,$D$3:$D$100)+1)))</f>
        <v>2040</v>
      </c>
      <c r="AT235">
        <f t="shared" si="151"/>
        <v>6.0300000000000002E-5</v>
      </c>
      <c r="AU235">
        <f t="shared" si="152"/>
        <v>6.0300000000000002E-5</v>
      </c>
      <c r="AV235">
        <f t="shared" si="153"/>
        <v>6.0300000000000002E-5</v>
      </c>
      <c r="AW235">
        <f t="shared" si="132"/>
        <v>6.4279799999999998E-2</v>
      </c>
      <c r="AX235">
        <f t="shared" si="133"/>
        <v>0</v>
      </c>
      <c r="BC235">
        <f t="shared" si="166"/>
        <v>2245</v>
      </c>
      <c r="BD235">
        <f t="shared" si="154"/>
        <v>2040</v>
      </c>
      <c r="BE235" cm="1">
        <f t="array" ref="BE235">IF(BD235&gt;=MAX($D$3:$D$100),MAX($D$3:$D$100),IF(BC235&lt;$D$3,$D$3,INDEX($D$3:$D$100,MATCH(BC235,$D$3:$D$100)+1)))</f>
        <v>2040</v>
      </c>
      <c r="BF235">
        <f t="shared" si="155"/>
        <v>0.40600000000000003</v>
      </c>
      <c r="BG235">
        <f t="shared" si="156"/>
        <v>0.40600000000000003</v>
      </c>
      <c r="BH235">
        <f t="shared" si="157"/>
        <v>0.40600000000000003</v>
      </c>
      <c r="BI235">
        <f t="shared" si="134"/>
        <v>432.79600000000005</v>
      </c>
      <c r="BJ235">
        <f t="shared" si="135"/>
        <v>0</v>
      </c>
      <c r="BM235" s="1" t="str" cm="1">
        <f t="array" ref="BM235">IF(INDEX(Utilities!235:235,$B$15 + 6)="","",INDEX(Utilities!235:235,$B$15 + 6))</f>
        <v/>
      </c>
      <c r="BO235">
        <f t="shared" si="167"/>
        <v>2245</v>
      </c>
      <c r="BP235">
        <f t="shared" si="158"/>
        <v>2040</v>
      </c>
      <c r="BQ235" cm="1">
        <f t="array" ref="BQ235">IF(BP235&gt;=MAX($D$3:$D$100),MAX($D$3:$D$100),IF(BO235&lt;$D$3,$D$3,INDEX($D$3:$D$100,MATCH(BO235,$D$3:$D$100)+1)))</f>
        <v>2040</v>
      </c>
      <c r="BR235">
        <f t="shared" si="159"/>
        <v>6.1510000000000007</v>
      </c>
      <c r="BS235">
        <f t="shared" si="160"/>
        <v>6.1510000000000007</v>
      </c>
      <c r="BT235">
        <f t="shared" si="161"/>
        <v>6.1510000000000007</v>
      </c>
      <c r="BU235">
        <f t="shared" si="136"/>
        <v>6556.9660000000003</v>
      </c>
      <c r="BV235">
        <f t="shared" si="137"/>
        <v>0</v>
      </c>
    </row>
    <row r="236" spans="7:74" x14ac:dyDescent="0.25">
      <c r="G236">
        <f t="shared" si="162"/>
        <v>2246</v>
      </c>
      <c r="H236">
        <f t="shared" si="138"/>
        <v>2040</v>
      </c>
      <c r="I236" cm="1">
        <f t="array" ref="I236">IF(H236&gt;=MAX($D$3:$D$100),MAX($D$3:$D$100),IF(G236&lt;$D$3,$D$3,INDEX($D$3:$D$100,MATCH(G236,$D$3:$D$100)+1)))</f>
        <v>2040</v>
      </c>
      <c r="J236">
        <f t="shared" si="139"/>
        <v>4.0300000000000002E-2</v>
      </c>
      <c r="K236">
        <f t="shared" si="140"/>
        <v>4.0300000000000002E-2</v>
      </c>
      <c r="L236">
        <f t="shared" si="141"/>
        <v>4.0300000000000002E-2</v>
      </c>
      <c r="M236">
        <f t="shared" si="126"/>
        <v>42.959800000000001</v>
      </c>
      <c r="N236">
        <f t="shared" si="127"/>
        <v>0</v>
      </c>
      <c r="S236">
        <f t="shared" si="163"/>
        <v>2246</v>
      </c>
      <c r="T236">
        <f t="shared" si="142"/>
        <v>2040</v>
      </c>
      <c r="U236" cm="1">
        <f t="array" ref="U236">IF(T236&gt;=MAX($D$3:$D$100),MAX($D$3:$D$100),IF(S236&lt;$D$3,$D$3,INDEX($D$3:$D$100,MATCH(S236,$D$3:$D$100)+1)))</f>
        <v>2040</v>
      </c>
      <c r="V236">
        <f t="shared" si="143"/>
        <v>2.73E-5</v>
      </c>
      <c r="W236">
        <f t="shared" si="144"/>
        <v>2.73E-5</v>
      </c>
      <c r="X236">
        <f t="shared" si="145"/>
        <v>2.73E-5</v>
      </c>
      <c r="Y236">
        <f t="shared" si="128"/>
        <v>2.9101800000000001E-2</v>
      </c>
      <c r="Z236">
        <f t="shared" si="129"/>
        <v>0</v>
      </c>
      <c r="AE236">
        <f t="shared" si="164"/>
        <v>2246</v>
      </c>
      <c r="AF236">
        <f t="shared" si="146"/>
        <v>2040</v>
      </c>
      <c r="AG236" cm="1">
        <f t="array" ref="AG236">IF(AF236&gt;=MAX($D$3:$D$100),MAX($D$3:$D$100),IF(AE236&lt;$D$3,$D$3,INDEX($D$3:$D$100,MATCH(AE236,$D$3:$D$100)+1)))</f>
        <v>2040</v>
      </c>
      <c r="AH236">
        <f t="shared" si="147"/>
        <v>2.6800000000000001E-4</v>
      </c>
      <c r="AI236">
        <f t="shared" si="148"/>
        <v>2.6800000000000001E-4</v>
      </c>
      <c r="AJ236">
        <f t="shared" si="149"/>
        <v>2.6800000000000001E-4</v>
      </c>
      <c r="AK236">
        <f t="shared" si="130"/>
        <v>0.285688</v>
      </c>
      <c r="AL236">
        <f t="shared" si="131"/>
        <v>0</v>
      </c>
      <c r="AN236" s="1" t="str" cm="1">
        <f t="array" ref="AN236">IF(INDEX(Utilities!236:236,$B$15)="","",INDEX(Utilities!236:236,$B$15))</f>
        <v/>
      </c>
      <c r="AO236" s="1" t="str" cm="1">
        <f t="array" ref="AO236">IF(INDEX(Utilities!236:236,$B$15 + 4)="","",INDEX(Utilities!236:236,$B$15 + 4))</f>
        <v/>
      </c>
      <c r="AQ236">
        <f t="shared" si="165"/>
        <v>2246</v>
      </c>
      <c r="AR236">
        <f t="shared" si="150"/>
        <v>2040</v>
      </c>
      <c r="AS236" cm="1">
        <f t="array" ref="AS236">IF(AR236&gt;=MAX($D$3:$D$100),MAX($D$3:$D$100),IF(AQ236&lt;$D$3,$D$3,INDEX($D$3:$D$100,MATCH(AQ236,$D$3:$D$100)+1)))</f>
        <v>2040</v>
      </c>
      <c r="AT236">
        <f t="shared" si="151"/>
        <v>6.0300000000000002E-5</v>
      </c>
      <c r="AU236">
        <f t="shared" si="152"/>
        <v>6.0300000000000002E-5</v>
      </c>
      <c r="AV236">
        <f t="shared" si="153"/>
        <v>6.0300000000000002E-5</v>
      </c>
      <c r="AW236">
        <f t="shared" si="132"/>
        <v>6.4279799999999998E-2</v>
      </c>
      <c r="AX236">
        <f t="shared" si="133"/>
        <v>0</v>
      </c>
      <c r="BC236">
        <f t="shared" si="166"/>
        <v>2246</v>
      </c>
      <c r="BD236">
        <f t="shared" si="154"/>
        <v>2040</v>
      </c>
      <c r="BE236" cm="1">
        <f t="array" ref="BE236">IF(BD236&gt;=MAX($D$3:$D$100),MAX($D$3:$D$100),IF(BC236&lt;$D$3,$D$3,INDEX($D$3:$D$100,MATCH(BC236,$D$3:$D$100)+1)))</f>
        <v>2040</v>
      </c>
      <c r="BF236">
        <f t="shared" si="155"/>
        <v>0.40600000000000003</v>
      </c>
      <c r="BG236">
        <f t="shared" si="156"/>
        <v>0.40600000000000003</v>
      </c>
      <c r="BH236">
        <f t="shared" si="157"/>
        <v>0.40600000000000003</v>
      </c>
      <c r="BI236">
        <f t="shared" si="134"/>
        <v>432.79600000000005</v>
      </c>
      <c r="BJ236">
        <f t="shared" si="135"/>
        <v>0</v>
      </c>
      <c r="BM236" s="1" t="str" cm="1">
        <f t="array" ref="BM236">IF(INDEX(Utilities!236:236,$B$15 + 6)="","",INDEX(Utilities!236:236,$B$15 + 6))</f>
        <v/>
      </c>
      <c r="BO236">
        <f t="shared" si="167"/>
        <v>2246</v>
      </c>
      <c r="BP236">
        <f t="shared" si="158"/>
        <v>2040</v>
      </c>
      <c r="BQ236" cm="1">
        <f t="array" ref="BQ236">IF(BP236&gt;=MAX($D$3:$D$100),MAX($D$3:$D$100),IF(BO236&lt;$D$3,$D$3,INDEX($D$3:$D$100,MATCH(BO236,$D$3:$D$100)+1)))</f>
        <v>2040</v>
      </c>
      <c r="BR236">
        <f t="shared" si="159"/>
        <v>6.1510000000000007</v>
      </c>
      <c r="BS236">
        <f t="shared" si="160"/>
        <v>6.1510000000000007</v>
      </c>
      <c r="BT236">
        <f t="shared" si="161"/>
        <v>6.1510000000000007</v>
      </c>
      <c r="BU236">
        <f t="shared" si="136"/>
        <v>6556.9660000000003</v>
      </c>
      <c r="BV236">
        <f t="shared" si="137"/>
        <v>0</v>
      </c>
    </row>
    <row r="237" spans="7:74" x14ac:dyDescent="0.25">
      <c r="G237">
        <f t="shared" si="162"/>
        <v>2247</v>
      </c>
      <c r="H237">
        <f t="shared" si="138"/>
        <v>2040</v>
      </c>
      <c r="I237" cm="1">
        <f t="array" ref="I237">IF(H237&gt;=MAX($D$3:$D$100),MAX($D$3:$D$100),IF(G237&lt;$D$3,$D$3,INDEX($D$3:$D$100,MATCH(G237,$D$3:$D$100)+1)))</f>
        <v>2040</v>
      </c>
      <c r="J237">
        <f t="shared" si="139"/>
        <v>4.0300000000000002E-2</v>
      </c>
      <c r="K237">
        <f t="shared" si="140"/>
        <v>4.0300000000000002E-2</v>
      </c>
      <c r="L237">
        <f t="shared" si="141"/>
        <v>4.0300000000000002E-2</v>
      </c>
      <c r="M237">
        <f t="shared" si="126"/>
        <v>42.959800000000001</v>
      </c>
      <c r="N237">
        <f t="shared" si="127"/>
        <v>0</v>
      </c>
      <c r="S237">
        <f t="shared" si="163"/>
        <v>2247</v>
      </c>
      <c r="T237">
        <f t="shared" si="142"/>
        <v>2040</v>
      </c>
      <c r="U237" cm="1">
        <f t="array" ref="U237">IF(T237&gt;=MAX($D$3:$D$100),MAX($D$3:$D$100),IF(S237&lt;$D$3,$D$3,INDEX($D$3:$D$100,MATCH(S237,$D$3:$D$100)+1)))</f>
        <v>2040</v>
      </c>
      <c r="V237">
        <f t="shared" si="143"/>
        <v>2.73E-5</v>
      </c>
      <c r="W237">
        <f t="shared" si="144"/>
        <v>2.73E-5</v>
      </c>
      <c r="X237">
        <f t="shared" si="145"/>
        <v>2.73E-5</v>
      </c>
      <c r="Y237">
        <f t="shared" si="128"/>
        <v>2.9101800000000001E-2</v>
      </c>
      <c r="Z237">
        <f t="shared" si="129"/>
        <v>0</v>
      </c>
      <c r="AE237">
        <f t="shared" si="164"/>
        <v>2247</v>
      </c>
      <c r="AF237">
        <f t="shared" si="146"/>
        <v>2040</v>
      </c>
      <c r="AG237" cm="1">
        <f t="array" ref="AG237">IF(AF237&gt;=MAX($D$3:$D$100),MAX($D$3:$D$100),IF(AE237&lt;$D$3,$D$3,INDEX($D$3:$D$100,MATCH(AE237,$D$3:$D$100)+1)))</f>
        <v>2040</v>
      </c>
      <c r="AH237">
        <f t="shared" si="147"/>
        <v>2.6800000000000001E-4</v>
      </c>
      <c r="AI237">
        <f t="shared" si="148"/>
        <v>2.6800000000000001E-4</v>
      </c>
      <c r="AJ237">
        <f t="shared" si="149"/>
        <v>2.6800000000000001E-4</v>
      </c>
      <c r="AK237">
        <f t="shared" si="130"/>
        <v>0.285688</v>
      </c>
      <c r="AL237">
        <f t="shared" si="131"/>
        <v>0</v>
      </c>
      <c r="AN237" s="1" t="str" cm="1">
        <f t="array" ref="AN237">IF(INDEX(Utilities!237:237,$B$15)="","",INDEX(Utilities!237:237,$B$15))</f>
        <v/>
      </c>
      <c r="AO237" s="1" t="str" cm="1">
        <f t="array" ref="AO237">IF(INDEX(Utilities!237:237,$B$15 + 4)="","",INDEX(Utilities!237:237,$B$15 + 4))</f>
        <v/>
      </c>
      <c r="AQ237">
        <f t="shared" si="165"/>
        <v>2247</v>
      </c>
      <c r="AR237">
        <f t="shared" si="150"/>
        <v>2040</v>
      </c>
      <c r="AS237" cm="1">
        <f t="array" ref="AS237">IF(AR237&gt;=MAX($D$3:$D$100),MAX($D$3:$D$100),IF(AQ237&lt;$D$3,$D$3,INDEX($D$3:$D$100,MATCH(AQ237,$D$3:$D$100)+1)))</f>
        <v>2040</v>
      </c>
      <c r="AT237">
        <f t="shared" si="151"/>
        <v>6.0300000000000002E-5</v>
      </c>
      <c r="AU237">
        <f t="shared" si="152"/>
        <v>6.0300000000000002E-5</v>
      </c>
      <c r="AV237">
        <f t="shared" si="153"/>
        <v>6.0300000000000002E-5</v>
      </c>
      <c r="AW237">
        <f t="shared" si="132"/>
        <v>6.4279799999999998E-2</v>
      </c>
      <c r="AX237">
        <f t="shared" si="133"/>
        <v>0</v>
      </c>
      <c r="BC237">
        <f t="shared" si="166"/>
        <v>2247</v>
      </c>
      <c r="BD237">
        <f t="shared" si="154"/>
        <v>2040</v>
      </c>
      <c r="BE237" cm="1">
        <f t="array" ref="BE237">IF(BD237&gt;=MAX($D$3:$D$100),MAX($D$3:$D$100),IF(BC237&lt;$D$3,$D$3,INDEX($D$3:$D$100,MATCH(BC237,$D$3:$D$100)+1)))</f>
        <v>2040</v>
      </c>
      <c r="BF237">
        <f t="shared" si="155"/>
        <v>0.40600000000000003</v>
      </c>
      <c r="BG237">
        <f t="shared" si="156"/>
        <v>0.40600000000000003</v>
      </c>
      <c r="BH237">
        <f t="shared" si="157"/>
        <v>0.40600000000000003</v>
      </c>
      <c r="BI237">
        <f t="shared" si="134"/>
        <v>432.79600000000005</v>
      </c>
      <c r="BJ237">
        <f t="shared" si="135"/>
        <v>0</v>
      </c>
      <c r="BM237" s="1" t="str" cm="1">
        <f t="array" ref="BM237">IF(INDEX(Utilities!237:237,$B$15 + 6)="","",INDEX(Utilities!237:237,$B$15 + 6))</f>
        <v/>
      </c>
      <c r="BO237">
        <f t="shared" si="167"/>
        <v>2247</v>
      </c>
      <c r="BP237">
        <f t="shared" si="158"/>
        <v>2040</v>
      </c>
      <c r="BQ237" cm="1">
        <f t="array" ref="BQ237">IF(BP237&gt;=MAX($D$3:$D$100),MAX($D$3:$D$100),IF(BO237&lt;$D$3,$D$3,INDEX($D$3:$D$100,MATCH(BO237,$D$3:$D$100)+1)))</f>
        <v>2040</v>
      </c>
      <c r="BR237">
        <f t="shared" si="159"/>
        <v>6.1510000000000007</v>
      </c>
      <c r="BS237">
        <f t="shared" si="160"/>
        <v>6.1510000000000007</v>
      </c>
      <c r="BT237">
        <f t="shared" si="161"/>
        <v>6.1510000000000007</v>
      </c>
      <c r="BU237">
        <f t="shared" si="136"/>
        <v>6556.9660000000003</v>
      </c>
      <c r="BV237">
        <f t="shared" si="137"/>
        <v>0</v>
      </c>
    </row>
    <row r="238" spans="7:74" x14ac:dyDescent="0.25">
      <c r="G238">
        <f t="shared" si="162"/>
        <v>2248</v>
      </c>
      <c r="H238">
        <f t="shared" si="138"/>
        <v>2040</v>
      </c>
      <c r="I238" cm="1">
        <f t="array" ref="I238">IF(H238&gt;=MAX($D$3:$D$100),MAX($D$3:$D$100),IF(G238&lt;$D$3,$D$3,INDEX($D$3:$D$100,MATCH(G238,$D$3:$D$100)+1)))</f>
        <v>2040</v>
      </c>
      <c r="J238">
        <f t="shared" si="139"/>
        <v>4.0300000000000002E-2</v>
      </c>
      <c r="K238">
        <f t="shared" si="140"/>
        <v>4.0300000000000002E-2</v>
      </c>
      <c r="L238">
        <f t="shared" si="141"/>
        <v>4.0300000000000002E-2</v>
      </c>
      <c r="M238">
        <f t="shared" si="126"/>
        <v>42.959800000000001</v>
      </c>
      <c r="N238">
        <f t="shared" si="127"/>
        <v>0</v>
      </c>
      <c r="S238">
        <f t="shared" si="163"/>
        <v>2248</v>
      </c>
      <c r="T238">
        <f t="shared" si="142"/>
        <v>2040</v>
      </c>
      <c r="U238" cm="1">
        <f t="array" ref="U238">IF(T238&gt;=MAX($D$3:$D$100),MAX($D$3:$D$100),IF(S238&lt;$D$3,$D$3,INDEX($D$3:$D$100,MATCH(S238,$D$3:$D$100)+1)))</f>
        <v>2040</v>
      </c>
      <c r="V238">
        <f t="shared" si="143"/>
        <v>2.73E-5</v>
      </c>
      <c r="W238">
        <f t="shared" si="144"/>
        <v>2.73E-5</v>
      </c>
      <c r="X238">
        <f t="shared" si="145"/>
        <v>2.73E-5</v>
      </c>
      <c r="Y238">
        <f t="shared" si="128"/>
        <v>2.9101800000000001E-2</v>
      </c>
      <c r="Z238">
        <f t="shared" si="129"/>
        <v>0</v>
      </c>
      <c r="AE238">
        <f t="shared" si="164"/>
        <v>2248</v>
      </c>
      <c r="AF238">
        <f t="shared" si="146"/>
        <v>2040</v>
      </c>
      <c r="AG238" cm="1">
        <f t="array" ref="AG238">IF(AF238&gt;=MAX($D$3:$D$100),MAX($D$3:$D$100),IF(AE238&lt;$D$3,$D$3,INDEX($D$3:$D$100,MATCH(AE238,$D$3:$D$100)+1)))</f>
        <v>2040</v>
      </c>
      <c r="AH238">
        <f t="shared" si="147"/>
        <v>2.6800000000000001E-4</v>
      </c>
      <c r="AI238">
        <f t="shared" si="148"/>
        <v>2.6800000000000001E-4</v>
      </c>
      <c r="AJ238">
        <f t="shared" si="149"/>
        <v>2.6800000000000001E-4</v>
      </c>
      <c r="AK238">
        <f t="shared" si="130"/>
        <v>0.285688</v>
      </c>
      <c r="AL238">
        <f t="shared" si="131"/>
        <v>0</v>
      </c>
      <c r="AN238" s="1" t="str" cm="1">
        <f t="array" ref="AN238">IF(INDEX(Utilities!238:238,$B$15)="","",INDEX(Utilities!238:238,$B$15))</f>
        <v/>
      </c>
      <c r="AO238" s="1" t="str" cm="1">
        <f t="array" ref="AO238">IF(INDEX(Utilities!238:238,$B$15 + 4)="","",INDEX(Utilities!238:238,$B$15 + 4))</f>
        <v/>
      </c>
      <c r="AQ238">
        <f t="shared" si="165"/>
        <v>2248</v>
      </c>
      <c r="AR238">
        <f t="shared" si="150"/>
        <v>2040</v>
      </c>
      <c r="AS238" cm="1">
        <f t="array" ref="AS238">IF(AR238&gt;=MAX($D$3:$D$100),MAX($D$3:$D$100),IF(AQ238&lt;$D$3,$D$3,INDEX($D$3:$D$100,MATCH(AQ238,$D$3:$D$100)+1)))</f>
        <v>2040</v>
      </c>
      <c r="AT238">
        <f t="shared" si="151"/>
        <v>6.0300000000000002E-5</v>
      </c>
      <c r="AU238">
        <f t="shared" si="152"/>
        <v>6.0300000000000002E-5</v>
      </c>
      <c r="AV238">
        <f t="shared" si="153"/>
        <v>6.0300000000000002E-5</v>
      </c>
      <c r="AW238">
        <f t="shared" si="132"/>
        <v>6.4279799999999998E-2</v>
      </c>
      <c r="AX238">
        <f t="shared" si="133"/>
        <v>0</v>
      </c>
      <c r="BC238">
        <f t="shared" si="166"/>
        <v>2248</v>
      </c>
      <c r="BD238">
        <f t="shared" si="154"/>
        <v>2040</v>
      </c>
      <c r="BE238" cm="1">
        <f t="array" ref="BE238">IF(BD238&gt;=MAX($D$3:$D$100),MAX($D$3:$D$100),IF(BC238&lt;$D$3,$D$3,INDEX($D$3:$D$100,MATCH(BC238,$D$3:$D$100)+1)))</f>
        <v>2040</v>
      </c>
      <c r="BF238">
        <f t="shared" si="155"/>
        <v>0.40600000000000003</v>
      </c>
      <c r="BG238">
        <f t="shared" si="156"/>
        <v>0.40600000000000003</v>
      </c>
      <c r="BH238">
        <f t="shared" si="157"/>
        <v>0.40600000000000003</v>
      </c>
      <c r="BI238">
        <f t="shared" si="134"/>
        <v>432.79600000000005</v>
      </c>
      <c r="BJ238">
        <f t="shared" si="135"/>
        <v>0</v>
      </c>
      <c r="BM238" s="1" t="str" cm="1">
        <f t="array" ref="BM238">IF(INDEX(Utilities!238:238,$B$15 + 6)="","",INDEX(Utilities!238:238,$B$15 + 6))</f>
        <v/>
      </c>
      <c r="BO238">
        <f t="shared" si="167"/>
        <v>2248</v>
      </c>
      <c r="BP238">
        <f t="shared" si="158"/>
        <v>2040</v>
      </c>
      <c r="BQ238" cm="1">
        <f t="array" ref="BQ238">IF(BP238&gt;=MAX($D$3:$D$100),MAX($D$3:$D$100),IF(BO238&lt;$D$3,$D$3,INDEX($D$3:$D$100,MATCH(BO238,$D$3:$D$100)+1)))</f>
        <v>2040</v>
      </c>
      <c r="BR238">
        <f t="shared" si="159"/>
        <v>6.1510000000000007</v>
      </c>
      <c r="BS238">
        <f t="shared" si="160"/>
        <v>6.1510000000000007</v>
      </c>
      <c r="BT238">
        <f t="shared" si="161"/>
        <v>6.1510000000000007</v>
      </c>
      <c r="BU238">
        <f t="shared" si="136"/>
        <v>6556.9660000000003</v>
      </c>
      <c r="BV238">
        <f t="shared" si="137"/>
        <v>0</v>
      </c>
    </row>
    <row r="239" spans="7:74" x14ac:dyDescent="0.25">
      <c r="G239">
        <f t="shared" si="162"/>
        <v>2249</v>
      </c>
      <c r="H239">
        <f t="shared" si="138"/>
        <v>2040</v>
      </c>
      <c r="I239" cm="1">
        <f t="array" ref="I239">IF(H239&gt;=MAX($D$3:$D$100),MAX($D$3:$D$100),IF(G239&lt;$D$3,$D$3,INDEX($D$3:$D$100,MATCH(G239,$D$3:$D$100)+1)))</f>
        <v>2040</v>
      </c>
      <c r="J239">
        <f t="shared" si="139"/>
        <v>4.0300000000000002E-2</v>
      </c>
      <c r="K239">
        <f t="shared" si="140"/>
        <v>4.0300000000000002E-2</v>
      </c>
      <c r="L239">
        <f t="shared" si="141"/>
        <v>4.0300000000000002E-2</v>
      </c>
      <c r="M239">
        <f t="shared" si="126"/>
        <v>42.959800000000001</v>
      </c>
      <c r="N239">
        <f t="shared" si="127"/>
        <v>0</v>
      </c>
      <c r="S239">
        <f t="shared" si="163"/>
        <v>2249</v>
      </c>
      <c r="T239">
        <f t="shared" si="142"/>
        <v>2040</v>
      </c>
      <c r="U239" cm="1">
        <f t="array" ref="U239">IF(T239&gt;=MAX($D$3:$D$100),MAX($D$3:$D$100),IF(S239&lt;$D$3,$D$3,INDEX($D$3:$D$100,MATCH(S239,$D$3:$D$100)+1)))</f>
        <v>2040</v>
      </c>
      <c r="V239">
        <f t="shared" si="143"/>
        <v>2.73E-5</v>
      </c>
      <c r="W239">
        <f t="shared" si="144"/>
        <v>2.73E-5</v>
      </c>
      <c r="X239">
        <f t="shared" si="145"/>
        <v>2.73E-5</v>
      </c>
      <c r="Y239">
        <f t="shared" si="128"/>
        <v>2.9101800000000001E-2</v>
      </c>
      <c r="Z239">
        <f t="shared" si="129"/>
        <v>0</v>
      </c>
      <c r="AE239">
        <f t="shared" si="164"/>
        <v>2249</v>
      </c>
      <c r="AF239">
        <f t="shared" si="146"/>
        <v>2040</v>
      </c>
      <c r="AG239" cm="1">
        <f t="array" ref="AG239">IF(AF239&gt;=MAX($D$3:$D$100),MAX($D$3:$D$100),IF(AE239&lt;$D$3,$D$3,INDEX($D$3:$D$100,MATCH(AE239,$D$3:$D$100)+1)))</f>
        <v>2040</v>
      </c>
      <c r="AH239">
        <f t="shared" si="147"/>
        <v>2.6800000000000001E-4</v>
      </c>
      <c r="AI239">
        <f t="shared" si="148"/>
        <v>2.6800000000000001E-4</v>
      </c>
      <c r="AJ239">
        <f t="shared" si="149"/>
        <v>2.6800000000000001E-4</v>
      </c>
      <c r="AK239">
        <f t="shared" si="130"/>
        <v>0.285688</v>
      </c>
      <c r="AL239">
        <f t="shared" si="131"/>
        <v>0</v>
      </c>
      <c r="AN239" s="1" t="str" cm="1">
        <f t="array" ref="AN239">IF(INDEX(Utilities!239:239,$B$15)="","",INDEX(Utilities!239:239,$B$15))</f>
        <v/>
      </c>
      <c r="AO239" s="1" t="str" cm="1">
        <f t="array" ref="AO239">IF(INDEX(Utilities!239:239,$B$15 + 4)="","",INDEX(Utilities!239:239,$B$15 + 4))</f>
        <v/>
      </c>
      <c r="AQ239">
        <f t="shared" si="165"/>
        <v>2249</v>
      </c>
      <c r="AR239">
        <f t="shared" si="150"/>
        <v>2040</v>
      </c>
      <c r="AS239" cm="1">
        <f t="array" ref="AS239">IF(AR239&gt;=MAX($D$3:$D$100),MAX($D$3:$D$100),IF(AQ239&lt;$D$3,$D$3,INDEX($D$3:$D$100,MATCH(AQ239,$D$3:$D$100)+1)))</f>
        <v>2040</v>
      </c>
      <c r="AT239">
        <f t="shared" si="151"/>
        <v>6.0300000000000002E-5</v>
      </c>
      <c r="AU239">
        <f t="shared" si="152"/>
        <v>6.0300000000000002E-5</v>
      </c>
      <c r="AV239">
        <f t="shared" si="153"/>
        <v>6.0300000000000002E-5</v>
      </c>
      <c r="AW239">
        <f t="shared" si="132"/>
        <v>6.4279799999999998E-2</v>
      </c>
      <c r="AX239">
        <f t="shared" si="133"/>
        <v>0</v>
      </c>
      <c r="BC239">
        <f t="shared" si="166"/>
        <v>2249</v>
      </c>
      <c r="BD239">
        <f t="shared" si="154"/>
        <v>2040</v>
      </c>
      <c r="BE239" cm="1">
        <f t="array" ref="BE239">IF(BD239&gt;=MAX($D$3:$D$100),MAX($D$3:$D$100),IF(BC239&lt;$D$3,$D$3,INDEX($D$3:$D$100,MATCH(BC239,$D$3:$D$100)+1)))</f>
        <v>2040</v>
      </c>
      <c r="BF239">
        <f t="shared" si="155"/>
        <v>0.40600000000000003</v>
      </c>
      <c r="BG239">
        <f t="shared" si="156"/>
        <v>0.40600000000000003</v>
      </c>
      <c r="BH239">
        <f t="shared" si="157"/>
        <v>0.40600000000000003</v>
      </c>
      <c r="BI239">
        <f t="shared" si="134"/>
        <v>432.79600000000005</v>
      </c>
      <c r="BJ239">
        <f t="shared" si="135"/>
        <v>0</v>
      </c>
      <c r="BM239" s="1" t="str" cm="1">
        <f t="array" ref="BM239">IF(INDEX(Utilities!239:239,$B$15 + 6)="","",INDEX(Utilities!239:239,$B$15 + 6))</f>
        <v/>
      </c>
      <c r="BO239">
        <f t="shared" si="167"/>
        <v>2249</v>
      </c>
      <c r="BP239">
        <f t="shared" si="158"/>
        <v>2040</v>
      </c>
      <c r="BQ239" cm="1">
        <f t="array" ref="BQ239">IF(BP239&gt;=MAX($D$3:$D$100),MAX($D$3:$D$100),IF(BO239&lt;$D$3,$D$3,INDEX($D$3:$D$100,MATCH(BO239,$D$3:$D$100)+1)))</f>
        <v>2040</v>
      </c>
      <c r="BR239">
        <f t="shared" si="159"/>
        <v>6.1510000000000007</v>
      </c>
      <c r="BS239">
        <f t="shared" si="160"/>
        <v>6.1510000000000007</v>
      </c>
      <c r="BT239">
        <f t="shared" si="161"/>
        <v>6.1510000000000007</v>
      </c>
      <c r="BU239">
        <f t="shared" si="136"/>
        <v>6556.9660000000003</v>
      </c>
      <c r="BV239">
        <f t="shared" si="137"/>
        <v>0</v>
      </c>
    </row>
    <row r="240" spans="7:74" x14ac:dyDescent="0.25">
      <c r="G240">
        <f t="shared" si="162"/>
        <v>2250</v>
      </c>
      <c r="H240">
        <f t="shared" si="138"/>
        <v>2040</v>
      </c>
      <c r="I240" cm="1">
        <f t="array" ref="I240">IF(H240&gt;=MAX($D$3:$D$100),MAX($D$3:$D$100),IF(G240&lt;$D$3,$D$3,INDEX($D$3:$D$100,MATCH(G240,$D$3:$D$100)+1)))</f>
        <v>2040</v>
      </c>
      <c r="J240">
        <f t="shared" si="139"/>
        <v>4.0300000000000002E-2</v>
      </c>
      <c r="K240">
        <f t="shared" si="140"/>
        <v>4.0300000000000002E-2</v>
      </c>
      <c r="L240">
        <f t="shared" si="141"/>
        <v>4.0300000000000002E-2</v>
      </c>
      <c r="M240">
        <f t="shared" si="126"/>
        <v>42.959800000000001</v>
      </c>
      <c r="N240">
        <f t="shared" si="127"/>
        <v>0</v>
      </c>
      <c r="S240">
        <f t="shared" si="163"/>
        <v>2250</v>
      </c>
      <c r="T240">
        <f t="shared" si="142"/>
        <v>2040</v>
      </c>
      <c r="U240" cm="1">
        <f t="array" ref="U240">IF(T240&gt;=MAX($D$3:$D$100),MAX($D$3:$D$100),IF(S240&lt;$D$3,$D$3,INDEX($D$3:$D$100,MATCH(S240,$D$3:$D$100)+1)))</f>
        <v>2040</v>
      </c>
      <c r="V240">
        <f t="shared" si="143"/>
        <v>2.73E-5</v>
      </c>
      <c r="W240">
        <f t="shared" si="144"/>
        <v>2.73E-5</v>
      </c>
      <c r="X240">
        <f t="shared" si="145"/>
        <v>2.73E-5</v>
      </c>
      <c r="Y240">
        <f t="shared" si="128"/>
        <v>2.9101800000000001E-2</v>
      </c>
      <c r="Z240">
        <f t="shared" si="129"/>
        <v>0</v>
      </c>
      <c r="AE240">
        <f t="shared" si="164"/>
        <v>2250</v>
      </c>
      <c r="AF240">
        <f t="shared" si="146"/>
        <v>2040</v>
      </c>
      <c r="AG240" cm="1">
        <f t="array" ref="AG240">IF(AF240&gt;=MAX($D$3:$D$100),MAX($D$3:$D$100),IF(AE240&lt;$D$3,$D$3,INDEX($D$3:$D$100,MATCH(AE240,$D$3:$D$100)+1)))</f>
        <v>2040</v>
      </c>
      <c r="AH240">
        <f t="shared" si="147"/>
        <v>2.6800000000000001E-4</v>
      </c>
      <c r="AI240">
        <f t="shared" si="148"/>
        <v>2.6800000000000001E-4</v>
      </c>
      <c r="AJ240">
        <f t="shared" si="149"/>
        <v>2.6800000000000001E-4</v>
      </c>
      <c r="AK240">
        <f t="shared" si="130"/>
        <v>0.285688</v>
      </c>
      <c r="AL240">
        <f t="shared" si="131"/>
        <v>0</v>
      </c>
      <c r="AN240" s="1" t="str" cm="1">
        <f t="array" ref="AN240">IF(INDEX(Utilities!240:240,$B$15)="","",INDEX(Utilities!240:240,$B$15))</f>
        <v/>
      </c>
      <c r="AO240" s="1" t="str" cm="1">
        <f t="array" ref="AO240">IF(INDEX(Utilities!240:240,$B$15 + 4)="","",INDEX(Utilities!240:240,$B$15 + 4))</f>
        <v/>
      </c>
      <c r="AQ240">
        <f t="shared" si="165"/>
        <v>2250</v>
      </c>
      <c r="AR240">
        <f t="shared" si="150"/>
        <v>2040</v>
      </c>
      <c r="AS240" cm="1">
        <f t="array" ref="AS240">IF(AR240&gt;=MAX($D$3:$D$100),MAX($D$3:$D$100),IF(AQ240&lt;$D$3,$D$3,INDEX($D$3:$D$100,MATCH(AQ240,$D$3:$D$100)+1)))</f>
        <v>2040</v>
      </c>
      <c r="AT240">
        <f t="shared" si="151"/>
        <v>6.0300000000000002E-5</v>
      </c>
      <c r="AU240">
        <f t="shared" si="152"/>
        <v>6.0300000000000002E-5</v>
      </c>
      <c r="AV240">
        <f t="shared" si="153"/>
        <v>6.0300000000000002E-5</v>
      </c>
      <c r="AW240">
        <f t="shared" si="132"/>
        <v>6.4279799999999998E-2</v>
      </c>
      <c r="AX240">
        <f t="shared" si="133"/>
        <v>0</v>
      </c>
      <c r="BC240">
        <f t="shared" si="166"/>
        <v>2250</v>
      </c>
      <c r="BD240">
        <f t="shared" si="154"/>
        <v>2040</v>
      </c>
      <c r="BE240" cm="1">
        <f t="array" ref="BE240">IF(BD240&gt;=MAX($D$3:$D$100),MAX($D$3:$D$100),IF(BC240&lt;$D$3,$D$3,INDEX($D$3:$D$100,MATCH(BC240,$D$3:$D$100)+1)))</f>
        <v>2040</v>
      </c>
      <c r="BF240">
        <f t="shared" si="155"/>
        <v>0.40600000000000003</v>
      </c>
      <c r="BG240">
        <f t="shared" si="156"/>
        <v>0.40600000000000003</v>
      </c>
      <c r="BH240">
        <f t="shared" si="157"/>
        <v>0.40600000000000003</v>
      </c>
      <c r="BI240">
        <f t="shared" si="134"/>
        <v>432.79600000000005</v>
      </c>
      <c r="BJ240">
        <f t="shared" si="135"/>
        <v>0</v>
      </c>
      <c r="BM240" s="1" t="str" cm="1">
        <f t="array" ref="BM240">IF(INDEX(Utilities!240:240,$B$15 + 6)="","",INDEX(Utilities!240:240,$B$15 + 6))</f>
        <v/>
      </c>
      <c r="BO240">
        <f t="shared" si="167"/>
        <v>2250</v>
      </c>
      <c r="BP240">
        <f t="shared" si="158"/>
        <v>2040</v>
      </c>
      <c r="BQ240" cm="1">
        <f t="array" ref="BQ240">IF(BP240&gt;=MAX($D$3:$D$100),MAX($D$3:$D$100),IF(BO240&lt;$D$3,$D$3,INDEX($D$3:$D$100,MATCH(BO240,$D$3:$D$100)+1)))</f>
        <v>2040</v>
      </c>
      <c r="BR240">
        <f t="shared" si="159"/>
        <v>6.1510000000000007</v>
      </c>
      <c r="BS240">
        <f t="shared" si="160"/>
        <v>6.1510000000000007</v>
      </c>
      <c r="BT240">
        <f t="shared" si="161"/>
        <v>6.1510000000000007</v>
      </c>
      <c r="BU240">
        <f t="shared" si="136"/>
        <v>6556.9660000000003</v>
      </c>
      <c r="BV240">
        <f t="shared" si="137"/>
        <v>0</v>
      </c>
    </row>
    <row r="241" spans="7:74" x14ac:dyDescent="0.25">
      <c r="G241">
        <f t="shared" si="162"/>
        <v>2251</v>
      </c>
      <c r="H241">
        <f t="shared" si="138"/>
        <v>2040</v>
      </c>
      <c r="I241" cm="1">
        <f t="array" ref="I241">IF(H241&gt;=MAX($D$3:$D$100),MAX($D$3:$D$100),IF(G241&lt;$D$3,$D$3,INDEX($D$3:$D$100,MATCH(G241,$D$3:$D$100)+1)))</f>
        <v>2040</v>
      </c>
      <c r="J241">
        <f t="shared" si="139"/>
        <v>4.0300000000000002E-2</v>
      </c>
      <c r="K241">
        <f t="shared" si="140"/>
        <v>4.0300000000000002E-2</v>
      </c>
      <c r="L241">
        <f t="shared" si="141"/>
        <v>4.0300000000000002E-2</v>
      </c>
      <c r="M241">
        <f t="shared" si="126"/>
        <v>42.959800000000001</v>
      </c>
      <c r="N241">
        <f t="shared" si="127"/>
        <v>0</v>
      </c>
      <c r="S241">
        <f t="shared" si="163"/>
        <v>2251</v>
      </c>
      <c r="T241">
        <f t="shared" si="142"/>
        <v>2040</v>
      </c>
      <c r="U241" cm="1">
        <f t="array" ref="U241">IF(T241&gt;=MAX($D$3:$D$100),MAX($D$3:$D$100),IF(S241&lt;$D$3,$D$3,INDEX($D$3:$D$100,MATCH(S241,$D$3:$D$100)+1)))</f>
        <v>2040</v>
      </c>
      <c r="V241">
        <f t="shared" si="143"/>
        <v>2.73E-5</v>
      </c>
      <c r="W241">
        <f t="shared" si="144"/>
        <v>2.73E-5</v>
      </c>
      <c r="X241">
        <f t="shared" si="145"/>
        <v>2.73E-5</v>
      </c>
      <c r="Y241">
        <f t="shared" si="128"/>
        <v>2.9101800000000001E-2</v>
      </c>
      <c r="Z241">
        <f t="shared" si="129"/>
        <v>0</v>
      </c>
      <c r="AE241">
        <f t="shared" si="164"/>
        <v>2251</v>
      </c>
      <c r="AF241">
        <f t="shared" si="146"/>
        <v>2040</v>
      </c>
      <c r="AG241" cm="1">
        <f t="array" ref="AG241">IF(AF241&gt;=MAX($D$3:$D$100),MAX($D$3:$D$100),IF(AE241&lt;$D$3,$D$3,INDEX($D$3:$D$100,MATCH(AE241,$D$3:$D$100)+1)))</f>
        <v>2040</v>
      </c>
      <c r="AH241">
        <f t="shared" si="147"/>
        <v>2.6800000000000001E-4</v>
      </c>
      <c r="AI241">
        <f t="shared" si="148"/>
        <v>2.6800000000000001E-4</v>
      </c>
      <c r="AJ241">
        <f t="shared" si="149"/>
        <v>2.6800000000000001E-4</v>
      </c>
      <c r="AK241">
        <f t="shared" si="130"/>
        <v>0.285688</v>
      </c>
      <c r="AL241">
        <f t="shared" si="131"/>
        <v>0</v>
      </c>
      <c r="AN241" s="1" t="str" cm="1">
        <f t="array" ref="AN241">IF(INDEX(Utilities!241:241,$B$15)="","",INDEX(Utilities!241:241,$B$15))</f>
        <v/>
      </c>
      <c r="AO241" s="1" t="str" cm="1">
        <f t="array" ref="AO241">IF(INDEX(Utilities!241:241,$B$15 + 4)="","",INDEX(Utilities!241:241,$B$15 + 4))</f>
        <v/>
      </c>
      <c r="AQ241">
        <f t="shared" si="165"/>
        <v>2251</v>
      </c>
      <c r="AR241">
        <f t="shared" si="150"/>
        <v>2040</v>
      </c>
      <c r="AS241" cm="1">
        <f t="array" ref="AS241">IF(AR241&gt;=MAX($D$3:$D$100),MAX($D$3:$D$100),IF(AQ241&lt;$D$3,$D$3,INDEX($D$3:$D$100,MATCH(AQ241,$D$3:$D$100)+1)))</f>
        <v>2040</v>
      </c>
      <c r="AT241">
        <f t="shared" si="151"/>
        <v>6.0300000000000002E-5</v>
      </c>
      <c r="AU241">
        <f t="shared" si="152"/>
        <v>6.0300000000000002E-5</v>
      </c>
      <c r="AV241">
        <f t="shared" si="153"/>
        <v>6.0300000000000002E-5</v>
      </c>
      <c r="AW241">
        <f t="shared" si="132"/>
        <v>6.4279799999999998E-2</v>
      </c>
      <c r="AX241">
        <f t="shared" si="133"/>
        <v>0</v>
      </c>
      <c r="BC241">
        <f t="shared" si="166"/>
        <v>2251</v>
      </c>
      <c r="BD241">
        <f t="shared" si="154"/>
        <v>2040</v>
      </c>
      <c r="BE241" cm="1">
        <f t="array" ref="BE241">IF(BD241&gt;=MAX($D$3:$D$100),MAX($D$3:$D$100),IF(BC241&lt;$D$3,$D$3,INDEX($D$3:$D$100,MATCH(BC241,$D$3:$D$100)+1)))</f>
        <v>2040</v>
      </c>
      <c r="BF241">
        <f t="shared" si="155"/>
        <v>0.40600000000000003</v>
      </c>
      <c r="BG241">
        <f t="shared" si="156"/>
        <v>0.40600000000000003</v>
      </c>
      <c r="BH241">
        <f t="shared" si="157"/>
        <v>0.40600000000000003</v>
      </c>
      <c r="BI241">
        <f t="shared" si="134"/>
        <v>432.79600000000005</v>
      </c>
      <c r="BJ241">
        <f t="shared" si="135"/>
        <v>0</v>
      </c>
      <c r="BM241" s="1" t="str" cm="1">
        <f t="array" ref="BM241">IF(INDEX(Utilities!241:241,$B$15 + 6)="","",INDEX(Utilities!241:241,$B$15 + 6))</f>
        <v/>
      </c>
      <c r="BO241">
        <f t="shared" si="167"/>
        <v>2251</v>
      </c>
      <c r="BP241">
        <f t="shared" si="158"/>
        <v>2040</v>
      </c>
      <c r="BQ241" cm="1">
        <f t="array" ref="BQ241">IF(BP241&gt;=MAX($D$3:$D$100),MAX($D$3:$D$100),IF(BO241&lt;$D$3,$D$3,INDEX($D$3:$D$100,MATCH(BO241,$D$3:$D$100)+1)))</f>
        <v>2040</v>
      </c>
      <c r="BR241">
        <f t="shared" si="159"/>
        <v>6.1510000000000007</v>
      </c>
      <c r="BS241">
        <f t="shared" si="160"/>
        <v>6.1510000000000007</v>
      </c>
      <c r="BT241">
        <f t="shared" si="161"/>
        <v>6.1510000000000007</v>
      </c>
      <c r="BU241">
        <f t="shared" si="136"/>
        <v>6556.9660000000003</v>
      </c>
      <c r="BV241">
        <f t="shared" si="137"/>
        <v>0</v>
      </c>
    </row>
    <row r="242" spans="7:74" x14ac:dyDescent="0.25">
      <c r="G242">
        <f t="shared" si="162"/>
        <v>2252</v>
      </c>
      <c r="H242">
        <f t="shared" si="138"/>
        <v>2040</v>
      </c>
      <c r="I242" cm="1">
        <f t="array" ref="I242">IF(H242&gt;=MAX($D$3:$D$100),MAX($D$3:$D$100),IF(G242&lt;$D$3,$D$3,INDEX($D$3:$D$100,MATCH(G242,$D$3:$D$100)+1)))</f>
        <v>2040</v>
      </c>
      <c r="J242">
        <f t="shared" si="139"/>
        <v>4.0300000000000002E-2</v>
      </c>
      <c r="K242">
        <f t="shared" si="140"/>
        <v>4.0300000000000002E-2</v>
      </c>
      <c r="L242">
        <f t="shared" si="141"/>
        <v>4.0300000000000002E-2</v>
      </c>
      <c r="M242">
        <f t="shared" si="126"/>
        <v>42.959800000000001</v>
      </c>
      <c r="N242">
        <f t="shared" si="127"/>
        <v>0</v>
      </c>
      <c r="S242">
        <f t="shared" si="163"/>
        <v>2252</v>
      </c>
      <c r="T242">
        <f t="shared" si="142"/>
        <v>2040</v>
      </c>
      <c r="U242" cm="1">
        <f t="array" ref="U242">IF(T242&gt;=MAX($D$3:$D$100),MAX($D$3:$D$100),IF(S242&lt;$D$3,$D$3,INDEX($D$3:$D$100,MATCH(S242,$D$3:$D$100)+1)))</f>
        <v>2040</v>
      </c>
      <c r="V242">
        <f t="shared" si="143"/>
        <v>2.73E-5</v>
      </c>
      <c r="W242">
        <f t="shared" si="144"/>
        <v>2.73E-5</v>
      </c>
      <c r="X242">
        <f t="shared" si="145"/>
        <v>2.73E-5</v>
      </c>
      <c r="Y242">
        <f t="shared" si="128"/>
        <v>2.9101800000000001E-2</v>
      </c>
      <c r="Z242">
        <f t="shared" si="129"/>
        <v>0</v>
      </c>
      <c r="AE242">
        <f t="shared" si="164"/>
        <v>2252</v>
      </c>
      <c r="AF242">
        <f t="shared" si="146"/>
        <v>2040</v>
      </c>
      <c r="AG242" cm="1">
        <f t="array" ref="AG242">IF(AF242&gt;=MAX($D$3:$D$100),MAX($D$3:$D$100),IF(AE242&lt;$D$3,$D$3,INDEX($D$3:$D$100,MATCH(AE242,$D$3:$D$100)+1)))</f>
        <v>2040</v>
      </c>
      <c r="AH242">
        <f t="shared" si="147"/>
        <v>2.6800000000000001E-4</v>
      </c>
      <c r="AI242">
        <f t="shared" si="148"/>
        <v>2.6800000000000001E-4</v>
      </c>
      <c r="AJ242">
        <f t="shared" si="149"/>
        <v>2.6800000000000001E-4</v>
      </c>
      <c r="AK242">
        <f t="shared" si="130"/>
        <v>0.285688</v>
      </c>
      <c r="AL242">
        <f t="shared" si="131"/>
        <v>0</v>
      </c>
      <c r="AN242" s="1" t="str" cm="1">
        <f t="array" ref="AN242">IF(INDEX(Utilities!242:242,$B$15)="","",INDEX(Utilities!242:242,$B$15))</f>
        <v/>
      </c>
      <c r="AO242" s="1" t="str" cm="1">
        <f t="array" ref="AO242">IF(INDEX(Utilities!242:242,$B$15 + 4)="","",INDEX(Utilities!242:242,$B$15 + 4))</f>
        <v/>
      </c>
      <c r="AQ242">
        <f t="shared" si="165"/>
        <v>2252</v>
      </c>
      <c r="AR242">
        <f t="shared" si="150"/>
        <v>2040</v>
      </c>
      <c r="AS242" cm="1">
        <f t="array" ref="AS242">IF(AR242&gt;=MAX($D$3:$D$100),MAX($D$3:$D$100),IF(AQ242&lt;$D$3,$D$3,INDEX($D$3:$D$100,MATCH(AQ242,$D$3:$D$100)+1)))</f>
        <v>2040</v>
      </c>
      <c r="AT242">
        <f t="shared" si="151"/>
        <v>6.0300000000000002E-5</v>
      </c>
      <c r="AU242">
        <f t="shared" si="152"/>
        <v>6.0300000000000002E-5</v>
      </c>
      <c r="AV242">
        <f t="shared" si="153"/>
        <v>6.0300000000000002E-5</v>
      </c>
      <c r="AW242">
        <f t="shared" si="132"/>
        <v>6.4279799999999998E-2</v>
      </c>
      <c r="AX242">
        <f t="shared" si="133"/>
        <v>0</v>
      </c>
      <c r="BC242">
        <f t="shared" si="166"/>
        <v>2252</v>
      </c>
      <c r="BD242">
        <f t="shared" si="154"/>
        <v>2040</v>
      </c>
      <c r="BE242" cm="1">
        <f t="array" ref="BE242">IF(BD242&gt;=MAX($D$3:$D$100),MAX($D$3:$D$100),IF(BC242&lt;$D$3,$D$3,INDEX($D$3:$D$100,MATCH(BC242,$D$3:$D$100)+1)))</f>
        <v>2040</v>
      </c>
      <c r="BF242">
        <f t="shared" si="155"/>
        <v>0.40600000000000003</v>
      </c>
      <c r="BG242">
        <f t="shared" si="156"/>
        <v>0.40600000000000003</v>
      </c>
      <c r="BH242">
        <f t="shared" si="157"/>
        <v>0.40600000000000003</v>
      </c>
      <c r="BI242">
        <f t="shared" si="134"/>
        <v>432.79600000000005</v>
      </c>
      <c r="BJ242">
        <f t="shared" si="135"/>
        <v>0</v>
      </c>
      <c r="BM242" s="1" t="str" cm="1">
        <f t="array" ref="BM242">IF(INDEX(Utilities!242:242,$B$15 + 6)="","",INDEX(Utilities!242:242,$B$15 + 6))</f>
        <v/>
      </c>
      <c r="BO242">
        <f t="shared" si="167"/>
        <v>2252</v>
      </c>
      <c r="BP242">
        <f t="shared" si="158"/>
        <v>2040</v>
      </c>
      <c r="BQ242" cm="1">
        <f t="array" ref="BQ242">IF(BP242&gt;=MAX($D$3:$D$100),MAX($D$3:$D$100),IF(BO242&lt;$D$3,$D$3,INDEX($D$3:$D$100,MATCH(BO242,$D$3:$D$100)+1)))</f>
        <v>2040</v>
      </c>
      <c r="BR242">
        <f t="shared" si="159"/>
        <v>6.1510000000000007</v>
      </c>
      <c r="BS242">
        <f t="shared" si="160"/>
        <v>6.1510000000000007</v>
      </c>
      <c r="BT242">
        <f t="shared" si="161"/>
        <v>6.1510000000000007</v>
      </c>
      <c r="BU242">
        <f t="shared" si="136"/>
        <v>6556.9660000000003</v>
      </c>
      <c r="BV242">
        <f t="shared" si="137"/>
        <v>0</v>
      </c>
    </row>
    <row r="243" spans="7:74" x14ac:dyDescent="0.25">
      <c r="G243">
        <f t="shared" si="162"/>
        <v>2253</v>
      </c>
      <c r="H243">
        <f t="shared" si="138"/>
        <v>2040</v>
      </c>
      <c r="I243" cm="1">
        <f t="array" ref="I243">IF(H243&gt;=MAX($D$3:$D$100),MAX($D$3:$D$100),IF(G243&lt;$D$3,$D$3,INDEX($D$3:$D$100,MATCH(G243,$D$3:$D$100)+1)))</f>
        <v>2040</v>
      </c>
      <c r="J243">
        <f t="shared" si="139"/>
        <v>4.0300000000000002E-2</v>
      </c>
      <c r="K243">
        <f t="shared" si="140"/>
        <v>4.0300000000000002E-2</v>
      </c>
      <c r="L243">
        <f t="shared" si="141"/>
        <v>4.0300000000000002E-2</v>
      </c>
      <c r="M243">
        <f t="shared" si="126"/>
        <v>42.959800000000001</v>
      </c>
      <c r="N243">
        <f t="shared" si="127"/>
        <v>0</v>
      </c>
      <c r="S243">
        <f t="shared" si="163"/>
        <v>2253</v>
      </c>
      <c r="T243">
        <f t="shared" si="142"/>
        <v>2040</v>
      </c>
      <c r="U243" cm="1">
        <f t="array" ref="U243">IF(T243&gt;=MAX($D$3:$D$100),MAX($D$3:$D$100),IF(S243&lt;$D$3,$D$3,INDEX($D$3:$D$100,MATCH(S243,$D$3:$D$100)+1)))</f>
        <v>2040</v>
      </c>
      <c r="V243">
        <f t="shared" si="143"/>
        <v>2.73E-5</v>
      </c>
      <c r="W243">
        <f t="shared" si="144"/>
        <v>2.73E-5</v>
      </c>
      <c r="X243">
        <f t="shared" si="145"/>
        <v>2.73E-5</v>
      </c>
      <c r="Y243">
        <f t="shared" si="128"/>
        <v>2.9101800000000001E-2</v>
      </c>
      <c r="Z243">
        <f t="shared" si="129"/>
        <v>0</v>
      </c>
      <c r="AE243">
        <f t="shared" si="164"/>
        <v>2253</v>
      </c>
      <c r="AF243">
        <f t="shared" si="146"/>
        <v>2040</v>
      </c>
      <c r="AG243" cm="1">
        <f t="array" ref="AG243">IF(AF243&gt;=MAX($D$3:$D$100),MAX($D$3:$D$100),IF(AE243&lt;$D$3,$D$3,INDEX($D$3:$D$100,MATCH(AE243,$D$3:$D$100)+1)))</f>
        <v>2040</v>
      </c>
      <c r="AH243">
        <f t="shared" si="147"/>
        <v>2.6800000000000001E-4</v>
      </c>
      <c r="AI243">
        <f t="shared" si="148"/>
        <v>2.6800000000000001E-4</v>
      </c>
      <c r="AJ243">
        <f t="shared" si="149"/>
        <v>2.6800000000000001E-4</v>
      </c>
      <c r="AK243">
        <f t="shared" si="130"/>
        <v>0.285688</v>
      </c>
      <c r="AL243">
        <f t="shared" si="131"/>
        <v>0</v>
      </c>
      <c r="AN243" s="1" t="str" cm="1">
        <f t="array" ref="AN243">IF(INDEX(Utilities!243:243,$B$15)="","",INDEX(Utilities!243:243,$B$15))</f>
        <v/>
      </c>
      <c r="AO243" s="1" t="str" cm="1">
        <f t="array" ref="AO243">IF(INDEX(Utilities!243:243,$B$15 + 4)="","",INDEX(Utilities!243:243,$B$15 + 4))</f>
        <v/>
      </c>
      <c r="AQ243">
        <f t="shared" si="165"/>
        <v>2253</v>
      </c>
      <c r="AR243">
        <f t="shared" si="150"/>
        <v>2040</v>
      </c>
      <c r="AS243" cm="1">
        <f t="array" ref="AS243">IF(AR243&gt;=MAX($D$3:$D$100),MAX($D$3:$D$100),IF(AQ243&lt;$D$3,$D$3,INDEX($D$3:$D$100,MATCH(AQ243,$D$3:$D$100)+1)))</f>
        <v>2040</v>
      </c>
      <c r="AT243">
        <f t="shared" si="151"/>
        <v>6.0300000000000002E-5</v>
      </c>
      <c r="AU243">
        <f t="shared" si="152"/>
        <v>6.0300000000000002E-5</v>
      </c>
      <c r="AV243">
        <f t="shared" si="153"/>
        <v>6.0300000000000002E-5</v>
      </c>
      <c r="AW243">
        <f t="shared" si="132"/>
        <v>6.4279799999999998E-2</v>
      </c>
      <c r="AX243">
        <f t="shared" si="133"/>
        <v>0</v>
      </c>
      <c r="BC243">
        <f t="shared" si="166"/>
        <v>2253</v>
      </c>
      <c r="BD243">
        <f t="shared" si="154"/>
        <v>2040</v>
      </c>
      <c r="BE243" cm="1">
        <f t="array" ref="BE243">IF(BD243&gt;=MAX($D$3:$D$100),MAX($D$3:$D$100),IF(BC243&lt;$D$3,$D$3,INDEX($D$3:$D$100,MATCH(BC243,$D$3:$D$100)+1)))</f>
        <v>2040</v>
      </c>
      <c r="BF243">
        <f t="shared" si="155"/>
        <v>0.40600000000000003</v>
      </c>
      <c r="BG243">
        <f t="shared" si="156"/>
        <v>0.40600000000000003</v>
      </c>
      <c r="BH243">
        <f t="shared" si="157"/>
        <v>0.40600000000000003</v>
      </c>
      <c r="BI243">
        <f t="shared" si="134"/>
        <v>432.79600000000005</v>
      </c>
      <c r="BJ243">
        <f t="shared" si="135"/>
        <v>0</v>
      </c>
      <c r="BM243" s="1" t="str" cm="1">
        <f t="array" ref="BM243">IF(INDEX(Utilities!243:243,$B$15 + 6)="","",INDEX(Utilities!243:243,$B$15 + 6))</f>
        <v/>
      </c>
      <c r="BO243">
        <f t="shared" si="167"/>
        <v>2253</v>
      </c>
      <c r="BP243">
        <f t="shared" si="158"/>
        <v>2040</v>
      </c>
      <c r="BQ243" cm="1">
        <f t="array" ref="BQ243">IF(BP243&gt;=MAX($D$3:$D$100),MAX($D$3:$D$100),IF(BO243&lt;$D$3,$D$3,INDEX($D$3:$D$100,MATCH(BO243,$D$3:$D$100)+1)))</f>
        <v>2040</v>
      </c>
      <c r="BR243">
        <f t="shared" si="159"/>
        <v>6.1510000000000007</v>
      </c>
      <c r="BS243">
        <f t="shared" si="160"/>
        <v>6.1510000000000007</v>
      </c>
      <c r="BT243">
        <f t="shared" si="161"/>
        <v>6.1510000000000007</v>
      </c>
      <c r="BU243">
        <f t="shared" si="136"/>
        <v>6556.9660000000003</v>
      </c>
      <c r="BV243">
        <f t="shared" si="137"/>
        <v>0</v>
      </c>
    </row>
    <row r="244" spans="7:74" x14ac:dyDescent="0.25">
      <c r="G244">
        <f t="shared" si="162"/>
        <v>2254</v>
      </c>
      <c r="H244">
        <f t="shared" si="138"/>
        <v>2040</v>
      </c>
      <c r="I244" cm="1">
        <f t="array" ref="I244">IF(H244&gt;=MAX($D$3:$D$100),MAX($D$3:$D$100),IF(G244&lt;$D$3,$D$3,INDEX($D$3:$D$100,MATCH(G244,$D$3:$D$100)+1)))</f>
        <v>2040</v>
      </c>
      <c r="J244">
        <f t="shared" si="139"/>
        <v>4.0300000000000002E-2</v>
      </c>
      <c r="K244">
        <f t="shared" si="140"/>
        <v>4.0300000000000002E-2</v>
      </c>
      <c r="L244">
        <f t="shared" si="141"/>
        <v>4.0300000000000002E-2</v>
      </c>
      <c r="M244">
        <f t="shared" si="126"/>
        <v>42.959800000000001</v>
      </c>
      <c r="N244">
        <f t="shared" si="127"/>
        <v>0</v>
      </c>
      <c r="S244">
        <f t="shared" si="163"/>
        <v>2254</v>
      </c>
      <c r="T244">
        <f t="shared" si="142"/>
        <v>2040</v>
      </c>
      <c r="U244" cm="1">
        <f t="array" ref="U244">IF(T244&gt;=MAX($D$3:$D$100),MAX($D$3:$D$100),IF(S244&lt;$D$3,$D$3,INDEX($D$3:$D$100,MATCH(S244,$D$3:$D$100)+1)))</f>
        <v>2040</v>
      </c>
      <c r="V244">
        <f t="shared" si="143"/>
        <v>2.73E-5</v>
      </c>
      <c r="W244">
        <f t="shared" si="144"/>
        <v>2.73E-5</v>
      </c>
      <c r="X244">
        <f t="shared" si="145"/>
        <v>2.73E-5</v>
      </c>
      <c r="Y244">
        <f t="shared" si="128"/>
        <v>2.9101800000000001E-2</v>
      </c>
      <c r="Z244">
        <f t="shared" si="129"/>
        <v>0</v>
      </c>
      <c r="AE244">
        <f t="shared" si="164"/>
        <v>2254</v>
      </c>
      <c r="AF244">
        <f t="shared" si="146"/>
        <v>2040</v>
      </c>
      <c r="AG244" cm="1">
        <f t="array" ref="AG244">IF(AF244&gt;=MAX($D$3:$D$100),MAX($D$3:$D$100),IF(AE244&lt;$D$3,$D$3,INDEX($D$3:$D$100,MATCH(AE244,$D$3:$D$100)+1)))</f>
        <v>2040</v>
      </c>
      <c r="AH244">
        <f t="shared" si="147"/>
        <v>2.6800000000000001E-4</v>
      </c>
      <c r="AI244">
        <f t="shared" si="148"/>
        <v>2.6800000000000001E-4</v>
      </c>
      <c r="AJ244">
        <f t="shared" si="149"/>
        <v>2.6800000000000001E-4</v>
      </c>
      <c r="AK244">
        <f t="shared" si="130"/>
        <v>0.285688</v>
      </c>
      <c r="AL244">
        <f t="shared" si="131"/>
        <v>0</v>
      </c>
      <c r="AN244" s="1" t="str" cm="1">
        <f t="array" ref="AN244">IF(INDEX(Utilities!244:244,$B$15)="","",INDEX(Utilities!244:244,$B$15))</f>
        <v/>
      </c>
      <c r="AO244" s="1" t="str" cm="1">
        <f t="array" ref="AO244">IF(INDEX(Utilities!244:244,$B$15 + 4)="","",INDEX(Utilities!244:244,$B$15 + 4))</f>
        <v/>
      </c>
      <c r="AQ244">
        <f t="shared" si="165"/>
        <v>2254</v>
      </c>
      <c r="AR244">
        <f t="shared" si="150"/>
        <v>2040</v>
      </c>
      <c r="AS244" cm="1">
        <f t="array" ref="AS244">IF(AR244&gt;=MAX($D$3:$D$100),MAX($D$3:$D$100),IF(AQ244&lt;$D$3,$D$3,INDEX($D$3:$D$100,MATCH(AQ244,$D$3:$D$100)+1)))</f>
        <v>2040</v>
      </c>
      <c r="AT244">
        <f t="shared" si="151"/>
        <v>6.0300000000000002E-5</v>
      </c>
      <c r="AU244">
        <f t="shared" si="152"/>
        <v>6.0300000000000002E-5</v>
      </c>
      <c r="AV244">
        <f t="shared" si="153"/>
        <v>6.0300000000000002E-5</v>
      </c>
      <c r="AW244">
        <f t="shared" si="132"/>
        <v>6.4279799999999998E-2</v>
      </c>
      <c r="AX244">
        <f t="shared" si="133"/>
        <v>0</v>
      </c>
      <c r="BC244">
        <f t="shared" si="166"/>
        <v>2254</v>
      </c>
      <c r="BD244">
        <f t="shared" si="154"/>
        <v>2040</v>
      </c>
      <c r="BE244" cm="1">
        <f t="array" ref="BE244">IF(BD244&gt;=MAX($D$3:$D$100),MAX($D$3:$D$100),IF(BC244&lt;$D$3,$D$3,INDEX($D$3:$D$100,MATCH(BC244,$D$3:$D$100)+1)))</f>
        <v>2040</v>
      </c>
      <c r="BF244">
        <f t="shared" si="155"/>
        <v>0.40600000000000003</v>
      </c>
      <c r="BG244">
        <f t="shared" si="156"/>
        <v>0.40600000000000003</v>
      </c>
      <c r="BH244">
        <f t="shared" si="157"/>
        <v>0.40600000000000003</v>
      </c>
      <c r="BI244">
        <f t="shared" si="134"/>
        <v>432.79600000000005</v>
      </c>
      <c r="BJ244">
        <f t="shared" si="135"/>
        <v>0</v>
      </c>
      <c r="BM244" s="1" t="str" cm="1">
        <f t="array" ref="BM244">IF(INDEX(Utilities!244:244,$B$15 + 6)="","",INDEX(Utilities!244:244,$B$15 + 6))</f>
        <v/>
      </c>
      <c r="BO244">
        <f t="shared" si="167"/>
        <v>2254</v>
      </c>
      <c r="BP244">
        <f t="shared" si="158"/>
        <v>2040</v>
      </c>
      <c r="BQ244" cm="1">
        <f t="array" ref="BQ244">IF(BP244&gt;=MAX($D$3:$D$100),MAX($D$3:$D$100),IF(BO244&lt;$D$3,$D$3,INDEX($D$3:$D$100,MATCH(BO244,$D$3:$D$100)+1)))</f>
        <v>2040</v>
      </c>
      <c r="BR244">
        <f t="shared" si="159"/>
        <v>6.1510000000000007</v>
      </c>
      <c r="BS244">
        <f t="shared" si="160"/>
        <v>6.1510000000000007</v>
      </c>
      <c r="BT244">
        <f t="shared" si="161"/>
        <v>6.1510000000000007</v>
      </c>
      <c r="BU244">
        <f t="shared" si="136"/>
        <v>6556.9660000000003</v>
      </c>
      <c r="BV244">
        <f t="shared" si="137"/>
        <v>0</v>
      </c>
    </row>
    <row r="245" spans="7:74" x14ac:dyDescent="0.25">
      <c r="G245">
        <f t="shared" si="162"/>
        <v>2255</v>
      </c>
      <c r="H245">
        <f t="shared" si="138"/>
        <v>2040</v>
      </c>
      <c r="I245" cm="1">
        <f t="array" ref="I245">IF(H245&gt;=MAX($D$3:$D$100),MAX($D$3:$D$100),IF(G245&lt;$D$3,$D$3,INDEX($D$3:$D$100,MATCH(G245,$D$3:$D$100)+1)))</f>
        <v>2040</v>
      </c>
      <c r="J245">
        <f t="shared" si="139"/>
        <v>4.0300000000000002E-2</v>
      </c>
      <c r="K245">
        <f t="shared" si="140"/>
        <v>4.0300000000000002E-2</v>
      </c>
      <c r="L245">
        <f t="shared" si="141"/>
        <v>4.0300000000000002E-2</v>
      </c>
      <c r="M245">
        <f t="shared" si="126"/>
        <v>42.959800000000001</v>
      </c>
      <c r="N245">
        <f t="shared" si="127"/>
        <v>0</v>
      </c>
      <c r="S245">
        <f t="shared" si="163"/>
        <v>2255</v>
      </c>
      <c r="T245">
        <f t="shared" si="142"/>
        <v>2040</v>
      </c>
      <c r="U245" cm="1">
        <f t="array" ref="U245">IF(T245&gt;=MAX($D$3:$D$100),MAX($D$3:$D$100),IF(S245&lt;$D$3,$D$3,INDEX($D$3:$D$100,MATCH(S245,$D$3:$D$100)+1)))</f>
        <v>2040</v>
      </c>
      <c r="V245">
        <f t="shared" si="143"/>
        <v>2.73E-5</v>
      </c>
      <c r="W245">
        <f t="shared" si="144"/>
        <v>2.73E-5</v>
      </c>
      <c r="X245">
        <f t="shared" si="145"/>
        <v>2.73E-5</v>
      </c>
      <c r="Y245">
        <f t="shared" si="128"/>
        <v>2.9101800000000001E-2</v>
      </c>
      <c r="Z245">
        <f t="shared" si="129"/>
        <v>0</v>
      </c>
      <c r="AE245">
        <f t="shared" si="164"/>
        <v>2255</v>
      </c>
      <c r="AF245">
        <f t="shared" si="146"/>
        <v>2040</v>
      </c>
      <c r="AG245" cm="1">
        <f t="array" ref="AG245">IF(AF245&gt;=MAX($D$3:$D$100),MAX($D$3:$D$100),IF(AE245&lt;$D$3,$D$3,INDEX($D$3:$D$100,MATCH(AE245,$D$3:$D$100)+1)))</f>
        <v>2040</v>
      </c>
      <c r="AH245">
        <f t="shared" si="147"/>
        <v>2.6800000000000001E-4</v>
      </c>
      <c r="AI245">
        <f t="shared" si="148"/>
        <v>2.6800000000000001E-4</v>
      </c>
      <c r="AJ245">
        <f t="shared" si="149"/>
        <v>2.6800000000000001E-4</v>
      </c>
      <c r="AK245">
        <f t="shared" si="130"/>
        <v>0.285688</v>
      </c>
      <c r="AL245">
        <f t="shared" si="131"/>
        <v>0</v>
      </c>
      <c r="AN245" s="1" t="str" cm="1">
        <f t="array" ref="AN245">IF(INDEX(Utilities!245:245,$B$15)="","",INDEX(Utilities!245:245,$B$15))</f>
        <v/>
      </c>
      <c r="AO245" s="1" t="str" cm="1">
        <f t="array" ref="AO245">IF(INDEX(Utilities!245:245,$B$15 + 4)="","",INDEX(Utilities!245:245,$B$15 + 4))</f>
        <v/>
      </c>
      <c r="AQ245">
        <f t="shared" si="165"/>
        <v>2255</v>
      </c>
      <c r="AR245">
        <f t="shared" si="150"/>
        <v>2040</v>
      </c>
      <c r="AS245" cm="1">
        <f t="array" ref="AS245">IF(AR245&gt;=MAX($D$3:$D$100),MAX($D$3:$D$100),IF(AQ245&lt;$D$3,$D$3,INDEX($D$3:$D$100,MATCH(AQ245,$D$3:$D$100)+1)))</f>
        <v>2040</v>
      </c>
      <c r="AT245">
        <f t="shared" si="151"/>
        <v>6.0300000000000002E-5</v>
      </c>
      <c r="AU245">
        <f t="shared" si="152"/>
        <v>6.0300000000000002E-5</v>
      </c>
      <c r="AV245">
        <f t="shared" si="153"/>
        <v>6.0300000000000002E-5</v>
      </c>
      <c r="AW245">
        <f t="shared" si="132"/>
        <v>6.4279799999999998E-2</v>
      </c>
      <c r="AX245">
        <f t="shared" si="133"/>
        <v>0</v>
      </c>
      <c r="BC245">
        <f t="shared" si="166"/>
        <v>2255</v>
      </c>
      <c r="BD245">
        <f t="shared" si="154"/>
        <v>2040</v>
      </c>
      <c r="BE245" cm="1">
        <f t="array" ref="BE245">IF(BD245&gt;=MAX($D$3:$D$100),MAX($D$3:$D$100),IF(BC245&lt;$D$3,$D$3,INDEX($D$3:$D$100,MATCH(BC245,$D$3:$D$100)+1)))</f>
        <v>2040</v>
      </c>
      <c r="BF245">
        <f t="shared" si="155"/>
        <v>0.40600000000000003</v>
      </c>
      <c r="BG245">
        <f t="shared" si="156"/>
        <v>0.40600000000000003</v>
      </c>
      <c r="BH245">
        <f t="shared" si="157"/>
        <v>0.40600000000000003</v>
      </c>
      <c r="BI245">
        <f t="shared" si="134"/>
        <v>432.79600000000005</v>
      </c>
      <c r="BJ245">
        <f t="shared" si="135"/>
        <v>0</v>
      </c>
      <c r="BM245" s="1" t="str" cm="1">
        <f t="array" ref="BM245">IF(INDEX(Utilities!245:245,$B$15 + 6)="","",INDEX(Utilities!245:245,$B$15 + 6))</f>
        <v/>
      </c>
      <c r="BO245">
        <f t="shared" si="167"/>
        <v>2255</v>
      </c>
      <c r="BP245">
        <f t="shared" si="158"/>
        <v>2040</v>
      </c>
      <c r="BQ245" cm="1">
        <f t="array" ref="BQ245">IF(BP245&gt;=MAX($D$3:$D$100),MAX($D$3:$D$100),IF(BO245&lt;$D$3,$D$3,INDEX($D$3:$D$100,MATCH(BO245,$D$3:$D$100)+1)))</f>
        <v>2040</v>
      </c>
      <c r="BR245">
        <f t="shared" si="159"/>
        <v>6.1510000000000007</v>
      </c>
      <c r="BS245">
        <f t="shared" si="160"/>
        <v>6.1510000000000007</v>
      </c>
      <c r="BT245">
        <f t="shared" si="161"/>
        <v>6.1510000000000007</v>
      </c>
      <c r="BU245">
        <f t="shared" si="136"/>
        <v>6556.9660000000003</v>
      </c>
      <c r="BV245">
        <f t="shared" si="137"/>
        <v>0</v>
      </c>
    </row>
    <row r="246" spans="7:74" x14ac:dyDescent="0.25">
      <c r="G246">
        <f t="shared" si="162"/>
        <v>2256</v>
      </c>
      <c r="H246">
        <f t="shared" si="138"/>
        <v>2040</v>
      </c>
      <c r="I246" cm="1">
        <f t="array" ref="I246">IF(H246&gt;=MAX($D$3:$D$100),MAX($D$3:$D$100),IF(G246&lt;$D$3,$D$3,INDEX($D$3:$D$100,MATCH(G246,$D$3:$D$100)+1)))</f>
        <v>2040</v>
      </c>
      <c r="J246">
        <f t="shared" si="139"/>
        <v>4.0300000000000002E-2</v>
      </c>
      <c r="K246">
        <f t="shared" si="140"/>
        <v>4.0300000000000002E-2</v>
      </c>
      <c r="L246">
        <f t="shared" si="141"/>
        <v>4.0300000000000002E-2</v>
      </c>
      <c r="M246">
        <f t="shared" si="126"/>
        <v>42.959800000000001</v>
      </c>
      <c r="N246">
        <f t="shared" si="127"/>
        <v>0</v>
      </c>
      <c r="S246">
        <f t="shared" si="163"/>
        <v>2256</v>
      </c>
      <c r="T246">
        <f t="shared" si="142"/>
        <v>2040</v>
      </c>
      <c r="U246" cm="1">
        <f t="array" ref="U246">IF(T246&gt;=MAX($D$3:$D$100),MAX($D$3:$D$100),IF(S246&lt;$D$3,$D$3,INDEX($D$3:$D$100,MATCH(S246,$D$3:$D$100)+1)))</f>
        <v>2040</v>
      </c>
      <c r="V246">
        <f t="shared" si="143"/>
        <v>2.73E-5</v>
      </c>
      <c r="W246">
        <f t="shared" si="144"/>
        <v>2.73E-5</v>
      </c>
      <c r="X246">
        <f t="shared" si="145"/>
        <v>2.73E-5</v>
      </c>
      <c r="Y246">
        <f t="shared" si="128"/>
        <v>2.9101800000000001E-2</v>
      </c>
      <c r="Z246">
        <f t="shared" si="129"/>
        <v>0</v>
      </c>
      <c r="AE246">
        <f t="shared" si="164"/>
        <v>2256</v>
      </c>
      <c r="AF246">
        <f t="shared" si="146"/>
        <v>2040</v>
      </c>
      <c r="AG246" cm="1">
        <f t="array" ref="AG246">IF(AF246&gt;=MAX($D$3:$D$100),MAX($D$3:$D$100),IF(AE246&lt;$D$3,$D$3,INDEX($D$3:$D$100,MATCH(AE246,$D$3:$D$100)+1)))</f>
        <v>2040</v>
      </c>
      <c r="AH246">
        <f t="shared" si="147"/>
        <v>2.6800000000000001E-4</v>
      </c>
      <c r="AI246">
        <f t="shared" si="148"/>
        <v>2.6800000000000001E-4</v>
      </c>
      <c r="AJ246">
        <f t="shared" si="149"/>
        <v>2.6800000000000001E-4</v>
      </c>
      <c r="AK246">
        <f t="shared" si="130"/>
        <v>0.285688</v>
      </c>
      <c r="AL246">
        <f t="shared" si="131"/>
        <v>0</v>
      </c>
      <c r="AN246" s="1" t="str" cm="1">
        <f t="array" ref="AN246">IF(INDEX(Utilities!246:246,$B$15)="","",INDEX(Utilities!246:246,$B$15))</f>
        <v/>
      </c>
      <c r="AO246" s="1" t="str" cm="1">
        <f t="array" ref="AO246">IF(INDEX(Utilities!246:246,$B$15 + 4)="","",INDEX(Utilities!246:246,$B$15 + 4))</f>
        <v/>
      </c>
      <c r="AQ246">
        <f t="shared" si="165"/>
        <v>2256</v>
      </c>
      <c r="AR246">
        <f t="shared" si="150"/>
        <v>2040</v>
      </c>
      <c r="AS246" cm="1">
        <f t="array" ref="AS246">IF(AR246&gt;=MAX($D$3:$D$100),MAX($D$3:$D$100),IF(AQ246&lt;$D$3,$D$3,INDEX($D$3:$D$100,MATCH(AQ246,$D$3:$D$100)+1)))</f>
        <v>2040</v>
      </c>
      <c r="AT246">
        <f t="shared" si="151"/>
        <v>6.0300000000000002E-5</v>
      </c>
      <c r="AU246">
        <f t="shared" si="152"/>
        <v>6.0300000000000002E-5</v>
      </c>
      <c r="AV246">
        <f t="shared" si="153"/>
        <v>6.0300000000000002E-5</v>
      </c>
      <c r="AW246">
        <f t="shared" si="132"/>
        <v>6.4279799999999998E-2</v>
      </c>
      <c r="AX246">
        <f t="shared" si="133"/>
        <v>0</v>
      </c>
      <c r="BC246">
        <f t="shared" si="166"/>
        <v>2256</v>
      </c>
      <c r="BD246">
        <f t="shared" si="154"/>
        <v>2040</v>
      </c>
      <c r="BE246" cm="1">
        <f t="array" ref="BE246">IF(BD246&gt;=MAX($D$3:$D$100),MAX($D$3:$D$100),IF(BC246&lt;$D$3,$D$3,INDEX($D$3:$D$100,MATCH(BC246,$D$3:$D$100)+1)))</f>
        <v>2040</v>
      </c>
      <c r="BF246">
        <f t="shared" si="155"/>
        <v>0.40600000000000003</v>
      </c>
      <c r="BG246">
        <f t="shared" si="156"/>
        <v>0.40600000000000003</v>
      </c>
      <c r="BH246">
        <f t="shared" si="157"/>
        <v>0.40600000000000003</v>
      </c>
      <c r="BI246">
        <f t="shared" si="134"/>
        <v>432.79600000000005</v>
      </c>
      <c r="BJ246">
        <f t="shared" si="135"/>
        <v>0</v>
      </c>
      <c r="BM246" s="1" t="str" cm="1">
        <f t="array" ref="BM246">IF(INDEX(Utilities!246:246,$B$15 + 6)="","",INDEX(Utilities!246:246,$B$15 + 6))</f>
        <v/>
      </c>
      <c r="BO246">
        <f t="shared" si="167"/>
        <v>2256</v>
      </c>
      <c r="BP246">
        <f t="shared" si="158"/>
        <v>2040</v>
      </c>
      <c r="BQ246" cm="1">
        <f t="array" ref="BQ246">IF(BP246&gt;=MAX($D$3:$D$100),MAX($D$3:$D$100),IF(BO246&lt;$D$3,$D$3,INDEX($D$3:$D$100,MATCH(BO246,$D$3:$D$100)+1)))</f>
        <v>2040</v>
      </c>
      <c r="BR246">
        <f t="shared" si="159"/>
        <v>6.1510000000000007</v>
      </c>
      <c r="BS246">
        <f t="shared" si="160"/>
        <v>6.1510000000000007</v>
      </c>
      <c r="BT246">
        <f t="shared" si="161"/>
        <v>6.1510000000000007</v>
      </c>
      <c r="BU246">
        <f t="shared" si="136"/>
        <v>6556.9660000000003</v>
      </c>
      <c r="BV246">
        <f t="shared" si="137"/>
        <v>0</v>
      </c>
    </row>
    <row r="247" spans="7:74" x14ac:dyDescent="0.25">
      <c r="G247">
        <f t="shared" si="162"/>
        <v>2257</v>
      </c>
      <c r="H247">
        <f t="shared" si="138"/>
        <v>2040</v>
      </c>
      <c r="I247" cm="1">
        <f t="array" ref="I247">IF(H247&gt;=MAX($D$3:$D$100),MAX($D$3:$D$100),IF(G247&lt;$D$3,$D$3,INDEX($D$3:$D$100,MATCH(G247,$D$3:$D$100)+1)))</f>
        <v>2040</v>
      </c>
      <c r="J247">
        <f t="shared" si="139"/>
        <v>4.0300000000000002E-2</v>
      </c>
      <c r="K247">
        <f t="shared" si="140"/>
        <v>4.0300000000000002E-2</v>
      </c>
      <c r="L247">
        <f t="shared" si="141"/>
        <v>4.0300000000000002E-2</v>
      </c>
      <c r="M247">
        <f t="shared" si="126"/>
        <v>42.959800000000001</v>
      </c>
      <c r="N247">
        <f t="shared" si="127"/>
        <v>0</v>
      </c>
      <c r="S247">
        <f t="shared" si="163"/>
        <v>2257</v>
      </c>
      <c r="T247">
        <f t="shared" si="142"/>
        <v>2040</v>
      </c>
      <c r="U247" cm="1">
        <f t="array" ref="U247">IF(T247&gt;=MAX($D$3:$D$100),MAX($D$3:$D$100),IF(S247&lt;$D$3,$D$3,INDEX($D$3:$D$100,MATCH(S247,$D$3:$D$100)+1)))</f>
        <v>2040</v>
      </c>
      <c r="V247">
        <f t="shared" si="143"/>
        <v>2.73E-5</v>
      </c>
      <c r="W247">
        <f t="shared" si="144"/>
        <v>2.73E-5</v>
      </c>
      <c r="X247">
        <f t="shared" si="145"/>
        <v>2.73E-5</v>
      </c>
      <c r="Y247">
        <f t="shared" si="128"/>
        <v>2.9101800000000001E-2</v>
      </c>
      <c r="Z247">
        <f t="shared" si="129"/>
        <v>0</v>
      </c>
      <c r="AE247">
        <f t="shared" si="164"/>
        <v>2257</v>
      </c>
      <c r="AF247">
        <f t="shared" si="146"/>
        <v>2040</v>
      </c>
      <c r="AG247" cm="1">
        <f t="array" ref="AG247">IF(AF247&gt;=MAX($D$3:$D$100),MAX($D$3:$D$100),IF(AE247&lt;$D$3,$D$3,INDEX($D$3:$D$100,MATCH(AE247,$D$3:$D$100)+1)))</f>
        <v>2040</v>
      </c>
      <c r="AH247">
        <f t="shared" si="147"/>
        <v>2.6800000000000001E-4</v>
      </c>
      <c r="AI247">
        <f t="shared" si="148"/>
        <v>2.6800000000000001E-4</v>
      </c>
      <c r="AJ247">
        <f t="shared" si="149"/>
        <v>2.6800000000000001E-4</v>
      </c>
      <c r="AK247">
        <f t="shared" si="130"/>
        <v>0.285688</v>
      </c>
      <c r="AL247">
        <f t="shared" si="131"/>
        <v>0</v>
      </c>
      <c r="AN247" s="1" t="str" cm="1">
        <f t="array" ref="AN247">IF(INDEX(Utilities!247:247,$B$15)="","",INDEX(Utilities!247:247,$B$15))</f>
        <v/>
      </c>
      <c r="AO247" s="1" t="str" cm="1">
        <f t="array" ref="AO247">IF(INDEX(Utilities!247:247,$B$15 + 4)="","",INDEX(Utilities!247:247,$B$15 + 4))</f>
        <v/>
      </c>
      <c r="AQ247">
        <f t="shared" si="165"/>
        <v>2257</v>
      </c>
      <c r="AR247">
        <f t="shared" si="150"/>
        <v>2040</v>
      </c>
      <c r="AS247" cm="1">
        <f t="array" ref="AS247">IF(AR247&gt;=MAX($D$3:$D$100),MAX($D$3:$D$100),IF(AQ247&lt;$D$3,$D$3,INDEX($D$3:$D$100,MATCH(AQ247,$D$3:$D$100)+1)))</f>
        <v>2040</v>
      </c>
      <c r="AT247">
        <f t="shared" si="151"/>
        <v>6.0300000000000002E-5</v>
      </c>
      <c r="AU247">
        <f t="shared" si="152"/>
        <v>6.0300000000000002E-5</v>
      </c>
      <c r="AV247">
        <f t="shared" si="153"/>
        <v>6.0300000000000002E-5</v>
      </c>
      <c r="AW247">
        <f t="shared" si="132"/>
        <v>6.4279799999999998E-2</v>
      </c>
      <c r="AX247">
        <f t="shared" si="133"/>
        <v>0</v>
      </c>
      <c r="BC247">
        <f t="shared" si="166"/>
        <v>2257</v>
      </c>
      <c r="BD247">
        <f t="shared" si="154"/>
        <v>2040</v>
      </c>
      <c r="BE247" cm="1">
        <f t="array" ref="BE247">IF(BD247&gt;=MAX($D$3:$D$100),MAX($D$3:$D$100),IF(BC247&lt;$D$3,$D$3,INDEX($D$3:$D$100,MATCH(BC247,$D$3:$D$100)+1)))</f>
        <v>2040</v>
      </c>
      <c r="BF247">
        <f t="shared" si="155"/>
        <v>0.40600000000000003</v>
      </c>
      <c r="BG247">
        <f t="shared" si="156"/>
        <v>0.40600000000000003</v>
      </c>
      <c r="BH247">
        <f t="shared" si="157"/>
        <v>0.40600000000000003</v>
      </c>
      <c r="BI247">
        <f t="shared" si="134"/>
        <v>432.79600000000005</v>
      </c>
      <c r="BJ247">
        <f t="shared" si="135"/>
        <v>0</v>
      </c>
      <c r="BM247" s="1" t="str" cm="1">
        <f t="array" ref="BM247">IF(INDEX(Utilities!247:247,$B$15 + 6)="","",INDEX(Utilities!247:247,$B$15 + 6))</f>
        <v/>
      </c>
      <c r="BO247">
        <f t="shared" si="167"/>
        <v>2257</v>
      </c>
      <c r="BP247">
        <f t="shared" si="158"/>
        <v>2040</v>
      </c>
      <c r="BQ247" cm="1">
        <f t="array" ref="BQ247">IF(BP247&gt;=MAX($D$3:$D$100),MAX($D$3:$D$100),IF(BO247&lt;$D$3,$D$3,INDEX($D$3:$D$100,MATCH(BO247,$D$3:$D$100)+1)))</f>
        <v>2040</v>
      </c>
      <c r="BR247">
        <f t="shared" si="159"/>
        <v>6.1510000000000007</v>
      </c>
      <c r="BS247">
        <f t="shared" si="160"/>
        <v>6.1510000000000007</v>
      </c>
      <c r="BT247">
        <f t="shared" si="161"/>
        <v>6.1510000000000007</v>
      </c>
      <c r="BU247">
        <f t="shared" si="136"/>
        <v>6556.9660000000003</v>
      </c>
      <c r="BV247">
        <f t="shared" si="137"/>
        <v>0</v>
      </c>
    </row>
    <row r="248" spans="7:74" x14ac:dyDescent="0.25">
      <c r="G248">
        <f t="shared" si="162"/>
        <v>2258</v>
      </c>
      <c r="H248">
        <f t="shared" si="138"/>
        <v>2040</v>
      </c>
      <c r="I248" cm="1">
        <f t="array" ref="I248">IF(H248&gt;=MAX($D$3:$D$100),MAX($D$3:$D$100),IF(G248&lt;$D$3,$D$3,INDEX($D$3:$D$100,MATCH(G248,$D$3:$D$100)+1)))</f>
        <v>2040</v>
      </c>
      <c r="J248">
        <f t="shared" si="139"/>
        <v>4.0300000000000002E-2</v>
      </c>
      <c r="K248">
        <f t="shared" si="140"/>
        <v>4.0300000000000002E-2</v>
      </c>
      <c r="L248">
        <f t="shared" si="141"/>
        <v>4.0300000000000002E-2</v>
      </c>
      <c r="M248">
        <f t="shared" si="126"/>
        <v>42.959800000000001</v>
      </c>
      <c r="N248">
        <f t="shared" si="127"/>
        <v>0</v>
      </c>
      <c r="S248">
        <f t="shared" si="163"/>
        <v>2258</v>
      </c>
      <c r="T248">
        <f t="shared" si="142"/>
        <v>2040</v>
      </c>
      <c r="U248" cm="1">
        <f t="array" ref="U248">IF(T248&gt;=MAX($D$3:$D$100),MAX($D$3:$D$100),IF(S248&lt;$D$3,$D$3,INDEX($D$3:$D$100,MATCH(S248,$D$3:$D$100)+1)))</f>
        <v>2040</v>
      </c>
      <c r="V248">
        <f t="shared" si="143"/>
        <v>2.73E-5</v>
      </c>
      <c r="W248">
        <f t="shared" si="144"/>
        <v>2.73E-5</v>
      </c>
      <c r="X248">
        <f t="shared" si="145"/>
        <v>2.73E-5</v>
      </c>
      <c r="Y248">
        <f t="shared" si="128"/>
        <v>2.9101800000000001E-2</v>
      </c>
      <c r="Z248">
        <f t="shared" si="129"/>
        <v>0</v>
      </c>
      <c r="AE248">
        <f t="shared" si="164"/>
        <v>2258</v>
      </c>
      <c r="AF248">
        <f t="shared" si="146"/>
        <v>2040</v>
      </c>
      <c r="AG248" cm="1">
        <f t="array" ref="AG248">IF(AF248&gt;=MAX($D$3:$D$100),MAX($D$3:$D$100),IF(AE248&lt;$D$3,$D$3,INDEX($D$3:$D$100,MATCH(AE248,$D$3:$D$100)+1)))</f>
        <v>2040</v>
      </c>
      <c r="AH248">
        <f t="shared" si="147"/>
        <v>2.6800000000000001E-4</v>
      </c>
      <c r="AI248">
        <f t="shared" si="148"/>
        <v>2.6800000000000001E-4</v>
      </c>
      <c r="AJ248">
        <f t="shared" si="149"/>
        <v>2.6800000000000001E-4</v>
      </c>
      <c r="AK248">
        <f t="shared" si="130"/>
        <v>0.285688</v>
      </c>
      <c r="AL248">
        <f t="shared" si="131"/>
        <v>0</v>
      </c>
      <c r="AN248" s="1" t="str" cm="1">
        <f t="array" ref="AN248">IF(INDEX(Utilities!248:248,$B$15)="","",INDEX(Utilities!248:248,$B$15))</f>
        <v/>
      </c>
      <c r="AO248" s="1" t="str" cm="1">
        <f t="array" ref="AO248">IF(INDEX(Utilities!248:248,$B$15 + 4)="","",INDEX(Utilities!248:248,$B$15 + 4))</f>
        <v/>
      </c>
      <c r="AQ248">
        <f t="shared" si="165"/>
        <v>2258</v>
      </c>
      <c r="AR248">
        <f t="shared" si="150"/>
        <v>2040</v>
      </c>
      <c r="AS248" cm="1">
        <f t="array" ref="AS248">IF(AR248&gt;=MAX($D$3:$D$100),MAX($D$3:$D$100),IF(AQ248&lt;$D$3,$D$3,INDEX($D$3:$D$100,MATCH(AQ248,$D$3:$D$100)+1)))</f>
        <v>2040</v>
      </c>
      <c r="AT248">
        <f t="shared" si="151"/>
        <v>6.0300000000000002E-5</v>
      </c>
      <c r="AU248">
        <f t="shared" si="152"/>
        <v>6.0300000000000002E-5</v>
      </c>
      <c r="AV248">
        <f t="shared" si="153"/>
        <v>6.0300000000000002E-5</v>
      </c>
      <c r="AW248">
        <f t="shared" si="132"/>
        <v>6.4279799999999998E-2</v>
      </c>
      <c r="AX248">
        <f t="shared" si="133"/>
        <v>0</v>
      </c>
      <c r="BC248">
        <f t="shared" si="166"/>
        <v>2258</v>
      </c>
      <c r="BD248">
        <f t="shared" si="154"/>
        <v>2040</v>
      </c>
      <c r="BE248" cm="1">
        <f t="array" ref="BE248">IF(BD248&gt;=MAX($D$3:$D$100),MAX($D$3:$D$100),IF(BC248&lt;$D$3,$D$3,INDEX($D$3:$D$100,MATCH(BC248,$D$3:$D$100)+1)))</f>
        <v>2040</v>
      </c>
      <c r="BF248">
        <f t="shared" si="155"/>
        <v>0.40600000000000003</v>
      </c>
      <c r="BG248">
        <f t="shared" si="156"/>
        <v>0.40600000000000003</v>
      </c>
      <c r="BH248">
        <f t="shared" si="157"/>
        <v>0.40600000000000003</v>
      </c>
      <c r="BI248">
        <f t="shared" si="134"/>
        <v>432.79600000000005</v>
      </c>
      <c r="BJ248">
        <f t="shared" si="135"/>
        <v>0</v>
      </c>
      <c r="BM248" s="1" t="str" cm="1">
        <f t="array" ref="BM248">IF(INDEX(Utilities!248:248,$B$15 + 6)="","",INDEX(Utilities!248:248,$B$15 + 6))</f>
        <v/>
      </c>
      <c r="BO248">
        <f t="shared" si="167"/>
        <v>2258</v>
      </c>
      <c r="BP248">
        <f t="shared" si="158"/>
        <v>2040</v>
      </c>
      <c r="BQ248" cm="1">
        <f t="array" ref="BQ248">IF(BP248&gt;=MAX($D$3:$D$100),MAX($D$3:$D$100),IF(BO248&lt;$D$3,$D$3,INDEX($D$3:$D$100,MATCH(BO248,$D$3:$D$100)+1)))</f>
        <v>2040</v>
      </c>
      <c r="BR248">
        <f t="shared" si="159"/>
        <v>6.1510000000000007</v>
      </c>
      <c r="BS248">
        <f t="shared" si="160"/>
        <v>6.1510000000000007</v>
      </c>
      <c r="BT248">
        <f t="shared" si="161"/>
        <v>6.1510000000000007</v>
      </c>
      <c r="BU248">
        <f t="shared" si="136"/>
        <v>6556.9660000000003</v>
      </c>
      <c r="BV248">
        <f t="shared" si="137"/>
        <v>0</v>
      </c>
    </row>
    <row r="249" spans="7:74" x14ac:dyDescent="0.25">
      <c r="G249">
        <f t="shared" si="162"/>
        <v>2259</v>
      </c>
      <c r="H249">
        <f t="shared" si="138"/>
        <v>2040</v>
      </c>
      <c r="I249" cm="1">
        <f t="array" ref="I249">IF(H249&gt;=MAX($D$3:$D$100),MAX($D$3:$D$100),IF(G249&lt;$D$3,$D$3,INDEX($D$3:$D$100,MATCH(G249,$D$3:$D$100)+1)))</f>
        <v>2040</v>
      </c>
      <c r="J249">
        <f t="shared" si="139"/>
        <v>4.0300000000000002E-2</v>
      </c>
      <c r="K249">
        <f t="shared" si="140"/>
        <v>4.0300000000000002E-2</v>
      </c>
      <c r="L249">
        <f t="shared" si="141"/>
        <v>4.0300000000000002E-2</v>
      </c>
      <c r="M249">
        <f t="shared" si="126"/>
        <v>42.959800000000001</v>
      </c>
      <c r="N249">
        <f t="shared" si="127"/>
        <v>0</v>
      </c>
      <c r="S249">
        <f t="shared" si="163"/>
        <v>2259</v>
      </c>
      <c r="T249">
        <f t="shared" si="142"/>
        <v>2040</v>
      </c>
      <c r="U249" cm="1">
        <f t="array" ref="U249">IF(T249&gt;=MAX($D$3:$D$100),MAX($D$3:$D$100),IF(S249&lt;$D$3,$D$3,INDEX($D$3:$D$100,MATCH(S249,$D$3:$D$100)+1)))</f>
        <v>2040</v>
      </c>
      <c r="V249">
        <f t="shared" si="143"/>
        <v>2.73E-5</v>
      </c>
      <c r="W249">
        <f t="shared" si="144"/>
        <v>2.73E-5</v>
      </c>
      <c r="X249">
        <f t="shared" si="145"/>
        <v>2.73E-5</v>
      </c>
      <c r="Y249">
        <f t="shared" si="128"/>
        <v>2.9101800000000001E-2</v>
      </c>
      <c r="Z249">
        <f t="shared" si="129"/>
        <v>0</v>
      </c>
      <c r="AE249">
        <f t="shared" si="164"/>
        <v>2259</v>
      </c>
      <c r="AF249">
        <f t="shared" si="146"/>
        <v>2040</v>
      </c>
      <c r="AG249" cm="1">
        <f t="array" ref="AG249">IF(AF249&gt;=MAX($D$3:$D$100),MAX($D$3:$D$100),IF(AE249&lt;$D$3,$D$3,INDEX($D$3:$D$100,MATCH(AE249,$D$3:$D$100)+1)))</f>
        <v>2040</v>
      </c>
      <c r="AH249">
        <f t="shared" si="147"/>
        <v>2.6800000000000001E-4</v>
      </c>
      <c r="AI249">
        <f t="shared" si="148"/>
        <v>2.6800000000000001E-4</v>
      </c>
      <c r="AJ249">
        <f t="shared" si="149"/>
        <v>2.6800000000000001E-4</v>
      </c>
      <c r="AK249">
        <f t="shared" si="130"/>
        <v>0.285688</v>
      </c>
      <c r="AL249">
        <f t="shared" si="131"/>
        <v>0</v>
      </c>
      <c r="AN249" s="1" t="str" cm="1">
        <f t="array" ref="AN249">IF(INDEX(Utilities!249:249,$B$15)="","",INDEX(Utilities!249:249,$B$15))</f>
        <v/>
      </c>
      <c r="AO249" s="1" t="str" cm="1">
        <f t="array" ref="AO249">IF(INDEX(Utilities!249:249,$B$15 + 4)="","",INDEX(Utilities!249:249,$B$15 + 4))</f>
        <v/>
      </c>
      <c r="AQ249">
        <f t="shared" si="165"/>
        <v>2259</v>
      </c>
      <c r="AR249">
        <f t="shared" si="150"/>
        <v>2040</v>
      </c>
      <c r="AS249" cm="1">
        <f t="array" ref="AS249">IF(AR249&gt;=MAX($D$3:$D$100),MAX($D$3:$D$100),IF(AQ249&lt;$D$3,$D$3,INDEX($D$3:$D$100,MATCH(AQ249,$D$3:$D$100)+1)))</f>
        <v>2040</v>
      </c>
      <c r="AT249">
        <f t="shared" si="151"/>
        <v>6.0300000000000002E-5</v>
      </c>
      <c r="AU249">
        <f t="shared" si="152"/>
        <v>6.0300000000000002E-5</v>
      </c>
      <c r="AV249">
        <f t="shared" si="153"/>
        <v>6.0300000000000002E-5</v>
      </c>
      <c r="AW249">
        <f t="shared" si="132"/>
        <v>6.4279799999999998E-2</v>
      </c>
      <c r="AX249">
        <f t="shared" si="133"/>
        <v>0</v>
      </c>
      <c r="BC249">
        <f t="shared" si="166"/>
        <v>2259</v>
      </c>
      <c r="BD249">
        <f t="shared" si="154"/>
        <v>2040</v>
      </c>
      <c r="BE249" cm="1">
        <f t="array" ref="BE249">IF(BD249&gt;=MAX($D$3:$D$100),MAX($D$3:$D$100),IF(BC249&lt;$D$3,$D$3,INDEX($D$3:$D$100,MATCH(BC249,$D$3:$D$100)+1)))</f>
        <v>2040</v>
      </c>
      <c r="BF249">
        <f t="shared" si="155"/>
        <v>0.40600000000000003</v>
      </c>
      <c r="BG249">
        <f t="shared" si="156"/>
        <v>0.40600000000000003</v>
      </c>
      <c r="BH249">
        <f t="shared" si="157"/>
        <v>0.40600000000000003</v>
      </c>
      <c r="BI249">
        <f t="shared" si="134"/>
        <v>432.79600000000005</v>
      </c>
      <c r="BJ249">
        <f t="shared" si="135"/>
        <v>0</v>
      </c>
      <c r="BM249" s="1" t="str" cm="1">
        <f t="array" ref="BM249">IF(INDEX(Utilities!249:249,$B$15 + 6)="","",INDEX(Utilities!249:249,$B$15 + 6))</f>
        <v/>
      </c>
      <c r="BO249">
        <f t="shared" si="167"/>
        <v>2259</v>
      </c>
      <c r="BP249">
        <f t="shared" si="158"/>
        <v>2040</v>
      </c>
      <c r="BQ249" cm="1">
        <f t="array" ref="BQ249">IF(BP249&gt;=MAX($D$3:$D$100),MAX($D$3:$D$100),IF(BO249&lt;$D$3,$D$3,INDEX($D$3:$D$100,MATCH(BO249,$D$3:$D$100)+1)))</f>
        <v>2040</v>
      </c>
      <c r="BR249">
        <f t="shared" si="159"/>
        <v>6.1510000000000007</v>
      </c>
      <c r="BS249">
        <f t="shared" si="160"/>
        <v>6.1510000000000007</v>
      </c>
      <c r="BT249">
        <f t="shared" si="161"/>
        <v>6.1510000000000007</v>
      </c>
      <c r="BU249">
        <f t="shared" si="136"/>
        <v>6556.9660000000003</v>
      </c>
      <c r="BV249">
        <f t="shared" si="137"/>
        <v>0</v>
      </c>
    </row>
    <row r="250" spans="7:74" x14ac:dyDescent="0.25">
      <c r="G250">
        <f t="shared" si="162"/>
        <v>2260</v>
      </c>
      <c r="H250">
        <f t="shared" si="138"/>
        <v>2040</v>
      </c>
      <c r="I250" cm="1">
        <f t="array" ref="I250">IF(H250&gt;=MAX($D$3:$D$100),MAX($D$3:$D$100),IF(G250&lt;$D$3,$D$3,INDEX($D$3:$D$100,MATCH(G250,$D$3:$D$100)+1)))</f>
        <v>2040</v>
      </c>
      <c r="J250">
        <f t="shared" si="139"/>
        <v>4.0300000000000002E-2</v>
      </c>
      <c r="K250">
        <f t="shared" si="140"/>
        <v>4.0300000000000002E-2</v>
      </c>
      <c r="L250">
        <f t="shared" si="141"/>
        <v>4.0300000000000002E-2</v>
      </c>
      <c r="M250">
        <f t="shared" si="126"/>
        <v>42.959800000000001</v>
      </c>
      <c r="N250">
        <f t="shared" si="127"/>
        <v>0</v>
      </c>
      <c r="S250">
        <f t="shared" si="163"/>
        <v>2260</v>
      </c>
      <c r="T250">
        <f t="shared" si="142"/>
        <v>2040</v>
      </c>
      <c r="U250" cm="1">
        <f t="array" ref="U250">IF(T250&gt;=MAX($D$3:$D$100),MAX($D$3:$D$100),IF(S250&lt;$D$3,$D$3,INDEX($D$3:$D$100,MATCH(S250,$D$3:$D$100)+1)))</f>
        <v>2040</v>
      </c>
      <c r="V250">
        <f t="shared" si="143"/>
        <v>2.73E-5</v>
      </c>
      <c r="W250">
        <f t="shared" si="144"/>
        <v>2.73E-5</v>
      </c>
      <c r="X250">
        <f t="shared" si="145"/>
        <v>2.73E-5</v>
      </c>
      <c r="Y250">
        <f t="shared" si="128"/>
        <v>2.9101800000000001E-2</v>
      </c>
      <c r="Z250">
        <f t="shared" si="129"/>
        <v>0</v>
      </c>
      <c r="AE250">
        <f t="shared" si="164"/>
        <v>2260</v>
      </c>
      <c r="AF250">
        <f t="shared" si="146"/>
        <v>2040</v>
      </c>
      <c r="AG250" cm="1">
        <f t="array" ref="AG250">IF(AF250&gt;=MAX($D$3:$D$100),MAX($D$3:$D$100),IF(AE250&lt;$D$3,$D$3,INDEX($D$3:$D$100,MATCH(AE250,$D$3:$D$100)+1)))</f>
        <v>2040</v>
      </c>
      <c r="AH250">
        <f t="shared" si="147"/>
        <v>2.6800000000000001E-4</v>
      </c>
      <c r="AI250">
        <f t="shared" si="148"/>
        <v>2.6800000000000001E-4</v>
      </c>
      <c r="AJ250">
        <f t="shared" si="149"/>
        <v>2.6800000000000001E-4</v>
      </c>
      <c r="AK250">
        <f t="shared" si="130"/>
        <v>0.285688</v>
      </c>
      <c r="AL250">
        <f t="shared" si="131"/>
        <v>0</v>
      </c>
      <c r="AN250" s="1" t="str" cm="1">
        <f t="array" ref="AN250">IF(INDEX(Utilities!250:250,$B$15)="","",INDEX(Utilities!250:250,$B$15))</f>
        <v/>
      </c>
      <c r="AO250" s="1" t="str" cm="1">
        <f t="array" ref="AO250">IF(INDEX(Utilities!250:250,$B$15 + 4)="","",INDEX(Utilities!250:250,$B$15 + 4))</f>
        <v/>
      </c>
      <c r="AQ250">
        <f t="shared" si="165"/>
        <v>2260</v>
      </c>
      <c r="AR250">
        <f t="shared" si="150"/>
        <v>2040</v>
      </c>
      <c r="AS250" cm="1">
        <f t="array" ref="AS250">IF(AR250&gt;=MAX($D$3:$D$100),MAX($D$3:$D$100),IF(AQ250&lt;$D$3,$D$3,INDEX($D$3:$D$100,MATCH(AQ250,$D$3:$D$100)+1)))</f>
        <v>2040</v>
      </c>
      <c r="AT250">
        <f t="shared" si="151"/>
        <v>6.0300000000000002E-5</v>
      </c>
      <c r="AU250">
        <f t="shared" si="152"/>
        <v>6.0300000000000002E-5</v>
      </c>
      <c r="AV250">
        <f t="shared" si="153"/>
        <v>6.0300000000000002E-5</v>
      </c>
      <c r="AW250">
        <f t="shared" si="132"/>
        <v>6.4279799999999998E-2</v>
      </c>
      <c r="AX250">
        <f t="shared" si="133"/>
        <v>0</v>
      </c>
      <c r="BC250">
        <f t="shared" si="166"/>
        <v>2260</v>
      </c>
      <c r="BD250">
        <f t="shared" si="154"/>
        <v>2040</v>
      </c>
      <c r="BE250" cm="1">
        <f t="array" ref="BE250">IF(BD250&gt;=MAX($D$3:$D$100),MAX($D$3:$D$100),IF(BC250&lt;$D$3,$D$3,INDEX($D$3:$D$100,MATCH(BC250,$D$3:$D$100)+1)))</f>
        <v>2040</v>
      </c>
      <c r="BF250">
        <f t="shared" si="155"/>
        <v>0.40600000000000003</v>
      </c>
      <c r="BG250">
        <f t="shared" si="156"/>
        <v>0.40600000000000003</v>
      </c>
      <c r="BH250">
        <f t="shared" si="157"/>
        <v>0.40600000000000003</v>
      </c>
      <c r="BI250">
        <f t="shared" si="134"/>
        <v>432.79600000000005</v>
      </c>
      <c r="BJ250">
        <f t="shared" si="135"/>
        <v>0</v>
      </c>
      <c r="BM250" s="1" t="str" cm="1">
        <f t="array" ref="BM250">IF(INDEX(Utilities!250:250,$B$15 + 6)="","",INDEX(Utilities!250:250,$B$15 + 6))</f>
        <v/>
      </c>
      <c r="BO250">
        <f t="shared" si="167"/>
        <v>2260</v>
      </c>
      <c r="BP250">
        <f t="shared" si="158"/>
        <v>2040</v>
      </c>
      <c r="BQ250" cm="1">
        <f t="array" ref="BQ250">IF(BP250&gt;=MAX($D$3:$D$100),MAX($D$3:$D$100),IF(BO250&lt;$D$3,$D$3,INDEX($D$3:$D$100,MATCH(BO250,$D$3:$D$100)+1)))</f>
        <v>2040</v>
      </c>
      <c r="BR250">
        <f t="shared" si="159"/>
        <v>6.1510000000000007</v>
      </c>
      <c r="BS250">
        <f t="shared" si="160"/>
        <v>6.1510000000000007</v>
      </c>
      <c r="BT250">
        <f t="shared" si="161"/>
        <v>6.1510000000000007</v>
      </c>
      <c r="BU250">
        <f t="shared" si="136"/>
        <v>6556.9660000000003</v>
      </c>
      <c r="BV250">
        <f t="shared" si="137"/>
        <v>0</v>
      </c>
    </row>
    <row r="251" spans="7:74" x14ac:dyDescent="0.25">
      <c r="G251">
        <f t="shared" si="162"/>
        <v>2261</v>
      </c>
      <c r="H251">
        <f t="shared" si="138"/>
        <v>2040</v>
      </c>
      <c r="I251" cm="1">
        <f t="array" ref="I251">IF(H251&gt;=MAX($D$3:$D$100),MAX($D$3:$D$100),IF(G251&lt;$D$3,$D$3,INDEX($D$3:$D$100,MATCH(G251,$D$3:$D$100)+1)))</f>
        <v>2040</v>
      </c>
      <c r="J251">
        <f t="shared" si="139"/>
        <v>4.0300000000000002E-2</v>
      </c>
      <c r="K251">
        <f t="shared" si="140"/>
        <v>4.0300000000000002E-2</v>
      </c>
      <c r="L251">
        <f t="shared" si="141"/>
        <v>4.0300000000000002E-2</v>
      </c>
      <c r="M251">
        <f t="shared" si="126"/>
        <v>42.959800000000001</v>
      </c>
      <c r="N251">
        <f t="shared" si="127"/>
        <v>0</v>
      </c>
      <c r="S251">
        <f t="shared" si="163"/>
        <v>2261</v>
      </c>
      <c r="T251">
        <f t="shared" si="142"/>
        <v>2040</v>
      </c>
      <c r="U251" cm="1">
        <f t="array" ref="U251">IF(T251&gt;=MAX($D$3:$D$100),MAX($D$3:$D$100),IF(S251&lt;$D$3,$D$3,INDEX($D$3:$D$100,MATCH(S251,$D$3:$D$100)+1)))</f>
        <v>2040</v>
      </c>
      <c r="V251">
        <f t="shared" si="143"/>
        <v>2.73E-5</v>
      </c>
      <c r="W251">
        <f t="shared" si="144"/>
        <v>2.73E-5</v>
      </c>
      <c r="X251">
        <f t="shared" si="145"/>
        <v>2.73E-5</v>
      </c>
      <c r="Y251">
        <f t="shared" si="128"/>
        <v>2.9101800000000001E-2</v>
      </c>
      <c r="Z251">
        <f t="shared" si="129"/>
        <v>0</v>
      </c>
      <c r="AE251">
        <f t="shared" si="164"/>
        <v>2261</v>
      </c>
      <c r="AF251">
        <f t="shared" si="146"/>
        <v>2040</v>
      </c>
      <c r="AG251" cm="1">
        <f t="array" ref="AG251">IF(AF251&gt;=MAX($D$3:$D$100),MAX($D$3:$D$100),IF(AE251&lt;$D$3,$D$3,INDEX($D$3:$D$100,MATCH(AE251,$D$3:$D$100)+1)))</f>
        <v>2040</v>
      </c>
      <c r="AH251">
        <f t="shared" si="147"/>
        <v>2.6800000000000001E-4</v>
      </c>
      <c r="AI251">
        <f t="shared" si="148"/>
        <v>2.6800000000000001E-4</v>
      </c>
      <c r="AJ251">
        <f t="shared" si="149"/>
        <v>2.6800000000000001E-4</v>
      </c>
      <c r="AK251">
        <f t="shared" si="130"/>
        <v>0.285688</v>
      </c>
      <c r="AL251">
        <f t="shared" si="131"/>
        <v>0</v>
      </c>
      <c r="AN251" s="1" t="str" cm="1">
        <f t="array" ref="AN251">IF(INDEX(Utilities!251:251,$B$15)="","",INDEX(Utilities!251:251,$B$15))</f>
        <v/>
      </c>
      <c r="AO251" s="1" t="str" cm="1">
        <f t="array" ref="AO251">IF(INDEX(Utilities!251:251,$B$15 + 4)="","",INDEX(Utilities!251:251,$B$15 + 4))</f>
        <v/>
      </c>
      <c r="AQ251">
        <f t="shared" si="165"/>
        <v>2261</v>
      </c>
      <c r="AR251">
        <f t="shared" si="150"/>
        <v>2040</v>
      </c>
      <c r="AS251" cm="1">
        <f t="array" ref="AS251">IF(AR251&gt;=MAX($D$3:$D$100),MAX($D$3:$D$100),IF(AQ251&lt;$D$3,$D$3,INDEX($D$3:$D$100,MATCH(AQ251,$D$3:$D$100)+1)))</f>
        <v>2040</v>
      </c>
      <c r="AT251">
        <f t="shared" si="151"/>
        <v>6.0300000000000002E-5</v>
      </c>
      <c r="AU251">
        <f t="shared" si="152"/>
        <v>6.0300000000000002E-5</v>
      </c>
      <c r="AV251">
        <f t="shared" si="153"/>
        <v>6.0300000000000002E-5</v>
      </c>
      <c r="AW251">
        <f t="shared" si="132"/>
        <v>6.4279799999999998E-2</v>
      </c>
      <c r="AX251">
        <f t="shared" si="133"/>
        <v>0</v>
      </c>
      <c r="BC251">
        <f t="shared" si="166"/>
        <v>2261</v>
      </c>
      <c r="BD251">
        <f t="shared" si="154"/>
        <v>2040</v>
      </c>
      <c r="BE251" cm="1">
        <f t="array" ref="BE251">IF(BD251&gt;=MAX($D$3:$D$100),MAX($D$3:$D$100),IF(BC251&lt;$D$3,$D$3,INDEX($D$3:$D$100,MATCH(BC251,$D$3:$D$100)+1)))</f>
        <v>2040</v>
      </c>
      <c r="BF251">
        <f t="shared" si="155"/>
        <v>0.40600000000000003</v>
      </c>
      <c r="BG251">
        <f t="shared" si="156"/>
        <v>0.40600000000000003</v>
      </c>
      <c r="BH251">
        <f t="shared" si="157"/>
        <v>0.40600000000000003</v>
      </c>
      <c r="BI251">
        <f t="shared" si="134"/>
        <v>432.79600000000005</v>
      </c>
      <c r="BJ251">
        <f t="shared" si="135"/>
        <v>0</v>
      </c>
      <c r="BM251" s="1" t="str" cm="1">
        <f t="array" ref="BM251">IF(INDEX(Utilities!251:251,$B$15 + 6)="","",INDEX(Utilities!251:251,$B$15 + 6))</f>
        <v/>
      </c>
      <c r="BO251">
        <f t="shared" si="167"/>
        <v>2261</v>
      </c>
      <c r="BP251">
        <f t="shared" si="158"/>
        <v>2040</v>
      </c>
      <c r="BQ251" cm="1">
        <f t="array" ref="BQ251">IF(BP251&gt;=MAX($D$3:$D$100),MAX($D$3:$D$100),IF(BO251&lt;$D$3,$D$3,INDEX($D$3:$D$100,MATCH(BO251,$D$3:$D$100)+1)))</f>
        <v>2040</v>
      </c>
      <c r="BR251">
        <f t="shared" si="159"/>
        <v>6.1510000000000007</v>
      </c>
      <c r="BS251">
        <f t="shared" si="160"/>
        <v>6.1510000000000007</v>
      </c>
      <c r="BT251">
        <f t="shared" si="161"/>
        <v>6.1510000000000007</v>
      </c>
      <c r="BU251">
        <f t="shared" si="136"/>
        <v>6556.9660000000003</v>
      </c>
      <c r="BV251">
        <f t="shared" si="137"/>
        <v>0</v>
      </c>
    </row>
    <row r="252" spans="7:74" x14ac:dyDescent="0.25">
      <c r="G252">
        <f t="shared" si="162"/>
        <v>2262</v>
      </c>
      <c r="H252">
        <f t="shared" si="138"/>
        <v>2040</v>
      </c>
      <c r="I252" cm="1">
        <f t="array" ref="I252">IF(H252&gt;=MAX($D$3:$D$100),MAX($D$3:$D$100),IF(G252&lt;$D$3,$D$3,INDEX($D$3:$D$100,MATCH(G252,$D$3:$D$100)+1)))</f>
        <v>2040</v>
      </c>
      <c r="J252">
        <f t="shared" si="139"/>
        <v>4.0300000000000002E-2</v>
      </c>
      <c r="K252">
        <f t="shared" si="140"/>
        <v>4.0300000000000002E-2</v>
      </c>
      <c r="L252">
        <f t="shared" si="141"/>
        <v>4.0300000000000002E-2</v>
      </c>
      <c r="M252">
        <f t="shared" si="126"/>
        <v>42.959800000000001</v>
      </c>
      <c r="N252">
        <f t="shared" si="127"/>
        <v>0</v>
      </c>
      <c r="S252">
        <f t="shared" si="163"/>
        <v>2262</v>
      </c>
      <c r="T252">
        <f t="shared" si="142"/>
        <v>2040</v>
      </c>
      <c r="U252" cm="1">
        <f t="array" ref="U252">IF(T252&gt;=MAX($D$3:$D$100),MAX($D$3:$D$100),IF(S252&lt;$D$3,$D$3,INDEX($D$3:$D$100,MATCH(S252,$D$3:$D$100)+1)))</f>
        <v>2040</v>
      </c>
      <c r="V252">
        <f t="shared" si="143"/>
        <v>2.73E-5</v>
      </c>
      <c r="W252">
        <f t="shared" si="144"/>
        <v>2.73E-5</v>
      </c>
      <c r="X252">
        <f t="shared" si="145"/>
        <v>2.73E-5</v>
      </c>
      <c r="Y252">
        <f t="shared" si="128"/>
        <v>2.9101800000000001E-2</v>
      </c>
      <c r="Z252">
        <f t="shared" si="129"/>
        <v>0</v>
      </c>
      <c r="AE252">
        <f t="shared" si="164"/>
        <v>2262</v>
      </c>
      <c r="AF252">
        <f t="shared" si="146"/>
        <v>2040</v>
      </c>
      <c r="AG252" cm="1">
        <f t="array" ref="AG252">IF(AF252&gt;=MAX($D$3:$D$100),MAX($D$3:$D$100),IF(AE252&lt;$D$3,$D$3,INDEX($D$3:$D$100,MATCH(AE252,$D$3:$D$100)+1)))</f>
        <v>2040</v>
      </c>
      <c r="AH252">
        <f t="shared" si="147"/>
        <v>2.6800000000000001E-4</v>
      </c>
      <c r="AI252">
        <f t="shared" si="148"/>
        <v>2.6800000000000001E-4</v>
      </c>
      <c r="AJ252">
        <f t="shared" si="149"/>
        <v>2.6800000000000001E-4</v>
      </c>
      <c r="AK252">
        <f t="shared" si="130"/>
        <v>0.285688</v>
      </c>
      <c r="AL252">
        <f t="shared" si="131"/>
        <v>0</v>
      </c>
      <c r="AN252" s="1" t="str" cm="1">
        <f t="array" ref="AN252">IF(INDEX(Utilities!252:252,$B$15)="","",INDEX(Utilities!252:252,$B$15))</f>
        <v/>
      </c>
      <c r="AO252" s="1" t="str" cm="1">
        <f t="array" ref="AO252">IF(INDEX(Utilities!252:252,$B$15 + 4)="","",INDEX(Utilities!252:252,$B$15 + 4))</f>
        <v/>
      </c>
      <c r="AQ252">
        <f t="shared" si="165"/>
        <v>2262</v>
      </c>
      <c r="AR252">
        <f t="shared" si="150"/>
        <v>2040</v>
      </c>
      <c r="AS252" cm="1">
        <f t="array" ref="AS252">IF(AR252&gt;=MAX($D$3:$D$100),MAX($D$3:$D$100),IF(AQ252&lt;$D$3,$D$3,INDEX($D$3:$D$100,MATCH(AQ252,$D$3:$D$100)+1)))</f>
        <v>2040</v>
      </c>
      <c r="AT252">
        <f t="shared" si="151"/>
        <v>6.0300000000000002E-5</v>
      </c>
      <c r="AU252">
        <f t="shared" si="152"/>
        <v>6.0300000000000002E-5</v>
      </c>
      <c r="AV252">
        <f t="shared" si="153"/>
        <v>6.0300000000000002E-5</v>
      </c>
      <c r="AW252">
        <f t="shared" si="132"/>
        <v>6.4279799999999998E-2</v>
      </c>
      <c r="AX252">
        <f t="shared" si="133"/>
        <v>0</v>
      </c>
      <c r="BC252">
        <f t="shared" si="166"/>
        <v>2262</v>
      </c>
      <c r="BD252">
        <f t="shared" si="154"/>
        <v>2040</v>
      </c>
      <c r="BE252" cm="1">
        <f t="array" ref="BE252">IF(BD252&gt;=MAX($D$3:$D$100),MAX($D$3:$D$100),IF(BC252&lt;$D$3,$D$3,INDEX($D$3:$D$100,MATCH(BC252,$D$3:$D$100)+1)))</f>
        <v>2040</v>
      </c>
      <c r="BF252">
        <f t="shared" si="155"/>
        <v>0.40600000000000003</v>
      </c>
      <c r="BG252">
        <f t="shared" si="156"/>
        <v>0.40600000000000003</v>
      </c>
      <c r="BH252">
        <f t="shared" si="157"/>
        <v>0.40600000000000003</v>
      </c>
      <c r="BI252">
        <f t="shared" si="134"/>
        <v>432.79600000000005</v>
      </c>
      <c r="BJ252">
        <f t="shared" si="135"/>
        <v>0</v>
      </c>
      <c r="BM252" s="1" t="str" cm="1">
        <f t="array" ref="BM252">IF(INDEX(Utilities!252:252,$B$15 + 6)="","",INDEX(Utilities!252:252,$B$15 + 6))</f>
        <v/>
      </c>
      <c r="BO252">
        <f t="shared" si="167"/>
        <v>2262</v>
      </c>
      <c r="BP252">
        <f t="shared" si="158"/>
        <v>2040</v>
      </c>
      <c r="BQ252" cm="1">
        <f t="array" ref="BQ252">IF(BP252&gt;=MAX($D$3:$D$100),MAX($D$3:$D$100),IF(BO252&lt;$D$3,$D$3,INDEX($D$3:$D$100,MATCH(BO252,$D$3:$D$100)+1)))</f>
        <v>2040</v>
      </c>
      <c r="BR252">
        <f t="shared" si="159"/>
        <v>6.1510000000000007</v>
      </c>
      <c r="BS252">
        <f t="shared" si="160"/>
        <v>6.1510000000000007</v>
      </c>
      <c r="BT252">
        <f t="shared" si="161"/>
        <v>6.1510000000000007</v>
      </c>
      <c r="BU252">
        <f t="shared" si="136"/>
        <v>6556.9660000000003</v>
      </c>
      <c r="BV252">
        <f t="shared" si="137"/>
        <v>0</v>
      </c>
    </row>
    <row r="253" spans="7:74" x14ac:dyDescent="0.25">
      <c r="G253">
        <f t="shared" si="162"/>
        <v>2263</v>
      </c>
      <c r="H253">
        <f t="shared" si="138"/>
        <v>2040</v>
      </c>
      <c r="I253" cm="1">
        <f t="array" ref="I253">IF(H253&gt;=MAX($D$3:$D$100),MAX($D$3:$D$100),IF(G253&lt;$D$3,$D$3,INDEX($D$3:$D$100,MATCH(G253,$D$3:$D$100)+1)))</f>
        <v>2040</v>
      </c>
      <c r="J253">
        <f t="shared" si="139"/>
        <v>4.0300000000000002E-2</v>
      </c>
      <c r="K253">
        <f t="shared" si="140"/>
        <v>4.0300000000000002E-2</v>
      </c>
      <c r="L253">
        <f t="shared" si="141"/>
        <v>4.0300000000000002E-2</v>
      </c>
      <c r="M253">
        <f t="shared" si="126"/>
        <v>42.959800000000001</v>
      </c>
      <c r="N253">
        <f t="shared" si="127"/>
        <v>0</v>
      </c>
      <c r="S253">
        <f t="shared" si="163"/>
        <v>2263</v>
      </c>
      <c r="T253">
        <f t="shared" si="142"/>
        <v>2040</v>
      </c>
      <c r="U253" cm="1">
        <f t="array" ref="U253">IF(T253&gt;=MAX($D$3:$D$100),MAX($D$3:$D$100),IF(S253&lt;$D$3,$D$3,INDEX($D$3:$D$100,MATCH(S253,$D$3:$D$100)+1)))</f>
        <v>2040</v>
      </c>
      <c r="V253">
        <f t="shared" si="143"/>
        <v>2.73E-5</v>
      </c>
      <c r="W253">
        <f t="shared" si="144"/>
        <v>2.73E-5</v>
      </c>
      <c r="X253">
        <f t="shared" si="145"/>
        <v>2.73E-5</v>
      </c>
      <c r="Y253">
        <f t="shared" si="128"/>
        <v>2.9101800000000001E-2</v>
      </c>
      <c r="Z253">
        <f t="shared" si="129"/>
        <v>0</v>
      </c>
      <c r="AE253">
        <f t="shared" si="164"/>
        <v>2263</v>
      </c>
      <c r="AF253">
        <f t="shared" si="146"/>
        <v>2040</v>
      </c>
      <c r="AG253" cm="1">
        <f t="array" ref="AG253">IF(AF253&gt;=MAX($D$3:$D$100),MAX($D$3:$D$100),IF(AE253&lt;$D$3,$D$3,INDEX($D$3:$D$100,MATCH(AE253,$D$3:$D$100)+1)))</f>
        <v>2040</v>
      </c>
      <c r="AH253">
        <f t="shared" si="147"/>
        <v>2.6800000000000001E-4</v>
      </c>
      <c r="AI253">
        <f t="shared" si="148"/>
        <v>2.6800000000000001E-4</v>
      </c>
      <c r="AJ253">
        <f t="shared" si="149"/>
        <v>2.6800000000000001E-4</v>
      </c>
      <c r="AK253">
        <f t="shared" si="130"/>
        <v>0.285688</v>
      </c>
      <c r="AL253">
        <f t="shared" si="131"/>
        <v>0</v>
      </c>
      <c r="AN253" s="1" t="str" cm="1">
        <f t="array" ref="AN253">IF(INDEX(Utilities!253:253,$B$15)="","",INDEX(Utilities!253:253,$B$15))</f>
        <v/>
      </c>
      <c r="AO253" s="1" t="str" cm="1">
        <f t="array" ref="AO253">IF(INDEX(Utilities!253:253,$B$15 + 4)="","",INDEX(Utilities!253:253,$B$15 + 4))</f>
        <v/>
      </c>
      <c r="AQ253">
        <f t="shared" si="165"/>
        <v>2263</v>
      </c>
      <c r="AR253">
        <f t="shared" si="150"/>
        <v>2040</v>
      </c>
      <c r="AS253" cm="1">
        <f t="array" ref="AS253">IF(AR253&gt;=MAX($D$3:$D$100),MAX($D$3:$D$100),IF(AQ253&lt;$D$3,$D$3,INDEX($D$3:$D$100,MATCH(AQ253,$D$3:$D$100)+1)))</f>
        <v>2040</v>
      </c>
      <c r="AT253">
        <f t="shared" si="151"/>
        <v>6.0300000000000002E-5</v>
      </c>
      <c r="AU253">
        <f t="shared" si="152"/>
        <v>6.0300000000000002E-5</v>
      </c>
      <c r="AV253">
        <f t="shared" si="153"/>
        <v>6.0300000000000002E-5</v>
      </c>
      <c r="AW253">
        <f t="shared" si="132"/>
        <v>6.4279799999999998E-2</v>
      </c>
      <c r="AX253">
        <f t="shared" si="133"/>
        <v>0</v>
      </c>
      <c r="BC253">
        <f t="shared" si="166"/>
        <v>2263</v>
      </c>
      <c r="BD253">
        <f t="shared" si="154"/>
        <v>2040</v>
      </c>
      <c r="BE253" cm="1">
        <f t="array" ref="BE253">IF(BD253&gt;=MAX($D$3:$D$100),MAX($D$3:$D$100),IF(BC253&lt;$D$3,$D$3,INDEX($D$3:$D$100,MATCH(BC253,$D$3:$D$100)+1)))</f>
        <v>2040</v>
      </c>
      <c r="BF253">
        <f t="shared" si="155"/>
        <v>0.40600000000000003</v>
      </c>
      <c r="BG253">
        <f t="shared" si="156"/>
        <v>0.40600000000000003</v>
      </c>
      <c r="BH253">
        <f t="shared" si="157"/>
        <v>0.40600000000000003</v>
      </c>
      <c r="BI253">
        <f t="shared" si="134"/>
        <v>432.79600000000005</v>
      </c>
      <c r="BJ253">
        <f t="shared" si="135"/>
        <v>0</v>
      </c>
      <c r="BM253" s="1" t="str" cm="1">
        <f t="array" ref="BM253">IF(INDEX(Utilities!253:253,$B$15 + 6)="","",INDEX(Utilities!253:253,$B$15 + 6))</f>
        <v/>
      </c>
      <c r="BO253">
        <f t="shared" si="167"/>
        <v>2263</v>
      </c>
      <c r="BP253">
        <f t="shared" si="158"/>
        <v>2040</v>
      </c>
      <c r="BQ253" cm="1">
        <f t="array" ref="BQ253">IF(BP253&gt;=MAX($D$3:$D$100),MAX($D$3:$D$100),IF(BO253&lt;$D$3,$D$3,INDEX($D$3:$D$100,MATCH(BO253,$D$3:$D$100)+1)))</f>
        <v>2040</v>
      </c>
      <c r="BR253">
        <f t="shared" si="159"/>
        <v>6.1510000000000007</v>
      </c>
      <c r="BS253">
        <f t="shared" si="160"/>
        <v>6.1510000000000007</v>
      </c>
      <c r="BT253">
        <f t="shared" si="161"/>
        <v>6.1510000000000007</v>
      </c>
      <c r="BU253">
        <f t="shared" si="136"/>
        <v>6556.9660000000003</v>
      </c>
      <c r="BV253">
        <f t="shared" si="137"/>
        <v>0</v>
      </c>
    </row>
    <row r="254" spans="7:74" x14ac:dyDescent="0.25">
      <c r="G254">
        <f t="shared" si="162"/>
        <v>2264</v>
      </c>
      <c r="H254">
        <f t="shared" si="138"/>
        <v>2040</v>
      </c>
      <c r="I254" cm="1">
        <f t="array" ref="I254">IF(H254&gt;=MAX($D$3:$D$100),MAX($D$3:$D$100),IF(G254&lt;$D$3,$D$3,INDEX($D$3:$D$100,MATCH(G254,$D$3:$D$100)+1)))</f>
        <v>2040</v>
      </c>
      <c r="J254">
        <f t="shared" si="139"/>
        <v>4.0300000000000002E-2</v>
      </c>
      <c r="K254">
        <f t="shared" si="140"/>
        <v>4.0300000000000002E-2</v>
      </c>
      <c r="L254">
        <f t="shared" si="141"/>
        <v>4.0300000000000002E-2</v>
      </c>
      <c r="M254">
        <f t="shared" si="126"/>
        <v>42.959800000000001</v>
      </c>
      <c r="N254">
        <f t="shared" si="127"/>
        <v>0</v>
      </c>
      <c r="S254">
        <f t="shared" si="163"/>
        <v>2264</v>
      </c>
      <c r="T254">
        <f t="shared" si="142"/>
        <v>2040</v>
      </c>
      <c r="U254" cm="1">
        <f t="array" ref="U254">IF(T254&gt;=MAX($D$3:$D$100),MAX($D$3:$D$100),IF(S254&lt;$D$3,$D$3,INDEX($D$3:$D$100,MATCH(S254,$D$3:$D$100)+1)))</f>
        <v>2040</v>
      </c>
      <c r="V254">
        <f t="shared" si="143"/>
        <v>2.73E-5</v>
      </c>
      <c r="W254">
        <f t="shared" si="144"/>
        <v>2.73E-5</v>
      </c>
      <c r="X254">
        <f t="shared" si="145"/>
        <v>2.73E-5</v>
      </c>
      <c r="Y254">
        <f t="shared" si="128"/>
        <v>2.9101800000000001E-2</v>
      </c>
      <c r="Z254">
        <f t="shared" si="129"/>
        <v>0</v>
      </c>
      <c r="AE254">
        <f t="shared" si="164"/>
        <v>2264</v>
      </c>
      <c r="AF254">
        <f t="shared" si="146"/>
        <v>2040</v>
      </c>
      <c r="AG254" cm="1">
        <f t="array" ref="AG254">IF(AF254&gt;=MAX($D$3:$D$100),MAX($D$3:$D$100),IF(AE254&lt;$D$3,$D$3,INDEX($D$3:$D$100,MATCH(AE254,$D$3:$D$100)+1)))</f>
        <v>2040</v>
      </c>
      <c r="AH254">
        <f t="shared" si="147"/>
        <v>2.6800000000000001E-4</v>
      </c>
      <c r="AI254">
        <f t="shared" si="148"/>
        <v>2.6800000000000001E-4</v>
      </c>
      <c r="AJ254">
        <f t="shared" si="149"/>
        <v>2.6800000000000001E-4</v>
      </c>
      <c r="AK254">
        <f t="shared" si="130"/>
        <v>0.285688</v>
      </c>
      <c r="AL254">
        <f t="shared" si="131"/>
        <v>0</v>
      </c>
      <c r="AN254" s="1" t="str" cm="1">
        <f t="array" ref="AN254">IF(INDEX(Utilities!254:254,$B$15)="","",INDEX(Utilities!254:254,$B$15))</f>
        <v/>
      </c>
      <c r="AO254" s="1" t="str" cm="1">
        <f t="array" ref="AO254">IF(INDEX(Utilities!254:254,$B$15 + 4)="","",INDEX(Utilities!254:254,$B$15 + 4))</f>
        <v/>
      </c>
      <c r="AQ254">
        <f t="shared" si="165"/>
        <v>2264</v>
      </c>
      <c r="AR254">
        <f t="shared" si="150"/>
        <v>2040</v>
      </c>
      <c r="AS254" cm="1">
        <f t="array" ref="AS254">IF(AR254&gt;=MAX($D$3:$D$100),MAX($D$3:$D$100),IF(AQ254&lt;$D$3,$D$3,INDEX($D$3:$D$100,MATCH(AQ254,$D$3:$D$100)+1)))</f>
        <v>2040</v>
      </c>
      <c r="AT254">
        <f t="shared" si="151"/>
        <v>6.0300000000000002E-5</v>
      </c>
      <c r="AU254">
        <f t="shared" si="152"/>
        <v>6.0300000000000002E-5</v>
      </c>
      <c r="AV254">
        <f t="shared" si="153"/>
        <v>6.0300000000000002E-5</v>
      </c>
      <c r="AW254">
        <f t="shared" si="132"/>
        <v>6.4279799999999998E-2</v>
      </c>
      <c r="AX254">
        <f t="shared" si="133"/>
        <v>0</v>
      </c>
      <c r="BC254">
        <f t="shared" si="166"/>
        <v>2264</v>
      </c>
      <c r="BD254">
        <f t="shared" si="154"/>
        <v>2040</v>
      </c>
      <c r="BE254" cm="1">
        <f t="array" ref="BE254">IF(BD254&gt;=MAX($D$3:$D$100),MAX($D$3:$D$100),IF(BC254&lt;$D$3,$D$3,INDEX($D$3:$D$100,MATCH(BC254,$D$3:$D$100)+1)))</f>
        <v>2040</v>
      </c>
      <c r="BF254">
        <f t="shared" si="155"/>
        <v>0.40600000000000003</v>
      </c>
      <c r="BG254">
        <f t="shared" si="156"/>
        <v>0.40600000000000003</v>
      </c>
      <c r="BH254">
        <f t="shared" si="157"/>
        <v>0.40600000000000003</v>
      </c>
      <c r="BI254">
        <f t="shared" si="134"/>
        <v>432.79600000000005</v>
      </c>
      <c r="BJ254">
        <f t="shared" si="135"/>
        <v>0</v>
      </c>
      <c r="BM254" s="1" t="str" cm="1">
        <f t="array" ref="BM254">IF(INDEX(Utilities!254:254,$B$15 + 6)="","",INDEX(Utilities!254:254,$B$15 + 6))</f>
        <v/>
      </c>
      <c r="BO254">
        <f t="shared" si="167"/>
        <v>2264</v>
      </c>
      <c r="BP254">
        <f t="shared" si="158"/>
        <v>2040</v>
      </c>
      <c r="BQ254" cm="1">
        <f t="array" ref="BQ254">IF(BP254&gt;=MAX($D$3:$D$100),MAX($D$3:$D$100),IF(BO254&lt;$D$3,$D$3,INDEX($D$3:$D$100,MATCH(BO254,$D$3:$D$100)+1)))</f>
        <v>2040</v>
      </c>
      <c r="BR254">
        <f t="shared" si="159"/>
        <v>6.1510000000000007</v>
      </c>
      <c r="BS254">
        <f t="shared" si="160"/>
        <v>6.1510000000000007</v>
      </c>
      <c r="BT254">
        <f t="shared" si="161"/>
        <v>6.1510000000000007</v>
      </c>
      <c r="BU254">
        <f t="shared" si="136"/>
        <v>6556.9660000000003</v>
      </c>
      <c r="BV254">
        <f t="shared" si="137"/>
        <v>0</v>
      </c>
    </row>
    <row r="255" spans="7:74" x14ac:dyDescent="0.25">
      <c r="G255">
        <f t="shared" si="162"/>
        <v>2265</v>
      </c>
      <c r="H255">
        <f t="shared" si="138"/>
        <v>2040</v>
      </c>
      <c r="I255" cm="1">
        <f t="array" ref="I255">IF(H255&gt;=MAX($D$3:$D$100),MAX($D$3:$D$100),IF(G255&lt;$D$3,$D$3,INDEX($D$3:$D$100,MATCH(G255,$D$3:$D$100)+1)))</f>
        <v>2040</v>
      </c>
      <c r="J255">
        <f t="shared" si="139"/>
        <v>4.0300000000000002E-2</v>
      </c>
      <c r="K255">
        <f t="shared" si="140"/>
        <v>4.0300000000000002E-2</v>
      </c>
      <c r="L255">
        <f t="shared" si="141"/>
        <v>4.0300000000000002E-2</v>
      </c>
      <c r="M255">
        <f t="shared" si="126"/>
        <v>42.959800000000001</v>
      </c>
      <c r="N255">
        <f t="shared" si="127"/>
        <v>0</v>
      </c>
      <c r="S255">
        <f t="shared" si="163"/>
        <v>2265</v>
      </c>
      <c r="T255">
        <f t="shared" si="142"/>
        <v>2040</v>
      </c>
      <c r="U255" cm="1">
        <f t="array" ref="U255">IF(T255&gt;=MAX($D$3:$D$100),MAX($D$3:$D$100),IF(S255&lt;$D$3,$D$3,INDEX($D$3:$D$100,MATCH(S255,$D$3:$D$100)+1)))</f>
        <v>2040</v>
      </c>
      <c r="V255">
        <f t="shared" si="143"/>
        <v>2.73E-5</v>
      </c>
      <c r="W255">
        <f t="shared" si="144"/>
        <v>2.73E-5</v>
      </c>
      <c r="X255">
        <f t="shared" si="145"/>
        <v>2.73E-5</v>
      </c>
      <c r="Y255">
        <f t="shared" si="128"/>
        <v>2.9101800000000001E-2</v>
      </c>
      <c r="Z255">
        <f t="shared" si="129"/>
        <v>0</v>
      </c>
      <c r="AE255">
        <f t="shared" si="164"/>
        <v>2265</v>
      </c>
      <c r="AF255">
        <f t="shared" si="146"/>
        <v>2040</v>
      </c>
      <c r="AG255" cm="1">
        <f t="array" ref="AG255">IF(AF255&gt;=MAX($D$3:$D$100),MAX($D$3:$D$100),IF(AE255&lt;$D$3,$D$3,INDEX($D$3:$D$100,MATCH(AE255,$D$3:$D$100)+1)))</f>
        <v>2040</v>
      </c>
      <c r="AH255">
        <f t="shared" si="147"/>
        <v>2.6800000000000001E-4</v>
      </c>
      <c r="AI255">
        <f t="shared" si="148"/>
        <v>2.6800000000000001E-4</v>
      </c>
      <c r="AJ255">
        <f t="shared" si="149"/>
        <v>2.6800000000000001E-4</v>
      </c>
      <c r="AK255">
        <f t="shared" si="130"/>
        <v>0.285688</v>
      </c>
      <c r="AL255">
        <f t="shared" si="131"/>
        <v>0</v>
      </c>
      <c r="AN255" s="1" t="str" cm="1">
        <f t="array" ref="AN255">IF(INDEX(Utilities!255:255,$B$15)="","",INDEX(Utilities!255:255,$B$15))</f>
        <v/>
      </c>
      <c r="AO255" s="1" t="str" cm="1">
        <f t="array" ref="AO255">IF(INDEX(Utilities!255:255,$B$15 + 4)="","",INDEX(Utilities!255:255,$B$15 + 4))</f>
        <v/>
      </c>
      <c r="AQ255">
        <f t="shared" si="165"/>
        <v>2265</v>
      </c>
      <c r="AR255">
        <f t="shared" si="150"/>
        <v>2040</v>
      </c>
      <c r="AS255" cm="1">
        <f t="array" ref="AS255">IF(AR255&gt;=MAX($D$3:$D$100),MAX($D$3:$D$100),IF(AQ255&lt;$D$3,$D$3,INDEX($D$3:$D$100,MATCH(AQ255,$D$3:$D$100)+1)))</f>
        <v>2040</v>
      </c>
      <c r="AT255">
        <f t="shared" si="151"/>
        <v>6.0300000000000002E-5</v>
      </c>
      <c r="AU255">
        <f t="shared" si="152"/>
        <v>6.0300000000000002E-5</v>
      </c>
      <c r="AV255">
        <f t="shared" si="153"/>
        <v>6.0300000000000002E-5</v>
      </c>
      <c r="AW255">
        <f t="shared" si="132"/>
        <v>6.4279799999999998E-2</v>
      </c>
      <c r="AX255">
        <f t="shared" si="133"/>
        <v>0</v>
      </c>
      <c r="BC255">
        <f t="shared" si="166"/>
        <v>2265</v>
      </c>
      <c r="BD255">
        <f t="shared" si="154"/>
        <v>2040</v>
      </c>
      <c r="BE255" cm="1">
        <f t="array" ref="BE255">IF(BD255&gt;=MAX($D$3:$D$100),MAX($D$3:$D$100),IF(BC255&lt;$D$3,$D$3,INDEX($D$3:$D$100,MATCH(BC255,$D$3:$D$100)+1)))</f>
        <v>2040</v>
      </c>
      <c r="BF255">
        <f t="shared" si="155"/>
        <v>0.40600000000000003</v>
      </c>
      <c r="BG255">
        <f t="shared" si="156"/>
        <v>0.40600000000000003</v>
      </c>
      <c r="BH255">
        <f t="shared" si="157"/>
        <v>0.40600000000000003</v>
      </c>
      <c r="BI255">
        <f t="shared" si="134"/>
        <v>432.79600000000005</v>
      </c>
      <c r="BJ255">
        <f t="shared" si="135"/>
        <v>0</v>
      </c>
      <c r="BM255" s="1" t="str" cm="1">
        <f t="array" ref="BM255">IF(INDEX(Utilities!255:255,$B$15 + 6)="","",INDEX(Utilities!255:255,$B$15 + 6))</f>
        <v/>
      </c>
      <c r="BO255">
        <f t="shared" si="167"/>
        <v>2265</v>
      </c>
      <c r="BP255">
        <f t="shared" si="158"/>
        <v>2040</v>
      </c>
      <c r="BQ255" cm="1">
        <f t="array" ref="BQ255">IF(BP255&gt;=MAX($D$3:$D$100),MAX($D$3:$D$100),IF(BO255&lt;$D$3,$D$3,INDEX($D$3:$D$100,MATCH(BO255,$D$3:$D$100)+1)))</f>
        <v>2040</v>
      </c>
      <c r="BR255">
        <f t="shared" si="159"/>
        <v>6.1510000000000007</v>
      </c>
      <c r="BS255">
        <f t="shared" si="160"/>
        <v>6.1510000000000007</v>
      </c>
      <c r="BT255">
        <f t="shared" si="161"/>
        <v>6.1510000000000007</v>
      </c>
      <c r="BU255">
        <f t="shared" si="136"/>
        <v>6556.9660000000003</v>
      </c>
      <c r="BV255">
        <f t="shared" si="137"/>
        <v>0</v>
      </c>
    </row>
    <row r="256" spans="7:74" x14ac:dyDescent="0.25">
      <c r="G256">
        <f t="shared" si="162"/>
        <v>2266</v>
      </c>
      <c r="H256">
        <f t="shared" si="138"/>
        <v>2040</v>
      </c>
      <c r="I256" cm="1">
        <f t="array" ref="I256">IF(H256&gt;=MAX($D$3:$D$100),MAX($D$3:$D$100),IF(G256&lt;$D$3,$D$3,INDEX($D$3:$D$100,MATCH(G256,$D$3:$D$100)+1)))</f>
        <v>2040</v>
      </c>
      <c r="J256">
        <f t="shared" si="139"/>
        <v>4.0300000000000002E-2</v>
      </c>
      <c r="K256">
        <f t="shared" si="140"/>
        <v>4.0300000000000002E-2</v>
      </c>
      <c r="L256">
        <f t="shared" si="141"/>
        <v>4.0300000000000002E-2</v>
      </c>
      <c r="M256">
        <f t="shared" si="126"/>
        <v>42.959800000000001</v>
      </c>
      <c r="N256">
        <f t="shared" si="127"/>
        <v>0</v>
      </c>
      <c r="S256">
        <f t="shared" si="163"/>
        <v>2266</v>
      </c>
      <c r="T256">
        <f t="shared" si="142"/>
        <v>2040</v>
      </c>
      <c r="U256" cm="1">
        <f t="array" ref="U256">IF(T256&gt;=MAX($D$3:$D$100),MAX($D$3:$D$100),IF(S256&lt;$D$3,$D$3,INDEX($D$3:$D$100,MATCH(S256,$D$3:$D$100)+1)))</f>
        <v>2040</v>
      </c>
      <c r="V256">
        <f t="shared" si="143"/>
        <v>2.73E-5</v>
      </c>
      <c r="W256">
        <f t="shared" si="144"/>
        <v>2.73E-5</v>
      </c>
      <c r="X256">
        <f t="shared" si="145"/>
        <v>2.73E-5</v>
      </c>
      <c r="Y256">
        <f t="shared" si="128"/>
        <v>2.9101800000000001E-2</v>
      </c>
      <c r="Z256">
        <f t="shared" si="129"/>
        <v>0</v>
      </c>
      <c r="AE256">
        <f t="shared" si="164"/>
        <v>2266</v>
      </c>
      <c r="AF256">
        <f t="shared" si="146"/>
        <v>2040</v>
      </c>
      <c r="AG256" cm="1">
        <f t="array" ref="AG256">IF(AF256&gt;=MAX($D$3:$D$100),MAX($D$3:$D$100),IF(AE256&lt;$D$3,$D$3,INDEX($D$3:$D$100,MATCH(AE256,$D$3:$D$100)+1)))</f>
        <v>2040</v>
      </c>
      <c r="AH256">
        <f t="shared" si="147"/>
        <v>2.6800000000000001E-4</v>
      </c>
      <c r="AI256">
        <f t="shared" si="148"/>
        <v>2.6800000000000001E-4</v>
      </c>
      <c r="AJ256">
        <f t="shared" si="149"/>
        <v>2.6800000000000001E-4</v>
      </c>
      <c r="AK256">
        <f t="shared" si="130"/>
        <v>0.285688</v>
      </c>
      <c r="AL256">
        <f t="shared" si="131"/>
        <v>0</v>
      </c>
      <c r="AN256" s="1" t="str" cm="1">
        <f t="array" ref="AN256">IF(INDEX(Utilities!256:256,$B$15)="","",INDEX(Utilities!256:256,$B$15))</f>
        <v/>
      </c>
      <c r="AO256" s="1" t="str" cm="1">
        <f t="array" ref="AO256">IF(INDEX(Utilities!256:256,$B$15 + 4)="","",INDEX(Utilities!256:256,$B$15 + 4))</f>
        <v/>
      </c>
      <c r="AQ256">
        <f t="shared" si="165"/>
        <v>2266</v>
      </c>
      <c r="AR256">
        <f t="shared" si="150"/>
        <v>2040</v>
      </c>
      <c r="AS256" cm="1">
        <f t="array" ref="AS256">IF(AR256&gt;=MAX($D$3:$D$100),MAX($D$3:$D$100),IF(AQ256&lt;$D$3,$D$3,INDEX($D$3:$D$100,MATCH(AQ256,$D$3:$D$100)+1)))</f>
        <v>2040</v>
      </c>
      <c r="AT256">
        <f t="shared" si="151"/>
        <v>6.0300000000000002E-5</v>
      </c>
      <c r="AU256">
        <f t="shared" si="152"/>
        <v>6.0300000000000002E-5</v>
      </c>
      <c r="AV256">
        <f t="shared" si="153"/>
        <v>6.0300000000000002E-5</v>
      </c>
      <c r="AW256">
        <f t="shared" si="132"/>
        <v>6.4279799999999998E-2</v>
      </c>
      <c r="AX256">
        <f t="shared" si="133"/>
        <v>0</v>
      </c>
      <c r="BC256">
        <f t="shared" si="166"/>
        <v>2266</v>
      </c>
      <c r="BD256">
        <f t="shared" si="154"/>
        <v>2040</v>
      </c>
      <c r="BE256" cm="1">
        <f t="array" ref="BE256">IF(BD256&gt;=MAX($D$3:$D$100),MAX($D$3:$D$100),IF(BC256&lt;$D$3,$D$3,INDEX($D$3:$D$100,MATCH(BC256,$D$3:$D$100)+1)))</f>
        <v>2040</v>
      </c>
      <c r="BF256">
        <f t="shared" si="155"/>
        <v>0.40600000000000003</v>
      </c>
      <c r="BG256">
        <f t="shared" si="156"/>
        <v>0.40600000000000003</v>
      </c>
      <c r="BH256">
        <f t="shared" si="157"/>
        <v>0.40600000000000003</v>
      </c>
      <c r="BI256">
        <f t="shared" si="134"/>
        <v>432.79600000000005</v>
      </c>
      <c r="BJ256">
        <f t="shared" si="135"/>
        <v>0</v>
      </c>
      <c r="BM256" s="1" t="str" cm="1">
        <f t="array" ref="BM256">IF(INDEX(Utilities!256:256,$B$15 + 6)="","",INDEX(Utilities!256:256,$B$15 + 6))</f>
        <v/>
      </c>
      <c r="BO256">
        <f t="shared" si="167"/>
        <v>2266</v>
      </c>
      <c r="BP256">
        <f t="shared" si="158"/>
        <v>2040</v>
      </c>
      <c r="BQ256" cm="1">
        <f t="array" ref="BQ256">IF(BP256&gt;=MAX($D$3:$D$100),MAX($D$3:$D$100),IF(BO256&lt;$D$3,$D$3,INDEX($D$3:$D$100,MATCH(BO256,$D$3:$D$100)+1)))</f>
        <v>2040</v>
      </c>
      <c r="BR256">
        <f t="shared" si="159"/>
        <v>6.1510000000000007</v>
      </c>
      <c r="BS256">
        <f t="shared" si="160"/>
        <v>6.1510000000000007</v>
      </c>
      <c r="BT256">
        <f t="shared" si="161"/>
        <v>6.1510000000000007</v>
      </c>
      <c r="BU256">
        <f t="shared" si="136"/>
        <v>6556.9660000000003</v>
      </c>
      <c r="BV256">
        <f t="shared" si="137"/>
        <v>0</v>
      </c>
    </row>
    <row r="257" spans="7:74" x14ac:dyDescent="0.25">
      <c r="G257">
        <f t="shared" si="162"/>
        <v>2267</v>
      </c>
      <c r="H257">
        <f t="shared" si="138"/>
        <v>2040</v>
      </c>
      <c r="I257" cm="1">
        <f t="array" ref="I257">IF(H257&gt;=MAX($D$3:$D$100),MAX($D$3:$D$100),IF(G257&lt;$D$3,$D$3,INDEX($D$3:$D$100,MATCH(G257,$D$3:$D$100)+1)))</f>
        <v>2040</v>
      </c>
      <c r="J257">
        <f t="shared" si="139"/>
        <v>4.0300000000000002E-2</v>
      </c>
      <c r="K257">
        <f t="shared" si="140"/>
        <v>4.0300000000000002E-2</v>
      </c>
      <c r="L257">
        <f t="shared" si="141"/>
        <v>4.0300000000000002E-2</v>
      </c>
      <c r="M257">
        <f t="shared" si="126"/>
        <v>42.959800000000001</v>
      </c>
      <c r="N257">
        <f t="shared" si="127"/>
        <v>0</v>
      </c>
      <c r="S257">
        <f t="shared" si="163"/>
        <v>2267</v>
      </c>
      <c r="T257">
        <f t="shared" si="142"/>
        <v>2040</v>
      </c>
      <c r="U257" cm="1">
        <f t="array" ref="U257">IF(T257&gt;=MAX($D$3:$D$100),MAX($D$3:$D$100),IF(S257&lt;$D$3,$D$3,INDEX($D$3:$D$100,MATCH(S257,$D$3:$D$100)+1)))</f>
        <v>2040</v>
      </c>
      <c r="V257">
        <f t="shared" si="143"/>
        <v>2.73E-5</v>
      </c>
      <c r="W257">
        <f t="shared" si="144"/>
        <v>2.73E-5</v>
      </c>
      <c r="X257">
        <f t="shared" si="145"/>
        <v>2.73E-5</v>
      </c>
      <c r="Y257">
        <f t="shared" si="128"/>
        <v>2.9101800000000001E-2</v>
      </c>
      <c r="Z257">
        <f t="shared" si="129"/>
        <v>0</v>
      </c>
      <c r="AE257">
        <f t="shared" si="164"/>
        <v>2267</v>
      </c>
      <c r="AF257">
        <f t="shared" si="146"/>
        <v>2040</v>
      </c>
      <c r="AG257" cm="1">
        <f t="array" ref="AG257">IF(AF257&gt;=MAX($D$3:$D$100),MAX($D$3:$D$100),IF(AE257&lt;$D$3,$D$3,INDEX($D$3:$D$100,MATCH(AE257,$D$3:$D$100)+1)))</f>
        <v>2040</v>
      </c>
      <c r="AH257">
        <f t="shared" si="147"/>
        <v>2.6800000000000001E-4</v>
      </c>
      <c r="AI257">
        <f t="shared" si="148"/>
        <v>2.6800000000000001E-4</v>
      </c>
      <c r="AJ257">
        <f t="shared" si="149"/>
        <v>2.6800000000000001E-4</v>
      </c>
      <c r="AK257">
        <f t="shared" si="130"/>
        <v>0.285688</v>
      </c>
      <c r="AL257">
        <f t="shared" si="131"/>
        <v>0</v>
      </c>
      <c r="AN257" s="1" t="str" cm="1">
        <f t="array" ref="AN257">IF(INDEX(Utilities!257:257,$B$15)="","",INDEX(Utilities!257:257,$B$15))</f>
        <v/>
      </c>
      <c r="AO257" s="1" t="str" cm="1">
        <f t="array" ref="AO257">IF(INDEX(Utilities!257:257,$B$15 + 4)="","",INDEX(Utilities!257:257,$B$15 + 4))</f>
        <v/>
      </c>
      <c r="AQ257">
        <f t="shared" si="165"/>
        <v>2267</v>
      </c>
      <c r="AR257">
        <f t="shared" si="150"/>
        <v>2040</v>
      </c>
      <c r="AS257" cm="1">
        <f t="array" ref="AS257">IF(AR257&gt;=MAX($D$3:$D$100),MAX($D$3:$D$100),IF(AQ257&lt;$D$3,$D$3,INDEX($D$3:$D$100,MATCH(AQ257,$D$3:$D$100)+1)))</f>
        <v>2040</v>
      </c>
      <c r="AT257">
        <f t="shared" si="151"/>
        <v>6.0300000000000002E-5</v>
      </c>
      <c r="AU257">
        <f t="shared" si="152"/>
        <v>6.0300000000000002E-5</v>
      </c>
      <c r="AV257">
        <f t="shared" si="153"/>
        <v>6.0300000000000002E-5</v>
      </c>
      <c r="AW257">
        <f t="shared" si="132"/>
        <v>6.4279799999999998E-2</v>
      </c>
      <c r="AX257">
        <f t="shared" si="133"/>
        <v>0</v>
      </c>
      <c r="BC257">
        <f t="shared" si="166"/>
        <v>2267</v>
      </c>
      <c r="BD257">
        <f t="shared" si="154"/>
        <v>2040</v>
      </c>
      <c r="BE257" cm="1">
        <f t="array" ref="BE257">IF(BD257&gt;=MAX($D$3:$D$100),MAX($D$3:$D$100),IF(BC257&lt;$D$3,$D$3,INDEX($D$3:$D$100,MATCH(BC257,$D$3:$D$100)+1)))</f>
        <v>2040</v>
      </c>
      <c r="BF257">
        <f t="shared" si="155"/>
        <v>0.40600000000000003</v>
      </c>
      <c r="BG257">
        <f t="shared" si="156"/>
        <v>0.40600000000000003</v>
      </c>
      <c r="BH257">
        <f t="shared" si="157"/>
        <v>0.40600000000000003</v>
      </c>
      <c r="BI257">
        <f t="shared" si="134"/>
        <v>432.79600000000005</v>
      </c>
      <c r="BJ257">
        <f t="shared" si="135"/>
        <v>0</v>
      </c>
      <c r="BM257" s="1" t="str" cm="1">
        <f t="array" ref="BM257">IF(INDEX(Utilities!257:257,$B$15 + 6)="","",INDEX(Utilities!257:257,$B$15 + 6))</f>
        <v/>
      </c>
      <c r="BO257">
        <f t="shared" si="167"/>
        <v>2267</v>
      </c>
      <c r="BP257">
        <f t="shared" si="158"/>
        <v>2040</v>
      </c>
      <c r="BQ257" cm="1">
        <f t="array" ref="BQ257">IF(BP257&gt;=MAX($D$3:$D$100),MAX($D$3:$D$100),IF(BO257&lt;$D$3,$D$3,INDEX($D$3:$D$100,MATCH(BO257,$D$3:$D$100)+1)))</f>
        <v>2040</v>
      </c>
      <c r="BR257">
        <f t="shared" si="159"/>
        <v>6.1510000000000007</v>
      </c>
      <c r="BS257">
        <f t="shared" si="160"/>
        <v>6.1510000000000007</v>
      </c>
      <c r="BT257">
        <f t="shared" si="161"/>
        <v>6.1510000000000007</v>
      </c>
      <c r="BU257">
        <f t="shared" si="136"/>
        <v>6556.9660000000003</v>
      </c>
      <c r="BV257">
        <f t="shared" si="137"/>
        <v>0</v>
      </c>
    </row>
    <row r="258" spans="7:74" x14ac:dyDescent="0.25">
      <c r="G258">
        <f t="shared" si="162"/>
        <v>2268</v>
      </c>
      <c r="H258">
        <f t="shared" si="138"/>
        <v>2040</v>
      </c>
      <c r="I258" cm="1">
        <f t="array" ref="I258">IF(H258&gt;=MAX($D$3:$D$100),MAX($D$3:$D$100),IF(G258&lt;$D$3,$D$3,INDEX($D$3:$D$100,MATCH(G258,$D$3:$D$100)+1)))</f>
        <v>2040</v>
      </c>
      <c r="J258">
        <f t="shared" si="139"/>
        <v>4.0300000000000002E-2</v>
      </c>
      <c r="K258">
        <f t="shared" si="140"/>
        <v>4.0300000000000002E-2</v>
      </c>
      <c r="L258">
        <f t="shared" si="141"/>
        <v>4.0300000000000002E-2</v>
      </c>
      <c r="M258">
        <f t="shared" si="126"/>
        <v>42.959800000000001</v>
      </c>
      <c r="N258">
        <f t="shared" si="127"/>
        <v>0</v>
      </c>
      <c r="S258">
        <f t="shared" si="163"/>
        <v>2268</v>
      </c>
      <c r="T258">
        <f t="shared" si="142"/>
        <v>2040</v>
      </c>
      <c r="U258" cm="1">
        <f t="array" ref="U258">IF(T258&gt;=MAX($D$3:$D$100),MAX($D$3:$D$100),IF(S258&lt;$D$3,$D$3,INDEX($D$3:$D$100,MATCH(S258,$D$3:$D$100)+1)))</f>
        <v>2040</v>
      </c>
      <c r="V258">
        <f t="shared" si="143"/>
        <v>2.73E-5</v>
      </c>
      <c r="W258">
        <f t="shared" si="144"/>
        <v>2.73E-5</v>
      </c>
      <c r="X258">
        <f t="shared" si="145"/>
        <v>2.73E-5</v>
      </c>
      <c r="Y258">
        <f t="shared" si="128"/>
        <v>2.9101800000000001E-2</v>
      </c>
      <c r="Z258">
        <f t="shared" si="129"/>
        <v>0</v>
      </c>
      <c r="AE258">
        <f t="shared" si="164"/>
        <v>2268</v>
      </c>
      <c r="AF258">
        <f t="shared" si="146"/>
        <v>2040</v>
      </c>
      <c r="AG258" cm="1">
        <f t="array" ref="AG258">IF(AF258&gt;=MAX($D$3:$D$100),MAX($D$3:$D$100),IF(AE258&lt;$D$3,$D$3,INDEX($D$3:$D$100,MATCH(AE258,$D$3:$D$100)+1)))</f>
        <v>2040</v>
      </c>
      <c r="AH258">
        <f t="shared" si="147"/>
        <v>2.6800000000000001E-4</v>
      </c>
      <c r="AI258">
        <f t="shared" si="148"/>
        <v>2.6800000000000001E-4</v>
      </c>
      <c r="AJ258">
        <f t="shared" si="149"/>
        <v>2.6800000000000001E-4</v>
      </c>
      <c r="AK258">
        <f t="shared" si="130"/>
        <v>0.285688</v>
      </c>
      <c r="AL258">
        <f t="shared" si="131"/>
        <v>0</v>
      </c>
      <c r="AN258" s="1" t="str" cm="1">
        <f t="array" ref="AN258">IF(INDEX(Utilities!258:258,$B$15)="","",INDEX(Utilities!258:258,$B$15))</f>
        <v/>
      </c>
      <c r="AO258" s="1" t="str" cm="1">
        <f t="array" ref="AO258">IF(INDEX(Utilities!258:258,$B$15 + 4)="","",INDEX(Utilities!258:258,$B$15 + 4))</f>
        <v/>
      </c>
      <c r="AQ258">
        <f t="shared" si="165"/>
        <v>2268</v>
      </c>
      <c r="AR258">
        <f t="shared" si="150"/>
        <v>2040</v>
      </c>
      <c r="AS258" cm="1">
        <f t="array" ref="AS258">IF(AR258&gt;=MAX($D$3:$D$100),MAX($D$3:$D$100),IF(AQ258&lt;$D$3,$D$3,INDEX($D$3:$D$100,MATCH(AQ258,$D$3:$D$100)+1)))</f>
        <v>2040</v>
      </c>
      <c r="AT258">
        <f t="shared" si="151"/>
        <v>6.0300000000000002E-5</v>
      </c>
      <c r="AU258">
        <f t="shared" si="152"/>
        <v>6.0300000000000002E-5</v>
      </c>
      <c r="AV258">
        <f t="shared" si="153"/>
        <v>6.0300000000000002E-5</v>
      </c>
      <c r="AW258">
        <f t="shared" si="132"/>
        <v>6.4279799999999998E-2</v>
      </c>
      <c r="AX258">
        <f t="shared" si="133"/>
        <v>0</v>
      </c>
      <c r="BC258">
        <f t="shared" si="166"/>
        <v>2268</v>
      </c>
      <c r="BD258">
        <f t="shared" si="154"/>
        <v>2040</v>
      </c>
      <c r="BE258" cm="1">
        <f t="array" ref="BE258">IF(BD258&gt;=MAX($D$3:$D$100),MAX($D$3:$D$100),IF(BC258&lt;$D$3,$D$3,INDEX($D$3:$D$100,MATCH(BC258,$D$3:$D$100)+1)))</f>
        <v>2040</v>
      </c>
      <c r="BF258">
        <f t="shared" si="155"/>
        <v>0.40600000000000003</v>
      </c>
      <c r="BG258">
        <f t="shared" si="156"/>
        <v>0.40600000000000003</v>
      </c>
      <c r="BH258">
        <f t="shared" si="157"/>
        <v>0.40600000000000003</v>
      </c>
      <c r="BI258">
        <f t="shared" si="134"/>
        <v>432.79600000000005</v>
      </c>
      <c r="BJ258">
        <f t="shared" si="135"/>
        <v>0</v>
      </c>
      <c r="BM258" s="1" t="str" cm="1">
        <f t="array" ref="BM258">IF(INDEX(Utilities!258:258,$B$15 + 6)="","",INDEX(Utilities!258:258,$B$15 + 6))</f>
        <v/>
      </c>
      <c r="BO258">
        <f t="shared" si="167"/>
        <v>2268</v>
      </c>
      <c r="BP258">
        <f t="shared" si="158"/>
        <v>2040</v>
      </c>
      <c r="BQ258" cm="1">
        <f t="array" ref="BQ258">IF(BP258&gt;=MAX($D$3:$D$100),MAX($D$3:$D$100),IF(BO258&lt;$D$3,$D$3,INDEX($D$3:$D$100,MATCH(BO258,$D$3:$D$100)+1)))</f>
        <v>2040</v>
      </c>
      <c r="BR258">
        <f t="shared" si="159"/>
        <v>6.1510000000000007</v>
      </c>
      <c r="BS258">
        <f t="shared" si="160"/>
        <v>6.1510000000000007</v>
      </c>
      <c r="BT258">
        <f t="shared" si="161"/>
        <v>6.1510000000000007</v>
      </c>
      <c r="BU258">
        <f t="shared" si="136"/>
        <v>6556.9660000000003</v>
      </c>
      <c r="BV258">
        <f t="shared" si="137"/>
        <v>0</v>
      </c>
    </row>
    <row r="259" spans="7:74" x14ac:dyDescent="0.25">
      <c r="G259">
        <f t="shared" si="162"/>
        <v>2269</v>
      </c>
      <c r="H259">
        <f t="shared" si="138"/>
        <v>2040</v>
      </c>
      <c r="I259" cm="1">
        <f t="array" ref="I259">IF(H259&gt;=MAX($D$3:$D$100),MAX($D$3:$D$100),IF(G259&lt;$D$3,$D$3,INDEX($D$3:$D$100,MATCH(G259,$D$3:$D$100)+1)))</f>
        <v>2040</v>
      </c>
      <c r="J259">
        <f t="shared" si="139"/>
        <v>4.0300000000000002E-2</v>
      </c>
      <c r="K259">
        <f t="shared" si="140"/>
        <v>4.0300000000000002E-2</v>
      </c>
      <c r="L259">
        <f t="shared" si="141"/>
        <v>4.0300000000000002E-2</v>
      </c>
      <c r="M259">
        <f t="shared" ref="M259:M322" si="168">$L259*$B$12</f>
        <v>42.959800000000001</v>
      </c>
      <c r="N259">
        <f t="shared" ref="N259:N322" si="169">$L259*$B$11</f>
        <v>0</v>
      </c>
      <c r="S259">
        <f t="shared" si="163"/>
        <v>2269</v>
      </c>
      <c r="T259">
        <f t="shared" si="142"/>
        <v>2040</v>
      </c>
      <c r="U259" cm="1">
        <f t="array" ref="U259">IF(T259&gt;=MAX($D$3:$D$100),MAX($D$3:$D$100),IF(S259&lt;$D$3,$D$3,INDEX($D$3:$D$100,MATCH(S259,$D$3:$D$100)+1)))</f>
        <v>2040</v>
      </c>
      <c r="V259">
        <f t="shared" si="143"/>
        <v>2.73E-5</v>
      </c>
      <c r="W259">
        <f t="shared" si="144"/>
        <v>2.73E-5</v>
      </c>
      <c r="X259">
        <f t="shared" si="145"/>
        <v>2.73E-5</v>
      </c>
      <c r="Y259">
        <f t="shared" ref="Y259:Y322" si="170">$X259*$B$12</f>
        <v>2.9101800000000001E-2</v>
      </c>
      <c r="Z259">
        <f t="shared" ref="Z259:Z322" si="171">$L259*$B$11</f>
        <v>0</v>
      </c>
      <c r="AE259">
        <f t="shared" si="164"/>
        <v>2269</v>
      </c>
      <c r="AF259">
        <f t="shared" si="146"/>
        <v>2040</v>
      </c>
      <c r="AG259" cm="1">
        <f t="array" ref="AG259">IF(AF259&gt;=MAX($D$3:$D$100),MAX($D$3:$D$100),IF(AE259&lt;$D$3,$D$3,INDEX($D$3:$D$100,MATCH(AE259,$D$3:$D$100)+1)))</f>
        <v>2040</v>
      </c>
      <c r="AH259">
        <f t="shared" si="147"/>
        <v>2.6800000000000001E-4</v>
      </c>
      <c r="AI259">
        <f t="shared" si="148"/>
        <v>2.6800000000000001E-4</v>
      </c>
      <c r="AJ259">
        <f t="shared" si="149"/>
        <v>2.6800000000000001E-4</v>
      </c>
      <c r="AK259">
        <f t="shared" ref="AK259:AK322" si="172">$AJ259*$B$12</f>
        <v>0.285688</v>
      </c>
      <c r="AL259">
        <f t="shared" ref="AL259:AL322" si="173">$L259*$B$11</f>
        <v>0</v>
      </c>
      <c r="AN259" s="1" t="str" cm="1">
        <f t="array" ref="AN259">IF(INDEX(Utilities!259:259,$B$15)="","",INDEX(Utilities!259:259,$B$15))</f>
        <v/>
      </c>
      <c r="AO259" s="1" t="str" cm="1">
        <f t="array" ref="AO259">IF(INDEX(Utilities!259:259,$B$15 + 4)="","",INDEX(Utilities!259:259,$B$15 + 4))</f>
        <v/>
      </c>
      <c r="AQ259">
        <f t="shared" si="165"/>
        <v>2269</v>
      </c>
      <c r="AR259">
        <f t="shared" si="150"/>
        <v>2040</v>
      </c>
      <c r="AS259" cm="1">
        <f t="array" ref="AS259">IF(AR259&gt;=MAX($D$3:$D$100),MAX($D$3:$D$100),IF(AQ259&lt;$D$3,$D$3,INDEX($D$3:$D$100,MATCH(AQ259,$D$3:$D$100)+1)))</f>
        <v>2040</v>
      </c>
      <c r="AT259">
        <f t="shared" si="151"/>
        <v>6.0300000000000002E-5</v>
      </c>
      <c r="AU259">
        <f t="shared" si="152"/>
        <v>6.0300000000000002E-5</v>
      </c>
      <c r="AV259">
        <f t="shared" si="153"/>
        <v>6.0300000000000002E-5</v>
      </c>
      <c r="AW259">
        <f t="shared" ref="AW259:AW322" si="174">$AV259*$B$12</f>
        <v>6.4279799999999998E-2</v>
      </c>
      <c r="AX259">
        <f t="shared" ref="AX259:AX322" si="175">$L259*$B$11</f>
        <v>0</v>
      </c>
      <c r="BC259">
        <f t="shared" si="166"/>
        <v>2269</v>
      </c>
      <c r="BD259">
        <f t="shared" si="154"/>
        <v>2040</v>
      </c>
      <c r="BE259" cm="1">
        <f t="array" ref="BE259">IF(BD259&gt;=MAX($D$3:$D$100),MAX($D$3:$D$100),IF(BC259&lt;$D$3,$D$3,INDEX($D$3:$D$100,MATCH(BC259,$D$3:$D$100)+1)))</f>
        <v>2040</v>
      </c>
      <c r="BF259">
        <f t="shared" si="155"/>
        <v>0.40600000000000003</v>
      </c>
      <c r="BG259">
        <f t="shared" si="156"/>
        <v>0.40600000000000003</v>
      </c>
      <c r="BH259">
        <f t="shared" si="157"/>
        <v>0.40600000000000003</v>
      </c>
      <c r="BI259">
        <f t="shared" ref="BI259:BI322" si="176">$BH259*$B$12</f>
        <v>432.79600000000005</v>
      </c>
      <c r="BJ259">
        <f t="shared" ref="BJ259:BJ322" si="177">$L259*$B$11</f>
        <v>0</v>
      </c>
      <c r="BM259" s="1" t="str" cm="1">
        <f t="array" ref="BM259">IF(INDEX(Utilities!259:259,$B$15 + 6)="","",INDEX(Utilities!259:259,$B$15 + 6))</f>
        <v/>
      </c>
      <c r="BO259">
        <f t="shared" si="167"/>
        <v>2269</v>
      </c>
      <c r="BP259">
        <f t="shared" si="158"/>
        <v>2040</v>
      </c>
      <c r="BQ259" cm="1">
        <f t="array" ref="BQ259">IF(BP259&gt;=MAX($D$3:$D$100),MAX($D$3:$D$100),IF(BO259&lt;$D$3,$D$3,INDEX($D$3:$D$100,MATCH(BO259,$D$3:$D$100)+1)))</f>
        <v>2040</v>
      </c>
      <c r="BR259">
        <f t="shared" si="159"/>
        <v>6.1510000000000007</v>
      </c>
      <c r="BS259">
        <f t="shared" si="160"/>
        <v>6.1510000000000007</v>
      </c>
      <c r="BT259">
        <f t="shared" si="161"/>
        <v>6.1510000000000007</v>
      </c>
      <c r="BU259">
        <f t="shared" ref="BU259:BU322" si="178">$BT259*$B$12</f>
        <v>6556.9660000000003</v>
      </c>
      <c r="BV259">
        <f t="shared" ref="BV259:BV322" si="179">$L259*$B$11</f>
        <v>0</v>
      </c>
    </row>
    <row r="260" spans="7:74" x14ac:dyDescent="0.25">
      <c r="G260">
        <f t="shared" si="162"/>
        <v>2270</v>
      </c>
      <c r="H260">
        <f t="shared" ref="H260:H323" si="180">INDEX(D$3:D$100,IFERROR(MATCH(G260, D$3:D$100),1))</f>
        <v>2040</v>
      </c>
      <c r="I260" cm="1">
        <f t="array" ref="I260">IF(H260&gt;=MAX($D$3:$D$100),MAX($D$3:$D$100),IF(G260&lt;$D$3,$D$3,INDEX($D$3:$D$100,MATCH(G260,$D$3:$D$100)+1)))</f>
        <v>2040</v>
      </c>
      <c r="J260">
        <f t="shared" ref="J260:J323" si="181">INDEX(E$3:E$100,MATCH(H260,D$3:D$100))</f>
        <v>4.0300000000000002E-2</v>
      </c>
      <c r="K260">
        <f t="shared" ref="K260:K323" si="182">INDEX(E$3:E$100,MATCH(I260,D$3:D$100))</f>
        <v>4.0300000000000002E-2</v>
      </c>
      <c r="L260">
        <f t="shared" ref="L260:L323" si="183">IF(H260=I260,J260,J260+(K260-J260)*((G260-H260)/(I260-H260)))</f>
        <v>4.0300000000000002E-2</v>
      </c>
      <c r="M260">
        <f t="shared" si="168"/>
        <v>42.959800000000001</v>
      </c>
      <c r="N260">
        <f t="shared" si="169"/>
        <v>0</v>
      </c>
      <c r="S260">
        <f t="shared" si="163"/>
        <v>2270</v>
      </c>
      <c r="T260">
        <f t="shared" ref="T260:T323" si="184">INDEX(P$3:P$100,IFERROR(MATCH(S260, P$3:P$100),1))</f>
        <v>2040</v>
      </c>
      <c r="U260" cm="1">
        <f t="array" ref="U260">IF(T260&gt;=MAX($D$3:$D$100),MAX($D$3:$D$100),IF(S260&lt;$D$3,$D$3,INDEX($D$3:$D$100,MATCH(S260,$D$3:$D$100)+1)))</f>
        <v>2040</v>
      </c>
      <c r="V260">
        <f t="shared" ref="V260:V323" si="185">INDEX(Q$3:Q$100,MATCH(T260,P$3:P$100))</f>
        <v>2.73E-5</v>
      </c>
      <c r="W260">
        <f t="shared" ref="W260:W323" si="186">INDEX(Q$3:Q$100,MATCH(U260,P$3:P$100))</f>
        <v>2.73E-5</v>
      </c>
      <c r="X260">
        <f t="shared" ref="X260:X323" si="187">IF(T260=U260,V260,V260+(W260-V260)*((S260-T260)/(U260-T260)))</f>
        <v>2.73E-5</v>
      </c>
      <c r="Y260">
        <f t="shared" si="170"/>
        <v>2.9101800000000001E-2</v>
      </c>
      <c r="Z260">
        <f t="shared" si="171"/>
        <v>0</v>
      </c>
      <c r="AE260">
        <f t="shared" si="164"/>
        <v>2270</v>
      </c>
      <c r="AF260">
        <f t="shared" ref="AF260:AF323" si="188">INDEX(AB$3:AB$100,IFERROR(MATCH(AE260, AB$3:AB$100),1))</f>
        <v>2040</v>
      </c>
      <c r="AG260" cm="1">
        <f t="array" ref="AG260">IF(AF260&gt;=MAX($D$3:$D$100),MAX($D$3:$D$100),IF(AE260&lt;$D$3,$D$3,INDEX($D$3:$D$100,MATCH(AE260,$D$3:$D$100)+1)))</f>
        <v>2040</v>
      </c>
      <c r="AH260">
        <f t="shared" ref="AH260:AH323" si="189">INDEX(AC$3:AC$100,MATCH(AF260,AB$3:AB$100))</f>
        <v>2.6800000000000001E-4</v>
      </c>
      <c r="AI260">
        <f t="shared" ref="AI260:AI323" si="190">INDEX(AC$3:AC$100,MATCH(AG260,AB$3:AB$100))</f>
        <v>2.6800000000000001E-4</v>
      </c>
      <c r="AJ260">
        <f t="shared" ref="AJ260:AJ323" si="191">IF(AF260=AG260,AH260,AH260+(AI260-AH260)*((AE260-AF260)/(AG260-AF260)))</f>
        <v>2.6800000000000001E-4</v>
      </c>
      <c r="AK260">
        <f t="shared" si="172"/>
        <v>0.285688</v>
      </c>
      <c r="AL260">
        <f t="shared" si="173"/>
        <v>0</v>
      </c>
      <c r="AN260" s="1" t="str" cm="1">
        <f t="array" ref="AN260">IF(INDEX(Utilities!260:260,$B$15)="","",INDEX(Utilities!260:260,$B$15))</f>
        <v/>
      </c>
      <c r="AO260" s="1" t="str" cm="1">
        <f t="array" ref="AO260">IF(INDEX(Utilities!260:260,$B$15 + 4)="","",INDEX(Utilities!260:260,$B$15 + 4))</f>
        <v/>
      </c>
      <c r="AQ260">
        <f t="shared" si="165"/>
        <v>2270</v>
      </c>
      <c r="AR260">
        <f t="shared" ref="AR260:AR323" si="192">INDEX(AN$3:AN$100,IFERROR(MATCH(AQ260, AN$3:AN$100),1))</f>
        <v>2040</v>
      </c>
      <c r="AS260" cm="1">
        <f t="array" ref="AS260">IF(AR260&gt;=MAX($D$3:$D$100),MAX($D$3:$D$100),IF(AQ260&lt;$D$3,$D$3,INDEX($D$3:$D$100,MATCH(AQ260,$D$3:$D$100)+1)))</f>
        <v>2040</v>
      </c>
      <c r="AT260">
        <f t="shared" ref="AT260:AT323" si="193">INDEX(AO$3:AO$100,MATCH(AR260,AN$3:AN$100))</f>
        <v>6.0300000000000002E-5</v>
      </c>
      <c r="AU260">
        <f t="shared" ref="AU260:AU323" si="194">INDEX(AO$3:AO$100,MATCH(AS260,AN$3:AN$100))</f>
        <v>6.0300000000000002E-5</v>
      </c>
      <c r="AV260">
        <f t="shared" ref="AV260:AV323" si="195">IF(AR260=AS260,AT260,AT260+(AU260-AT260)*((AQ260-AR260)/(AS260-AR260)))</f>
        <v>6.0300000000000002E-5</v>
      </c>
      <c r="AW260">
        <f t="shared" si="174"/>
        <v>6.4279799999999998E-2</v>
      </c>
      <c r="AX260">
        <f t="shared" si="175"/>
        <v>0</v>
      </c>
      <c r="BC260">
        <f t="shared" si="166"/>
        <v>2270</v>
      </c>
      <c r="BD260">
        <f t="shared" ref="BD260:BD323" si="196">INDEX(AZ$3:AZ$100,IFERROR(MATCH(BC260, AZ$3:AZ$100),1))</f>
        <v>2040</v>
      </c>
      <c r="BE260" cm="1">
        <f t="array" ref="BE260">IF(BD260&gt;=MAX($D$3:$D$100),MAX($D$3:$D$100),IF(BC260&lt;$D$3,$D$3,INDEX($D$3:$D$100,MATCH(BC260,$D$3:$D$100)+1)))</f>
        <v>2040</v>
      </c>
      <c r="BF260">
        <f t="shared" ref="BF260:BF323" si="197">INDEX(BA$3:BA$100,MATCH(BD260,AZ$3:AZ$100))</f>
        <v>0.40600000000000003</v>
      </c>
      <c r="BG260">
        <f t="shared" ref="BG260:BG323" si="198">INDEX(BA$3:BA$100,MATCH(BE260,AZ$3:AZ$100))</f>
        <v>0.40600000000000003</v>
      </c>
      <c r="BH260">
        <f t="shared" ref="BH260:BH323" si="199">IF(BD260=BE260,BF260,BF260+(BG260-BF260)*((BC260-BD260)/(BE260-BD260)))</f>
        <v>0.40600000000000003</v>
      </c>
      <c r="BI260">
        <f t="shared" si="176"/>
        <v>432.79600000000005</v>
      </c>
      <c r="BJ260">
        <f t="shared" si="177"/>
        <v>0</v>
      </c>
      <c r="BM260" s="1" t="str" cm="1">
        <f t="array" ref="BM260">IF(INDEX(Utilities!260:260,$B$15 + 6)="","",INDEX(Utilities!260:260,$B$15 + 6))</f>
        <v/>
      </c>
      <c r="BO260">
        <f t="shared" si="167"/>
        <v>2270</v>
      </c>
      <c r="BP260">
        <f t="shared" ref="BP260:BP323" si="200">INDEX(BL$3:BL$100,IFERROR(MATCH(BO260, BL$3:BL$100),1))</f>
        <v>2040</v>
      </c>
      <c r="BQ260" cm="1">
        <f t="array" ref="BQ260">IF(BP260&gt;=MAX($D$3:$D$100),MAX($D$3:$D$100),IF(BO260&lt;$D$3,$D$3,INDEX($D$3:$D$100,MATCH(BO260,$D$3:$D$100)+1)))</f>
        <v>2040</v>
      </c>
      <c r="BR260">
        <f t="shared" ref="BR260:BR323" si="201">INDEX(BM$3:BM$100,MATCH(BP260,BL$3:BL$100))</f>
        <v>6.1510000000000007</v>
      </c>
      <c r="BS260">
        <f t="shared" ref="BS260:BS323" si="202">INDEX(BM$3:BM$100,MATCH(BQ260,BL$3:BL$100))</f>
        <v>6.1510000000000007</v>
      </c>
      <c r="BT260">
        <f t="shared" ref="BT260:BT323" si="203">IF(BP260=BQ260,BR260,BR260+(BS260-BR260)*((BO260-BP260)/(BQ260-BP260)))</f>
        <v>6.1510000000000007</v>
      </c>
      <c r="BU260">
        <f t="shared" si="178"/>
        <v>6556.9660000000003</v>
      </c>
      <c r="BV260">
        <f t="shared" si="179"/>
        <v>0</v>
      </c>
    </row>
    <row r="261" spans="7:74" x14ac:dyDescent="0.25">
      <c r="G261">
        <f t="shared" ref="G261:G324" si="204">G260+1</f>
        <v>2271</v>
      </c>
      <c r="H261">
        <f t="shared" si="180"/>
        <v>2040</v>
      </c>
      <c r="I261" cm="1">
        <f t="array" ref="I261">IF(H261&gt;=MAX($D$3:$D$100),MAX($D$3:$D$100),IF(G261&lt;$D$3,$D$3,INDEX($D$3:$D$100,MATCH(G261,$D$3:$D$100)+1)))</f>
        <v>2040</v>
      </c>
      <c r="J261">
        <f t="shared" si="181"/>
        <v>4.0300000000000002E-2</v>
      </c>
      <c r="K261">
        <f t="shared" si="182"/>
        <v>4.0300000000000002E-2</v>
      </c>
      <c r="L261">
        <f t="shared" si="183"/>
        <v>4.0300000000000002E-2</v>
      </c>
      <c r="M261">
        <f t="shared" si="168"/>
        <v>42.959800000000001</v>
      </c>
      <c r="N261">
        <f t="shared" si="169"/>
        <v>0</v>
      </c>
      <c r="S261">
        <f t="shared" ref="S261:S324" si="205">S260+1</f>
        <v>2271</v>
      </c>
      <c r="T261">
        <f t="shared" si="184"/>
        <v>2040</v>
      </c>
      <c r="U261" cm="1">
        <f t="array" ref="U261">IF(T261&gt;=MAX($D$3:$D$100),MAX($D$3:$D$100),IF(S261&lt;$D$3,$D$3,INDEX($D$3:$D$100,MATCH(S261,$D$3:$D$100)+1)))</f>
        <v>2040</v>
      </c>
      <c r="V261">
        <f t="shared" si="185"/>
        <v>2.73E-5</v>
      </c>
      <c r="W261">
        <f t="shared" si="186"/>
        <v>2.73E-5</v>
      </c>
      <c r="X261">
        <f t="shared" si="187"/>
        <v>2.73E-5</v>
      </c>
      <c r="Y261">
        <f t="shared" si="170"/>
        <v>2.9101800000000001E-2</v>
      </c>
      <c r="Z261">
        <f t="shared" si="171"/>
        <v>0</v>
      </c>
      <c r="AE261">
        <f t="shared" ref="AE261:AE324" si="206">AE260+1</f>
        <v>2271</v>
      </c>
      <c r="AF261">
        <f t="shared" si="188"/>
        <v>2040</v>
      </c>
      <c r="AG261" cm="1">
        <f t="array" ref="AG261">IF(AF261&gt;=MAX($D$3:$D$100),MAX($D$3:$D$100),IF(AE261&lt;$D$3,$D$3,INDEX($D$3:$D$100,MATCH(AE261,$D$3:$D$100)+1)))</f>
        <v>2040</v>
      </c>
      <c r="AH261">
        <f t="shared" si="189"/>
        <v>2.6800000000000001E-4</v>
      </c>
      <c r="AI261">
        <f t="shared" si="190"/>
        <v>2.6800000000000001E-4</v>
      </c>
      <c r="AJ261">
        <f t="shared" si="191"/>
        <v>2.6800000000000001E-4</v>
      </c>
      <c r="AK261">
        <f t="shared" si="172"/>
        <v>0.285688</v>
      </c>
      <c r="AL261">
        <f t="shared" si="173"/>
        <v>0</v>
      </c>
      <c r="AN261" s="1" t="str" cm="1">
        <f t="array" ref="AN261">IF(INDEX(Utilities!261:261,$B$15)="","",INDEX(Utilities!261:261,$B$15))</f>
        <v/>
      </c>
      <c r="AO261" s="1" t="str" cm="1">
        <f t="array" ref="AO261">IF(INDEX(Utilities!261:261,$B$15 + 4)="","",INDEX(Utilities!261:261,$B$15 + 4))</f>
        <v/>
      </c>
      <c r="AQ261">
        <f t="shared" ref="AQ261:AQ324" si="207">AQ260+1</f>
        <v>2271</v>
      </c>
      <c r="AR261">
        <f t="shared" si="192"/>
        <v>2040</v>
      </c>
      <c r="AS261" cm="1">
        <f t="array" ref="AS261">IF(AR261&gt;=MAX($D$3:$D$100),MAX($D$3:$D$100),IF(AQ261&lt;$D$3,$D$3,INDEX($D$3:$D$100,MATCH(AQ261,$D$3:$D$100)+1)))</f>
        <v>2040</v>
      </c>
      <c r="AT261">
        <f t="shared" si="193"/>
        <v>6.0300000000000002E-5</v>
      </c>
      <c r="AU261">
        <f t="shared" si="194"/>
        <v>6.0300000000000002E-5</v>
      </c>
      <c r="AV261">
        <f t="shared" si="195"/>
        <v>6.0300000000000002E-5</v>
      </c>
      <c r="AW261">
        <f t="shared" si="174"/>
        <v>6.4279799999999998E-2</v>
      </c>
      <c r="AX261">
        <f t="shared" si="175"/>
        <v>0</v>
      </c>
      <c r="BC261">
        <f t="shared" ref="BC261:BC324" si="208">BC260+1</f>
        <v>2271</v>
      </c>
      <c r="BD261">
        <f t="shared" si="196"/>
        <v>2040</v>
      </c>
      <c r="BE261" cm="1">
        <f t="array" ref="BE261">IF(BD261&gt;=MAX($D$3:$D$100),MAX($D$3:$D$100),IF(BC261&lt;$D$3,$D$3,INDEX($D$3:$D$100,MATCH(BC261,$D$3:$D$100)+1)))</f>
        <v>2040</v>
      </c>
      <c r="BF261">
        <f t="shared" si="197"/>
        <v>0.40600000000000003</v>
      </c>
      <c r="BG261">
        <f t="shared" si="198"/>
        <v>0.40600000000000003</v>
      </c>
      <c r="BH261">
        <f t="shared" si="199"/>
        <v>0.40600000000000003</v>
      </c>
      <c r="BI261">
        <f t="shared" si="176"/>
        <v>432.79600000000005</v>
      </c>
      <c r="BJ261">
        <f t="shared" si="177"/>
        <v>0</v>
      </c>
      <c r="BM261" s="1" t="str" cm="1">
        <f t="array" ref="BM261">IF(INDEX(Utilities!261:261,$B$15 + 6)="","",INDEX(Utilities!261:261,$B$15 + 6))</f>
        <v/>
      </c>
      <c r="BO261">
        <f t="shared" ref="BO261:BO324" si="209">BO260+1</f>
        <v>2271</v>
      </c>
      <c r="BP261">
        <f t="shared" si="200"/>
        <v>2040</v>
      </c>
      <c r="BQ261" cm="1">
        <f t="array" ref="BQ261">IF(BP261&gt;=MAX($D$3:$D$100),MAX($D$3:$D$100),IF(BO261&lt;$D$3,$D$3,INDEX($D$3:$D$100,MATCH(BO261,$D$3:$D$100)+1)))</f>
        <v>2040</v>
      </c>
      <c r="BR261">
        <f t="shared" si="201"/>
        <v>6.1510000000000007</v>
      </c>
      <c r="BS261">
        <f t="shared" si="202"/>
        <v>6.1510000000000007</v>
      </c>
      <c r="BT261">
        <f t="shared" si="203"/>
        <v>6.1510000000000007</v>
      </c>
      <c r="BU261">
        <f t="shared" si="178"/>
        <v>6556.9660000000003</v>
      </c>
      <c r="BV261">
        <f t="shared" si="179"/>
        <v>0</v>
      </c>
    </row>
    <row r="262" spans="7:74" x14ac:dyDescent="0.25">
      <c r="G262">
        <f t="shared" si="204"/>
        <v>2272</v>
      </c>
      <c r="H262">
        <f t="shared" si="180"/>
        <v>2040</v>
      </c>
      <c r="I262" cm="1">
        <f t="array" ref="I262">IF(H262&gt;=MAX($D$3:$D$100),MAX($D$3:$D$100),IF(G262&lt;$D$3,$D$3,INDEX($D$3:$D$100,MATCH(G262,$D$3:$D$100)+1)))</f>
        <v>2040</v>
      </c>
      <c r="J262">
        <f t="shared" si="181"/>
        <v>4.0300000000000002E-2</v>
      </c>
      <c r="K262">
        <f t="shared" si="182"/>
        <v>4.0300000000000002E-2</v>
      </c>
      <c r="L262">
        <f t="shared" si="183"/>
        <v>4.0300000000000002E-2</v>
      </c>
      <c r="M262">
        <f t="shared" si="168"/>
        <v>42.959800000000001</v>
      </c>
      <c r="N262">
        <f t="shared" si="169"/>
        <v>0</v>
      </c>
      <c r="S262">
        <f t="shared" si="205"/>
        <v>2272</v>
      </c>
      <c r="T262">
        <f t="shared" si="184"/>
        <v>2040</v>
      </c>
      <c r="U262" cm="1">
        <f t="array" ref="U262">IF(T262&gt;=MAX($D$3:$D$100),MAX($D$3:$D$100),IF(S262&lt;$D$3,$D$3,INDEX($D$3:$D$100,MATCH(S262,$D$3:$D$100)+1)))</f>
        <v>2040</v>
      </c>
      <c r="V262">
        <f t="shared" si="185"/>
        <v>2.73E-5</v>
      </c>
      <c r="W262">
        <f t="shared" si="186"/>
        <v>2.73E-5</v>
      </c>
      <c r="X262">
        <f t="shared" si="187"/>
        <v>2.73E-5</v>
      </c>
      <c r="Y262">
        <f t="shared" si="170"/>
        <v>2.9101800000000001E-2</v>
      </c>
      <c r="Z262">
        <f t="shared" si="171"/>
        <v>0</v>
      </c>
      <c r="AE262">
        <f t="shared" si="206"/>
        <v>2272</v>
      </c>
      <c r="AF262">
        <f t="shared" si="188"/>
        <v>2040</v>
      </c>
      <c r="AG262" cm="1">
        <f t="array" ref="AG262">IF(AF262&gt;=MAX($D$3:$D$100),MAX($D$3:$D$100),IF(AE262&lt;$D$3,$D$3,INDEX($D$3:$D$100,MATCH(AE262,$D$3:$D$100)+1)))</f>
        <v>2040</v>
      </c>
      <c r="AH262">
        <f t="shared" si="189"/>
        <v>2.6800000000000001E-4</v>
      </c>
      <c r="AI262">
        <f t="shared" si="190"/>
        <v>2.6800000000000001E-4</v>
      </c>
      <c r="AJ262">
        <f t="shared" si="191"/>
        <v>2.6800000000000001E-4</v>
      </c>
      <c r="AK262">
        <f t="shared" si="172"/>
        <v>0.285688</v>
      </c>
      <c r="AL262">
        <f t="shared" si="173"/>
        <v>0</v>
      </c>
      <c r="AN262" s="1" t="str" cm="1">
        <f t="array" ref="AN262">IF(INDEX(Utilities!262:262,$B$15)="","",INDEX(Utilities!262:262,$B$15))</f>
        <v/>
      </c>
      <c r="AO262" s="1" t="str" cm="1">
        <f t="array" ref="AO262">IF(INDEX(Utilities!262:262,$B$15 + 4)="","",INDEX(Utilities!262:262,$B$15 + 4))</f>
        <v/>
      </c>
      <c r="AQ262">
        <f t="shared" si="207"/>
        <v>2272</v>
      </c>
      <c r="AR262">
        <f t="shared" si="192"/>
        <v>2040</v>
      </c>
      <c r="AS262" cm="1">
        <f t="array" ref="AS262">IF(AR262&gt;=MAX($D$3:$D$100),MAX($D$3:$D$100),IF(AQ262&lt;$D$3,$D$3,INDEX($D$3:$D$100,MATCH(AQ262,$D$3:$D$100)+1)))</f>
        <v>2040</v>
      </c>
      <c r="AT262">
        <f t="shared" si="193"/>
        <v>6.0300000000000002E-5</v>
      </c>
      <c r="AU262">
        <f t="shared" si="194"/>
        <v>6.0300000000000002E-5</v>
      </c>
      <c r="AV262">
        <f t="shared" si="195"/>
        <v>6.0300000000000002E-5</v>
      </c>
      <c r="AW262">
        <f t="shared" si="174"/>
        <v>6.4279799999999998E-2</v>
      </c>
      <c r="AX262">
        <f t="shared" si="175"/>
        <v>0</v>
      </c>
      <c r="BC262">
        <f t="shared" si="208"/>
        <v>2272</v>
      </c>
      <c r="BD262">
        <f t="shared" si="196"/>
        <v>2040</v>
      </c>
      <c r="BE262" cm="1">
        <f t="array" ref="BE262">IF(BD262&gt;=MAX($D$3:$D$100),MAX($D$3:$D$100),IF(BC262&lt;$D$3,$D$3,INDEX($D$3:$D$100,MATCH(BC262,$D$3:$D$100)+1)))</f>
        <v>2040</v>
      </c>
      <c r="BF262">
        <f t="shared" si="197"/>
        <v>0.40600000000000003</v>
      </c>
      <c r="BG262">
        <f t="shared" si="198"/>
        <v>0.40600000000000003</v>
      </c>
      <c r="BH262">
        <f t="shared" si="199"/>
        <v>0.40600000000000003</v>
      </c>
      <c r="BI262">
        <f t="shared" si="176"/>
        <v>432.79600000000005</v>
      </c>
      <c r="BJ262">
        <f t="shared" si="177"/>
        <v>0</v>
      </c>
      <c r="BM262" s="1" t="str" cm="1">
        <f t="array" ref="BM262">IF(INDEX(Utilities!262:262,$B$15 + 6)="","",INDEX(Utilities!262:262,$B$15 + 6))</f>
        <v/>
      </c>
      <c r="BO262">
        <f t="shared" si="209"/>
        <v>2272</v>
      </c>
      <c r="BP262">
        <f t="shared" si="200"/>
        <v>2040</v>
      </c>
      <c r="BQ262" cm="1">
        <f t="array" ref="BQ262">IF(BP262&gt;=MAX($D$3:$D$100),MAX($D$3:$D$100),IF(BO262&lt;$D$3,$D$3,INDEX($D$3:$D$100,MATCH(BO262,$D$3:$D$100)+1)))</f>
        <v>2040</v>
      </c>
      <c r="BR262">
        <f t="shared" si="201"/>
        <v>6.1510000000000007</v>
      </c>
      <c r="BS262">
        <f t="shared" si="202"/>
        <v>6.1510000000000007</v>
      </c>
      <c r="BT262">
        <f t="shared" si="203"/>
        <v>6.1510000000000007</v>
      </c>
      <c r="BU262">
        <f t="shared" si="178"/>
        <v>6556.9660000000003</v>
      </c>
      <c r="BV262">
        <f t="shared" si="179"/>
        <v>0</v>
      </c>
    </row>
    <row r="263" spans="7:74" x14ac:dyDescent="0.25">
      <c r="G263">
        <f t="shared" si="204"/>
        <v>2273</v>
      </c>
      <c r="H263">
        <f t="shared" si="180"/>
        <v>2040</v>
      </c>
      <c r="I263" cm="1">
        <f t="array" ref="I263">IF(H263&gt;=MAX($D$3:$D$100),MAX($D$3:$D$100),IF(G263&lt;$D$3,$D$3,INDEX($D$3:$D$100,MATCH(G263,$D$3:$D$100)+1)))</f>
        <v>2040</v>
      </c>
      <c r="J263">
        <f t="shared" si="181"/>
        <v>4.0300000000000002E-2</v>
      </c>
      <c r="K263">
        <f t="shared" si="182"/>
        <v>4.0300000000000002E-2</v>
      </c>
      <c r="L263">
        <f t="shared" si="183"/>
        <v>4.0300000000000002E-2</v>
      </c>
      <c r="M263">
        <f t="shared" si="168"/>
        <v>42.959800000000001</v>
      </c>
      <c r="N263">
        <f t="shared" si="169"/>
        <v>0</v>
      </c>
      <c r="S263">
        <f t="shared" si="205"/>
        <v>2273</v>
      </c>
      <c r="T263">
        <f t="shared" si="184"/>
        <v>2040</v>
      </c>
      <c r="U263" cm="1">
        <f t="array" ref="U263">IF(T263&gt;=MAX($D$3:$D$100),MAX($D$3:$D$100),IF(S263&lt;$D$3,$D$3,INDEX($D$3:$D$100,MATCH(S263,$D$3:$D$100)+1)))</f>
        <v>2040</v>
      </c>
      <c r="V263">
        <f t="shared" si="185"/>
        <v>2.73E-5</v>
      </c>
      <c r="W263">
        <f t="shared" si="186"/>
        <v>2.73E-5</v>
      </c>
      <c r="X263">
        <f t="shared" si="187"/>
        <v>2.73E-5</v>
      </c>
      <c r="Y263">
        <f t="shared" si="170"/>
        <v>2.9101800000000001E-2</v>
      </c>
      <c r="Z263">
        <f t="shared" si="171"/>
        <v>0</v>
      </c>
      <c r="AE263">
        <f t="shared" si="206"/>
        <v>2273</v>
      </c>
      <c r="AF263">
        <f t="shared" si="188"/>
        <v>2040</v>
      </c>
      <c r="AG263" cm="1">
        <f t="array" ref="AG263">IF(AF263&gt;=MAX($D$3:$D$100),MAX($D$3:$D$100),IF(AE263&lt;$D$3,$D$3,INDEX($D$3:$D$100,MATCH(AE263,$D$3:$D$100)+1)))</f>
        <v>2040</v>
      </c>
      <c r="AH263">
        <f t="shared" si="189"/>
        <v>2.6800000000000001E-4</v>
      </c>
      <c r="AI263">
        <f t="shared" si="190"/>
        <v>2.6800000000000001E-4</v>
      </c>
      <c r="AJ263">
        <f t="shared" si="191"/>
        <v>2.6800000000000001E-4</v>
      </c>
      <c r="AK263">
        <f t="shared" si="172"/>
        <v>0.285688</v>
      </c>
      <c r="AL263">
        <f t="shared" si="173"/>
        <v>0</v>
      </c>
      <c r="AN263" s="1" t="str" cm="1">
        <f t="array" ref="AN263">IF(INDEX(Utilities!263:263,$B$15)="","",INDEX(Utilities!263:263,$B$15))</f>
        <v/>
      </c>
      <c r="AO263" s="1" t="str" cm="1">
        <f t="array" ref="AO263">IF(INDEX(Utilities!263:263,$B$15 + 4)="","",INDEX(Utilities!263:263,$B$15 + 4))</f>
        <v/>
      </c>
      <c r="AQ263">
        <f t="shared" si="207"/>
        <v>2273</v>
      </c>
      <c r="AR263">
        <f t="shared" si="192"/>
        <v>2040</v>
      </c>
      <c r="AS263" cm="1">
        <f t="array" ref="AS263">IF(AR263&gt;=MAX($D$3:$D$100),MAX($D$3:$D$100),IF(AQ263&lt;$D$3,$D$3,INDEX($D$3:$D$100,MATCH(AQ263,$D$3:$D$100)+1)))</f>
        <v>2040</v>
      </c>
      <c r="AT263">
        <f t="shared" si="193"/>
        <v>6.0300000000000002E-5</v>
      </c>
      <c r="AU263">
        <f t="shared" si="194"/>
        <v>6.0300000000000002E-5</v>
      </c>
      <c r="AV263">
        <f t="shared" si="195"/>
        <v>6.0300000000000002E-5</v>
      </c>
      <c r="AW263">
        <f t="shared" si="174"/>
        <v>6.4279799999999998E-2</v>
      </c>
      <c r="AX263">
        <f t="shared" si="175"/>
        <v>0</v>
      </c>
      <c r="BC263">
        <f t="shared" si="208"/>
        <v>2273</v>
      </c>
      <c r="BD263">
        <f t="shared" si="196"/>
        <v>2040</v>
      </c>
      <c r="BE263" cm="1">
        <f t="array" ref="BE263">IF(BD263&gt;=MAX($D$3:$D$100),MAX($D$3:$D$100),IF(BC263&lt;$D$3,$D$3,INDEX($D$3:$D$100,MATCH(BC263,$D$3:$D$100)+1)))</f>
        <v>2040</v>
      </c>
      <c r="BF263">
        <f t="shared" si="197"/>
        <v>0.40600000000000003</v>
      </c>
      <c r="BG263">
        <f t="shared" si="198"/>
        <v>0.40600000000000003</v>
      </c>
      <c r="BH263">
        <f t="shared" si="199"/>
        <v>0.40600000000000003</v>
      </c>
      <c r="BI263">
        <f t="shared" si="176"/>
        <v>432.79600000000005</v>
      </c>
      <c r="BJ263">
        <f t="shared" si="177"/>
        <v>0</v>
      </c>
      <c r="BM263" s="1" t="str" cm="1">
        <f t="array" ref="BM263">IF(INDEX(Utilities!263:263,$B$15 + 6)="","",INDEX(Utilities!263:263,$B$15 + 6))</f>
        <v/>
      </c>
      <c r="BO263">
        <f t="shared" si="209"/>
        <v>2273</v>
      </c>
      <c r="BP263">
        <f t="shared" si="200"/>
        <v>2040</v>
      </c>
      <c r="BQ263" cm="1">
        <f t="array" ref="BQ263">IF(BP263&gt;=MAX($D$3:$D$100),MAX($D$3:$D$100),IF(BO263&lt;$D$3,$D$3,INDEX($D$3:$D$100,MATCH(BO263,$D$3:$D$100)+1)))</f>
        <v>2040</v>
      </c>
      <c r="BR263">
        <f t="shared" si="201"/>
        <v>6.1510000000000007</v>
      </c>
      <c r="BS263">
        <f t="shared" si="202"/>
        <v>6.1510000000000007</v>
      </c>
      <c r="BT263">
        <f t="shared" si="203"/>
        <v>6.1510000000000007</v>
      </c>
      <c r="BU263">
        <f t="shared" si="178"/>
        <v>6556.9660000000003</v>
      </c>
      <c r="BV263">
        <f t="shared" si="179"/>
        <v>0</v>
      </c>
    </row>
    <row r="264" spans="7:74" x14ac:dyDescent="0.25">
      <c r="G264">
        <f t="shared" si="204"/>
        <v>2274</v>
      </c>
      <c r="H264">
        <f t="shared" si="180"/>
        <v>2040</v>
      </c>
      <c r="I264" cm="1">
        <f t="array" ref="I264">IF(H264&gt;=MAX($D$3:$D$100),MAX($D$3:$D$100),IF(G264&lt;$D$3,$D$3,INDEX($D$3:$D$100,MATCH(G264,$D$3:$D$100)+1)))</f>
        <v>2040</v>
      </c>
      <c r="J264">
        <f t="shared" si="181"/>
        <v>4.0300000000000002E-2</v>
      </c>
      <c r="K264">
        <f t="shared" si="182"/>
        <v>4.0300000000000002E-2</v>
      </c>
      <c r="L264">
        <f t="shared" si="183"/>
        <v>4.0300000000000002E-2</v>
      </c>
      <c r="M264">
        <f t="shared" si="168"/>
        <v>42.959800000000001</v>
      </c>
      <c r="N264">
        <f t="shared" si="169"/>
        <v>0</v>
      </c>
      <c r="S264">
        <f t="shared" si="205"/>
        <v>2274</v>
      </c>
      <c r="T264">
        <f t="shared" si="184"/>
        <v>2040</v>
      </c>
      <c r="U264" cm="1">
        <f t="array" ref="U264">IF(T264&gt;=MAX($D$3:$D$100),MAX($D$3:$D$100),IF(S264&lt;$D$3,$D$3,INDEX($D$3:$D$100,MATCH(S264,$D$3:$D$100)+1)))</f>
        <v>2040</v>
      </c>
      <c r="V264">
        <f t="shared" si="185"/>
        <v>2.73E-5</v>
      </c>
      <c r="W264">
        <f t="shared" si="186"/>
        <v>2.73E-5</v>
      </c>
      <c r="X264">
        <f t="shared" si="187"/>
        <v>2.73E-5</v>
      </c>
      <c r="Y264">
        <f t="shared" si="170"/>
        <v>2.9101800000000001E-2</v>
      </c>
      <c r="Z264">
        <f t="shared" si="171"/>
        <v>0</v>
      </c>
      <c r="AE264">
        <f t="shared" si="206"/>
        <v>2274</v>
      </c>
      <c r="AF264">
        <f t="shared" si="188"/>
        <v>2040</v>
      </c>
      <c r="AG264" cm="1">
        <f t="array" ref="AG264">IF(AF264&gt;=MAX($D$3:$D$100),MAX($D$3:$D$100),IF(AE264&lt;$D$3,$D$3,INDEX($D$3:$D$100,MATCH(AE264,$D$3:$D$100)+1)))</f>
        <v>2040</v>
      </c>
      <c r="AH264">
        <f t="shared" si="189"/>
        <v>2.6800000000000001E-4</v>
      </c>
      <c r="AI264">
        <f t="shared" si="190"/>
        <v>2.6800000000000001E-4</v>
      </c>
      <c r="AJ264">
        <f t="shared" si="191"/>
        <v>2.6800000000000001E-4</v>
      </c>
      <c r="AK264">
        <f t="shared" si="172"/>
        <v>0.285688</v>
      </c>
      <c r="AL264">
        <f t="shared" si="173"/>
        <v>0</v>
      </c>
      <c r="AQ264">
        <f t="shared" si="207"/>
        <v>2274</v>
      </c>
      <c r="AR264">
        <f t="shared" si="192"/>
        <v>2040</v>
      </c>
      <c r="AS264" cm="1">
        <f t="array" ref="AS264">IF(AR264&gt;=MAX($D$3:$D$100),MAX($D$3:$D$100),IF(AQ264&lt;$D$3,$D$3,INDEX($D$3:$D$100,MATCH(AQ264,$D$3:$D$100)+1)))</f>
        <v>2040</v>
      </c>
      <c r="AT264">
        <f t="shared" si="193"/>
        <v>6.0300000000000002E-5</v>
      </c>
      <c r="AU264">
        <f t="shared" si="194"/>
        <v>6.0300000000000002E-5</v>
      </c>
      <c r="AV264">
        <f t="shared" si="195"/>
        <v>6.0300000000000002E-5</v>
      </c>
      <c r="AW264">
        <f t="shared" si="174"/>
        <v>6.4279799999999998E-2</v>
      </c>
      <c r="AX264">
        <f t="shared" si="175"/>
        <v>0</v>
      </c>
      <c r="BC264">
        <f t="shared" si="208"/>
        <v>2274</v>
      </c>
      <c r="BD264">
        <f t="shared" si="196"/>
        <v>2040</v>
      </c>
      <c r="BE264" cm="1">
        <f t="array" ref="BE264">IF(BD264&gt;=MAX($D$3:$D$100),MAX($D$3:$D$100),IF(BC264&lt;$D$3,$D$3,INDEX($D$3:$D$100,MATCH(BC264,$D$3:$D$100)+1)))</f>
        <v>2040</v>
      </c>
      <c r="BF264">
        <f t="shared" si="197"/>
        <v>0.40600000000000003</v>
      </c>
      <c r="BG264">
        <f t="shared" si="198"/>
        <v>0.40600000000000003</v>
      </c>
      <c r="BH264">
        <f t="shared" si="199"/>
        <v>0.40600000000000003</v>
      </c>
      <c r="BI264">
        <f t="shared" si="176"/>
        <v>432.79600000000005</v>
      </c>
      <c r="BJ264">
        <f t="shared" si="177"/>
        <v>0</v>
      </c>
      <c r="BM264" s="1" t="str" cm="1">
        <f t="array" ref="BM264">IF(INDEX(Utilities!264:264,$B$15 + 6)="","",INDEX(Utilities!264:264,$B$15 + 6))</f>
        <v/>
      </c>
      <c r="BO264">
        <f t="shared" si="209"/>
        <v>2274</v>
      </c>
      <c r="BP264">
        <f t="shared" si="200"/>
        <v>2040</v>
      </c>
      <c r="BQ264" cm="1">
        <f t="array" ref="BQ264">IF(BP264&gt;=MAX($D$3:$D$100),MAX($D$3:$D$100),IF(BO264&lt;$D$3,$D$3,INDEX($D$3:$D$100,MATCH(BO264,$D$3:$D$100)+1)))</f>
        <v>2040</v>
      </c>
      <c r="BR264">
        <f t="shared" si="201"/>
        <v>6.1510000000000007</v>
      </c>
      <c r="BS264">
        <f t="shared" si="202"/>
        <v>6.1510000000000007</v>
      </c>
      <c r="BT264">
        <f t="shared" si="203"/>
        <v>6.1510000000000007</v>
      </c>
      <c r="BU264">
        <f t="shared" si="178"/>
        <v>6556.9660000000003</v>
      </c>
      <c r="BV264">
        <f t="shared" si="179"/>
        <v>0</v>
      </c>
    </row>
    <row r="265" spans="7:74" x14ac:dyDescent="0.25">
      <c r="G265">
        <f t="shared" si="204"/>
        <v>2275</v>
      </c>
      <c r="H265">
        <f t="shared" si="180"/>
        <v>2040</v>
      </c>
      <c r="I265" cm="1">
        <f t="array" ref="I265">IF(H265&gt;=MAX($D$3:$D$100),MAX($D$3:$D$100),IF(G265&lt;$D$3,$D$3,INDEX($D$3:$D$100,MATCH(G265,$D$3:$D$100)+1)))</f>
        <v>2040</v>
      </c>
      <c r="J265">
        <f t="shared" si="181"/>
        <v>4.0300000000000002E-2</v>
      </c>
      <c r="K265">
        <f t="shared" si="182"/>
        <v>4.0300000000000002E-2</v>
      </c>
      <c r="L265">
        <f t="shared" si="183"/>
        <v>4.0300000000000002E-2</v>
      </c>
      <c r="M265">
        <f t="shared" si="168"/>
        <v>42.959800000000001</v>
      </c>
      <c r="N265">
        <f t="shared" si="169"/>
        <v>0</v>
      </c>
      <c r="S265">
        <f t="shared" si="205"/>
        <v>2275</v>
      </c>
      <c r="T265">
        <f t="shared" si="184"/>
        <v>2040</v>
      </c>
      <c r="U265" cm="1">
        <f t="array" ref="U265">IF(T265&gt;=MAX($D$3:$D$100),MAX($D$3:$D$100),IF(S265&lt;$D$3,$D$3,INDEX($D$3:$D$100,MATCH(S265,$D$3:$D$100)+1)))</f>
        <v>2040</v>
      </c>
      <c r="V265">
        <f t="shared" si="185"/>
        <v>2.73E-5</v>
      </c>
      <c r="W265">
        <f t="shared" si="186"/>
        <v>2.73E-5</v>
      </c>
      <c r="X265">
        <f t="shared" si="187"/>
        <v>2.73E-5</v>
      </c>
      <c r="Y265">
        <f t="shared" si="170"/>
        <v>2.9101800000000001E-2</v>
      </c>
      <c r="Z265">
        <f t="shared" si="171"/>
        <v>0</v>
      </c>
      <c r="AE265">
        <f t="shared" si="206"/>
        <v>2275</v>
      </c>
      <c r="AF265">
        <f t="shared" si="188"/>
        <v>2040</v>
      </c>
      <c r="AG265" cm="1">
        <f t="array" ref="AG265">IF(AF265&gt;=MAX($D$3:$D$100),MAX($D$3:$D$100),IF(AE265&lt;$D$3,$D$3,INDEX($D$3:$D$100,MATCH(AE265,$D$3:$D$100)+1)))</f>
        <v>2040</v>
      </c>
      <c r="AH265">
        <f t="shared" si="189"/>
        <v>2.6800000000000001E-4</v>
      </c>
      <c r="AI265">
        <f t="shared" si="190"/>
        <v>2.6800000000000001E-4</v>
      </c>
      <c r="AJ265">
        <f t="shared" si="191"/>
        <v>2.6800000000000001E-4</v>
      </c>
      <c r="AK265">
        <f t="shared" si="172"/>
        <v>0.285688</v>
      </c>
      <c r="AL265">
        <f t="shared" si="173"/>
        <v>0</v>
      </c>
      <c r="AQ265">
        <f t="shared" si="207"/>
        <v>2275</v>
      </c>
      <c r="AR265">
        <f t="shared" si="192"/>
        <v>2040</v>
      </c>
      <c r="AS265" cm="1">
        <f t="array" ref="AS265">IF(AR265&gt;=MAX($D$3:$D$100),MAX($D$3:$D$100),IF(AQ265&lt;$D$3,$D$3,INDEX($D$3:$D$100,MATCH(AQ265,$D$3:$D$100)+1)))</f>
        <v>2040</v>
      </c>
      <c r="AT265">
        <f t="shared" si="193"/>
        <v>6.0300000000000002E-5</v>
      </c>
      <c r="AU265">
        <f t="shared" si="194"/>
        <v>6.0300000000000002E-5</v>
      </c>
      <c r="AV265">
        <f t="shared" si="195"/>
        <v>6.0300000000000002E-5</v>
      </c>
      <c r="AW265">
        <f t="shared" si="174"/>
        <v>6.4279799999999998E-2</v>
      </c>
      <c r="AX265">
        <f t="shared" si="175"/>
        <v>0</v>
      </c>
      <c r="BC265">
        <f t="shared" si="208"/>
        <v>2275</v>
      </c>
      <c r="BD265">
        <f t="shared" si="196"/>
        <v>2040</v>
      </c>
      <c r="BE265" cm="1">
        <f t="array" ref="BE265">IF(BD265&gt;=MAX($D$3:$D$100),MAX($D$3:$D$100),IF(BC265&lt;$D$3,$D$3,INDEX($D$3:$D$100,MATCH(BC265,$D$3:$D$100)+1)))</f>
        <v>2040</v>
      </c>
      <c r="BF265">
        <f t="shared" si="197"/>
        <v>0.40600000000000003</v>
      </c>
      <c r="BG265">
        <f t="shared" si="198"/>
        <v>0.40600000000000003</v>
      </c>
      <c r="BH265">
        <f t="shared" si="199"/>
        <v>0.40600000000000003</v>
      </c>
      <c r="BI265">
        <f t="shared" si="176"/>
        <v>432.79600000000005</v>
      </c>
      <c r="BJ265">
        <f t="shared" si="177"/>
        <v>0</v>
      </c>
      <c r="BM265" s="1" t="str" cm="1">
        <f t="array" ref="BM265">IF(INDEX(Utilities!265:265,$B$15 + 6)="","",INDEX(Utilities!265:265,$B$15 + 6))</f>
        <v/>
      </c>
      <c r="BO265">
        <f t="shared" si="209"/>
        <v>2275</v>
      </c>
      <c r="BP265">
        <f t="shared" si="200"/>
        <v>2040</v>
      </c>
      <c r="BQ265" cm="1">
        <f t="array" ref="BQ265">IF(BP265&gt;=MAX($D$3:$D$100),MAX($D$3:$D$100),IF(BO265&lt;$D$3,$D$3,INDEX($D$3:$D$100,MATCH(BO265,$D$3:$D$100)+1)))</f>
        <v>2040</v>
      </c>
      <c r="BR265">
        <f t="shared" si="201"/>
        <v>6.1510000000000007</v>
      </c>
      <c r="BS265">
        <f t="shared" si="202"/>
        <v>6.1510000000000007</v>
      </c>
      <c r="BT265">
        <f t="shared" si="203"/>
        <v>6.1510000000000007</v>
      </c>
      <c r="BU265">
        <f t="shared" si="178"/>
        <v>6556.9660000000003</v>
      </c>
      <c r="BV265">
        <f t="shared" si="179"/>
        <v>0</v>
      </c>
    </row>
    <row r="266" spans="7:74" x14ac:dyDescent="0.25">
      <c r="G266">
        <f t="shared" si="204"/>
        <v>2276</v>
      </c>
      <c r="H266">
        <f t="shared" si="180"/>
        <v>2040</v>
      </c>
      <c r="I266" cm="1">
        <f t="array" ref="I266">IF(H266&gt;=MAX($D$3:$D$100),MAX($D$3:$D$100),IF(G266&lt;$D$3,$D$3,INDEX($D$3:$D$100,MATCH(G266,$D$3:$D$100)+1)))</f>
        <v>2040</v>
      </c>
      <c r="J266">
        <f t="shared" si="181"/>
        <v>4.0300000000000002E-2</v>
      </c>
      <c r="K266">
        <f t="shared" si="182"/>
        <v>4.0300000000000002E-2</v>
      </c>
      <c r="L266">
        <f t="shared" si="183"/>
        <v>4.0300000000000002E-2</v>
      </c>
      <c r="M266">
        <f t="shared" si="168"/>
        <v>42.959800000000001</v>
      </c>
      <c r="N266">
        <f t="shared" si="169"/>
        <v>0</v>
      </c>
      <c r="S266">
        <f t="shared" si="205"/>
        <v>2276</v>
      </c>
      <c r="T266">
        <f t="shared" si="184"/>
        <v>2040</v>
      </c>
      <c r="U266" cm="1">
        <f t="array" ref="U266">IF(T266&gt;=MAX($D$3:$D$100),MAX($D$3:$D$100),IF(S266&lt;$D$3,$D$3,INDEX($D$3:$D$100,MATCH(S266,$D$3:$D$100)+1)))</f>
        <v>2040</v>
      </c>
      <c r="V266">
        <f t="shared" si="185"/>
        <v>2.73E-5</v>
      </c>
      <c r="W266">
        <f t="shared" si="186"/>
        <v>2.73E-5</v>
      </c>
      <c r="X266">
        <f t="shared" si="187"/>
        <v>2.73E-5</v>
      </c>
      <c r="Y266">
        <f t="shared" si="170"/>
        <v>2.9101800000000001E-2</v>
      </c>
      <c r="Z266">
        <f t="shared" si="171"/>
        <v>0</v>
      </c>
      <c r="AE266">
        <f t="shared" si="206"/>
        <v>2276</v>
      </c>
      <c r="AF266">
        <f t="shared" si="188"/>
        <v>2040</v>
      </c>
      <c r="AG266" cm="1">
        <f t="array" ref="AG266">IF(AF266&gt;=MAX($D$3:$D$100),MAX($D$3:$D$100),IF(AE266&lt;$D$3,$D$3,INDEX($D$3:$D$100,MATCH(AE266,$D$3:$D$100)+1)))</f>
        <v>2040</v>
      </c>
      <c r="AH266">
        <f t="shared" si="189"/>
        <v>2.6800000000000001E-4</v>
      </c>
      <c r="AI266">
        <f t="shared" si="190"/>
        <v>2.6800000000000001E-4</v>
      </c>
      <c r="AJ266">
        <f t="shared" si="191"/>
        <v>2.6800000000000001E-4</v>
      </c>
      <c r="AK266">
        <f t="shared" si="172"/>
        <v>0.285688</v>
      </c>
      <c r="AL266">
        <f t="shared" si="173"/>
        <v>0</v>
      </c>
      <c r="AQ266">
        <f t="shared" si="207"/>
        <v>2276</v>
      </c>
      <c r="AR266">
        <f t="shared" si="192"/>
        <v>2040</v>
      </c>
      <c r="AS266" cm="1">
        <f t="array" ref="AS266">IF(AR266&gt;=MAX($D$3:$D$100),MAX($D$3:$D$100),IF(AQ266&lt;$D$3,$D$3,INDEX($D$3:$D$100,MATCH(AQ266,$D$3:$D$100)+1)))</f>
        <v>2040</v>
      </c>
      <c r="AT266">
        <f t="shared" si="193"/>
        <v>6.0300000000000002E-5</v>
      </c>
      <c r="AU266">
        <f t="shared" si="194"/>
        <v>6.0300000000000002E-5</v>
      </c>
      <c r="AV266">
        <f t="shared" si="195"/>
        <v>6.0300000000000002E-5</v>
      </c>
      <c r="AW266">
        <f t="shared" si="174"/>
        <v>6.4279799999999998E-2</v>
      </c>
      <c r="AX266">
        <f t="shared" si="175"/>
        <v>0</v>
      </c>
      <c r="BC266">
        <f t="shared" si="208"/>
        <v>2276</v>
      </c>
      <c r="BD266">
        <f t="shared" si="196"/>
        <v>2040</v>
      </c>
      <c r="BE266" cm="1">
        <f t="array" ref="BE266">IF(BD266&gt;=MAX($D$3:$D$100),MAX($D$3:$D$100),IF(BC266&lt;$D$3,$D$3,INDEX($D$3:$D$100,MATCH(BC266,$D$3:$D$100)+1)))</f>
        <v>2040</v>
      </c>
      <c r="BF266">
        <f t="shared" si="197"/>
        <v>0.40600000000000003</v>
      </c>
      <c r="BG266">
        <f t="shared" si="198"/>
        <v>0.40600000000000003</v>
      </c>
      <c r="BH266">
        <f t="shared" si="199"/>
        <v>0.40600000000000003</v>
      </c>
      <c r="BI266">
        <f t="shared" si="176"/>
        <v>432.79600000000005</v>
      </c>
      <c r="BJ266">
        <f t="shared" si="177"/>
        <v>0</v>
      </c>
      <c r="BM266" s="1" t="str" cm="1">
        <f t="array" ref="BM266">IF(INDEX(Utilities!266:266,$B$15 + 6)="","",INDEX(Utilities!266:266,$B$15 + 6))</f>
        <v/>
      </c>
      <c r="BO266">
        <f t="shared" si="209"/>
        <v>2276</v>
      </c>
      <c r="BP266">
        <f t="shared" si="200"/>
        <v>2040</v>
      </c>
      <c r="BQ266" cm="1">
        <f t="array" ref="BQ266">IF(BP266&gt;=MAX($D$3:$D$100),MAX($D$3:$D$100),IF(BO266&lt;$D$3,$D$3,INDEX($D$3:$D$100,MATCH(BO266,$D$3:$D$100)+1)))</f>
        <v>2040</v>
      </c>
      <c r="BR266">
        <f t="shared" si="201"/>
        <v>6.1510000000000007</v>
      </c>
      <c r="BS266">
        <f t="shared" si="202"/>
        <v>6.1510000000000007</v>
      </c>
      <c r="BT266">
        <f t="shared" si="203"/>
        <v>6.1510000000000007</v>
      </c>
      <c r="BU266">
        <f t="shared" si="178"/>
        <v>6556.9660000000003</v>
      </c>
      <c r="BV266">
        <f t="shared" si="179"/>
        <v>0</v>
      </c>
    </row>
    <row r="267" spans="7:74" x14ac:dyDescent="0.25">
      <c r="G267">
        <f t="shared" si="204"/>
        <v>2277</v>
      </c>
      <c r="H267">
        <f t="shared" si="180"/>
        <v>2040</v>
      </c>
      <c r="I267" cm="1">
        <f t="array" ref="I267">IF(H267&gt;=MAX($D$3:$D$100),MAX($D$3:$D$100),IF(G267&lt;$D$3,$D$3,INDEX($D$3:$D$100,MATCH(G267,$D$3:$D$100)+1)))</f>
        <v>2040</v>
      </c>
      <c r="J267">
        <f t="shared" si="181"/>
        <v>4.0300000000000002E-2</v>
      </c>
      <c r="K267">
        <f t="shared" si="182"/>
        <v>4.0300000000000002E-2</v>
      </c>
      <c r="L267">
        <f t="shared" si="183"/>
        <v>4.0300000000000002E-2</v>
      </c>
      <c r="M267">
        <f t="shared" si="168"/>
        <v>42.959800000000001</v>
      </c>
      <c r="N267">
        <f t="shared" si="169"/>
        <v>0</v>
      </c>
      <c r="S267">
        <f t="shared" si="205"/>
        <v>2277</v>
      </c>
      <c r="T267">
        <f t="shared" si="184"/>
        <v>2040</v>
      </c>
      <c r="U267" cm="1">
        <f t="array" ref="U267">IF(T267&gt;=MAX($D$3:$D$100),MAX($D$3:$D$100),IF(S267&lt;$D$3,$D$3,INDEX($D$3:$D$100,MATCH(S267,$D$3:$D$100)+1)))</f>
        <v>2040</v>
      </c>
      <c r="V267">
        <f t="shared" si="185"/>
        <v>2.73E-5</v>
      </c>
      <c r="W267">
        <f t="shared" si="186"/>
        <v>2.73E-5</v>
      </c>
      <c r="X267">
        <f t="shared" si="187"/>
        <v>2.73E-5</v>
      </c>
      <c r="Y267">
        <f t="shared" si="170"/>
        <v>2.9101800000000001E-2</v>
      </c>
      <c r="Z267">
        <f t="shared" si="171"/>
        <v>0</v>
      </c>
      <c r="AE267">
        <f t="shared" si="206"/>
        <v>2277</v>
      </c>
      <c r="AF267">
        <f t="shared" si="188"/>
        <v>2040</v>
      </c>
      <c r="AG267" cm="1">
        <f t="array" ref="AG267">IF(AF267&gt;=MAX($D$3:$D$100),MAX($D$3:$D$100),IF(AE267&lt;$D$3,$D$3,INDEX($D$3:$D$100,MATCH(AE267,$D$3:$D$100)+1)))</f>
        <v>2040</v>
      </c>
      <c r="AH267">
        <f t="shared" si="189"/>
        <v>2.6800000000000001E-4</v>
      </c>
      <c r="AI267">
        <f t="shared" si="190"/>
        <v>2.6800000000000001E-4</v>
      </c>
      <c r="AJ267">
        <f t="shared" si="191"/>
        <v>2.6800000000000001E-4</v>
      </c>
      <c r="AK267">
        <f t="shared" si="172"/>
        <v>0.285688</v>
      </c>
      <c r="AL267">
        <f t="shared" si="173"/>
        <v>0</v>
      </c>
      <c r="AQ267">
        <f t="shared" si="207"/>
        <v>2277</v>
      </c>
      <c r="AR267">
        <f t="shared" si="192"/>
        <v>2040</v>
      </c>
      <c r="AS267" cm="1">
        <f t="array" ref="AS267">IF(AR267&gt;=MAX($D$3:$D$100),MAX($D$3:$D$100),IF(AQ267&lt;$D$3,$D$3,INDEX($D$3:$D$100,MATCH(AQ267,$D$3:$D$100)+1)))</f>
        <v>2040</v>
      </c>
      <c r="AT267">
        <f t="shared" si="193"/>
        <v>6.0300000000000002E-5</v>
      </c>
      <c r="AU267">
        <f t="shared" si="194"/>
        <v>6.0300000000000002E-5</v>
      </c>
      <c r="AV267">
        <f t="shared" si="195"/>
        <v>6.0300000000000002E-5</v>
      </c>
      <c r="AW267">
        <f t="shared" si="174"/>
        <v>6.4279799999999998E-2</v>
      </c>
      <c r="AX267">
        <f t="shared" si="175"/>
        <v>0</v>
      </c>
      <c r="BC267">
        <f t="shared" si="208"/>
        <v>2277</v>
      </c>
      <c r="BD267">
        <f t="shared" si="196"/>
        <v>2040</v>
      </c>
      <c r="BE267" cm="1">
        <f t="array" ref="BE267">IF(BD267&gt;=MAX($D$3:$D$100),MAX($D$3:$D$100),IF(BC267&lt;$D$3,$D$3,INDEX($D$3:$D$100,MATCH(BC267,$D$3:$D$100)+1)))</f>
        <v>2040</v>
      </c>
      <c r="BF267">
        <f t="shared" si="197"/>
        <v>0.40600000000000003</v>
      </c>
      <c r="BG267">
        <f t="shared" si="198"/>
        <v>0.40600000000000003</v>
      </c>
      <c r="BH267">
        <f t="shared" si="199"/>
        <v>0.40600000000000003</v>
      </c>
      <c r="BI267">
        <f t="shared" si="176"/>
        <v>432.79600000000005</v>
      </c>
      <c r="BJ267">
        <f t="shared" si="177"/>
        <v>0</v>
      </c>
      <c r="BM267" s="1" t="str" cm="1">
        <f t="array" ref="BM267">IF(INDEX(Utilities!267:267,$B$15 + 6)="","",INDEX(Utilities!267:267,$B$15 + 6))</f>
        <v/>
      </c>
      <c r="BO267">
        <f t="shared" si="209"/>
        <v>2277</v>
      </c>
      <c r="BP267">
        <f t="shared" si="200"/>
        <v>2040</v>
      </c>
      <c r="BQ267" cm="1">
        <f t="array" ref="BQ267">IF(BP267&gt;=MAX($D$3:$D$100),MAX($D$3:$D$100),IF(BO267&lt;$D$3,$D$3,INDEX($D$3:$D$100,MATCH(BO267,$D$3:$D$100)+1)))</f>
        <v>2040</v>
      </c>
      <c r="BR267">
        <f t="shared" si="201"/>
        <v>6.1510000000000007</v>
      </c>
      <c r="BS267">
        <f t="shared" si="202"/>
        <v>6.1510000000000007</v>
      </c>
      <c r="BT267">
        <f t="shared" si="203"/>
        <v>6.1510000000000007</v>
      </c>
      <c r="BU267">
        <f t="shared" si="178"/>
        <v>6556.9660000000003</v>
      </c>
      <c r="BV267">
        <f t="shared" si="179"/>
        <v>0</v>
      </c>
    </row>
    <row r="268" spans="7:74" x14ac:dyDescent="0.25">
      <c r="G268">
        <f t="shared" si="204"/>
        <v>2278</v>
      </c>
      <c r="H268">
        <f t="shared" si="180"/>
        <v>2040</v>
      </c>
      <c r="I268" cm="1">
        <f t="array" ref="I268">IF(H268&gt;=MAX($D$3:$D$100),MAX($D$3:$D$100),IF(G268&lt;$D$3,$D$3,INDEX($D$3:$D$100,MATCH(G268,$D$3:$D$100)+1)))</f>
        <v>2040</v>
      </c>
      <c r="J268">
        <f t="shared" si="181"/>
        <v>4.0300000000000002E-2</v>
      </c>
      <c r="K268">
        <f t="shared" si="182"/>
        <v>4.0300000000000002E-2</v>
      </c>
      <c r="L268">
        <f t="shared" si="183"/>
        <v>4.0300000000000002E-2</v>
      </c>
      <c r="M268">
        <f t="shared" si="168"/>
        <v>42.959800000000001</v>
      </c>
      <c r="N268">
        <f t="shared" si="169"/>
        <v>0</v>
      </c>
      <c r="S268">
        <f t="shared" si="205"/>
        <v>2278</v>
      </c>
      <c r="T268">
        <f t="shared" si="184"/>
        <v>2040</v>
      </c>
      <c r="U268" cm="1">
        <f t="array" ref="U268">IF(T268&gt;=MAX($D$3:$D$100),MAX($D$3:$D$100),IF(S268&lt;$D$3,$D$3,INDEX($D$3:$D$100,MATCH(S268,$D$3:$D$100)+1)))</f>
        <v>2040</v>
      </c>
      <c r="V268">
        <f t="shared" si="185"/>
        <v>2.73E-5</v>
      </c>
      <c r="W268">
        <f t="shared" si="186"/>
        <v>2.73E-5</v>
      </c>
      <c r="X268">
        <f t="shared" si="187"/>
        <v>2.73E-5</v>
      </c>
      <c r="Y268">
        <f t="shared" si="170"/>
        <v>2.9101800000000001E-2</v>
      </c>
      <c r="Z268">
        <f t="shared" si="171"/>
        <v>0</v>
      </c>
      <c r="AE268">
        <f t="shared" si="206"/>
        <v>2278</v>
      </c>
      <c r="AF268">
        <f t="shared" si="188"/>
        <v>2040</v>
      </c>
      <c r="AG268" cm="1">
        <f t="array" ref="AG268">IF(AF268&gt;=MAX($D$3:$D$100),MAX($D$3:$D$100),IF(AE268&lt;$D$3,$D$3,INDEX($D$3:$D$100,MATCH(AE268,$D$3:$D$100)+1)))</f>
        <v>2040</v>
      </c>
      <c r="AH268">
        <f t="shared" si="189"/>
        <v>2.6800000000000001E-4</v>
      </c>
      <c r="AI268">
        <f t="shared" si="190"/>
        <v>2.6800000000000001E-4</v>
      </c>
      <c r="AJ268">
        <f t="shared" si="191"/>
        <v>2.6800000000000001E-4</v>
      </c>
      <c r="AK268">
        <f t="shared" si="172"/>
        <v>0.285688</v>
      </c>
      <c r="AL268">
        <f t="shared" si="173"/>
        <v>0</v>
      </c>
      <c r="AQ268">
        <f t="shared" si="207"/>
        <v>2278</v>
      </c>
      <c r="AR268">
        <f t="shared" si="192"/>
        <v>2040</v>
      </c>
      <c r="AS268" cm="1">
        <f t="array" ref="AS268">IF(AR268&gt;=MAX($D$3:$D$100),MAX($D$3:$D$100),IF(AQ268&lt;$D$3,$D$3,INDEX($D$3:$D$100,MATCH(AQ268,$D$3:$D$100)+1)))</f>
        <v>2040</v>
      </c>
      <c r="AT268">
        <f t="shared" si="193"/>
        <v>6.0300000000000002E-5</v>
      </c>
      <c r="AU268">
        <f t="shared" si="194"/>
        <v>6.0300000000000002E-5</v>
      </c>
      <c r="AV268">
        <f t="shared" si="195"/>
        <v>6.0300000000000002E-5</v>
      </c>
      <c r="AW268">
        <f t="shared" si="174"/>
        <v>6.4279799999999998E-2</v>
      </c>
      <c r="AX268">
        <f t="shared" si="175"/>
        <v>0</v>
      </c>
      <c r="BC268">
        <f t="shared" si="208"/>
        <v>2278</v>
      </c>
      <c r="BD268">
        <f t="shared" si="196"/>
        <v>2040</v>
      </c>
      <c r="BE268" cm="1">
        <f t="array" ref="BE268">IF(BD268&gt;=MAX($D$3:$D$100),MAX($D$3:$D$100),IF(BC268&lt;$D$3,$D$3,INDEX($D$3:$D$100,MATCH(BC268,$D$3:$D$100)+1)))</f>
        <v>2040</v>
      </c>
      <c r="BF268">
        <f t="shared" si="197"/>
        <v>0.40600000000000003</v>
      </c>
      <c r="BG268">
        <f t="shared" si="198"/>
        <v>0.40600000000000003</v>
      </c>
      <c r="BH268">
        <f t="shared" si="199"/>
        <v>0.40600000000000003</v>
      </c>
      <c r="BI268">
        <f t="shared" si="176"/>
        <v>432.79600000000005</v>
      </c>
      <c r="BJ268">
        <f t="shared" si="177"/>
        <v>0</v>
      </c>
      <c r="BM268" s="1" t="str" cm="1">
        <f t="array" ref="BM268">IF(INDEX(Utilities!268:268,$B$15 + 6)="","",INDEX(Utilities!268:268,$B$15 + 6))</f>
        <v/>
      </c>
      <c r="BO268">
        <f t="shared" si="209"/>
        <v>2278</v>
      </c>
      <c r="BP268">
        <f t="shared" si="200"/>
        <v>2040</v>
      </c>
      <c r="BQ268" cm="1">
        <f t="array" ref="BQ268">IF(BP268&gt;=MAX($D$3:$D$100),MAX($D$3:$D$100),IF(BO268&lt;$D$3,$D$3,INDEX($D$3:$D$100,MATCH(BO268,$D$3:$D$100)+1)))</f>
        <v>2040</v>
      </c>
      <c r="BR268">
        <f t="shared" si="201"/>
        <v>6.1510000000000007</v>
      </c>
      <c r="BS268">
        <f t="shared" si="202"/>
        <v>6.1510000000000007</v>
      </c>
      <c r="BT268">
        <f t="shared" si="203"/>
        <v>6.1510000000000007</v>
      </c>
      <c r="BU268">
        <f t="shared" si="178"/>
        <v>6556.9660000000003</v>
      </c>
      <c r="BV268">
        <f t="shared" si="179"/>
        <v>0</v>
      </c>
    </row>
    <row r="269" spans="7:74" x14ac:dyDescent="0.25">
      <c r="G269">
        <f t="shared" si="204"/>
        <v>2279</v>
      </c>
      <c r="H269">
        <f t="shared" si="180"/>
        <v>2040</v>
      </c>
      <c r="I269" cm="1">
        <f t="array" ref="I269">IF(H269&gt;=MAX($D$3:$D$100),MAX($D$3:$D$100),IF(G269&lt;$D$3,$D$3,INDEX($D$3:$D$100,MATCH(G269,$D$3:$D$100)+1)))</f>
        <v>2040</v>
      </c>
      <c r="J269">
        <f t="shared" si="181"/>
        <v>4.0300000000000002E-2</v>
      </c>
      <c r="K269">
        <f t="shared" si="182"/>
        <v>4.0300000000000002E-2</v>
      </c>
      <c r="L269">
        <f t="shared" si="183"/>
        <v>4.0300000000000002E-2</v>
      </c>
      <c r="M269">
        <f t="shared" si="168"/>
        <v>42.959800000000001</v>
      </c>
      <c r="N269">
        <f t="shared" si="169"/>
        <v>0</v>
      </c>
      <c r="S269">
        <f t="shared" si="205"/>
        <v>2279</v>
      </c>
      <c r="T269">
        <f t="shared" si="184"/>
        <v>2040</v>
      </c>
      <c r="U269" cm="1">
        <f t="array" ref="U269">IF(T269&gt;=MAX($D$3:$D$100),MAX($D$3:$D$100),IF(S269&lt;$D$3,$D$3,INDEX($D$3:$D$100,MATCH(S269,$D$3:$D$100)+1)))</f>
        <v>2040</v>
      </c>
      <c r="V269">
        <f t="shared" si="185"/>
        <v>2.73E-5</v>
      </c>
      <c r="W269">
        <f t="shared" si="186"/>
        <v>2.73E-5</v>
      </c>
      <c r="X269">
        <f t="shared" si="187"/>
        <v>2.73E-5</v>
      </c>
      <c r="Y269">
        <f t="shared" si="170"/>
        <v>2.9101800000000001E-2</v>
      </c>
      <c r="Z269">
        <f t="shared" si="171"/>
        <v>0</v>
      </c>
      <c r="AE269">
        <f t="shared" si="206"/>
        <v>2279</v>
      </c>
      <c r="AF269">
        <f t="shared" si="188"/>
        <v>2040</v>
      </c>
      <c r="AG269" cm="1">
        <f t="array" ref="AG269">IF(AF269&gt;=MAX($D$3:$D$100),MAX($D$3:$D$100),IF(AE269&lt;$D$3,$D$3,INDEX($D$3:$D$100,MATCH(AE269,$D$3:$D$100)+1)))</f>
        <v>2040</v>
      </c>
      <c r="AH269">
        <f t="shared" si="189"/>
        <v>2.6800000000000001E-4</v>
      </c>
      <c r="AI269">
        <f t="shared" si="190"/>
        <v>2.6800000000000001E-4</v>
      </c>
      <c r="AJ269">
        <f t="shared" si="191"/>
        <v>2.6800000000000001E-4</v>
      </c>
      <c r="AK269">
        <f t="shared" si="172"/>
        <v>0.285688</v>
      </c>
      <c r="AL269">
        <f t="shared" si="173"/>
        <v>0</v>
      </c>
      <c r="AQ269">
        <f t="shared" si="207"/>
        <v>2279</v>
      </c>
      <c r="AR269">
        <f t="shared" si="192"/>
        <v>2040</v>
      </c>
      <c r="AS269" cm="1">
        <f t="array" ref="AS269">IF(AR269&gt;=MAX($D$3:$D$100),MAX($D$3:$D$100),IF(AQ269&lt;$D$3,$D$3,INDEX($D$3:$D$100,MATCH(AQ269,$D$3:$D$100)+1)))</f>
        <v>2040</v>
      </c>
      <c r="AT269">
        <f t="shared" si="193"/>
        <v>6.0300000000000002E-5</v>
      </c>
      <c r="AU269">
        <f t="shared" si="194"/>
        <v>6.0300000000000002E-5</v>
      </c>
      <c r="AV269">
        <f t="shared" si="195"/>
        <v>6.0300000000000002E-5</v>
      </c>
      <c r="AW269">
        <f t="shared" si="174"/>
        <v>6.4279799999999998E-2</v>
      </c>
      <c r="AX269">
        <f t="shared" si="175"/>
        <v>0</v>
      </c>
      <c r="BC269">
        <f t="shared" si="208"/>
        <v>2279</v>
      </c>
      <c r="BD269">
        <f t="shared" si="196"/>
        <v>2040</v>
      </c>
      <c r="BE269" cm="1">
        <f t="array" ref="BE269">IF(BD269&gt;=MAX($D$3:$D$100),MAX($D$3:$D$100),IF(BC269&lt;$D$3,$D$3,INDEX($D$3:$D$100,MATCH(BC269,$D$3:$D$100)+1)))</f>
        <v>2040</v>
      </c>
      <c r="BF269">
        <f t="shared" si="197"/>
        <v>0.40600000000000003</v>
      </c>
      <c r="BG269">
        <f t="shared" si="198"/>
        <v>0.40600000000000003</v>
      </c>
      <c r="BH269">
        <f t="shared" si="199"/>
        <v>0.40600000000000003</v>
      </c>
      <c r="BI269">
        <f t="shared" si="176"/>
        <v>432.79600000000005</v>
      </c>
      <c r="BJ269">
        <f t="shared" si="177"/>
        <v>0</v>
      </c>
      <c r="BM269" s="1" t="str" cm="1">
        <f t="array" ref="BM269">IF(INDEX(Utilities!269:269,$B$15 + 6)="","",INDEX(Utilities!269:269,$B$15 + 6))</f>
        <v/>
      </c>
      <c r="BO269">
        <f t="shared" si="209"/>
        <v>2279</v>
      </c>
      <c r="BP269">
        <f t="shared" si="200"/>
        <v>2040</v>
      </c>
      <c r="BQ269" cm="1">
        <f t="array" ref="BQ269">IF(BP269&gt;=MAX($D$3:$D$100),MAX($D$3:$D$100),IF(BO269&lt;$D$3,$D$3,INDEX($D$3:$D$100,MATCH(BO269,$D$3:$D$100)+1)))</f>
        <v>2040</v>
      </c>
      <c r="BR269">
        <f t="shared" si="201"/>
        <v>6.1510000000000007</v>
      </c>
      <c r="BS269">
        <f t="shared" si="202"/>
        <v>6.1510000000000007</v>
      </c>
      <c r="BT269">
        <f t="shared" si="203"/>
        <v>6.1510000000000007</v>
      </c>
      <c r="BU269">
        <f t="shared" si="178"/>
        <v>6556.9660000000003</v>
      </c>
      <c r="BV269">
        <f t="shared" si="179"/>
        <v>0</v>
      </c>
    </row>
    <row r="270" spans="7:74" x14ac:dyDescent="0.25">
      <c r="G270">
        <f t="shared" si="204"/>
        <v>2280</v>
      </c>
      <c r="H270">
        <f t="shared" si="180"/>
        <v>2040</v>
      </c>
      <c r="I270" cm="1">
        <f t="array" ref="I270">IF(H270&gt;=MAX($D$3:$D$100),MAX($D$3:$D$100),IF(G270&lt;$D$3,$D$3,INDEX($D$3:$D$100,MATCH(G270,$D$3:$D$100)+1)))</f>
        <v>2040</v>
      </c>
      <c r="J270">
        <f t="shared" si="181"/>
        <v>4.0300000000000002E-2</v>
      </c>
      <c r="K270">
        <f t="shared" si="182"/>
        <v>4.0300000000000002E-2</v>
      </c>
      <c r="L270">
        <f t="shared" si="183"/>
        <v>4.0300000000000002E-2</v>
      </c>
      <c r="M270">
        <f t="shared" si="168"/>
        <v>42.959800000000001</v>
      </c>
      <c r="N270">
        <f t="shared" si="169"/>
        <v>0</v>
      </c>
      <c r="S270">
        <f t="shared" si="205"/>
        <v>2280</v>
      </c>
      <c r="T270">
        <f t="shared" si="184"/>
        <v>2040</v>
      </c>
      <c r="U270" cm="1">
        <f t="array" ref="U270">IF(T270&gt;=MAX($D$3:$D$100),MAX($D$3:$D$100),IF(S270&lt;$D$3,$D$3,INDEX($D$3:$D$100,MATCH(S270,$D$3:$D$100)+1)))</f>
        <v>2040</v>
      </c>
      <c r="V270">
        <f t="shared" si="185"/>
        <v>2.73E-5</v>
      </c>
      <c r="W270">
        <f t="shared" si="186"/>
        <v>2.73E-5</v>
      </c>
      <c r="X270">
        <f t="shared" si="187"/>
        <v>2.73E-5</v>
      </c>
      <c r="Y270">
        <f t="shared" si="170"/>
        <v>2.9101800000000001E-2</v>
      </c>
      <c r="Z270">
        <f t="shared" si="171"/>
        <v>0</v>
      </c>
      <c r="AE270">
        <f t="shared" si="206"/>
        <v>2280</v>
      </c>
      <c r="AF270">
        <f t="shared" si="188"/>
        <v>2040</v>
      </c>
      <c r="AG270" cm="1">
        <f t="array" ref="AG270">IF(AF270&gt;=MAX($D$3:$D$100),MAX($D$3:$D$100),IF(AE270&lt;$D$3,$D$3,INDEX($D$3:$D$100,MATCH(AE270,$D$3:$D$100)+1)))</f>
        <v>2040</v>
      </c>
      <c r="AH270">
        <f t="shared" si="189"/>
        <v>2.6800000000000001E-4</v>
      </c>
      <c r="AI270">
        <f t="shared" si="190"/>
        <v>2.6800000000000001E-4</v>
      </c>
      <c r="AJ270">
        <f t="shared" si="191"/>
        <v>2.6800000000000001E-4</v>
      </c>
      <c r="AK270">
        <f t="shared" si="172"/>
        <v>0.285688</v>
      </c>
      <c r="AL270">
        <f t="shared" si="173"/>
        <v>0</v>
      </c>
      <c r="AQ270">
        <f t="shared" si="207"/>
        <v>2280</v>
      </c>
      <c r="AR270">
        <f t="shared" si="192"/>
        <v>2040</v>
      </c>
      <c r="AS270" cm="1">
        <f t="array" ref="AS270">IF(AR270&gt;=MAX($D$3:$D$100),MAX($D$3:$D$100),IF(AQ270&lt;$D$3,$D$3,INDEX($D$3:$D$100,MATCH(AQ270,$D$3:$D$100)+1)))</f>
        <v>2040</v>
      </c>
      <c r="AT270">
        <f t="shared" si="193"/>
        <v>6.0300000000000002E-5</v>
      </c>
      <c r="AU270">
        <f t="shared" si="194"/>
        <v>6.0300000000000002E-5</v>
      </c>
      <c r="AV270">
        <f t="shared" si="195"/>
        <v>6.0300000000000002E-5</v>
      </c>
      <c r="AW270">
        <f t="shared" si="174"/>
        <v>6.4279799999999998E-2</v>
      </c>
      <c r="AX270">
        <f t="shared" si="175"/>
        <v>0</v>
      </c>
      <c r="BC270">
        <f t="shared" si="208"/>
        <v>2280</v>
      </c>
      <c r="BD270">
        <f t="shared" si="196"/>
        <v>2040</v>
      </c>
      <c r="BE270" cm="1">
        <f t="array" ref="BE270">IF(BD270&gt;=MAX($D$3:$D$100),MAX($D$3:$D$100),IF(BC270&lt;$D$3,$D$3,INDEX($D$3:$D$100,MATCH(BC270,$D$3:$D$100)+1)))</f>
        <v>2040</v>
      </c>
      <c r="BF270">
        <f t="shared" si="197"/>
        <v>0.40600000000000003</v>
      </c>
      <c r="BG270">
        <f t="shared" si="198"/>
        <v>0.40600000000000003</v>
      </c>
      <c r="BH270">
        <f t="shared" si="199"/>
        <v>0.40600000000000003</v>
      </c>
      <c r="BI270">
        <f t="shared" si="176"/>
        <v>432.79600000000005</v>
      </c>
      <c r="BJ270">
        <f t="shared" si="177"/>
        <v>0</v>
      </c>
      <c r="BM270" s="1" t="str" cm="1">
        <f t="array" ref="BM270">IF(INDEX(Utilities!270:270,$B$15 + 6)="","",INDEX(Utilities!270:270,$B$15 + 6))</f>
        <v/>
      </c>
      <c r="BO270">
        <f t="shared" si="209"/>
        <v>2280</v>
      </c>
      <c r="BP270">
        <f t="shared" si="200"/>
        <v>2040</v>
      </c>
      <c r="BQ270" cm="1">
        <f t="array" ref="BQ270">IF(BP270&gt;=MAX($D$3:$D$100),MAX($D$3:$D$100),IF(BO270&lt;$D$3,$D$3,INDEX($D$3:$D$100,MATCH(BO270,$D$3:$D$100)+1)))</f>
        <v>2040</v>
      </c>
      <c r="BR270">
        <f t="shared" si="201"/>
        <v>6.1510000000000007</v>
      </c>
      <c r="BS270">
        <f t="shared" si="202"/>
        <v>6.1510000000000007</v>
      </c>
      <c r="BT270">
        <f t="shared" si="203"/>
        <v>6.1510000000000007</v>
      </c>
      <c r="BU270">
        <f t="shared" si="178"/>
        <v>6556.9660000000003</v>
      </c>
      <c r="BV270">
        <f t="shared" si="179"/>
        <v>0</v>
      </c>
    </row>
    <row r="271" spans="7:74" x14ac:dyDescent="0.25">
      <c r="G271">
        <f t="shared" si="204"/>
        <v>2281</v>
      </c>
      <c r="H271">
        <f t="shared" si="180"/>
        <v>2040</v>
      </c>
      <c r="I271" cm="1">
        <f t="array" ref="I271">IF(H271&gt;=MAX($D$3:$D$100),MAX($D$3:$D$100),IF(G271&lt;$D$3,$D$3,INDEX($D$3:$D$100,MATCH(G271,$D$3:$D$100)+1)))</f>
        <v>2040</v>
      </c>
      <c r="J271">
        <f t="shared" si="181"/>
        <v>4.0300000000000002E-2</v>
      </c>
      <c r="K271">
        <f t="shared" si="182"/>
        <v>4.0300000000000002E-2</v>
      </c>
      <c r="L271">
        <f t="shared" si="183"/>
        <v>4.0300000000000002E-2</v>
      </c>
      <c r="M271">
        <f t="shared" si="168"/>
        <v>42.959800000000001</v>
      </c>
      <c r="N271">
        <f t="shared" si="169"/>
        <v>0</v>
      </c>
      <c r="S271">
        <f t="shared" si="205"/>
        <v>2281</v>
      </c>
      <c r="T271">
        <f t="shared" si="184"/>
        <v>2040</v>
      </c>
      <c r="U271" cm="1">
        <f t="array" ref="U271">IF(T271&gt;=MAX($D$3:$D$100),MAX($D$3:$D$100),IF(S271&lt;$D$3,$D$3,INDEX($D$3:$D$100,MATCH(S271,$D$3:$D$100)+1)))</f>
        <v>2040</v>
      </c>
      <c r="V271">
        <f t="shared" si="185"/>
        <v>2.73E-5</v>
      </c>
      <c r="W271">
        <f t="shared" si="186"/>
        <v>2.73E-5</v>
      </c>
      <c r="X271">
        <f t="shared" si="187"/>
        <v>2.73E-5</v>
      </c>
      <c r="Y271">
        <f t="shared" si="170"/>
        <v>2.9101800000000001E-2</v>
      </c>
      <c r="Z271">
        <f t="shared" si="171"/>
        <v>0</v>
      </c>
      <c r="AE271">
        <f t="shared" si="206"/>
        <v>2281</v>
      </c>
      <c r="AF271">
        <f t="shared" si="188"/>
        <v>2040</v>
      </c>
      <c r="AG271" cm="1">
        <f t="array" ref="AG271">IF(AF271&gt;=MAX($D$3:$D$100),MAX($D$3:$D$100),IF(AE271&lt;$D$3,$D$3,INDEX($D$3:$D$100,MATCH(AE271,$D$3:$D$100)+1)))</f>
        <v>2040</v>
      </c>
      <c r="AH271">
        <f t="shared" si="189"/>
        <v>2.6800000000000001E-4</v>
      </c>
      <c r="AI271">
        <f t="shared" si="190"/>
        <v>2.6800000000000001E-4</v>
      </c>
      <c r="AJ271">
        <f t="shared" si="191"/>
        <v>2.6800000000000001E-4</v>
      </c>
      <c r="AK271">
        <f t="shared" si="172"/>
        <v>0.285688</v>
      </c>
      <c r="AL271">
        <f t="shared" si="173"/>
        <v>0</v>
      </c>
      <c r="AQ271">
        <f t="shared" si="207"/>
        <v>2281</v>
      </c>
      <c r="AR271">
        <f t="shared" si="192"/>
        <v>2040</v>
      </c>
      <c r="AS271" cm="1">
        <f t="array" ref="AS271">IF(AR271&gt;=MAX($D$3:$D$100),MAX($D$3:$D$100),IF(AQ271&lt;$D$3,$D$3,INDEX($D$3:$D$100,MATCH(AQ271,$D$3:$D$100)+1)))</f>
        <v>2040</v>
      </c>
      <c r="AT271">
        <f t="shared" si="193"/>
        <v>6.0300000000000002E-5</v>
      </c>
      <c r="AU271">
        <f t="shared" si="194"/>
        <v>6.0300000000000002E-5</v>
      </c>
      <c r="AV271">
        <f t="shared" si="195"/>
        <v>6.0300000000000002E-5</v>
      </c>
      <c r="AW271">
        <f t="shared" si="174"/>
        <v>6.4279799999999998E-2</v>
      </c>
      <c r="AX271">
        <f t="shared" si="175"/>
        <v>0</v>
      </c>
      <c r="BC271">
        <f t="shared" si="208"/>
        <v>2281</v>
      </c>
      <c r="BD271">
        <f t="shared" si="196"/>
        <v>2040</v>
      </c>
      <c r="BE271" cm="1">
        <f t="array" ref="BE271">IF(BD271&gt;=MAX($D$3:$D$100),MAX($D$3:$D$100),IF(BC271&lt;$D$3,$D$3,INDEX($D$3:$D$100,MATCH(BC271,$D$3:$D$100)+1)))</f>
        <v>2040</v>
      </c>
      <c r="BF271">
        <f t="shared" si="197"/>
        <v>0.40600000000000003</v>
      </c>
      <c r="BG271">
        <f t="shared" si="198"/>
        <v>0.40600000000000003</v>
      </c>
      <c r="BH271">
        <f t="shared" si="199"/>
        <v>0.40600000000000003</v>
      </c>
      <c r="BI271">
        <f t="shared" si="176"/>
        <v>432.79600000000005</v>
      </c>
      <c r="BJ271">
        <f t="shared" si="177"/>
        <v>0</v>
      </c>
      <c r="BM271" s="1" t="str" cm="1">
        <f t="array" ref="BM271">IF(INDEX(Utilities!271:271,$B$15 + 6)="","",INDEX(Utilities!271:271,$B$15 + 6))</f>
        <v/>
      </c>
      <c r="BO271">
        <f t="shared" si="209"/>
        <v>2281</v>
      </c>
      <c r="BP271">
        <f t="shared" si="200"/>
        <v>2040</v>
      </c>
      <c r="BQ271" cm="1">
        <f t="array" ref="BQ271">IF(BP271&gt;=MAX($D$3:$D$100),MAX($D$3:$D$100),IF(BO271&lt;$D$3,$D$3,INDEX($D$3:$D$100,MATCH(BO271,$D$3:$D$100)+1)))</f>
        <v>2040</v>
      </c>
      <c r="BR271">
        <f t="shared" si="201"/>
        <v>6.1510000000000007</v>
      </c>
      <c r="BS271">
        <f t="shared" si="202"/>
        <v>6.1510000000000007</v>
      </c>
      <c r="BT271">
        <f t="shared" si="203"/>
        <v>6.1510000000000007</v>
      </c>
      <c r="BU271">
        <f t="shared" si="178"/>
        <v>6556.9660000000003</v>
      </c>
      <c r="BV271">
        <f t="shared" si="179"/>
        <v>0</v>
      </c>
    </row>
    <row r="272" spans="7:74" x14ac:dyDescent="0.25">
      <c r="G272">
        <f t="shared" si="204"/>
        <v>2282</v>
      </c>
      <c r="H272">
        <f t="shared" si="180"/>
        <v>2040</v>
      </c>
      <c r="I272" cm="1">
        <f t="array" ref="I272">IF(H272&gt;=MAX($D$3:$D$100),MAX($D$3:$D$100),IF(G272&lt;$D$3,$D$3,INDEX($D$3:$D$100,MATCH(G272,$D$3:$D$100)+1)))</f>
        <v>2040</v>
      </c>
      <c r="J272">
        <f t="shared" si="181"/>
        <v>4.0300000000000002E-2</v>
      </c>
      <c r="K272">
        <f t="shared" si="182"/>
        <v>4.0300000000000002E-2</v>
      </c>
      <c r="L272">
        <f t="shared" si="183"/>
        <v>4.0300000000000002E-2</v>
      </c>
      <c r="M272">
        <f t="shared" si="168"/>
        <v>42.959800000000001</v>
      </c>
      <c r="N272">
        <f t="shared" si="169"/>
        <v>0</v>
      </c>
      <c r="S272">
        <f t="shared" si="205"/>
        <v>2282</v>
      </c>
      <c r="T272">
        <f t="shared" si="184"/>
        <v>2040</v>
      </c>
      <c r="U272" cm="1">
        <f t="array" ref="U272">IF(T272&gt;=MAX($D$3:$D$100),MAX($D$3:$D$100),IF(S272&lt;$D$3,$D$3,INDEX($D$3:$D$100,MATCH(S272,$D$3:$D$100)+1)))</f>
        <v>2040</v>
      </c>
      <c r="V272">
        <f t="shared" si="185"/>
        <v>2.73E-5</v>
      </c>
      <c r="W272">
        <f t="shared" si="186"/>
        <v>2.73E-5</v>
      </c>
      <c r="X272">
        <f t="shared" si="187"/>
        <v>2.73E-5</v>
      </c>
      <c r="Y272">
        <f t="shared" si="170"/>
        <v>2.9101800000000001E-2</v>
      </c>
      <c r="Z272">
        <f t="shared" si="171"/>
        <v>0</v>
      </c>
      <c r="AE272">
        <f t="shared" si="206"/>
        <v>2282</v>
      </c>
      <c r="AF272">
        <f t="shared" si="188"/>
        <v>2040</v>
      </c>
      <c r="AG272" cm="1">
        <f t="array" ref="AG272">IF(AF272&gt;=MAX($D$3:$D$100),MAX($D$3:$D$100),IF(AE272&lt;$D$3,$D$3,INDEX($D$3:$D$100,MATCH(AE272,$D$3:$D$100)+1)))</f>
        <v>2040</v>
      </c>
      <c r="AH272">
        <f t="shared" si="189"/>
        <v>2.6800000000000001E-4</v>
      </c>
      <c r="AI272">
        <f t="shared" si="190"/>
        <v>2.6800000000000001E-4</v>
      </c>
      <c r="AJ272">
        <f t="shared" si="191"/>
        <v>2.6800000000000001E-4</v>
      </c>
      <c r="AK272">
        <f t="shared" si="172"/>
        <v>0.285688</v>
      </c>
      <c r="AL272">
        <f t="shared" si="173"/>
        <v>0</v>
      </c>
      <c r="AQ272">
        <f t="shared" si="207"/>
        <v>2282</v>
      </c>
      <c r="AR272">
        <f t="shared" si="192"/>
        <v>2040</v>
      </c>
      <c r="AS272" cm="1">
        <f t="array" ref="AS272">IF(AR272&gt;=MAX($D$3:$D$100),MAX($D$3:$D$100),IF(AQ272&lt;$D$3,$D$3,INDEX($D$3:$D$100,MATCH(AQ272,$D$3:$D$100)+1)))</f>
        <v>2040</v>
      </c>
      <c r="AT272">
        <f t="shared" si="193"/>
        <v>6.0300000000000002E-5</v>
      </c>
      <c r="AU272">
        <f t="shared" si="194"/>
        <v>6.0300000000000002E-5</v>
      </c>
      <c r="AV272">
        <f t="shared" si="195"/>
        <v>6.0300000000000002E-5</v>
      </c>
      <c r="AW272">
        <f t="shared" si="174"/>
        <v>6.4279799999999998E-2</v>
      </c>
      <c r="AX272">
        <f t="shared" si="175"/>
        <v>0</v>
      </c>
      <c r="BC272">
        <f t="shared" si="208"/>
        <v>2282</v>
      </c>
      <c r="BD272">
        <f t="shared" si="196"/>
        <v>2040</v>
      </c>
      <c r="BE272" cm="1">
        <f t="array" ref="BE272">IF(BD272&gt;=MAX($D$3:$D$100),MAX($D$3:$D$100),IF(BC272&lt;$D$3,$D$3,INDEX($D$3:$D$100,MATCH(BC272,$D$3:$D$100)+1)))</f>
        <v>2040</v>
      </c>
      <c r="BF272">
        <f t="shared" si="197"/>
        <v>0.40600000000000003</v>
      </c>
      <c r="BG272">
        <f t="shared" si="198"/>
        <v>0.40600000000000003</v>
      </c>
      <c r="BH272">
        <f t="shared" si="199"/>
        <v>0.40600000000000003</v>
      </c>
      <c r="BI272">
        <f t="shared" si="176"/>
        <v>432.79600000000005</v>
      </c>
      <c r="BJ272">
        <f t="shared" si="177"/>
        <v>0</v>
      </c>
      <c r="BM272" s="1" t="str" cm="1">
        <f t="array" ref="BM272">IF(INDEX(Utilities!272:272,$B$15 + 6)="","",INDEX(Utilities!272:272,$B$15 + 6))</f>
        <v/>
      </c>
      <c r="BO272">
        <f t="shared" si="209"/>
        <v>2282</v>
      </c>
      <c r="BP272">
        <f t="shared" si="200"/>
        <v>2040</v>
      </c>
      <c r="BQ272" cm="1">
        <f t="array" ref="BQ272">IF(BP272&gt;=MAX($D$3:$D$100),MAX($D$3:$D$100),IF(BO272&lt;$D$3,$D$3,INDEX($D$3:$D$100,MATCH(BO272,$D$3:$D$100)+1)))</f>
        <v>2040</v>
      </c>
      <c r="BR272">
        <f t="shared" si="201"/>
        <v>6.1510000000000007</v>
      </c>
      <c r="BS272">
        <f t="shared" si="202"/>
        <v>6.1510000000000007</v>
      </c>
      <c r="BT272">
        <f t="shared" si="203"/>
        <v>6.1510000000000007</v>
      </c>
      <c r="BU272">
        <f t="shared" si="178"/>
        <v>6556.9660000000003</v>
      </c>
      <c r="BV272">
        <f t="shared" si="179"/>
        <v>0</v>
      </c>
    </row>
    <row r="273" spans="7:74" x14ac:dyDescent="0.25">
      <c r="G273">
        <f t="shared" si="204"/>
        <v>2283</v>
      </c>
      <c r="H273">
        <f t="shared" si="180"/>
        <v>2040</v>
      </c>
      <c r="I273" cm="1">
        <f t="array" ref="I273">IF(H273&gt;=MAX($D$3:$D$100),MAX($D$3:$D$100),IF(G273&lt;$D$3,$D$3,INDEX($D$3:$D$100,MATCH(G273,$D$3:$D$100)+1)))</f>
        <v>2040</v>
      </c>
      <c r="J273">
        <f t="shared" si="181"/>
        <v>4.0300000000000002E-2</v>
      </c>
      <c r="K273">
        <f t="shared" si="182"/>
        <v>4.0300000000000002E-2</v>
      </c>
      <c r="L273">
        <f t="shared" si="183"/>
        <v>4.0300000000000002E-2</v>
      </c>
      <c r="M273">
        <f t="shared" si="168"/>
        <v>42.959800000000001</v>
      </c>
      <c r="N273">
        <f t="shared" si="169"/>
        <v>0</v>
      </c>
      <c r="S273">
        <f t="shared" si="205"/>
        <v>2283</v>
      </c>
      <c r="T273">
        <f t="shared" si="184"/>
        <v>2040</v>
      </c>
      <c r="U273" cm="1">
        <f t="array" ref="U273">IF(T273&gt;=MAX($D$3:$D$100),MAX($D$3:$D$100),IF(S273&lt;$D$3,$D$3,INDEX($D$3:$D$100,MATCH(S273,$D$3:$D$100)+1)))</f>
        <v>2040</v>
      </c>
      <c r="V273">
        <f t="shared" si="185"/>
        <v>2.73E-5</v>
      </c>
      <c r="W273">
        <f t="shared" si="186"/>
        <v>2.73E-5</v>
      </c>
      <c r="X273">
        <f t="shared" si="187"/>
        <v>2.73E-5</v>
      </c>
      <c r="Y273">
        <f t="shared" si="170"/>
        <v>2.9101800000000001E-2</v>
      </c>
      <c r="Z273">
        <f t="shared" si="171"/>
        <v>0</v>
      </c>
      <c r="AE273">
        <f t="shared" si="206"/>
        <v>2283</v>
      </c>
      <c r="AF273">
        <f t="shared" si="188"/>
        <v>2040</v>
      </c>
      <c r="AG273" cm="1">
        <f t="array" ref="AG273">IF(AF273&gt;=MAX($D$3:$D$100),MAX($D$3:$D$100),IF(AE273&lt;$D$3,$D$3,INDEX($D$3:$D$100,MATCH(AE273,$D$3:$D$100)+1)))</f>
        <v>2040</v>
      </c>
      <c r="AH273">
        <f t="shared" si="189"/>
        <v>2.6800000000000001E-4</v>
      </c>
      <c r="AI273">
        <f t="shared" si="190"/>
        <v>2.6800000000000001E-4</v>
      </c>
      <c r="AJ273">
        <f t="shared" si="191"/>
        <v>2.6800000000000001E-4</v>
      </c>
      <c r="AK273">
        <f t="shared" si="172"/>
        <v>0.285688</v>
      </c>
      <c r="AL273">
        <f t="shared" si="173"/>
        <v>0</v>
      </c>
      <c r="AQ273">
        <f t="shared" si="207"/>
        <v>2283</v>
      </c>
      <c r="AR273">
        <f t="shared" si="192"/>
        <v>2040</v>
      </c>
      <c r="AS273" cm="1">
        <f t="array" ref="AS273">IF(AR273&gt;=MAX($D$3:$D$100),MAX($D$3:$D$100),IF(AQ273&lt;$D$3,$D$3,INDEX($D$3:$D$100,MATCH(AQ273,$D$3:$D$100)+1)))</f>
        <v>2040</v>
      </c>
      <c r="AT273">
        <f t="shared" si="193"/>
        <v>6.0300000000000002E-5</v>
      </c>
      <c r="AU273">
        <f t="shared" si="194"/>
        <v>6.0300000000000002E-5</v>
      </c>
      <c r="AV273">
        <f t="shared" si="195"/>
        <v>6.0300000000000002E-5</v>
      </c>
      <c r="AW273">
        <f t="shared" si="174"/>
        <v>6.4279799999999998E-2</v>
      </c>
      <c r="AX273">
        <f t="shared" si="175"/>
        <v>0</v>
      </c>
      <c r="BC273">
        <f t="shared" si="208"/>
        <v>2283</v>
      </c>
      <c r="BD273">
        <f t="shared" si="196"/>
        <v>2040</v>
      </c>
      <c r="BE273" cm="1">
        <f t="array" ref="BE273">IF(BD273&gt;=MAX($D$3:$D$100),MAX($D$3:$D$100),IF(BC273&lt;$D$3,$D$3,INDEX($D$3:$D$100,MATCH(BC273,$D$3:$D$100)+1)))</f>
        <v>2040</v>
      </c>
      <c r="BF273">
        <f t="shared" si="197"/>
        <v>0.40600000000000003</v>
      </c>
      <c r="BG273">
        <f t="shared" si="198"/>
        <v>0.40600000000000003</v>
      </c>
      <c r="BH273">
        <f t="shared" si="199"/>
        <v>0.40600000000000003</v>
      </c>
      <c r="BI273">
        <f t="shared" si="176"/>
        <v>432.79600000000005</v>
      </c>
      <c r="BJ273">
        <f t="shared" si="177"/>
        <v>0</v>
      </c>
      <c r="BM273" s="1" t="str" cm="1">
        <f t="array" ref="BM273">IF(INDEX(Utilities!273:273,$B$15 + 6)="","",INDEX(Utilities!273:273,$B$15 + 6))</f>
        <v/>
      </c>
      <c r="BO273">
        <f t="shared" si="209"/>
        <v>2283</v>
      </c>
      <c r="BP273">
        <f t="shared" si="200"/>
        <v>2040</v>
      </c>
      <c r="BQ273" cm="1">
        <f t="array" ref="BQ273">IF(BP273&gt;=MAX($D$3:$D$100),MAX($D$3:$D$100),IF(BO273&lt;$D$3,$D$3,INDEX($D$3:$D$100,MATCH(BO273,$D$3:$D$100)+1)))</f>
        <v>2040</v>
      </c>
      <c r="BR273">
        <f t="shared" si="201"/>
        <v>6.1510000000000007</v>
      </c>
      <c r="BS273">
        <f t="shared" si="202"/>
        <v>6.1510000000000007</v>
      </c>
      <c r="BT273">
        <f t="shared" si="203"/>
        <v>6.1510000000000007</v>
      </c>
      <c r="BU273">
        <f t="shared" si="178"/>
        <v>6556.9660000000003</v>
      </c>
      <c r="BV273">
        <f t="shared" si="179"/>
        <v>0</v>
      </c>
    </row>
    <row r="274" spans="7:74" x14ac:dyDescent="0.25">
      <c r="G274">
        <f t="shared" si="204"/>
        <v>2284</v>
      </c>
      <c r="H274">
        <f t="shared" si="180"/>
        <v>2040</v>
      </c>
      <c r="I274" cm="1">
        <f t="array" ref="I274">IF(H274&gt;=MAX($D$3:$D$100),MAX($D$3:$D$100),IF(G274&lt;$D$3,$D$3,INDEX($D$3:$D$100,MATCH(G274,$D$3:$D$100)+1)))</f>
        <v>2040</v>
      </c>
      <c r="J274">
        <f t="shared" si="181"/>
        <v>4.0300000000000002E-2</v>
      </c>
      <c r="K274">
        <f t="shared" si="182"/>
        <v>4.0300000000000002E-2</v>
      </c>
      <c r="L274">
        <f t="shared" si="183"/>
        <v>4.0300000000000002E-2</v>
      </c>
      <c r="M274">
        <f t="shared" si="168"/>
        <v>42.959800000000001</v>
      </c>
      <c r="N274">
        <f t="shared" si="169"/>
        <v>0</v>
      </c>
      <c r="S274">
        <f t="shared" si="205"/>
        <v>2284</v>
      </c>
      <c r="T274">
        <f t="shared" si="184"/>
        <v>2040</v>
      </c>
      <c r="U274" cm="1">
        <f t="array" ref="U274">IF(T274&gt;=MAX($D$3:$D$100),MAX($D$3:$D$100),IF(S274&lt;$D$3,$D$3,INDEX($D$3:$D$100,MATCH(S274,$D$3:$D$100)+1)))</f>
        <v>2040</v>
      </c>
      <c r="V274">
        <f t="shared" si="185"/>
        <v>2.73E-5</v>
      </c>
      <c r="W274">
        <f t="shared" si="186"/>
        <v>2.73E-5</v>
      </c>
      <c r="X274">
        <f t="shared" si="187"/>
        <v>2.73E-5</v>
      </c>
      <c r="Y274">
        <f t="shared" si="170"/>
        <v>2.9101800000000001E-2</v>
      </c>
      <c r="Z274">
        <f t="shared" si="171"/>
        <v>0</v>
      </c>
      <c r="AE274">
        <f t="shared" si="206"/>
        <v>2284</v>
      </c>
      <c r="AF274">
        <f t="shared" si="188"/>
        <v>2040</v>
      </c>
      <c r="AG274" cm="1">
        <f t="array" ref="AG274">IF(AF274&gt;=MAX($D$3:$D$100),MAX($D$3:$D$100),IF(AE274&lt;$D$3,$D$3,INDEX($D$3:$D$100,MATCH(AE274,$D$3:$D$100)+1)))</f>
        <v>2040</v>
      </c>
      <c r="AH274">
        <f t="shared" si="189"/>
        <v>2.6800000000000001E-4</v>
      </c>
      <c r="AI274">
        <f t="shared" si="190"/>
        <v>2.6800000000000001E-4</v>
      </c>
      <c r="AJ274">
        <f t="shared" si="191"/>
        <v>2.6800000000000001E-4</v>
      </c>
      <c r="AK274">
        <f t="shared" si="172"/>
        <v>0.285688</v>
      </c>
      <c r="AL274">
        <f t="shared" si="173"/>
        <v>0</v>
      </c>
      <c r="AQ274">
        <f t="shared" si="207"/>
        <v>2284</v>
      </c>
      <c r="AR274">
        <f t="shared" si="192"/>
        <v>2040</v>
      </c>
      <c r="AS274" cm="1">
        <f t="array" ref="AS274">IF(AR274&gt;=MAX($D$3:$D$100),MAX($D$3:$D$100),IF(AQ274&lt;$D$3,$D$3,INDEX($D$3:$D$100,MATCH(AQ274,$D$3:$D$100)+1)))</f>
        <v>2040</v>
      </c>
      <c r="AT274">
        <f t="shared" si="193"/>
        <v>6.0300000000000002E-5</v>
      </c>
      <c r="AU274">
        <f t="shared" si="194"/>
        <v>6.0300000000000002E-5</v>
      </c>
      <c r="AV274">
        <f t="shared" si="195"/>
        <v>6.0300000000000002E-5</v>
      </c>
      <c r="AW274">
        <f t="shared" si="174"/>
        <v>6.4279799999999998E-2</v>
      </c>
      <c r="AX274">
        <f t="shared" si="175"/>
        <v>0</v>
      </c>
      <c r="BC274">
        <f t="shared" si="208"/>
        <v>2284</v>
      </c>
      <c r="BD274">
        <f t="shared" si="196"/>
        <v>2040</v>
      </c>
      <c r="BE274" cm="1">
        <f t="array" ref="BE274">IF(BD274&gt;=MAX($D$3:$D$100),MAX($D$3:$D$100),IF(BC274&lt;$D$3,$D$3,INDEX($D$3:$D$100,MATCH(BC274,$D$3:$D$100)+1)))</f>
        <v>2040</v>
      </c>
      <c r="BF274">
        <f t="shared" si="197"/>
        <v>0.40600000000000003</v>
      </c>
      <c r="BG274">
        <f t="shared" si="198"/>
        <v>0.40600000000000003</v>
      </c>
      <c r="BH274">
        <f t="shared" si="199"/>
        <v>0.40600000000000003</v>
      </c>
      <c r="BI274">
        <f t="shared" si="176"/>
        <v>432.79600000000005</v>
      </c>
      <c r="BJ274">
        <f t="shared" si="177"/>
        <v>0</v>
      </c>
      <c r="BM274" s="1" t="str" cm="1">
        <f t="array" ref="BM274">IF(INDEX(Utilities!274:274,$B$15 + 6)="","",INDEX(Utilities!274:274,$B$15 + 6))</f>
        <v/>
      </c>
      <c r="BO274">
        <f t="shared" si="209"/>
        <v>2284</v>
      </c>
      <c r="BP274">
        <f t="shared" si="200"/>
        <v>2040</v>
      </c>
      <c r="BQ274" cm="1">
        <f t="array" ref="BQ274">IF(BP274&gt;=MAX($D$3:$D$100),MAX($D$3:$D$100),IF(BO274&lt;$D$3,$D$3,INDEX($D$3:$D$100,MATCH(BO274,$D$3:$D$100)+1)))</f>
        <v>2040</v>
      </c>
      <c r="BR274">
        <f t="shared" si="201"/>
        <v>6.1510000000000007</v>
      </c>
      <c r="BS274">
        <f t="shared" si="202"/>
        <v>6.1510000000000007</v>
      </c>
      <c r="BT274">
        <f t="shared" si="203"/>
        <v>6.1510000000000007</v>
      </c>
      <c r="BU274">
        <f t="shared" si="178"/>
        <v>6556.9660000000003</v>
      </c>
      <c r="BV274">
        <f t="shared" si="179"/>
        <v>0</v>
      </c>
    </row>
    <row r="275" spans="7:74" x14ac:dyDescent="0.25">
      <c r="G275">
        <f t="shared" si="204"/>
        <v>2285</v>
      </c>
      <c r="H275">
        <f t="shared" si="180"/>
        <v>2040</v>
      </c>
      <c r="I275" cm="1">
        <f t="array" ref="I275">IF(H275&gt;=MAX($D$3:$D$100),MAX($D$3:$D$100),IF(G275&lt;$D$3,$D$3,INDEX($D$3:$D$100,MATCH(G275,$D$3:$D$100)+1)))</f>
        <v>2040</v>
      </c>
      <c r="J275">
        <f t="shared" si="181"/>
        <v>4.0300000000000002E-2</v>
      </c>
      <c r="K275">
        <f t="shared" si="182"/>
        <v>4.0300000000000002E-2</v>
      </c>
      <c r="L275">
        <f t="shared" si="183"/>
        <v>4.0300000000000002E-2</v>
      </c>
      <c r="M275">
        <f t="shared" si="168"/>
        <v>42.959800000000001</v>
      </c>
      <c r="N275">
        <f t="shared" si="169"/>
        <v>0</v>
      </c>
      <c r="S275">
        <f t="shared" si="205"/>
        <v>2285</v>
      </c>
      <c r="T275">
        <f t="shared" si="184"/>
        <v>2040</v>
      </c>
      <c r="U275" cm="1">
        <f t="array" ref="U275">IF(T275&gt;=MAX($D$3:$D$100),MAX($D$3:$D$100),IF(S275&lt;$D$3,$D$3,INDEX($D$3:$D$100,MATCH(S275,$D$3:$D$100)+1)))</f>
        <v>2040</v>
      </c>
      <c r="V275">
        <f t="shared" si="185"/>
        <v>2.73E-5</v>
      </c>
      <c r="W275">
        <f t="shared" si="186"/>
        <v>2.73E-5</v>
      </c>
      <c r="X275">
        <f t="shared" si="187"/>
        <v>2.73E-5</v>
      </c>
      <c r="Y275">
        <f t="shared" si="170"/>
        <v>2.9101800000000001E-2</v>
      </c>
      <c r="Z275">
        <f t="shared" si="171"/>
        <v>0</v>
      </c>
      <c r="AE275">
        <f t="shared" si="206"/>
        <v>2285</v>
      </c>
      <c r="AF275">
        <f t="shared" si="188"/>
        <v>2040</v>
      </c>
      <c r="AG275" cm="1">
        <f t="array" ref="AG275">IF(AF275&gt;=MAX($D$3:$D$100),MAX($D$3:$D$100),IF(AE275&lt;$D$3,$D$3,INDEX($D$3:$D$100,MATCH(AE275,$D$3:$D$100)+1)))</f>
        <v>2040</v>
      </c>
      <c r="AH275">
        <f t="shared" si="189"/>
        <v>2.6800000000000001E-4</v>
      </c>
      <c r="AI275">
        <f t="shared" si="190"/>
        <v>2.6800000000000001E-4</v>
      </c>
      <c r="AJ275">
        <f t="shared" si="191"/>
        <v>2.6800000000000001E-4</v>
      </c>
      <c r="AK275">
        <f t="shared" si="172"/>
        <v>0.285688</v>
      </c>
      <c r="AL275">
        <f t="shared" si="173"/>
        <v>0</v>
      </c>
      <c r="AQ275">
        <f t="shared" si="207"/>
        <v>2285</v>
      </c>
      <c r="AR275">
        <f t="shared" si="192"/>
        <v>2040</v>
      </c>
      <c r="AS275" cm="1">
        <f t="array" ref="AS275">IF(AR275&gt;=MAX($D$3:$D$100),MAX($D$3:$D$100),IF(AQ275&lt;$D$3,$D$3,INDEX($D$3:$D$100,MATCH(AQ275,$D$3:$D$100)+1)))</f>
        <v>2040</v>
      </c>
      <c r="AT275">
        <f t="shared" si="193"/>
        <v>6.0300000000000002E-5</v>
      </c>
      <c r="AU275">
        <f t="shared" si="194"/>
        <v>6.0300000000000002E-5</v>
      </c>
      <c r="AV275">
        <f t="shared" si="195"/>
        <v>6.0300000000000002E-5</v>
      </c>
      <c r="AW275">
        <f t="shared" si="174"/>
        <v>6.4279799999999998E-2</v>
      </c>
      <c r="AX275">
        <f t="shared" si="175"/>
        <v>0</v>
      </c>
      <c r="BC275">
        <f t="shared" si="208"/>
        <v>2285</v>
      </c>
      <c r="BD275">
        <f t="shared" si="196"/>
        <v>2040</v>
      </c>
      <c r="BE275" cm="1">
        <f t="array" ref="BE275">IF(BD275&gt;=MAX($D$3:$D$100),MAX($D$3:$D$100),IF(BC275&lt;$D$3,$D$3,INDEX($D$3:$D$100,MATCH(BC275,$D$3:$D$100)+1)))</f>
        <v>2040</v>
      </c>
      <c r="BF275">
        <f t="shared" si="197"/>
        <v>0.40600000000000003</v>
      </c>
      <c r="BG275">
        <f t="shared" si="198"/>
        <v>0.40600000000000003</v>
      </c>
      <c r="BH275">
        <f t="shared" si="199"/>
        <v>0.40600000000000003</v>
      </c>
      <c r="BI275">
        <f t="shared" si="176"/>
        <v>432.79600000000005</v>
      </c>
      <c r="BJ275">
        <f t="shared" si="177"/>
        <v>0</v>
      </c>
      <c r="BM275" s="1" t="str" cm="1">
        <f t="array" ref="BM275">IF(INDEX(Utilities!275:275,$B$15 + 6)="","",INDEX(Utilities!275:275,$B$15 + 6))</f>
        <v/>
      </c>
      <c r="BO275">
        <f t="shared" si="209"/>
        <v>2285</v>
      </c>
      <c r="BP275">
        <f t="shared" si="200"/>
        <v>2040</v>
      </c>
      <c r="BQ275" cm="1">
        <f t="array" ref="BQ275">IF(BP275&gt;=MAX($D$3:$D$100),MAX($D$3:$D$100),IF(BO275&lt;$D$3,$D$3,INDEX($D$3:$D$100,MATCH(BO275,$D$3:$D$100)+1)))</f>
        <v>2040</v>
      </c>
      <c r="BR275">
        <f t="shared" si="201"/>
        <v>6.1510000000000007</v>
      </c>
      <c r="BS275">
        <f t="shared" si="202"/>
        <v>6.1510000000000007</v>
      </c>
      <c r="BT275">
        <f t="shared" si="203"/>
        <v>6.1510000000000007</v>
      </c>
      <c r="BU275">
        <f t="shared" si="178"/>
        <v>6556.9660000000003</v>
      </c>
      <c r="BV275">
        <f t="shared" si="179"/>
        <v>0</v>
      </c>
    </row>
    <row r="276" spans="7:74" x14ac:dyDescent="0.25">
      <c r="G276">
        <f t="shared" si="204"/>
        <v>2286</v>
      </c>
      <c r="H276">
        <f t="shared" si="180"/>
        <v>2040</v>
      </c>
      <c r="I276" cm="1">
        <f t="array" ref="I276">IF(H276&gt;=MAX($D$3:$D$100),MAX($D$3:$D$100),IF(G276&lt;$D$3,$D$3,INDEX($D$3:$D$100,MATCH(G276,$D$3:$D$100)+1)))</f>
        <v>2040</v>
      </c>
      <c r="J276">
        <f t="shared" si="181"/>
        <v>4.0300000000000002E-2</v>
      </c>
      <c r="K276">
        <f t="shared" si="182"/>
        <v>4.0300000000000002E-2</v>
      </c>
      <c r="L276">
        <f t="shared" si="183"/>
        <v>4.0300000000000002E-2</v>
      </c>
      <c r="M276">
        <f t="shared" si="168"/>
        <v>42.959800000000001</v>
      </c>
      <c r="N276">
        <f t="shared" si="169"/>
        <v>0</v>
      </c>
      <c r="S276">
        <f t="shared" si="205"/>
        <v>2286</v>
      </c>
      <c r="T276">
        <f t="shared" si="184"/>
        <v>2040</v>
      </c>
      <c r="U276" cm="1">
        <f t="array" ref="U276">IF(T276&gt;=MAX($D$3:$D$100),MAX($D$3:$D$100),IF(S276&lt;$D$3,$D$3,INDEX($D$3:$D$100,MATCH(S276,$D$3:$D$100)+1)))</f>
        <v>2040</v>
      </c>
      <c r="V276">
        <f t="shared" si="185"/>
        <v>2.73E-5</v>
      </c>
      <c r="W276">
        <f t="shared" si="186"/>
        <v>2.73E-5</v>
      </c>
      <c r="X276">
        <f t="shared" si="187"/>
        <v>2.73E-5</v>
      </c>
      <c r="Y276">
        <f t="shared" si="170"/>
        <v>2.9101800000000001E-2</v>
      </c>
      <c r="Z276">
        <f t="shared" si="171"/>
        <v>0</v>
      </c>
      <c r="AE276">
        <f t="shared" si="206"/>
        <v>2286</v>
      </c>
      <c r="AF276">
        <f t="shared" si="188"/>
        <v>2040</v>
      </c>
      <c r="AG276" cm="1">
        <f t="array" ref="AG276">IF(AF276&gt;=MAX($D$3:$D$100),MAX($D$3:$D$100),IF(AE276&lt;$D$3,$D$3,INDEX($D$3:$D$100,MATCH(AE276,$D$3:$D$100)+1)))</f>
        <v>2040</v>
      </c>
      <c r="AH276">
        <f t="shared" si="189"/>
        <v>2.6800000000000001E-4</v>
      </c>
      <c r="AI276">
        <f t="shared" si="190"/>
        <v>2.6800000000000001E-4</v>
      </c>
      <c r="AJ276">
        <f t="shared" si="191"/>
        <v>2.6800000000000001E-4</v>
      </c>
      <c r="AK276">
        <f t="shared" si="172"/>
        <v>0.285688</v>
      </c>
      <c r="AL276">
        <f t="shared" si="173"/>
        <v>0</v>
      </c>
      <c r="AQ276">
        <f t="shared" si="207"/>
        <v>2286</v>
      </c>
      <c r="AR276">
        <f t="shared" si="192"/>
        <v>2040</v>
      </c>
      <c r="AS276" cm="1">
        <f t="array" ref="AS276">IF(AR276&gt;=MAX($D$3:$D$100),MAX($D$3:$D$100),IF(AQ276&lt;$D$3,$D$3,INDEX($D$3:$D$100,MATCH(AQ276,$D$3:$D$100)+1)))</f>
        <v>2040</v>
      </c>
      <c r="AT276">
        <f t="shared" si="193"/>
        <v>6.0300000000000002E-5</v>
      </c>
      <c r="AU276">
        <f t="shared" si="194"/>
        <v>6.0300000000000002E-5</v>
      </c>
      <c r="AV276">
        <f t="shared" si="195"/>
        <v>6.0300000000000002E-5</v>
      </c>
      <c r="AW276">
        <f t="shared" si="174"/>
        <v>6.4279799999999998E-2</v>
      </c>
      <c r="AX276">
        <f t="shared" si="175"/>
        <v>0</v>
      </c>
      <c r="BC276">
        <f t="shared" si="208"/>
        <v>2286</v>
      </c>
      <c r="BD276">
        <f t="shared" si="196"/>
        <v>2040</v>
      </c>
      <c r="BE276" cm="1">
        <f t="array" ref="BE276">IF(BD276&gt;=MAX($D$3:$D$100),MAX($D$3:$D$100),IF(BC276&lt;$D$3,$D$3,INDEX($D$3:$D$100,MATCH(BC276,$D$3:$D$100)+1)))</f>
        <v>2040</v>
      </c>
      <c r="BF276">
        <f t="shared" si="197"/>
        <v>0.40600000000000003</v>
      </c>
      <c r="BG276">
        <f t="shared" si="198"/>
        <v>0.40600000000000003</v>
      </c>
      <c r="BH276">
        <f t="shared" si="199"/>
        <v>0.40600000000000003</v>
      </c>
      <c r="BI276">
        <f t="shared" si="176"/>
        <v>432.79600000000005</v>
      </c>
      <c r="BJ276">
        <f t="shared" si="177"/>
        <v>0</v>
      </c>
      <c r="BM276" s="1" t="str" cm="1">
        <f t="array" ref="BM276">IF(INDEX(Utilities!276:276,$B$15 + 6)="","",INDEX(Utilities!276:276,$B$15 + 6))</f>
        <v/>
      </c>
      <c r="BO276">
        <f t="shared" si="209"/>
        <v>2286</v>
      </c>
      <c r="BP276">
        <f t="shared" si="200"/>
        <v>2040</v>
      </c>
      <c r="BQ276" cm="1">
        <f t="array" ref="BQ276">IF(BP276&gt;=MAX($D$3:$D$100),MAX($D$3:$D$100),IF(BO276&lt;$D$3,$D$3,INDEX($D$3:$D$100,MATCH(BO276,$D$3:$D$100)+1)))</f>
        <v>2040</v>
      </c>
      <c r="BR276">
        <f t="shared" si="201"/>
        <v>6.1510000000000007</v>
      </c>
      <c r="BS276">
        <f t="shared" si="202"/>
        <v>6.1510000000000007</v>
      </c>
      <c r="BT276">
        <f t="shared" si="203"/>
        <v>6.1510000000000007</v>
      </c>
      <c r="BU276">
        <f t="shared" si="178"/>
        <v>6556.9660000000003</v>
      </c>
      <c r="BV276">
        <f t="shared" si="179"/>
        <v>0</v>
      </c>
    </row>
    <row r="277" spans="7:74" x14ac:dyDescent="0.25">
      <c r="G277">
        <f t="shared" si="204"/>
        <v>2287</v>
      </c>
      <c r="H277">
        <f t="shared" si="180"/>
        <v>2040</v>
      </c>
      <c r="I277" cm="1">
        <f t="array" ref="I277">IF(H277&gt;=MAX($D$3:$D$100),MAX($D$3:$D$100),IF(G277&lt;$D$3,$D$3,INDEX($D$3:$D$100,MATCH(G277,$D$3:$D$100)+1)))</f>
        <v>2040</v>
      </c>
      <c r="J277">
        <f t="shared" si="181"/>
        <v>4.0300000000000002E-2</v>
      </c>
      <c r="K277">
        <f t="shared" si="182"/>
        <v>4.0300000000000002E-2</v>
      </c>
      <c r="L277">
        <f t="shared" si="183"/>
        <v>4.0300000000000002E-2</v>
      </c>
      <c r="M277">
        <f t="shared" si="168"/>
        <v>42.959800000000001</v>
      </c>
      <c r="N277">
        <f t="shared" si="169"/>
        <v>0</v>
      </c>
      <c r="S277">
        <f t="shared" si="205"/>
        <v>2287</v>
      </c>
      <c r="T277">
        <f t="shared" si="184"/>
        <v>2040</v>
      </c>
      <c r="U277" cm="1">
        <f t="array" ref="U277">IF(T277&gt;=MAX($D$3:$D$100),MAX($D$3:$D$100),IF(S277&lt;$D$3,$D$3,INDEX($D$3:$D$100,MATCH(S277,$D$3:$D$100)+1)))</f>
        <v>2040</v>
      </c>
      <c r="V277">
        <f t="shared" si="185"/>
        <v>2.73E-5</v>
      </c>
      <c r="W277">
        <f t="shared" si="186"/>
        <v>2.73E-5</v>
      </c>
      <c r="X277">
        <f t="shared" si="187"/>
        <v>2.73E-5</v>
      </c>
      <c r="Y277">
        <f t="shared" si="170"/>
        <v>2.9101800000000001E-2</v>
      </c>
      <c r="Z277">
        <f t="shared" si="171"/>
        <v>0</v>
      </c>
      <c r="AE277">
        <f t="shared" si="206"/>
        <v>2287</v>
      </c>
      <c r="AF277">
        <f t="shared" si="188"/>
        <v>2040</v>
      </c>
      <c r="AG277" cm="1">
        <f t="array" ref="AG277">IF(AF277&gt;=MAX($D$3:$D$100),MAX($D$3:$D$100),IF(AE277&lt;$D$3,$D$3,INDEX($D$3:$D$100,MATCH(AE277,$D$3:$D$100)+1)))</f>
        <v>2040</v>
      </c>
      <c r="AH277">
        <f t="shared" si="189"/>
        <v>2.6800000000000001E-4</v>
      </c>
      <c r="AI277">
        <f t="shared" si="190"/>
        <v>2.6800000000000001E-4</v>
      </c>
      <c r="AJ277">
        <f t="shared" si="191"/>
        <v>2.6800000000000001E-4</v>
      </c>
      <c r="AK277">
        <f t="shared" si="172"/>
        <v>0.285688</v>
      </c>
      <c r="AL277">
        <f t="shared" si="173"/>
        <v>0</v>
      </c>
      <c r="AQ277">
        <f t="shared" si="207"/>
        <v>2287</v>
      </c>
      <c r="AR277">
        <f t="shared" si="192"/>
        <v>2040</v>
      </c>
      <c r="AS277" cm="1">
        <f t="array" ref="AS277">IF(AR277&gt;=MAX($D$3:$D$100),MAX($D$3:$D$100),IF(AQ277&lt;$D$3,$D$3,INDEX($D$3:$D$100,MATCH(AQ277,$D$3:$D$100)+1)))</f>
        <v>2040</v>
      </c>
      <c r="AT277">
        <f t="shared" si="193"/>
        <v>6.0300000000000002E-5</v>
      </c>
      <c r="AU277">
        <f t="shared" si="194"/>
        <v>6.0300000000000002E-5</v>
      </c>
      <c r="AV277">
        <f t="shared" si="195"/>
        <v>6.0300000000000002E-5</v>
      </c>
      <c r="AW277">
        <f t="shared" si="174"/>
        <v>6.4279799999999998E-2</v>
      </c>
      <c r="AX277">
        <f t="shared" si="175"/>
        <v>0</v>
      </c>
      <c r="BC277">
        <f t="shared" si="208"/>
        <v>2287</v>
      </c>
      <c r="BD277">
        <f t="shared" si="196"/>
        <v>2040</v>
      </c>
      <c r="BE277" cm="1">
        <f t="array" ref="BE277">IF(BD277&gt;=MAX($D$3:$D$100),MAX($D$3:$D$100),IF(BC277&lt;$D$3,$D$3,INDEX($D$3:$D$100,MATCH(BC277,$D$3:$D$100)+1)))</f>
        <v>2040</v>
      </c>
      <c r="BF277">
        <f t="shared" si="197"/>
        <v>0.40600000000000003</v>
      </c>
      <c r="BG277">
        <f t="shared" si="198"/>
        <v>0.40600000000000003</v>
      </c>
      <c r="BH277">
        <f t="shared" si="199"/>
        <v>0.40600000000000003</v>
      </c>
      <c r="BI277">
        <f t="shared" si="176"/>
        <v>432.79600000000005</v>
      </c>
      <c r="BJ277">
        <f t="shared" si="177"/>
        <v>0</v>
      </c>
      <c r="BM277" s="1" t="str" cm="1">
        <f t="array" ref="BM277">IF(INDEX(Utilities!277:277,$B$15 + 6)="","",INDEX(Utilities!277:277,$B$15 + 6))</f>
        <v/>
      </c>
      <c r="BO277">
        <f t="shared" si="209"/>
        <v>2287</v>
      </c>
      <c r="BP277">
        <f t="shared" si="200"/>
        <v>2040</v>
      </c>
      <c r="BQ277" cm="1">
        <f t="array" ref="BQ277">IF(BP277&gt;=MAX($D$3:$D$100),MAX($D$3:$D$100),IF(BO277&lt;$D$3,$D$3,INDEX($D$3:$D$100,MATCH(BO277,$D$3:$D$100)+1)))</f>
        <v>2040</v>
      </c>
      <c r="BR277">
        <f t="shared" si="201"/>
        <v>6.1510000000000007</v>
      </c>
      <c r="BS277">
        <f t="shared" si="202"/>
        <v>6.1510000000000007</v>
      </c>
      <c r="BT277">
        <f t="shared" si="203"/>
        <v>6.1510000000000007</v>
      </c>
      <c r="BU277">
        <f t="shared" si="178"/>
        <v>6556.9660000000003</v>
      </c>
      <c r="BV277">
        <f t="shared" si="179"/>
        <v>0</v>
      </c>
    </row>
    <row r="278" spans="7:74" x14ac:dyDescent="0.25">
      <c r="G278">
        <f t="shared" si="204"/>
        <v>2288</v>
      </c>
      <c r="H278">
        <f t="shared" si="180"/>
        <v>2040</v>
      </c>
      <c r="I278" cm="1">
        <f t="array" ref="I278">IF(H278&gt;=MAX($D$3:$D$100),MAX($D$3:$D$100),IF(G278&lt;$D$3,$D$3,INDEX($D$3:$D$100,MATCH(G278,$D$3:$D$100)+1)))</f>
        <v>2040</v>
      </c>
      <c r="J278">
        <f t="shared" si="181"/>
        <v>4.0300000000000002E-2</v>
      </c>
      <c r="K278">
        <f t="shared" si="182"/>
        <v>4.0300000000000002E-2</v>
      </c>
      <c r="L278">
        <f t="shared" si="183"/>
        <v>4.0300000000000002E-2</v>
      </c>
      <c r="M278">
        <f t="shared" si="168"/>
        <v>42.959800000000001</v>
      </c>
      <c r="N278">
        <f t="shared" si="169"/>
        <v>0</v>
      </c>
      <c r="S278">
        <f t="shared" si="205"/>
        <v>2288</v>
      </c>
      <c r="T278">
        <f t="shared" si="184"/>
        <v>2040</v>
      </c>
      <c r="U278" cm="1">
        <f t="array" ref="U278">IF(T278&gt;=MAX($D$3:$D$100),MAX($D$3:$D$100),IF(S278&lt;$D$3,$D$3,INDEX($D$3:$D$100,MATCH(S278,$D$3:$D$100)+1)))</f>
        <v>2040</v>
      </c>
      <c r="V278">
        <f t="shared" si="185"/>
        <v>2.73E-5</v>
      </c>
      <c r="W278">
        <f t="shared" si="186"/>
        <v>2.73E-5</v>
      </c>
      <c r="X278">
        <f t="shared" si="187"/>
        <v>2.73E-5</v>
      </c>
      <c r="Y278">
        <f t="shared" si="170"/>
        <v>2.9101800000000001E-2</v>
      </c>
      <c r="Z278">
        <f t="shared" si="171"/>
        <v>0</v>
      </c>
      <c r="AE278">
        <f t="shared" si="206"/>
        <v>2288</v>
      </c>
      <c r="AF278">
        <f t="shared" si="188"/>
        <v>2040</v>
      </c>
      <c r="AG278" cm="1">
        <f t="array" ref="AG278">IF(AF278&gt;=MAX($D$3:$D$100),MAX($D$3:$D$100),IF(AE278&lt;$D$3,$D$3,INDEX($D$3:$D$100,MATCH(AE278,$D$3:$D$100)+1)))</f>
        <v>2040</v>
      </c>
      <c r="AH278">
        <f t="shared" si="189"/>
        <v>2.6800000000000001E-4</v>
      </c>
      <c r="AI278">
        <f t="shared" si="190"/>
        <v>2.6800000000000001E-4</v>
      </c>
      <c r="AJ278">
        <f t="shared" si="191"/>
        <v>2.6800000000000001E-4</v>
      </c>
      <c r="AK278">
        <f t="shared" si="172"/>
        <v>0.285688</v>
      </c>
      <c r="AL278">
        <f t="shared" si="173"/>
        <v>0</v>
      </c>
      <c r="AQ278">
        <f t="shared" si="207"/>
        <v>2288</v>
      </c>
      <c r="AR278">
        <f t="shared" si="192"/>
        <v>2040</v>
      </c>
      <c r="AS278" cm="1">
        <f t="array" ref="AS278">IF(AR278&gt;=MAX($D$3:$D$100),MAX($D$3:$D$100),IF(AQ278&lt;$D$3,$D$3,INDEX($D$3:$D$100,MATCH(AQ278,$D$3:$D$100)+1)))</f>
        <v>2040</v>
      </c>
      <c r="AT278">
        <f t="shared" si="193"/>
        <v>6.0300000000000002E-5</v>
      </c>
      <c r="AU278">
        <f t="shared" si="194"/>
        <v>6.0300000000000002E-5</v>
      </c>
      <c r="AV278">
        <f t="shared" si="195"/>
        <v>6.0300000000000002E-5</v>
      </c>
      <c r="AW278">
        <f t="shared" si="174"/>
        <v>6.4279799999999998E-2</v>
      </c>
      <c r="AX278">
        <f t="shared" si="175"/>
        <v>0</v>
      </c>
      <c r="BC278">
        <f t="shared" si="208"/>
        <v>2288</v>
      </c>
      <c r="BD278">
        <f t="shared" si="196"/>
        <v>2040</v>
      </c>
      <c r="BE278" cm="1">
        <f t="array" ref="BE278">IF(BD278&gt;=MAX($D$3:$D$100),MAX($D$3:$D$100),IF(BC278&lt;$D$3,$D$3,INDEX($D$3:$D$100,MATCH(BC278,$D$3:$D$100)+1)))</f>
        <v>2040</v>
      </c>
      <c r="BF278">
        <f t="shared" si="197"/>
        <v>0.40600000000000003</v>
      </c>
      <c r="BG278">
        <f t="shared" si="198"/>
        <v>0.40600000000000003</v>
      </c>
      <c r="BH278">
        <f t="shared" si="199"/>
        <v>0.40600000000000003</v>
      </c>
      <c r="BI278">
        <f t="shared" si="176"/>
        <v>432.79600000000005</v>
      </c>
      <c r="BJ278">
        <f t="shared" si="177"/>
        <v>0</v>
      </c>
      <c r="BM278" s="1" t="str" cm="1">
        <f t="array" ref="BM278">IF(INDEX(Utilities!278:278,$B$15 + 6)="","",INDEX(Utilities!278:278,$B$15 + 6))</f>
        <v/>
      </c>
      <c r="BO278">
        <f t="shared" si="209"/>
        <v>2288</v>
      </c>
      <c r="BP278">
        <f t="shared" si="200"/>
        <v>2040</v>
      </c>
      <c r="BQ278" cm="1">
        <f t="array" ref="BQ278">IF(BP278&gt;=MAX($D$3:$D$100),MAX($D$3:$D$100),IF(BO278&lt;$D$3,$D$3,INDEX($D$3:$D$100,MATCH(BO278,$D$3:$D$100)+1)))</f>
        <v>2040</v>
      </c>
      <c r="BR278">
        <f t="shared" si="201"/>
        <v>6.1510000000000007</v>
      </c>
      <c r="BS278">
        <f t="shared" si="202"/>
        <v>6.1510000000000007</v>
      </c>
      <c r="BT278">
        <f t="shared" si="203"/>
        <v>6.1510000000000007</v>
      </c>
      <c r="BU278">
        <f t="shared" si="178"/>
        <v>6556.9660000000003</v>
      </c>
      <c r="BV278">
        <f t="shared" si="179"/>
        <v>0</v>
      </c>
    </row>
    <row r="279" spans="7:74" x14ac:dyDescent="0.25">
      <c r="G279">
        <f t="shared" si="204"/>
        <v>2289</v>
      </c>
      <c r="H279">
        <f t="shared" si="180"/>
        <v>2040</v>
      </c>
      <c r="I279" cm="1">
        <f t="array" ref="I279">IF(H279&gt;=MAX($D$3:$D$100),MAX($D$3:$D$100),IF(G279&lt;$D$3,$D$3,INDEX($D$3:$D$100,MATCH(G279,$D$3:$D$100)+1)))</f>
        <v>2040</v>
      </c>
      <c r="J279">
        <f t="shared" si="181"/>
        <v>4.0300000000000002E-2</v>
      </c>
      <c r="K279">
        <f t="shared" si="182"/>
        <v>4.0300000000000002E-2</v>
      </c>
      <c r="L279">
        <f t="shared" si="183"/>
        <v>4.0300000000000002E-2</v>
      </c>
      <c r="M279">
        <f t="shared" si="168"/>
        <v>42.959800000000001</v>
      </c>
      <c r="N279">
        <f t="shared" si="169"/>
        <v>0</v>
      </c>
      <c r="S279">
        <f t="shared" si="205"/>
        <v>2289</v>
      </c>
      <c r="T279">
        <f t="shared" si="184"/>
        <v>2040</v>
      </c>
      <c r="U279" cm="1">
        <f t="array" ref="U279">IF(T279&gt;=MAX($D$3:$D$100),MAX($D$3:$D$100),IF(S279&lt;$D$3,$D$3,INDEX($D$3:$D$100,MATCH(S279,$D$3:$D$100)+1)))</f>
        <v>2040</v>
      </c>
      <c r="V279">
        <f t="shared" si="185"/>
        <v>2.73E-5</v>
      </c>
      <c r="W279">
        <f t="shared" si="186"/>
        <v>2.73E-5</v>
      </c>
      <c r="X279">
        <f t="shared" si="187"/>
        <v>2.73E-5</v>
      </c>
      <c r="Y279">
        <f t="shared" si="170"/>
        <v>2.9101800000000001E-2</v>
      </c>
      <c r="Z279">
        <f t="shared" si="171"/>
        <v>0</v>
      </c>
      <c r="AE279">
        <f t="shared" si="206"/>
        <v>2289</v>
      </c>
      <c r="AF279">
        <f t="shared" si="188"/>
        <v>2040</v>
      </c>
      <c r="AG279" cm="1">
        <f t="array" ref="AG279">IF(AF279&gt;=MAX($D$3:$D$100),MAX($D$3:$D$100),IF(AE279&lt;$D$3,$D$3,INDEX($D$3:$D$100,MATCH(AE279,$D$3:$D$100)+1)))</f>
        <v>2040</v>
      </c>
      <c r="AH279">
        <f t="shared" si="189"/>
        <v>2.6800000000000001E-4</v>
      </c>
      <c r="AI279">
        <f t="shared" si="190"/>
        <v>2.6800000000000001E-4</v>
      </c>
      <c r="AJ279">
        <f t="shared" si="191"/>
        <v>2.6800000000000001E-4</v>
      </c>
      <c r="AK279">
        <f t="shared" si="172"/>
        <v>0.285688</v>
      </c>
      <c r="AL279">
        <f t="shared" si="173"/>
        <v>0</v>
      </c>
      <c r="AQ279">
        <f t="shared" si="207"/>
        <v>2289</v>
      </c>
      <c r="AR279">
        <f t="shared" si="192"/>
        <v>2040</v>
      </c>
      <c r="AS279" cm="1">
        <f t="array" ref="AS279">IF(AR279&gt;=MAX($D$3:$D$100),MAX($D$3:$D$100),IF(AQ279&lt;$D$3,$D$3,INDEX($D$3:$D$100,MATCH(AQ279,$D$3:$D$100)+1)))</f>
        <v>2040</v>
      </c>
      <c r="AT279">
        <f t="shared" si="193"/>
        <v>6.0300000000000002E-5</v>
      </c>
      <c r="AU279">
        <f t="shared" si="194"/>
        <v>6.0300000000000002E-5</v>
      </c>
      <c r="AV279">
        <f t="shared" si="195"/>
        <v>6.0300000000000002E-5</v>
      </c>
      <c r="AW279">
        <f t="shared" si="174"/>
        <v>6.4279799999999998E-2</v>
      </c>
      <c r="AX279">
        <f t="shared" si="175"/>
        <v>0</v>
      </c>
      <c r="BC279">
        <f t="shared" si="208"/>
        <v>2289</v>
      </c>
      <c r="BD279">
        <f t="shared" si="196"/>
        <v>2040</v>
      </c>
      <c r="BE279" cm="1">
        <f t="array" ref="BE279">IF(BD279&gt;=MAX($D$3:$D$100),MAX($D$3:$D$100),IF(BC279&lt;$D$3,$D$3,INDEX($D$3:$D$100,MATCH(BC279,$D$3:$D$100)+1)))</f>
        <v>2040</v>
      </c>
      <c r="BF279">
        <f t="shared" si="197"/>
        <v>0.40600000000000003</v>
      </c>
      <c r="BG279">
        <f t="shared" si="198"/>
        <v>0.40600000000000003</v>
      </c>
      <c r="BH279">
        <f t="shared" si="199"/>
        <v>0.40600000000000003</v>
      </c>
      <c r="BI279">
        <f t="shared" si="176"/>
        <v>432.79600000000005</v>
      </c>
      <c r="BJ279">
        <f t="shared" si="177"/>
        <v>0</v>
      </c>
      <c r="BM279" s="1" t="str" cm="1">
        <f t="array" ref="BM279">IF(INDEX(Utilities!279:279,$B$15 + 6)="","",INDEX(Utilities!279:279,$B$15 + 6))</f>
        <v/>
      </c>
      <c r="BO279">
        <f t="shared" si="209"/>
        <v>2289</v>
      </c>
      <c r="BP279">
        <f t="shared" si="200"/>
        <v>2040</v>
      </c>
      <c r="BQ279" cm="1">
        <f t="array" ref="BQ279">IF(BP279&gt;=MAX($D$3:$D$100),MAX($D$3:$D$100),IF(BO279&lt;$D$3,$D$3,INDEX($D$3:$D$100,MATCH(BO279,$D$3:$D$100)+1)))</f>
        <v>2040</v>
      </c>
      <c r="BR279">
        <f t="shared" si="201"/>
        <v>6.1510000000000007</v>
      </c>
      <c r="BS279">
        <f t="shared" si="202"/>
        <v>6.1510000000000007</v>
      </c>
      <c r="BT279">
        <f t="shared" si="203"/>
        <v>6.1510000000000007</v>
      </c>
      <c r="BU279">
        <f t="shared" si="178"/>
        <v>6556.9660000000003</v>
      </c>
      <c r="BV279">
        <f t="shared" si="179"/>
        <v>0</v>
      </c>
    </row>
    <row r="280" spans="7:74" x14ac:dyDescent="0.25">
      <c r="G280">
        <f t="shared" si="204"/>
        <v>2290</v>
      </c>
      <c r="H280">
        <f t="shared" si="180"/>
        <v>2040</v>
      </c>
      <c r="I280" cm="1">
        <f t="array" ref="I280">IF(H280&gt;=MAX($D$3:$D$100),MAX($D$3:$D$100),IF(G280&lt;$D$3,$D$3,INDEX($D$3:$D$100,MATCH(G280,$D$3:$D$100)+1)))</f>
        <v>2040</v>
      </c>
      <c r="J280">
        <f t="shared" si="181"/>
        <v>4.0300000000000002E-2</v>
      </c>
      <c r="K280">
        <f t="shared" si="182"/>
        <v>4.0300000000000002E-2</v>
      </c>
      <c r="L280">
        <f t="shared" si="183"/>
        <v>4.0300000000000002E-2</v>
      </c>
      <c r="M280">
        <f t="shared" si="168"/>
        <v>42.959800000000001</v>
      </c>
      <c r="N280">
        <f t="shared" si="169"/>
        <v>0</v>
      </c>
      <c r="S280">
        <f t="shared" si="205"/>
        <v>2290</v>
      </c>
      <c r="T280">
        <f t="shared" si="184"/>
        <v>2040</v>
      </c>
      <c r="U280" cm="1">
        <f t="array" ref="U280">IF(T280&gt;=MAX($D$3:$D$100),MAX($D$3:$D$100),IF(S280&lt;$D$3,$D$3,INDEX($D$3:$D$100,MATCH(S280,$D$3:$D$100)+1)))</f>
        <v>2040</v>
      </c>
      <c r="V280">
        <f t="shared" si="185"/>
        <v>2.73E-5</v>
      </c>
      <c r="W280">
        <f t="shared" si="186"/>
        <v>2.73E-5</v>
      </c>
      <c r="X280">
        <f t="shared" si="187"/>
        <v>2.73E-5</v>
      </c>
      <c r="Y280">
        <f t="shared" si="170"/>
        <v>2.9101800000000001E-2</v>
      </c>
      <c r="Z280">
        <f t="shared" si="171"/>
        <v>0</v>
      </c>
      <c r="AE280">
        <f t="shared" si="206"/>
        <v>2290</v>
      </c>
      <c r="AF280">
        <f t="shared" si="188"/>
        <v>2040</v>
      </c>
      <c r="AG280" cm="1">
        <f t="array" ref="AG280">IF(AF280&gt;=MAX($D$3:$D$100),MAX($D$3:$D$100),IF(AE280&lt;$D$3,$D$3,INDEX($D$3:$D$100,MATCH(AE280,$D$3:$D$100)+1)))</f>
        <v>2040</v>
      </c>
      <c r="AH280">
        <f t="shared" si="189"/>
        <v>2.6800000000000001E-4</v>
      </c>
      <c r="AI280">
        <f t="shared" si="190"/>
        <v>2.6800000000000001E-4</v>
      </c>
      <c r="AJ280">
        <f t="shared" si="191"/>
        <v>2.6800000000000001E-4</v>
      </c>
      <c r="AK280">
        <f t="shared" si="172"/>
        <v>0.285688</v>
      </c>
      <c r="AL280">
        <f t="shared" si="173"/>
        <v>0</v>
      </c>
      <c r="AQ280">
        <f t="shared" si="207"/>
        <v>2290</v>
      </c>
      <c r="AR280">
        <f t="shared" si="192"/>
        <v>2040</v>
      </c>
      <c r="AS280" cm="1">
        <f t="array" ref="AS280">IF(AR280&gt;=MAX($D$3:$D$100),MAX($D$3:$D$100),IF(AQ280&lt;$D$3,$D$3,INDEX($D$3:$D$100,MATCH(AQ280,$D$3:$D$100)+1)))</f>
        <v>2040</v>
      </c>
      <c r="AT280">
        <f t="shared" si="193"/>
        <v>6.0300000000000002E-5</v>
      </c>
      <c r="AU280">
        <f t="shared" si="194"/>
        <v>6.0300000000000002E-5</v>
      </c>
      <c r="AV280">
        <f t="shared" si="195"/>
        <v>6.0300000000000002E-5</v>
      </c>
      <c r="AW280">
        <f t="shared" si="174"/>
        <v>6.4279799999999998E-2</v>
      </c>
      <c r="AX280">
        <f t="shared" si="175"/>
        <v>0</v>
      </c>
      <c r="BC280">
        <f t="shared" si="208"/>
        <v>2290</v>
      </c>
      <c r="BD280">
        <f t="shared" si="196"/>
        <v>2040</v>
      </c>
      <c r="BE280" cm="1">
        <f t="array" ref="BE280">IF(BD280&gt;=MAX($D$3:$D$100),MAX($D$3:$D$100),IF(BC280&lt;$D$3,$D$3,INDEX($D$3:$D$100,MATCH(BC280,$D$3:$D$100)+1)))</f>
        <v>2040</v>
      </c>
      <c r="BF280">
        <f t="shared" si="197"/>
        <v>0.40600000000000003</v>
      </c>
      <c r="BG280">
        <f t="shared" si="198"/>
        <v>0.40600000000000003</v>
      </c>
      <c r="BH280">
        <f t="shared" si="199"/>
        <v>0.40600000000000003</v>
      </c>
      <c r="BI280">
        <f t="shared" si="176"/>
        <v>432.79600000000005</v>
      </c>
      <c r="BJ280">
        <f t="shared" si="177"/>
        <v>0</v>
      </c>
      <c r="BM280" s="1" t="str" cm="1">
        <f t="array" ref="BM280">IF(INDEX(Utilities!280:280,$B$15 + 6)="","",INDEX(Utilities!280:280,$B$15 + 6))</f>
        <v/>
      </c>
      <c r="BO280">
        <f t="shared" si="209"/>
        <v>2290</v>
      </c>
      <c r="BP280">
        <f t="shared" si="200"/>
        <v>2040</v>
      </c>
      <c r="BQ280" cm="1">
        <f t="array" ref="BQ280">IF(BP280&gt;=MAX($D$3:$D$100),MAX($D$3:$D$100),IF(BO280&lt;$D$3,$D$3,INDEX($D$3:$D$100,MATCH(BO280,$D$3:$D$100)+1)))</f>
        <v>2040</v>
      </c>
      <c r="BR280">
        <f t="shared" si="201"/>
        <v>6.1510000000000007</v>
      </c>
      <c r="BS280">
        <f t="shared" si="202"/>
        <v>6.1510000000000007</v>
      </c>
      <c r="BT280">
        <f t="shared" si="203"/>
        <v>6.1510000000000007</v>
      </c>
      <c r="BU280">
        <f t="shared" si="178"/>
        <v>6556.9660000000003</v>
      </c>
      <c r="BV280">
        <f t="shared" si="179"/>
        <v>0</v>
      </c>
    </row>
    <row r="281" spans="7:74" x14ac:dyDescent="0.25">
      <c r="G281">
        <f t="shared" si="204"/>
        <v>2291</v>
      </c>
      <c r="H281">
        <f t="shared" si="180"/>
        <v>2040</v>
      </c>
      <c r="I281" cm="1">
        <f t="array" ref="I281">IF(H281&gt;=MAX($D$3:$D$100),MAX($D$3:$D$100),IF(G281&lt;$D$3,$D$3,INDEX($D$3:$D$100,MATCH(G281,$D$3:$D$100)+1)))</f>
        <v>2040</v>
      </c>
      <c r="J281">
        <f t="shared" si="181"/>
        <v>4.0300000000000002E-2</v>
      </c>
      <c r="K281">
        <f t="shared" si="182"/>
        <v>4.0300000000000002E-2</v>
      </c>
      <c r="L281">
        <f t="shared" si="183"/>
        <v>4.0300000000000002E-2</v>
      </c>
      <c r="M281">
        <f t="shared" si="168"/>
        <v>42.959800000000001</v>
      </c>
      <c r="N281">
        <f t="shared" si="169"/>
        <v>0</v>
      </c>
      <c r="S281">
        <f t="shared" si="205"/>
        <v>2291</v>
      </c>
      <c r="T281">
        <f t="shared" si="184"/>
        <v>2040</v>
      </c>
      <c r="U281" cm="1">
        <f t="array" ref="U281">IF(T281&gt;=MAX($D$3:$D$100),MAX($D$3:$D$100),IF(S281&lt;$D$3,$D$3,INDEX($D$3:$D$100,MATCH(S281,$D$3:$D$100)+1)))</f>
        <v>2040</v>
      </c>
      <c r="V281">
        <f t="shared" si="185"/>
        <v>2.73E-5</v>
      </c>
      <c r="W281">
        <f t="shared" si="186"/>
        <v>2.73E-5</v>
      </c>
      <c r="X281">
        <f t="shared" si="187"/>
        <v>2.73E-5</v>
      </c>
      <c r="Y281">
        <f t="shared" si="170"/>
        <v>2.9101800000000001E-2</v>
      </c>
      <c r="Z281">
        <f t="shared" si="171"/>
        <v>0</v>
      </c>
      <c r="AE281">
        <f t="shared" si="206"/>
        <v>2291</v>
      </c>
      <c r="AF281">
        <f t="shared" si="188"/>
        <v>2040</v>
      </c>
      <c r="AG281" cm="1">
        <f t="array" ref="AG281">IF(AF281&gt;=MAX($D$3:$D$100),MAX($D$3:$D$100),IF(AE281&lt;$D$3,$D$3,INDEX($D$3:$D$100,MATCH(AE281,$D$3:$D$100)+1)))</f>
        <v>2040</v>
      </c>
      <c r="AH281">
        <f t="shared" si="189"/>
        <v>2.6800000000000001E-4</v>
      </c>
      <c r="AI281">
        <f t="shared" si="190"/>
        <v>2.6800000000000001E-4</v>
      </c>
      <c r="AJ281">
        <f t="shared" si="191"/>
        <v>2.6800000000000001E-4</v>
      </c>
      <c r="AK281">
        <f t="shared" si="172"/>
        <v>0.285688</v>
      </c>
      <c r="AL281">
        <f t="shared" si="173"/>
        <v>0</v>
      </c>
      <c r="AQ281">
        <f t="shared" si="207"/>
        <v>2291</v>
      </c>
      <c r="AR281">
        <f t="shared" si="192"/>
        <v>2040</v>
      </c>
      <c r="AS281" cm="1">
        <f t="array" ref="AS281">IF(AR281&gt;=MAX($D$3:$D$100),MAX($D$3:$D$100),IF(AQ281&lt;$D$3,$D$3,INDEX($D$3:$D$100,MATCH(AQ281,$D$3:$D$100)+1)))</f>
        <v>2040</v>
      </c>
      <c r="AT281">
        <f t="shared" si="193"/>
        <v>6.0300000000000002E-5</v>
      </c>
      <c r="AU281">
        <f t="shared" si="194"/>
        <v>6.0300000000000002E-5</v>
      </c>
      <c r="AV281">
        <f t="shared" si="195"/>
        <v>6.0300000000000002E-5</v>
      </c>
      <c r="AW281">
        <f t="shared" si="174"/>
        <v>6.4279799999999998E-2</v>
      </c>
      <c r="AX281">
        <f t="shared" si="175"/>
        <v>0</v>
      </c>
      <c r="BC281">
        <f t="shared" si="208"/>
        <v>2291</v>
      </c>
      <c r="BD281">
        <f t="shared" si="196"/>
        <v>2040</v>
      </c>
      <c r="BE281" cm="1">
        <f t="array" ref="BE281">IF(BD281&gt;=MAX($D$3:$D$100),MAX($D$3:$D$100),IF(BC281&lt;$D$3,$D$3,INDEX($D$3:$D$100,MATCH(BC281,$D$3:$D$100)+1)))</f>
        <v>2040</v>
      </c>
      <c r="BF281">
        <f t="shared" si="197"/>
        <v>0.40600000000000003</v>
      </c>
      <c r="BG281">
        <f t="shared" si="198"/>
        <v>0.40600000000000003</v>
      </c>
      <c r="BH281">
        <f t="shared" si="199"/>
        <v>0.40600000000000003</v>
      </c>
      <c r="BI281">
        <f t="shared" si="176"/>
        <v>432.79600000000005</v>
      </c>
      <c r="BJ281">
        <f t="shared" si="177"/>
        <v>0</v>
      </c>
      <c r="BM281" s="1" t="str" cm="1">
        <f t="array" ref="BM281">IF(INDEX(Utilities!281:281,$B$15 + 6)="","",INDEX(Utilities!281:281,$B$15 + 6))</f>
        <v/>
      </c>
      <c r="BO281">
        <f t="shared" si="209"/>
        <v>2291</v>
      </c>
      <c r="BP281">
        <f t="shared" si="200"/>
        <v>2040</v>
      </c>
      <c r="BQ281" cm="1">
        <f t="array" ref="BQ281">IF(BP281&gt;=MAX($D$3:$D$100),MAX($D$3:$D$100),IF(BO281&lt;$D$3,$D$3,INDEX($D$3:$D$100,MATCH(BO281,$D$3:$D$100)+1)))</f>
        <v>2040</v>
      </c>
      <c r="BR281">
        <f t="shared" si="201"/>
        <v>6.1510000000000007</v>
      </c>
      <c r="BS281">
        <f t="shared" si="202"/>
        <v>6.1510000000000007</v>
      </c>
      <c r="BT281">
        <f t="shared" si="203"/>
        <v>6.1510000000000007</v>
      </c>
      <c r="BU281">
        <f t="shared" si="178"/>
        <v>6556.9660000000003</v>
      </c>
      <c r="BV281">
        <f t="shared" si="179"/>
        <v>0</v>
      </c>
    </row>
    <row r="282" spans="7:74" x14ac:dyDescent="0.25">
      <c r="G282">
        <f t="shared" si="204"/>
        <v>2292</v>
      </c>
      <c r="H282">
        <f t="shared" si="180"/>
        <v>2040</v>
      </c>
      <c r="I282" cm="1">
        <f t="array" ref="I282">IF(H282&gt;=MAX($D$3:$D$100),MAX($D$3:$D$100),IF(G282&lt;$D$3,$D$3,INDEX($D$3:$D$100,MATCH(G282,$D$3:$D$100)+1)))</f>
        <v>2040</v>
      </c>
      <c r="J282">
        <f t="shared" si="181"/>
        <v>4.0300000000000002E-2</v>
      </c>
      <c r="K282">
        <f t="shared" si="182"/>
        <v>4.0300000000000002E-2</v>
      </c>
      <c r="L282">
        <f t="shared" si="183"/>
        <v>4.0300000000000002E-2</v>
      </c>
      <c r="M282">
        <f t="shared" si="168"/>
        <v>42.959800000000001</v>
      </c>
      <c r="N282">
        <f t="shared" si="169"/>
        <v>0</v>
      </c>
      <c r="S282">
        <f t="shared" si="205"/>
        <v>2292</v>
      </c>
      <c r="T282">
        <f t="shared" si="184"/>
        <v>2040</v>
      </c>
      <c r="U282" cm="1">
        <f t="array" ref="U282">IF(T282&gt;=MAX($D$3:$D$100),MAX($D$3:$D$100),IF(S282&lt;$D$3,$D$3,INDEX($D$3:$D$100,MATCH(S282,$D$3:$D$100)+1)))</f>
        <v>2040</v>
      </c>
      <c r="V282">
        <f t="shared" si="185"/>
        <v>2.73E-5</v>
      </c>
      <c r="W282">
        <f t="shared" si="186"/>
        <v>2.73E-5</v>
      </c>
      <c r="X282">
        <f t="shared" si="187"/>
        <v>2.73E-5</v>
      </c>
      <c r="Y282">
        <f t="shared" si="170"/>
        <v>2.9101800000000001E-2</v>
      </c>
      <c r="Z282">
        <f t="shared" si="171"/>
        <v>0</v>
      </c>
      <c r="AE282">
        <f t="shared" si="206"/>
        <v>2292</v>
      </c>
      <c r="AF282">
        <f t="shared" si="188"/>
        <v>2040</v>
      </c>
      <c r="AG282" cm="1">
        <f t="array" ref="AG282">IF(AF282&gt;=MAX($D$3:$D$100),MAX($D$3:$D$100),IF(AE282&lt;$D$3,$D$3,INDEX($D$3:$D$100,MATCH(AE282,$D$3:$D$100)+1)))</f>
        <v>2040</v>
      </c>
      <c r="AH282">
        <f t="shared" si="189"/>
        <v>2.6800000000000001E-4</v>
      </c>
      <c r="AI282">
        <f t="shared" si="190"/>
        <v>2.6800000000000001E-4</v>
      </c>
      <c r="AJ282">
        <f t="shared" si="191"/>
        <v>2.6800000000000001E-4</v>
      </c>
      <c r="AK282">
        <f t="shared" si="172"/>
        <v>0.285688</v>
      </c>
      <c r="AL282">
        <f t="shared" si="173"/>
        <v>0</v>
      </c>
      <c r="AQ282">
        <f t="shared" si="207"/>
        <v>2292</v>
      </c>
      <c r="AR282">
        <f t="shared" si="192"/>
        <v>2040</v>
      </c>
      <c r="AS282" cm="1">
        <f t="array" ref="AS282">IF(AR282&gt;=MAX($D$3:$D$100),MAX($D$3:$D$100),IF(AQ282&lt;$D$3,$D$3,INDEX($D$3:$D$100,MATCH(AQ282,$D$3:$D$100)+1)))</f>
        <v>2040</v>
      </c>
      <c r="AT282">
        <f t="shared" si="193"/>
        <v>6.0300000000000002E-5</v>
      </c>
      <c r="AU282">
        <f t="shared" si="194"/>
        <v>6.0300000000000002E-5</v>
      </c>
      <c r="AV282">
        <f t="shared" si="195"/>
        <v>6.0300000000000002E-5</v>
      </c>
      <c r="AW282">
        <f t="shared" si="174"/>
        <v>6.4279799999999998E-2</v>
      </c>
      <c r="AX282">
        <f t="shared" si="175"/>
        <v>0</v>
      </c>
      <c r="BC282">
        <f t="shared" si="208"/>
        <v>2292</v>
      </c>
      <c r="BD282">
        <f t="shared" si="196"/>
        <v>2040</v>
      </c>
      <c r="BE282" cm="1">
        <f t="array" ref="BE282">IF(BD282&gt;=MAX($D$3:$D$100),MAX($D$3:$D$100),IF(BC282&lt;$D$3,$D$3,INDEX($D$3:$D$100,MATCH(BC282,$D$3:$D$100)+1)))</f>
        <v>2040</v>
      </c>
      <c r="BF282">
        <f t="shared" si="197"/>
        <v>0.40600000000000003</v>
      </c>
      <c r="BG282">
        <f t="shared" si="198"/>
        <v>0.40600000000000003</v>
      </c>
      <c r="BH282">
        <f t="shared" si="199"/>
        <v>0.40600000000000003</v>
      </c>
      <c r="BI282">
        <f t="shared" si="176"/>
        <v>432.79600000000005</v>
      </c>
      <c r="BJ282">
        <f t="shared" si="177"/>
        <v>0</v>
      </c>
      <c r="BM282" s="1" t="str" cm="1">
        <f t="array" ref="BM282">IF(INDEX(Utilities!282:282,$B$15 + 6)="","",INDEX(Utilities!282:282,$B$15 + 6))</f>
        <v/>
      </c>
      <c r="BO282">
        <f t="shared" si="209"/>
        <v>2292</v>
      </c>
      <c r="BP282">
        <f t="shared" si="200"/>
        <v>2040</v>
      </c>
      <c r="BQ282" cm="1">
        <f t="array" ref="BQ282">IF(BP282&gt;=MAX($D$3:$D$100),MAX($D$3:$D$100),IF(BO282&lt;$D$3,$D$3,INDEX($D$3:$D$100,MATCH(BO282,$D$3:$D$100)+1)))</f>
        <v>2040</v>
      </c>
      <c r="BR282">
        <f t="shared" si="201"/>
        <v>6.1510000000000007</v>
      </c>
      <c r="BS282">
        <f t="shared" si="202"/>
        <v>6.1510000000000007</v>
      </c>
      <c r="BT282">
        <f t="shared" si="203"/>
        <v>6.1510000000000007</v>
      </c>
      <c r="BU282">
        <f t="shared" si="178"/>
        <v>6556.9660000000003</v>
      </c>
      <c r="BV282">
        <f t="shared" si="179"/>
        <v>0</v>
      </c>
    </row>
    <row r="283" spans="7:74" x14ac:dyDescent="0.25">
      <c r="G283">
        <f t="shared" si="204"/>
        <v>2293</v>
      </c>
      <c r="H283">
        <f t="shared" si="180"/>
        <v>2040</v>
      </c>
      <c r="I283" cm="1">
        <f t="array" ref="I283">IF(H283&gt;=MAX($D$3:$D$100),MAX($D$3:$D$100),IF(G283&lt;$D$3,$D$3,INDEX($D$3:$D$100,MATCH(G283,$D$3:$D$100)+1)))</f>
        <v>2040</v>
      </c>
      <c r="J283">
        <f t="shared" si="181"/>
        <v>4.0300000000000002E-2</v>
      </c>
      <c r="K283">
        <f t="shared" si="182"/>
        <v>4.0300000000000002E-2</v>
      </c>
      <c r="L283">
        <f t="shared" si="183"/>
        <v>4.0300000000000002E-2</v>
      </c>
      <c r="M283">
        <f t="shared" si="168"/>
        <v>42.959800000000001</v>
      </c>
      <c r="N283">
        <f t="shared" si="169"/>
        <v>0</v>
      </c>
      <c r="S283">
        <f t="shared" si="205"/>
        <v>2293</v>
      </c>
      <c r="T283">
        <f t="shared" si="184"/>
        <v>2040</v>
      </c>
      <c r="U283" cm="1">
        <f t="array" ref="U283">IF(T283&gt;=MAX($D$3:$D$100),MAX($D$3:$D$100),IF(S283&lt;$D$3,$D$3,INDEX($D$3:$D$100,MATCH(S283,$D$3:$D$100)+1)))</f>
        <v>2040</v>
      </c>
      <c r="V283">
        <f t="shared" si="185"/>
        <v>2.73E-5</v>
      </c>
      <c r="W283">
        <f t="shared" si="186"/>
        <v>2.73E-5</v>
      </c>
      <c r="X283">
        <f t="shared" si="187"/>
        <v>2.73E-5</v>
      </c>
      <c r="Y283">
        <f t="shared" si="170"/>
        <v>2.9101800000000001E-2</v>
      </c>
      <c r="Z283">
        <f t="shared" si="171"/>
        <v>0</v>
      </c>
      <c r="AE283">
        <f t="shared" si="206"/>
        <v>2293</v>
      </c>
      <c r="AF283">
        <f t="shared" si="188"/>
        <v>2040</v>
      </c>
      <c r="AG283" cm="1">
        <f t="array" ref="AG283">IF(AF283&gt;=MAX($D$3:$D$100),MAX($D$3:$D$100),IF(AE283&lt;$D$3,$D$3,INDEX($D$3:$D$100,MATCH(AE283,$D$3:$D$100)+1)))</f>
        <v>2040</v>
      </c>
      <c r="AH283">
        <f t="shared" si="189"/>
        <v>2.6800000000000001E-4</v>
      </c>
      <c r="AI283">
        <f t="shared" si="190"/>
        <v>2.6800000000000001E-4</v>
      </c>
      <c r="AJ283">
        <f t="shared" si="191"/>
        <v>2.6800000000000001E-4</v>
      </c>
      <c r="AK283">
        <f t="shared" si="172"/>
        <v>0.285688</v>
      </c>
      <c r="AL283">
        <f t="shared" si="173"/>
        <v>0</v>
      </c>
      <c r="AQ283">
        <f t="shared" si="207"/>
        <v>2293</v>
      </c>
      <c r="AR283">
        <f t="shared" si="192"/>
        <v>2040</v>
      </c>
      <c r="AS283" cm="1">
        <f t="array" ref="AS283">IF(AR283&gt;=MAX($D$3:$D$100),MAX($D$3:$D$100),IF(AQ283&lt;$D$3,$D$3,INDEX($D$3:$D$100,MATCH(AQ283,$D$3:$D$100)+1)))</f>
        <v>2040</v>
      </c>
      <c r="AT283">
        <f t="shared" si="193"/>
        <v>6.0300000000000002E-5</v>
      </c>
      <c r="AU283">
        <f t="shared" si="194"/>
        <v>6.0300000000000002E-5</v>
      </c>
      <c r="AV283">
        <f t="shared" si="195"/>
        <v>6.0300000000000002E-5</v>
      </c>
      <c r="AW283">
        <f t="shared" si="174"/>
        <v>6.4279799999999998E-2</v>
      </c>
      <c r="AX283">
        <f t="shared" si="175"/>
        <v>0</v>
      </c>
      <c r="BC283">
        <f t="shared" si="208"/>
        <v>2293</v>
      </c>
      <c r="BD283">
        <f t="shared" si="196"/>
        <v>2040</v>
      </c>
      <c r="BE283" cm="1">
        <f t="array" ref="BE283">IF(BD283&gt;=MAX($D$3:$D$100),MAX($D$3:$D$100),IF(BC283&lt;$D$3,$D$3,INDEX($D$3:$D$100,MATCH(BC283,$D$3:$D$100)+1)))</f>
        <v>2040</v>
      </c>
      <c r="BF283">
        <f t="shared" si="197"/>
        <v>0.40600000000000003</v>
      </c>
      <c r="BG283">
        <f t="shared" si="198"/>
        <v>0.40600000000000003</v>
      </c>
      <c r="BH283">
        <f t="shared" si="199"/>
        <v>0.40600000000000003</v>
      </c>
      <c r="BI283">
        <f t="shared" si="176"/>
        <v>432.79600000000005</v>
      </c>
      <c r="BJ283">
        <f t="shared" si="177"/>
        <v>0</v>
      </c>
      <c r="BM283" s="1" t="str" cm="1">
        <f t="array" ref="BM283">IF(INDEX(Utilities!283:283,$B$15 + 6)="","",INDEX(Utilities!283:283,$B$15 + 6))</f>
        <v/>
      </c>
      <c r="BO283">
        <f t="shared" si="209"/>
        <v>2293</v>
      </c>
      <c r="BP283">
        <f t="shared" si="200"/>
        <v>2040</v>
      </c>
      <c r="BQ283" cm="1">
        <f t="array" ref="BQ283">IF(BP283&gt;=MAX($D$3:$D$100),MAX($D$3:$D$100),IF(BO283&lt;$D$3,$D$3,INDEX($D$3:$D$100,MATCH(BO283,$D$3:$D$100)+1)))</f>
        <v>2040</v>
      </c>
      <c r="BR283">
        <f t="shared" si="201"/>
        <v>6.1510000000000007</v>
      </c>
      <c r="BS283">
        <f t="shared" si="202"/>
        <v>6.1510000000000007</v>
      </c>
      <c r="BT283">
        <f t="shared" si="203"/>
        <v>6.1510000000000007</v>
      </c>
      <c r="BU283">
        <f t="shared" si="178"/>
        <v>6556.9660000000003</v>
      </c>
      <c r="BV283">
        <f t="shared" si="179"/>
        <v>0</v>
      </c>
    </row>
    <row r="284" spans="7:74" x14ac:dyDescent="0.25">
      <c r="G284">
        <f t="shared" si="204"/>
        <v>2294</v>
      </c>
      <c r="H284">
        <f t="shared" si="180"/>
        <v>2040</v>
      </c>
      <c r="I284" cm="1">
        <f t="array" ref="I284">IF(H284&gt;=MAX($D$3:$D$100),MAX($D$3:$D$100),IF(G284&lt;$D$3,$D$3,INDEX($D$3:$D$100,MATCH(G284,$D$3:$D$100)+1)))</f>
        <v>2040</v>
      </c>
      <c r="J284">
        <f t="shared" si="181"/>
        <v>4.0300000000000002E-2</v>
      </c>
      <c r="K284">
        <f t="shared" si="182"/>
        <v>4.0300000000000002E-2</v>
      </c>
      <c r="L284">
        <f t="shared" si="183"/>
        <v>4.0300000000000002E-2</v>
      </c>
      <c r="M284">
        <f t="shared" si="168"/>
        <v>42.959800000000001</v>
      </c>
      <c r="N284">
        <f t="shared" si="169"/>
        <v>0</v>
      </c>
      <c r="S284">
        <f t="shared" si="205"/>
        <v>2294</v>
      </c>
      <c r="T284">
        <f t="shared" si="184"/>
        <v>2040</v>
      </c>
      <c r="U284" cm="1">
        <f t="array" ref="U284">IF(T284&gt;=MAX($D$3:$D$100),MAX($D$3:$D$100),IF(S284&lt;$D$3,$D$3,INDEX($D$3:$D$100,MATCH(S284,$D$3:$D$100)+1)))</f>
        <v>2040</v>
      </c>
      <c r="V284">
        <f t="shared" si="185"/>
        <v>2.73E-5</v>
      </c>
      <c r="W284">
        <f t="shared" si="186"/>
        <v>2.73E-5</v>
      </c>
      <c r="X284">
        <f t="shared" si="187"/>
        <v>2.73E-5</v>
      </c>
      <c r="Y284">
        <f t="shared" si="170"/>
        <v>2.9101800000000001E-2</v>
      </c>
      <c r="Z284">
        <f t="shared" si="171"/>
        <v>0</v>
      </c>
      <c r="AE284">
        <f t="shared" si="206"/>
        <v>2294</v>
      </c>
      <c r="AF284">
        <f t="shared" si="188"/>
        <v>2040</v>
      </c>
      <c r="AG284" cm="1">
        <f t="array" ref="AG284">IF(AF284&gt;=MAX($D$3:$D$100),MAX($D$3:$D$100),IF(AE284&lt;$D$3,$D$3,INDEX($D$3:$D$100,MATCH(AE284,$D$3:$D$100)+1)))</f>
        <v>2040</v>
      </c>
      <c r="AH284">
        <f t="shared" si="189"/>
        <v>2.6800000000000001E-4</v>
      </c>
      <c r="AI284">
        <f t="shared" si="190"/>
        <v>2.6800000000000001E-4</v>
      </c>
      <c r="AJ284">
        <f t="shared" si="191"/>
        <v>2.6800000000000001E-4</v>
      </c>
      <c r="AK284">
        <f t="shared" si="172"/>
        <v>0.285688</v>
      </c>
      <c r="AL284">
        <f t="shared" si="173"/>
        <v>0</v>
      </c>
      <c r="AQ284">
        <f t="shared" si="207"/>
        <v>2294</v>
      </c>
      <c r="AR284">
        <f t="shared" si="192"/>
        <v>2040</v>
      </c>
      <c r="AS284" cm="1">
        <f t="array" ref="AS284">IF(AR284&gt;=MAX($D$3:$D$100),MAX($D$3:$D$100),IF(AQ284&lt;$D$3,$D$3,INDEX($D$3:$D$100,MATCH(AQ284,$D$3:$D$100)+1)))</f>
        <v>2040</v>
      </c>
      <c r="AT284">
        <f t="shared" si="193"/>
        <v>6.0300000000000002E-5</v>
      </c>
      <c r="AU284">
        <f t="shared" si="194"/>
        <v>6.0300000000000002E-5</v>
      </c>
      <c r="AV284">
        <f t="shared" si="195"/>
        <v>6.0300000000000002E-5</v>
      </c>
      <c r="AW284">
        <f t="shared" si="174"/>
        <v>6.4279799999999998E-2</v>
      </c>
      <c r="AX284">
        <f t="shared" si="175"/>
        <v>0</v>
      </c>
      <c r="BC284">
        <f t="shared" si="208"/>
        <v>2294</v>
      </c>
      <c r="BD284">
        <f t="shared" si="196"/>
        <v>2040</v>
      </c>
      <c r="BE284" cm="1">
        <f t="array" ref="BE284">IF(BD284&gt;=MAX($D$3:$D$100),MAX($D$3:$D$100),IF(BC284&lt;$D$3,$D$3,INDEX($D$3:$D$100,MATCH(BC284,$D$3:$D$100)+1)))</f>
        <v>2040</v>
      </c>
      <c r="BF284">
        <f t="shared" si="197"/>
        <v>0.40600000000000003</v>
      </c>
      <c r="BG284">
        <f t="shared" si="198"/>
        <v>0.40600000000000003</v>
      </c>
      <c r="BH284">
        <f t="shared" si="199"/>
        <v>0.40600000000000003</v>
      </c>
      <c r="BI284">
        <f t="shared" si="176"/>
        <v>432.79600000000005</v>
      </c>
      <c r="BJ284">
        <f t="shared" si="177"/>
        <v>0</v>
      </c>
      <c r="BM284" s="1" t="str" cm="1">
        <f t="array" ref="BM284">IF(INDEX(Utilities!284:284,$B$15 + 6)="","",INDEX(Utilities!284:284,$B$15 + 6))</f>
        <v/>
      </c>
      <c r="BO284">
        <f t="shared" si="209"/>
        <v>2294</v>
      </c>
      <c r="BP284">
        <f t="shared" si="200"/>
        <v>2040</v>
      </c>
      <c r="BQ284" cm="1">
        <f t="array" ref="BQ284">IF(BP284&gt;=MAX($D$3:$D$100),MAX($D$3:$D$100),IF(BO284&lt;$D$3,$D$3,INDEX($D$3:$D$100,MATCH(BO284,$D$3:$D$100)+1)))</f>
        <v>2040</v>
      </c>
      <c r="BR284">
        <f t="shared" si="201"/>
        <v>6.1510000000000007</v>
      </c>
      <c r="BS284">
        <f t="shared" si="202"/>
        <v>6.1510000000000007</v>
      </c>
      <c r="BT284">
        <f t="shared" si="203"/>
        <v>6.1510000000000007</v>
      </c>
      <c r="BU284">
        <f t="shared" si="178"/>
        <v>6556.9660000000003</v>
      </c>
      <c r="BV284">
        <f t="shared" si="179"/>
        <v>0</v>
      </c>
    </row>
    <row r="285" spans="7:74" x14ac:dyDescent="0.25">
      <c r="G285">
        <f t="shared" si="204"/>
        <v>2295</v>
      </c>
      <c r="H285">
        <f t="shared" si="180"/>
        <v>2040</v>
      </c>
      <c r="I285" cm="1">
        <f t="array" ref="I285">IF(H285&gt;=MAX($D$3:$D$100),MAX($D$3:$D$100),IF(G285&lt;$D$3,$D$3,INDEX($D$3:$D$100,MATCH(G285,$D$3:$D$100)+1)))</f>
        <v>2040</v>
      </c>
      <c r="J285">
        <f t="shared" si="181"/>
        <v>4.0300000000000002E-2</v>
      </c>
      <c r="K285">
        <f t="shared" si="182"/>
        <v>4.0300000000000002E-2</v>
      </c>
      <c r="L285">
        <f t="shared" si="183"/>
        <v>4.0300000000000002E-2</v>
      </c>
      <c r="M285">
        <f t="shared" si="168"/>
        <v>42.959800000000001</v>
      </c>
      <c r="N285">
        <f t="shared" si="169"/>
        <v>0</v>
      </c>
      <c r="S285">
        <f t="shared" si="205"/>
        <v>2295</v>
      </c>
      <c r="T285">
        <f t="shared" si="184"/>
        <v>2040</v>
      </c>
      <c r="U285" cm="1">
        <f t="array" ref="U285">IF(T285&gt;=MAX($D$3:$D$100),MAX($D$3:$D$100),IF(S285&lt;$D$3,$D$3,INDEX($D$3:$D$100,MATCH(S285,$D$3:$D$100)+1)))</f>
        <v>2040</v>
      </c>
      <c r="V285">
        <f t="shared" si="185"/>
        <v>2.73E-5</v>
      </c>
      <c r="W285">
        <f t="shared" si="186"/>
        <v>2.73E-5</v>
      </c>
      <c r="X285">
        <f t="shared" si="187"/>
        <v>2.73E-5</v>
      </c>
      <c r="Y285">
        <f t="shared" si="170"/>
        <v>2.9101800000000001E-2</v>
      </c>
      <c r="Z285">
        <f t="shared" si="171"/>
        <v>0</v>
      </c>
      <c r="AE285">
        <f t="shared" si="206"/>
        <v>2295</v>
      </c>
      <c r="AF285">
        <f t="shared" si="188"/>
        <v>2040</v>
      </c>
      <c r="AG285" cm="1">
        <f t="array" ref="AG285">IF(AF285&gt;=MAX($D$3:$D$100),MAX($D$3:$D$100),IF(AE285&lt;$D$3,$D$3,INDEX($D$3:$D$100,MATCH(AE285,$D$3:$D$100)+1)))</f>
        <v>2040</v>
      </c>
      <c r="AH285">
        <f t="shared" si="189"/>
        <v>2.6800000000000001E-4</v>
      </c>
      <c r="AI285">
        <f t="shared" si="190"/>
        <v>2.6800000000000001E-4</v>
      </c>
      <c r="AJ285">
        <f t="shared" si="191"/>
        <v>2.6800000000000001E-4</v>
      </c>
      <c r="AK285">
        <f t="shared" si="172"/>
        <v>0.285688</v>
      </c>
      <c r="AL285">
        <f t="shared" si="173"/>
        <v>0</v>
      </c>
      <c r="AQ285">
        <f t="shared" si="207"/>
        <v>2295</v>
      </c>
      <c r="AR285">
        <f t="shared" si="192"/>
        <v>2040</v>
      </c>
      <c r="AS285" cm="1">
        <f t="array" ref="AS285">IF(AR285&gt;=MAX($D$3:$D$100),MAX($D$3:$D$100),IF(AQ285&lt;$D$3,$D$3,INDEX($D$3:$D$100,MATCH(AQ285,$D$3:$D$100)+1)))</f>
        <v>2040</v>
      </c>
      <c r="AT285">
        <f t="shared" si="193"/>
        <v>6.0300000000000002E-5</v>
      </c>
      <c r="AU285">
        <f t="shared" si="194"/>
        <v>6.0300000000000002E-5</v>
      </c>
      <c r="AV285">
        <f t="shared" si="195"/>
        <v>6.0300000000000002E-5</v>
      </c>
      <c r="AW285">
        <f t="shared" si="174"/>
        <v>6.4279799999999998E-2</v>
      </c>
      <c r="AX285">
        <f t="shared" si="175"/>
        <v>0</v>
      </c>
      <c r="BC285">
        <f t="shared" si="208"/>
        <v>2295</v>
      </c>
      <c r="BD285">
        <f t="shared" si="196"/>
        <v>2040</v>
      </c>
      <c r="BE285" cm="1">
        <f t="array" ref="BE285">IF(BD285&gt;=MAX($D$3:$D$100),MAX($D$3:$D$100),IF(BC285&lt;$D$3,$D$3,INDEX($D$3:$D$100,MATCH(BC285,$D$3:$D$100)+1)))</f>
        <v>2040</v>
      </c>
      <c r="BF285">
        <f t="shared" si="197"/>
        <v>0.40600000000000003</v>
      </c>
      <c r="BG285">
        <f t="shared" si="198"/>
        <v>0.40600000000000003</v>
      </c>
      <c r="BH285">
        <f t="shared" si="199"/>
        <v>0.40600000000000003</v>
      </c>
      <c r="BI285">
        <f t="shared" si="176"/>
        <v>432.79600000000005</v>
      </c>
      <c r="BJ285">
        <f t="shared" si="177"/>
        <v>0</v>
      </c>
      <c r="BM285" s="1" t="str" cm="1">
        <f t="array" ref="BM285">IF(INDEX(Utilities!285:285,$B$15 + 6)="","",INDEX(Utilities!285:285,$B$15 + 6))</f>
        <v/>
      </c>
      <c r="BO285">
        <f t="shared" si="209"/>
        <v>2295</v>
      </c>
      <c r="BP285">
        <f t="shared" si="200"/>
        <v>2040</v>
      </c>
      <c r="BQ285" cm="1">
        <f t="array" ref="BQ285">IF(BP285&gt;=MAX($D$3:$D$100),MAX($D$3:$D$100),IF(BO285&lt;$D$3,$D$3,INDEX($D$3:$D$100,MATCH(BO285,$D$3:$D$100)+1)))</f>
        <v>2040</v>
      </c>
      <c r="BR285">
        <f t="shared" si="201"/>
        <v>6.1510000000000007</v>
      </c>
      <c r="BS285">
        <f t="shared" si="202"/>
        <v>6.1510000000000007</v>
      </c>
      <c r="BT285">
        <f t="shared" si="203"/>
        <v>6.1510000000000007</v>
      </c>
      <c r="BU285">
        <f t="shared" si="178"/>
        <v>6556.9660000000003</v>
      </c>
      <c r="BV285">
        <f t="shared" si="179"/>
        <v>0</v>
      </c>
    </row>
    <row r="286" spans="7:74" x14ac:dyDescent="0.25">
      <c r="G286">
        <f t="shared" si="204"/>
        <v>2296</v>
      </c>
      <c r="H286">
        <f t="shared" si="180"/>
        <v>2040</v>
      </c>
      <c r="I286" cm="1">
        <f t="array" ref="I286">IF(H286&gt;=MAX($D$3:$D$100),MAX($D$3:$D$100),IF(G286&lt;$D$3,$D$3,INDEX($D$3:$D$100,MATCH(G286,$D$3:$D$100)+1)))</f>
        <v>2040</v>
      </c>
      <c r="J286">
        <f t="shared" si="181"/>
        <v>4.0300000000000002E-2</v>
      </c>
      <c r="K286">
        <f t="shared" si="182"/>
        <v>4.0300000000000002E-2</v>
      </c>
      <c r="L286">
        <f t="shared" si="183"/>
        <v>4.0300000000000002E-2</v>
      </c>
      <c r="M286">
        <f t="shared" si="168"/>
        <v>42.959800000000001</v>
      </c>
      <c r="N286">
        <f t="shared" si="169"/>
        <v>0</v>
      </c>
      <c r="S286">
        <f t="shared" si="205"/>
        <v>2296</v>
      </c>
      <c r="T286">
        <f t="shared" si="184"/>
        <v>2040</v>
      </c>
      <c r="U286" cm="1">
        <f t="array" ref="U286">IF(T286&gt;=MAX($D$3:$D$100),MAX($D$3:$D$100),IF(S286&lt;$D$3,$D$3,INDEX($D$3:$D$100,MATCH(S286,$D$3:$D$100)+1)))</f>
        <v>2040</v>
      </c>
      <c r="V286">
        <f t="shared" si="185"/>
        <v>2.73E-5</v>
      </c>
      <c r="W286">
        <f t="shared" si="186"/>
        <v>2.73E-5</v>
      </c>
      <c r="X286">
        <f t="shared" si="187"/>
        <v>2.73E-5</v>
      </c>
      <c r="Y286">
        <f t="shared" si="170"/>
        <v>2.9101800000000001E-2</v>
      </c>
      <c r="Z286">
        <f t="shared" si="171"/>
        <v>0</v>
      </c>
      <c r="AE286">
        <f t="shared" si="206"/>
        <v>2296</v>
      </c>
      <c r="AF286">
        <f t="shared" si="188"/>
        <v>2040</v>
      </c>
      <c r="AG286" cm="1">
        <f t="array" ref="AG286">IF(AF286&gt;=MAX($D$3:$D$100),MAX($D$3:$D$100),IF(AE286&lt;$D$3,$D$3,INDEX($D$3:$D$100,MATCH(AE286,$D$3:$D$100)+1)))</f>
        <v>2040</v>
      </c>
      <c r="AH286">
        <f t="shared" si="189"/>
        <v>2.6800000000000001E-4</v>
      </c>
      <c r="AI286">
        <f t="shared" si="190"/>
        <v>2.6800000000000001E-4</v>
      </c>
      <c r="AJ286">
        <f t="shared" si="191"/>
        <v>2.6800000000000001E-4</v>
      </c>
      <c r="AK286">
        <f t="shared" si="172"/>
        <v>0.285688</v>
      </c>
      <c r="AL286">
        <f t="shared" si="173"/>
        <v>0</v>
      </c>
      <c r="AQ286">
        <f t="shared" si="207"/>
        <v>2296</v>
      </c>
      <c r="AR286">
        <f t="shared" si="192"/>
        <v>2040</v>
      </c>
      <c r="AS286" cm="1">
        <f t="array" ref="AS286">IF(AR286&gt;=MAX($D$3:$D$100),MAX($D$3:$D$100),IF(AQ286&lt;$D$3,$D$3,INDEX($D$3:$D$100,MATCH(AQ286,$D$3:$D$100)+1)))</f>
        <v>2040</v>
      </c>
      <c r="AT286">
        <f t="shared" si="193"/>
        <v>6.0300000000000002E-5</v>
      </c>
      <c r="AU286">
        <f t="shared" si="194"/>
        <v>6.0300000000000002E-5</v>
      </c>
      <c r="AV286">
        <f t="shared" si="195"/>
        <v>6.0300000000000002E-5</v>
      </c>
      <c r="AW286">
        <f t="shared" si="174"/>
        <v>6.4279799999999998E-2</v>
      </c>
      <c r="AX286">
        <f t="shared" si="175"/>
        <v>0</v>
      </c>
      <c r="BC286">
        <f t="shared" si="208"/>
        <v>2296</v>
      </c>
      <c r="BD286">
        <f t="shared" si="196"/>
        <v>2040</v>
      </c>
      <c r="BE286" cm="1">
        <f t="array" ref="BE286">IF(BD286&gt;=MAX($D$3:$D$100),MAX($D$3:$D$100),IF(BC286&lt;$D$3,$D$3,INDEX($D$3:$D$100,MATCH(BC286,$D$3:$D$100)+1)))</f>
        <v>2040</v>
      </c>
      <c r="BF286">
        <f t="shared" si="197"/>
        <v>0.40600000000000003</v>
      </c>
      <c r="BG286">
        <f t="shared" si="198"/>
        <v>0.40600000000000003</v>
      </c>
      <c r="BH286">
        <f t="shared" si="199"/>
        <v>0.40600000000000003</v>
      </c>
      <c r="BI286">
        <f t="shared" si="176"/>
        <v>432.79600000000005</v>
      </c>
      <c r="BJ286">
        <f t="shared" si="177"/>
        <v>0</v>
      </c>
      <c r="BM286" s="1" t="str" cm="1">
        <f t="array" ref="BM286">IF(INDEX(Utilities!286:286,$B$15 + 6)="","",INDEX(Utilities!286:286,$B$15 + 6))</f>
        <v/>
      </c>
      <c r="BO286">
        <f t="shared" si="209"/>
        <v>2296</v>
      </c>
      <c r="BP286">
        <f t="shared" si="200"/>
        <v>2040</v>
      </c>
      <c r="BQ286" cm="1">
        <f t="array" ref="BQ286">IF(BP286&gt;=MAX($D$3:$D$100),MAX($D$3:$D$100),IF(BO286&lt;$D$3,$D$3,INDEX($D$3:$D$100,MATCH(BO286,$D$3:$D$100)+1)))</f>
        <v>2040</v>
      </c>
      <c r="BR286">
        <f t="shared" si="201"/>
        <v>6.1510000000000007</v>
      </c>
      <c r="BS286">
        <f t="shared" si="202"/>
        <v>6.1510000000000007</v>
      </c>
      <c r="BT286">
        <f t="shared" si="203"/>
        <v>6.1510000000000007</v>
      </c>
      <c r="BU286">
        <f t="shared" si="178"/>
        <v>6556.9660000000003</v>
      </c>
      <c r="BV286">
        <f t="shared" si="179"/>
        <v>0</v>
      </c>
    </row>
    <row r="287" spans="7:74" x14ac:dyDescent="0.25">
      <c r="G287">
        <f t="shared" si="204"/>
        <v>2297</v>
      </c>
      <c r="H287">
        <f t="shared" si="180"/>
        <v>2040</v>
      </c>
      <c r="I287" cm="1">
        <f t="array" ref="I287">IF(H287&gt;=MAX($D$3:$D$100),MAX($D$3:$D$100),IF(G287&lt;$D$3,$D$3,INDEX($D$3:$D$100,MATCH(G287,$D$3:$D$100)+1)))</f>
        <v>2040</v>
      </c>
      <c r="J287">
        <f t="shared" si="181"/>
        <v>4.0300000000000002E-2</v>
      </c>
      <c r="K287">
        <f t="shared" si="182"/>
        <v>4.0300000000000002E-2</v>
      </c>
      <c r="L287">
        <f t="shared" si="183"/>
        <v>4.0300000000000002E-2</v>
      </c>
      <c r="M287">
        <f t="shared" si="168"/>
        <v>42.959800000000001</v>
      </c>
      <c r="N287">
        <f t="shared" si="169"/>
        <v>0</v>
      </c>
      <c r="S287">
        <f t="shared" si="205"/>
        <v>2297</v>
      </c>
      <c r="T287">
        <f t="shared" si="184"/>
        <v>2040</v>
      </c>
      <c r="U287" cm="1">
        <f t="array" ref="U287">IF(T287&gt;=MAX($D$3:$D$100),MAX($D$3:$D$100),IF(S287&lt;$D$3,$D$3,INDEX($D$3:$D$100,MATCH(S287,$D$3:$D$100)+1)))</f>
        <v>2040</v>
      </c>
      <c r="V287">
        <f t="shared" si="185"/>
        <v>2.73E-5</v>
      </c>
      <c r="W287">
        <f t="shared" si="186"/>
        <v>2.73E-5</v>
      </c>
      <c r="X287">
        <f t="shared" si="187"/>
        <v>2.73E-5</v>
      </c>
      <c r="Y287">
        <f t="shared" si="170"/>
        <v>2.9101800000000001E-2</v>
      </c>
      <c r="Z287">
        <f t="shared" si="171"/>
        <v>0</v>
      </c>
      <c r="AE287">
        <f t="shared" si="206"/>
        <v>2297</v>
      </c>
      <c r="AF287">
        <f t="shared" si="188"/>
        <v>2040</v>
      </c>
      <c r="AG287" cm="1">
        <f t="array" ref="AG287">IF(AF287&gt;=MAX($D$3:$D$100),MAX($D$3:$D$100),IF(AE287&lt;$D$3,$D$3,INDEX($D$3:$D$100,MATCH(AE287,$D$3:$D$100)+1)))</f>
        <v>2040</v>
      </c>
      <c r="AH287">
        <f t="shared" si="189"/>
        <v>2.6800000000000001E-4</v>
      </c>
      <c r="AI287">
        <f t="shared" si="190"/>
        <v>2.6800000000000001E-4</v>
      </c>
      <c r="AJ287">
        <f t="shared" si="191"/>
        <v>2.6800000000000001E-4</v>
      </c>
      <c r="AK287">
        <f t="shared" si="172"/>
        <v>0.285688</v>
      </c>
      <c r="AL287">
        <f t="shared" si="173"/>
        <v>0</v>
      </c>
      <c r="AQ287">
        <f t="shared" si="207"/>
        <v>2297</v>
      </c>
      <c r="AR287">
        <f t="shared" si="192"/>
        <v>2040</v>
      </c>
      <c r="AS287" cm="1">
        <f t="array" ref="AS287">IF(AR287&gt;=MAX($D$3:$D$100),MAX($D$3:$D$100),IF(AQ287&lt;$D$3,$D$3,INDEX($D$3:$D$100,MATCH(AQ287,$D$3:$D$100)+1)))</f>
        <v>2040</v>
      </c>
      <c r="AT287">
        <f t="shared" si="193"/>
        <v>6.0300000000000002E-5</v>
      </c>
      <c r="AU287">
        <f t="shared" si="194"/>
        <v>6.0300000000000002E-5</v>
      </c>
      <c r="AV287">
        <f t="shared" si="195"/>
        <v>6.0300000000000002E-5</v>
      </c>
      <c r="AW287">
        <f t="shared" si="174"/>
        <v>6.4279799999999998E-2</v>
      </c>
      <c r="AX287">
        <f t="shared" si="175"/>
        <v>0</v>
      </c>
      <c r="BC287">
        <f t="shared" si="208"/>
        <v>2297</v>
      </c>
      <c r="BD287">
        <f t="shared" si="196"/>
        <v>2040</v>
      </c>
      <c r="BE287" cm="1">
        <f t="array" ref="BE287">IF(BD287&gt;=MAX($D$3:$D$100),MAX($D$3:$D$100),IF(BC287&lt;$D$3,$D$3,INDEX($D$3:$D$100,MATCH(BC287,$D$3:$D$100)+1)))</f>
        <v>2040</v>
      </c>
      <c r="BF287">
        <f t="shared" si="197"/>
        <v>0.40600000000000003</v>
      </c>
      <c r="BG287">
        <f t="shared" si="198"/>
        <v>0.40600000000000003</v>
      </c>
      <c r="BH287">
        <f t="shared" si="199"/>
        <v>0.40600000000000003</v>
      </c>
      <c r="BI287">
        <f t="shared" si="176"/>
        <v>432.79600000000005</v>
      </c>
      <c r="BJ287">
        <f t="shared" si="177"/>
        <v>0</v>
      </c>
      <c r="BM287" s="1" t="str" cm="1">
        <f t="array" ref="BM287">IF(INDEX(Utilities!287:287,$B$15 + 6)="","",INDEX(Utilities!287:287,$B$15 + 6))</f>
        <v/>
      </c>
      <c r="BO287">
        <f t="shared" si="209"/>
        <v>2297</v>
      </c>
      <c r="BP287">
        <f t="shared" si="200"/>
        <v>2040</v>
      </c>
      <c r="BQ287" cm="1">
        <f t="array" ref="BQ287">IF(BP287&gt;=MAX($D$3:$D$100),MAX($D$3:$D$100),IF(BO287&lt;$D$3,$D$3,INDEX($D$3:$D$100,MATCH(BO287,$D$3:$D$100)+1)))</f>
        <v>2040</v>
      </c>
      <c r="BR287">
        <f t="shared" si="201"/>
        <v>6.1510000000000007</v>
      </c>
      <c r="BS287">
        <f t="shared" si="202"/>
        <v>6.1510000000000007</v>
      </c>
      <c r="BT287">
        <f t="shared" si="203"/>
        <v>6.1510000000000007</v>
      </c>
      <c r="BU287">
        <f t="shared" si="178"/>
        <v>6556.9660000000003</v>
      </c>
      <c r="BV287">
        <f t="shared" si="179"/>
        <v>0</v>
      </c>
    </row>
    <row r="288" spans="7:74" x14ac:dyDescent="0.25">
      <c r="G288">
        <f t="shared" si="204"/>
        <v>2298</v>
      </c>
      <c r="H288">
        <f t="shared" si="180"/>
        <v>2040</v>
      </c>
      <c r="I288" cm="1">
        <f t="array" ref="I288">IF(H288&gt;=MAX($D$3:$D$100),MAX($D$3:$D$100),IF(G288&lt;$D$3,$D$3,INDEX($D$3:$D$100,MATCH(G288,$D$3:$D$100)+1)))</f>
        <v>2040</v>
      </c>
      <c r="J288">
        <f t="shared" si="181"/>
        <v>4.0300000000000002E-2</v>
      </c>
      <c r="K288">
        <f t="shared" si="182"/>
        <v>4.0300000000000002E-2</v>
      </c>
      <c r="L288">
        <f t="shared" si="183"/>
        <v>4.0300000000000002E-2</v>
      </c>
      <c r="M288">
        <f t="shared" si="168"/>
        <v>42.959800000000001</v>
      </c>
      <c r="N288">
        <f t="shared" si="169"/>
        <v>0</v>
      </c>
      <c r="S288">
        <f t="shared" si="205"/>
        <v>2298</v>
      </c>
      <c r="T288">
        <f t="shared" si="184"/>
        <v>2040</v>
      </c>
      <c r="U288" cm="1">
        <f t="array" ref="U288">IF(T288&gt;=MAX($D$3:$D$100),MAX($D$3:$D$100),IF(S288&lt;$D$3,$D$3,INDEX($D$3:$D$100,MATCH(S288,$D$3:$D$100)+1)))</f>
        <v>2040</v>
      </c>
      <c r="V288">
        <f t="shared" si="185"/>
        <v>2.73E-5</v>
      </c>
      <c r="W288">
        <f t="shared" si="186"/>
        <v>2.73E-5</v>
      </c>
      <c r="X288">
        <f t="shared" si="187"/>
        <v>2.73E-5</v>
      </c>
      <c r="Y288">
        <f t="shared" si="170"/>
        <v>2.9101800000000001E-2</v>
      </c>
      <c r="Z288">
        <f t="shared" si="171"/>
        <v>0</v>
      </c>
      <c r="AE288">
        <f t="shared" si="206"/>
        <v>2298</v>
      </c>
      <c r="AF288">
        <f t="shared" si="188"/>
        <v>2040</v>
      </c>
      <c r="AG288" cm="1">
        <f t="array" ref="AG288">IF(AF288&gt;=MAX($D$3:$D$100),MAX($D$3:$D$100),IF(AE288&lt;$D$3,$D$3,INDEX($D$3:$D$100,MATCH(AE288,$D$3:$D$100)+1)))</f>
        <v>2040</v>
      </c>
      <c r="AH288">
        <f t="shared" si="189"/>
        <v>2.6800000000000001E-4</v>
      </c>
      <c r="AI288">
        <f t="shared" si="190"/>
        <v>2.6800000000000001E-4</v>
      </c>
      <c r="AJ288">
        <f t="shared" si="191"/>
        <v>2.6800000000000001E-4</v>
      </c>
      <c r="AK288">
        <f t="shared" si="172"/>
        <v>0.285688</v>
      </c>
      <c r="AL288">
        <f t="shared" si="173"/>
        <v>0</v>
      </c>
      <c r="AQ288">
        <f t="shared" si="207"/>
        <v>2298</v>
      </c>
      <c r="AR288">
        <f t="shared" si="192"/>
        <v>2040</v>
      </c>
      <c r="AS288" cm="1">
        <f t="array" ref="AS288">IF(AR288&gt;=MAX($D$3:$D$100),MAX($D$3:$D$100),IF(AQ288&lt;$D$3,$D$3,INDEX($D$3:$D$100,MATCH(AQ288,$D$3:$D$100)+1)))</f>
        <v>2040</v>
      </c>
      <c r="AT288">
        <f t="shared" si="193"/>
        <v>6.0300000000000002E-5</v>
      </c>
      <c r="AU288">
        <f t="shared" si="194"/>
        <v>6.0300000000000002E-5</v>
      </c>
      <c r="AV288">
        <f t="shared" si="195"/>
        <v>6.0300000000000002E-5</v>
      </c>
      <c r="AW288">
        <f t="shared" si="174"/>
        <v>6.4279799999999998E-2</v>
      </c>
      <c r="AX288">
        <f t="shared" si="175"/>
        <v>0</v>
      </c>
      <c r="BC288">
        <f t="shared" si="208"/>
        <v>2298</v>
      </c>
      <c r="BD288">
        <f t="shared" si="196"/>
        <v>2040</v>
      </c>
      <c r="BE288" cm="1">
        <f t="array" ref="BE288">IF(BD288&gt;=MAX($D$3:$D$100),MAX($D$3:$D$100),IF(BC288&lt;$D$3,$D$3,INDEX($D$3:$D$100,MATCH(BC288,$D$3:$D$100)+1)))</f>
        <v>2040</v>
      </c>
      <c r="BF288">
        <f t="shared" si="197"/>
        <v>0.40600000000000003</v>
      </c>
      <c r="BG288">
        <f t="shared" si="198"/>
        <v>0.40600000000000003</v>
      </c>
      <c r="BH288">
        <f t="shared" si="199"/>
        <v>0.40600000000000003</v>
      </c>
      <c r="BI288">
        <f t="shared" si="176"/>
        <v>432.79600000000005</v>
      </c>
      <c r="BJ288">
        <f t="shared" si="177"/>
        <v>0</v>
      </c>
      <c r="BM288" s="1" t="str" cm="1">
        <f t="array" ref="BM288">IF(INDEX(Utilities!288:288,$B$15 + 6)="","",INDEX(Utilities!288:288,$B$15 + 6))</f>
        <v/>
      </c>
      <c r="BO288">
        <f t="shared" si="209"/>
        <v>2298</v>
      </c>
      <c r="BP288">
        <f t="shared" si="200"/>
        <v>2040</v>
      </c>
      <c r="BQ288" cm="1">
        <f t="array" ref="BQ288">IF(BP288&gt;=MAX($D$3:$D$100),MAX($D$3:$D$100),IF(BO288&lt;$D$3,$D$3,INDEX($D$3:$D$100,MATCH(BO288,$D$3:$D$100)+1)))</f>
        <v>2040</v>
      </c>
      <c r="BR288">
        <f t="shared" si="201"/>
        <v>6.1510000000000007</v>
      </c>
      <c r="BS288">
        <f t="shared" si="202"/>
        <v>6.1510000000000007</v>
      </c>
      <c r="BT288">
        <f t="shared" si="203"/>
        <v>6.1510000000000007</v>
      </c>
      <c r="BU288">
        <f t="shared" si="178"/>
        <v>6556.9660000000003</v>
      </c>
      <c r="BV288">
        <f t="shared" si="179"/>
        <v>0</v>
      </c>
    </row>
    <row r="289" spans="7:74" x14ac:dyDescent="0.25">
      <c r="G289">
        <f t="shared" si="204"/>
        <v>2299</v>
      </c>
      <c r="H289">
        <f t="shared" si="180"/>
        <v>2040</v>
      </c>
      <c r="I289" cm="1">
        <f t="array" ref="I289">IF(H289&gt;=MAX($D$3:$D$100),MAX($D$3:$D$100),IF(G289&lt;$D$3,$D$3,INDEX($D$3:$D$100,MATCH(G289,$D$3:$D$100)+1)))</f>
        <v>2040</v>
      </c>
      <c r="J289">
        <f t="shared" si="181"/>
        <v>4.0300000000000002E-2</v>
      </c>
      <c r="K289">
        <f t="shared" si="182"/>
        <v>4.0300000000000002E-2</v>
      </c>
      <c r="L289">
        <f t="shared" si="183"/>
        <v>4.0300000000000002E-2</v>
      </c>
      <c r="M289">
        <f t="shared" si="168"/>
        <v>42.959800000000001</v>
      </c>
      <c r="N289">
        <f t="shared" si="169"/>
        <v>0</v>
      </c>
      <c r="S289">
        <f t="shared" si="205"/>
        <v>2299</v>
      </c>
      <c r="T289">
        <f t="shared" si="184"/>
        <v>2040</v>
      </c>
      <c r="U289" cm="1">
        <f t="array" ref="U289">IF(T289&gt;=MAX($D$3:$D$100),MAX($D$3:$D$100),IF(S289&lt;$D$3,$D$3,INDEX($D$3:$D$100,MATCH(S289,$D$3:$D$100)+1)))</f>
        <v>2040</v>
      </c>
      <c r="V289">
        <f t="shared" si="185"/>
        <v>2.73E-5</v>
      </c>
      <c r="W289">
        <f t="shared" si="186"/>
        <v>2.73E-5</v>
      </c>
      <c r="X289">
        <f t="shared" si="187"/>
        <v>2.73E-5</v>
      </c>
      <c r="Y289">
        <f t="shared" si="170"/>
        <v>2.9101800000000001E-2</v>
      </c>
      <c r="Z289">
        <f t="shared" si="171"/>
        <v>0</v>
      </c>
      <c r="AE289">
        <f t="shared" si="206"/>
        <v>2299</v>
      </c>
      <c r="AF289">
        <f t="shared" si="188"/>
        <v>2040</v>
      </c>
      <c r="AG289" cm="1">
        <f t="array" ref="AG289">IF(AF289&gt;=MAX($D$3:$D$100),MAX($D$3:$D$100),IF(AE289&lt;$D$3,$D$3,INDEX($D$3:$D$100,MATCH(AE289,$D$3:$D$100)+1)))</f>
        <v>2040</v>
      </c>
      <c r="AH289">
        <f t="shared" si="189"/>
        <v>2.6800000000000001E-4</v>
      </c>
      <c r="AI289">
        <f t="shared" si="190"/>
        <v>2.6800000000000001E-4</v>
      </c>
      <c r="AJ289">
        <f t="shared" si="191"/>
        <v>2.6800000000000001E-4</v>
      </c>
      <c r="AK289">
        <f t="shared" si="172"/>
        <v>0.285688</v>
      </c>
      <c r="AL289">
        <f t="shared" si="173"/>
        <v>0</v>
      </c>
      <c r="AQ289">
        <f t="shared" si="207"/>
        <v>2299</v>
      </c>
      <c r="AR289">
        <f t="shared" si="192"/>
        <v>2040</v>
      </c>
      <c r="AS289" cm="1">
        <f t="array" ref="AS289">IF(AR289&gt;=MAX($D$3:$D$100),MAX($D$3:$D$100),IF(AQ289&lt;$D$3,$D$3,INDEX($D$3:$D$100,MATCH(AQ289,$D$3:$D$100)+1)))</f>
        <v>2040</v>
      </c>
      <c r="AT289">
        <f t="shared" si="193"/>
        <v>6.0300000000000002E-5</v>
      </c>
      <c r="AU289">
        <f t="shared" si="194"/>
        <v>6.0300000000000002E-5</v>
      </c>
      <c r="AV289">
        <f t="shared" si="195"/>
        <v>6.0300000000000002E-5</v>
      </c>
      <c r="AW289">
        <f t="shared" si="174"/>
        <v>6.4279799999999998E-2</v>
      </c>
      <c r="AX289">
        <f t="shared" si="175"/>
        <v>0</v>
      </c>
      <c r="BC289">
        <f t="shared" si="208"/>
        <v>2299</v>
      </c>
      <c r="BD289">
        <f t="shared" si="196"/>
        <v>2040</v>
      </c>
      <c r="BE289" cm="1">
        <f t="array" ref="BE289">IF(BD289&gt;=MAX($D$3:$D$100),MAX($D$3:$D$100),IF(BC289&lt;$D$3,$D$3,INDEX($D$3:$D$100,MATCH(BC289,$D$3:$D$100)+1)))</f>
        <v>2040</v>
      </c>
      <c r="BF289">
        <f t="shared" si="197"/>
        <v>0.40600000000000003</v>
      </c>
      <c r="BG289">
        <f t="shared" si="198"/>
        <v>0.40600000000000003</v>
      </c>
      <c r="BH289">
        <f t="shared" si="199"/>
        <v>0.40600000000000003</v>
      </c>
      <c r="BI289">
        <f t="shared" si="176"/>
        <v>432.79600000000005</v>
      </c>
      <c r="BJ289">
        <f t="shared" si="177"/>
        <v>0</v>
      </c>
      <c r="BM289" s="1" t="str" cm="1">
        <f t="array" ref="BM289">IF(INDEX(Utilities!289:289,$B$15 + 6)="","",INDEX(Utilities!289:289,$B$15 + 6))</f>
        <v/>
      </c>
      <c r="BO289">
        <f t="shared" si="209"/>
        <v>2299</v>
      </c>
      <c r="BP289">
        <f t="shared" si="200"/>
        <v>2040</v>
      </c>
      <c r="BQ289" cm="1">
        <f t="array" ref="BQ289">IF(BP289&gt;=MAX($D$3:$D$100),MAX($D$3:$D$100),IF(BO289&lt;$D$3,$D$3,INDEX($D$3:$D$100,MATCH(BO289,$D$3:$D$100)+1)))</f>
        <v>2040</v>
      </c>
      <c r="BR289">
        <f t="shared" si="201"/>
        <v>6.1510000000000007</v>
      </c>
      <c r="BS289">
        <f t="shared" si="202"/>
        <v>6.1510000000000007</v>
      </c>
      <c r="BT289">
        <f t="shared" si="203"/>
        <v>6.1510000000000007</v>
      </c>
      <c r="BU289">
        <f t="shared" si="178"/>
        <v>6556.9660000000003</v>
      </c>
      <c r="BV289">
        <f t="shared" si="179"/>
        <v>0</v>
      </c>
    </row>
    <row r="290" spans="7:74" x14ac:dyDescent="0.25">
      <c r="G290">
        <f t="shared" si="204"/>
        <v>2300</v>
      </c>
      <c r="H290">
        <f t="shared" si="180"/>
        <v>2040</v>
      </c>
      <c r="I290" cm="1">
        <f t="array" ref="I290">IF(H290&gt;=MAX($D$3:$D$100),MAX($D$3:$D$100),IF(G290&lt;$D$3,$D$3,INDEX($D$3:$D$100,MATCH(G290,$D$3:$D$100)+1)))</f>
        <v>2040</v>
      </c>
      <c r="J290">
        <f t="shared" si="181"/>
        <v>4.0300000000000002E-2</v>
      </c>
      <c r="K290">
        <f t="shared" si="182"/>
        <v>4.0300000000000002E-2</v>
      </c>
      <c r="L290">
        <f t="shared" si="183"/>
        <v>4.0300000000000002E-2</v>
      </c>
      <c r="M290">
        <f t="shared" si="168"/>
        <v>42.959800000000001</v>
      </c>
      <c r="N290">
        <f t="shared" si="169"/>
        <v>0</v>
      </c>
      <c r="S290">
        <f t="shared" si="205"/>
        <v>2300</v>
      </c>
      <c r="T290">
        <f t="shared" si="184"/>
        <v>2040</v>
      </c>
      <c r="U290" cm="1">
        <f t="array" ref="U290">IF(T290&gt;=MAX($D$3:$D$100),MAX($D$3:$D$100),IF(S290&lt;$D$3,$D$3,INDEX($D$3:$D$100,MATCH(S290,$D$3:$D$100)+1)))</f>
        <v>2040</v>
      </c>
      <c r="V290">
        <f t="shared" si="185"/>
        <v>2.73E-5</v>
      </c>
      <c r="W290">
        <f t="shared" si="186"/>
        <v>2.73E-5</v>
      </c>
      <c r="X290">
        <f t="shared" si="187"/>
        <v>2.73E-5</v>
      </c>
      <c r="Y290">
        <f t="shared" si="170"/>
        <v>2.9101800000000001E-2</v>
      </c>
      <c r="Z290">
        <f t="shared" si="171"/>
        <v>0</v>
      </c>
      <c r="AE290">
        <f t="shared" si="206"/>
        <v>2300</v>
      </c>
      <c r="AF290">
        <f t="shared" si="188"/>
        <v>2040</v>
      </c>
      <c r="AG290" cm="1">
        <f t="array" ref="AG290">IF(AF290&gt;=MAX($D$3:$D$100),MAX($D$3:$D$100),IF(AE290&lt;$D$3,$D$3,INDEX($D$3:$D$100,MATCH(AE290,$D$3:$D$100)+1)))</f>
        <v>2040</v>
      </c>
      <c r="AH290">
        <f t="shared" si="189"/>
        <v>2.6800000000000001E-4</v>
      </c>
      <c r="AI290">
        <f t="shared" si="190"/>
        <v>2.6800000000000001E-4</v>
      </c>
      <c r="AJ290">
        <f t="shared" si="191"/>
        <v>2.6800000000000001E-4</v>
      </c>
      <c r="AK290">
        <f t="shared" si="172"/>
        <v>0.285688</v>
      </c>
      <c r="AL290">
        <f t="shared" si="173"/>
        <v>0</v>
      </c>
      <c r="AQ290">
        <f t="shared" si="207"/>
        <v>2300</v>
      </c>
      <c r="AR290">
        <f t="shared" si="192"/>
        <v>2040</v>
      </c>
      <c r="AS290" cm="1">
        <f t="array" ref="AS290">IF(AR290&gt;=MAX($D$3:$D$100),MAX($D$3:$D$100),IF(AQ290&lt;$D$3,$D$3,INDEX($D$3:$D$100,MATCH(AQ290,$D$3:$D$100)+1)))</f>
        <v>2040</v>
      </c>
      <c r="AT290">
        <f t="shared" si="193"/>
        <v>6.0300000000000002E-5</v>
      </c>
      <c r="AU290">
        <f t="shared" si="194"/>
        <v>6.0300000000000002E-5</v>
      </c>
      <c r="AV290">
        <f t="shared" si="195"/>
        <v>6.0300000000000002E-5</v>
      </c>
      <c r="AW290">
        <f t="shared" si="174"/>
        <v>6.4279799999999998E-2</v>
      </c>
      <c r="AX290">
        <f t="shared" si="175"/>
        <v>0</v>
      </c>
      <c r="BC290">
        <f t="shared" si="208"/>
        <v>2300</v>
      </c>
      <c r="BD290">
        <f t="shared" si="196"/>
        <v>2040</v>
      </c>
      <c r="BE290" cm="1">
        <f t="array" ref="BE290">IF(BD290&gt;=MAX($D$3:$D$100),MAX($D$3:$D$100),IF(BC290&lt;$D$3,$D$3,INDEX($D$3:$D$100,MATCH(BC290,$D$3:$D$100)+1)))</f>
        <v>2040</v>
      </c>
      <c r="BF290">
        <f t="shared" si="197"/>
        <v>0.40600000000000003</v>
      </c>
      <c r="BG290">
        <f t="shared" si="198"/>
        <v>0.40600000000000003</v>
      </c>
      <c r="BH290">
        <f t="shared" si="199"/>
        <v>0.40600000000000003</v>
      </c>
      <c r="BI290">
        <f t="shared" si="176"/>
        <v>432.79600000000005</v>
      </c>
      <c r="BJ290">
        <f t="shared" si="177"/>
        <v>0</v>
      </c>
      <c r="BM290" s="1" t="str" cm="1">
        <f t="array" ref="BM290">IF(INDEX(Utilities!290:290,$B$15 + 6)="","",INDEX(Utilities!290:290,$B$15 + 6))</f>
        <v/>
      </c>
      <c r="BO290">
        <f t="shared" si="209"/>
        <v>2300</v>
      </c>
      <c r="BP290">
        <f t="shared" si="200"/>
        <v>2040</v>
      </c>
      <c r="BQ290" cm="1">
        <f t="array" ref="BQ290">IF(BP290&gt;=MAX($D$3:$D$100),MAX($D$3:$D$100),IF(BO290&lt;$D$3,$D$3,INDEX($D$3:$D$100,MATCH(BO290,$D$3:$D$100)+1)))</f>
        <v>2040</v>
      </c>
      <c r="BR290">
        <f t="shared" si="201"/>
        <v>6.1510000000000007</v>
      </c>
      <c r="BS290">
        <f t="shared" si="202"/>
        <v>6.1510000000000007</v>
      </c>
      <c r="BT290">
        <f t="shared" si="203"/>
        <v>6.1510000000000007</v>
      </c>
      <c r="BU290">
        <f t="shared" si="178"/>
        <v>6556.9660000000003</v>
      </c>
      <c r="BV290">
        <f t="shared" si="179"/>
        <v>0</v>
      </c>
    </row>
    <row r="291" spans="7:74" x14ac:dyDescent="0.25">
      <c r="G291">
        <f t="shared" si="204"/>
        <v>2301</v>
      </c>
      <c r="H291">
        <f t="shared" si="180"/>
        <v>2040</v>
      </c>
      <c r="I291" cm="1">
        <f t="array" ref="I291">IF(H291&gt;=MAX($D$3:$D$100),MAX($D$3:$D$100),IF(G291&lt;$D$3,$D$3,INDEX($D$3:$D$100,MATCH(G291,$D$3:$D$100)+1)))</f>
        <v>2040</v>
      </c>
      <c r="J291">
        <f t="shared" si="181"/>
        <v>4.0300000000000002E-2</v>
      </c>
      <c r="K291">
        <f t="shared" si="182"/>
        <v>4.0300000000000002E-2</v>
      </c>
      <c r="L291">
        <f t="shared" si="183"/>
        <v>4.0300000000000002E-2</v>
      </c>
      <c r="M291">
        <f t="shared" si="168"/>
        <v>42.959800000000001</v>
      </c>
      <c r="N291">
        <f t="shared" si="169"/>
        <v>0</v>
      </c>
      <c r="S291">
        <f t="shared" si="205"/>
        <v>2301</v>
      </c>
      <c r="T291">
        <f t="shared" si="184"/>
        <v>2040</v>
      </c>
      <c r="U291" cm="1">
        <f t="array" ref="U291">IF(T291&gt;=MAX($D$3:$D$100),MAX($D$3:$D$100),IF(S291&lt;$D$3,$D$3,INDEX($D$3:$D$100,MATCH(S291,$D$3:$D$100)+1)))</f>
        <v>2040</v>
      </c>
      <c r="V291">
        <f t="shared" si="185"/>
        <v>2.73E-5</v>
      </c>
      <c r="W291">
        <f t="shared" si="186"/>
        <v>2.73E-5</v>
      </c>
      <c r="X291">
        <f t="shared" si="187"/>
        <v>2.73E-5</v>
      </c>
      <c r="Y291">
        <f t="shared" si="170"/>
        <v>2.9101800000000001E-2</v>
      </c>
      <c r="Z291">
        <f t="shared" si="171"/>
        <v>0</v>
      </c>
      <c r="AE291">
        <f t="shared" si="206"/>
        <v>2301</v>
      </c>
      <c r="AF291">
        <f t="shared" si="188"/>
        <v>2040</v>
      </c>
      <c r="AG291" cm="1">
        <f t="array" ref="AG291">IF(AF291&gt;=MAX($D$3:$D$100),MAX($D$3:$D$100),IF(AE291&lt;$D$3,$D$3,INDEX($D$3:$D$100,MATCH(AE291,$D$3:$D$100)+1)))</f>
        <v>2040</v>
      </c>
      <c r="AH291">
        <f t="shared" si="189"/>
        <v>2.6800000000000001E-4</v>
      </c>
      <c r="AI291">
        <f t="shared" si="190"/>
        <v>2.6800000000000001E-4</v>
      </c>
      <c r="AJ291">
        <f t="shared" si="191"/>
        <v>2.6800000000000001E-4</v>
      </c>
      <c r="AK291">
        <f t="shared" si="172"/>
        <v>0.285688</v>
      </c>
      <c r="AL291">
        <f t="shared" si="173"/>
        <v>0</v>
      </c>
      <c r="AQ291">
        <f t="shared" si="207"/>
        <v>2301</v>
      </c>
      <c r="AR291">
        <f t="shared" si="192"/>
        <v>2040</v>
      </c>
      <c r="AS291" cm="1">
        <f t="array" ref="AS291">IF(AR291&gt;=MAX($D$3:$D$100),MAX($D$3:$D$100),IF(AQ291&lt;$D$3,$D$3,INDEX($D$3:$D$100,MATCH(AQ291,$D$3:$D$100)+1)))</f>
        <v>2040</v>
      </c>
      <c r="AT291">
        <f t="shared" si="193"/>
        <v>6.0300000000000002E-5</v>
      </c>
      <c r="AU291">
        <f t="shared" si="194"/>
        <v>6.0300000000000002E-5</v>
      </c>
      <c r="AV291">
        <f t="shared" si="195"/>
        <v>6.0300000000000002E-5</v>
      </c>
      <c r="AW291">
        <f t="shared" si="174"/>
        <v>6.4279799999999998E-2</v>
      </c>
      <c r="AX291">
        <f t="shared" si="175"/>
        <v>0</v>
      </c>
      <c r="BC291">
        <f t="shared" si="208"/>
        <v>2301</v>
      </c>
      <c r="BD291">
        <f t="shared" si="196"/>
        <v>2040</v>
      </c>
      <c r="BE291" cm="1">
        <f t="array" ref="BE291">IF(BD291&gt;=MAX($D$3:$D$100),MAX($D$3:$D$100),IF(BC291&lt;$D$3,$D$3,INDEX($D$3:$D$100,MATCH(BC291,$D$3:$D$100)+1)))</f>
        <v>2040</v>
      </c>
      <c r="BF291">
        <f t="shared" si="197"/>
        <v>0.40600000000000003</v>
      </c>
      <c r="BG291">
        <f t="shared" si="198"/>
        <v>0.40600000000000003</v>
      </c>
      <c r="BH291">
        <f t="shared" si="199"/>
        <v>0.40600000000000003</v>
      </c>
      <c r="BI291">
        <f t="shared" si="176"/>
        <v>432.79600000000005</v>
      </c>
      <c r="BJ291">
        <f t="shared" si="177"/>
        <v>0</v>
      </c>
      <c r="BM291" s="1" t="str" cm="1">
        <f t="array" ref="BM291">IF(INDEX(Utilities!291:291,$B$15 + 6)="","",INDEX(Utilities!291:291,$B$15 + 6))</f>
        <v/>
      </c>
      <c r="BO291">
        <f t="shared" si="209"/>
        <v>2301</v>
      </c>
      <c r="BP291">
        <f t="shared" si="200"/>
        <v>2040</v>
      </c>
      <c r="BQ291" cm="1">
        <f t="array" ref="BQ291">IF(BP291&gt;=MAX($D$3:$D$100),MAX($D$3:$D$100),IF(BO291&lt;$D$3,$D$3,INDEX($D$3:$D$100,MATCH(BO291,$D$3:$D$100)+1)))</f>
        <v>2040</v>
      </c>
      <c r="BR291">
        <f t="shared" si="201"/>
        <v>6.1510000000000007</v>
      </c>
      <c r="BS291">
        <f t="shared" si="202"/>
        <v>6.1510000000000007</v>
      </c>
      <c r="BT291">
        <f t="shared" si="203"/>
        <v>6.1510000000000007</v>
      </c>
      <c r="BU291">
        <f t="shared" si="178"/>
        <v>6556.9660000000003</v>
      </c>
      <c r="BV291">
        <f t="shared" si="179"/>
        <v>0</v>
      </c>
    </row>
    <row r="292" spans="7:74" x14ac:dyDescent="0.25">
      <c r="G292">
        <f t="shared" si="204"/>
        <v>2302</v>
      </c>
      <c r="H292">
        <f t="shared" si="180"/>
        <v>2040</v>
      </c>
      <c r="I292" cm="1">
        <f t="array" ref="I292">IF(H292&gt;=MAX($D$3:$D$100),MAX($D$3:$D$100),IF(G292&lt;$D$3,$D$3,INDEX($D$3:$D$100,MATCH(G292,$D$3:$D$100)+1)))</f>
        <v>2040</v>
      </c>
      <c r="J292">
        <f t="shared" si="181"/>
        <v>4.0300000000000002E-2</v>
      </c>
      <c r="K292">
        <f t="shared" si="182"/>
        <v>4.0300000000000002E-2</v>
      </c>
      <c r="L292">
        <f t="shared" si="183"/>
        <v>4.0300000000000002E-2</v>
      </c>
      <c r="M292">
        <f t="shared" si="168"/>
        <v>42.959800000000001</v>
      </c>
      <c r="N292">
        <f t="shared" si="169"/>
        <v>0</v>
      </c>
      <c r="S292">
        <f t="shared" si="205"/>
        <v>2302</v>
      </c>
      <c r="T292">
        <f t="shared" si="184"/>
        <v>2040</v>
      </c>
      <c r="U292" cm="1">
        <f t="array" ref="U292">IF(T292&gt;=MAX($D$3:$D$100),MAX($D$3:$D$100),IF(S292&lt;$D$3,$D$3,INDEX($D$3:$D$100,MATCH(S292,$D$3:$D$100)+1)))</f>
        <v>2040</v>
      </c>
      <c r="V292">
        <f t="shared" si="185"/>
        <v>2.73E-5</v>
      </c>
      <c r="W292">
        <f t="shared" si="186"/>
        <v>2.73E-5</v>
      </c>
      <c r="X292">
        <f t="shared" si="187"/>
        <v>2.73E-5</v>
      </c>
      <c r="Y292">
        <f t="shared" si="170"/>
        <v>2.9101800000000001E-2</v>
      </c>
      <c r="Z292">
        <f t="shared" si="171"/>
        <v>0</v>
      </c>
      <c r="AE292">
        <f t="shared" si="206"/>
        <v>2302</v>
      </c>
      <c r="AF292">
        <f t="shared" si="188"/>
        <v>2040</v>
      </c>
      <c r="AG292" cm="1">
        <f t="array" ref="AG292">IF(AF292&gt;=MAX($D$3:$D$100),MAX($D$3:$D$100),IF(AE292&lt;$D$3,$D$3,INDEX($D$3:$D$100,MATCH(AE292,$D$3:$D$100)+1)))</f>
        <v>2040</v>
      </c>
      <c r="AH292">
        <f t="shared" si="189"/>
        <v>2.6800000000000001E-4</v>
      </c>
      <c r="AI292">
        <f t="shared" si="190"/>
        <v>2.6800000000000001E-4</v>
      </c>
      <c r="AJ292">
        <f t="shared" si="191"/>
        <v>2.6800000000000001E-4</v>
      </c>
      <c r="AK292">
        <f t="shared" si="172"/>
        <v>0.285688</v>
      </c>
      <c r="AL292">
        <f t="shared" si="173"/>
        <v>0</v>
      </c>
      <c r="AQ292">
        <f t="shared" si="207"/>
        <v>2302</v>
      </c>
      <c r="AR292">
        <f t="shared" si="192"/>
        <v>2040</v>
      </c>
      <c r="AS292" cm="1">
        <f t="array" ref="AS292">IF(AR292&gt;=MAX($D$3:$D$100),MAX($D$3:$D$100),IF(AQ292&lt;$D$3,$D$3,INDEX($D$3:$D$100,MATCH(AQ292,$D$3:$D$100)+1)))</f>
        <v>2040</v>
      </c>
      <c r="AT292">
        <f t="shared" si="193"/>
        <v>6.0300000000000002E-5</v>
      </c>
      <c r="AU292">
        <f t="shared" si="194"/>
        <v>6.0300000000000002E-5</v>
      </c>
      <c r="AV292">
        <f t="shared" si="195"/>
        <v>6.0300000000000002E-5</v>
      </c>
      <c r="AW292">
        <f t="shared" si="174"/>
        <v>6.4279799999999998E-2</v>
      </c>
      <c r="AX292">
        <f t="shared" si="175"/>
        <v>0</v>
      </c>
      <c r="BC292">
        <f t="shared" si="208"/>
        <v>2302</v>
      </c>
      <c r="BD292">
        <f t="shared" si="196"/>
        <v>2040</v>
      </c>
      <c r="BE292" cm="1">
        <f t="array" ref="BE292">IF(BD292&gt;=MAX($D$3:$D$100),MAX($D$3:$D$100),IF(BC292&lt;$D$3,$D$3,INDEX($D$3:$D$100,MATCH(BC292,$D$3:$D$100)+1)))</f>
        <v>2040</v>
      </c>
      <c r="BF292">
        <f t="shared" si="197"/>
        <v>0.40600000000000003</v>
      </c>
      <c r="BG292">
        <f t="shared" si="198"/>
        <v>0.40600000000000003</v>
      </c>
      <c r="BH292">
        <f t="shared" si="199"/>
        <v>0.40600000000000003</v>
      </c>
      <c r="BI292">
        <f t="shared" si="176"/>
        <v>432.79600000000005</v>
      </c>
      <c r="BJ292">
        <f t="shared" si="177"/>
        <v>0</v>
      </c>
      <c r="BM292" s="1" t="str" cm="1">
        <f t="array" ref="BM292">IF(INDEX(Utilities!292:292,$B$15 + 6)="","",INDEX(Utilities!292:292,$B$15 + 6))</f>
        <v/>
      </c>
      <c r="BO292">
        <f t="shared" si="209"/>
        <v>2302</v>
      </c>
      <c r="BP292">
        <f t="shared" si="200"/>
        <v>2040</v>
      </c>
      <c r="BQ292" cm="1">
        <f t="array" ref="BQ292">IF(BP292&gt;=MAX($D$3:$D$100),MAX($D$3:$D$100),IF(BO292&lt;$D$3,$D$3,INDEX($D$3:$D$100,MATCH(BO292,$D$3:$D$100)+1)))</f>
        <v>2040</v>
      </c>
      <c r="BR292">
        <f t="shared" si="201"/>
        <v>6.1510000000000007</v>
      </c>
      <c r="BS292">
        <f t="shared" si="202"/>
        <v>6.1510000000000007</v>
      </c>
      <c r="BT292">
        <f t="shared" si="203"/>
        <v>6.1510000000000007</v>
      </c>
      <c r="BU292">
        <f t="shared" si="178"/>
        <v>6556.9660000000003</v>
      </c>
      <c r="BV292">
        <f t="shared" si="179"/>
        <v>0</v>
      </c>
    </row>
    <row r="293" spans="7:74" x14ac:dyDescent="0.25">
      <c r="G293">
        <f t="shared" si="204"/>
        <v>2303</v>
      </c>
      <c r="H293">
        <f t="shared" si="180"/>
        <v>2040</v>
      </c>
      <c r="I293" cm="1">
        <f t="array" ref="I293">IF(H293&gt;=MAX($D$3:$D$100),MAX($D$3:$D$100),IF(G293&lt;$D$3,$D$3,INDEX($D$3:$D$100,MATCH(G293,$D$3:$D$100)+1)))</f>
        <v>2040</v>
      </c>
      <c r="J293">
        <f t="shared" si="181"/>
        <v>4.0300000000000002E-2</v>
      </c>
      <c r="K293">
        <f t="shared" si="182"/>
        <v>4.0300000000000002E-2</v>
      </c>
      <c r="L293">
        <f t="shared" si="183"/>
        <v>4.0300000000000002E-2</v>
      </c>
      <c r="M293">
        <f t="shared" si="168"/>
        <v>42.959800000000001</v>
      </c>
      <c r="N293">
        <f t="shared" si="169"/>
        <v>0</v>
      </c>
      <c r="S293">
        <f t="shared" si="205"/>
        <v>2303</v>
      </c>
      <c r="T293">
        <f t="shared" si="184"/>
        <v>2040</v>
      </c>
      <c r="U293" cm="1">
        <f t="array" ref="U293">IF(T293&gt;=MAX($D$3:$D$100),MAX($D$3:$D$100),IF(S293&lt;$D$3,$D$3,INDEX($D$3:$D$100,MATCH(S293,$D$3:$D$100)+1)))</f>
        <v>2040</v>
      </c>
      <c r="V293">
        <f t="shared" si="185"/>
        <v>2.73E-5</v>
      </c>
      <c r="W293">
        <f t="shared" si="186"/>
        <v>2.73E-5</v>
      </c>
      <c r="X293">
        <f t="shared" si="187"/>
        <v>2.73E-5</v>
      </c>
      <c r="Y293">
        <f t="shared" si="170"/>
        <v>2.9101800000000001E-2</v>
      </c>
      <c r="Z293">
        <f t="shared" si="171"/>
        <v>0</v>
      </c>
      <c r="AE293">
        <f t="shared" si="206"/>
        <v>2303</v>
      </c>
      <c r="AF293">
        <f t="shared" si="188"/>
        <v>2040</v>
      </c>
      <c r="AG293" cm="1">
        <f t="array" ref="AG293">IF(AF293&gt;=MAX($D$3:$D$100),MAX($D$3:$D$100),IF(AE293&lt;$D$3,$D$3,INDEX($D$3:$D$100,MATCH(AE293,$D$3:$D$100)+1)))</f>
        <v>2040</v>
      </c>
      <c r="AH293">
        <f t="shared" si="189"/>
        <v>2.6800000000000001E-4</v>
      </c>
      <c r="AI293">
        <f t="shared" si="190"/>
        <v>2.6800000000000001E-4</v>
      </c>
      <c r="AJ293">
        <f t="shared" si="191"/>
        <v>2.6800000000000001E-4</v>
      </c>
      <c r="AK293">
        <f t="shared" si="172"/>
        <v>0.285688</v>
      </c>
      <c r="AL293">
        <f t="shared" si="173"/>
        <v>0</v>
      </c>
      <c r="AQ293">
        <f t="shared" si="207"/>
        <v>2303</v>
      </c>
      <c r="AR293">
        <f t="shared" si="192"/>
        <v>2040</v>
      </c>
      <c r="AS293" cm="1">
        <f t="array" ref="AS293">IF(AR293&gt;=MAX($D$3:$D$100),MAX($D$3:$D$100),IF(AQ293&lt;$D$3,$D$3,INDEX($D$3:$D$100,MATCH(AQ293,$D$3:$D$100)+1)))</f>
        <v>2040</v>
      </c>
      <c r="AT293">
        <f t="shared" si="193"/>
        <v>6.0300000000000002E-5</v>
      </c>
      <c r="AU293">
        <f t="shared" si="194"/>
        <v>6.0300000000000002E-5</v>
      </c>
      <c r="AV293">
        <f t="shared" si="195"/>
        <v>6.0300000000000002E-5</v>
      </c>
      <c r="AW293">
        <f t="shared" si="174"/>
        <v>6.4279799999999998E-2</v>
      </c>
      <c r="AX293">
        <f t="shared" si="175"/>
        <v>0</v>
      </c>
      <c r="BC293">
        <f t="shared" si="208"/>
        <v>2303</v>
      </c>
      <c r="BD293">
        <f t="shared" si="196"/>
        <v>2040</v>
      </c>
      <c r="BE293" cm="1">
        <f t="array" ref="BE293">IF(BD293&gt;=MAX($D$3:$D$100),MAX($D$3:$D$100),IF(BC293&lt;$D$3,$D$3,INDEX($D$3:$D$100,MATCH(BC293,$D$3:$D$100)+1)))</f>
        <v>2040</v>
      </c>
      <c r="BF293">
        <f t="shared" si="197"/>
        <v>0.40600000000000003</v>
      </c>
      <c r="BG293">
        <f t="shared" si="198"/>
        <v>0.40600000000000003</v>
      </c>
      <c r="BH293">
        <f t="shared" si="199"/>
        <v>0.40600000000000003</v>
      </c>
      <c r="BI293">
        <f t="shared" si="176"/>
        <v>432.79600000000005</v>
      </c>
      <c r="BJ293">
        <f t="shared" si="177"/>
        <v>0</v>
      </c>
      <c r="BM293" s="1" t="str" cm="1">
        <f t="array" ref="BM293">IF(INDEX(Utilities!293:293,$B$15 + 6)="","",INDEX(Utilities!293:293,$B$15 + 6))</f>
        <v/>
      </c>
      <c r="BO293">
        <f t="shared" si="209"/>
        <v>2303</v>
      </c>
      <c r="BP293">
        <f t="shared" si="200"/>
        <v>2040</v>
      </c>
      <c r="BQ293" cm="1">
        <f t="array" ref="BQ293">IF(BP293&gt;=MAX($D$3:$D$100),MAX($D$3:$D$100),IF(BO293&lt;$D$3,$D$3,INDEX($D$3:$D$100,MATCH(BO293,$D$3:$D$100)+1)))</f>
        <v>2040</v>
      </c>
      <c r="BR293">
        <f t="shared" si="201"/>
        <v>6.1510000000000007</v>
      </c>
      <c r="BS293">
        <f t="shared" si="202"/>
        <v>6.1510000000000007</v>
      </c>
      <c r="BT293">
        <f t="shared" si="203"/>
        <v>6.1510000000000007</v>
      </c>
      <c r="BU293">
        <f t="shared" si="178"/>
        <v>6556.9660000000003</v>
      </c>
      <c r="BV293">
        <f t="shared" si="179"/>
        <v>0</v>
      </c>
    </row>
    <row r="294" spans="7:74" x14ac:dyDescent="0.25">
      <c r="G294">
        <f t="shared" si="204"/>
        <v>2304</v>
      </c>
      <c r="H294">
        <f t="shared" si="180"/>
        <v>2040</v>
      </c>
      <c r="I294" cm="1">
        <f t="array" ref="I294">IF(H294&gt;=MAX($D$3:$D$100),MAX($D$3:$D$100),IF(G294&lt;$D$3,$D$3,INDEX($D$3:$D$100,MATCH(G294,$D$3:$D$100)+1)))</f>
        <v>2040</v>
      </c>
      <c r="J294">
        <f t="shared" si="181"/>
        <v>4.0300000000000002E-2</v>
      </c>
      <c r="K294">
        <f t="shared" si="182"/>
        <v>4.0300000000000002E-2</v>
      </c>
      <c r="L294">
        <f t="shared" si="183"/>
        <v>4.0300000000000002E-2</v>
      </c>
      <c r="M294">
        <f t="shared" si="168"/>
        <v>42.959800000000001</v>
      </c>
      <c r="N294">
        <f t="shared" si="169"/>
        <v>0</v>
      </c>
      <c r="S294">
        <f t="shared" si="205"/>
        <v>2304</v>
      </c>
      <c r="T294">
        <f t="shared" si="184"/>
        <v>2040</v>
      </c>
      <c r="U294" cm="1">
        <f t="array" ref="U294">IF(T294&gt;=MAX($D$3:$D$100),MAX($D$3:$D$100),IF(S294&lt;$D$3,$D$3,INDEX($D$3:$D$100,MATCH(S294,$D$3:$D$100)+1)))</f>
        <v>2040</v>
      </c>
      <c r="V294">
        <f t="shared" si="185"/>
        <v>2.73E-5</v>
      </c>
      <c r="W294">
        <f t="shared" si="186"/>
        <v>2.73E-5</v>
      </c>
      <c r="X294">
        <f t="shared" si="187"/>
        <v>2.73E-5</v>
      </c>
      <c r="Y294">
        <f t="shared" si="170"/>
        <v>2.9101800000000001E-2</v>
      </c>
      <c r="Z294">
        <f t="shared" si="171"/>
        <v>0</v>
      </c>
      <c r="AE294">
        <f t="shared" si="206"/>
        <v>2304</v>
      </c>
      <c r="AF294">
        <f t="shared" si="188"/>
        <v>2040</v>
      </c>
      <c r="AG294" cm="1">
        <f t="array" ref="AG294">IF(AF294&gt;=MAX($D$3:$D$100),MAX($D$3:$D$100),IF(AE294&lt;$D$3,$D$3,INDEX($D$3:$D$100,MATCH(AE294,$D$3:$D$100)+1)))</f>
        <v>2040</v>
      </c>
      <c r="AH294">
        <f t="shared" si="189"/>
        <v>2.6800000000000001E-4</v>
      </c>
      <c r="AI294">
        <f t="shared" si="190"/>
        <v>2.6800000000000001E-4</v>
      </c>
      <c r="AJ294">
        <f t="shared" si="191"/>
        <v>2.6800000000000001E-4</v>
      </c>
      <c r="AK294">
        <f t="shared" si="172"/>
        <v>0.285688</v>
      </c>
      <c r="AL294">
        <f t="shared" si="173"/>
        <v>0</v>
      </c>
      <c r="AQ294">
        <f t="shared" si="207"/>
        <v>2304</v>
      </c>
      <c r="AR294">
        <f t="shared" si="192"/>
        <v>2040</v>
      </c>
      <c r="AS294" cm="1">
        <f t="array" ref="AS294">IF(AR294&gt;=MAX($D$3:$D$100),MAX($D$3:$D$100),IF(AQ294&lt;$D$3,$D$3,INDEX($D$3:$D$100,MATCH(AQ294,$D$3:$D$100)+1)))</f>
        <v>2040</v>
      </c>
      <c r="AT294">
        <f t="shared" si="193"/>
        <v>6.0300000000000002E-5</v>
      </c>
      <c r="AU294">
        <f t="shared" si="194"/>
        <v>6.0300000000000002E-5</v>
      </c>
      <c r="AV294">
        <f t="shared" si="195"/>
        <v>6.0300000000000002E-5</v>
      </c>
      <c r="AW294">
        <f t="shared" si="174"/>
        <v>6.4279799999999998E-2</v>
      </c>
      <c r="AX294">
        <f t="shared" si="175"/>
        <v>0</v>
      </c>
      <c r="BC294">
        <f t="shared" si="208"/>
        <v>2304</v>
      </c>
      <c r="BD294">
        <f t="shared" si="196"/>
        <v>2040</v>
      </c>
      <c r="BE294" cm="1">
        <f t="array" ref="BE294">IF(BD294&gt;=MAX($D$3:$D$100),MAX($D$3:$D$100),IF(BC294&lt;$D$3,$D$3,INDEX($D$3:$D$100,MATCH(BC294,$D$3:$D$100)+1)))</f>
        <v>2040</v>
      </c>
      <c r="BF294">
        <f t="shared" si="197"/>
        <v>0.40600000000000003</v>
      </c>
      <c r="BG294">
        <f t="shared" si="198"/>
        <v>0.40600000000000003</v>
      </c>
      <c r="BH294">
        <f t="shared" si="199"/>
        <v>0.40600000000000003</v>
      </c>
      <c r="BI294">
        <f t="shared" si="176"/>
        <v>432.79600000000005</v>
      </c>
      <c r="BJ294">
        <f t="shared" si="177"/>
        <v>0</v>
      </c>
      <c r="BM294" s="1" t="str" cm="1">
        <f t="array" ref="BM294">IF(INDEX(Utilities!294:294,$B$15 + 6)="","",INDEX(Utilities!294:294,$B$15 + 6))</f>
        <v/>
      </c>
      <c r="BO294">
        <f t="shared" si="209"/>
        <v>2304</v>
      </c>
      <c r="BP294">
        <f t="shared" si="200"/>
        <v>2040</v>
      </c>
      <c r="BQ294" cm="1">
        <f t="array" ref="BQ294">IF(BP294&gt;=MAX($D$3:$D$100),MAX($D$3:$D$100),IF(BO294&lt;$D$3,$D$3,INDEX($D$3:$D$100,MATCH(BO294,$D$3:$D$100)+1)))</f>
        <v>2040</v>
      </c>
      <c r="BR294">
        <f t="shared" si="201"/>
        <v>6.1510000000000007</v>
      </c>
      <c r="BS294">
        <f t="shared" si="202"/>
        <v>6.1510000000000007</v>
      </c>
      <c r="BT294">
        <f t="shared" si="203"/>
        <v>6.1510000000000007</v>
      </c>
      <c r="BU294">
        <f t="shared" si="178"/>
        <v>6556.9660000000003</v>
      </c>
      <c r="BV294">
        <f t="shared" si="179"/>
        <v>0</v>
      </c>
    </row>
    <row r="295" spans="7:74" x14ac:dyDescent="0.25">
      <c r="G295">
        <f t="shared" si="204"/>
        <v>2305</v>
      </c>
      <c r="H295">
        <f t="shared" si="180"/>
        <v>2040</v>
      </c>
      <c r="I295" cm="1">
        <f t="array" ref="I295">IF(H295&gt;=MAX($D$3:$D$100),MAX($D$3:$D$100),IF(G295&lt;$D$3,$D$3,INDEX($D$3:$D$100,MATCH(G295,$D$3:$D$100)+1)))</f>
        <v>2040</v>
      </c>
      <c r="J295">
        <f t="shared" si="181"/>
        <v>4.0300000000000002E-2</v>
      </c>
      <c r="K295">
        <f t="shared" si="182"/>
        <v>4.0300000000000002E-2</v>
      </c>
      <c r="L295">
        <f t="shared" si="183"/>
        <v>4.0300000000000002E-2</v>
      </c>
      <c r="M295">
        <f t="shared" si="168"/>
        <v>42.959800000000001</v>
      </c>
      <c r="N295">
        <f t="shared" si="169"/>
        <v>0</v>
      </c>
      <c r="S295">
        <f t="shared" si="205"/>
        <v>2305</v>
      </c>
      <c r="T295">
        <f t="shared" si="184"/>
        <v>2040</v>
      </c>
      <c r="U295" cm="1">
        <f t="array" ref="U295">IF(T295&gt;=MAX($D$3:$D$100),MAX($D$3:$D$100),IF(S295&lt;$D$3,$D$3,INDEX($D$3:$D$100,MATCH(S295,$D$3:$D$100)+1)))</f>
        <v>2040</v>
      </c>
      <c r="V295">
        <f t="shared" si="185"/>
        <v>2.73E-5</v>
      </c>
      <c r="W295">
        <f t="shared" si="186"/>
        <v>2.73E-5</v>
      </c>
      <c r="X295">
        <f t="shared" si="187"/>
        <v>2.73E-5</v>
      </c>
      <c r="Y295">
        <f t="shared" si="170"/>
        <v>2.9101800000000001E-2</v>
      </c>
      <c r="Z295">
        <f t="shared" si="171"/>
        <v>0</v>
      </c>
      <c r="AE295">
        <f t="shared" si="206"/>
        <v>2305</v>
      </c>
      <c r="AF295">
        <f t="shared" si="188"/>
        <v>2040</v>
      </c>
      <c r="AG295" cm="1">
        <f t="array" ref="AG295">IF(AF295&gt;=MAX($D$3:$D$100),MAX($D$3:$D$100),IF(AE295&lt;$D$3,$D$3,INDEX($D$3:$D$100,MATCH(AE295,$D$3:$D$100)+1)))</f>
        <v>2040</v>
      </c>
      <c r="AH295">
        <f t="shared" si="189"/>
        <v>2.6800000000000001E-4</v>
      </c>
      <c r="AI295">
        <f t="shared" si="190"/>
        <v>2.6800000000000001E-4</v>
      </c>
      <c r="AJ295">
        <f t="shared" si="191"/>
        <v>2.6800000000000001E-4</v>
      </c>
      <c r="AK295">
        <f t="shared" si="172"/>
        <v>0.285688</v>
      </c>
      <c r="AL295">
        <f t="shared" si="173"/>
        <v>0</v>
      </c>
      <c r="AQ295">
        <f t="shared" si="207"/>
        <v>2305</v>
      </c>
      <c r="AR295">
        <f t="shared" si="192"/>
        <v>2040</v>
      </c>
      <c r="AS295" cm="1">
        <f t="array" ref="AS295">IF(AR295&gt;=MAX($D$3:$D$100),MAX($D$3:$D$100),IF(AQ295&lt;$D$3,$D$3,INDEX($D$3:$D$100,MATCH(AQ295,$D$3:$D$100)+1)))</f>
        <v>2040</v>
      </c>
      <c r="AT295">
        <f t="shared" si="193"/>
        <v>6.0300000000000002E-5</v>
      </c>
      <c r="AU295">
        <f t="shared" si="194"/>
        <v>6.0300000000000002E-5</v>
      </c>
      <c r="AV295">
        <f t="shared" si="195"/>
        <v>6.0300000000000002E-5</v>
      </c>
      <c r="AW295">
        <f t="shared" si="174"/>
        <v>6.4279799999999998E-2</v>
      </c>
      <c r="AX295">
        <f t="shared" si="175"/>
        <v>0</v>
      </c>
      <c r="BC295">
        <f t="shared" si="208"/>
        <v>2305</v>
      </c>
      <c r="BD295">
        <f t="shared" si="196"/>
        <v>2040</v>
      </c>
      <c r="BE295" cm="1">
        <f t="array" ref="BE295">IF(BD295&gt;=MAX($D$3:$D$100),MAX($D$3:$D$100),IF(BC295&lt;$D$3,$D$3,INDEX($D$3:$D$100,MATCH(BC295,$D$3:$D$100)+1)))</f>
        <v>2040</v>
      </c>
      <c r="BF295">
        <f t="shared" si="197"/>
        <v>0.40600000000000003</v>
      </c>
      <c r="BG295">
        <f t="shared" si="198"/>
        <v>0.40600000000000003</v>
      </c>
      <c r="BH295">
        <f t="shared" si="199"/>
        <v>0.40600000000000003</v>
      </c>
      <c r="BI295">
        <f t="shared" si="176"/>
        <v>432.79600000000005</v>
      </c>
      <c r="BJ295">
        <f t="shared" si="177"/>
        <v>0</v>
      </c>
      <c r="BM295" s="1" t="str" cm="1">
        <f t="array" ref="BM295">IF(INDEX(Utilities!295:295,$B$15 + 6)="","",INDEX(Utilities!295:295,$B$15 + 6))</f>
        <v/>
      </c>
      <c r="BO295">
        <f t="shared" si="209"/>
        <v>2305</v>
      </c>
      <c r="BP295">
        <f t="shared" si="200"/>
        <v>2040</v>
      </c>
      <c r="BQ295" cm="1">
        <f t="array" ref="BQ295">IF(BP295&gt;=MAX($D$3:$D$100),MAX($D$3:$D$100),IF(BO295&lt;$D$3,$D$3,INDEX($D$3:$D$100,MATCH(BO295,$D$3:$D$100)+1)))</f>
        <v>2040</v>
      </c>
      <c r="BR295">
        <f t="shared" si="201"/>
        <v>6.1510000000000007</v>
      </c>
      <c r="BS295">
        <f t="shared" si="202"/>
        <v>6.1510000000000007</v>
      </c>
      <c r="BT295">
        <f t="shared" si="203"/>
        <v>6.1510000000000007</v>
      </c>
      <c r="BU295">
        <f t="shared" si="178"/>
        <v>6556.9660000000003</v>
      </c>
      <c r="BV295">
        <f t="shared" si="179"/>
        <v>0</v>
      </c>
    </row>
    <row r="296" spans="7:74" x14ac:dyDescent="0.25">
      <c r="G296">
        <f t="shared" si="204"/>
        <v>2306</v>
      </c>
      <c r="H296">
        <f t="shared" si="180"/>
        <v>2040</v>
      </c>
      <c r="I296" cm="1">
        <f t="array" ref="I296">IF(H296&gt;=MAX($D$3:$D$100),MAX($D$3:$D$100),IF(G296&lt;$D$3,$D$3,INDEX($D$3:$D$100,MATCH(G296,$D$3:$D$100)+1)))</f>
        <v>2040</v>
      </c>
      <c r="J296">
        <f t="shared" si="181"/>
        <v>4.0300000000000002E-2</v>
      </c>
      <c r="K296">
        <f t="shared" si="182"/>
        <v>4.0300000000000002E-2</v>
      </c>
      <c r="L296">
        <f t="shared" si="183"/>
        <v>4.0300000000000002E-2</v>
      </c>
      <c r="M296">
        <f t="shared" si="168"/>
        <v>42.959800000000001</v>
      </c>
      <c r="N296">
        <f t="shared" si="169"/>
        <v>0</v>
      </c>
      <c r="S296">
        <f t="shared" si="205"/>
        <v>2306</v>
      </c>
      <c r="T296">
        <f t="shared" si="184"/>
        <v>2040</v>
      </c>
      <c r="U296" cm="1">
        <f t="array" ref="U296">IF(T296&gt;=MAX($D$3:$D$100),MAX($D$3:$D$100),IF(S296&lt;$D$3,$D$3,INDEX($D$3:$D$100,MATCH(S296,$D$3:$D$100)+1)))</f>
        <v>2040</v>
      </c>
      <c r="V296">
        <f t="shared" si="185"/>
        <v>2.73E-5</v>
      </c>
      <c r="W296">
        <f t="shared" si="186"/>
        <v>2.73E-5</v>
      </c>
      <c r="X296">
        <f t="shared" si="187"/>
        <v>2.73E-5</v>
      </c>
      <c r="Y296">
        <f t="shared" si="170"/>
        <v>2.9101800000000001E-2</v>
      </c>
      <c r="Z296">
        <f t="shared" si="171"/>
        <v>0</v>
      </c>
      <c r="AE296">
        <f t="shared" si="206"/>
        <v>2306</v>
      </c>
      <c r="AF296">
        <f t="shared" si="188"/>
        <v>2040</v>
      </c>
      <c r="AG296" cm="1">
        <f t="array" ref="AG296">IF(AF296&gt;=MAX($D$3:$D$100),MAX($D$3:$D$100),IF(AE296&lt;$D$3,$D$3,INDEX($D$3:$D$100,MATCH(AE296,$D$3:$D$100)+1)))</f>
        <v>2040</v>
      </c>
      <c r="AH296">
        <f t="shared" si="189"/>
        <v>2.6800000000000001E-4</v>
      </c>
      <c r="AI296">
        <f t="shared" si="190"/>
        <v>2.6800000000000001E-4</v>
      </c>
      <c r="AJ296">
        <f t="shared" si="191"/>
        <v>2.6800000000000001E-4</v>
      </c>
      <c r="AK296">
        <f t="shared" si="172"/>
        <v>0.285688</v>
      </c>
      <c r="AL296">
        <f t="shared" si="173"/>
        <v>0</v>
      </c>
      <c r="AQ296">
        <f t="shared" si="207"/>
        <v>2306</v>
      </c>
      <c r="AR296">
        <f t="shared" si="192"/>
        <v>2040</v>
      </c>
      <c r="AS296" cm="1">
        <f t="array" ref="AS296">IF(AR296&gt;=MAX($D$3:$D$100),MAX($D$3:$D$100),IF(AQ296&lt;$D$3,$D$3,INDEX($D$3:$D$100,MATCH(AQ296,$D$3:$D$100)+1)))</f>
        <v>2040</v>
      </c>
      <c r="AT296">
        <f t="shared" si="193"/>
        <v>6.0300000000000002E-5</v>
      </c>
      <c r="AU296">
        <f t="shared" si="194"/>
        <v>6.0300000000000002E-5</v>
      </c>
      <c r="AV296">
        <f t="shared" si="195"/>
        <v>6.0300000000000002E-5</v>
      </c>
      <c r="AW296">
        <f t="shared" si="174"/>
        <v>6.4279799999999998E-2</v>
      </c>
      <c r="AX296">
        <f t="shared" si="175"/>
        <v>0</v>
      </c>
      <c r="BC296">
        <f t="shared" si="208"/>
        <v>2306</v>
      </c>
      <c r="BD296">
        <f t="shared" si="196"/>
        <v>2040</v>
      </c>
      <c r="BE296" cm="1">
        <f t="array" ref="BE296">IF(BD296&gt;=MAX($D$3:$D$100),MAX($D$3:$D$100),IF(BC296&lt;$D$3,$D$3,INDEX($D$3:$D$100,MATCH(BC296,$D$3:$D$100)+1)))</f>
        <v>2040</v>
      </c>
      <c r="BF296">
        <f t="shared" si="197"/>
        <v>0.40600000000000003</v>
      </c>
      <c r="BG296">
        <f t="shared" si="198"/>
        <v>0.40600000000000003</v>
      </c>
      <c r="BH296">
        <f t="shared" si="199"/>
        <v>0.40600000000000003</v>
      </c>
      <c r="BI296">
        <f t="shared" si="176"/>
        <v>432.79600000000005</v>
      </c>
      <c r="BJ296">
        <f t="shared" si="177"/>
        <v>0</v>
      </c>
      <c r="BM296" s="1" t="str" cm="1">
        <f t="array" ref="BM296">IF(INDEX(Utilities!296:296,$B$15 + 6)="","",INDEX(Utilities!296:296,$B$15 + 6))</f>
        <v/>
      </c>
      <c r="BO296">
        <f t="shared" si="209"/>
        <v>2306</v>
      </c>
      <c r="BP296">
        <f t="shared" si="200"/>
        <v>2040</v>
      </c>
      <c r="BQ296" cm="1">
        <f t="array" ref="BQ296">IF(BP296&gt;=MAX($D$3:$D$100),MAX($D$3:$D$100),IF(BO296&lt;$D$3,$D$3,INDEX($D$3:$D$100,MATCH(BO296,$D$3:$D$100)+1)))</f>
        <v>2040</v>
      </c>
      <c r="BR296">
        <f t="shared" si="201"/>
        <v>6.1510000000000007</v>
      </c>
      <c r="BS296">
        <f t="shared" si="202"/>
        <v>6.1510000000000007</v>
      </c>
      <c r="BT296">
        <f t="shared" si="203"/>
        <v>6.1510000000000007</v>
      </c>
      <c r="BU296">
        <f t="shared" si="178"/>
        <v>6556.9660000000003</v>
      </c>
      <c r="BV296">
        <f t="shared" si="179"/>
        <v>0</v>
      </c>
    </row>
    <row r="297" spans="7:74" x14ac:dyDescent="0.25">
      <c r="G297">
        <f t="shared" si="204"/>
        <v>2307</v>
      </c>
      <c r="H297">
        <f t="shared" si="180"/>
        <v>2040</v>
      </c>
      <c r="I297" cm="1">
        <f t="array" ref="I297">IF(H297&gt;=MAX($D$3:$D$100),MAX($D$3:$D$100),IF(G297&lt;$D$3,$D$3,INDEX($D$3:$D$100,MATCH(G297,$D$3:$D$100)+1)))</f>
        <v>2040</v>
      </c>
      <c r="J297">
        <f t="shared" si="181"/>
        <v>4.0300000000000002E-2</v>
      </c>
      <c r="K297">
        <f t="shared" si="182"/>
        <v>4.0300000000000002E-2</v>
      </c>
      <c r="L297">
        <f t="shared" si="183"/>
        <v>4.0300000000000002E-2</v>
      </c>
      <c r="M297">
        <f t="shared" si="168"/>
        <v>42.959800000000001</v>
      </c>
      <c r="N297">
        <f t="shared" si="169"/>
        <v>0</v>
      </c>
      <c r="S297">
        <f t="shared" si="205"/>
        <v>2307</v>
      </c>
      <c r="T297">
        <f t="shared" si="184"/>
        <v>2040</v>
      </c>
      <c r="U297" cm="1">
        <f t="array" ref="U297">IF(T297&gt;=MAX($D$3:$D$100),MAX($D$3:$D$100),IF(S297&lt;$D$3,$D$3,INDEX($D$3:$D$100,MATCH(S297,$D$3:$D$100)+1)))</f>
        <v>2040</v>
      </c>
      <c r="V297">
        <f t="shared" si="185"/>
        <v>2.73E-5</v>
      </c>
      <c r="W297">
        <f t="shared" si="186"/>
        <v>2.73E-5</v>
      </c>
      <c r="X297">
        <f t="shared" si="187"/>
        <v>2.73E-5</v>
      </c>
      <c r="Y297">
        <f t="shared" si="170"/>
        <v>2.9101800000000001E-2</v>
      </c>
      <c r="Z297">
        <f t="shared" si="171"/>
        <v>0</v>
      </c>
      <c r="AE297">
        <f t="shared" si="206"/>
        <v>2307</v>
      </c>
      <c r="AF297">
        <f t="shared" si="188"/>
        <v>2040</v>
      </c>
      <c r="AG297" cm="1">
        <f t="array" ref="AG297">IF(AF297&gt;=MAX($D$3:$D$100),MAX($D$3:$D$100),IF(AE297&lt;$D$3,$D$3,INDEX($D$3:$D$100,MATCH(AE297,$D$3:$D$100)+1)))</f>
        <v>2040</v>
      </c>
      <c r="AH297">
        <f t="shared" si="189"/>
        <v>2.6800000000000001E-4</v>
      </c>
      <c r="AI297">
        <f t="shared" si="190"/>
        <v>2.6800000000000001E-4</v>
      </c>
      <c r="AJ297">
        <f t="shared" si="191"/>
        <v>2.6800000000000001E-4</v>
      </c>
      <c r="AK297">
        <f t="shared" si="172"/>
        <v>0.285688</v>
      </c>
      <c r="AL297">
        <f t="shared" si="173"/>
        <v>0</v>
      </c>
      <c r="AQ297">
        <f t="shared" si="207"/>
        <v>2307</v>
      </c>
      <c r="AR297">
        <f t="shared" si="192"/>
        <v>2040</v>
      </c>
      <c r="AS297" cm="1">
        <f t="array" ref="AS297">IF(AR297&gt;=MAX($D$3:$D$100),MAX($D$3:$D$100),IF(AQ297&lt;$D$3,$D$3,INDEX($D$3:$D$100,MATCH(AQ297,$D$3:$D$100)+1)))</f>
        <v>2040</v>
      </c>
      <c r="AT297">
        <f t="shared" si="193"/>
        <v>6.0300000000000002E-5</v>
      </c>
      <c r="AU297">
        <f t="shared" si="194"/>
        <v>6.0300000000000002E-5</v>
      </c>
      <c r="AV297">
        <f t="shared" si="195"/>
        <v>6.0300000000000002E-5</v>
      </c>
      <c r="AW297">
        <f t="shared" si="174"/>
        <v>6.4279799999999998E-2</v>
      </c>
      <c r="AX297">
        <f t="shared" si="175"/>
        <v>0</v>
      </c>
      <c r="BC297">
        <f t="shared" si="208"/>
        <v>2307</v>
      </c>
      <c r="BD297">
        <f t="shared" si="196"/>
        <v>2040</v>
      </c>
      <c r="BE297" cm="1">
        <f t="array" ref="BE297">IF(BD297&gt;=MAX($D$3:$D$100),MAX($D$3:$D$100),IF(BC297&lt;$D$3,$D$3,INDEX($D$3:$D$100,MATCH(BC297,$D$3:$D$100)+1)))</f>
        <v>2040</v>
      </c>
      <c r="BF297">
        <f t="shared" si="197"/>
        <v>0.40600000000000003</v>
      </c>
      <c r="BG297">
        <f t="shared" si="198"/>
        <v>0.40600000000000003</v>
      </c>
      <c r="BH297">
        <f t="shared" si="199"/>
        <v>0.40600000000000003</v>
      </c>
      <c r="BI297">
        <f t="shared" si="176"/>
        <v>432.79600000000005</v>
      </c>
      <c r="BJ297">
        <f t="shared" si="177"/>
        <v>0</v>
      </c>
      <c r="BM297" s="1" t="str" cm="1">
        <f t="array" ref="BM297">IF(INDEX(Utilities!297:297,$B$15 + 6)="","",INDEX(Utilities!297:297,$B$15 + 6))</f>
        <v/>
      </c>
      <c r="BO297">
        <f t="shared" si="209"/>
        <v>2307</v>
      </c>
      <c r="BP297">
        <f t="shared" si="200"/>
        <v>2040</v>
      </c>
      <c r="BQ297" cm="1">
        <f t="array" ref="BQ297">IF(BP297&gt;=MAX($D$3:$D$100),MAX($D$3:$D$100),IF(BO297&lt;$D$3,$D$3,INDEX($D$3:$D$100,MATCH(BO297,$D$3:$D$100)+1)))</f>
        <v>2040</v>
      </c>
      <c r="BR297">
        <f t="shared" si="201"/>
        <v>6.1510000000000007</v>
      </c>
      <c r="BS297">
        <f t="shared" si="202"/>
        <v>6.1510000000000007</v>
      </c>
      <c r="BT297">
        <f t="shared" si="203"/>
        <v>6.1510000000000007</v>
      </c>
      <c r="BU297">
        <f t="shared" si="178"/>
        <v>6556.9660000000003</v>
      </c>
      <c r="BV297">
        <f t="shared" si="179"/>
        <v>0</v>
      </c>
    </row>
    <row r="298" spans="7:74" x14ac:dyDescent="0.25">
      <c r="G298">
        <f t="shared" si="204"/>
        <v>2308</v>
      </c>
      <c r="H298">
        <f t="shared" si="180"/>
        <v>2040</v>
      </c>
      <c r="I298" cm="1">
        <f t="array" ref="I298">IF(H298&gt;=MAX($D$3:$D$100),MAX($D$3:$D$100),IF(G298&lt;$D$3,$D$3,INDEX($D$3:$D$100,MATCH(G298,$D$3:$D$100)+1)))</f>
        <v>2040</v>
      </c>
      <c r="J298">
        <f t="shared" si="181"/>
        <v>4.0300000000000002E-2</v>
      </c>
      <c r="K298">
        <f t="shared" si="182"/>
        <v>4.0300000000000002E-2</v>
      </c>
      <c r="L298">
        <f t="shared" si="183"/>
        <v>4.0300000000000002E-2</v>
      </c>
      <c r="M298">
        <f t="shared" si="168"/>
        <v>42.959800000000001</v>
      </c>
      <c r="N298">
        <f t="shared" si="169"/>
        <v>0</v>
      </c>
      <c r="S298">
        <f t="shared" si="205"/>
        <v>2308</v>
      </c>
      <c r="T298">
        <f t="shared" si="184"/>
        <v>2040</v>
      </c>
      <c r="U298" cm="1">
        <f t="array" ref="U298">IF(T298&gt;=MAX($D$3:$D$100),MAX($D$3:$D$100),IF(S298&lt;$D$3,$D$3,INDEX($D$3:$D$100,MATCH(S298,$D$3:$D$100)+1)))</f>
        <v>2040</v>
      </c>
      <c r="V298">
        <f t="shared" si="185"/>
        <v>2.73E-5</v>
      </c>
      <c r="W298">
        <f t="shared" si="186"/>
        <v>2.73E-5</v>
      </c>
      <c r="X298">
        <f t="shared" si="187"/>
        <v>2.73E-5</v>
      </c>
      <c r="Y298">
        <f t="shared" si="170"/>
        <v>2.9101800000000001E-2</v>
      </c>
      <c r="Z298">
        <f t="shared" si="171"/>
        <v>0</v>
      </c>
      <c r="AE298">
        <f t="shared" si="206"/>
        <v>2308</v>
      </c>
      <c r="AF298">
        <f t="shared" si="188"/>
        <v>2040</v>
      </c>
      <c r="AG298" cm="1">
        <f t="array" ref="AG298">IF(AF298&gt;=MAX($D$3:$D$100),MAX($D$3:$D$100),IF(AE298&lt;$D$3,$D$3,INDEX($D$3:$D$100,MATCH(AE298,$D$3:$D$100)+1)))</f>
        <v>2040</v>
      </c>
      <c r="AH298">
        <f t="shared" si="189"/>
        <v>2.6800000000000001E-4</v>
      </c>
      <c r="AI298">
        <f t="shared" si="190"/>
        <v>2.6800000000000001E-4</v>
      </c>
      <c r="AJ298">
        <f t="shared" si="191"/>
        <v>2.6800000000000001E-4</v>
      </c>
      <c r="AK298">
        <f t="shared" si="172"/>
        <v>0.285688</v>
      </c>
      <c r="AL298">
        <f t="shared" si="173"/>
        <v>0</v>
      </c>
      <c r="AQ298">
        <f t="shared" si="207"/>
        <v>2308</v>
      </c>
      <c r="AR298">
        <f t="shared" si="192"/>
        <v>2040</v>
      </c>
      <c r="AS298" cm="1">
        <f t="array" ref="AS298">IF(AR298&gt;=MAX($D$3:$D$100),MAX($D$3:$D$100),IF(AQ298&lt;$D$3,$D$3,INDEX($D$3:$D$100,MATCH(AQ298,$D$3:$D$100)+1)))</f>
        <v>2040</v>
      </c>
      <c r="AT298">
        <f t="shared" si="193"/>
        <v>6.0300000000000002E-5</v>
      </c>
      <c r="AU298">
        <f t="shared" si="194"/>
        <v>6.0300000000000002E-5</v>
      </c>
      <c r="AV298">
        <f t="shared" si="195"/>
        <v>6.0300000000000002E-5</v>
      </c>
      <c r="AW298">
        <f t="shared" si="174"/>
        <v>6.4279799999999998E-2</v>
      </c>
      <c r="AX298">
        <f t="shared" si="175"/>
        <v>0</v>
      </c>
      <c r="BC298">
        <f t="shared" si="208"/>
        <v>2308</v>
      </c>
      <c r="BD298">
        <f t="shared" si="196"/>
        <v>2040</v>
      </c>
      <c r="BE298" cm="1">
        <f t="array" ref="BE298">IF(BD298&gt;=MAX($D$3:$D$100),MAX($D$3:$D$100),IF(BC298&lt;$D$3,$D$3,INDEX($D$3:$D$100,MATCH(BC298,$D$3:$D$100)+1)))</f>
        <v>2040</v>
      </c>
      <c r="BF298">
        <f t="shared" si="197"/>
        <v>0.40600000000000003</v>
      </c>
      <c r="BG298">
        <f t="shared" si="198"/>
        <v>0.40600000000000003</v>
      </c>
      <c r="BH298">
        <f t="shared" si="199"/>
        <v>0.40600000000000003</v>
      </c>
      <c r="BI298">
        <f t="shared" si="176"/>
        <v>432.79600000000005</v>
      </c>
      <c r="BJ298">
        <f t="shared" si="177"/>
        <v>0</v>
      </c>
      <c r="BM298" s="1" t="str" cm="1">
        <f t="array" ref="BM298">IF(INDEX(Utilities!298:298,$B$15 + 6)="","",INDEX(Utilities!298:298,$B$15 + 6))</f>
        <v/>
      </c>
      <c r="BO298">
        <f t="shared" si="209"/>
        <v>2308</v>
      </c>
      <c r="BP298">
        <f t="shared" si="200"/>
        <v>2040</v>
      </c>
      <c r="BQ298" cm="1">
        <f t="array" ref="BQ298">IF(BP298&gt;=MAX($D$3:$D$100),MAX($D$3:$D$100),IF(BO298&lt;$D$3,$D$3,INDEX($D$3:$D$100,MATCH(BO298,$D$3:$D$100)+1)))</f>
        <v>2040</v>
      </c>
      <c r="BR298">
        <f t="shared" si="201"/>
        <v>6.1510000000000007</v>
      </c>
      <c r="BS298">
        <f t="shared" si="202"/>
        <v>6.1510000000000007</v>
      </c>
      <c r="BT298">
        <f t="shared" si="203"/>
        <v>6.1510000000000007</v>
      </c>
      <c r="BU298">
        <f t="shared" si="178"/>
        <v>6556.9660000000003</v>
      </c>
      <c r="BV298">
        <f t="shared" si="179"/>
        <v>0</v>
      </c>
    </row>
    <row r="299" spans="7:74" x14ac:dyDescent="0.25">
      <c r="G299">
        <f t="shared" si="204"/>
        <v>2309</v>
      </c>
      <c r="H299">
        <f t="shared" si="180"/>
        <v>2040</v>
      </c>
      <c r="I299" cm="1">
        <f t="array" ref="I299">IF(H299&gt;=MAX($D$3:$D$100),MAX($D$3:$D$100),IF(G299&lt;$D$3,$D$3,INDEX($D$3:$D$100,MATCH(G299,$D$3:$D$100)+1)))</f>
        <v>2040</v>
      </c>
      <c r="J299">
        <f t="shared" si="181"/>
        <v>4.0300000000000002E-2</v>
      </c>
      <c r="K299">
        <f t="shared" si="182"/>
        <v>4.0300000000000002E-2</v>
      </c>
      <c r="L299">
        <f t="shared" si="183"/>
        <v>4.0300000000000002E-2</v>
      </c>
      <c r="M299">
        <f t="shared" si="168"/>
        <v>42.959800000000001</v>
      </c>
      <c r="N299">
        <f t="shared" si="169"/>
        <v>0</v>
      </c>
      <c r="S299">
        <f t="shared" si="205"/>
        <v>2309</v>
      </c>
      <c r="T299">
        <f t="shared" si="184"/>
        <v>2040</v>
      </c>
      <c r="U299" cm="1">
        <f t="array" ref="U299">IF(T299&gt;=MAX($D$3:$D$100),MAX($D$3:$D$100),IF(S299&lt;$D$3,$D$3,INDEX($D$3:$D$100,MATCH(S299,$D$3:$D$100)+1)))</f>
        <v>2040</v>
      </c>
      <c r="V299">
        <f t="shared" si="185"/>
        <v>2.73E-5</v>
      </c>
      <c r="W299">
        <f t="shared" si="186"/>
        <v>2.73E-5</v>
      </c>
      <c r="X299">
        <f t="shared" si="187"/>
        <v>2.73E-5</v>
      </c>
      <c r="Y299">
        <f t="shared" si="170"/>
        <v>2.9101800000000001E-2</v>
      </c>
      <c r="Z299">
        <f t="shared" si="171"/>
        <v>0</v>
      </c>
      <c r="AE299">
        <f t="shared" si="206"/>
        <v>2309</v>
      </c>
      <c r="AF299">
        <f t="shared" si="188"/>
        <v>2040</v>
      </c>
      <c r="AG299" cm="1">
        <f t="array" ref="AG299">IF(AF299&gt;=MAX($D$3:$D$100),MAX($D$3:$D$100),IF(AE299&lt;$D$3,$D$3,INDEX($D$3:$D$100,MATCH(AE299,$D$3:$D$100)+1)))</f>
        <v>2040</v>
      </c>
      <c r="AH299">
        <f t="shared" si="189"/>
        <v>2.6800000000000001E-4</v>
      </c>
      <c r="AI299">
        <f t="shared" si="190"/>
        <v>2.6800000000000001E-4</v>
      </c>
      <c r="AJ299">
        <f t="shared" si="191"/>
        <v>2.6800000000000001E-4</v>
      </c>
      <c r="AK299">
        <f t="shared" si="172"/>
        <v>0.285688</v>
      </c>
      <c r="AL299">
        <f t="shared" si="173"/>
        <v>0</v>
      </c>
      <c r="AQ299">
        <f t="shared" si="207"/>
        <v>2309</v>
      </c>
      <c r="AR299">
        <f t="shared" si="192"/>
        <v>2040</v>
      </c>
      <c r="AS299" cm="1">
        <f t="array" ref="AS299">IF(AR299&gt;=MAX($D$3:$D$100),MAX($D$3:$D$100),IF(AQ299&lt;$D$3,$D$3,INDEX($D$3:$D$100,MATCH(AQ299,$D$3:$D$100)+1)))</f>
        <v>2040</v>
      </c>
      <c r="AT299">
        <f t="shared" si="193"/>
        <v>6.0300000000000002E-5</v>
      </c>
      <c r="AU299">
        <f t="shared" si="194"/>
        <v>6.0300000000000002E-5</v>
      </c>
      <c r="AV299">
        <f t="shared" si="195"/>
        <v>6.0300000000000002E-5</v>
      </c>
      <c r="AW299">
        <f t="shared" si="174"/>
        <v>6.4279799999999998E-2</v>
      </c>
      <c r="AX299">
        <f t="shared" si="175"/>
        <v>0</v>
      </c>
      <c r="BC299">
        <f t="shared" si="208"/>
        <v>2309</v>
      </c>
      <c r="BD299">
        <f t="shared" si="196"/>
        <v>2040</v>
      </c>
      <c r="BE299" cm="1">
        <f t="array" ref="BE299">IF(BD299&gt;=MAX($D$3:$D$100),MAX($D$3:$D$100),IF(BC299&lt;$D$3,$D$3,INDEX($D$3:$D$100,MATCH(BC299,$D$3:$D$100)+1)))</f>
        <v>2040</v>
      </c>
      <c r="BF299">
        <f t="shared" si="197"/>
        <v>0.40600000000000003</v>
      </c>
      <c r="BG299">
        <f t="shared" si="198"/>
        <v>0.40600000000000003</v>
      </c>
      <c r="BH299">
        <f t="shared" si="199"/>
        <v>0.40600000000000003</v>
      </c>
      <c r="BI299">
        <f t="shared" si="176"/>
        <v>432.79600000000005</v>
      </c>
      <c r="BJ299">
        <f t="shared" si="177"/>
        <v>0</v>
      </c>
      <c r="BM299" s="1" t="str" cm="1">
        <f t="array" ref="BM299">IF(INDEX(Utilities!299:299,$B$15 + 6)="","",INDEX(Utilities!299:299,$B$15 + 6))</f>
        <v/>
      </c>
      <c r="BO299">
        <f t="shared" si="209"/>
        <v>2309</v>
      </c>
      <c r="BP299">
        <f t="shared" si="200"/>
        <v>2040</v>
      </c>
      <c r="BQ299" cm="1">
        <f t="array" ref="BQ299">IF(BP299&gt;=MAX($D$3:$D$100),MAX($D$3:$D$100),IF(BO299&lt;$D$3,$D$3,INDEX($D$3:$D$100,MATCH(BO299,$D$3:$D$100)+1)))</f>
        <v>2040</v>
      </c>
      <c r="BR299">
        <f t="shared" si="201"/>
        <v>6.1510000000000007</v>
      </c>
      <c r="BS299">
        <f t="shared" si="202"/>
        <v>6.1510000000000007</v>
      </c>
      <c r="BT299">
        <f t="shared" si="203"/>
        <v>6.1510000000000007</v>
      </c>
      <c r="BU299">
        <f t="shared" si="178"/>
        <v>6556.9660000000003</v>
      </c>
      <c r="BV299">
        <f t="shared" si="179"/>
        <v>0</v>
      </c>
    </row>
    <row r="300" spans="7:74" x14ac:dyDescent="0.25">
      <c r="G300">
        <f t="shared" si="204"/>
        <v>2310</v>
      </c>
      <c r="H300">
        <f t="shared" si="180"/>
        <v>2040</v>
      </c>
      <c r="I300" cm="1">
        <f t="array" ref="I300">IF(H300&gt;=MAX($D$3:$D$100),MAX($D$3:$D$100),IF(G300&lt;$D$3,$D$3,INDEX($D$3:$D$100,MATCH(G300,$D$3:$D$100)+1)))</f>
        <v>2040</v>
      </c>
      <c r="J300">
        <f t="shared" si="181"/>
        <v>4.0300000000000002E-2</v>
      </c>
      <c r="K300">
        <f t="shared" si="182"/>
        <v>4.0300000000000002E-2</v>
      </c>
      <c r="L300">
        <f t="shared" si="183"/>
        <v>4.0300000000000002E-2</v>
      </c>
      <c r="M300">
        <f t="shared" si="168"/>
        <v>42.959800000000001</v>
      </c>
      <c r="N300">
        <f t="shared" si="169"/>
        <v>0</v>
      </c>
      <c r="S300">
        <f t="shared" si="205"/>
        <v>2310</v>
      </c>
      <c r="T300">
        <f t="shared" si="184"/>
        <v>2040</v>
      </c>
      <c r="U300" cm="1">
        <f t="array" ref="U300">IF(T300&gt;=MAX($D$3:$D$100),MAX($D$3:$D$100),IF(S300&lt;$D$3,$D$3,INDEX($D$3:$D$100,MATCH(S300,$D$3:$D$100)+1)))</f>
        <v>2040</v>
      </c>
      <c r="V300">
        <f t="shared" si="185"/>
        <v>2.73E-5</v>
      </c>
      <c r="W300">
        <f t="shared" si="186"/>
        <v>2.73E-5</v>
      </c>
      <c r="X300">
        <f t="shared" si="187"/>
        <v>2.73E-5</v>
      </c>
      <c r="Y300">
        <f t="shared" si="170"/>
        <v>2.9101800000000001E-2</v>
      </c>
      <c r="Z300">
        <f t="shared" si="171"/>
        <v>0</v>
      </c>
      <c r="AE300">
        <f t="shared" si="206"/>
        <v>2310</v>
      </c>
      <c r="AF300">
        <f t="shared" si="188"/>
        <v>2040</v>
      </c>
      <c r="AG300" cm="1">
        <f t="array" ref="AG300">IF(AF300&gt;=MAX($D$3:$D$100),MAX($D$3:$D$100),IF(AE300&lt;$D$3,$D$3,INDEX($D$3:$D$100,MATCH(AE300,$D$3:$D$100)+1)))</f>
        <v>2040</v>
      </c>
      <c r="AH300">
        <f t="shared" si="189"/>
        <v>2.6800000000000001E-4</v>
      </c>
      <c r="AI300">
        <f t="shared" si="190"/>
        <v>2.6800000000000001E-4</v>
      </c>
      <c r="AJ300">
        <f t="shared" si="191"/>
        <v>2.6800000000000001E-4</v>
      </c>
      <c r="AK300">
        <f t="shared" si="172"/>
        <v>0.285688</v>
      </c>
      <c r="AL300">
        <f t="shared" si="173"/>
        <v>0</v>
      </c>
      <c r="AQ300">
        <f t="shared" si="207"/>
        <v>2310</v>
      </c>
      <c r="AR300">
        <f t="shared" si="192"/>
        <v>2040</v>
      </c>
      <c r="AS300" cm="1">
        <f t="array" ref="AS300">IF(AR300&gt;=MAX($D$3:$D$100),MAX($D$3:$D$100),IF(AQ300&lt;$D$3,$D$3,INDEX($D$3:$D$100,MATCH(AQ300,$D$3:$D$100)+1)))</f>
        <v>2040</v>
      </c>
      <c r="AT300">
        <f t="shared" si="193"/>
        <v>6.0300000000000002E-5</v>
      </c>
      <c r="AU300">
        <f t="shared" si="194"/>
        <v>6.0300000000000002E-5</v>
      </c>
      <c r="AV300">
        <f t="shared" si="195"/>
        <v>6.0300000000000002E-5</v>
      </c>
      <c r="AW300">
        <f t="shared" si="174"/>
        <v>6.4279799999999998E-2</v>
      </c>
      <c r="AX300">
        <f t="shared" si="175"/>
        <v>0</v>
      </c>
      <c r="BC300">
        <f t="shared" si="208"/>
        <v>2310</v>
      </c>
      <c r="BD300">
        <f t="shared" si="196"/>
        <v>2040</v>
      </c>
      <c r="BE300" cm="1">
        <f t="array" ref="BE300">IF(BD300&gt;=MAX($D$3:$D$100),MAX($D$3:$D$100),IF(BC300&lt;$D$3,$D$3,INDEX($D$3:$D$100,MATCH(BC300,$D$3:$D$100)+1)))</f>
        <v>2040</v>
      </c>
      <c r="BF300">
        <f t="shared" si="197"/>
        <v>0.40600000000000003</v>
      </c>
      <c r="BG300">
        <f t="shared" si="198"/>
        <v>0.40600000000000003</v>
      </c>
      <c r="BH300">
        <f t="shared" si="199"/>
        <v>0.40600000000000003</v>
      </c>
      <c r="BI300">
        <f t="shared" si="176"/>
        <v>432.79600000000005</v>
      </c>
      <c r="BJ300">
        <f t="shared" si="177"/>
        <v>0</v>
      </c>
      <c r="BM300" s="1" t="str" cm="1">
        <f t="array" ref="BM300">IF(INDEX(Utilities!300:300,$B$15 + 6)="","",INDEX(Utilities!300:300,$B$15 + 6))</f>
        <v/>
      </c>
      <c r="BO300">
        <f t="shared" si="209"/>
        <v>2310</v>
      </c>
      <c r="BP300">
        <f t="shared" si="200"/>
        <v>2040</v>
      </c>
      <c r="BQ300" cm="1">
        <f t="array" ref="BQ300">IF(BP300&gt;=MAX($D$3:$D$100),MAX($D$3:$D$100),IF(BO300&lt;$D$3,$D$3,INDEX($D$3:$D$100,MATCH(BO300,$D$3:$D$100)+1)))</f>
        <v>2040</v>
      </c>
      <c r="BR300">
        <f t="shared" si="201"/>
        <v>6.1510000000000007</v>
      </c>
      <c r="BS300">
        <f t="shared" si="202"/>
        <v>6.1510000000000007</v>
      </c>
      <c r="BT300">
        <f t="shared" si="203"/>
        <v>6.1510000000000007</v>
      </c>
      <c r="BU300">
        <f t="shared" si="178"/>
        <v>6556.9660000000003</v>
      </c>
      <c r="BV300">
        <f t="shared" si="179"/>
        <v>0</v>
      </c>
    </row>
    <row r="301" spans="7:74" x14ac:dyDescent="0.25">
      <c r="G301">
        <f t="shared" si="204"/>
        <v>2311</v>
      </c>
      <c r="H301">
        <f t="shared" si="180"/>
        <v>2040</v>
      </c>
      <c r="I301" cm="1">
        <f t="array" ref="I301">IF(H301&gt;=MAX($D$3:$D$100),MAX($D$3:$D$100),IF(G301&lt;$D$3,$D$3,INDEX($D$3:$D$100,MATCH(G301,$D$3:$D$100)+1)))</f>
        <v>2040</v>
      </c>
      <c r="J301">
        <f t="shared" si="181"/>
        <v>4.0300000000000002E-2</v>
      </c>
      <c r="K301">
        <f t="shared" si="182"/>
        <v>4.0300000000000002E-2</v>
      </c>
      <c r="L301">
        <f t="shared" si="183"/>
        <v>4.0300000000000002E-2</v>
      </c>
      <c r="M301">
        <f t="shared" si="168"/>
        <v>42.959800000000001</v>
      </c>
      <c r="N301">
        <f t="shared" si="169"/>
        <v>0</v>
      </c>
      <c r="S301">
        <f t="shared" si="205"/>
        <v>2311</v>
      </c>
      <c r="T301">
        <f t="shared" si="184"/>
        <v>2040</v>
      </c>
      <c r="U301" cm="1">
        <f t="array" ref="U301">IF(T301&gt;=MAX($D$3:$D$100),MAX($D$3:$D$100),IF(S301&lt;$D$3,$D$3,INDEX($D$3:$D$100,MATCH(S301,$D$3:$D$100)+1)))</f>
        <v>2040</v>
      </c>
      <c r="V301">
        <f t="shared" si="185"/>
        <v>2.73E-5</v>
      </c>
      <c r="W301">
        <f t="shared" si="186"/>
        <v>2.73E-5</v>
      </c>
      <c r="X301">
        <f t="shared" si="187"/>
        <v>2.73E-5</v>
      </c>
      <c r="Y301">
        <f t="shared" si="170"/>
        <v>2.9101800000000001E-2</v>
      </c>
      <c r="Z301">
        <f t="shared" si="171"/>
        <v>0</v>
      </c>
      <c r="AE301">
        <f t="shared" si="206"/>
        <v>2311</v>
      </c>
      <c r="AF301">
        <f t="shared" si="188"/>
        <v>2040</v>
      </c>
      <c r="AG301" cm="1">
        <f t="array" ref="AG301">IF(AF301&gt;=MAX($D$3:$D$100),MAX($D$3:$D$100),IF(AE301&lt;$D$3,$D$3,INDEX($D$3:$D$100,MATCH(AE301,$D$3:$D$100)+1)))</f>
        <v>2040</v>
      </c>
      <c r="AH301">
        <f t="shared" si="189"/>
        <v>2.6800000000000001E-4</v>
      </c>
      <c r="AI301">
        <f t="shared" si="190"/>
        <v>2.6800000000000001E-4</v>
      </c>
      <c r="AJ301">
        <f t="shared" si="191"/>
        <v>2.6800000000000001E-4</v>
      </c>
      <c r="AK301">
        <f t="shared" si="172"/>
        <v>0.285688</v>
      </c>
      <c r="AL301">
        <f t="shared" si="173"/>
        <v>0</v>
      </c>
      <c r="AQ301">
        <f t="shared" si="207"/>
        <v>2311</v>
      </c>
      <c r="AR301">
        <f t="shared" si="192"/>
        <v>2040</v>
      </c>
      <c r="AS301" cm="1">
        <f t="array" ref="AS301">IF(AR301&gt;=MAX($D$3:$D$100),MAX($D$3:$D$100),IF(AQ301&lt;$D$3,$D$3,INDEX($D$3:$D$100,MATCH(AQ301,$D$3:$D$100)+1)))</f>
        <v>2040</v>
      </c>
      <c r="AT301">
        <f t="shared" si="193"/>
        <v>6.0300000000000002E-5</v>
      </c>
      <c r="AU301">
        <f t="shared" si="194"/>
        <v>6.0300000000000002E-5</v>
      </c>
      <c r="AV301">
        <f t="shared" si="195"/>
        <v>6.0300000000000002E-5</v>
      </c>
      <c r="AW301">
        <f t="shared" si="174"/>
        <v>6.4279799999999998E-2</v>
      </c>
      <c r="AX301">
        <f t="shared" si="175"/>
        <v>0</v>
      </c>
      <c r="BC301">
        <f t="shared" si="208"/>
        <v>2311</v>
      </c>
      <c r="BD301">
        <f t="shared" si="196"/>
        <v>2040</v>
      </c>
      <c r="BE301" cm="1">
        <f t="array" ref="BE301">IF(BD301&gt;=MAX($D$3:$D$100),MAX($D$3:$D$100),IF(BC301&lt;$D$3,$D$3,INDEX($D$3:$D$100,MATCH(BC301,$D$3:$D$100)+1)))</f>
        <v>2040</v>
      </c>
      <c r="BF301">
        <f t="shared" si="197"/>
        <v>0.40600000000000003</v>
      </c>
      <c r="BG301">
        <f t="shared" si="198"/>
        <v>0.40600000000000003</v>
      </c>
      <c r="BH301">
        <f t="shared" si="199"/>
        <v>0.40600000000000003</v>
      </c>
      <c r="BI301">
        <f t="shared" si="176"/>
        <v>432.79600000000005</v>
      </c>
      <c r="BJ301">
        <f t="shared" si="177"/>
        <v>0</v>
      </c>
      <c r="BM301" s="1" t="str" cm="1">
        <f t="array" ref="BM301">IF(INDEX(Utilities!301:301,$B$15 + 6)="","",INDEX(Utilities!301:301,$B$15 + 6))</f>
        <v/>
      </c>
      <c r="BO301">
        <f t="shared" si="209"/>
        <v>2311</v>
      </c>
      <c r="BP301">
        <f t="shared" si="200"/>
        <v>2040</v>
      </c>
      <c r="BQ301" cm="1">
        <f t="array" ref="BQ301">IF(BP301&gt;=MAX($D$3:$D$100),MAX($D$3:$D$100),IF(BO301&lt;$D$3,$D$3,INDEX($D$3:$D$100,MATCH(BO301,$D$3:$D$100)+1)))</f>
        <v>2040</v>
      </c>
      <c r="BR301">
        <f t="shared" si="201"/>
        <v>6.1510000000000007</v>
      </c>
      <c r="BS301">
        <f t="shared" si="202"/>
        <v>6.1510000000000007</v>
      </c>
      <c r="BT301">
        <f t="shared" si="203"/>
        <v>6.1510000000000007</v>
      </c>
      <c r="BU301">
        <f t="shared" si="178"/>
        <v>6556.9660000000003</v>
      </c>
      <c r="BV301">
        <f t="shared" si="179"/>
        <v>0</v>
      </c>
    </row>
    <row r="302" spans="7:74" x14ac:dyDescent="0.25">
      <c r="G302">
        <f t="shared" si="204"/>
        <v>2312</v>
      </c>
      <c r="H302">
        <f t="shared" si="180"/>
        <v>2040</v>
      </c>
      <c r="I302" cm="1">
        <f t="array" ref="I302">IF(H302&gt;=MAX($D$3:$D$100),MAX($D$3:$D$100),IF(G302&lt;$D$3,$D$3,INDEX($D$3:$D$100,MATCH(G302,$D$3:$D$100)+1)))</f>
        <v>2040</v>
      </c>
      <c r="J302">
        <f t="shared" si="181"/>
        <v>4.0300000000000002E-2</v>
      </c>
      <c r="K302">
        <f t="shared" si="182"/>
        <v>4.0300000000000002E-2</v>
      </c>
      <c r="L302">
        <f t="shared" si="183"/>
        <v>4.0300000000000002E-2</v>
      </c>
      <c r="M302">
        <f t="shared" si="168"/>
        <v>42.959800000000001</v>
      </c>
      <c r="N302">
        <f t="shared" si="169"/>
        <v>0</v>
      </c>
      <c r="S302">
        <f t="shared" si="205"/>
        <v>2312</v>
      </c>
      <c r="T302">
        <f t="shared" si="184"/>
        <v>2040</v>
      </c>
      <c r="U302" cm="1">
        <f t="array" ref="U302">IF(T302&gt;=MAX($D$3:$D$100),MAX($D$3:$D$100),IF(S302&lt;$D$3,$D$3,INDEX($D$3:$D$100,MATCH(S302,$D$3:$D$100)+1)))</f>
        <v>2040</v>
      </c>
      <c r="V302">
        <f t="shared" si="185"/>
        <v>2.73E-5</v>
      </c>
      <c r="W302">
        <f t="shared" si="186"/>
        <v>2.73E-5</v>
      </c>
      <c r="X302">
        <f t="shared" si="187"/>
        <v>2.73E-5</v>
      </c>
      <c r="Y302">
        <f t="shared" si="170"/>
        <v>2.9101800000000001E-2</v>
      </c>
      <c r="Z302">
        <f t="shared" si="171"/>
        <v>0</v>
      </c>
      <c r="AE302">
        <f t="shared" si="206"/>
        <v>2312</v>
      </c>
      <c r="AF302">
        <f t="shared" si="188"/>
        <v>2040</v>
      </c>
      <c r="AG302" cm="1">
        <f t="array" ref="AG302">IF(AF302&gt;=MAX($D$3:$D$100),MAX($D$3:$D$100),IF(AE302&lt;$D$3,$D$3,INDEX($D$3:$D$100,MATCH(AE302,$D$3:$D$100)+1)))</f>
        <v>2040</v>
      </c>
      <c r="AH302">
        <f t="shared" si="189"/>
        <v>2.6800000000000001E-4</v>
      </c>
      <c r="AI302">
        <f t="shared" si="190"/>
        <v>2.6800000000000001E-4</v>
      </c>
      <c r="AJ302">
        <f t="shared" si="191"/>
        <v>2.6800000000000001E-4</v>
      </c>
      <c r="AK302">
        <f t="shared" si="172"/>
        <v>0.285688</v>
      </c>
      <c r="AL302">
        <f t="shared" si="173"/>
        <v>0</v>
      </c>
      <c r="AQ302">
        <f t="shared" si="207"/>
        <v>2312</v>
      </c>
      <c r="AR302">
        <f t="shared" si="192"/>
        <v>2040</v>
      </c>
      <c r="AS302" cm="1">
        <f t="array" ref="AS302">IF(AR302&gt;=MAX($D$3:$D$100),MAX($D$3:$D$100),IF(AQ302&lt;$D$3,$D$3,INDEX($D$3:$D$100,MATCH(AQ302,$D$3:$D$100)+1)))</f>
        <v>2040</v>
      </c>
      <c r="AT302">
        <f t="shared" si="193"/>
        <v>6.0300000000000002E-5</v>
      </c>
      <c r="AU302">
        <f t="shared" si="194"/>
        <v>6.0300000000000002E-5</v>
      </c>
      <c r="AV302">
        <f t="shared" si="195"/>
        <v>6.0300000000000002E-5</v>
      </c>
      <c r="AW302">
        <f t="shared" si="174"/>
        <v>6.4279799999999998E-2</v>
      </c>
      <c r="AX302">
        <f t="shared" si="175"/>
        <v>0</v>
      </c>
      <c r="BC302">
        <f t="shared" si="208"/>
        <v>2312</v>
      </c>
      <c r="BD302">
        <f t="shared" si="196"/>
        <v>2040</v>
      </c>
      <c r="BE302" cm="1">
        <f t="array" ref="BE302">IF(BD302&gt;=MAX($D$3:$D$100),MAX($D$3:$D$100),IF(BC302&lt;$D$3,$D$3,INDEX($D$3:$D$100,MATCH(BC302,$D$3:$D$100)+1)))</f>
        <v>2040</v>
      </c>
      <c r="BF302">
        <f t="shared" si="197"/>
        <v>0.40600000000000003</v>
      </c>
      <c r="BG302">
        <f t="shared" si="198"/>
        <v>0.40600000000000003</v>
      </c>
      <c r="BH302">
        <f t="shared" si="199"/>
        <v>0.40600000000000003</v>
      </c>
      <c r="BI302">
        <f t="shared" si="176"/>
        <v>432.79600000000005</v>
      </c>
      <c r="BJ302">
        <f t="shared" si="177"/>
        <v>0</v>
      </c>
      <c r="BM302" s="1" t="str" cm="1">
        <f t="array" ref="BM302">IF(INDEX(Utilities!302:302,$B$15 + 6)="","",INDEX(Utilities!302:302,$B$15 + 6))</f>
        <v/>
      </c>
      <c r="BO302">
        <f t="shared" si="209"/>
        <v>2312</v>
      </c>
      <c r="BP302">
        <f t="shared" si="200"/>
        <v>2040</v>
      </c>
      <c r="BQ302" cm="1">
        <f t="array" ref="BQ302">IF(BP302&gt;=MAX($D$3:$D$100),MAX($D$3:$D$100),IF(BO302&lt;$D$3,$D$3,INDEX($D$3:$D$100,MATCH(BO302,$D$3:$D$100)+1)))</f>
        <v>2040</v>
      </c>
      <c r="BR302">
        <f t="shared" si="201"/>
        <v>6.1510000000000007</v>
      </c>
      <c r="BS302">
        <f t="shared" si="202"/>
        <v>6.1510000000000007</v>
      </c>
      <c r="BT302">
        <f t="shared" si="203"/>
        <v>6.1510000000000007</v>
      </c>
      <c r="BU302">
        <f t="shared" si="178"/>
        <v>6556.9660000000003</v>
      </c>
      <c r="BV302">
        <f t="shared" si="179"/>
        <v>0</v>
      </c>
    </row>
    <row r="303" spans="7:74" x14ac:dyDescent="0.25">
      <c r="G303">
        <f t="shared" si="204"/>
        <v>2313</v>
      </c>
      <c r="H303">
        <f t="shared" si="180"/>
        <v>2040</v>
      </c>
      <c r="I303" cm="1">
        <f t="array" ref="I303">IF(H303&gt;=MAX($D$3:$D$100),MAX($D$3:$D$100),IF(G303&lt;$D$3,$D$3,INDEX($D$3:$D$100,MATCH(G303,$D$3:$D$100)+1)))</f>
        <v>2040</v>
      </c>
      <c r="J303">
        <f t="shared" si="181"/>
        <v>4.0300000000000002E-2</v>
      </c>
      <c r="K303">
        <f t="shared" si="182"/>
        <v>4.0300000000000002E-2</v>
      </c>
      <c r="L303">
        <f t="shared" si="183"/>
        <v>4.0300000000000002E-2</v>
      </c>
      <c r="M303">
        <f t="shared" si="168"/>
        <v>42.959800000000001</v>
      </c>
      <c r="N303">
        <f t="shared" si="169"/>
        <v>0</v>
      </c>
      <c r="S303">
        <f t="shared" si="205"/>
        <v>2313</v>
      </c>
      <c r="T303">
        <f t="shared" si="184"/>
        <v>2040</v>
      </c>
      <c r="U303" cm="1">
        <f t="array" ref="U303">IF(T303&gt;=MAX($D$3:$D$100),MAX($D$3:$D$100),IF(S303&lt;$D$3,$D$3,INDEX($D$3:$D$100,MATCH(S303,$D$3:$D$100)+1)))</f>
        <v>2040</v>
      </c>
      <c r="V303">
        <f t="shared" si="185"/>
        <v>2.73E-5</v>
      </c>
      <c r="W303">
        <f t="shared" si="186"/>
        <v>2.73E-5</v>
      </c>
      <c r="X303">
        <f t="shared" si="187"/>
        <v>2.73E-5</v>
      </c>
      <c r="Y303">
        <f t="shared" si="170"/>
        <v>2.9101800000000001E-2</v>
      </c>
      <c r="Z303">
        <f t="shared" si="171"/>
        <v>0</v>
      </c>
      <c r="AE303">
        <f t="shared" si="206"/>
        <v>2313</v>
      </c>
      <c r="AF303">
        <f t="shared" si="188"/>
        <v>2040</v>
      </c>
      <c r="AG303" cm="1">
        <f t="array" ref="AG303">IF(AF303&gt;=MAX($D$3:$D$100),MAX($D$3:$D$100),IF(AE303&lt;$D$3,$D$3,INDEX($D$3:$D$100,MATCH(AE303,$D$3:$D$100)+1)))</f>
        <v>2040</v>
      </c>
      <c r="AH303">
        <f t="shared" si="189"/>
        <v>2.6800000000000001E-4</v>
      </c>
      <c r="AI303">
        <f t="shared" si="190"/>
        <v>2.6800000000000001E-4</v>
      </c>
      <c r="AJ303">
        <f t="shared" si="191"/>
        <v>2.6800000000000001E-4</v>
      </c>
      <c r="AK303">
        <f t="shared" si="172"/>
        <v>0.285688</v>
      </c>
      <c r="AL303">
        <f t="shared" si="173"/>
        <v>0</v>
      </c>
      <c r="AQ303">
        <f t="shared" si="207"/>
        <v>2313</v>
      </c>
      <c r="AR303">
        <f t="shared" si="192"/>
        <v>2040</v>
      </c>
      <c r="AS303" cm="1">
        <f t="array" ref="AS303">IF(AR303&gt;=MAX($D$3:$D$100),MAX($D$3:$D$100),IF(AQ303&lt;$D$3,$D$3,INDEX($D$3:$D$100,MATCH(AQ303,$D$3:$D$100)+1)))</f>
        <v>2040</v>
      </c>
      <c r="AT303">
        <f t="shared" si="193"/>
        <v>6.0300000000000002E-5</v>
      </c>
      <c r="AU303">
        <f t="shared" si="194"/>
        <v>6.0300000000000002E-5</v>
      </c>
      <c r="AV303">
        <f t="shared" si="195"/>
        <v>6.0300000000000002E-5</v>
      </c>
      <c r="AW303">
        <f t="shared" si="174"/>
        <v>6.4279799999999998E-2</v>
      </c>
      <c r="AX303">
        <f t="shared" si="175"/>
        <v>0</v>
      </c>
      <c r="BC303">
        <f t="shared" si="208"/>
        <v>2313</v>
      </c>
      <c r="BD303">
        <f t="shared" si="196"/>
        <v>2040</v>
      </c>
      <c r="BE303" cm="1">
        <f t="array" ref="BE303">IF(BD303&gt;=MAX($D$3:$D$100),MAX($D$3:$D$100),IF(BC303&lt;$D$3,$D$3,INDEX($D$3:$D$100,MATCH(BC303,$D$3:$D$100)+1)))</f>
        <v>2040</v>
      </c>
      <c r="BF303">
        <f t="shared" si="197"/>
        <v>0.40600000000000003</v>
      </c>
      <c r="BG303">
        <f t="shared" si="198"/>
        <v>0.40600000000000003</v>
      </c>
      <c r="BH303">
        <f t="shared" si="199"/>
        <v>0.40600000000000003</v>
      </c>
      <c r="BI303">
        <f t="shared" si="176"/>
        <v>432.79600000000005</v>
      </c>
      <c r="BJ303">
        <f t="shared" si="177"/>
        <v>0</v>
      </c>
      <c r="BM303" s="1" t="str" cm="1">
        <f t="array" ref="BM303">IF(INDEX(Utilities!303:303,$B$15 + 6)="","",INDEX(Utilities!303:303,$B$15 + 6))</f>
        <v/>
      </c>
      <c r="BO303">
        <f t="shared" si="209"/>
        <v>2313</v>
      </c>
      <c r="BP303">
        <f t="shared" si="200"/>
        <v>2040</v>
      </c>
      <c r="BQ303" cm="1">
        <f t="array" ref="BQ303">IF(BP303&gt;=MAX($D$3:$D$100),MAX($D$3:$D$100),IF(BO303&lt;$D$3,$D$3,INDEX($D$3:$D$100,MATCH(BO303,$D$3:$D$100)+1)))</f>
        <v>2040</v>
      </c>
      <c r="BR303">
        <f t="shared" si="201"/>
        <v>6.1510000000000007</v>
      </c>
      <c r="BS303">
        <f t="shared" si="202"/>
        <v>6.1510000000000007</v>
      </c>
      <c r="BT303">
        <f t="shared" si="203"/>
        <v>6.1510000000000007</v>
      </c>
      <c r="BU303">
        <f t="shared" si="178"/>
        <v>6556.9660000000003</v>
      </c>
      <c r="BV303">
        <f t="shared" si="179"/>
        <v>0</v>
      </c>
    </row>
    <row r="304" spans="7:74" x14ac:dyDescent="0.25">
      <c r="G304">
        <f t="shared" si="204"/>
        <v>2314</v>
      </c>
      <c r="H304">
        <f t="shared" si="180"/>
        <v>2040</v>
      </c>
      <c r="I304" cm="1">
        <f t="array" ref="I304">IF(H304&gt;=MAX($D$3:$D$100),MAX($D$3:$D$100),IF(G304&lt;$D$3,$D$3,INDEX($D$3:$D$100,MATCH(G304,$D$3:$D$100)+1)))</f>
        <v>2040</v>
      </c>
      <c r="J304">
        <f t="shared" si="181"/>
        <v>4.0300000000000002E-2</v>
      </c>
      <c r="K304">
        <f t="shared" si="182"/>
        <v>4.0300000000000002E-2</v>
      </c>
      <c r="L304">
        <f t="shared" si="183"/>
        <v>4.0300000000000002E-2</v>
      </c>
      <c r="M304">
        <f t="shared" si="168"/>
        <v>42.959800000000001</v>
      </c>
      <c r="N304">
        <f t="shared" si="169"/>
        <v>0</v>
      </c>
      <c r="S304">
        <f t="shared" si="205"/>
        <v>2314</v>
      </c>
      <c r="T304">
        <f t="shared" si="184"/>
        <v>2040</v>
      </c>
      <c r="U304" cm="1">
        <f t="array" ref="U304">IF(T304&gt;=MAX($D$3:$D$100),MAX($D$3:$D$100),IF(S304&lt;$D$3,$D$3,INDEX($D$3:$D$100,MATCH(S304,$D$3:$D$100)+1)))</f>
        <v>2040</v>
      </c>
      <c r="V304">
        <f t="shared" si="185"/>
        <v>2.73E-5</v>
      </c>
      <c r="W304">
        <f t="shared" si="186"/>
        <v>2.73E-5</v>
      </c>
      <c r="X304">
        <f t="shared" si="187"/>
        <v>2.73E-5</v>
      </c>
      <c r="Y304">
        <f t="shared" si="170"/>
        <v>2.9101800000000001E-2</v>
      </c>
      <c r="Z304">
        <f t="shared" si="171"/>
        <v>0</v>
      </c>
      <c r="AE304">
        <f t="shared" si="206"/>
        <v>2314</v>
      </c>
      <c r="AF304">
        <f t="shared" si="188"/>
        <v>2040</v>
      </c>
      <c r="AG304" cm="1">
        <f t="array" ref="AG304">IF(AF304&gt;=MAX($D$3:$D$100),MAX($D$3:$D$100),IF(AE304&lt;$D$3,$D$3,INDEX($D$3:$D$100,MATCH(AE304,$D$3:$D$100)+1)))</f>
        <v>2040</v>
      </c>
      <c r="AH304">
        <f t="shared" si="189"/>
        <v>2.6800000000000001E-4</v>
      </c>
      <c r="AI304">
        <f t="shared" si="190"/>
        <v>2.6800000000000001E-4</v>
      </c>
      <c r="AJ304">
        <f t="shared" si="191"/>
        <v>2.6800000000000001E-4</v>
      </c>
      <c r="AK304">
        <f t="shared" si="172"/>
        <v>0.285688</v>
      </c>
      <c r="AL304">
        <f t="shared" si="173"/>
        <v>0</v>
      </c>
      <c r="AQ304">
        <f t="shared" si="207"/>
        <v>2314</v>
      </c>
      <c r="AR304">
        <f t="shared" si="192"/>
        <v>2040</v>
      </c>
      <c r="AS304" cm="1">
        <f t="array" ref="AS304">IF(AR304&gt;=MAX($D$3:$D$100),MAX($D$3:$D$100),IF(AQ304&lt;$D$3,$D$3,INDEX($D$3:$D$100,MATCH(AQ304,$D$3:$D$100)+1)))</f>
        <v>2040</v>
      </c>
      <c r="AT304">
        <f t="shared" si="193"/>
        <v>6.0300000000000002E-5</v>
      </c>
      <c r="AU304">
        <f t="shared" si="194"/>
        <v>6.0300000000000002E-5</v>
      </c>
      <c r="AV304">
        <f t="shared" si="195"/>
        <v>6.0300000000000002E-5</v>
      </c>
      <c r="AW304">
        <f t="shared" si="174"/>
        <v>6.4279799999999998E-2</v>
      </c>
      <c r="AX304">
        <f t="shared" si="175"/>
        <v>0</v>
      </c>
      <c r="BC304">
        <f t="shared" si="208"/>
        <v>2314</v>
      </c>
      <c r="BD304">
        <f t="shared" si="196"/>
        <v>2040</v>
      </c>
      <c r="BE304" cm="1">
        <f t="array" ref="BE304">IF(BD304&gt;=MAX($D$3:$D$100),MAX($D$3:$D$100),IF(BC304&lt;$D$3,$D$3,INDEX($D$3:$D$100,MATCH(BC304,$D$3:$D$100)+1)))</f>
        <v>2040</v>
      </c>
      <c r="BF304">
        <f t="shared" si="197"/>
        <v>0.40600000000000003</v>
      </c>
      <c r="BG304">
        <f t="shared" si="198"/>
        <v>0.40600000000000003</v>
      </c>
      <c r="BH304">
        <f t="shared" si="199"/>
        <v>0.40600000000000003</v>
      </c>
      <c r="BI304">
        <f t="shared" si="176"/>
        <v>432.79600000000005</v>
      </c>
      <c r="BJ304">
        <f t="shared" si="177"/>
        <v>0</v>
      </c>
      <c r="BM304" s="1" t="str" cm="1">
        <f t="array" ref="BM304">IF(INDEX(Utilities!304:304,$B$15 + 6)="","",INDEX(Utilities!304:304,$B$15 + 6))</f>
        <v/>
      </c>
      <c r="BO304">
        <f t="shared" si="209"/>
        <v>2314</v>
      </c>
      <c r="BP304">
        <f t="shared" si="200"/>
        <v>2040</v>
      </c>
      <c r="BQ304" cm="1">
        <f t="array" ref="BQ304">IF(BP304&gt;=MAX($D$3:$D$100),MAX($D$3:$D$100),IF(BO304&lt;$D$3,$D$3,INDEX($D$3:$D$100,MATCH(BO304,$D$3:$D$100)+1)))</f>
        <v>2040</v>
      </c>
      <c r="BR304">
        <f t="shared" si="201"/>
        <v>6.1510000000000007</v>
      </c>
      <c r="BS304">
        <f t="shared" si="202"/>
        <v>6.1510000000000007</v>
      </c>
      <c r="BT304">
        <f t="shared" si="203"/>
        <v>6.1510000000000007</v>
      </c>
      <c r="BU304">
        <f t="shared" si="178"/>
        <v>6556.9660000000003</v>
      </c>
      <c r="BV304">
        <f t="shared" si="179"/>
        <v>0</v>
      </c>
    </row>
    <row r="305" spans="7:74" x14ac:dyDescent="0.25">
      <c r="G305">
        <f t="shared" si="204"/>
        <v>2315</v>
      </c>
      <c r="H305">
        <f t="shared" si="180"/>
        <v>2040</v>
      </c>
      <c r="I305" cm="1">
        <f t="array" ref="I305">IF(H305&gt;=MAX($D$3:$D$100),MAX($D$3:$D$100),IF(G305&lt;$D$3,$D$3,INDEX($D$3:$D$100,MATCH(G305,$D$3:$D$100)+1)))</f>
        <v>2040</v>
      </c>
      <c r="J305">
        <f t="shared" si="181"/>
        <v>4.0300000000000002E-2</v>
      </c>
      <c r="K305">
        <f t="shared" si="182"/>
        <v>4.0300000000000002E-2</v>
      </c>
      <c r="L305">
        <f t="shared" si="183"/>
        <v>4.0300000000000002E-2</v>
      </c>
      <c r="M305">
        <f t="shared" si="168"/>
        <v>42.959800000000001</v>
      </c>
      <c r="N305">
        <f t="shared" si="169"/>
        <v>0</v>
      </c>
      <c r="S305">
        <f t="shared" si="205"/>
        <v>2315</v>
      </c>
      <c r="T305">
        <f t="shared" si="184"/>
        <v>2040</v>
      </c>
      <c r="U305" cm="1">
        <f t="array" ref="U305">IF(T305&gt;=MAX($D$3:$D$100),MAX($D$3:$D$100),IF(S305&lt;$D$3,$D$3,INDEX($D$3:$D$100,MATCH(S305,$D$3:$D$100)+1)))</f>
        <v>2040</v>
      </c>
      <c r="V305">
        <f t="shared" si="185"/>
        <v>2.73E-5</v>
      </c>
      <c r="W305">
        <f t="shared" si="186"/>
        <v>2.73E-5</v>
      </c>
      <c r="X305">
        <f t="shared" si="187"/>
        <v>2.73E-5</v>
      </c>
      <c r="Y305">
        <f t="shared" si="170"/>
        <v>2.9101800000000001E-2</v>
      </c>
      <c r="Z305">
        <f t="shared" si="171"/>
        <v>0</v>
      </c>
      <c r="AE305">
        <f t="shared" si="206"/>
        <v>2315</v>
      </c>
      <c r="AF305">
        <f t="shared" si="188"/>
        <v>2040</v>
      </c>
      <c r="AG305" cm="1">
        <f t="array" ref="AG305">IF(AF305&gt;=MAX($D$3:$D$100),MAX($D$3:$D$100),IF(AE305&lt;$D$3,$D$3,INDEX($D$3:$D$100,MATCH(AE305,$D$3:$D$100)+1)))</f>
        <v>2040</v>
      </c>
      <c r="AH305">
        <f t="shared" si="189"/>
        <v>2.6800000000000001E-4</v>
      </c>
      <c r="AI305">
        <f t="shared" si="190"/>
        <v>2.6800000000000001E-4</v>
      </c>
      <c r="AJ305">
        <f t="shared" si="191"/>
        <v>2.6800000000000001E-4</v>
      </c>
      <c r="AK305">
        <f t="shared" si="172"/>
        <v>0.285688</v>
      </c>
      <c r="AL305">
        <f t="shared" si="173"/>
        <v>0</v>
      </c>
      <c r="AQ305">
        <f t="shared" si="207"/>
        <v>2315</v>
      </c>
      <c r="AR305">
        <f t="shared" si="192"/>
        <v>2040</v>
      </c>
      <c r="AS305" cm="1">
        <f t="array" ref="AS305">IF(AR305&gt;=MAX($D$3:$D$100),MAX($D$3:$D$100),IF(AQ305&lt;$D$3,$D$3,INDEX($D$3:$D$100,MATCH(AQ305,$D$3:$D$100)+1)))</f>
        <v>2040</v>
      </c>
      <c r="AT305">
        <f t="shared" si="193"/>
        <v>6.0300000000000002E-5</v>
      </c>
      <c r="AU305">
        <f t="shared" si="194"/>
        <v>6.0300000000000002E-5</v>
      </c>
      <c r="AV305">
        <f t="shared" si="195"/>
        <v>6.0300000000000002E-5</v>
      </c>
      <c r="AW305">
        <f t="shared" si="174"/>
        <v>6.4279799999999998E-2</v>
      </c>
      <c r="AX305">
        <f t="shared" si="175"/>
        <v>0</v>
      </c>
      <c r="BC305">
        <f t="shared" si="208"/>
        <v>2315</v>
      </c>
      <c r="BD305">
        <f t="shared" si="196"/>
        <v>2040</v>
      </c>
      <c r="BE305" cm="1">
        <f t="array" ref="BE305">IF(BD305&gt;=MAX($D$3:$D$100),MAX($D$3:$D$100),IF(BC305&lt;$D$3,$D$3,INDEX($D$3:$D$100,MATCH(BC305,$D$3:$D$100)+1)))</f>
        <v>2040</v>
      </c>
      <c r="BF305">
        <f t="shared" si="197"/>
        <v>0.40600000000000003</v>
      </c>
      <c r="BG305">
        <f t="shared" si="198"/>
        <v>0.40600000000000003</v>
      </c>
      <c r="BH305">
        <f t="shared" si="199"/>
        <v>0.40600000000000003</v>
      </c>
      <c r="BI305">
        <f t="shared" si="176"/>
        <v>432.79600000000005</v>
      </c>
      <c r="BJ305">
        <f t="shared" si="177"/>
        <v>0</v>
      </c>
      <c r="BM305" s="1" t="str" cm="1">
        <f t="array" ref="BM305">IF(INDEX(Utilities!305:305,$B$15 + 6)="","",INDEX(Utilities!305:305,$B$15 + 6))</f>
        <v/>
      </c>
      <c r="BO305">
        <f t="shared" si="209"/>
        <v>2315</v>
      </c>
      <c r="BP305">
        <f t="shared" si="200"/>
        <v>2040</v>
      </c>
      <c r="BQ305" cm="1">
        <f t="array" ref="BQ305">IF(BP305&gt;=MAX($D$3:$D$100),MAX($D$3:$D$100),IF(BO305&lt;$D$3,$D$3,INDEX($D$3:$D$100,MATCH(BO305,$D$3:$D$100)+1)))</f>
        <v>2040</v>
      </c>
      <c r="BR305">
        <f t="shared" si="201"/>
        <v>6.1510000000000007</v>
      </c>
      <c r="BS305">
        <f t="shared" si="202"/>
        <v>6.1510000000000007</v>
      </c>
      <c r="BT305">
        <f t="shared" si="203"/>
        <v>6.1510000000000007</v>
      </c>
      <c r="BU305">
        <f t="shared" si="178"/>
        <v>6556.9660000000003</v>
      </c>
      <c r="BV305">
        <f t="shared" si="179"/>
        <v>0</v>
      </c>
    </row>
    <row r="306" spans="7:74" x14ac:dyDescent="0.25">
      <c r="G306">
        <f t="shared" si="204"/>
        <v>2316</v>
      </c>
      <c r="H306">
        <f t="shared" si="180"/>
        <v>2040</v>
      </c>
      <c r="I306" cm="1">
        <f t="array" ref="I306">IF(H306&gt;=MAX($D$3:$D$100),MAX($D$3:$D$100),IF(G306&lt;$D$3,$D$3,INDEX($D$3:$D$100,MATCH(G306,$D$3:$D$100)+1)))</f>
        <v>2040</v>
      </c>
      <c r="J306">
        <f t="shared" si="181"/>
        <v>4.0300000000000002E-2</v>
      </c>
      <c r="K306">
        <f t="shared" si="182"/>
        <v>4.0300000000000002E-2</v>
      </c>
      <c r="L306">
        <f t="shared" si="183"/>
        <v>4.0300000000000002E-2</v>
      </c>
      <c r="M306">
        <f t="shared" si="168"/>
        <v>42.959800000000001</v>
      </c>
      <c r="N306">
        <f t="shared" si="169"/>
        <v>0</v>
      </c>
      <c r="S306">
        <f t="shared" si="205"/>
        <v>2316</v>
      </c>
      <c r="T306">
        <f t="shared" si="184"/>
        <v>2040</v>
      </c>
      <c r="U306" cm="1">
        <f t="array" ref="U306">IF(T306&gt;=MAX($D$3:$D$100),MAX($D$3:$D$100),IF(S306&lt;$D$3,$D$3,INDEX($D$3:$D$100,MATCH(S306,$D$3:$D$100)+1)))</f>
        <v>2040</v>
      </c>
      <c r="V306">
        <f t="shared" si="185"/>
        <v>2.73E-5</v>
      </c>
      <c r="W306">
        <f t="shared" si="186"/>
        <v>2.73E-5</v>
      </c>
      <c r="X306">
        <f t="shared" si="187"/>
        <v>2.73E-5</v>
      </c>
      <c r="Y306">
        <f t="shared" si="170"/>
        <v>2.9101800000000001E-2</v>
      </c>
      <c r="Z306">
        <f t="shared" si="171"/>
        <v>0</v>
      </c>
      <c r="AE306">
        <f t="shared" si="206"/>
        <v>2316</v>
      </c>
      <c r="AF306">
        <f t="shared" si="188"/>
        <v>2040</v>
      </c>
      <c r="AG306" cm="1">
        <f t="array" ref="AG306">IF(AF306&gt;=MAX($D$3:$D$100),MAX($D$3:$D$100),IF(AE306&lt;$D$3,$D$3,INDEX($D$3:$D$100,MATCH(AE306,$D$3:$D$100)+1)))</f>
        <v>2040</v>
      </c>
      <c r="AH306">
        <f t="shared" si="189"/>
        <v>2.6800000000000001E-4</v>
      </c>
      <c r="AI306">
        <f t="shared" si="190"/>
        <v>2.6800000000000001E-4</v>
      </c>
      <c r="AJ306">
        <f t="shared" si="191"/>
        <v>2.6800000000000001E-4</v>
      </c>
      <c r="AK306">
        <f t="shared" si="172"/>
        <v>0.285688</v>
      </c>
      <c r="AL306">
        <f t="shared" si="173"/>
        <v>0</v>
      </c>
      <c r="AQ306">
        <f t="shared" si="207"/>
        <v>2316</v>
      </c>
      <c r="AR306">
        <f t="shared" si="192"/>
        <v>2040</v>
      </c>
      <c r="AS306" cm="1">
        <f t="array" ref="AS306">IF(AR306&gt;=MAX($D$3:$D$100),MAX($D$3:$D$100),IF(AQ306&lt;$D$3,$D$3,INDEX($D$3:$D$100,MATCH(AQ306,$D$3:$D$100)+1)))</f>
        <v>2040</v>
      </c>
      <c r="AT306">
        <f t="shared" si="193"/>
        <v>6.0300000000000002E-5</v>
      </c>
      <c r="AU306">
        <f t="shared" si="194"/>
        <v>6.0300000000000002E-5</v>
      </c>
      <c r="AV306">
        <f t="shared" si="195"/>
        <v>6.0300000000000002E-5</v>
      </c>
      <c r="AW306">
        <f t="shared" si="174"/>
        <v>6.4279799999999998E-2</v>
      </c>
      <c r="AX306">
        <f t="shared" si="175"/>
        <v>0</v>
      </c>
      <c r="BC306">
        <f t="shared" si="208"/>
        <v>2316</v>
      </c>
      <c r="BD306">
        <f t="shared" si="196"/>
        <v>2040</v>
      </c>
      <c r="BE306" cm="1">
        <f t="array" ref="BE306">IF(BD306&gt;=MAX($D$3:$D$100),MAX($D$3:$D$100),IF(BC306&lt;$D$3,$D$3,INDEX($D$3:$D$100,MATCH(BC306,$D$3:$D$100)+1)))</f>
        <v>2040</v>
      </c>
      <c r="BF306">
        <f t="shared" si="197"/>
        <v>0.40600000000000003</v>
      </c>
      <c r="BG306">
        <f t="shared" si="198"/>
        <v>0.40600000000000003</v>
      </c>
      <c r="BH306">
        <f t="shared" si="199"/>
        <v>0.40600000000000003</v>
      </c>
      <c r="BI306">
        <f t="shared" si="176"/>
        <v>432.79600000000005</v>
      </c>
      <c r="BJ306">
        <f t="shared" si="177"/>
        <v>0</v>
      </c>
      <c r="BM306" s="1" t="str" cm="1">
        <f t="array" ref="BM306">IF(INDEX(Utilities!306:306,$B$15 + 6)="","",INDEX(Utilities!306:306,$B$15 + 6))</f>
        <v/>
      </c>
      <c r="BO306">
        <f t="shared" si="209"/>
        <v>2316</v>
      </c>
      <c r="BP306">
        <f t="shared" si="200"/>
        <v>2040</v>
      </c>
      <c r="BQ306" cm="1">
        <f t="array" ref="BQ306">IF(BP306&gt;=MAX($D$3:$D$100),MAX($D$3:$D$100),IF(BO306&lt;$D$3,$D$3,INDEX($D$3:$D$100,MATCH(BO306,$D$3:$D$100)+1)))</f>
        <v>2040</v>
      </c>
      <c r="BR306">
        <f t="shared" si="201"/>
        <v>6.1510000000000007</v>
      </c>
      <c r="BS306">
        <f t="shared" si="202"/>
        <v>6.1510000000000007</v>
      </c>
      <c r="BT306">
        <f t="shared" si="203"/>
        <v>6.1510000000000007</v>
      </c>
      <c r="BU306">
        <f t="shared" si="178"/>
        <v>6556.9660000000003</v>
      </c>
      <c r="BV306">
        <f t="shared" si="179"/>
        <v>0</v>
      </c>
    </row>
    <row r="307" spans="7:74" x14ac:dyDescent="0.25">
      <c r="G307">
        <f t="shared" si="204"/>
        <v>2317</v>
      </c>
      <c r="H307">
        <f t="shared" si="180"/>
        <v>2040</v>
      </c>
      <c r="I307" cm="1">
        <f t="array" ref="I307">IF(H307&gt;=MAX($D$3:$D$100),MAX($D$3:$D$100),IF(G307&lt;$D$3,$D$3,INDEX($D$3:$D$100,MATCH(G307,$D$3:$D$100)+1)))</f>
        <v>2040</v>
      </c>
      <c r="J307">
        <f t="shared" si="181"/>
        <v>4.0300000000000002E-2</v>
      </c>
      <c r="K307">
        <f t="shared" si="182"/>
        <v>4.0300000000000002E-2</v>
      </c>
      <c r="L307">
        <f t="shared" si="183"/>
        <v>4.0300000000000002E-2</v>
      </c>
      <c r="M307">
        <f t="shared" si="168"/>
        <v>42.959800000000001</v>
      </c>
      <c r="N307">
        <f t="shared" si="169"/>
        <v>0</v>
      </c>
      <c r="S307">
        <f t="shared" si="205"/>
        <v>2317</v>
      </c>
      <c r="T307">
        <f t="shared" si="184"/>
        <v>2040</v>
      </c>
      <c r="U307" cm="1">
        <f t="array" ref="U307">IF(T307&gt;=MAX($D$3:$D$100),MAX($D$3:$D$100),IF(S307&lt;$D$3,$D$3,INDEX($D$3:$D$100,MATCH(S307,$D$3:$D$100)+1)))</f>
        <v>2040</v>
      </c>
      <c r="V307">
        <f t="shared" si="185"/>
        <v>2.73E-5</v>
      </c>
      <c r="W307">
        <f t="shared" si="186"/>
        <v>2.73E-5</v>
      </c>
      <c r="X307">
        <f t="shared" si="187"/>
        <v>2.73E-5</v>
      </c>
      <c r="Y307">
        <f t="shared" si="170"/>
        <v>2.9101800000000001E-2</v>
      </c>
      <c r="Z307">
        <f t="shared" si="171"/>
        <v>0</v>
      </c>
      <c r="AE307">
        <f t="shared" si="206"/>
        <v>2317</v>
      </c>
      <c r="AF307">
        <f t="shared" si="188"/>
        <v>2040</v>
      </c>
      <c r="AG307" cm="1">
        <f t="array" ref="AG307">IF(AF307&gt;=MAX($D$3:$D$100),MAX($D$3:$D$100),IF(AE307&lt;$D$3,$D$3,INDEX($D$3:$D$100,MATCH(AE307,$D$3:$D$100)+1)))</f>
        <v>2040</v>
      </c>
      <c r="AH307">
        <f t="shared" si="189"/>
        <v>2.6800000000000001E-4</v>
      </c>
      <c r="AI307">
        <f t="shared" si="190"/>
        <v>2.6800000000000001E-4</v>
      </c>
      <c r="AJ307">
        <f t="shared" si="191"/>
        <v>2.6800000000000001E-4</v>
      </c>
      <c r="AK307">
        <f t="shared" si="172"/>
        <v>0.285688</v>
      </c>
      <c r="AL307">
        <f t="shared" si="173"/>
        <v>0</v>
      </c>
      <c r="AQ307">
        <f t="shared" si="207"/>
        <v>2317</v>
      </c>
      <c r="AR307">
        <f t="shared" si="192"/>
        <v>2040</v>
      </c>
      <c r="AS307" cm="1">
        <f t="array" ref="AS307">IF(AR307&gt;=MAX($D$3:$D$100),MAX($D$3:$D$100),IF(AQ307&lt;$D$3,$D$3,INDEX($D$3:$D$100,MATCH(AQ307,$D$3:$D$100)+1)))</f>
        <v>2040</v>
      </c>
      <c r="AT307">
        <f t="shared" si="193"/>
        <v>6.0300000000000002E-5</v>
      </c>
      <c r="AU307">
        <f t="shared" si="194"/>
        <v>6.0300000000000002E-5</v>
      </c>
      <c r="AV307">
        <f t="shared" si="195"/>
        <v>6.0300000000000002E-5</v>
      </c>
      <c r="AW307">
        <f t="shared" si="174"/>
        <v>6.4279799999999998E-2</v>
      </c>
      <c r="AX307">
        <f t="shared" si="175"/>
        <v>0</v>
      </c>
      <c r="BC307">
        <f t="shared" si="208"/>
        <v>2317</v>
      </c>
      <c r="BD307">
        <f t="shared" si="196"/>
        <v>2040</v>
      </c>
      <c r="BE307" cm="1">
        <f t="array" ref="BE307">IF(BD307&gt;=MAX($D$3:$D$100),MAX($D$3:$D$100),IF(BC307&lt;$D$3,$D$3,INDEX($D$3:$D$100,MATCH(BC307,$D$3:$D$100)+1)))</f>
        <v>2040</v>
      </c>
      <c r="BF307">
        <f t="shared" si="197"/>
        <v>0.40600000000000003</v>
      </c>
      <c r="BG307">
        <f t="shared" si="198"/>
        <v>0.40600000000000003</v>
      </c>
      <c r="BH307">
        <f t="shared" si="199"/>
        <v>0.40600000000000003</v>
      </c>
      <c r="BI307">
        <f t="shared" si="176"/>
        <v>432.79600000000005</v>
      </c>
      <c r="BJ307">
        <f t="shared" si="177"/>
        <v>0</v>
      </c>
      <c r="BM307" s="1" t="str" cm="1">
        <f t="array" ref="BM307">IF(INDEX(Utilities!307:307,$B$15 + 6)="","",INDEX(Utilities!307:307,$B$15 + 6))</f>
        <v/>
      </c>
      <c r="BO307">
        <f t="shared" si="209"/>
        <v>2317</v>
      </c>
      <c r="BP307">
        <f t="shared" si="200"/>
        <v>2040</v>
      </c>
      <c r="BQ307" cm="1">
        <f t="array" ref="BQ307">IF(BP307&gt;=MAX($D$3:$D$100),MAX($D$3:$D$100),IF(BO307&lt;$D$3,$D$3,INDEX($D$3:$D$100,MATCH(BO307,$D$3:$D$100)+1)))</f>
        <v>2040</v>
      </c>
      <c r="BR307">
        <f t="shared" si="201"/>
        <v>6.1510000000000007</v>
      </c>
      <c r="BS307">
        <f t="shared" si="202"/>
        <v>6.1510000000000007</v>
      </c>
      <c r="BT307">
        <f t="shared" si="203"/>
        <v>6.1510000000000007</v>
      </c>
      <c r="BU307">
        <f t="shared" si="178"/>
        <v>6556.9660000000003</v>
      </c>
      <c r="BV307">
        <f t="shared" si="179"/>
        <v>0</v>
      </c>
    </row>
    <row r="308" spans="7:74" x14ac:dyDescent="0.25">
      <c r="G308">
        <f t="shared" si="204"/>
        <v>2318</v>
      </c>
      <c r="H308">
        <f t="shared" si="180"/>
        <v>2040</v>
      </c>
      <c r="I308" cm="1">
        <f t="array" ref="I308">IF(H308&gt;=MAX($D$3:$D$100),MAX($D$3:$D$100),IF(G308&lt;$D$3,$D$3,INDEX($D$3:$D$100,MATCH(G308,$D$3:$D$100)+1)))</f>
        <v>2040</v>
      </c>
      <c r="J308">
        <f t="shared" si="181"/>
        <v>4.0300000000000002E-2</v>
      </c>
      <c r="K308">
        <f t="shared" si="182"/>
        <v>4.0300000000000002E-2</v>
      </c>
      <c r="L308">
        <f t="shared" si="183"/>
        <v>4.0300000000000002E-2</v>
      </c>
      <c r="M308">
        <f t="shared" si="168"/>
        <v>42.959800000000001</v>
      </c>
      <c r="N308">
        <f t="shared" si="169"/>
        <v>0</v>
      </c>
      <c r="S308">
        <f t="shared" si="205"/>
        <v>2318</v>
      </c>
      <c r="T308">
        <f t="shared" si="184"/>
        <v>2040</v>
      </c>
      <c r="U308" cm="1">
        <f t="array" ref="U308">IF(T308&gt;=MAX($D$3:$D$100),MAX($D$3:$D$100),IF(S308&lt;$D$3,$D$3,INDEX($D$3:$D$100,MATCH(S308,$D$3:$D$100)+1)))</f>
        <v>2040</v>
      </c>
      <c r="V308">
        <f t="shared" si="185"/>
        <v>2.73E-5</v>
      </c>
      <c r="W308">
        <f t="shared" si="186"/>
        <v>2.73E-5</v>
      </c>
      <c r="X308">
        <f t="shared" si="187"/>
        <v>2.73E-5</v>
      </c>
      <c r="Y308">
        <f t="shared" si="170"/>
        <v>2.9101800000000001E-2</v>
      </c>
      <c r="Z308">
        <f t="shared" si="171"/>
        <v>0</v>
      </c>
      <c r="AE308">
        <f t="shared" si="206"/>
        <v>2318</v>
      </c>
      <c r="AF308">
        <f t="shared" si="188"/>
        <v>2040</v>
      </c>
      <c r="AG308" cm="1">
        <f t="array" ref="AG308">IF(AF308&gt;=MAX($D$3:$D$100),MAX($D$3:$D$100),IF(AE308&lt;$D$3,$D$3,INDEX($D$3:$D$100,MATCH(AE308,$D$3:$D$100)+1)))</f>
        <v>2040</v>
      </c>
      <c r="AH308">
        <f t="shared" si="189"/>
        <v>2.6800000000000001E-4</v>
      </c>
      <c r="AI308">
        <f t="shared" si="190"/>
        <v>2.6800000000000001E-4</v>
      </c>
      <c r="AJ308">
        <f t="shared" si="191"/>
        <v>2.6800000000000001E-4</v>
      </c>
      <c r="AK308">
        <f t="shared" si="172"/>
        <v>0.285688</v>
      </c>
      <c r="AL308">
        <f t="shared" si="173"/>
        <v>0</v>
      </c>
      <c r="AQ308">
        <f t="shared" si="207"/>
        <v>2318</v>
      </c>
      <c r="AR308">
        <f t="shared" si="192"/>
        <v>2040</v>
      </c>
      <c r="AS308" cm="1">
        <f t="array" ref="AS308">IF(AR308&gt;=MAX($D$3:$D$100),MAX($D$3:$D$100),IF(AQ308&lt;$D$3,$D$3,INDEX($D$3:$D$100,MATCH(AQ308,$D$3:$D$100)+1)))</f>
        <v>2040</v>
      </c>
      <c r="AT308">
        <f t="shared" si="193"/>
        <v>6.0300000000000002E-5</v>
      </c>
      <c r="AU308">
        <f t="shared" si="194"/>
        <v>6.0300000000000002E-5</v>
      </c>
      <c r="AV308">
        <f t="shared" si="195"/>
        <v>6.0300000000000002E-5</v>
      </c>
      <c r="AW308">
        <f t="shared" si="174"/>
        <v>6.4279799999999998E-2</v>
      </c>
      <c r="AX308">
        <f t="shared" si="175"/>
        <v>0</v>
      </c>
      <c r="BC308">
        <f t="shared" si="208"/>
        <v>2318</v>
      </c>
      <c r="BD308">
        <f t="shared" si="196"/>
        <v>2040</v>
      </c>
      <c r="BE308" cm="1">
        <f t="array" ref="BE308">IF(BD308&gt;=MAX($D$3:$D$100),MAX($D$3:$D$100),IF(BC308&lt;$D$3,$D$3,INDEX($D$3:$D$100,MATCH(BC308,$D$3:$D$100)+1)))</f>
        <v>2040</v>
      </c>
      <c r="BF308">
        <f t="shared" si="197"/>
        <v>0.40600000000000003</v>
      </c>
      <c r="BG308">
        <f t="shared" si="198"/>
        <v>0.40600000000000003</v>
      </c>
      <c r="BH308">
        <f t="shared" si="199"/>
        <v>0.40600000000000003</v>
      </c>
      <c r="BI308">
        <f t="shared" si="176"/>
        <v>432.79600000000005</v>
      </c>
      <c r="BJ308">
        <f t="shared" si="177"/>
        <v>0</v>
      </c>
      <c r="BM308" s="1" t="str" cm="1">
        <f t="array" ref="BM308">IF(INDEX(Utilities!308:308,$B$15 + 6)="","",INDEX(Utilities!308:308,$B$15 + 6))</f>
        <v/>
      </c>
      <c r="BO308">
        <f t="shared" si="209"/>
        <v>2318</v>
      </c>
      <c r="BP308">
        <f t="shared" si="200"/>
        <v>2040</v>
      </c>
      <c r="BQ308" cm="1">
        <f t="array" ref="BQ308">IF(BP308&gt;=MAX($D$3:$D$100),MAX($D$3:$D$100),IF(BO308&lt;$D$3,$D$3,INDEX($D$3:$D$100,MATCH(BO308,$D$3:$D$100)+1)))</f>
        <v>2040</v>
      </c>
      <c r="BR308">
        <f t="shared" si="201"/>
        <v>6.1510000000000007</v>
      </c>
      <c r="BS308">
        <f t="shared" si="202"/>
        <v>6.1510000000000007</v>
      </c>
      <c r="BT308">
        <f t="shared" si="203"/>
        <v>6.1510000000000007</v>
      </c>
      <c r="BU308">
        <f t="shared" si="178"/>
        <v>6556.9660000000003</v>
      </c>
      <c r="BV308">
        <f t="shared" si="179"/>
        <v>0</v>
      </c>
    </row>
    <row r="309" spans="7:74" x14ac:dyDescent="0.25">
      <c r="G309">
        <f t="shared" si="204"/>
        <v>2319</v>
      </c>
      <c r="H309">
        <f t="shared" si="180"/>
        <v>2040</v>
      </c>
      <c r="I309" cm="1">
        <f t="array" ref="I309">IF(H309&gt;=MAX($D$3:$D$100),MAX($D$3:$D$100),IF(G309&lt;$D$3,$D$3,INDEX($D$3:$D$100,MATCH(G309,$D$3:$D$100)+1)))</f>
        <v>2040</v>
      </c>
      <c r="J309">
        <f t="shared" si="181"/>
        <v>4.0300000000000002E-2</v>
      </c>
      <c r="K309">
        <f t="shared" si="182"/>
        <v>4.0300000000000002E-2</v>
      </c>
      <c r="L309">
        <f t="shared" si="183"/>
        <v>4.0300000000000002E-2</v>
      </c>
      <c r="M309">
        <f t="shared" si="168"/>
        <v>42.959800000000001</v>
      </c>
      <c r="N309">
        <f t="shared" si="169"/>
        <v>0</v>
      </c>
      <c r="S309">
        <f t="shared" si="205"/>
        <v>2319</v>
      </c>
      <c r="T309">
        <f t="shared" si="184"/>
        <v>2040</v>
      </c>
      <c r="U309" cm="1">
        <f t="array" ref="U309">IF(T309&gt;=MAX($D$3:$D$100),MAX($D$3:$D$100),IF(S309&lt;$D$3,$D$3,INDEX($D$3:$D$100,MATCH(S309,$D$3:$D$100)+1)))</f>
        <v>2040</v>
      </c>
      <c r="V309">
        <f t="shared" si="185"/>
        <v>2.73E-5</v>
      </c>
      <c r="W309">
        <f t="shared" si="186"/>
        <v>2.73E-5</v>
      </c>
      <c r="X309">
        <f t="shared" si="187"/>
        <v>2.73E-5</v>
      </c>
      <c r="Y309">
        <f t="shared" si="170"/>
        <v>2.9101800000000001E-2</v>
      </c>
      <c r="Z309">
        <f t="shared" si="171"/>
        <v>0</v>
      </c>
      <c r="AE309">
        <f t="shared" si="206"/>
        <v>2319</v>
      </c>
      <c r="AF309">
        <f t="shared" si="188"/>
        <v>2040</v>
      </c>
      <c r="AG309" cm="1">
        <f t="array" ref="AG309">IF(AF309&gt;=MAX($D$3:$D$100),MAX($D$3:$D$100),IF(AE309&lt;$D$3,$D$3,INDEX($D$3:$D$100,MATCH(AE309,$D$3:$D$100)+1)))</f>
        <v>2040</v>
      </c>
      <c r="AH309">
        <f t="shared" si="189"/>
        <v>2.6800000000000001E-4</v>
      </c>
      <c r="AI309">
        <f t="shared" si="190"/>
        <v>2.6800000000000001E-4</v>
      </c>
      <c r="AJ309">
        <f t="shared" si="191"/>
        <v>2.6800000000000001E-4</v>
      </c>
      <c r="AK309">
        <f t="shared" si="172"/>
        <v>0.285688</v>
      </c>
      <c r="AL309">
        <f t="shared" si="173"/>
        <v>0</v>
      </c>
      <c r="AQ309">
        <f t="shared" si="207"/>
        <v>2319</v>
      </c>
      <c r="AR309">
        <f t="shared" si="192"/>
        <v>2040</v>
      </c>
      <c r="AS309" cm="1">
        <f t="array" ref="AS309">IF(AR309&gt;=MAX($D$3:$D$100),MAX($D$3:$D$100),IF(AQ309&lt;$D$3,$D$3,INDEX($D$3:$D$100,MATCH(AQ309,$D$3:$D$100)+1)))</f>
        <v>2040</v>
      </c>
      <c r="AT309">
        <f t="shared" si="193"/>
        <v>6.0300000000000002E-5</v>
      </c>
      <c r="AU309">
        <f t="shared" si="194"/>
        <v>6.0300000000000002E-5</v>
      </c>
      <c r="AV309">
        <f t="shared" si="195"/>
        <v>6.0300000000000002E-5</v>
      </c>
      <c r="AW309">
        <f t="shared" si="174"/>
        <v>6.4279799999999998E-2</v>
      </c>
      <c r="AX309">
        <f t="shared" si="175"/>
        <v>0</v>
      </c>
      <c r="BC309">
        <f t="shared" si="208"/>
        <v>2319</v>
      </c>
      <c r="BD309">
        <f t="shared" si="196"/>
        <v>2040</v>
      </c>
      <c r="BE309" cm="1">
        <f t="array" ref="BE309">IF(BD309&gt;=MAX($D$3:$D$100),MAX($D$3:$D$100),IF(BC309&lt;$D$3,$D$3,INDEX($D$3:$D$100,MATCH(BC309,$D$3:$D$100)+1)))</f>
        <v>2040</v>
      </c>
      <c r="BF309">
        <f t="shared" si="197"/>
        <v>0.40600000000000003</v>
      </c>
      <c r="BG309">
        <f t="shared" si="198"/>
        <v>0.40600000000000003</v>
      </c>
      <c r="BH309">
        <f t="shared" si="199"/>
        <v>0.40600000000000003</v>
      </c>
      <c r="BI309">
        <f t="shared" si="176"/>
        <v>432.79600000000005</v>
      </c>
      <c r="BJ309">
        <f t="shared" si="177"/>
        <v>0</v>
      </c>
      <c r="BM309" s="1" t="str" cm="1">
        <f t="array" ref="BM309">IF(INDEX(Utilities!309:309,$B$15 + 6)="","",INDEX(Utilities!309:309,$B$15 + 6))</f>
        <v/>
      </c>
      <c r="BO309">
        <f t="shared" si="209"/>
        <v>2319</v>
      </c>
      <c r="BP309">
        <f t="shared" si="200"/>
        <v>2040</v>
      </c>
      <c r="BQ309" cm="1">
        <f t="array" ref="BQ309">IF(BP309&gt;=MAX($D$3:$D$100),MAX($D$3:$D$100),IF(BO309&lt;$D$3,$D$3,INDEX($D$3:$D$100,MATCH(BO309,$D$3:$D$100)+1)))</f>
        <v>2040</v>
      </c>
      <c r="BR309">
        <f t="shared" si="201"/>
        <v>6.1510000000000007</v>
      </c>
      <c r="BS309">
        <f t="shared" si="202"/>
        <v>6.1510000000000007</v>
      </c>
      <c r="BT309">
        <f t="shared" si="203"/>
        <v>6.1510000000000007</v>
      </c>
      <c r="BU309">
        <f t="shared" si="178"/>
        <v>6556.9660000000003</v>
      </c>
      <c r="BV309">
        <f t="shared" si="179"/>
        <v>0</v>
      </c>
    </row>
    <row r="310" spans="7:74" x14ac:dyDescent="0.25">
      <c r="G310">
        <f t="shared" si="204"/>
        <v>2320</v>
      </c>
      <c r="H310">
        <f t="shared" si="180"/>
        <v>2040</v>
      </c>
      <c r="I310" cm="1">
        <f t="array" ref="I310">IF(H310&gt;=MAX($D$3:$D$100),MAX($D$3:$D$100),IF(G310&lt;$D$3,$D$3,INDEX($D$3:$D$100,MATCH(G310,$D$3:$D$100)+1)))</f>
        <v>2040</v>
      </c>
      <c r="J310">
        <f t="shared" si="181"/>
        <v>4.0300000000000002E-2</v>
      </c>
      <c r="K310">
        <f t="shared" si="182"/>
        <v>4.0300000000000002E-2</v>
      </c>
      <c r="L310">
        <f t="shared" si="183"/>
        <v>4.0300000000000002E-2</v>
      </c>
      <c r="M310">
        <f t="shared" si="168"/>
        <v>42.959800000000001</v>
      </c>
      <c r="N310">
        <f t="shared" si="169"/>
        <v>0</v>
      </c>
      <c r="S310">
        <f t="shared" si="205"/>
        <v>2320</v>
      </c>
      <c r="T310">
        <f t="shared" si="184"/>
        <v>2040</v>
      </c>
      <c r="U310" cm="1">
        <f t="array" ref="U310">IF(T310&gt;=MAX($D$3:$D$100),MAX($D$3:$D$100),IF(S310&lt;$D$3,$D$3,INDEX($D$3:$D$100,MATCH(S310,$D$3:$D$100)+1)))</f>
        <v>2040</v>
      </c>
      <c r="V310">
        <f t="shared" si="185"/>
        <v>2.73E-5</v>
      </c>
      <c r="W310">
        <f t="shared" si="186"/>
        <v>2.73E-5</v>
      </c>
      <c r="X310">
        <f t="shared" si="187"/>
        <v>2.73E-5</v>
      </c>
      <c r="Y310">
        <f t="shared" si="170"/>
        <v>2.9101800000000001E-2</v>
      </c>
      <c r="Z310">
        <f t="shared" si="171"/>
        <v>0</v>
      </c>
      <c r="AE310">
        <f t="shared" si="206"/>
        <v>2320</v>
      </c>
      <c r="AF310">
        <f t="shared" si="188"/>
        <v>2040</v>
      </c>
      <c r="AG310" cm="1">
        <f t="array" ref="AG310">IF(AF310&gt;=MAX($D$3:$D$100),MAX($D$3:$D$100),IF(AE310&lt;$D$3,$D$3,INDEX($D$3:$D$100,MATCH(AE310,$D$3:$D$100)+1)))</f>
        <v>2040</v>
      </c>
      <c r="AH310">
        <f t="shared" si="189"/>
        <v>2.6800000000000001E-4</v>
      </c>
      <c r="AI310">
        <f t="shared" si="190"/>
        <v>2.6800000000000001E-4</v>
      </c>
      <c r="AJ310">
        <f t="shared" si="191"/>
        <v>2.6800000000000001E-4</v>
      </c>
      <c r="AK310">
        <f t="shared" si="172"/>
        <v>0.285688</v>
      </c>
      <c r="AL310">
        <f t="shared" si="173"/>
        <v>0</v>
      </c>
      <c r="AQ310">
        <f t="shared" si="207"/>
        <v>2320</v>
      </c>
      <c r="AR310">
        <f t="shared" si="192"/>
        <v>2040</v>
      </c>
      <c r="AS310" cm="1">
        <f t="array" ref="AS310">IF(AR310&gt;=MAX($D$3:$D$100),MAX($D$3:$D$100),IF(AQ310&lt;$D$3,$D$3,INDEX($D$3:$D$100,MATCH(AQ310,$D$3:$D$100)+1)))</f>
        <v>2040</v>
      </c>
      <c r="AT310">
        <f t="shared" si="193"/>
        <v>6.0300000000000002E-5</v>
      </c>
      <c r="AU310">
        <f t="shared" si="194"/>
        <v>6.0300000000000002E-5</v>
      </c>
      <c r="AV310">
        <f t="shared" si="195"/>
        <v>6.0300000000000002E-5</v>
      </c>
      <c r="AW310">
        <f t="shared" si="174"/>
        <v>6.4279799999999998E-2</v>
      </c>
      <c r="AX310">
        <f t="shared" si="175"/>
        <v>0</v>
      </c>
      <c r="BC310">
        <f t="shared" si="208"/>
        <v>2320</v>
      </c>
      <c r="BD310">
        <f t="shared" si="196"/>
        <v>2040</v>
      </c>
      <c r="BE310" cm="1">
        <f t="array" ref="BE310">IF(BD310&gt;=MAX($D$3:$D$100),MAX($D$3:$D$100),IF(BC310&lt;$D$3,$D$3,INDEX($D$3:$D$100,MATCH(BC310,$D$3:$D$100)+1)))</f>
        <v>2040</v>
      </c>
      <c r="BF310">
        <f t="shared" si="197"/>
        <v>0.40600000000000003</v>
      </c>
      <c r="BG310">
        <f t="shared" si="198"/>
        <v>0.40600000000000003</v>
      </c>
      <c r="BH310">
        <f t="shared" si="199"/>
        <v>0.40600000000000003</v>
      </c>
      <c r="BI310">
        <f t="shared" si="176"/>
        <v>432.79600000000005</v>
      </c>
      <c r="BJ310">
        <f t="shared" si="177"/>
        <v>0</v>
      </c>
      <c r="BM310" s="1" t="str" cm="1">
        <f t="array" ref="BM310">IF(INDEX(Utilities!310:310,$B$15 + 6)="","",INDEX(Utilities!310:310,$B$15 + 6))</f>
        <v/>
      </c>
      <c r="BO310">
        <f t="shared" si="209"/>
        <v>2320</v>
      </c>
      <c r="BP310">
        <f t="shared" si="200"/>
        <v>2040</v>
      </c>
      <c r="BQ310" cm="1">
        <f t="array" ref="BQ310">IF(BP310&gt;=MAX($D$3:$D$100),MAX($D$3:$D$100),IF(BO310&lt;$D$3,$D$3,INDEX($D$3:$D$100,MATCH(BO310,$D$3:$D$100)+1)))</f>
        <v>2040</v>
      </c>
      <c r="BR310">
        <f t="shared" si="201"/>
        <v>6.1510000000000007</v>
      </c>
      <c r="BS310">
        <f t="shared" si="202"/>
        <v>6.1510000000000007</v>
      </c>
      <c r="BT310">
        <f t="shared" si="203"/>
        <v>6.1510000000000007</v>
      </c>
      <c r="BU310">
        <f t="shared" si="178"/>
        <v>6556.9660000000003</v>
      </c>
      <c r="BV310">
        <f t="shared" si="179"/>
        <v>0</v>
      </c>
    </row>
    <row r="311" spans="7:74" x14ac:dyDescent="0.25">
      <c r="G311">
        <f t="shared" si="204"/>
        <v>2321</v>
      </c>
      <c r="H311">
        <f t="shared" si="180"/>
        <v>2040</v>
      </c>
      <c r="I311" cm="1">
        <f t="array" ref="I311">IF(H311&gt;=MAX($D$3:$D$100),MAX($D$3:$D$100),IF(G311&lt;$D$3,$D$3,INDEX($D$3:$D$100,MATCH(G311,$D$3:$D$100)+1)))</f>
        <v>2040</v>
      </c>
      <c r="J311">
        <f t="shared" si="181"/>
        <v>4.0300000000000002E-2</v>
      </c>
      <c r="K311">
        <f t="shared" si="182"/>
        <v>4.0300000000000002E-2</v>
      </c>
      <c r="L311">
        <f t="shared" si="183"/>
        <v>4.0300000000000002E-2</v>
      </c>
      <c r="M311">
        <f t="shared" si="168"/>
        <v>42.959800000000001</v>
      </c>
      <c r="N311">
        <f t="shared" si="169"/>
        <v>0</v>
      </c>
      <c r="S311">
        <f t="shared" si="205"/>
        <v>2321</v>
      </c>
      <c r="T311">
        <f t="shared" si="184"/>
        <v>2040</v>
      </c>
      <c r="U311" cm="1">
        <f t="array" ref="U311">IF(T311&gt;=MAX($D$3:$D$100),MAX($D$3:$D$100),IF(S311&lt;$D$3,$D$3,INDEX($D$3:$D$100,MATCH(S311,$D$3:$D$100)+1)))</f>
        <v>2040</v>
      </c>
      <c r="V311">
        <f t="shared" si="185"/>
        <v>2.73E-5</v>
      </c>
      <c r="W311">
        <f t="shared" si="186"/>
        <v>2.73E-5</v>
      </c>
      <c r="X311">
        <f t="shared" si="187"/>
        <v>2.73E-5</v>
      </c>
      <c r="Y311">
        <f t="shared" si="170"/>
        <v>2.9101800000000001E-2</v>
      </c>
      <c r="Z311">
        <f t="shared" si="171"/>
        <v>0</v>
      </c>
      <c r="AE311">
        <f t="shared" si="206"/>
        <v>2321</v>
      </c>
      <c r="AF311">
        <f t="shared" si="188"/>
        <v>2040</v>
      </c>
      <c r="AG311" cm="1">
        <f t="array" ref="AG311">IF(AF311&gt;=MAX($D$3:$D$100),MAX($D$3:$D$100),IF(AE311&lt;$D$3,$D$3,INDEX($D$3:$D$100,MATCH(AE311,$D$3:$D$100)+1)))</f>
        <v>2040</v>
      </c>
      <c r="AH311">
        <f t="shared" si="189"/>
        <v>2.6800000000000001E-4</v>
      </c>
      <c r="AI311">
        <f t="shared" si="190"/>
        <v>2.6800000000000001E-4</v>
      </c>
      <c r="AJ311">
        <f t="shared" si="191"/>
        <v>2.6800000000000001E-4</v>
      </c>
      <c r="AK311">
        <f t="shared" si="172"/>
        <v>0.285688</v>
      </c>
      <c r="AL311">
        <f t="shared" si="173"/>
        <v>0</v>
      </c>
      <c r="AQ311">
        <f t="shared" si="207"/>
        <v>2321</v>
      </c>
      <c r="AR311">
        <f t="shared" si="192"/>
        <v>2040</v>
      </c>
      <c r="AS311" cm="1">
        <f t="array" ref="AS311">IF(AR311&gt;=MAX($D$3:$D$100),MAX($D$3:$D$100),IF(AQ311&lt;$D$3,$D$3,INDEX($D$3:$D$100,MATCH(AQ311,$D$3:$D$100)+1)))</f>
        <v>2040</v>
      </c>
      <c r="AT311">
        <f t="shared" si="193"/>
        <v>6.0300000000000002E-5</v>
      </c>
      <c r="AU311">
        <f t="shared" si="194"/>
        <v>6.0300000000000002E-5</v>
      </c>
      <c r="AV311">
        <f t="shared" si="195"/>
        <v>6.0300000000000002E-5</v>
      </c>
      <c r="AW311">
        <f t="shared" si="174"/>
        <v>6.4279799999999998E-2</v>
      </c>
      <c r="AX311">
        <f t="shared" si="175"/>
        <v>0</v>
      </c>
      <c r="BC311">
        <f t="shared" si="208"/>
        <v>2321</v>
      </c>
      <c r="BD311">
        <f t="shared" si="196"/>
        <v>2040</v>
      </c>
      <c r="BE311" cm="1">
        <f t="array" ref="BE311">IF(BD311&gt;=MAX($D$3:$D$100),MAX($D$3:$D$100),IF(BC311&lt;$D$3,$D$3,INDEX($D$3:$D$100,MATCH(BC311,$D$3:$D$100)+1)))</f>
        <v>2040</v>
      </c>
      <c r="BF311">
        <f t="shared" si="197"/>
        <v>0.40600000000000003</v>
      </c>
      <c r="BG311">
        <f t="shared" si="198"/>
        <v>0.40600000000000003</v>
      </c>
      <c r="BH311">
        <f t="shared" si="199"/>
        <v>0.40600000000000003</v>
      </c>
      <c r="BI311">
        <f t="shared" si="176"/>
        <v>432.79600000000005</v>
      </c>
      <c r="BJ311">
        <f t="shared" si="177"/>
        <v>0</v>
      </c>
      <c r="BM311" s="1" t="str" cm="1">
        <f t="array" ref="BM311">IF(INDEX(Utilities!311:311,$B$15 + 6)="","",INDEX(Utilities!311:311,$B$15 + 6))</f>
        <v/>
      </c>
      <c r="BO311">
        <f t="shared" si="209"/>
        <v>2321</v>
      </c>
      <c r="BP311">
        <f t="shared" si="200"/>
        <v>2040</v>
      </c>
      <c r="BQ311" cm="1">
        <f t="array" ref="BQ311">IF(BP311&gt;=MAX($D$3:$D$100),MAX($D$3:$D$100),IF(BO311&lt;$D$3,$D$3,INDEX($D$3:$D$100,MATCH(BO311,$D$3:$D$100)+1)))</f>
        <v>2040</v>
      </c>
      <c r="BR311">
        <f t="shared" si="201"/>
        <v>6.1510000000000007</v>
      </c>
      <c r="BS311">
        <f t="shared" si="202"/>
        <v>6.1510000000000007</v>
      </c>
      <c r="BT311">
        <f t="shared" si="203"/>
        <v>6.1510000000000007</v>
      </c>
      <c r="BU311">
        <f t="shared" si="178"/>
        <v>6556.9660000000003</v>
      </c>
      <c r="BV311">
        <f t="shared" si="179"/>
        <v>0</v>
      </c>
    </row>
    <row r="312" spans="7:74" x14ac:dyDescent="0.25">
      <c r="G312">
        <f t="shared" si="204"/>
        <v>2322</v>
      </c>
      <c r="H312">
        <f t="shared" si="180"/>
        <v>2040</v>
      </c>
      <c r="I312" cm="1">
        <f t="array" ref="I312">IF(H312&gt;=MAX($D$3:$D$100),MAX($D$3:$D$100),IF(G312&lt;$D$3,$D$3,INDEX($D$3:$D$100,MATCH(G312,$D$3:$D$100)+1)))</f>
        <v>2040</v>
      </c>
      <c r="J312">
        <f t="shared" si="181"/>
        <v>4.0300000000000002E-2</v>
      </c>
      <c r="K312">
        <f t="shared" si="182"/>
        <v>4.0300000000000002E-2</v>
      </c>
      <c r="L312">
        <f t="shared" si="183"/>
        <v>4.0300000000000002E-2</v>
      </c>
      <c r="M312">
        <f t="shared" si="168"/>
        <v>42.959800000000001</v>
      </c>
      <c r="N312">
        <f t="shared" si="169"/>
        <v>0</v>
      </c>
      <c r="S312">
        <f t="shared" si="205"/>
        <v>2322</v>
      </c>
      <c r="T312">
        <f t="shared" si="184"/>
        <v>2040</v>
      </c>
      <c r="U312" cm="1">
        <f t="array" ref="U312">IF(T312&gt;=MAX($D$3:$D$100),MAX($D$3:$D$100),IF(S312&lt;$D$3,$D$3,INDEX($D$3:$D$100,MATCH(S312,$D$3:$D$100)+1)))</f>
        <v>2040</v>
      </c>
      <c r="V312">
        <f t="shared" si="185"/>
        <v>2.73E-5</v>
      </c>
      <c r="W312">
        <f t="shared" si="186"/>
        <v>2.73E-5</v>
      </c>
      <c r="X312">
        <f t="shared" si="187"/>
        <v>2.73E-5</v>
      </c>
      <c r="Y312">
        <f t="shared" si="170"/>
        <v>2.9101800000000001E-2</v>
      </c>
      <c r="Z312">
        <f t="shared" si="171"/>
        <v>0</v>
      </c>
      <c r="AE312">
        <f t="shared" si="206"/>
        <v>2322</v>
      </c>
      <c r="AF312">
        <f t="shared" si="188"/>
        <v>2040</v>
      </c>
      <c r="AG312" cm="1">
        <f t="array" ref="AG312">IF(AF312&gt;=MAX($D$3:$D$100),MAX($D$3:$D$100),IF(AE312&lt;$D$3,$D$3,INDEX($D$3:$D$100,MATCH(AE312,$D$3:$D$100)+1)))</f>
        <v>2040</v>
      </c>
      <c r="AH312">
        <f t="shared" si="189"/>
        <v>2.6800000000000001E-4</v>
      </c>
      <c r="AI312">
        <f t="shared" si="190"/>
        <v>2.6800000000000001E-4</v>
      </c>
      <c r="AJ312">
        <f t="shared" si="191"/>
        <v>2.6800000000000001E-4</v>
      </c>
      <c r="AK312">
        <f t="shared" si="172"/>
        <v>0.285688</v>
      </c>
      <c r="AL312">
        <f t="shared" si="173"/>
        <v>0</v>
      </c>
      <c r="AQ312">
        <f t="shared" si="207"/>
        <v>2322</v>
      </c>
      <c r="AR312">
        <f t="shared" si="192"/>
        <v>2040</v>
      </c>
      <c r="AS312" cm="1">
        <f t="array" ref="AS312">IF(AR312&gt;=MAX($D$3:$D$100),MAX($D$3:$D$100),IF(AQ312&lt;$D$3,$D$3,INDEX($D$3:$D$100,MATCH(AQ312,$D$3:$D$100)+1)))</f>
        <v>2040</v>
      </c>
      <c r="AT312">
        <f t="shared" si="193"/>
        <v>6.0300000000000002E-5</v>
      </c>
      <c r="AU312">
        <f t="shared" si="194"/>
        <v>6.0300000000000002E-5</v>
      </c>
      <c r="AV312">
        <f t="shared" si="195"/>
        <v>6.0300000000000002E-5</v>
      </c>
      <c r="AW312">
        <f t="shared" si="174"/>
        <v>6.4279799999999998E-2</v>
      </c>
      <c r="AX312">
        <f t="shared" si="175"/>
        <v>0</v>
      </c>
      <c r="BC312">
        <f t="shared" si="208"/>
        <v>2322</v>
      </c>
      <c r="BD312">
        <f t="shared" si="196"/>
        <v>2040</v>
      </c>
      <c r="BE312" cm="1">
        <f t="array" ref="BE312">IF(BD312&gt;=MAX($D$3:$D$100),MAX($D$3:$D$100),IF(BC312&lt;$D$3,$D$3,INDEX($D$3:$D$100,MATCH(BC312,$D$3:$D$100)+1)))</f>
        <v>2040</v>
      </c>
      <c r="BF312">
        <f t="shared" si="197"/>
        <v>0.40600000000000003</v>
      </c>
      <c r="BG312">
        <f t="shared" si="198"/>
        <v>0.40600000000000003</v>
      </c>
      <c r="BH312">
        <f t="shared" si="199"/>
        <v>0.40600000000000003</v>
      </c>
      <c r="BI312">
        <f t="shared" si="176"/>
        <v>432.79600000000005</v>
      </c>
      <c r="BJ312">
        <f t="shared" si="177"/>
        <v>0</v>
      </c>
      <c r="BM312" s="1" t="str" cm="1">
        <f t="array" ref="BM312">IF(INDEX(Utilities!312:312,$B$15 + 6)="","",INDEX(Utilities!312:312,$B$15 + 6))</f>
        <v/>
      </c>
      <c r="BO312">
        <f t="shared" si="209"/>
        <v>2322</v>
      </c>
      <c r="BP312">
        <f t="shared" si="200"/>
        <v>2040</v>
      </c>
      <c r="BQ312" cm="1">
        <f t="array" ref="BQ312">IF(BP312&gt;=MAX($D$3:$D$100),MAX($D$3:$D$100),IF(BO312&lt;$D$3,$D$3,INDEX($D$3:$D$100,MATCH(BO312,$D$3:$D$100)+1)))</f>
        <v>2040</v>
      </c>
      <c r="BR312">
        <f t="shared" si="201"/>
        <v>6.1510000000000007</v>
      </c>
      <c r="BS312">
        <f t="shared" si="202"/>
        <v>6.1510000000000007</v>
      </c>
      <c r="BT312">
        <f t="shared" si="203"/>
        <v>6.1510000000000007</v>
      </c>
      <c r="BU312">
        <f t="shared" si="178"/>
        <v>6556.9660000000003</v>
      </c>
      <c r="BV312">
        <f t="shared" si="179"/>
        <v>0</v>
      </c>
    </row>
    <row r="313" spans="7:74" x14ac:dyDescent="0.25">
      <c r="G313">
        <f t="shared" si="204"/>
        <v>2323</v>
      </c>
      <c r="H313">
        <f t="shared" si="180"/>
        <v>2040</v>
      </c>
      <c r="I313" cm="1">
        <f t="array" ref="I313">IF(H313&gt;=MAX($D$3:$D$100),MAX($D$3:$D$100),IF(G313&lt;$D$3,$D$3,INDEX($D$3:$D$100,MATCH(G313,$D$3:$D$100)+1)))</f>
        <v>2040</v>
      </c>
      <c r="J313">
        <f t="shared" si="181"/>
        <v>4.0300000000000002E-2</v>
      </c>
      <c r="K313">
        <f t="shared" si="182"/>
        <v>4.0300000000000002E-2</v>
      </c>
      <c r="L313">
        <f t="shared" si="183"/>
        <v>4.0300000000000002E-2</v>
      </c>
      <c r="M313">
        <f t="shared" si="168"/>
        <v>42.959800000000001</v>
      </c>
      <c r="N313">
        <f t="shared" si="169"/>
        <v>0</v>
      </c>
      <c r="S313">
        <f t="shared" si="205"/>
        <v>2323</v>
      </c>
      <c r="T313">
        <f t="shared" si="184"/>
        <v>2040</v>
      </c>
      <c r="U313" cm="1">
        <f t="array" ref="U313">IF(T313&gt;=MAX($D$3:$D$100),MAX($D$3:$D$100),IF(S313&lt;$D$3,$D$3,INDEX($D$3:$D$100,MATCH(S313,$D$3:$D$100)+1)))</f>
        <v>2040</v>
      </c>
      <c r="V313">
        <f t="shared" si="185"/>
        <v>2.73E-5</v>
      </c>
      <c r="W313">
        <f t="shared" si="186"/>
        <v>2.73E-5</v>
      </c>
      <c r="X313">
        <f t="shared" si="187"/>
        <v>2.73E-5</v>
      </c>
      <c r="Y313">
        <f t="shared" si="170"/>
        <v>2.9101800000000001E-2</v>
      </c>
      <c r="Z313">
        <f t="shared" si="171"/>
        <v>0</v>
      </c>
      <c r="AE313">
        <f t="shared" si="206"/>
        <v>2323</v>
      </c>
      <c r="AF313">
        <f t="shared" si="188"/>
        <v>2040</v>
      </c>
      <c r="AG313" cm="1">
        <f t="array" ref="AG313">IF(AF313&gt;=MAX($D$3:$D$100),MAX($D$3:$D$100),IF(AE313&lt;$D$3,$D$3,INDEX($D$3:$D$100,MATCH(AE313,$D$3:$D$100)+1)))</f>
        <v>2040</v>
      </c>
      <c r="AH313">
        <f t="shared" si="189"/>
        <v>2.6800000000000001E-4</v>
      </c>
      <c r="AI313">
        <f t="shared" si="190"/>
        <v>2.6800000000000001E-4</v>
      </c>
      <c r="AJ313">
        <f t="shared" si="191"/>
        <v>2.6800000000000001E-4</v>
      </c>
      <c r="AK313">
        <f t="shared" si="172"/>
        <v>0.285688</v>
      </c>
      <c r="AL313">
        <f t="shared" si="173"/>
        <v>0</v>
      </c>
      <c r="AQ313">
        <f t="shared" si="207"/>
        <v>2323</v>
      </c>
      <c r="AR313">
        <f t="shared" si="192"/>
        <v>2040</v>
      </c>
      <c r="AS313" cm="1">
        <f t="array" ref="AS313">IF(AR313&gt;=MAX($D$3:$D$100),MAX($D$3:$D$100),IF(AQ313&lt;$D$3,$D$3,INDEX($D$3:$D$100,MATCH(AQ313,$D$3:$D$100)+1)))</f>
        <v>2040</v>
      </c>
      <c r="AT313">
        <f t="shared" si="193"/>
        <v>6.0300000000000002E-5</v>
      </c>
      <c r="AU313">
        <f t="shared" si="194"/>
        <v>6.0300000000000002E-5</v>
      </c>
      <c r="AV313">
        <f t="shared" si="195"/>
        <v>6.0300000000000002E-5</v>
      </c>
      <c r="AW313">
        <f t="shared" si="174"/>
        <v>6.4279799999999998E-2</v>
      </c>
      <c r="AX313">
        <f t="shared" si="175"/>
        <v>0</v>
      </c>
      <c r="BC313">
        <f t="shared" si="208"/>
        <v>2323</v>
      </c>
      <c r="BD313">
        <f t="shared" si="196"/>
        <v>2040</v>
      </c>
      <c r="BE313" cm="1">
        <f t="array" ref="BE313">IF(BD313&gt;=MAX($D$3:$D$100),MAX($D$3:$D$100),IF(BC313&lt;$D$3,$D$3,INDEX($D$3:$D$100,MATCH(BC313,$D$3:$D$100)+1)))</f>
        <v>2040</v>
      </c>
      <c r="BF313">
        <f t="shared" si="197"/>
        <v>0.40600000000000003</v>
      </c>
      <c r="BG313">
        <f t="shared" si="198"/>
        <v>0.40600000000000003</v>
      </c>
      <c r="BH313">
        <f t="shared" si="199"/>
        <v>0.40600000000000003</v>
      </c>
      <c r="BI313">
        <f t="shared" si="176"/>
        <v>432.79600000000005</v>
      </c>
      <c r="BJ313">
        <f t="shared" si="177"/>
        <v>0</v>
      </c>
      <c r="BM313" s="1" t="str" cm="1">
        <f t="array" ref="BM313">IF(INDEX(Utilities!313:313,$B$15 + 6)="","",INDEX(Utilities!313:313,$B$15 + 6))</f>
        <v/>
      </c>
      <c r="BO313">
        <f t="shared" si="209"/>
        <v>2323</v>
      </c>
      <c r="BP313">
        <f t="shared" si="200"/>
        <v>2040</v>
      </c>
      <c r="BQ313" cm="1">
        <f t="array" ref="BQ313">IF(BP313&gt;=MAX($D$3:$D$100),MAX($D$3:$D$100),IF(BO313&lt;$D$3,$D$3,INDEX($D$3:$D$100,MATCH(BO313,$D$3:$D$100)+1)))</f>
        <v>2040</v>
      </c>
      <c r="BR313">
        <f t="shared" si="201"/>
        <v>6.1510000000000007</v>
      </c>
      <c r="BS313">
        <f t="shared" si="202"/>
        <v>6.1510000000000007</v>
      </c>
      <c r="BT313">
        <f t="shared" si="203"/>
        <v>6.1510000000000007</v>
      </c>
      <c r="BU313">
        <f t="shared" si="178"/>
        <v>6556.9660000000003</v>
      </c>
      <c r="BV313">
        <f t="shared" si="179"/>
        <v>0</v>
      </c>
    </row>
    <row r="314" spans="7:74" x14ac:dyDescent="0.25">
      <c r="G314">
        <f t="shared" si="204"/>
        <v>2324</v>
      </c>
      <c r="H314">
        <f t="shared" si="180"/>
        <v>2040</v>
      </c>
      <c r="I314" cm="1">
        <f t="array" ref="I314">IF(H314&gt;=MAX($D$3:$D$100),MAX($D$3:$D$100),IF(G314&lt;$D$3,$D$3,INDEX($D$3:$D$100,MATCH(G314,$D$3:$D$100)+1)))</f>
        <v>2040</v>
      </c>
      <c r="J314">
        <f t="shared" si="181"/>
        <v>4.0300000000000002E-2</v>
      </c>
      <c r="K314">
        <f t="shared" si="182"/>
        <v>4.0300000000000002E-2</v>
      </c>
      <c r="L314">
        <f t="shared" si="183"/>
        <v>4.0300000000000002E-2</v>
      </c>
      <c r="M314">
        <f t="shared" si="168"/>
        <v>42.959800000000001</v>
      </c>
      <c r="N314">
        <f t="shared" si="169"/>
        <v>0</v>
      </c>
      <c r="S314">
        <f t="shared" si="205"/>
        <v>2324</v>
      </c>
      <c r="T314">
        <f t="shared" si="184"/>
        <v>2040</v>
      </c>
      <c r="U314" cm="1">
        <f t="array" ref="U314">IF(T314&gt;=MAX($D$3:$D$100),MAX($D$3:$D$100),IF(S314&lt;$D$3,$D$3,INDEX($D$3:$D$100,MATCH(S314,$D$3:$D$100)+1)))</f>
        <v>2040</v>
      </c>
      <c r="V314">
        <f t="shared" si="185"/>
        <v>2.73E-5</v>
      </c>
      <c r="W314">
        <f t="shared" si="186"/>
        <v>2.73E-5</v>
      </c>
      <c r="X314">
        <f t="shared" si="187"/>
        <v>2.73E-5</v>
      </c>
      <c r="Y314">
        <f t="shared" si="170"/>
        <v>2.9101800000000001E-2</v>
      </c>
      <c r="Z314">
        <f t="shared" si="171"/>
        <v>0</v>
      </c>
      <c r="AE314">
        <f t="shared" si="206"/>
        <v>2324</v>
      </c>
      <c r="AF314">
        <f t="shared" si="188"/>
        <v>2040</v>
      </c>
      <c r="AG314" cm="1">
        <f t="array" ref="AG314">IF(AF314&gt;=MAX($D$3:$D$100),MAX($D$3:$D$100),IF(AE314&lt;$D$3,$D$3,INDEX($D$3:$D$100,MATCH(AE314,$D$3:$D$100)+1)))</f>
        <v>2040</v>
      </c>
      <c r="AH314">
        <f t="shared" si="189"/>
        <v>2.6800000000000001E-4</v>
      </c>
      <c r="AI314">
        <f t="shared" si="190"/>
        <v>2.6800000000000001E-4</v>
      </c>
      <c r="AJ314">
        <f t="shared" si="191"/>
        <v>2.6800000000000001E-4</v>
      </c>
      <c r="AK314">
        <f t="shared" si="172"/>
        <v>0.285688</v>
      </c>
      <c r="AL314">
        <f t="shared" si="173"/>
        <v>0</v>
      </c>
      <c r="AQ314">
        <f t="shared" si="207"/>
        <v>2324</v>
      </c>
      <c r="AR314">
        <f t="shared" si="192"/>
        <v>2040</v>
      </c>
      <c r="AS314" cm="1">
        <f t="array" ref="AS314">IF(AR314&gt;=MAX($D$3:$D$100),MAX($D$3:$D$100),IF(AQ314&lt;$D$3,$D$3,INDEX($D$3:$D$100,MATCH(AQ314,$D$3:$D$100)+1)))</f>
        <v>2040</v>
      </c>
      <c r="AT314">
        <f t="shared" si="193"/>
        <v>6.0300000000000002E-5</v>
      </c>
      <c r="AU314">
        <f t="shared" si="194"/>
        <v>6.0300000000000002E-5</v>
      </c>
      <c r="AV314">
        <f t="shared" si="195"/>
        <v>6.0300000000000002E-5</v>
      </c>
      <c r="AW314">
        <f t="shared" si="174"/>
        <v>6.4279799999999998E-2</v>
      </c>
      <c r="AX314">
        <f t="shared" si="175"/>
        <v>0</v>
      </c>
      <c r="BC314">
        <f t="shared" si="208"/>
        <v>2324</v>
      </c>
      <c r="BD314">
        <f t="shared" si="196"/>
        <v>2040</v>
      </c>
      <c r="BE314" cm="1">
        <f t="array" ref="BE314">IF(BD314&gt;=MAX($D$3:$D$100),MAX($D$3:$D$100),IF(BC314&lt;$D$3,$D$3,INDEX($D$3:$D$100,MATCH(BC314,$D$3:$D$100)+1)))</f>
        <v>2040</v>
      </c>
      <c r="BF314">
        <f t="shared" si="197"/>
        <v>0.40600000000000003</v>
      </c>
      <c r="BG314">
        <f t="shared" si="198"/>
        <v>0.40600000000000003</v>
      </c>
      <c r="BH314">
        <f t="shared" si="199"/>
        <v>0.40600000000000003</v>
      </c>
      <c r="BI314">
        <f t="shared" si="176"/>
        <v>432.79600000000005</v>
      </c>
      <c r="BJ314">
        <f t="shared" si="177"/>
        <v>0</v>
      </c>
      <c r="BM314" s="1" t="str" cm="1">
        <f t="array" ref="BM314">IF(INDEX(Utilities!314:314,$B$15 + 6)="","",INDEX(Utilities!314:314,$B$15 + 6))</f>
        <v/>
      </c>
      <c r="BO314">
        <f t="shared" si="209"/>
        <v>2324</v>
      </c>
      <c r="BP314">
        <f t="shared" si="200"/>
        <v>2040</v>
      </c>
      <c r="BQ314" cm="1">
        <f t="array" ref="BQ314">IF(BP314&gt;=MAX($D$3:$D$100),MAX($D$3:$D$100),IF(BO314&lt;$D$3,$D$3,INDEX($D$3:$D$100,MATCH(BO314,$D$3:$D$100)+1)))</f>
        <v>2040</v>
      </c>
      <c r="BR314">
        <f t="shared" si="201"/>
        <v>6.1510000000000007</v>
      </c>
      <c r="BS314">
        <f t="shared" si="202"/>
        <v>6.1510000000000007</v>
      </c>
      <c r="BT314">
        <f t="shared" si="203"/>
        <v>6.1510000000000007</v>
      </c>
      <c r="BU314">
        <f t="shared" si="178"/>
        <v>6556.9660000000003</v>
      </c>
      <c r="BV314">
        <f t="shared" si="179"/>
        <v>0</v>
      </c>
    </row>
    <row r="315" spans="7:74" x14ac:dyDescent="0.25">
      <c r="G315">
        <f t="shared" si="204"/>
        <v>2325</v>
      </c>
      <c r="H315">
        <f t="shared" si="180"/>
        <v>2040</v>
      </c>
      <c r="I315" cm="1">
        <f t="array" ref="I315">IF(H315&gt;=MAX($D$3:$D$100),MAX($D$3:$D$100),IF(G315&lt;$D$3,$D$3,INDEX($D$3:$D$100,MATCH(G315,$D$3:$D$100)+1)))</f>
        <v>2040</v>
      </c>
      <c r="J315">
        <f t="shared" si="181"/>
        <v>4.0300000000000002E-2</v>
      </c>
      <c r="K315">
        <f t="shared" si="182"/>
        <v>4.0300000000000002E-2</v>
      </c>
      <c r="L315">
        <f t="shared" si="183"/>
        <v>4.0300000000000002E-2</v>
      </c>
      <c r="M315">
        <f t="shared" si="168"/>
        <v>42.959800000000001</v>
      </c>
      <c r="N315">
        <f t="shared" si="169"/>
        <v>0</v>
      </c>
      <c r="S315">
        <f t="shared" si="205"/>
        <v>2325</v>
      </c>
      <c r="T315">
        <f t="shared" si="184"/>
        <v>2040</v>
      </c>
      <c r="U315" cm="1">
        <f t="array" ref="U315">IF(T315&gt;=MAX($D$3:$D$100),MAX($D$3:$D$100),IF(S315&lt;$D$3,$D$3,INDEX($D$3:$D$100,MATCH(S315,$D$3:$D$100)+1)))</f>
        <v>2040</v>
      </c>
      <c r="V315">
        <f t="shared" si="185"/>
        <v>2.73E-5</v>
      </c>
      <c r="W315">
        <f t="shared" si="186"/>
        <v>2.73E-5</v>
      </c>
      <c r="X315">
        <f t="shared" si="187"/>
        <v>2.73E-5</v>
      </c>
      <c r="Y315">
        <f t="shared" si="170"/>
        <v>2.9101800000000001E-2</v>
      </c>
      <c r="Z315">
        <f t="shared" si="171"/>
        <v>0</v>
      </c>
      <c r="AE315">
        <f t="shared" si="206"/>
        <v>2325</v>
      </c>
      <c r="AF315">
        <f t="shared" si="188"/>
        <v>2040</v>
      </c>
      <c r="AG315" cm="1">
        <f t="array" ref="AG315">IF(AF315&gt;=MAX($D$3:$D$100),MAX($D$3:$D$100),IF(AE315&lt;$D$3,$D$3,INDEX($D$3:$D$100,MATCH(AE315,$D$3:$D$100)+1)))</f>
        <v>2040</v>
      </c>
      <c r="AH315">
        <f t="shared" si="189"/>
        <v>2.6800000000000001E-4</v>
      </c>
      <c r="AI315">
        <f t="shared" si="190"/>
        <v>2.6800000000000001E-4</v>
      </c>
      <c r="AJ315">
        <f t="shared" si="191"/>
        <v>2.6800000000000001E-4</v>
      </c>
      <c r="AK315">
        <f t="shared" si="172"/>
        <v>0.285688</v>
      </c>
      <c r="AL315">
        <f t="shared" si="173"/>
        <v>0</v>
      </c>
      <c r="AQ315">
        <f t="shared" si="207"/>
        <v>2325</v>
      </c>
      <c r="AR315">
        <f t="shared" si="192"/>
        <v>2040</v>
      </c>
      <c r="AS315" cm="1">
        <f t="array" ref="AS315">IF(AR315&gt;=MAX($D$3:$D$100),MAX($D$3:$D$100),IF(AQ315&lt;$D$3,$D$3,INDEX($D$3:$D$100,MATCH(AQ315,$D$3:$D$100)+1)))</f>
        <v>2040</v>
      </c>
      <c r="AT315">
        <f t="shared" si="193"/>
        <v>6.0300000000000002E-5</v>
      </c>
      <c r="AU315">
        <f t="shared" si="194"/>
        <v>6.0300000000000002E-5</v>
      </c>
      <c r="AV315">
        <f t="shared" si="195"/>
        <v>6.0300000000000002E-5</v>
      </c>
      <c r="AW315">
        <f t="shared" si="174"/>
        <v>6.4279799999999998E-2</v>
      </c>
      <c r="AX315">
        <f t="shared" si="175"/>
        <v>0</v>
      </c>
      <c r="BC315">
        <f t="shared" si="208"/>
        <v>2325</v>
      </c>
      <c r="BD315">
        <f t="shared" si="196"/>
        <v>2040</v>
      </c>
      <c r="BE315" cm="1">
        <f t="array" ref="BE315">IF(BD315&gt;=MAX($D$3:$D$100),MAX($D$3:$D$100),IF(BC315&lt;$D$3,$D$3,INDEX($D$3:$D$100,MATCH(BC315,$D$3:$D$100)+1)))</f>
        <v>2040</v>
      </c>
      <c r="BF315">
        <f t="shared" si="197"/>
        <v>0.40600000000000003</v>
      </c>
      <c r="BG315">
        <f t="shared" si="198"/>
        <v>0.40600000000000003</v>
      </c>
      <c r="BH315">
        <f t="shared" si="199"/>
        <v>0.40600000000000003</v>
      </c>
      <c r="BI315">
        <f t="shared" si="176"/>
        <v>432.79600000000005</v>
      </c>
      <c r="BJ315">
        <f t="shared" si="177"/>
        <v>0</v>
      </c>
      <c r="BM315" s="1" t="str" cm="1">
        <f t="array" ref="BM315">IF(INDEX(Utilities!315:315,$B$15 + 6)="","",INDEX(Utilities!315:315,$B$15 + 6))</f>
        <v/>
      </c>
      <c r="BO315">
        <f t="shared" si="209"/>
        <v>2325</v>
      </c>
      <c r="BP315">
        <f t="shared" si="200"/>
        <v>2040</v>
      </c>
      <c r="BQ315" cm="1">
        <f t="array" ref="BQ315">IF(BP315&gt;=MAX($D$3:$D$100),MAX($D$3:$D$100),IF(BO315&lt;$D$3,$D$3,INDEX($D$3:$D$100,MATCH(BO315,$D$3:$D$100)+1)))</f>
        <v>2040</v>
      </c>
      <c r="BR315">
        <f t="shared" si="201"/>
        <v>6.1510000000000007</v>
      </c>
      <c r="BS315">
        <f t="shared" si="202"/>
        <v>6.1510000000000007</v>
      </c>
      <c r="BT315">
        <f t="shared" si="203"/>
        <v>6.1510000000000007</v>
      </c>
      <c r="BU315">
        <f t="shared" si="178"/>
        <v>6556.9660000000003</v>
      </c>
      <c r="BV315">
        <f t="shared" si="179"/>
        <v>0</v>
      </c>
    </row>
    <row r="316" spans="7:74" x14ac:dyDescent="0.25">
      <c r="G316">
        <f t="shared" si="204"/>
        <v>2326</v>
      </c>
      <c r="H316">
        <f t="shared" si="180"/>
        <v>2040</v>
      </c>
      <c r="I316" cm="1">
        <f t="array" ref="I316">IF(H316&gt;=MAX($D$3:$D$100),MAX($D$3:$D$100),IF(G316&lt;$D$3,$D$3,INDEX($D$3:$D$100,MATCH(G316,$D$3:$D$100)+1)))</f>
        <v>2040</v>
      </c>
      <c r="J316">
        <f t="shared" si="181"/>
        <v>4.0300000000000002E-2</v>
      </c>
      <c r="K316">
        <f t="shared" si="182"/>
        <v>4.0300000000000002E-2</v>
      </c>
      <c r="L316">
        <f t="shared" si="183"/>
        <v>4.0300000000000002E-2</v>
      </c>
      <c r="M316">
        <f t="shared" si="168"/>
        <v>42.959800000000001</v>
      </c>
      <c r="N316">
        <f t="shared" si="169"/>
        <v>0</v>
      </c>
      <c r="S316">
        <f t="shared" si="205"/>
        <v>2326</v>
      </c>
      <c r="T316">
        <f t="shared" si="184"/>
        <v>2040</v>
      </c>
      <c r="U316" cm="1">
        <f t="array" ref="U316">IF(T316&gt;=MAX($D$3:$D$100),MAX($D$3:$D$100),IF(S316&lt;$D$3,$D$3,INDEX($D$3:$D$100,MATCH(S316,$D$3:$D$100)+1)))</f>
        <v>2040</v>
      </c>
      <c r="V316">
        <f t="shared" si="185"/>
        <v>2.73E-5</v>
      </c>
      <c r="W316">
        <f t="shared" si="186"/>
        <v>2.73E-5</v>
      </c>
      <c r="X316">
        <f t="shared" si="187"/>
        <v>2.73E-5</v>
      </c>
      <c r="Y316">
        <f t="shared" si="170"/>
        <v>2.9101800000000001E-2</v>
      </c>
      <c r="Z316">
        <f t="shared" si="171"/>
        <v>0</v>
      </c>
      <c r="AE316">
        <f t="shared" si="206"/>
        <v>2326</v>
      </c>
      <c r="AF316">
        <f t="shared" si="188"/>
        <v>2040</v>
      </c>
      <c r="AG316" cm="1">
        <f t="array" ref="AG316">IF(AF316&gt;=MAX($D$3:$D$100),MAX($D$3:$D$100),IF(AE316&lt;$D$3,$D$3,INDEX($D$3:$D$100,MATCH(AE316,$D$3:$D$100)+1)))</f>
        <v>2040</v>
      </c>
      <c r="AH316">
        <f t="shared" si="189"/>
        <v>2.6800000000000001E-4</v>
      </c>
      <c r="AI316">
        <f t="shared" si="190"/>
        <v>2.6800000000000001E-4</v>
      </c>
      <c r="AJ316">
        <f t="shared" si="191"/>
        <v>2.6800000000000001E-4</v>
      </c>
      <c r="AK316">
        <f t="shared" si="172"/>
        <v>0.285688</v>
      </c>
      <c r="AL316">
        <f t="shared" si="173"/>
        <v>0</v>
      </c>
      <c r="AQ316">
        <f t="shared" si="207"/>
        <v>2326</v>
      </c>
      <c r="AR316">
        <f t="shared" si="192"/>
        <v>2040</v>
      </c>
      <c r="AS316" cm="1">
        <f t="array" ref="AS316">IF(AR316&gt;=MAX($D$3:$D$100),MAX($D$3:$D$100),IF(AQ316&lt;$D$3,$D$3,INDEX($D$3:$D$100,MATCH(AQ316,$D$3:$D$100)+1)))</f>
        <v>2040</v>
      </c>
      <c r="AT316">
        <f t="shared" si="193"/>
        <v>6.0300000000000002E-5</v>
      </c>
      <c r="AU316">
        <f t="shared" si="194"/>
        <v>6.0300000000000002E-5</v>
      </c>
      <c r="AV316">
        <f t="shared" si="195"/>
        <v>6.0300000000000002E-5</v>
      </c>
      <c r="AW316">
        <f t="shared" si="174"/>
        <v>6.4279799999999998E-2</v>
      </c>
      <c r="AX316">
        <f t="shared" si="175"/>
        <v>0</v>
      </c>
      <c r="BC316">
        <f t="shared" si="208"/>
        <v>2326</v>
      </c>
      <c r="BD316">
        <f t="shared" si="196"/>
        <v>2040</v>
      </c>
      <c r="BE316" cm="1">
        <f t="array" ref="BE316">IF(BD316&gt;=MAX($D$3:$D$100),MAX($D$3:$D$100),IF(BC316&lt;$D$3,$D$3,INDEX($D$3:$D$100,MATCH(BC316,$D$3:$D$100)+1)))</f>
        <v>2040</v>
      </c>
      <c r="BF316">
        <f t="shared" si="197"/>
        <v>0.40600000000000003</v>
      </c>
      <c r="BG316">
        <f t="shared" si="198"/>
        <v>0.40600000000000003</v>
      </c>
      <c r="BH316">
        <f t="shared" si="199"/>
        <v>0.40600000000000003</v>
      </c>
      <c r="BI316">
        <f t="shared" si="176"/>
        <v>432.79600000000005</v>
      </c>
      <c r="BJ316">
        <f t="shared" si="177"/>
        <v>0</v>
      </c>
      <c r="BM316" s="1" t="str" cm="1">
        <f t="array" ref="BM316">IF(INDEX(Utilities!316:316,$B$15 + 6)="","",INDEX(Utilities!316:316,$B$15 + 6))</f>
        <v/>
      </c>
      <c r="BO316">
        <f t="shared" si="209"/>
        <v>2326</v>
      </c>
      <c r="BP316">
        <f t="shared" si="200"/>
        <v>2040</v>
      </c>
      <c r="BQ316" cm="1">
        <f t="array" ref="BQ316">IF(BP316&gt;=MAX($D$3:$D$100),MAX($D$3:$D$100),IF(BO316&lt;$D$3,$D$3,INDEX($D$3:$D$100,MATCH(BO316,$D$3:$D$100)+1)))</f>
        <v>2040</v>
      </c>
      <c r="BR316">
        <f t="shared" si="201"/>
        <v>6.1510000000000007</v>
      </c>
      <c r="BS316">
        <f t="shared" si="202"/>
        <v>6.1510000000000007</v>
      </c>
      <c r="BT316">
        <f t="shared" si="203"/>
        <v>6.1510000000000007</v>
      </c>
      <c r="BU316">
        <f t="shared" si="178"/>
        <v>6556.9660000000003</v>
      </c>
      <c r="BV316">
        <f t="shared" si="179"/>
        <v>0</v>
      </c>
    </row>
    <row r="317" spans="7:74" x14ac:dyDescent="0.25">
      <c r="G317">
        <f t="shared" si="204"/>
        <v>2327</v>
      </c>
      <c r="H317">
        <f t="shared" si="180"/>
        <v>2040</v>
      </c>
      <c r="I317" cm="1">
        <f t="array" ref="I317">IF(H317&gt;=MAX($D$3:$D$100),MAX($D$3:$D$100),IF(G317&lt;$D$3,$D$3,INDEX($D$3:$D$100,MATCH(G317,$D$3:$D$100)+1)))</f>
        <v>2040</v>
      </c>
      <c r="J317">
        <f t="shared" si="181"/>
        <v>4.0300000000000002E-2</v>
      </c>
      <c r="K317">
        <f t="shared" si="182"/>
        <v>4.0300000000000002E-2</v>
      </c>
      <c r="L317">
        <f t="shared" si="183"/>
        <v>4.0300000000000002E-2</v>
      </c>
      <c r="M317">
        <f t="shared" si="168"/>
        <v>42.959800000000001</v>
      </c>
      <c r="N317">
        <f t="shared" si="169"/>
        <v>0</v>
      </c>
      <c r="S317">
        <f t="shared" si="205"/>
        <v>2327</v>
      </c>
      <c r="T317">
        <f t="shared" si="184"/>
        <v>2040</v>
      </c>
      <c r="U317" cm="1">
        <f t="array" ref="U317">IF(T317&gt;=MAX($D$3:$D$100),MAX($D$3:$D$100),IF(S317&lt;$D$3,$D$3,INDEX($D$3:$D$100,MATCH(S317,$D$3:$D$100)+1)))</f>
        <v>2040</v>
      </c>
      <c r="V317">
        <f t="shared" si="185"/>
        <v>2.73E-5</v>
      </c>
      <c r="W317">
        <f t="shared" si="186"/>
        <v>2.73E-5</v>
      </c>
      <c r="X317">
        <f t="shared" si="187"/>
        <v>2.73E-5</v>
      </c>
      <c r="Y317">
        <f t="shared" si="170"/>
        <v>2.9101800000000001E-2</v>
      </c>
      <c r="Z317">
        <f t="shared" si="171"/>
        <v>0</v>
      </c>
      <c r="AE317">
        <f t="shared" si="206"/>
        <v>2327</v>
      </c>
      <c r="AF317">
        <f t="shared" si="188"/>
        <v>2040</v>
      </c>
      <c r="AG317" cm="1">
        <f t="array" ref="AG317">IF(AF317&gt;=MAX($D$3:$D$100),MAX($D$3:$D$100),IF(AE317&lt;$D$3,$D$3,INDEX($D$3:$D$100,MATCH(AE317,$D$3:$D$100)+1)))</f>
        <v>2040</v>
      </c>
      <c r="AH317">
        <f t="shared" si="189"/>
        <v>2.6800000000000001E-4</v>
      </c>
      <c r="AI317">
        <f t="shared" si="190"/>
        <v>2.6800000000000001E-4</v>
      </c>
      <c r="AJ317">
        <f t="shared" si="191"/>
        <v>2.6800000000000001E-4</v>
      </c>
      <c r="AK317">
        <f t="shared" si="172"/>
        <v>0.285688</v>
      </c>
      <c r="AL317">
        <f t="shared" si="173"/>
        <v>0</v>
      </c>
      <c r="AQ317">
        <f t="shared" si="207"/>
        <v>2327</v>
      </c>
      <c r="AR317">
        <f t="shared" si="192"/>
        <v>2040</v>
      </c>
      <c r="AS317" cm="1">
        <f t="array" ref="AS317">IF(AR317&gt;=MAX($D$3:$D$100),MAX($D$3:$D$100),IF(AQ317&lt;$D$3,$D$3,INDEX($D$3:$D$100,MATCH(AQ317,$D$3:$D$100)+1)))</f>
        <v>2040</v>
      </c>
      <c r="AT317">
        <f t="shared" si="193"/>
        <v>6.0300000000000002E-5</v>
      </c>
      <c r="AU317">
        <f t="shared" si="194"/>
        <v>6.0300000000000002E-5</v>
      </c>
      <c r="AV317">
        <f t="shared" si="195"/>
        <v>6.0300000000000002E-5</v>
      </c>
      <c r="AW317">
        <f t="shared" si="174"/>
        <v>6.4279799999999998E-2</v>
      </c>
      <c r="AX317">
        <f t="shared" si="175"/>
        <v>0</v>
      </c>
      <c r="BC317">
        <f t="shared" si="208"/>
        <v>2327</v>
      </c>
      <c r="BD317">
        <f t="shared" si="196"/>
        <v>2040</v>
      </c>
      <c r="BE317" cm="1">
        <f t="array" ref="BE317">IF(BD317&gt;=MAX($D$3:$D$100),MAX($D$3:$D$100),IF(BC317&lt;$D$3,$D$3,INDEX($D$3:$D$100,MATCH(BC317,$D$3:$D$100)+1)))</f>
        <v>2040</v>
      </c>
      <c r="BF317">
        <f t="shared" si="197"/>
        <v>0.40600000000000003</v>
      </c>
      <c r="BG317">
        <f t="shared" si="198"/>
        <v>0.40600000000000003</v>
      </c>
      <c r="BH317">
        <f t="shared" si="199"/>
        <v>0.40600000000000003</v>
      </c>
      <c r="BI317">
        <f t="shared" si="176"/>
        <v>432.79600000000005</v>
      </c>
      <c r="BJ317">
        <f t="shared" si="177"/>
        <v>0</v>
      </c>
      <c r="BM317" s="1" t="str" cm="1">
        <f t="array" ref="BM317">IF(INDEX(Utilities!317:317,$B$15 + 6)="","",INDEX(Utilities!317:317,$B$15 + 6))</f>
        <v/>
      </c>
      <c r="BO317">
        <f t="shared" si="209"/>
        <v>2327</v>
      </c>
      <c r="BP317">
        <f t="shared" si="200"/>
        <v>2040</v>
      </c>
      <c r="BQ317" cm="1">
        <f t="array" ref="BQ317">IF(BP317&gt;=MAX($D$3:$D$100),MAX($D$3:$D$100),IF(BO317&lt;$D$3,$D$3,INDEX($D$3:$D$100,MATCH(BO317,$D$3:$D$100)+1)))</f>
        <v>2040</v>
      </c>
      <c r="BR317">
        <f t="shared" si="201"/>
        <v>6.1510000000000007</v>
      </c>
      <c r="BS317">
        <f t="shared" si="202"/>
        <v>6.1510000000000007</v>
      </c>
      <c r="BT317">
        <f t="shared" si="203"/>
        <v>6.1510000000000007</v>
      </c>
      <c r="BU317">
        <f t="shared" si="178"/>
        <v>6556.9660000000003</v>
      </c>
      <c r="BV317">
        <f t="shared" si="179"/>
        <v>0</v>
      </c>
    </row>
    <row r="318" spans="7:74" x14ac:dyDescent="0.25">
      <c r="G318">
        <f t="shared" si="204"/>
        <v>2328</v>
      </c>
      <c r="H318">
        <f t="shared" si="180"/>
        <v>2040</v>
      </c>
      <c r="I318" cm="1">
        <f t="array" ref="I318">IF(H318&gt;=MAX($D$3:$D$100),MAX($D$3:$D$100),IF(G318&lt;$D$3,$D$3,INDEX($D$3:$D$100,MATCH(G318,$D$3:$D$100)+1)))</f>
        <v>2040</v>
      </c>
      <c r="J318">
        <f t="shared" si="181"/>
        <v>4.0300000000000002E-2</v>
      </c>
      <c r="K318">
        <f t="shared" si="182"/>
        <v>4.0300000000000002E-2</v>
      </c>
      <c r="L318">
        <f t="shared" si="183"/>
        <v>4.0300000000000002E-2</v>
      </c>
      <c r="M318">
        <f t="shared" si="168"/>
        <v>42.959800000000001</v>
      </c>
      <c r="N318">
        <f t="shared" si="169"/>
        <v>0</v>
      </c>
      <c r="S318">
        <f t="shared" si="205"/>
        <v>2328</v>
      </c>
      <c r="T318">
        <f t="shared" si="184"/>
        <v>2040</v>
      </c>
      <c r="U318" cm="1">
        <f t="array" ref="U318">IF(T318&gt;=MAX($D$3:$D$100),MAX($D$3:$D$100),IF(S318&lt;$D$3,$D$3,INDEX($D$3:$D$100,MATCH(S318,$D$3:$D$100)+1)))</f>
        <v>2040</v>
      </c>
      <c r="V318">
        <f t="shared" si="185"/>
        <v>2.73E-5</v>
      </c>
      <c r="W318">
        <f t="shared" si="186"/>
        <v>2.73E-5</v>
      </c>
      <c r="X318">
        <f t="shared" si="187"/>
        <v>2.73E-5</v>
      </c>
      <c r="Y318">
        <f t="shared" si="170"/>
        <v>2.9101800000000001E-2</v>
      </c>
      <c r="Z318">
        <f t="shared" si="171"/>
        <v>0</v>
      </c>
      <c r="AE318">
        <f t="shared" si="206"/>
        <v>2328</v>
      </c>
      <c r="AF318">
        <f t="shared" si="188"/>
        <v>2040</v>
      </c>
      <c r="AG318" cm="1">
        <f t="array" ref="AG318">IF(AF318&gt;=MAX($D$3:$D$100),MAX($D$3:$D$100),IF(AE318&lt;$D$3,$D$3,INDEX($D$3:$D$100,MATCH(AE318,$D$3:$D$100)+1)))</f>
        <v>2040</v>
      </c>
      <c r="AH318">
        <f t="shared" si="189"/>
        <v>2.6800000000000001E-4</v>
      </c>
      <c r="AI318">
        <f t="shared" si="190"/>
        <v>2.6800000000000001E-4</v>
      </c>
      <c r="AJ318">
        <f t="shared" si="191"/>
        <v>2.6800000000000001E-4</v>
      </c>
      <c r="AK318">
        <f t="shared" si="172"/>
        <v>0.285688</v>
      </c>
      <c r="AL318">
        <f t="shared" si="173"/>
        <v>0</v>
      </c>
      <c r="AQ318">
        <f t="shared" si="207"/>
        <v>2328</v>
      </c>
      <c r="AR318">
        <f t="shared" si="192"/>
        <v>2040</v>
      </c>
      <c r="AS318" cm="1">
        <f t="array" ref="AS318">IF(AR318&gt;=MAX($D$3:$D$100),MAX($D$3:$D$100),IF(AQ318&lt;$D$3,$D$3,INDEX($D$3:$D$100,MATCH(AQ318,$D$3:$D$100)+1)))</f>
        <v>2040</v>
      </c>
      <c r="AT318">
        <f t="shared" si="193"/>
        <v>6.0300000000000002E-5</v>
      </c>
      <c r="AU318">
        <f t="shared" si="194"/>
        <v>6.0300000000000002E-5</v>
      </c>
      <c r="AV318">
        <f t="shared" si="195"/>
        <v>6.0300000000000002E-5</v>
      </c>
      <c r="AW318">
        <f t="shared" si="174"/>
        <v>6.4279799999999998E-2</v>
      </c>
      <c r="AX318">
        <f t="shared" si="175"/>
        <v>0</v>
      </c>
      <c r="BC318">
        <f t="shared" si="208"/>
        <v>2328</v>
      </c>
      <c r="BD318">
        <f t="shared" si="196"/>
        <v>2040</v>
      </c>
      <c r="BE318" cm="1">
        <f t="array" ref="BE318">IF(BD318&gt;=MAX($D$3:$D$100),MAX($D$3:$D$100),IF(BC318&lt;$D$3,$D$3,INDEX($D$3:$D$100,MATCH(BC318,$D$3:$D$100)+1)))</f>
        <v>2040</v>
      </c>
      <c r="BF318">
        <f t="shared" si="197"/>
        <v>0.40600000000000003</v>
      </c>
      <c r="BG318">
        <f t="shared" si="198"/>
        <v>0.40600000000000003</v>
      </c>
      <c r="BH318">
        <f t="shared" si="199"/>
        <v>0.40600000000000003</v>
      </c>
      <c r="BI318">
        <f t="shared" si="176"/>
        <v>432.79600000000005</v>
      </c>
      <c r="BJ318">
        <f t="shared" si="177"/>
        <v>0</v>
      </c>
      <c r="BM318" s="1" t="str" cm="1">
        <f t="array" ref="BM318">IF(INDEX(Utilities!318:318,$B$15 + 6)="","",INDEX(Utilities!318:318,$B$15 + 6))</f>
        <v/>
      </c>
      <c r="BO318">
        <f t="shared" si="209"/>
        <v>2328</v>
      </c>
      <c r="BP318">
        <f t="shared" si="200"/>
        <v>2040</v>
      </c>
      <c r="BQ318" cm="1">
        <f t="array" ref="BQ318">IF(BP318&gt;=MAX($D$3:$D$100),MAX($D$3:$D$100),IF(BO318&lt;$D$3,$D$3,INDEX($D$3:$D$100,MATCH(BO318,$D$3:$D$100)+1)))</f>
        <v>2040</v>
      </c>
      <c r="BR318">
        <f t="shared" si="201"/>
        <v>6.1510000000000007</v>
      </c>
      <c r="BS318">
        <f t="shared" si="202"/>
        <v>6.1510000000000007</v>
      </c>
      <c r="BT318">
        <f t="shared" si="203"/>
        <v>6.1510000000000007</v>
      </c>
      <c r="BU318">
        <f t="shared" si="178"/>
        <v>6556.9660000000003</v>
      </c>
      <c r="BV318">
        <f t="shared" si="179"/>
        <v>0</v>
      </c>
    </row>
    <row r="319" spans="7:74" x14ac:dyDescent="0.25">
      <c r="G319">
        <f t="shared" si="204"/>
        <v>2329</v>
      </c>
      <c r="H319">
        <f t="shared" si="180"/>
        <v>2040</v>
      </c>
      <c r="I319" cm="1">
        <f t="array" ref="I319">IF(H319&gt;=MAX($D$3:$D$100),MAX($D$3:$D$100),IF(G319&lt;$D$3,$D$3,INDEX($D$3:$D$100,MATCH(G319,$D$3:$D$100)+1)))</f>
        <v>2040</v>
      </c>
      <c r="J319">
        <f t="shared" si="181"/>
        <v>4.0300000000000002E-2</v>
      </c>
      <c r="K319">
        <f t="shared" si="182"/>
        <v>4.0300000000000002E-2</v>
      </c>
      <c r="L319">
        <f t="shared" si="183"/>
        <v>4.0300000000000002E-2</v>
      </c>
      <c r="M319">
        <f t="shared" si="168"/>
        <v>42.959800000000001</v>
      </c>
      <c r="N319">
        <f t="shared" si="169"/>
        <v>0</v>
      </c>
      <c r="S319">
        <f t="shared" si="205"/>
        <v>2329</v>
      </c>
      <c r="T319">
        <f t="shared" si="184"/>
        <v>2040</v>
      </c>
      <c r="U319" cm="1">
        <f t="array" ref="U319">IF(T319&gt;=MAX($D$3:$D$100),MAX($D$3:$D$100),IF(S319&lt;$D$3,$D$3,INDEX($D$3:$D$100,MATCH(S319,$D$3:$D$100)+1)))</f>
        <v>2040</v>
      </c>
      <c r="V319">
        <f t="shared" si="185"/>
        <v>2.73E-5</v>
      </c>
      <c r="W319">
        <f t="shared" si="186"/>
        <v>2.73E-5</v>
      </c>
      <c r="X319">
        <f t="shared" si="187"/>
        <v>2.73E-5</v>
      </c>
      <c r="Y319">
        <f t="shared" si="170"/>
        <v>2.9101800000000001E-2</v>
      </c>
      <c r="Z319">
        <f t="shared" si="171"/>
        <v>0</v>
      </c>
      <c r="AE319">
        <f t="shared" si="206"/>
        <v>2329</v>
      </c>
      <c r="AF319">
        <f t="shared" si="188"/>
        <v>2040</v>
      </c>
      <c r="AG319" cm="1">
        <f t="array" ref="AG319">IF(AF319&gt;=MAX($D$3:$D$100),MAX($D$3:$D$100),IF(AE319&lt;$D$3,$D$3,INDEX($D$3:$D$100,MATCH(AE319,$D$3:$D$100)+1)))</f>
        <v>2040</v>
      </c>
      <c r="AH319">
        <f t="shared" si="189"/>
        <v>2.6800000000000001E-4</v>
      </c>
      <c r="AI319">
        <f t="shared" si="190"/>
        <v>2.6800000000000001E-4</v>
      </c>
      <c r="AJ319">
        <f t="shared" si="191"/>
        <v>2.6800000000000001E-4</v>
      </c>
      <c r="AK319">
        <f t="shared" si="172"/>
        <v>0.285688</v>
      </c>
      <c r="AL319">
        <f t="shared" si="173"/>
        <v>0</v>
      </c>
      <c r="AQ319">
        <f t="shared" si="207"/>
        <v>2329</v>
      </c>
      <c r="AR319">
        <f t="shared" si="192"/>
        <v>2040</v>
      </c>
      <c r="AS319" cm="1">
        <f t="array" ref="AS319">IF(AR319&gt;=MAX($D$3:$D$100),MAX($D$3:$D$100),IF(AQ319&lt;$D$3,$D$3,INDEX($D$3:$D$100,MATCH(AQ319,$D$3:$D$100)+1)))</f>
        <v>2040</v>
      </c>
      <c r="AT319">
        <f t="shared" si="193"/>
        <v>6.0300000000000002E-5</v>
      </c>
      <c r="AU319">
        <f t="shared" si="194"/>
        <v>6.0300000000000002E-5</v>
      </c>
      <c r="AV319">
        <f t="shared" si="195"/>
        <v>6.0300000000000002E-5</v>
      </c>
      <c r="AW319">
        <f t="shared" si="174"/>
        <v>6.4279799999999998E-2</v>
      </c>
      <c r="AX319">
        <f t="shared" si="175"/>
        <v>0</v>
      </c>
      <c r="BC319">
        <f t="shared" si="208"/>
        <v>2329</v>
      </c>
      <c r="BD319">
        <f t="shared" si="196"/>
        <v>2040</v>
      </c>
      <c r="BE319" cm="1">
        <f t="array" ref="BE319">IF(BD319&gt;=MAX($D$3:$D$100),MAX($D$3:$D$100),IF(BC319&lt;$D$3,$D$3,INDEX($D$3:$D$100,MATCH(BC319,$D$3:$D$100)+1)))</f>
        <v>2040</v>
      </c>
      <c r="BF319">
        <f t="shared" si="197"/>
        <v>0.40600000000000003</v>
      </c>
      <c r="BG319">
        <f t="shared" si="198"/>
        <v>0.40600000000000003</v>
      </c>
      <c r="BH319">
        <f t="shared" si="199"/>
        <v>0.40600000000000003</v>
      </c>
      <c r="BI319">
        <f t="shared" si="176"/>
        <v>432.79600000000005</v>
      </c>
      <c r="BJ319">
        <f t="shared" si="177"/>
        <v>0</v>
      </c>
      <c r="BM319" s="1" t="str" cm="1">
        <f t="array" ref="BM319">IF(INDEX(Utilities!319:319,$B$15 + 6)="","",INDEX(Utilities!319:319,$B$15 + 6))</f>
        <v/>
      </c>
      <c r="BO319">
        <f t="shared" si="209"/>
        <v>2329</v>
      </c>
      <c r="BP319">
        <f t="shared" si="200"/>
        <v>2040</v>
      </c>
      <c r="BQ319" cm="1">
        <f t="array" ref="BQ319">IF(BP319&gt;=MAX($D$3:$D$100),MAX($D$3:$D$100),IF(BO319&lt;$D$3,$D$3,INDEX($D$3:$D$100,MATCH(BO319,$D$3:$D$100)+1)))</f>
        <v>2040</v>
      </c>
      <c r="BR319">
        <f t="shared" si="201"/>
        <v>6.1510000000000007</v>
      </c>
      <c r="BS319">
        <f t="shared" si="202"/>
        <v>6.1510000000000007</v>
      </c>
      <c r="BT319">
        <f t="shared" si="203"/>
        <v>6.1510000000000007</v>
      </c>
      <c r="BU319">
        <f t="shared" si="178"/>
        <v>6556.9660000000003</v>
      </c>
      <c r="BV319">
        <f t="shared" si="179"/>
        <v>0</v>
      </c>
    </row>
    <row r="320" spans="7:74" x14ac:dyDescent="0.25">
      <c r="G320">
        <f t="shared" si="204"/>
        <v>2330</v>
      </c>
      <c r="H320">
        <f t="shared" si="180"/>
        <v>2040</v>
      </c>
      <c r="I320" cm="1">
        <f t="array" ref="I320">IF(H320&gt;=MAX($D$3:$D$100),MAX($D$3:$D$100),IF(G320&lt;$D$3,$D$3,INDEX($D$3:$D$100,MATCH(G320,$D$3:$D$100)+1)))</f>
        <v>2040</v>
      </c>
      <c r="J320">
        <f t="shared" si="181"/>
        <v>4.0300000000000002E-2</v>
      </c>
      <c r="K320">
        <f t="shared" si="182"/>
        <v>4.0300000000000002E-2</v>
      </c>
      <c r="L320">
        <f t="shared" si="183"/>
        <v>4.0300000000000002E-2</v>
      </c>
      <c r="M320">
        <f t="shared" si="168"/>
        <v>42.959800000000001</v>
      </c>
      <c r="N320">
        <f t="shared" si="169"/>
        <v>0</v>
      </c>
      <c r="S320">
        <f t="shared" si="205"/>
        <v>2330</v>
      </c>
      <c r="T320">
        <f t="shared" si="184"/>
        <v>2040</v>
      </c>
      <c r="U320" cm="1">
        <f t="array" ref="U320">IF(T320&gt;=MAX($D$3:$D$100),MAX($D$3:$D$100),IF(S320&lt;$D$3,$D$3,INDEX($D$3:$D$100,MATCH(S320,$D$3:$D$100)+1)))</f>
        <v>2040</v>
      </c>
      <c r="V320">
        <f t="shared" si="185"/>
        <v>2.73E-5</v>
      </c>
      <c r="W320">
        <f t="shared" si="186"/>
        <v>2.73E-5</v>
      </c>
      <c r="X320">
        <f t="shared" si="187"/>
        <v>2.73E-5</v>
      </c>
      <c r="Y320">
        <f t="shared" si="170"/>
        <v>2.9101800000000001E-2</v>
      </c>
      <c r="Z320">
        <f t="shared" si="171"/>
        <v>0</v>
      </c>
      <c r="AE320">
        <f t="shared" si="206"/>
        <v>2330</v>
      </c>
      <c r="AF320">
        <f t="shared" si="188"/>
        <v>2040</v>
      </c>
      <c r="AG320" cm="1">
        <f t="array" ref="AG320">IF(AF320&gt;=MAX($D$3:$D$100),MAX($D$3:$D$100),IF(AE320&lt;$D$3,$D$3,INDEX($D$3:$D$100,MATCH(AE320,$D$3:$D$100)+1)))</f>
        <v>2040</v>
      </c>
      <c r="AH320">
        <f t="shared" si="189"/>
        <v>2.6800000000000001E-4</v>
      </c>
      <c r="AI320">
        <f t="shared" si="190"/>
        <v>2.6800000000000001E-4</v>
      </c>
      <c r="AJ320">
        <f t="shared" si="191"/>
        <v>2.6800000000000001E-4</v>
      </c>
      <c r="AK320">
        <f t="shared" si="172"/>
        <v>0.285688</v>
      </c>
      <c r="AL320">
        <f t="shared" si="173"/>
        <v>0</v>
      </c>
      <c r="AQ320">
        <f t="shared" si="207"/>
        <v>2330</v>
      </c>
      <c r="AR320">
        <f t="shared" si="192"/>
        <v>2040</v>
      </c>
      <c r="AS320" cm="1">
        <f t="array" ref="AS320">IF(AR320&gt;=MAX($D$3:$D$100),MAX($D$3:$D$100),IF(AQ320&lt;$D$3,$D$3,INDEX($D$3:$D$100,MATCH(AQ320,$D$3:$D$100)+1)))</f>
        <v>2040</v>
      </c>
      <c r="AT320">
        <f t="shared" si="193"/>
        <v>6.0300000000000002E-5</v>
      </c>
      <c r="AU320">
        <f t="shared" si="194"/>
        <v>6.0300000000000002E-5</v>
      </c>
      <c r="AV320">
        <f t="shared" si="195"/>
        <v>6.0300000000000002E-5</v>
      </c>
      <c r="AW320">
        <f t="shared" si="174"/>
        <v>6.4279799999999998E-2</v>
      </c>
      <c r="AX320">
        <f t="shared" si="175"/>
        <v>0</v>
      </c>
      <c r="BC320">
        <f t="shared" si="208"/>
        <v>2330</v>
      </c>
      <c r="BD320">
        <f t="shared" si="196"/>
        <v>2040</v>
      </c>
      <c r="BE320" cm="1">
        <f t="array" ref="BE320">IF(BD320&gt;=MAX($D$3:$D$100),MAX($D$3:$D$100),IF(BC320&lt;$D$3,$D$3,INDEX($D$3:$D$100,MATCH(BC320,$D$3:$D$100)+1)))</f>
        <v>2040</v>
      </c>
      <c r="BF320">
        <f t="shared" si="197"/>
        <v>0.40600000000000003</v>
      </c>
      <c r="BG320">
        <f t="shared" si="198"/>
        <v>0.40600000000000003</v>
      </c>
      <c r="BH320">
        <f t="shared" si="199"/>
        <v>0.40600000000000003</v>
      </c>
      <c r="BI320">
        <f t="shared" si="176"/>
        <v>432.79600000000005</v>
      </c>
      <c r="BJ320">
        <f t="shared" si="177"/>
        <v>0</v>
      </c>
      <c r="BM320" s="1" t="str" cm="1">
        <f t="array" ref="BM320">IF(INDEX(Utilities!320:320,$B$15 + 6)="","",INDEX(Utilities!320:320,$B$15 + 6))</f>
        <v/>
      </c>
      <c r="BO320">
        <f t="shared" si="209"/>
        <v>2330</v>
      </c>
      <c r="BP320">
        <f t="shared" si="200"/>
        <v>2040</v>
      </c>
      <c r="BQ320" cm="1">
        <f t="array" ref="BQ320">IF(BP320&gt;=MAX($D$3:$D$100),MAX($D$3:$D$100),IF(BO320&lt;$D$3,$D$3,INDEX($D$3:$D$100,MATCH(BO320,$D$3:$D$100)+1)))</f>
        <v>2040</v>
      </c>
      <c r="BR320">
        <f t="shared" si="201"/>
        <v>6.1510000000000007</v>
      </c>
      <c r="BS320">
        <f t="shared" si="202"/>
        <v>6.1510000000000007</v>
      </c>
      <c r="BT320">
        <f t="shared" si="203"/>
        <v>6.1510000000000007</v>
      </c>
      <c r="BU320">
        <f t="shared" si="178"/>
        <v>6556.9660000000003</v>
      </c>
      <c r="BV320">
        <f t="shared" si="179"/>
        <v>0</v>
      </c>
    </row>
    <row r="321" spans="7:74" x14ac:dyDescent="0.25">
      <c r="G321">
        <f t="shared" si="204"/>
        <v>2331</v>
      </c>
      <c r="H321">
        <f t="shared" si="180"/>
        <v>2040</v>
      </c>
      <c r="I321" cm="1">
        <f t="array" ref="I321">IF(H321&gt;=MAX($D$3:$D$100),MAX($D$3:$D$100),IF(G321&lt;$D$3,$D$3,INDEX($D$3:$D$100,MATCH(G321,$D$3:$D$100)+1)))</f>
        <v>2040</v>
      </c>
      <c r="J321">
        <f t="shared" si="181"/>
        <v>4.0300000000000002E-2</v>
      </c>
      <c r="K321">
        <f t="shared" si="182"/>
        <v>4.0300000000000002E-2</v>
      </c>
      <c r="L321">
        <f t="shared" si="183"/>
        <v>4.0300000000000002E-2</v>
      </c>
      <c r="M321">
        <f t="shared" si="168"/>
        <v>42.959800000000001</v>
      </c>
      <c r="N321">
        <f t="shared" si="169"/>
        <v>0</v>
      </c>
      <c r="S321">
        <f t="shared" si="205"/>
        <v>2331</v>
      </c>
      <c r="T321">
        <f t="shared" si="184"/>
        <v>2040</v>
      </c>
      <c r="U321" cm="1">
        <f t="array" ref="U321">IF(T321&gt;=MAX($D$3:$D$100),MAX($D$3:$D$100),IF(S321&lt;$D$3,$D$3,INDEX($D$3:$D$100,MATCH(S321,$D$3:$D$100)+1)))</f>
        <v>2040</v>
      </c>
      <c r="V321">
        <f t="shared" si="185"/>
        <v>2.73E-5</v>
      </c>
      <c r="W321">
        <f t="shared" si="186"/>
        <v>2.73E-5</v>
      </c>
      <c r="X321">
        <f t="shared" si="187"/>
        <v>2.73E-5</v>
      </c>
      <c r="Y321">
        <f t="shared" si="170"/>
        <v>2.9101800000000001E-2</v>
      </c>
      <c r="Z321">
        <f t="shared" si="171"/>
        <v>0</v>
      </c>
      <c r="AE321">
        <f t="shared" si="206"/>
        <v>2331</v>
      </c>
      <c r="AF321">
        <f t="shared" si="188"/>
        <v>2040</v>
      </c>
      <c r="AG321" cm="1">
        <f t="array" ref="AG321">IF(AF321&gt;=MAX($D$3:$D$100),MAX($D$3:$D$100),IF(AE321&lt;$D$3,$D$3,INDEX($D$3:$D$100,MATCH(AE321,$D$3:$D$100)+1)))</f>
        <v>2040</v>
      </c>
      <c r="AH321">
        <f t="shared" si="189"/>
        <v>2.6800000000000001E-4</v>
      </c>
      <c r="AI321">
        <f t="shared" si="190"/>
        <v>2.6800000000000001E-4</v>
      </c>
      <c r="AJ321">
        <f t="shared" si="191"/>
        <v>2.6800000000000001E-4</v>
      </c>
      <c r="AK321">
        <f t="shared" si="172"/>
        <v>0.285688</v>
      </c>
      <c r="AL321">
        <f t="shared" si="173"/>
        <v>0</v>
      </c>
      <c r="AQ321">
        <f t="shared" si="207"/>
        <v>2331</v>
      </c>
      <c r="AR321">
        <f t="shared" si="192"/>
        <v>2040</v>
      </c>
      <c r="AS321" cm="1">
        <f t="array" ref="AS321">IF(AR321&gt;=MAX($D$3:$D$100),MAX($D$3:$D$100),IF(AQ321&lt;$D$3,$D$3,INDEX($D$3:$D$100,MATCH(AQ321,$D$3:$D$100)+1)))</f>
        <v>2040</v>
      </c>
      <c r="AT321">
        <f t="shared" si="193"/>
        <v>6.0300000000000002E-5</v>
      </c>
      <c r="AU321">
        <f t="shared" si="194"/>
        <v>6.0300000000000002E-5</v>
      </c>
      <c r="AV321">
        <f t="shared" si="195"/>
        <v>6.0300000000000002E-5</v>
      </c>
      <c r="AW321">
        <f t="shared" si="174"/>
        <v>6.4279799999999998E-2</v>
      </c>
      <c r="AX321">
        <f t="shared" si="175"/>
        <v>0</v>
      </c>
      <c r="BC321">
        <f t="shared" si="208"/>
        <v>2331</v>
      </c>
      <c r="BD321">
        <f t="shared" si="196"/>
        <v>2040</v>
      </c>
      <c r="BE321" cm="1">
        <f t="array" ref="BE321">IF(BD321&gt;=MAX($D$3:$D$100),MAX($D$3:$D$100),IF(BC321&lt;$D$3,$D$3,INDEX($D$3:$D$100,MATCH(BC321,$D$3:$D$100)+1)))</f>
        <v>2040</v>
      </c>
      <c r="BF321">
        <f t="shared" si="197"/>
        <v>0.40600000000000003</v>
      </c>
      <c r="BG321">
        <f t="shared" si="198"/>
        <v>0.40600000000000003</v>
      </c>
      <c r="BH321">
        <f t="shared" si="199"/>
        <v>0.40600000000000003</v>
      </c>
      <c r="BI321">
        <f t="shared" si="176"/>
        <v>432.79600000000005</v>
      </c>
      <c r="BJ321">
        <f t="shared" si="177"/>
        <v>0</v>
      </c>
      <c r="BM321" s="1" t="str" cm="1">
        <f t="array" ref="BM321">IF(INDEX(Utilities!321:321,$B$15 + 6)="","",INDEX(Utilities!321:321,$B$15 + 6))</f>
        <v/>
      </c>
      <c r="BO321">
        <f t="shared" si="209"/>
        <v>2331</v>
      </c>
      <c r="BP321">
        <f t="shared" si="200"/>
        <v>2040</v>
      </c>
      <c r="BQ321" cm="1">
        <f t="array" ref="BQ321">IF(BP321&gt;=MAX($D$3:$D$100),MAX($D$3:$D$100),IF(BO321&lt;$D$3,$D$3,INDEX($D$3:$D$100,MATCH(BO321,$D$3:$D$100)+1)))</f>
        <v>2040</v>
      </c>
      <c r="BR321">
        <f t="shared" si="201"/>
        <v>6.1510000000000007</v>
      </c>
      <c r="BS321">
        <f t="shared" si="202"/>
        <v>6.1510000000000007</v>
      </c>
      <c r="BT321">
        <f t="shared" si="203"/>
        <v>6.1510000000000007</v>
      </c>
      <c r="BU321">
        <f t="shared" si="178"/>
        <v>6556.9660000000003</v>
      </c>
      <c r="BV321">
        <f t="shared" si="179"/>
        <v>0</v>
      </c>
    </row>
    <row r="322" spans="7:74" x14ac:dyDescent="0.25">
      <c r="G322">
        <f t="shared" si="204"/>
        <v>2332</v>
      </c>
      <c r="H322">
        <f t="shared" si="180"/>
        <v>2040</v>
      </c>
      <c r="I322" cm="1">
        <f t="array" ref="I322">IF(H322&gt;=MAX($D$3:$D$100),MAX($D$3:$D$100),IF(G322&lt;$D$3,$D$3,INDEX($D$3:$D$100,MATCH(G322,$D$3:$D$100)+1)))</f>
        <v>2040</v>
      </c>
      <c r="J322">
        <f t="shared" si="181"/>
        <v>4.0300000000000002E-2</v>
      </c>
      <c r="K322">
        <f t="shared" si="182"/>
        <v>4.0300000000000002E-2</v>
      </c>
      <c r="L322">
        <f t="shared" si="183"/>
        <v>4.0300000000000002E-2</v>
      </c>
      <c r="M322">
        <f t="shared" si="168"/>
        <v>42.959800000000001</v>
      </c>
      <c r="N322">
        <f t="shared" si="169"/>
        <v>0</v>
      </c>
      <c r="S322">
        <f t="shared" si="205"/>
        <v>2332</v>
      </c>
      <c r="T322">
        <f t="shared" si="184"/>
        <v>2040</v>
      </c>
      <c r="U322" cm="1">
        <f t="array" ref="U322">IF(T322&gt;=MAX($D$3:$D$100),MAX($D$3:$D$100),IF(S322&lt;$D$3,$D$3,INDEX($D$3:$D$100,MATCH(S322,$D$3:$D$100)+1)))</f>
        <v>2040</v>
      </c>
      <c r="V322">
        <f t="shared" si="185"/>
        <v>2.73E-5</v>
      </c>
      <c r="W322">
        <f t="shared" si="186"/>
        <v>2.73E-5</v>
      </c>
      <c r="X322">
        <f t="shared" si="187"/>
        <v>2.73E-5</v>
      </c>
      <c r="Y322">
        <f t="shared" si="170"/>
        <v>2.9101800000000001E-2</v>
      </c>
      <c r="Z322">
        <f t="shared" si="171"/>
        <v>0</v>
      </c>
      <c r="AE322">
        <f t="shared" si="206"/>
        <v>2332</v>
      </c>
      <c r="AF322">
        <f t="shared" si="188"/>
        <v>2040</v>
      </c>
      <c r="AG322" cm="1">
        <f t="array" ref="AG322">IF(AF322&gt;=MAX($D$3:$D$100),MAX($D$3:$D$100),IF(AE322&lt;$D$3,$D$3,INDEX($D$3:$D$100,MATCH(AE322,$D$3:$D$100)+1)))</f>
        <v>2040</v>
      </c>
      <c r="AH322">
        <f t="shared" si="189"/>
        <v>2.6800000000000001E-4</v>
      </c>
      <c r="AI322">
        <f t="shared" si="190"/>
        <v>2.6800000000000001E-4</v>
      </c>
      <c r="AJ322">
        <f t="shared" si="191"/>
        <v>2.6800000000000001E-4</v>
      </c>
      <c r="AK322">
        <f t="shared" si="172"/>
        <v>0.285688</v>
      </c>
      <c r="AL322">
        <f t="shared" si="173"/>
        <v>0</v>
      </c>
      <c r="AQ322">
        <f t="shared" si="207"/>
        <v>2332</v>
      </c>
      <c r="AR322">
        <f t="shared" si="192"/>
        <v>2040</v>
      </c>
      <c r="AS322" cm="1">
        <f t="array" ref="AS322">IF(AR322&gt;=MAX($D$3:$D$100),MAX($D$3:$D$100),IF(AQ322&lt;$D$3,$D$3,INDEX($D$3:$D$100,MATCH(AQ322,$D$3:$D$100)+1)))</f>
        <v>2040</v>
      </c>
      <c r="AT322">
        <f t="shared" si="193"/>
        <v>6.0300000000000002E-5</v>
      </c>
      <c r="AU322">
        <f t="shared" si="194"/>
        <v>6.0300000000000002E-5</v>
      </c>
      <c r="AV322">
        <f t="shared" si="195"/>
        <v>6.0300000000000002E-5</v>
      </c>
      <c r="AW322">
        <f t="shared" si="174"/>
        <v>6.4279799999999998E-2</v>
      </c>
      <c r="AX322">
        <f t="shared" si="175"/>
        <v>0</v>
      </c>
      <c r="BC322">
        <f t="shared" si="208"/>
        <v>2332</v>
      </c>
      <c r="BD322">
        <f t="shared" si="196"/>
        <v>2040</v>
      </c>
      <c r="BE322" cm="1">
        <f t="array" ref="BE322">IF(BD322&gt;=MAX($D$3:$D$100),MAX($D$3:$D$100),IF(BC322&lt;$D$3,$D$3,INDEX($D$3:$D$100,MATCH(BC322,$D$3:$D$100)+1)))</f>
        <v>2040</v>
      </c>
      <c r="BF322">
        <f t="shared" si="197"/>
        <v>0.40600000000000003</v>
      </c>
      <c r="BG322">
        <f t="shared" si="198"/>
        <v>0.40600000000000003</v>
      </c>
      <c r="BH322">
        <f t="shared" si="199"/>
        <v>0.40600000000000003</v>
      </c>
      <c r="BI322">
        <f t="shared" si="176"/>
        <v>432.79600000000005</v>
      </c>
      <c r="BJ322">
        <f t="shared" si="177"/>
        <v>0</v>
      </c>
      <c r="BM322" s="1" t="str" cm="1">
        <f t="array" ref="BM322">IF(INDEX(Utilities!322:322,$B$15 + 6)="","",INDEX(Utilities!322:322,$B$15 + 6))</f>
        <v/>
      </c>
      <c r="BO322">
        <f t="shared" si="209"/>
        <v>2332</v>
      </c>
      <c r="BP322">
        <f t="shared" si="200"/>
        <v>2040</v>
      </c>
      <c r="BQ322" cm="1">
        <f t="array" ref="BQ322">IF(BP322&gt;=MAX($D$3:$D$100),MAX($D$3:$D$100),IF(BO322&lt;$D$3,$D$3,INDEX($D$3:$D$100,MATCH(BO322,$D$3:$D$100)+1)))</f>
        <v>2040</v>
      </c>
      <c r="BR322">
        <f t="shared" si="201"/>
        <v>6.1510000000000007</v>
      </c>
      <c r="BS322">
        <f t="shared" si="202"/>
        <v>6.1510000000000007</v>
      </c>
      <c r="BT322">
        <f t="shared" si="203"/>
        <v>6.1510000000000007</v>
      </c>
      <c r="BU322">
        <f t="shared" si="178"/>
        <v>6556.9660000000003</v>
      </c>
      <c r="BV322">
        <f t="shared" si="179"/>
        <v>0</v>
      </c>
    </row>
    <row r="323" spans="7:74" x14ac:dyDescent="0.25">
      <c r="G323">
        <f t="shared" si="204"/>
        <v>2333</v>
      </c>
      <c r="H323">
        <f t="shared" si="180"/>
        <v>2040</v>
      </c>
      <c r="I323" cm="1">
        <f t="array" ref="I323">IF(H323&gt;=MAX($D$3:$D$100),MAX($D$3:$D$100),IF(G323&lt;$D$3,$D$3,INDEX($D$3:$D$100,MATCH(G323,$D$3:$D$100)+1)))</f>
        <v>2040</v>
      </c>
      <c r="J323">
        <f t="shared" si="181"/>
        <v>4.0300000000000002E-2</v>
      </c>
      <c r="K323">
        <f t="shared" si="182"/>
        <v>4.0300000000000002E-2</v>
      </c>
      <c r="L323">
        <f t="shared" si="183"/>
        <v>4.0300000000000002E-2</v>
      </c>
      <c r="M323">
        <f t="shared" ref="M323:M335" si="210">$L323*$B$12</f>
        <v>42.959800000000001</v>
      </c>
      <c r="N323">
        <f t="shared" ref="N323:N335" si="211">$L323*$B$11</f>
        <v>0</v>
      </c>
      <c r="S323">
        <f t="shared" si="205"/>
        <v>2333</v>
      </c>
      <c r="T323">
        <f t="shared" si="184"/>
        <v>2040</v>
      </c>
      <c r="U323" cm="1">
        <f t="array" ref="U323">IF(T323&gt;=MAX($D$3:$D$100),MAX($D$3:$D$100),IF(S323&lt;$D$3,$D$3,INDEX($D$3:$D$100,MATCH(S323,$D$3:$D$100)+1)))</f>
        <v>2040</v>
      </c>
      <c r="V323">
        <f t="shared" si="185"/>
        <v>2.73E-5</v>
      </c>
      <c r="W323">
        <f t="shared" si="186"/>
        <v>2.73E-5</v>
      </c>
      <c r="X323">
        <f t="shared" si="187"/>
        <v>2.73E-5</v>
      </c>
      <c r="Y323">
        <f t="shared" ref="Y323:Y335" si="212">$X323*$B$12</f>
        <v>2.9101800000000001E-2</v>
      </c>
      <c r="Z323">
        <f t="shared" ref="Z323:Z335" si="213">$L323*$B$11</f>
        <v>0</v>
      </c>
      <c r="AE323">
        <f t="shared" si="206"/>
        <v>2333</v>
      </c>
      <c r="AF323">
        <f t="shared" si="188"/>
        <v>2040</v>
      </c>
      <c r="AG323" cm="1">
        <f t="array" ref="AG323">IF(AF323&gt;=MAX($D$3:$D$100),MAX($D$3:$D$100),IF(AE323&lt;$D$3,$D$3,INDEX($D$3:$D$100,MATCH(AE323,$D$3:$D$100)+1)))</f>
        <v>2040</v>
      </c>
      <c r="AH323">
        <f t="shared" si="189"/>
        <v>2.6800000000000001E-4</v>
      </c>
      <c r="AI323">
        <f t="shared" si="190"/>
        <v>2.6800000000000001E-4</v>
      </c>
      <c r="AJ323">
        <f t="shared" si="191"/>
        <v>2.6800000000000001E-4</v>
      </c>
      <c r="AK323">
        <f t="shared" ref="AK323:AK335" si="214">$AJ323*$B$12</f>
        <v>0.285688</v>
      </c>
      <c r="AL323">
        <f t="shared" ref="AL323:AL335" si="215">$L323*$B$11</f>
        <v>0</v>
      </c>
      <c r="AQ323">
        <f t="shared" si="207"/>
        <v>2333</v>
      </c>
      <c r="AR323">
        <f t="shared" si="192"/>
        <v>2040</v>
      </c>
      <c r="AS323" cm="1">
        <f t="array" ref="AS323">IF(AR323&gt;=MAX($D$3:$D$100),MAX($D$3:$D$100),IF(AQ323&lt;$D$3,$D$3,INDEX($D$3:$D$100,MATCH(AQ323,$D$3:$D$100)+1)))</f>
        <v>2040</v>
      </c>
      <c r="AT323">
        <f t="shared" si="193"/>
        <v>6.0300000000000002E-5</v>
      </c>
      <c r="AU323">
        <f t="shared" si="194"/>
        <v>6.0300000000000002E-5</v>
      </c>
      <c r="AV323">
        <f t="shared" si="195"/>
        <v>6.0300000000000002E-5</v>
      </c>
      <c r="AW323">
        <f t="shared" ref="AW323:AW335" si="216">$AV323*$B$12</f>
        <v>6.4279799999999998E-2</v>
      </c>
      <c r="AX323">
        <f t="shared" ref="AX323:AX335" si="217">$L323*$B$11</f>
        <v>0</v>
      </c>
      <c r="BC323">
        <f t="shared" si="208"/>
        <v>2333</v>
      </c>
      <c r="BD323">
        <f t="shared" si="196"/>
        <v>2040</v>
      </c>
      <c r="BE323" cm="1">
        <f t="array" ref="BE323">IF(BD323&gt;=MAX($D$3:$D$100),MAX($D$3:$D$100),IF(BC323&lt;$D$3,$D$3,INDEX($D$3:$D$100,MATCH(BC323,$D$3:$D$100)+1)))</f>
        <v>2040</v>
      </c>
      <c r="BF323">
        <f t="shared" si="197"/>
        <v>0.40600000000000003</v>
      </c>
      <c r="BG323">
        <f t="shared" si="198"/>
        <v>0.40600000000000003</v>
      </c>
      <c r="BH323">
        <f t="shared" si="199"/>
        <v>0.40600000000000003</v>
      </c>
      <c r="BI323">
        <f t="shared" ref="BI323:BI335" si="218">$BH323*$B$12</f>
        <v>432.79600000000005</v>
      </c>
      <c r="BJ323">
        <f t="shared" ref="BJ323:BJ335" si="219">$L323*$B$11</f>
        <v>0</v>
      </c>
      <c r="BM323" s="1" t="str" cm="1">
        <f t="array" ref="BM323">IF(INDEX(Utilities!323:323,$B$15 + 6)="","",INDEX(Utilities!323:323,$B$15 + 6))</f>
        <v/>
      </c>
      <c r="BO323">
        <f t="shared" si="209"/>
        <v>2333</v>
      </c>
      <c r="BP323">
        <f t="shared" si="200"/>
        <v>2040</v>
      </c>
      <c r="BQ323" cm="1">
        <f t="array" ref="BQ323">IF(BP323&gt;=MAX($D$3:$D$100),MAX($D$3:$D$100),IF(BO323&lt;$D$3,$D$3,INDEX($D$3:$D$100,MATCH(BO323,$D$3:$D$100)+1)))</f>
        <v>2040</v>
      </c>
      <c r="BR323">
        <f t="shared" si="201"/>
        <v>6.1510000000000007</v>
      </c>
      <c r="BS323">
        <f t="shared" si="202"/>
        <v>6.1510000000000007</v>
      </c>
      <c r="BT323">
        <f t="shared" si="203"/>
        <v>6.1510000000000007</v>
      </c>
      <c r="BU323">
        <f t="shared" ref="BU323:BU335" si="220">$BT323*$B$12</f>
        <v>6556.9660000000003</v>
      </c>
      <c r="BV323">
        <f t="shared" ref="BV323:BV335" si="221">$L323*$B$11</f>
        <v>0</v>
      </c>
    </row>
    <row r="324" spans="7:74" x14ac:dyDescent="0.25">
      <c r="G324">
        <f t="shared" si="204"/>
        <v>2334</v>
      </c>
      <c r="H324">
        <f t="shared" ref="H324:H335" si="222">INDEX(D$3:D$100,IFERROR(MATCH(G324, D$3:D$100),1))</f>
        <v>2040</v>
      </c>
      <c r="I324" cm="1">
        <f t="array" ref="I324">IF(H324&gt;=MAX($D$3:$D$100),MAX($D$3:$D$100),IF(G324&lt;$D$3,$D$3,INDEX($D$3:$D$100,MATCH(G324,$D$3:$D$100)+1)))</f>
        <v>2040</v>
      </c>
      <c r="J324">
        <f t="shared" ref="J324:J335" si="223">INDEX(E$3:E$100,MATCH(H324,D$3:D$100))</f>
        <v>4.0300000000000002E-2</v>
      </c>
      <c r="K324">
        <f t="shared" ref="K324:K335" si="224">INDEX(E$3:E$100,MATCH(I324,D$3:D$100))</f>
        <v>4.0300000000000002E-2</v>
      </c>
      <c r="L324">
        <f t="shared" ref="L324:L335" si="225">IF(H324=I324,J324,J324+(K324-J324)*((G324-H324)/(I324-H324)))</f>
        <v>4.0300000000000002E-2</v>
      </c>
      <c r="M324">
        <f t="shared" si="210"/>
        <v>42.959800000000001</v>
      </c>
      <c r="N324">
        <f t="shared" si="211"/>
        <v>0</v>
      </c>
      <c r="S324">
        <f t="shared" si="205"/>
        <v>2334</v>
      </c>
      <c r="T324">
        <f t="shared" ref="T324:T335" si="226">INDEX(P$3:P$100,IFERROR(MATCH(S324, P$3:P$100),1))</f>
        <v>2040</v>
      </c>
      <c r="U324" cm="1">
        <f t="array" ref="U324">IF(T324&gt;=MAX($D$3:$D$100),MAX($D$3:$D$100),IF(S324&lt;$D$3,$D$3,INDEX($D$3:$D$100,MATCH(S324,$D$3:$D$100)+1)))</f>
        <v>2040</v>
      </c>
      <c r="V324">
        <f t="shared" ref="V324:V335" si="227">INDEX(Q$3:Q$100,MATCH(T324,P$3:P$100))</f>
        <v>2.73E-5</v>
      </c>
      <c r="W324">
        <f t="shared" ref="W324:W335" si="228">INDEX(Q$3:Q$100,MATCH(U324,P$3:P$100))</f>
        <v>2.73E-5</v>
      </c>
      <c r="X324">
        <f t="shared" ref="X324:X335" si="229">IF(T324=U324,V324,V324+(W324-V324)*((S324-T324)/(U324-T324)))</f>
        <v>2.73E-5</v>
      </c>
      <c r="Y324">
        <f t="shared" si="212"/>
        <v>2.9101800000000001E-2</v>
      </c>
      <c r="Z324">
        <f t="shared" si="213"/>
        <v>0</v>
      </c>
      <c r="AE324">
        <f t="shared" si="206"/>
        <v>2334</v>
      </c>
      <c r="AF324">
        <f t="shared" ref="AF324:AF335" si="230">INDEX(AB$3:AB$100,IFERROR(MATCH(AE324, AB$3:AB$100),1))</f>
        <v>2040</v>
      </c>
      <c r="AG324" cm="1">
        <f t="array" ref="AG324">IF(AF324&gt;=MAX($D$3:$D$100),MAX($D$3:$D$100),IF(AE324&lt;$D$3,$D$3,INDEX($D$3:$D$100,MATCH(AE324,$D$3:$D$100)+1)))</f>
        <v>2040</v>
      </c>
      <c r="AH324">
        <f t="shared" ref="AH324:AH335" si="231">INDEX(AC$3:AC$100,MATCH(AF324,AB$3:AB$100))</f>
        <v>2.6800000000000001E-4</v>
      </c>
      <c r="AI324">
        <f t="shared" ref="AI324:AI335" si="232">INDEX(AC$3:AC$100,MATCH(AG324,AB$3:AB$100))</f>
        <v>2.6800000000000001E-4</v>
      </c>
      <c r="AJ324">
        <f t="shared" ref="AJ324:AJ335" si="233">IF(AF324=AG324,AH324,AH324+(AI324-AH324)*((AE324-AF324)/(AG324-AF324)))</f>
        <v>2.6800000000000001E-4</v>
      </c>
      <c r="AK324">
        <f t="shared" si="214"/>
        <v>0.285688</v>
      </c>
      <c r="AL324">
        <f t="shared" si="215"/>
        <v>0</v>
      </c>
      <c r="AQ324">
        <f t="shared" si="207"/>
        <v>2334</v>
      </c>
      <c r="AR324">
        <f t="shared" ref="AR324:AR335" si="234">INDEX(AN$3:AN$100,IFERROR(MATCH(AQ324, AN$3:AN$100),1))</f>
        <v>2040</v>
      </c>
      <c r="AS324" cm="1">
        <f t="array" ref="AS324">IF(AR324&gt;=MAX($D$3:$D$100),MAX($D$3:$D$100),IF(AQ324&lt;$D$3,$D$3,INDEX($D$3:$D$100,MATCH(AQ324,$D$3:$D$100)+1)))</f>
        <v>2040</v>
      </c>
      <c r="AT324">
        <f t="shared" ref="AT324:AT335" si="235">INDEX(AO$3:AO$100,MATCH(AR324,AN$3:AN$100))</f>
        <v>6.0300000000000002E-5</v>
      </c>
      <c r="AU324">
        <f t="shared" ref="AU324:AU335" si="236">INDEX(AO$3:AO$100,MATCH(AS324,AN$3:AN$100))</f>
        <v>6.0300000000000002E-5</v>
      </c>
      <c r="AV324">
        <f t="shared" ref="AV324:AV335" si="237">IF(AR324=AS324,AT324,AT324+(AU324-AT324)*((AQ324-AR324)/(AS324-AR324)))</f>
        <v>6.0300000000000002E-5</v>
      </c>
      <c r="AW324">
        <f t="shared" si="216"/>
        <v>6.4279799999999998E-2</v>
      </c>
      <c r="AX324">
        <f t="shared" si="217"/>
        <v>0</v>
      </c>
      <c r="BC324">
        <f t="shared" si="208"/>
        <v>2334</v>
      </c>
      <c r="BD324">
        <f t="shared" ref="BD324:BD335" si="238">INDEX(AZ$3:AZ$100,IFERROR(MATCH(BC324, AZ$3:AZ$100),1))</f>
        <v>2040</v>
      </c>
      <c r="BE324" cm="1">
        <f t="array" ref="BE324">IF(BD324&gt;=MAX($D$3:$D$100),MAX($D$3:$D$100),IF(BC324&lt;$D$3,$D$3,INDEX($D$3:$D$100,MATCH(BC324,$D$3:$D$100)+1)))</f>
        <v>2040</v>
      </c>
      <c r="BF324">
        <f t="shared" ref="BF324:BF335" si="239">INDEX(BA$3:BA$100,MATCH(BD324,AZ$3:AZ$100))</f>
        <v>0.40600000000000003</v>
      </c>
      <c r="BG324">
        <f t="shared" ref="BG324:BG335" si="240">INDEX(BA$3:BA$100,MATCH(BE324,AZ$3:AZ$100))</f>
        <v>0.40600000000000003</v>
      </c>
      <c r="BH324">
        <f t="shared" ref="BH324:BH335" si="241">IF(BD324=BE324,BF324,BF324+(BG324-BF324)*((BC324-BD324)/(BE324-BD324)))</f>
        <v>0.40600000000000003</v>
      </c>
      <c r="BI324">
        <f t="shared" si="218"/>
        <v>432.79600000000005</v>
      </c>
      <c r="BJ324">
        <f t="shared" si="219"/>
        <v>0</v>
      </c>
      <c r="BM324" s="1" t="str" cm="1">
        <f t="array" ref="BM324">IF(INDEX(Utilities!324:324,$B$15 + 6)="","",INDEX(Utilities!324:324,$B$15 + 6))</f>
        <v/>
      </c>
      <c r="BO324">
        <f t="shared" si="209"/>
        <v>2334</v>
      </c>
      <c r="BP324">
        <f t="shared" ref="BP324:BP335" si="242">INDEX(BL$3:BL$100,IFERROR(MATCH(BO324, BL$3:BL$100),1))</f>
        <v>2040</v>
      </c>
      <c r="BQ324" cm="1">
        <f t="array" ref="BQ324">IF(BP324&gt;=MAX($D$3:$D$100),MAX($D$3:$D$100),IF(BO324&lt;$D$3,$D$3,INDEX($D$3:$D$100,MATCH(BO324,$D$3:$D$100)+1)))</f>
        <v>2040</v>
      </c>
      <c r="BR324">
        <f t="shared" ref="BR324:BR335" si="243">INDEX(BM$3:BM$100,MATCH(BP324,BL$3:BL$100))</f>
        <v>6.1510000000000007</v>
      </c>
      <c r="BS324">
        <f t="shared" ref="BS324:BS335" si="244">INDEX(BM$3:BM$100,MATCH(BQ324,BL$3:BL$100))</f>
        <v>6.1510000000000007</v>
      </c>
      <c r="BT324">
        <f t="shared" ref="BT324:BT335" si="245">IF(BP324=BQ324,BR324,BR324+(BS324-BR324)*((BO324-BP324)/(BQ324-BP324)))</f>
        <v>6.1510000000000007</v>
      </c>
      <c r="BU324">
        <f t="shared" si="220"/>
        <v>6556.9660000000003</v>
      </c>
      <c r="BV324">
        <f t="shared" si="221"/>
        <v>0</v>
      </c>
    </row>
    <row r="325" spans="7:74" x14ac:dyDescent="0.25">
      <c r="G325">
        <f t="shared" ref="G325:G335" si="246">G324+1</f>
        <v>2335</v>
      </c>
      <c r="H325">
        <f t="shared" si="222"/>
        <v>2040</v>
      </c>
      <c r="I325" cm="1">
        <f t="array" ref="I325">IF(H325&gt;=MAX($D$3:$D$100),MAX($D$3:$D$100),IF(G325&lt;$D$3,$D$3,INDEX($D$3:$D$100,MATCH(G325,$D$3:$D$100)+1)))</f>
        <v>2040</v>
      </c>
      <c r="J325">
        <f t="shared" si="223"/>
        <v>4.0300000000000002E-2</v>
      </c>
      <c r="K325">
        <f t="shared" si="224"/>
        <v>4.0300000000000002E-2</v>
      </c>
      <c r="L325">
        <f t="shared" si="225"/>
        <v>4.0300000000000002E-2</v>
      </c>
      <c r="M325">
        <f t="shared" si="210"/>
        <v>42.959800000000001</v>
      </c>
      <c r="N325">
        <f t="shared" si="211"/>
        <v>0</v>
      </c>
      <c r="S325">
        <f t="shared" ref="S325:S335" si="247">S324+1</f>
        <v>2335</v>
      </c>
      <c r="T325">
        <f t="shared" si="226"/>
        <v>2040</v>
      </c>
      <c r="U325" cm="1">
        <f t="array" ref="U325">IF(T325&gt;=MAX($D$3:$D$100),MAX($D$3:$D$100),IF(S325&lt;$D$3,$D$3,INDEX($D$3:$D$100,MATCH(S325,$D$3:$D$100)+1)))</f>
        <v>2040</v>
      </c>
      <c r="V325">
        <f t="shared" si="227"/>
        <v>2.73E-5</v>
      </c>
      <c r="W325">
        <f t="shared" si="228"/>
        <v>2.73E-5</v>
      </c>
      <c r="X325">
        <f t="shared" si="229"/>
        <v>2.73E-5</v>
      </c>
      <c r="Y325">
        <f t="shared" si="212"/>
        <v>2.9101800000000001E-2</v>
      </c>
      <c r="Z325">
        <f t="shared" si="213"/>
        <v>0</v>
      </c>
      <c r="AE325">
        <f t="shared" ref="AE325:AE335" si="248">AE324+1</f>
        <v>2335</v>
      </c>
      <c r="AF325">
        <f t="shared" si="230"/>
        <v>2040</v>
      </c>
      <c r="AG325" cm="1">
        <f t="array" ref="AG325">IF(AF325&gt;=MAX($D$3:$D$100),MAX($D$3:$D$100),IF(AE325&lt;$D$3,$D$3,INDEX($D$3:$D$100,MATCH(AE325,$D$3:$D$100)+1)))</f>
        <v>2040</v>
      </c>
      <c r="AH325">
        <f t="shared" si="231"/>
        <v>2.6800000000000001E-4</v>
      </c>
      <c r="AI325">
        <f t="shared" si="232"/>
        <v>2.6800000000000001E-4</v>
      </c>
      <c r="AJ325">
        <f t="shared" si="233"/>
        <v>2.6800000000000001E-4</v>
      </c>
      <c r="AK325">
        <f t="shared" si="214"/>
        <v>0.285688</v>
      </c>
      <c r="AL325">
        <f t="shared" si="215"/>
        <v>0</v>
      </c>
      <c r="AQ325">
        <f t="shared" ref="AQ325:AQ335" si="249">AQ324+1</f>
        <v>2335</v>
      </c>
      <c r="AR325">
        <f t="shared" si="234"/>
        <v>2040</v>
      </c>
      <c r="AS325" cm="1">
        <f t="array" ref="AS325">IF(AR325&gt;=MAX($D$3:$D$100),MAX($D$3:$D$100),IF(AQ325&lt;$D$3,$D$3,INDEX($D$3:$D$100,MATCH(AQ325,$D$3:$D$100)+1)))</f>
        <v>2040</v>
      </c>
      <c r="AT325">
        <f t="shared" si="235"/>
        <v>6.0300000000000002E-5</v>
      </c>
      <c r="AU325">
        <f t="shared" si="236"/>
        <v>6.0300000000000002E-5</v>
      </c>
      <c r="AV325">
        <f t="shared" si="237"/>
        <v>6.0300000000000002E-5</v>
      </c>
      <c r="AW325">
        <f t="shared" si="216"/>
        <v>6.4279799999999998E-2</v>
      </c>
      <c r="AX325">
        <f t="shared" si="217"/>
        <v>0</v>
      </c>
      <c r="BC325">
        <f t="shared" ref="BC325:BC335" si="250">BC324+1</f>
        <v>2335</v>
      </c>
      <c r="BD325">
        <f t="shared" si="238"/>
        <v>2040</v>
      </c>
      <c r="BE325" cm="1">
        <f t="array" ref="BE325">IF(BD325&gt;=MAX($D$3:$D$100),MAX($D$3:$D$100),IF(BC325&lt;$D$3,$D$3,INDEX($D$3:$D$100,MATCH(BC325,$D$3:$D$100)+1)))</f>
        <v>2040</v>
      </c>
      <c r="BF325">
        <f t="shared" si="239"/>
        <v>0.40600000000000003</v>
      </c>
      <c r="BG325">
        <f t="shared" si="240"/>
        <v>0.40600000000000003</v>
      </c>
      <c r="BH325">
        <f t="shared" si="241"/>
        <v>0.40600000000000003</v>
      </c>
      <c r="BI325">
        <f t="shared" si="218"/>
        <v>432.79600000000005</v>
      </c>
      <c r="BJ325">
        <f t="shared" si="219"/>
        <v>0</v>
      </c>
      <c r="BM325" s="1" t="str" cm="1">
        <f t="array" ref="BM325">IF(INDEX(Utilities!325:325,$B$15 + 6)="","",INDEX(Utilities!325:325,$B$15 + 6))</f>
        <v/>
      </c>
      <c r="BO325">
        <f t="shared" ref="BO325:BO335" si="251">BO324+1</f>
        <v>2335</v>
      </c>
      <c r="BP325">
        <f t="shared" si="242"/>
        <v>2040</v>
      </c>
      <c r="BQ325" cm="1">
        <f t="array" ref="BQ325">IF(BP325&gt;=MAX($D$3:$D$100),MAX($D$3:$D$100),IF(BO325&lt;$D$3,$D$3,INDEX($D$3:$D$100,MATCH(BO325,$D$3:$D$100)+1)))</f>
        <v>2040</v>
      </c>
      <c r="BR325">
        <f t="shared" si="243"/>
        <v>6.1510000000000007</v>
      </c>
      <c r="BS325">
        <f t="shared" si="244"/>
        <v>6.1510000000000007</v>
      </c>
      <c r="BT325">
        <f t="shared" si="245"/>
        <v>6.1510000000000007</v>
      </c>
      <c r="BU325">
        <f t="shared" si="220"/>
        <v>6556.9660000000003</v>
      </c>
      <c r="BV325">
        <f t="shared" si="221"/>
        <v>0</v>
      </c>
    </row>
    <row r="326" spans="7:74" x14ac:dyDescent="0.25">
      <c r="G326">
        <f t="shared" si="246"/>
        <v>2336</v>
      </c>
      <c r="H326">
        <f t="shared" si="222"/>
        <v>2040</v>
      </c>
      <c r="I326" cm="1">
        <f t="array" ref="I326">IF(H326&gt;=MAX($D$3:$D$100),MAX($D$3:$D$100),IF(G326&lt;$D$3,$D$3,INDEX($D$3:$D$100,MATCH(G326,$D$3:$D$100)+1)))</f>
        <v>2040</v>
      </c>
      <c r="J326">
        <f t="shared" si="223"/>
        <v>4.0300000000000002E-2</v>
      </c>
      <c r="K326">
        <f t="shared" si="224"/>
        <v>4.0300000000000002E-2</v>
      </c>
      <c r="L326">
        <f t="shared" si="225"/>
        <v>4.0300000000000002E-2</v>
      </c>
      <c r="M326">
        <f t="shared" si="210"/>
        <v>42.959800000000001</v>
      </c>
      <c r="N326">
        <f t="shared" si="211"/>
        <v>0</v>
      </c>
      <c r="S326">
        <f t="shared" si="247"/>
        <v>2336</v>
      </c>
      <c r="T326">
        <f t="shared" si="226"/>
        <v>2040</v>
      </c>
      <c r="U326" cm="1">
        <f t="array" ref="U326">IF(T326&gt;=MAX($D$3:$D$100),MAX($D$3:$D$100),IF(S326&lt;$D$3,$D$3,INDEX($D$3:$D$100,MATCH(S326,$D$3:$D$100)+1)))</f>
        <v>2040</v>
      </c>
      <c r="V326">
        <f t="shared" si="227"/>
        <v>2.73E-5</v>
      </c>
      <c r="W326">
        <f t="shared" si="228"/>
        <v>2.73E-5</v>
      </c>
      <c r="X326">
        <f t="shared" si="229"/>
        <v>2.73E-5</v>
      </c>
      <c r="Y326">
        <f t="shared" si="212"/>
        <v>2.9101800000000001E-2</v>
      </c>
      <c r="Z326">
        <f t="shared" si="213"/>
        <v>0</v>
      </c>
      <c r="AE326">
        <f t="shared" si="248"/>
        <v>2336</v>
      </c>
      <c r="AF326">
        <f t="shared" si="230"/>
        <v>2040</v>
      </c>
      <c r="AG326" cm="1">
        <f t="array" ref="AG326">IF(AF326&gt;=MAX($D$3:$D$100),MAX($D$3:$D$100),IF(AE326&lt;$D$3,$D$3,INDEX($D$3:$D$100,MATCH(AE326,$D$3:$D$100)+1)))</f>
        <v>2040</v>
      </c>
      <c r="AH326">
        <f t="shared" si="231"/>
        <v>2.6800000000000001E-4</v>
      </c>
      <c r="AI326">
        <f t="shared" si="232"/>
        <v>2.6800000000000001E-4</v>
      </c>
      <c r="AJ326">
        <f t="shared" si="233"/>
        <v>2.6800000000000001E-4</v>
      </c>
      <c r="AK326">
        <f t="shared" si="214"/>
        <v>0.285688</v>
      </c>
      <c r="AL326">
        <f t="shared" si="215"/>
        <v>0</v>
      </c>
      <c r="AQ326">
        <f t="shared" si="249"/>
        <v>2336</v>
      </c>
      <c r="AR326">
        <f t="shared" si="234"/>
        <v>2040</v>
      </c>
      <c r="AS326" cm="1">
        <f t="array" ref="AS326">IF(AR326&gt;=MAX($D$3:$D$100),MAX($D$3:$D$100),IF(AQ326&lt;$D$3,$D$3,INDEX($D$3:$D$100,MATCH(AQ326,$D$3:$D$100)+1)))</f>
        <v>2040</v>
      </c>
      <c r="AT326">
        <f t="shared" si="235"/>
        <v>6.0300000000000002E-5</v>
      </c>
      <c r="AU326">
        <f t="shared" si="236"/>
        <v>6.0300000000000002E-5</v>
      </c>
      <c r="AV326">
        <f t="shared" si="237"/>
        <v>6.0300000000000002E-5</v>
      </c>
      <c r="AW326">
        <f t="shared" si="216"/>
        <v>6.4279799999999998E-2</v>
      </c>
      <c r="AX326">
        <f t="shared" si="217"/>
        <v>0</v>
      </c>
      <c r="BC326">
        <f t="shared" si="250"/>
        <v>2336</v>
      </c>
      <c r="BD326">
        <f t="shared" si="238"/>
        <v>2040</v>
      </c>
      <c r="BE326" cm="1">
        <f t="array" ref="BE326">IF(BD326&gt;=MAX($D$3:$D$100),MAX($D$3:$D$100),IF(BC326&lt;$D$3,$D$3,INDEX($D$3:$D$100,MATCH(BC326,$D$3:$D$100)+1)))</f>
        <v>2040</v>
      </c>
      <c r="BF326">
        <f t="shared" si="239"/>
        <v>0.40600000000000003</v>
      </c>
      <c r="BG326">
        <f t="shared" si="240"/>
        <v>0.40600000000000003</v>
      </c>
      <c r="BH326">
        <f t="shared" si="241"/>
        <v>0.40600000000000003</v>
      </c>
      <c r="BI326">
        <f t="shared" si="218"/>
        <v>432.79600000000005</v>
      </c>
      <c r="BJ326">
        <f t="shared" si="219"/>
        <v>0</v>
      </c>
      <c r="BM326" s="1" t="str" cm="1">
        <f t="array" ref="BM326">IF(INDEX(Utilities!326:326,$B$15 + 6)="","",INDEX(Utilities!326:326,$B$15 + 6))</f>
        <v/>
      </c>
      <c r="BO326">
        <f t="shared" si="251"/>
        <v>2336</v>
      </c>
      <c r="BP326">
        <f t="shared" si="242"/>
        <v>2040</v>
      </c>
      <c r="BQ326" cm="1">
        <f t="array" ref="BQ326">IF(BP326&gt;=MAX($D$3:$D$100),MAX($D$3:$D$100),IF(BO326&lt;$D$3,$D$3,INDEX($D$3:$D$100,MATCH(BO326,$D$3:$D$100)+1)))</f>
        <v>2040</v>
      </c>
      <c r="BR326">
        <f t="shared" si="243"/>
        <v>6.1510000000000007</v>
      </c>
      <c r="BS326">
        <f t="shared" si="244"/>
        <v>6.1510000000000007</v>
      </c>
      <c r="BT326">
        <f t="shared" si="245"/>
        <v>6.1510000000000007</v>
      </c>
      <c r="BU326">
        <f t="shared" si="220"/>
        <v>6556.9660000000003</v>
      </c>
      <c r="BV326">
        <f t="shared" si="221"/>
        <v>0</v>
      </c>
    </row>
    <row r="327" spans="7:74" x14ac:dyDescent="0.25">
      <c r="G327">
        <f t="shared" si="246"/>
        <v>2337</v>
      </c>
      <c r="H327">
        <f t="shared" si="222"/>
        <v>2040</v>
      </c>
      <c r="I327" cm="1">
        <f t="array" ref="I327">IF(H327&gt;=MAX($D$3:$D$100),MAX($D$3:$D$100),IF(G327&lt;$D$3,$D$3,INDEX($D$3:$D$100,MATCH(G327,$D$3:$D$100)+1)))</f>
        <v>2040</v>
      </c>
      <c r="J327">
        <f t="shared" si="223"/>
        <v>4.0300000000000002E-2</v>
      </c>
      <c r="K327">
        <f t="shared" si="224"/>
        <v>4.0300000000000002E-2</v>
      </c>
      <c r="L327">
        <f t="shared" si="225"/>
        <v>4.0300000000000002E-2</v>
      </c>
      <c r="M327">
        <f t="shared" si="210"/>
        <v>42.959800000000001</v>
      </c>
      <c r="N327">
        <f t="shared" si="211"/>
        <v>0</v>
      </c>
      <c r="S327">
        <f t="shared" si="247"/>
        <v>2337</v>
      </c>
      <c r="T327">
        <f t="shared" si="226"/>
        <v>2040</v>
      </c>
      <c r="U327" cm="1">
        <f t="array" ref="U327">IF(T327&gt;=MAX($D$3:$D$100),MAX($D$3:$D$100),IF(S327&lt;$D$3,$D$3,INDEX($D$3:$D$100,MATCH(S327,$D$3:$D$100)+1)))</f>
        <v>2040</v>
      </c>
      <c r="V327">
        <f t="shared" si="227"/>
        <v>2.73E-5</v>
      </c>
      <c r="W327">
        <f t="shared" si="228"/>
        <v>2.73E-5</v>
      </c>
      <c r="X327">
        <f t="shared" si="229"/>
        <v>2.73E-5</v>
      </c>
      <c r="Y327">
        <f t="shared" si="212"/>
        <v>2.9101800000000001E-2</v>
      </c>
      <c r="Z327">
        <f t="shared" si="213"/>
        <v>0</v>
      </c>
      <c r="AE327">
        <f t="shared" si="248"/>
        <v>2337</v>
      </c>
      <c r="AF327">
        <f t="shared" si="230"/>
        <v>2040</v>
      </c>
      <c r="AG327" cm="1">
        <f t="array" ref="AG327">IF(AF327&gt;=MAX($D$3:$D$100),MAX($D$3:$D$100),IF(AE327&lt;$D$3,$D$3,INDEX($D$3:$D$100,MATCH(AE327,$D$3:$D$100)+1)))</f>
        <v>2040</v>
      </c>
      <c r="AH327">
        <f t="shared" si="231"/>
        <v>2.6800000000000001E-4</v>
      </c>
      <c r="AI327">
        <f t="shared" si="232"/>
        <v>2.6800000000000001E-4</v>
      </c>
      <c r="AJ327">
        <f t="shared" si="233"/>
        <v>2.6800000000000001E-4</v>
      </c>
      <c r="AK327">
        <f t="shared" si="214"/>
        <v>0.285688</v>
      </c>
      <c r="AL327">
        <f t="shared" si="215"/>
        <v>0</v>
      </c>
      <c r="AQ327">
        <f t="shared" si="249"/>
        <v>2337</v>
      </c>
      <c r="AR327">
        <f t="shared" si="234"/>
        <v>2040</v>
      </c>
      <c r="AS327" cm="1">
        <f t="array" ref="AS327">IF(AR327&gt;=MAX($D$3:$D$100),MAX($D$3:$D$100),IF(AQ327&lt;$D$3,$D$3,INDEX($D$3:$D$100,MATCH(AQ327,$D$3:$D$100)+1)))</f>
        <v>2040</v>
      </c>
      <c r="AT327">
        <f t="shared" si="235"/>
        <v>6.0300000000000002E-5</v>
      </c>
      <c r="AU327">
        <f t="shared" si="236"/>
        <v>6.0300000000000002E-5</v>
      </c>
      <c r="AV327">
        <f t="shared" si="237"/>
        <v>6.0300000000000002E-5</v>
      </c>
      <c r="AW327">
        <f t="shared" si="216"/>
        <v>6.4279799999999998E-2</v>
      </c>
      <c r="AX327">
        <f t="shared" si="217"/>
        <v>0</v>
      </c>
      <c r="BC327">
        <f t="shared" si="250"/>
        <v>2337</v>
      </c>
      <c r="BD327">
        <f t="shared" si="238"/>
        <v>2040</v>
      </c>
      <c r="BE327" cm="1">
        <f t="array" ref="BE327">IF(BD327&gt;=MAX($D$3:$D$100),MAX($D$3:$D$100),IF(BC327&lt;$D$3,$D$3,INDEX($D$3:$D$100,MATCH(BC327,$D$3:$D$100)+1)))</f>
        <v>2040</v>
      </c>
      <c r="BF327">
        <f t="shared" si="239"/>
        <v>0.40600000000000003</v>
      </c>
      <c r="BG327">
        <f t="shared" si="240"/>
        <v>0.40600000000000003</v>
      </c>
      <c r="BH327">
        <f t="shared" si="241"/>
        <v>0.40600000000000003</v>
      </c>
      <c r="BI327">
        <f t="shared" si="218"/>
        <v>432.79600000000005</v>
      </c>
      <c r="BJ327">
        <f t="shared" si="219"/>
        <v>0</v>
      </c>
      <c r="BM327" s="1" t="str" cm="1">
        <f t="array" ref="BM327">IF(INDEX(Utilities!327:327,$B$15 + 6)="","",INDEX(Utilities!327:327,$B$15 + 6))</f>
        <v/>
      </c>
      <c r="BO327">
        <f t="shared" si="251"/>
        <v>2337</v>
      </c>
      <c r="BP327">
        <f t="shared" si="242"/>
        <v>2040</v>
      </c>
      <c r="BQ327" cm="1">
        <f t="array" ref="BQ327">IF(BP327&gt;=MAX($D$3:$D$100),MAX($D$3:$D$100),IF(BO327&lt;$D$3,$D$3,INDEX($D$3:$D$100,MATCH(BO327,$D$3:$D$100)+1)))</f>
        <v>2040</v>
      </c>
      <c r="BR327">
        <f t="shared" si="243"/>
        <v>6.1510000000000007</v>
      </c>
      <c r="BS327">
        <f t="shared" si="244"/>
        <v>6.1510000000000007</v>
      </c>
      <c r="BT327">
        <f t="shared" si="245"/>
        <v>6.1510000000000007</v>
      </c>
      <c r="BU327">
        <f t="shared" si="220"/>
        <v>6556.9660000000003</v>
      </c>
      <c r="BV327">
        <f t="shared" si="221"/>
        <v>0</v>
      </c>
    </row>
    <row r="328" spans="7:74" x14ac:dyDescent="0.25">
      <c r="G328">
        <f t="shared" si="246"/>
        <v>2338</v>
      </c>
      <c r="H328">
        <f t="shared" si="222"/>
        <v>2040</v>
      </c>
      <c r="I328" cm="1">
        <f t="array" ref="I328">IF(H328&gt;=MAX($D$3:$D$100),MAX($D$3:$D$100),IF(G328&lt;$D$3,$D$3,INDEX($D$3:$D$100,MATCH(G328,$D$3:$D$100)+1)))</f>
        <v>2040</v>
      </c>
      <c r="J328">
        <f t="shared" si="223"/>
        <v>4.0300000000000002E-2</v>
      </c>
      <c r="K328">
        <f t="shared" si="224"/>
        <v>4.0300000000000002E-2</v>
      </c>
      <c r="L328">
        <f t="shared" si="225"/>
        <v>4.0300000000000002E-2</v>
      </c>
      <c r="M328">
        <f t="shared" si="210"/>
        <v>42.959800000000001</v>
      </c>
      <c r="N328">
        <f t="shared" si="211"/>
        <v>0</v>
      </c>
      <c r="S328">
        <f t="shared" si="247"/>
        <v>2338</v>
      </c>
      <c r="T328">
        <f t="shared" si="226"/>
        <v>2040</v>
      </c>
      <c r="U328" cm="1">
        <f t="array" ref="U328">IF(T328&gt;=MAX($D$3:$D$100),MAX($D$3:$D$100),IF(S328&lt;$D$3,$D$3,INDEX($D$3:$D$100,MATCH(S328,$D$3:$D$100)+1)))</f>
        <v>2040</v>
      </c>
      <c r="V328">
        <f t="shared" si="227"/>
        <v>2.73E-5</v>
      </c>
      <c r="W328">
        <f t="shared" si="228"/>
        <v>2.73E-5</v>
      </c>
      <c r="X328">
        <f t="shared" si="229"/>
        <v>2.73E-5</v>
      </c>
      <c r="Y328">
        <f t="shared" si="212"/>
        <v>2.9101800000000001E-2</v>
      </c>
      <c r="Z328">
        <f t="shared" si="213"/>
        <v>0</v>
      </c>
      <c r="AE328">
        <f t="shared" si="248"/>
        <v>2338</v>
      </c>
      <c r="AF328">
        <f t="shared" si="230"/>
        <v>2040</v>
      </c>
      <c r="AG328" cm="1">
        <f t="array" ref="AG328">IF(AF328&gt;=MAX($D$3:$D$100),MAX($D$3:$D$100),IF(AE328&lt;$D$3,$D$3,INDEX($D$3:$D$100,MATCH(AE328,$D$3:$D$100)+1)))</f>
        <v>2040</v>
      </c>
      <c r="AH328">
        <f t="shared" si="231"/>
        <v>2.6800000000000001E-4</v>
      </c>
      <c r="AI328">
        <f t="shared" si="232"/>
        <v>2.6800000000000001E-4</v>
      </c>
      <c r="AJ328">
        <f t="shared" si="233"/>
        <v>2.6800000000000001E-4</v>
      </c>
      <c r="AK328">
        <f t="shared" si="214"/>
        <v>0.285688</v>
      </c>
      <c r="AL328">
        <f t="shared" si="215"/>
        <v>0</v>
      </c>
      <c r="AQ328">
        <f t="shared" si="249"/>
        <v>2338</v>
      </c>
      <c r="AR328">
        <f t="shared" si="234"/>
        <v>2040</v>
      </c>
      <c r="AS328" cm="1">
        <f t="array" ref="AS328">IF(AR328&gt;=MAX($D$3:$D$100),MAX($D$3:$D$100),IF(AQ328&lt;$D$3,$D$3,INDEX($D$3:$D$100,MATCH(AQ328,$D$3:$D$100)+1)))</f>
        <v>2040</v>
      </c>
      <c r="AT328">
        <f t="shared" si="235"/>
        <v>6.0300000000000002E-5</v>
      </c>
      <c r="AU328">
        <f t="shared" si="236"/>
        <v>6.0300000000000002E-5</v>
      </c>
      <c r="AV328">
        <f t="shared" si="237"/>
        <v>6.0300000000000002E-5</v>
      </c>
      <c r="AW328">
        <f t="shared" si="216"/>
        <v>6.4279799999999998E-2</v>
      </c>
      <c r="AX328">
        <f t="shared" si="217"/>
        <v>0</v>
      </c>
      <c r="BC328">
        <f t="shared" si="250"/>
        <v>2338</v>
      </c>
      <c r="BD328">
        <f t="shared" si="238"/>
        <v>2040</v>
      </c>
      <c r="BE328" cm="1">
        <f t="array" ref="BE328">IF(BD328&gt;=MAX($D$3:$D$100),MAX($D$3:$D$100),IF(BC328&lt;$D$3,$D$3,INDEX($D$3:$D$100,MATCH(BC328,$D$3:$D$100)+1)))</f>
        <v>2040</v>
      </c>
      <c r="BF328">
        <f t="shared" si="239"/>
        <v>0.40600000000000003</v>
      </c>
      <c r="BG328">
        <f t="shared" si="240"/>
        <v>0.40600000000000003</v>
      </c>
      <c r="BH328">
        <f t="shared" si="241"/>
        <v>0.40600000000000003</v>
      </c>
      <c r="BI328">
        <f t="shared" si="218"/>
        <v>432.79600000000005</v>
      </c>
      <c r="BJ328">
        <f t="shared" si="219"/>
        <v>0</v>
      </c>
      <c r="BM328" s="1" t="str" cm="1">
        <f t="array" ref="BM328">IF(INDEX(Utilities!328:328,$B$15 + 6)="","",INDEX(Utilities!328:328,$B$15 + 6))</f>
        <v/>
      </c>
      <c r="BO328">
        <f t="shared" si="251"/>
        <v>2338</v>
      </c>
      <c r="BP328">
        <f t="shared" si="242"/>
        <v>2040</v>
      </c>
      <c r="BQ328" cm="1">
        <f t="array" ref="BQ328">IF(BP328&gt;=MAX($D$3:$D$100),MAX($D$3:$D$100),IF(BO328&lt;$D$3,$D$3,INDEX($D$3:$D$100,MATCH(BO328,$D$3:$D$100)+1)))</f>
        <v>2040</v>
      </c>
      <c r="BR328">
        <f t="shared" si="243"/>
        <v>6.1510000000000007</v>
      </c>
      <c r="BS328">
        <f t="shared" si="244"/>
        <v>6.1510000000000007</v>
      </c>
      <c r="BT328">
        <f t="shared" si="245"/>
        <v>6.1510000000000007</v>
      </c>
      <c r="BU328">
        <f t="shared" si="220"/>
        <v>6556.9660000000003</v>
      </c>
      <c r="BV328">
        <f t="shared" si="221"/>
        <v>0</v>
      </c>
    </row>
    <row r="329" spans="7:74" x14ac:dyDescent="0.25">
      <c r="G329">
        <f t="shared" si="246"/>
        <v>2339</v>
      </c>
      <c r="H329">
        <f t="shared" si="222"/>
        <v>2040</v>
      </c>
      <c r="I329" cm="1">
        <f t="array" ref="I329">IF(H329&gt;=MAX($D$3:$D$100),MAX($D$3:$D$100),IF(G329&lt;$D$3,$D$3,INDEX($D$3:$D$100,MATCH(G329,$D$3:$D$100)+1)))</f>
        <v>2040</v>
      </c>
      <c r="J329">
        <f t="shared" si="223"/>
        <v>4.0300000000000002E-2</v>
      </c>
      <c r="K329">
        <f t="shared" si="224"/>
        <v>4.0300000000000002E-2</v>
      </c>
      <c r="L329">
        <f t="shared" si="225"/>
        <v>4.0300000000000002E-2</v>
      </c>
      <c r="M329">
        <f t="shared" si="210"/>
        <v>42.959800000000001</v>
      </c>
      <c r="N329">
        <f t="shared" si="211"/>
        <v>0</v>
      </c>
      <c r="S329">
        <f t="shared" si="247"/>
        <v>2339</v>
      </c>
      <c r="T329">
        <f t="shared" si="226"/>
        <v>2040</v>
      </c>
      <c r="U329" cm="1">
        <f t="array" ref="U329">IF(T329&gt;=MAX($D$3:$D$100),MAX($D$3:$D$100),IF(S329&lt;$D$3,$D$3,INDEX($D$3:$D$100,MATCH(S329,$D$3:$D$100)+1)))</f>
        <v>2040</v>
      </c>
      <c r="V329">
        <f t="shared" si="227"/>
        <v>2.73E-5</v>
      </c>
      <c r="W329">
        <f t="shared" si="228"/>
        <v>2.73E-5</v>
      </c>
      <c r="X329">
        <f t="shared" si="229"/>
        <v>2.73E-5</v>
      </c>
      <c r="Y329">
        <f t="shared" si="212"/>
        <v>2.9101800000000001E-2</v>
      </c>
      <c r="Z329">
        <f t="shared" si="213"/>
        <v>0</v>
      </c>
      <c r="AE329">
        <f t="shared" si="248"/>
        <v>2339</v>
      </c>
      <c r="AF329">
        <f t="shared" si="230"/>
        <v>2040</v>
      </c>
      <c r="AG329" cm="1">
        <f t="array" ref="AG329">IF(AF329&gt;=MAX($D$3:$D$100),MAX($D$3:$D$100),IF(AE329&lt;$D$3,$D$3,INDEX($D$3:$D$100,MATCH(AE329,$D$3:$D$100)+1)))</f>
        <v>2040</v>
      </c>
      <c r="AH329">
        <f t="shared" si="231"/>
        <v>2.6800000000000001E-4</v>
      </c>
      <c r="AI329">
        <f t="shared" si="232"/>
        <v>2.6800000000000001E-4</v>
      </c>
      <c r="AJ329">
        <f t="shared" si="233"/>
        <v>2.6800000000000001E-4</v>
      </c>
      <c r="AK329">
        <f t="shared" si="214"/>
        <v>0.285688</v>
      </c>
      <c r="AL329">
        <f t="shared" si="215"/>
        <v>0</v>
      </c>
      <c r="AQ329">
        <f t="shared" si="249"/>
        <v>2339</v>
      </c>
      <c r="AR329">
        <f t="shared" si="234"/>
        <v>2040</v>
      </c>
      <c r="AS329" cm="1">
        <f t="array" ref="AS329">IF(AR329&gt;=MAX($D$3:$D$100),MAX($D$3:$D$100),IF(AQ329&lt;$D$3,$D$3,INDEX($D$3:$D$100,MATCH(AQ329,$D$3:$D$100)+1)))</f>
        <v>2040</v>
      </c>
      <c r="AT329">
        <f t="shared" si="235"/>
        <v>6.0300000000000002E-5</v>
      </c>
      <c r="AU329">
        <f t="shared" si="236"/>
        <v>6.0300000000000002E-5</v>
      </c>
      <c r="AV329">
        <f t="shared" si="237"/>
        <v>6.0300000000000002E-5</v>
      </c>
      <c r="AW329">
        <f t="shared" si="216"/>
        <v>6.4279799999999998E-2</v>
      </c>
      <c r="AX329">
        <f t="shared" si="217"/>
        <v>0</v>
      </c>
      <c r="BC329">
        <f t="shared" si="250"/>
        <v>2339</v>
      </c>
      <c r="BD329">
        <f t="shared" si="238"/>
        <v>2040</v>
      </c>
      <c r="BE329" cm="1">
        <f t="array" ref="BE329">IF(BD329&gt;=MAX($D$3:$D$100),MAX($D$3:$D$100),IF(BC329&lt;$D$3,$D$3,INDEX($D$3:$D$100,MATCH(BC329,$D$3:$D$100)+1)))</f>
        <v>2040</v>
      </c>
      <c r="BF329">
        <f t="shared" si="239"/>
        <v>0.40600000000000003</v>
      </c>
      <c r="BG329">
        <f t="shared" si="240"/>
        <v>0.40600000000000003</v>
      </c>
      <c r="BH329">
        <f t="shared" si="241"/>
        <v>0.40600000000000003</v>
      </c>
      <c r="BI329">
        <f t="shared" si="218"/>
        <v>432.79600000000005</v>
      </c>
      <c r="BJ329">
        <f t="shared" si="219"/>
        <v>0</v>
      </c>
      <c r="BM329" s="1" t="str" cm="1">
        <f t="array" ref="BM329">IF(INDEX(Utilities!329:329,$B$15 + 6)="","",INDEX(Utilities!329:329,$B$15 + 6))</f>
        <v/>
      </c>
      <c r="BO329">
        <f t="shared" si="251"/>
        <v>2339</v>
      </c>
      <c r="BP329">
        <f t="shared" si="242"/>
        <v>2040</v>
      </c>
      <c r="BQ329" cm="1">
        <f t="array" ref="BQ329">IF(BP329&gt;=MAX($D$3:$D$100),MAX($D$3:$D$100),IF(BO329&lt;$D$3,$D$3,INDEX($D$3:$D$100,MATCH(BO329,$D$3:$D$100)+1)))</f>
        <v>2040</v>
      </c>
      <c r="BR329">
        <f t="shared" si="243"/>
        <v>6.1510000000000007</v>
      </c>
      <c r="BS329">
        <f t="shared" si="244"/>
        <v>6.1510000000000007</v>
      </c>
      <c r="BT329">
        <f t="shared" si="245"/>
        <v>6.1510000000000007</v>
      </c>
      <c r="BU329">
        <f t="shared" si="220"/>
        <v>6556.9660000000003</v>
      </c>
      <c r="BV329">
        <f t="shared" si="221"/>
        <v>0</v>
      </c>
    </row>
    <row r="330" spans="7:74" x14ac:dyDescent="0.25">
      <c r="G330">
        <f t="shared" si="246"/>
        <v>2340</v>
      </c>
      <c r="H330">
        <f t="shared" si="222"/>
        <v>2040</v>
      </c>
      <c r="I330" cm="1">
        <f t="array" ref="I330">IF(H330&gt;=MAX($D$3:$D$100),MAX($D$3:$D$100),IF(G330&lt;$D$3,$D$3,INDEX($D$3:$D$100,MATCH(G330,$D$3:$D$100)+1)))</f>
        <v>2040</v>
      </c>
      <c r="J330">
        <f t="shared" si="223"/>
        <v>4.0300000000000002E-2</v>
      </c>
      <c r="K330">
        <f t="shared" si="224"/>
        <v>4.0300000000000002E-2</v>
      </c>
      <c r="L330">
        <f t="shared" si="225"/>
        <v>4.0300000000000002E-2</v>
      </c>
      <c r="M330">
        <f t="shared" si="210"/>
        <v>42.959800000000001</v>
      </c>
      <c r="N330">
        <f t="shared" si="211"/>
        <v>0</v>
      </c>
      <c r="S330">
        <f t="shared" si="247"/>
        <v>2340</v>
      </c>
      <c r="T330">
        <f t="shared" si="226"/>
        <v>2040</v>
      </c>
      <c r="U330" cm="1">
        <f t="array" ref="U330">IF(T330&gt;=MAX($D$3:$D$100),MAX($D$3:$D$100),IF(S330&lt;$D$3,$D$3,INDEX($D$3:$D$100,MATCH(S330,$D$3:$D$100)+1)))</f>
        <v>2040</v>
      </c>
      <c r="V330">
        <f t="shared" si="227"/>
        <v>2.73E-5</v>
      </c>
      <c r="W330">
        <f t="shared" si="228"/>
        <v>2.73E-5</v>
      </c>
      <c r="X330">
        <f t="shared" si="229"/>
        <v>2.73E-5</v>
      </c>
      <c r="Y330">
        <f t="shared" si="212"/>
        <v>2.9101800000000001E-2</v>
      </c>
      <c r="Z330">
        <f t="shared" si="213"/>
        <v>0</v>
      </c>
      <c r="AE330">
        <f t="shared" si="248"/>
        <v>2340</v>
      </c>
      <c r="AF330">
        <f t="shared" si="230"/>
        <v>2040</v>
      </c>
      <c r="AG330" cm="1">
        <f t="array" ref="AG330">IF(AF330&gt;=MAX($D$3:$D$100),MAX($D$3:$D$100),IF(AE330&lt;$D$3,$D$3,INDEX($D$3:$D$100,MATCH(AE330,$D$3:$D$100)+1)))</f>
        <v>2040</v>
      </c>
      <c r="AH330">
        <f t="shared" si="231"/>
        <v>2.6800000000000001E-4</v>
      </c>
      <c r="AI330">
        <f t="shared" si="232"/>
        <v>2.6800000000000001E-4</v>
      </c>
      <c r="AJ330">
        <f t="shared" si="233"/>
        <v>2.6800000000000001E-4</v>
      </c>
      <c r="AK330">
        <f t="shared" si="214"/>
        <v>0.285688</v>
      </c>
      <c r="AL330">
        <f t="shared" si="215"/>
        <v>0</v>
      </c>
      <c r="AQ330">
        <f t="shared" si="249"/>
        <v>2340</v>
      </c>
      <c r="AR330">
        <f t="shared" si="234"/>
        <v>2040</v>
      </c>
      <c r="AS330" cm="1">
        <f t="array" ref="AS330">IF(AR330&gt;=MAX($D$3:$D$100),MAX($D$3:$D$100),IF(AQ330&lt;$D$3,$D$3,INDEX($D$3:$D$100,MATCH(AQ330,$D$3:$D$100)+1)))</f>
        <v>2040</v>
      </c>
      <c r="AT330">
        <f t="shared" si="235"/>
        <v>6.0300000000000002E-5</v>
      </c>
      <c r="AU330">
        <f t="shared" si="236"/>
        <v>6.0300000000000002E-5</v>
      </c>
      <c r="AV330">
        <f t="shared" si="237"/>
        <v>6.0300000000000002E-5</v>
      </c>
      <c r="AW330">
        <f t="shared" si="216"/>
        <v>6.4279799999999998E-2</v>
      </c>
      <c r="AX330">
        <f t="shared" si="217"/>
        <v>0</v>
      </c>
      <c r="BC330">
        <f t="shared" si="250"/>
        <v>2340</v>
      </c>
      <c r="BD330">
        <f t="shared" si="238"/>
        <v>2040</v>
      </c>
      <c r="BE330" cm="1">
        <f t="array" ref="BE330">IF(BD330&gt;=MAX($D$3:$D$100),MAX($D$3:$D$100),IF(BC330&lt;$D$3,$D$3,INDEX($D$3:$D$100,MATCH(BC330,$D$3:$D$100)+1)))</f>
        <v>2040</v>
      </c>
      <c r="BF330">
        <f t="shared" si="239"/>
        <v>0.40600000000000003</v>
      </c>
      <c r="BG330">
        <f t="shared" si="240"/>
        <v>0.40600000000000003</v>
      </c>
      <c r="BH330">
        <f t="shared" si="241"/>
        <v>0.40600000000000003</v>
      </c>
      <c r="BI330">
        <f t="shared" si="218"/>
        <v>432.79600000000005</v>
      </c>
      <c r="BJ330">
        <f t="shared" si="219"/>
        <v>0</v>
      </c>
      <c r="BM330" s="1" t="str" cm="1">
        <f t="array" ref="BM330">IF(INDEX(Utilities!330:330,$B$15 + 6)="","",INDEX(Utilities!330:330,$B$15 + 6))</f>
        <v/>
      </c>
      <c r="BO330">
        <f t="shared" si="251"/>
        <v>2340</v>
      </c>
      <c r="BP330">
        <f t="shared" si="242"/>
        <v>2040</v>
      </c>
      <c r="BQ330" cm="1">
        <f t="array" ref="BQ330">IF(BP330&gt;=MAX($D$3:$D$100),MAX($D$3:$D$100),IF(BO330&lt;$D$3,$D$3,INDEX($D$3:$D$100,MATCH(BO330,$D$3:$D$100)+1)))</f>
        <v>2040</v>
      </c>
      <c r="BR330">
        <f t="shared" si="243"/>
        <v>6.1510000000000007</v>
      </c>
      <c r="BS330">
        <f t="shared" si="244"/>
        <v>6.1510000000000007</v>
      </c>
      <c r="BT330">
        <f t="shared" si="245"/>
        <v>6.1510000000000007</v>
      </c>
      <c r="BU330">
        <f t="shared" si="220"/>
        <v>6556.9660000000003</v>
      </c>
      <c r="BV330">
        <f t="shared" si="221"/>
        <v>0</v>
      </c>
    </row>
    <row r="331" spans="7:74" x14ac:dyDescent="0.25">
      <c r="G331">
        <f t="shared" si="246"/>
        <v>2341</v>
      </c>
      <c r="H331">
        <f t="shared" si="222"/>
        <v>2040</v>
      </c>
      <c r="I331" cm="1">
        <f t="array" ref="I331">IF(H331&gt;=MAX($D$3:$D$100),MAX($D$3:$D$100),IF(G331&lt;$D$3,$D$3,INDEX($D$3:$D$100,MATCH(G331,$D$3:$D$100)+1)))</f>
        <v>2040</v>
      </c>
      <c r="J331">
        <f t="shared" si="223"/>
        <v>4.0300000000000002E-2</v>
      </c>
      <c r="K331">
        <f t="shared" si="224"/>
        <v>4.0300000000000002E-2</v>
      </c>
      <c r="L331">
        <f t="shared" si="225"/>
        <v>4.0300000000000002E-2</v>
      </c>
      <c r="M331">
        <f t="shared" si="210"/>
        <v>42.959800000000001</v>
      </c>
      <c r="N331">
        <f t="shared" si="211"/>
        <v>0</v>
      </c>
      <c r="S331">
        <f t="shared" si="247"/>
        <v>2341</v>
      </c>
      <c r="T331">
        <f t="shared" si="226"/>
        <v>2040</v>
      </c>
      <c r="U331" cm="1">
        <f t="array" ref="U331">IF(T331&gt;=MAX($D$3:$D$100),MAX($D$3:$D$100),IF(S331&lt;$D$3,$D$3,INDEX($D$3:$D$100,MATCH(S331,$D$3:$D$100)+1)))</f>
        <v>2040</v>
      </c>
      <c r="V331">
        <f t="shared" si="227"/>
        <v>2.73E-5</v>
      </c>
      <c r="W331">
        <f t="shared" si="228"/>
        <v>2.73E-5</v>
      </c>
      <c r="X331">
        <f t="shared" si="229"/>
        <v>2.73E-5</v>
      </c>
      <c r="Y331">
        <f t="shared" si="212"/>
        <v>2.9101800000000001E-2</v>
      </c>
      <c r="Z331">
        <f t="shared" si="213"/>
        <v>0</v>
      </c>
      <c r="AE331">
        <f t="shared" si="248"/>
        <v>2341</v>
      </c>
      <c r="AF331">
        <f t="shared" si="230"/>
        <v>2040</v>
      </c>
      <c r="AG331" cm="1">
        <f t="array" ref="AG331">IF(AF331&gt;=MAX($D$3:$D$100),MAX($D$3:$D$100),IF(AE331&lt;$D$3,$D$3,INDEX($D$3:$D$100,MATCH(AE331,$D$3:$D$100)+1)))</f>
        <v>2040</v>
      </c>
      <c r="AH331">
        <f t="shared" si="231"/>
        <v>2.6800000000000001E-4</v>
      </c>
      <c r="AI331">
        <f t="shared" si="232"/>
        <v>2.6800000000000001E-4</v>
      </c>
      <c r="AJ331">
        <f t="shared" si="233"/>
        <v>2.6800000000000001E-4</v>
      </c>
      <c r="AK331">
        <f t="shared" si="214"/>
        <v>0.285688</v>
      </c>
      <c r="AL331">
        <f t="shared" si="215"/>
        <v>0</v>
      </c>
      <c r="AQ331">
        <f t="shared" si="249"/>
        <v>2341</v>
      </c>
      <c r="AR331">
        <f t="shared" si="234"/>
        <v>2040</v>
      </c>
      <c r="AS331" cm="1">
        <f t="array" ref="AS331">IF(AR331&gt;=MAX($D$3:$D$100),MAX($D$3:$D$100),IF(AQ331&lt;$D$3,$D$3,INDEX($D$3:$D$100,MATCH(AQ331,$D$3:$D$100)+1)))</f>
        <v>2040</v>
      </c>
      <c r="AT331">
        <f t="shared" si="235"/>
        <v>6.0300000000000002E-5</v>
      </c>
      <c r="AU331">
        <f t="shared" si="236"/>
        <v>6.0300000000000002E-5</v>
      </c>
      <c r="AV331">
        <f t="shared" si="237"/>
        <v>6.0300000000000002E-5</v>
      </c>
      <c r="AW331">
        <f t="shared" si="216"/>
        <v>6.4279799999999998E-2</v>
      </c>
      <c r="AX331">
        <f t="shared" si="217"/>
        <v>0</v>
      </c>
      <c r="BC331">
        <f t="shared" si="250"/>
        <v>2341</v>
      </c>
      <c r="BD331">
        <f t="shared" si="238"/>
        <v>2040</v>
      </c>
      <c r="BE331" cm="1">
        <f t="array" ref="BE331">IF(BD331&gt;=MAX($D$3:$D$100),MAX($D$3:$D$100),IF(BC331&lt;$D$3,$D$3,INDEX($D$3:$D$100,MATCH(BC331,$D$3:$D$100)+1)))</f>
        <v>2040</v>
      </c>
      <c r="BF331">
        <f t="shared" si="239"/>
        <v>0.40600000000000003</v>
      </c>
      <c r="BG331">
        <f t="shared" si="240"/>
        <v>0.40600000000000003</v>
      </c>
      <c r="BH331">
        <f t="shared" si="241"/>
        <v>0.40600000000000003</v>
      </c>
      <c r="BI331">
        <f t="shared" si="218"/>
        <v>432.79600000000005</v>
      </c>
      <c r="BJ331">
        <f t="shared" si="219"/>
        <v>0</v>
      </c>
      <c r="BM331" s="1" t="str" cm="1">
        <f t="array" ref="BM331">IF(INDEX(Utilities!331:331,$B$15 + 6)="","",INDEX(Utilities!331:331,$B$15 + 6))</f>
        <v/>
      </c>
      <c r="BO331">
        <f t="shared" si="251"/>
        <v>2341</v>
      </c>
      <c r="BP331">
        <f t="shared" si="242"/>
        <v>2040</v>
      </c>
      <c r="BQ331" cm="1">
        <f t="array" ref="BQ331">IF(BP331&gt;=MAX($D$3:$D$100),MAX($D$3:$D$100),IF(BO331&lt;$D$3,$D$3,INDEX($D$3:$D$100,MATCH(BO331,$D$3:$D$100)+1)))</f>
        <v>2040</v>
      </c>
      <c r="BR331">
        <f t="shared" si="243"/>
        <v>6.1510000000000007</v>
      </c>
      <c r="BS331">
        <f t="shared" si="244"/>
        <v>6.1510000000000007</v>
      </c>
      <c r="BT331">
        <f t="shared" si="245"/>
        <v>6.1510000000000007</v>
      </c>
      <c r="BU331">
        <f t="shared" si="220"/>
        <v>6556.9660000000003</v>
      </c>
      <c r="BV331">
        <f t="shared" si="221"/>
        <v>0</v>
      </c>
    </row>
    <row r="332" spans="7:74" x14ac:dyDescent="0.25">
      <c r="G332">
        <f t="shared" si="246"/>
        <v>2342</v>
      </c>
      <c r="H332">
        <f t="shared" si="222"/>
        <v>2040</v>
      </c>
      <c r="I332" cm="1">
        <f t="array" ref="I332">IF(H332&gt;=MAX($D$3:$D$100),MAX($D$3:$D$100),IF(G332&lt;$D$3,$D$3,INDEX($D$3:$D$100,MATCH(G332,$D$3:$D$100)+1)))</f>
        <v>2040</v>
      </c>
      <c r="J332">
        <f t="shared" si="223"/>
        <v>4.0300000000000002E-2</v>
      </c>
      <c r="K332">
        <f t="shared" si="224"/>
        <v>4.0300000000000002E-2</v>
      </c>
      <c r="L332">
        <f t="shared" si="225"/>
        <v>4.0300000000000002E-2</v>
      </c>
      <c r="M332">
        <f t="shared" si="210"/>
        <v>42.959800000000001</v>
      </c>
      <c r="N332">
        <f t="shared" si="211"/>
        <v>0</v>
      </c>
      <c r="S332">
        <f t="shared" si="247"/>
        <v>2342</v>
      </c>
      <c r="T332">
        <f t="shared" si="226"/>
        <v>2040</v>
      </c>
      <c r="U332" cm="1">
        <f t="array" ref="U332">IF(T332&gt;=MAX($D$3:$D$100),MAX($D$3:$D$100),IF(S332&lt;$D$3,$D$3,INDEX($D$3:$D$100,MATCH(S332,$D$3:$D$100)+1)))</f>
        <v>2040</v>
      </c>
      <c r="V332">
        <f t="shared" si="227"/>
        <v>2.73E-5</v>
      </c>
      <c r="W332">
        <f t="shared" si="228"/>
        <v>2.73E-5</v>
      </c>
      <c r="X332">
        <f t="shared" si="229"/>
        <v>2.73E-5</v>
      </c>
      <c r="Y332">
        <f t="shared" si="212"/>
        <v>2.9101800000000001E-2</v>
      </c>
      <c r="Z332">
        <f t="shared" si="213"/>
        <v>0</v>
      </c>
      <c r="AE332">
        <f t="shared" si="248"/>
        <v>2342</v>
      </c>
      <c r="AF332">
        <f t="shared" si="230"/>
        <v>2040</v>
      </c>
      <c r="AG332" cm="1">
        <f t="array" ref="AG332">IF(AF332&gt;=MAX($D$3:$D$100),MAX($D$3:$D$100),IF(AE332&lt;$D$3,$D$3,INDEX($D$3:$D$100,MATCH(AE332,$D$3:$D$100)+1)))</f>
        <v>2040</v>
      </c>
      <c r="AH332">
        <f t="shared" si="231"/>
        <v>2.6800000000000001E-4</v>
      </c>
      <c r="AI332">
        <f t="shared" si="232"/>
        <v>2.6800000000000001E-4</v>
      </c>
      <c r="AJ332">
        <f t="shared" si="233"/>
        <v>2.6800000000000001E-4</v>
      </c>
      <c r="AK332">
        <f t="shared" si="214"/>
        <v>0.285688</v>
      </c>
      <c r="AL332">
        <f t="shared" si="215"/>
        <v>0</v>
      </c>
      <c r="AQ332">
        <f t="shared" si="249"/>
        <v>2342</v>
      </c>
      <c r="AR332">
        <f t="shared" si="234"/>
        <v>2040</v>
      </c>
      <c r="AS332" cm="1">
        <f t="array" ref="AS332">IF(AR332&gt;=MAX($D$3:$D$100),MAX($D$3:$D$100),IF(AQ332&lt;$D$3,$D$3,INDEX($D$3:$D$100,MATCH(AQ332,$D$3:$D$100)+1)))</f>
        <v>2040</v>
      </c>
      <c r="AT332">
        <f t="shared" si="235"/>
        <v>6.0300000000000002E-5</v>
      </c>
      <c r="AU332">
        <f t="shared" si="236"/>
        <v>6.0300000000000002E-5</v>
      </c>
      <c r="AV332">
        <f t="shared" si="237"/>
        <v>6.0300000000000002E-5</v>
      </c>
      <c r="AW332">
        <f t="shared" si="216"/>
        <v>6.4279799999999998E-2</v>
      </c>
      <c r="AX332">
        <f t="shared" si="217"/>
        <v>0</v>
      </c>
      <c r="BC332">
        <f t="shared" si="250"/>
        <v>2342</v>
      </c>
      <c r="BD332">
        <f t="shared" si="238"/>
        <v>2040</v>
      </c>
      <c r="BE332" cm="1">
        <f t="array" ref="BE332">IF(BD332&gt;=MAX($D$3:$D$100),MAX($D$3:$D$100),IF(BC332&lt;$D$3,$D$3,INDEX($D$3:$D$100,MATCH(BC332,$D$3:$D$100)+1)))</f>
        <v>2040</v>
      </c>
      <c r="BF332">
        <f t="shared" si="239"/>
        <v>0.40600000000000003</v>
      </c>
      <c r="BG332">
        <f t="shared" si="240"/>
        <v>0.40600000000000003</v>
      </c>
      <c r="BH332">
        <f t="shared" si="241"/>
        <v>0.40600000000000003</v>
      </c>
      <c r="BI332">
        <f t="shared" si="218"/>
        <v>432.79600000000005</v>
      </c>
      <c r="BJ332">
        <f t="shared" si="219"/>
        <v>0</v>
      </c>
      <c r="BM332" s="1" t="str" cm="1">
        <f t="array" ref="BM332">IF(INDEX(Utilities!332:332,$B$15 + 6)="","",INDEX(Utilities!332:332,$B$15 + 6))</f>
        <v/>
      </c>
      <c r="BO332">
        <f t="shared" si="251"/>
        <v>2342</v>
      </c>
      <c r="BP332">
        <f t="shared" si="242"/>
        <v>2040</v>
      </c>
      <c r="BQ332" cm="1">
        <f t="array" ref="BQ332">IF(BP332&gt;=MAX($D$3:$D$100),MAX($D$3:$D$100),IF(BO332&lt;$D$3,$D$3,INDEX($D$3:$D$100,MATCH(BO332,$D$3:$D$100)+1)))</f>
        <v>2040</v>
      </c>
      <c r="BR332">
        <f t="shared" si="243"/>
        <v>6.1510000000000007</v>
      </c>
      <c r="BS332">
        <f t="shared" si="244"/>
        <v>6.1510000000000007</v>
      </c>
      <c r="BT332">
        <f t="shared" si="245"/>
        <v>6.1510000000000007</v>
      </c>
      <c r="BU332">
        <f t="shared" si="220"/>
        <v>6556.9660000000003</v>
      </c>
      <c r="BV332">
        <f t="shared" si="221"/>
        <v>0</v>
      </c>
    </row>
    <row r="333" spans="7:74" x14ac:dyDescent="0.25">
      <c r="G333">
        <f t="shared" si="246"/>
        <v>2343</v>
      </c>
      <c r="H333">
        <f t="shared" si="222"/>
        <v>2040</v>
      </c>
      <c r="I333" cm="1">
        <f t="array" ref="I333">IF(H333&gt;=MAX($D$3:$D$100),MAX($D$3:$D$100),IF(G333&lt;$D$3,$D$3,INDEX($D$3:$D$100,MATCH(G333,$D$3:$D$100)+1)))</f>
        <v>2040</v>
      </c>
      <c r="J333">
        <f t="shared" si="223"/>
        <v>4.0300000000000002E-2</v>
      </c>
      <c r="K333">
        <f t="shared" si="224"/>
        <v>4.0300000000000002E-2</v>
      </c>
      <c r="L333">
        <f t="shared" si="225"/>
        <v>4.0300000000000002E-2</v>
      </c>
      <c r="M333">
        <f t="shared" si="210"/>
        <v>42.959800000000001</v>
      </c>
      <c r="N333">
        <f t="shared" si="211"/>
        <v>0</v>
      </c>
      <c r="S333">
        <f t="shared" si="247"/>
        <v>2343</v>
      </c>
      <c r="T333">
        <f t="shared" si="226"/>
        <v>2040</v>
      </c>
      <c r="U333" cm="1">
        <f t="array" ref="U333">IF(T333&gt;=MAX($D$3:$D$100),MAX($D$3:$D$100),IF(S333&lt;$D$3,$D$3,INDEX($D$3:$D$100,MATCH(S333,$D$3:$D$100)+1)))</f>
        <v>2040</v>
      </c>
      <c r="V333">
        <f t="shared" si="227"/>
        <v>2.73E-5</v>
      </c>
      <c r="W333">
        <f t="shared" si="228"/>
        <v>2.73E-5</v>
      </c>
      <c r="X333">
        <f t="shared" si="229"/>
        <v>2.73E-5</v>
      </c>
      <c r="Y333">
        <f t="shared" si="212"/>
        <v>2.9101800000000001E-2</v>
      </c>
      <c r="Z333">
        <f t="shared" si="213"/>
        <v>0</v>
      </c>
      <c r="AE333">
        <f t="shared" si="248"/>
        <v>2343</v>
      </c>
      <c r="AF333">
        <f t="shared" si="230"/>
        <v>2040</v>
      </c>
      <c r="AG333" cm="1">
        <f t="array" ref="AG333">IF(AF333&gt;=MAX($D$3:$D$100),MAX($D$3:$D$100),IF(AE333&lt;$D$3,$D$3,INDEX($D$3:$D$100,MATCH(AE333,$D$3:$D$100)+1)))</f>
        <v>2040</v>
      </c>
      <c r="AH333">
        <f t="shared" si="231"/>
        <v>2.6800000000000001E-4</v>
      </c>
      <c r="AI333">
        <f t="shared" si="232"/>
        <v>2.6800000000000001E-4</v>
      </c>
      <c r="AJ333">
        <f t="shared" si="233"/>
        <v>2.6800000000000001E-4</v>
      </c>
      <c r="AK333">
        <f t="shared" si="214"/>
        <v>0.285688</v>
      </c>
      <c r="AL333">
        <f t="shared" si="215"/>
        <v>0</v>
      </c>
      <c r="AQ333">
        <f t="shared" si="249"/>
        <v>2343</v>
      </c>
      <c r="AR333">
        <f t="shared" si="234"/>
        <v>2040</v>
      </c>
      <c r="AS333" cm="1">
        <f t="array" ref="AS333">IF(AR333&gt;=MAX($D$3:$D$100),MAX($D$3:$D$100),IF(AQ333&lt;$D$3,$D$3,INDEX($D$3:$D$100,MATCH(AQ333,$D$3:$D$100)+1)))</f>
        <v>2040</v>
      </c>
      <c r="AT333">
        <f t="shared" si="235"/>
        <v>6.0300000000000002E-5</v>
      </c>
      <c r="AU333">
        <f t="shared" si="236"/>
        <v>6.0300000000000002E-5</v>
      </c>
      <c r="AV333">
        <f t="shared" si="237"/>
        <v>6.0300000000000002E-5</v>
      </c>
      <c r="AW333">
        <f t="shared" si="216"/>
        <v>6.4279799999999998E-2</v>
      </c>
      <c r="AX333">
        <f t="shared" si="217"/>
        <v>0</v>
      </c>
      <c r="BC333">
        <f t="shared" si="250"/>
        <v>2343</v>
      </c>
      <c r="BD333">
        <f t="shared" si="238"/>
        <v>2040</v>
      </c>
      <c r="BE333" cm="1">
        <f t="array" ref="BE333">IF(BD333&gt;=MAX($D$3:$D$100),MAX($D$3:$D$100),IF(BC333&lt;$D$3,$D$3,INDEX($D$3:$D$100,MATCH(BC333,$D$3:$D$100)+1)))</f>
        <v>2040</v>
      </c>
      <c r="BF333">
        <f t="shared" si="239"/>
        <v>0.40600000000000003</v>
      </c>
      <c r="BG333">
        <f t="shared" si="240"/>
        <v>0.40600000000000003</v>
      </c>
      <c r="BH333">
        <f t="shared" si="241"/>
        <v>0.40600000000000003</v>
      </c>
      <c r="BI333">
        <f t="shared" si="218"/>
        <v>432.79600000000005</v>
      </c>
      <c r="BJ333">
        <f t="shared" si="219"/>
        <v>0</v>
      </c>
      <c r="BM333" s="1" t="str" cm="1">
        <f t="array" ref="BM333">IF(INDEX(Utilities!333:333,$B$15 + 6)="","",INDEX(Utilities!333:333,$B$15 + 6))</f>
        <v/>
      </c>
      <c r="BO333">
        <f t="shared" si="251"/>
        <v>2343</v>
      </c>
      <c r="BP333">
        <f t="shared" si="242"/>
        <v>2040</v>
      </c>
      <c r="BQ333" cm="1">
        <f t="array" ref="BQ333">IF(BP333&gt;=MAX($D$3:$D$100),MAX($D$3:$D$100),IF(BO333&lt;$D$3,$D$3,INDEX($D$3:$D$100,MATCH(BO333,$D$3:$D$100)+1)))</f>
        <v>2040</v>
      </c>
      <c r="BR333">
        <f t="shared" si="243"/>
        <v>6.1510000000000007</v>
      </c>
      <c r="BS333">
        <f t="shared" si="244"/>
        <v>6.1510000000000007</v>
      </c>
      <c r="BT333">
        <f t="shared" si="245"/>
        <v>6.1510000000000007</v>
      </c>
      <c r="BU333">
        <f t="shared" si="220"/>
        <v>6556.9660000000003</v>
      </c>
      <c r="BV333">
        <f t="shared" si="221"/>
        <v>0</v>
      </c>
    </row>
    <row r="334" spans="7:74" x14ac:dyDescent="0.25">
      <c r="G334">
        <f t="shared" si="246"/>
        <v>2344</v>
      </c>
      <c r="H334">
        <f t="shared" si="222"/>
        <v>2040</v>
      </c>
      <c r="I334" cm="1">
        <f t="array" ref="I334">IF(H334&gt;=MAX($D$3:$D$100),MAX($D$3:$D$100),IF(G334&lt;$D$3,$D$3,INDEX($D$3:$D$100,MATCH(G334,$D$3:$D$100)+1)))</f>
        <v>2040</v>
      </c>
      <c r="J334">
        <f t="shared" si="223"/>
        <v>4.0300000000000002E-2</v>
      </c>
      <c r="K334">
        <f t="shared" si="224"/>
        <v>4.0300000000000002E-2</v>
      </c>
      <c r="L334">
        <f t="shared" si="225"/>
        <v>4.0300000000000002E-2</v>
      </c>
      <c r="M334">
        <f t="shared" si="210"/>
        <v>42.959800000000001</v>
      </c>
      <c r="N334">
        <f t="shared" si="211"/>
        <v>0</v>
      </c>
      <c r="S334">
        <f t="shared" si="247"/>
        <v>2344</v>
      </c>
      <c r="T334">
        <f t="shared" si="226"/>
        <v>2040</v>
      </c>
      <c r="U334" cm="1">
        <f t="array" ref="U334">IF(T334&gt;=MAX($D$3:$D$100),MAX($D$3:$D$100),IF(S334&lt;$D$3,$D$3,INDEX($D$3:$D$100,MATCH(S334,$D$3:$D$100)+1)))</f>
        <v>2040</v>
      </c>
      <c r="V334">
        <f t="shared" si="227"/>
        <v>2.73E-5</v>
      </c>
      <c r="W334">
        <f t="shared" si="228"/>
        <v>2.73E-5</v>
      </c>
      <c r="X334">
        <f t="shared" si="229"/>
        <v>2.73E-5</v>
      </c>
      <c r="Y334">
        <f t="shared" si="212"/>
        <v>2.9101800000000001E-2</v>
      </c>
      <c r="Z334">
        <f t="shared" si="213"/>
        <v>0</v>
      </c>
      <c r="AE334">
        <f t="shared" si="248"/>
        <v>2344</v>
      </c>
      <c r="AF334">
        <f t="shared" si="230"/>
        <v>2040</v>
      </c>
      <c r="AG334" cm="1">
        <f t="array" ref="AG334">IF(AF334&gt;=MAX($D$3:$D$100),MAX($D$3:$D$100),IF(AE334&lt;$D$3,$D$3,INDEX($D$3:$D$100,MATCH(AE334,$D$3:$D$100)+1)))</f>
        <v>2040</v>
      </c>
      <c r="AH334">
        <f t="shared" si="231"/>
        <v>2.6800000000000001E-4</v>
      </c>
      <c r="AI334">
        <f t="shared" si="232"/>
        <v>2.6800000000000001E-4</v>
      </c>
      <c r="AJ334">
        <f t="shared" si="233"/>
        <v>2.6800000000000001E-4</v>
      </c>
      <c r="AK334">
        <f t="shared" si="214"/>
        <v>0.285688</v>
      </c>
      <c r="AL334">
        <f t="shared" si="215"/>
        <v>0</v>
      </c>
      <c r="AQ334">
        <f t="shared" si="249"/>
        <v>2344</v>
      </c>
      <c r="AR334">
        <f t="shared" si="234"/>
        <v>2040</v>
      </c>
      <c r="AS334" cm="1">
        <f t="array" ref="AS334">IF(AR334&gt;=MAX($D$3:$D$100),MAX($D$3:$D$100),IF(AQ334&lt;$D$3,$D$3,INDEX($D$3:$D$100,MATCH(AQ334,$D$3:$D$100)+1)))</f>
        <v>2040</v>
      </c>
      <c r="AT334">
        <f t="shared" si="235"/>
        <v>6.0300000000000002E-5</v>
      </c>
      <c r="AU334">
        <f t="shared" si="236"/>
        <v>6.0300000000000002E-5</v>
      </c>
      <c r="AV334">
        <f t="shared" si="237"/>
        <v>6.0300000000000002E-5</v>
      </c>
      <c r="AW334">
        <f t="shared" si="216"/>
        <v>6.4279799999999998E-2</v>
      </c>
      <c r="AX334">
        <f t="shared" si="217"/>
        <v>0</v>
      </c>
      <c r="BC334">
        <f t="shared" si="250"/>
        <v>2344</v>
      </c>
      <c r="BD334">
        <f t="shared" si="238"/>
        <v>2040</v>
      </c>
      <c r="BE334" cm="1">
        <f t="array" ref="BE334">IF(BD334&gt;=MAX($D$3:$D$100),MAX($D$3:$D$100),IF(BC334&lt;$D$3,$D$3,INDEX($D$3:$D$100,MATCH(BC334,$D$3:$D$100)+1)))</f>
        <v>2040</v>
      </c>
      <c r="BF334">
        <f t="shared" si="239"/>
        <v>0.40600000000000003</v>
      </c>
      <c r="BG334">
        <f t="shared" si="240"/>
        <v>0.40600000000000003</v>
      </c>
      <c r="BH334">
        <f t="shared" si="241"/>
        <v>0.40600000000000003</v>
      </c>
      <c r="BI334">
        <f t="shared" si="218"/>
        <v>432.79600000000005</v>
      </c>
      <c r="BJ334">
        <f t="shared" si="219"/>
        <v>0</v>
      </c>
      <c r="BM334" s="1" t="str" cm="1">
        <f t="array" ref="BM334">IF(INDEX(Utilities!334:334,$B$15 + 6)="","",INDEX(Utilities!334:334,$B$15 + 6))</f>
        <v/>
      </c>
      <c r="BO334">
        <f t="shared" si="251"/>
        <v>2344</v>
      </c>
      <c r="BP334">
        <f t="shared" si="242"/>
        <v>2040</v>
      </c>
      <c r="BQ334" cm="1">
        <f t="array" ref="BQ334">IF(BP334&gt;=MAX($D$3:$D$100),MAX($D$3:$D$100),IF(BO334&lt;$D$3,$D$3,INDEX($D$3:$D$100,MATCH(BO334,$D$3:$D$100)+1)))</f>
        <v>2040</v>
      </c>
      <c r="BR334">
        <f t="shared" si="243"/>
        <v>6.1510000000000007</v>
      </c>
      <c r="BS334">
        <f t="shared" si="244"/>
        <v>6.1510000000000007</v>
      </c>
      <c r="BT334">
        <f t="shared" si="245"/>
        <v>6.1510000000000007</v>
      </c>
      <c r="BU334">
        <f t="shared" si="220"/>
        <v>6556.9660000000003</v>
      </c>
      <c r="BV334">
        <f t="shared" si="221"/>
        <v>0</v>
      </c>
    </row>
    <row r="335" spans="7:74" x14ac:dyDescent="0.25">
      <c r="G335">
        <f t="shared" si="246"/>
        <v>2345</v>
      </c>
      <c r="H335">
        <f t="shared" si="222"/>
        <v>2040</v>
      </c>
      <c r="I335" cm="1">
        <f t="array" ref="I335">IF(H335&gt;=MAX($D$3:$D$100),MAX($D$3:$D$100),IF(G335&lt;$D$3,$D$3,INDEX($D$3:$D$100,MATCH(G335,$D$3:$D$100)+1)))</f>
        <v>2040</v>
      </c>
      <c r="J335">
        <f t="shared" si="223"/>
        <v>4.0300000000000002E-2</v>
      </c>
      <c r="K335">
        <f t="shared" si="224"/>
        <v>4.0300000000000002E-2</v>
      </c>
      <c r="L335">
        <f t="shared" si="225"/>
        <v>4.0300000000000002E-2</v>
      </c>
      <c r="M335">
        <f t="shared" si="210"/>
        <v>42.959800000000001</v>
      </c>
      <c r="N335">
        <f t="shared" si="211"/>
        <v>0</v>
      </c>
      <c r="S335">
        <f t="shared" si="247"/>
        <v>2345</v>
      </c>
      <c r="T335">
        <f t="shared" si="226"/>
        <v>2040</v>
      </c>
      <c r="U335" cm="1">
        <f t="array" ref="U335">IF(T335&gt;=MAX($D$3:$D$100),MAX($D$3:$D$100),IF(S335&lt;$D$3,$D$3,INDEX($D$3:$D$100,MATCH(S335,$D$3:$D$100)+1)))</f>
        <v>2040</v>
      </c>
      <c r="V335">
        <f t="shared" si="227"/>
        <v>2.73E-5</v>
      </c>
      <c r="W335">
        <f t="shared" si="228"/>
        <v>2.73E-5</v>
      </c>
      <c r="X335">
        <f t="shared" si="229"/>
        <v>2.73E-5</v>
      </c>
      <c r="Y335">
        <f t="shared" si="212"/>
        <v>2.9101800000000001E-2</v>
      </c>
      <c r="Z335">
        <f t="shared" si="213"/>
        <v>0</v>
      </c>
      <c r="AE335">
        <f t="shared" si="248"/>
        <v>2345</v>
      </c>
      <c r="AF335">
        <f t="shared" si="230"/>
        <v>2040</v>
      </c>
      <c r="AG335" cm="1">
        <f t="array" ref="AG335">IF(AF335&gt;=MAX($D$3:$D$100),MAX($D$3:$D$100),IF(AE335&lt;$D$3,$D$3,INDEX($D$3:$D$100,MATCH(AE335,$D$3:$D$100)+1)))</f>
        <v>2040</v>
      </c>
      <c r="AH335">
        <f t="shared" si="231"/>
        <v>2.6800000000000001E-4</v>
      </c>
      <c r="AI335">
        <f t="shared" si="232"/>
        <v>2.6800000000000001E-4</v>
      </c>
      <c r="AJ335">
        <f t="shared" si="233"/>
        <v>2.6800000000000001E-4</v>
      </c>
      <c r="AK335">
        <f t="shared" si="214"/>
        <v>0.285688</v>
      </c>
      <c r="AL335">
        <f t="shared" si="215"/>
        <v>0</v>
      </c>
      <c r="AQ335">
        <f t="shared" si="249"/>
        <v>2345</v>
      </c>
      <c r="AR335">
        <f t="shared" si="234"/>
        <v>2040</v>
      </c>
      <c r="AS335" cm="1">
        <f t="array" ref="AS335">IF(AR335&gt;=MAX($D$3:$D$100),MAX($D$3:$D$100),IF(AQ335&lt;$D$3,$D$3,INDEX($D$3:$D$100,MATCH(AQ335,$D$3:$D$100)+1)))</f>
        <v>2040</v>
      </c>
      <c r="AT335">
        <f t="shared" si="235"/>
        <v>6.0300000000000002E-5</v>
      </c>
      <c r="AU335">
        <f t="shared" si="236"/>
        <v>6.0300000000000002E-5</v>
      </c>
      <c r="AV335">
        <f t="shared" si="237"/>
        <v>6.0300000000000002E-5</v>
      </c>
      <c r="AW335">
        <f t="shared" si="216"/>
        <v>6.4279799999999998E-2</v>
      </c>
      <c r="AX335">
        <f t="shared" si="217"/>
        <v>0</v>
      </c>
      <c r="BC335">
        <f t="shared" si="250"/>
        <v>2345</v>
      </c>
      <c r="BD335">
        <f t="shared" si="238"/>
        <v>2040</v>
      </c>
      <c r="BE335" cm="1">
        <f t="array" ref="BE335">IF(BD335&gt;=MAX($D$3:$D$100),MAX($D$3:$D$100),IF(BC335&lt;$D$3,$D$3,INDEX($D$3:$D$100,MATCH(BC335,$D$3:$D$100)+1)))</f>
        <v>2040</v>
      </c>
      <c r="BF335">
        <f t="shared" si="239"/>
        <v>0.40600000000000003</v>
      </c>
      <c r="BG335">
        <f t="shared" si="240"/>
        <v>0.40600000000000003</v>
      </c>
      <c r="BH335">
        <f t="shared" si="241"/>
        <v>0.40600000000000003</v>
      </c>
      <c r="BI335">
        <f t="shared" si="218"/>
        <v>432.79600000000005</v>
      </c>
      <c r="BJ335">
        <f t="shared" si="219"/>
        <v>0</v>
      </c>
      <c r="BM335" s="1" t="str" cm="1">
        <f t="array" ref="BM335">IF(INDEX(Utilities!335:335,$B$15 + 6)="","",INDEX(Utilities!335:335,$B$15 + 6))</f>
        <v/>
      </c>
      <c r="BO335">
        <f t="shared" si="251"/>
        <v>2345</v>
      </c>
      <c r="BP335">
        <f t="shared" si="242"/>
        <v>2040</v>
      </c>
      <c r="BQ335" cm="1">
        <f t="array" ref="BQ335">IF(BP335&gt;=MAX($D$3:$D$100),MAX($D$3:$D$100),IF(BO335&lt;$D$3,$D$3,INDEX($D$3:$D$100,MATCH(BO335,$D$3:$D$100)+1)))</f>
        <v>2040</v>
      </c>
      <c r="BR335">
        <f t="shared" si="243"/>
        <v>6.1510000000000007</v>
      </c>
      <c r="BS335">
        <f t="shared" si="244"/>
        <v>6.1510000000000007</v>
      </c>
      <c r="BT335">
        <f t="shared" si="245"/>
        <v>6.1510000000000007</v>
      </c>
      <c r="BU335">
        <f t="shared" si="220"/>
        <v>6556.9660000000003</v>
      </c>
      <c r="BV335">
        <f t="shared" si="221"/>
        <v>0</v>
      </c>
    </row>
    <row r="336" spans="7:74" x14ac:dyDescent="0.25">
      <c r="BM336" s="1" t="str" cm="1">
        <f t="array" ref="BM336">IF(INDEX(Utilities!336:336,$B$15 + 6)="","",INDEX(Utilities!336:336,$B$15 + 6))</f>
        <v/>
      </c>
    </row>
    <row r="337" spans="65:65" x14ac:dyDescent="0.25">
      <c r="BM337" s="1" t="str" cm="1">
        <f t="array" ref="BM337">IF(INDEX(Utilities!337:337,$B$15 + 6)="","",INDEX(Utilities!337:337,$B$15 + 6))</f>
        <v/>
      </c>
    </row>
    <row r="338" spans="65:65" x14ac:dyDescent="0.25">
      <c r="BM338" s="1" t="str" cm="1">
        <f t="array" ref="BM338">IF(INDEX(Utilities!338:338,$B$15 + 6)="","",INDEX(Utilities!338:338,$B$15 + 6))</f>
        <v/>
      </c>
    </row>
    <row r="339" spans="65:65" x14ac:dyDescent="0.25">
      <c r="BM339" s="1" t="str" cm="1">
        <f t="array" ref="BM339">IF(INDEX(Utilities!339:339,$B$15 + 6)="","",INDEX(Utilities!339:339,$B$15 + 6))</f>
        <v/>
      </c>
    </row>
    <row r="340" spans="65:65" x14ac:dyDescent="0.25">
      <c r="BM340" s="1" t="str" cm="1">
        <f t="array" ref="BM340">IF(INDEX(Utilities!340:340,$B$15 + 6)="","",INDEX(Utilities!340:340,$B$15 + 6))</f>
        <v/>
      </c>
    </row>
    <row r="341" spans="65:65" x14ac:dyDescent="0.25">
      <c r="BM341" s="1" t="str" cm="1">
        <f t="array" ref="BM341">IF(INDEX(Utilities!341:341,$B$15 + 6)="","",INDEX(Utilities!341:341,$B$15 + 6))</f>
        <v/>
      </c>
    </row>
    <row r="342" spans="65:65" x14ac:dyDescent="0.25">
      <c r="BM342" s="1" t="str" cm="1">
        <f t="array" ref="BM342">IF(INDEX(Utilities!342:342,$B$15 + 6)="","",INDEX(Utilities!342:342,$B$15 + 6))</f>
        <v/>
      </c>
    </row>
    <row r="343" spans="65:65" x14ac:dyDescent="0.25">
      <c r="BM343" s="1" t="str" cm="1">
        <f t="array" ref="BM343">IF(INDEX(Utilities!343:343,$B$15 + 6)="","",INDEX(Utilities!343:343,$B$15 + 6))</f>
        <v/>
      </c>
    </row>
    <row r="344" spans="65:65" x14ac:dyDescent="0.25">
      <c r="BM344" s="1" t="str" cm="1">
        <f t="array" ref="BM344">IF(INDEX(Utilities!344:344,$B$15 + 6)="","",INDEX(Utilities!344:344,$B$15 + 6))</f>
        <v/>
      </c>
    </row>
    <row r="345" spans="65:65" x14ac:dyDescent="0.25">
      <c r="BM345" s="1" t="str" cm="1">
        <f t="array" ref="BM345">IF(INDEX(Utilities!345:345,$B$15 + 6)="","",INDEX(Utilities!345:345,$B$15 + 6))</f>
        <v/>
      </c>
    </row>
    <row r="346" spans="65:65" x14ac:dyDescent="0.25">
      <c r="BM346" s="1" t="str" cm="1">
        <f t="array" ref="BM346">IF(INDEX(Utilities!346:346,$B$15 + 6)="","",INDEX(Utilities!346:346,$B$15 + 6))</f>
        <v/>
      </c>
    </row>
    <row r="347" spans="65:65" x14ac:dyDescent="0.25">
      <c r="BM347" s="1" t="str" cm="1">
        <f t="array" ref="BM347">IF(INDEX(Utilities!347:347,$B$15 + 6)="","",INDEX(Utilities!347:347,$B$15 + 6))</f>
        <v/>
      </c>
    </row>
    <row r="348" spans="65:65" x14ac:dyDescent="0.25">
      <c r="BM348" s="1" t="str" cm="1">
        <f t="array" ref="BM348">IF(INDEX(Utilities!348:348,$B$15 + 6)="","",INDEX(Utilities!348:348,$B$15 + 6))</f>
        <v/>
      </c>
    </row>
    <row r="349" spans="65:65" x14ac:dyDescent="0.25">
      <c r="BM349" s="1" t="str" cm="1">
        <f t="array" ref="BM349">IF(INDEX(Utilities!349:349,$B$15 + 6)="","",INDEX(Utilities!349:349,$B$15 + 6))</f>
        <v/>
      </c>
    </row>
    <row r="350" spans="65:65" x14ac:dyDescent="0.25">
      <c r="BM350" s="1" t="str" cm="1">
        <f t="array" ref="BM350">IF(INDEX(Utilities!350:350,$B$15 + 6)="","",INDEX(Utilities!350:350,$B$15 + 6))</f>
        <v/>
      </c>
    </row>
    <row r="351" spans="65:65" x14ac:dyDescent="0.25">
      <c r="BM351" s="1" t="str" cm="1">
        <f t="array" ref="BM351">IF(INDEX(Utilities!351:351,$B$15 + 6)="","",INDEX(Utilities!351:351,$B$15 + 6))</f>
        <v/>
      </c>
    </row>
    <row r="352" spans="65:65" x14ac:dyDescent="0.25">
      <c r="BM352" s="1" t="str" cm="1">
        <f t="array" ref="BM352">IF(INDEX(Utilities!352:352,$B$15 + 6)="","",INDEX(Utilities!352:352,$B$15 + 6))</f>
        <v/>
      </c>
    </row>
    <row r="353" spans="65:65" x14ac:dyDescent="0.25">
      <c r="BM353" s="1" t="str" cm="1">
        <f t="array" ref="BM353">IF(INDEX(Utilities!353:353,$B$15 + 6)="","",INDEX(Utilities!353:353,$B$15 + 6))</f>
        <v/>
      </c>
    </row>
    <row r="354" spans="65:65" x14ac:dyDescent="0.25">
      <c r="BM354" s="1" t="str" cm="1">
        <f t="array" ref="BM354">IF(INDEX(Utilities!354:354,$B$15 + 6)="","",INDEX(Utilities!354:354,$B$15 + 6))</f>
        <v/>
      </c>
    </row>
    <row r="355" spans="65:65" x14ac:dyDescent="0.25">
      <c r="BM355" s="1" t="str" cm="1">
        <f t="array" ref="BM355">IF(INDEX(Utilities!355:355,$B$15 + 6)="","",INDEX(Utilities!355:355,$B$15 + 6))</f>
        <v/>
      </c>
    </row>
    <row r="356" spans="65:65" x14ac:dyDescent="0.25">
      <c r="BM356" s="1" t="str" cm="1">
        <f t="array" ref="BM356">IF(INDEX(Utilities!356:356,$B$15 + 6)="","",INDEX(Utilities!356:356,$B$15 + 6))</f>
        <v/>
      </c>
    </row>
    <row r="357" spans="65:65" x14ac:dyDescent="0.25">
      <c r="BM357" s="1" t="str" cm="1">
        <f t="array" ref="BM357">IF(INDEX(Utilities!357:357,$B$15 + 6)="","",INDEX(Utilities!357:357,$B$15 + 6))</f>
        <v/>
      </c>
    </row>
    <row r="358" spans="65:65" x14ac:dyDescent="0.25">
      <c r="BM358" s="1" t="str" cm="1">
        <f t="array" ref="BM358">IF(INDEX(Utilities!358:358,$B$15 + 6)="","",INDEX(Utilities!358:358,$B$15 + 6))</f>
        <v/>
      </c>
    </row>
    <row r="359" spans="65:65" x14ac:dyDescent="0.25">
      <c r="BM359" s="1" t="str" cm="1">
        <f t="array" ref="BM359">IF(INDEX(Utilities!359:359,$B$15 + 6)="","",INDEX(Utilities!359:359,$B$15 + 6))</f>
        <v/>
      </c>
    </row>
    <row r="360" spans="65:65" x14ac:dyDescent="0.25">
      <c r="BM360" s="1" t="str" cm="1">
        <f t="array" ref="BM360">IF(INDEX(Utilities!360:360,$B$15 + 6)="","",INDEX(Utilities!360:360,$B$15 + 6))</f>
        <v/>
      </c>
    </row>
    <row r="361" spans="65:65" x14ac:dyDescent="0.25">
      <c r="BM361" s="1" t="str" cm="1">
        <f t="array" ref="BM361">IF(INDEX(Utilities!361:361,$B$15 + 6)="","",INDEX(Utilities!361:361,$B$15 + 6))</f>
        <v/>
      </c>
    </row>
    <row r="362" spans="65:65" x14ac:dyDescent="0.25">
      <c r="BM362" s="1" t="str" cm="1">
        <f t="array" ref="BM362">IF(INDEX(Utilities!362:362,$B$15 + 6)="","",INDEX(Utilities!362:362,$B$15 + 6))</f>
        <v/>
      </c>
    </row>
    <row r="363" spans="65:65" x14ac:dyDescent="0.25">
      <c r="BM363" s="1" t="str" cm="1">
        <f t="array" ref="BM363">IF(INDEX(Utilities!363:363,$B$15 + 6)="","",INDEX(Utilities!363:363,$B$15 + 6))</f>
        <v/>
      </c>
    </row>
    <row r="364" spans="65:65" x14ac:dyDescent="0.25">
      <c r="BM364" s="1" t="str" cm="1">
        <f t="array" ref="BM364">IF(INDEX(Utilities!364:364,$B$15 + 6)="","",INDEX(Utilities!364:364,$B$15 + 6))</f>
        <v/>
      </c>
    </row>
    <row r="365" spans="65:65" x14ac:dyDescent="0.25">
      <c r="BM365" s="1" t="str" cm="1">
        <f t="array" ref="BM365">IF(INDEX(Utilities!365:365,$B$15 + 6)="","",INDEX(Utilities!365:365,$B$15 + 6))</f>
        <v/>
      </c>
    </row>
    <row r="366" spans="65:65" x14ac:dyDescent="0.25">
      <c r="BM366" s="1" t="str" cm="1">
        <f t="array" ref="BM366">IF(INDEX(Utilities!366:366,$B$15 + 6)="","",INDEX(Utilities!366:366,$B$15 + 6))</f>
        <v/>
      </c>
    </row>
    <row r="367" spans="65:65" x14ac:dyDescent="0.25">
      <c r="BM367" s="1" t="str" cm="1">
        <f t="array" ref="BM367">IF(INDEX(Utilities!367:367,$B$15 + 6)="","",INDEX(Utilities!367:367,$B$15 + 6))</f>
        <v/>
      </c>
    </row>
    <row r="368" spans="65:65" x14ac:dyDescent="0.25">
      <c r="BM368" s="1" t="str" cm="1">
        <f t="array" ref="BM368">IF(INDEX(Utilities!368:368,$B$15 + 6)="","",INDEX(Utilities!368:368,$B$15 + 6))</f>
        <v/>
      </c>
    </row>
    <row r="369" spans="65:65" x14ac:dyDescent="0.25">
      <c r="BM369" s="1" t="str" cm="1">
        <f t="array" ref="BM369">IF(INDEX(Utilities!369:369,$B$15 + 6)="","",INDEX(Utilities!369:369,$B$15 + 6))</f>
        <v/>
      </c>
    </row>
    <row r="370" spans="65:65" x14ac:dyDescent="0.25">
      <c r="BM370" s="1" t="str" cm="1">
        <f t="array" ref="BM370">IF(INDEX(Utilities!370:370,$B$15 + 6)="","",INDEX(Utilities!370:370,$B$15 + 6))</f>
        <v/>
      </c>
    </row>
    <row r="371" spans="65:65" x14ac:dyDescent="0.25">
      <c r="BM371" s="1" t="str" cm="1">
        <f t="array" ref="BM371">IF(INDEX(Utilities!371:371,$B$15 + 6)="","",INDEX(Utilities!371:371,$B$15 + 6))</f>
        <v/>
      </c>
    </row>
    <row r="372" spans="65:65" x14ac:dyDescent="0.25">
      <c r="BM372" s="1" t="str" cm="1">
        <f t="array" ref="BM372">IF(INDEX(Utilities!372:372,$B$15 + 6)="","",INDEX(Utilities!372:372,$B$15 + 6))</f>
        <v/>
      </c>
    </row>
  </sheetData>
  <mergeCells count="6">
    <mergeCell ref="AN1:AX1"/>
    <mergeCell ref="AZ1:BJ1"/>
    <mergeCell ref="BL1:BV1"/>
    <mergeCell ref="D1:N1"/>
    <mergeCell ref="P1:Z1"/>
    <mergeCell ref="AB1:AL1"/>
  </mergeCells>
  <pageMargins left="0.7" right="0.7" top="0.75" bottom="0.75" header="0.3" footer="0.3"/>
  <pageSetup paperSize="9" orientation="portrait" horizontalDpi="30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94FDA266-76A4-45FB-A016-A49B685EBF8D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G336:N1048576 G4:G335 M3:N335</xm:sqref>
        </x14:conditionalFormatting>
        <x14:conditionalFormatting xmlns:xm="http://schemas.microsoft.com/office/excel/2006/main">
          <x14:cfRule type="expression" priority="23" id="{FB40DF18-3124-41F1-969C-D267416FB7F1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S336:Z1048576 S4:S335 Y3:Z335</xm:sqref>
        </x14:conditionalFormatting>
        <x14:conditionalFormatting xmlns:xm="http://schemas.microsoft.com/office/excel/2006/main">
          <x14:cfRule type="expression" priority="18" id="{F3DE8F2F-D8BF-492B-9795-7C3F73309F7B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AE336:AL1048576 AE4:AE335 AK3:AL335</xm:sqref>
        </x14:conditionalFormatting>
        <x14:conditionalFormatting xmlns:xm="http://schemas.microsoft.com/office/excel/2006/main">
          <x14:cfRule type="expression" priority="17" id="{32C86DD2-6403-4313-9B25-5A619F411B5B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AQ336:AX1048576 AQ4:AQ335 AW3:AX335</xm:sqref>
        </x14:conditionalFormatting>
        <x14:conditionalFormatting xmlns:xm="http://schemas.microsoft.com/office/excel/2006/main">
          <x14:cfRule type="expression" priority="16" id="{FC8B6646-8739-4624-827B-3A4B9E8ED565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BC336:BJ1048576 BC4:BC335 BI3:BJ335</xm:sqref>
        </x14:conditionalFormatting>
        <x14:conditionalFormatting xmlns:xm="http://schemas.microsoft.com/office/excel/2006/main">
          <x14:cfRule type="expression" priority="15" id="{51EEF451-F72B-4303-A9A7-28DD0313E267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BO336:BV1048576 BO4:BO335 BU3:BV335</xm:sqref>
        </x14:conditionalFormatting>
        <x14:conditionalFormatting xmlns:xm="http://schemas.microsoft.com/office/excel/2006/main">
          <x14:cfRule type="expression" priority="14" id="{26E126F9-3959-417C-9A69-7C12832372D3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G3:H3 H4:H335 J3:L335</xm:sqref>
        </x14:conditionalFormatting>
        <x14:conditionalFormatting xmlns:xm="http://schemas.microsoft.com/office/excel/2006/main">
          <x14:cfRule type="expression" priority="13" id="{0D2CF6C0-A4D6-4177-883C-FC4B97A00E64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S3:T3 T4:T335 V3:X335</xm:sqref>
        </x14:conditionalFormatting>
        <x14:conditionalFormatting xmlns:xm="http://schemas.microsoft.com/office/excel/2006/main">
          <x14:cfRule type="expression" priority="12" id="{1125F7A6-EAAF-472F-96EC-78868B6B3EDA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AE3:AF3 AF4:AF335 AH3:AJ335</xm:sqref>
        </x14:conditionalFormatting>
        <x14:conditionalFormatting xmlns:xm="http://schemas.microsoft.com/office/excel/2006/main">
          <x14:cfRule type="expression" priority="11" id="{91FCA8AE-BA9D-4572-80AA-E2B7E47849DF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AQ3:AR3 AR4:AR335 AT3:AV335</xm:sqref>
        </x14:conditionalFormatting>
        <x14:conditionalFormatting xmlns:xm="http://schemas.microsoft.com/office/excel/2006/main">
          <x14:cfRule type="expression" priority="10" id="{3BC7BB21-9E85-458E-BBEA-47ABFFAC5245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BC3:BD3 BD4:BD335 BF3:BH335</xm:sqref>
        </x14:conditionalFormatting>
        <x14:conditionalFormatting xmlns:xm="http://schemas.microsoft.com/office/excel/2006/main">
          <x14:cfRule type="expression" priority="9" id="{85114E01-7B9B-4387-888D-D953B84894DC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BO3:BP3 BP4:BP335 BR3:BT335</xm:sqref>
        </x14:conditionalFormatting>
        <x14:conditionalFormatting xmlns:xm="http://schemas.microsoft.com/office/excel/2006/main">
          <x14:cfRule type="expression" priority="8" id="{4E421B39-8D05-43B0-84A4-62036731EF1A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I3:I335</xm:sqref>
        </x14:conditionalFormatting>
        <x14:conditionalFormatting xmlns:xm="http://schemas.microsoft.com/office/excel/2006/main">
          <x14:cfRule type="expression" priority="7" id="{F87EC2C1-7996-4065-9312-99D7521F6C66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U3:U335</xm:sqref>
        </x14:conditionalFormatting>
        <x14:conditionalFormatting xmlns:xm="http://schemas.microsoft.com/office/excel/2006/main">
          <x14:cfRule type="expression" priority="6" id="{6A2AA161-CA36-4F9A-8A57-C45EF7BB8017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AG3:AG335</xm:sqref>
        </x14:conditionalFormatting>
        <x14:conditionalFormatting xmlns:xm="http://schemas.microsoft.com/office/excel/2006/main">
          <x14:cfRule type="expression" priority="3" id="{F231FBF4-1CEB-4340-B2D7-2F4E17068FD9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AS3:AS335</xm:sqref>
        </x14:conditionalFormatting>
        <x14:conditionalFormatting xmlns:xm="http://schemas.microsoft.com/office/excel/2006/main">
          <x14:cfRule type="expression" priority="2" id="{8AAC2D20-FF21-4254-BCDE-F216D8E9DC9A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BE3:BE335</xm:sqref>
        </x14:conditionalFormatting>
        <x14:conditionalFormatting xmlns:xm="http://schemas.microsoft.com/office/excel/2006/main">
          <x14:cfRule type="expression" priority="1" id="{2CF5C169-DCDA-4470-A545-A7B666B8E476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BQ3:BQ335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300-000000000000}">
          <x14:formula1>
            <xm:f>Referencer!$A$15:$A$16</xm:f>
          </x14:formula1>
          <xm:sqref>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335"/>
  <sheetViews>
    <sheetView zoomScaleNormal="100" workbookViewId="0">
      <selection activeCell="BA22" sqref="BA22"/>
    </sheetView>
  </sheetViews>
  <sheetFormatPr defaultRowHeight="15" outlineLevelCol="1" x14ac:dyDescent="0.25"/>
  <cols>
    <col min="1" max="1" width="18.5703125" customWidth="1"/>
    <col min="2" max="2" width="14.7109375" customWidth="1"/>
    <col min="3" max="3" width="12.28515625" bestFit="1" customWidth="1"/>
    <col min="4" max="5" width="9.140625" style="1" customWidth="1" outlineLevel="1"/>
    <col min="6" max="9" width="9.140625" customWidth="1" outlineLevel="1"/>
    <col min="10" max="12" width="9.140625" style="38" customWidth="1" outlineLevel="1"/>
    <col min="13" max="13" width="16" style="38" customWidth="1" outlineLevel="1"/>
    <col min="14" max="14" width="18" customWidth="1" outlineLevel="1"/>
    <col min="16" max="17" width="9.140625" style="1" customWidth="1" outlineLevel="1"/>
    <col min="18" max="21" width="9.140625" customWidth="1" outlineLevel="1"/>
    <col min="22" max="24" width="9.140625" style="38" customWidth="1" outlineLevel="1"/>
    <col min="25" max="25" width="16" style="38" customWidth="1" outlineLevel="1"/>
    <col min="26" max="26" width="18" customWidth="1" outlineLevel="1"/>
    <col min="28" max="29" width="9.140625" style="1" customWidth="1" outlineLevel="1"/>
    <col min="30" max="33" width="9.140625" customWidth="1" outlineLevel="1"/>
    <col min="34" max="36" width="9.140625" style="38" customWidth="1" outlineLevel="1"/>
    <col min="37" max="37" width="16" style="38" customWidth="1" outlineLevel="1"/>
    <col min="38" max="38" width="18" customWidth="1" outlineLevel="1"/>
    <col min="40" max="41" width="9.140625" style="1" customWidth="1" outlineLevel="1"/>
    <col min="42" max="45" width="9.140625" customWidth="1" outlineLevel="1"/>
    <col min="46" max="48" width="9.140625" style="38" customWidth="1" outlineLevel="1"/>
    <col min="49" max="49" width="16" style="38" customWidth="1" outlineLevel="1"/>
    <col min="50" max="50" width="18" customWidth="1" outlineLevel="1"/>
    <col min="52" max="52" width="9.140625" style="1" customWidth="1" outlineLevel="1"/>
    <col min="53" max="53" width="9.7109375" style="1" customWidth="1" outlineLevel="1"/>
    <col min="54" max="57" width="9.140625" customWidth="1" outlineLevel="1"/>
    <col min="58" max="60" width="9.140625" style="38" customWidth="1" outlineLevel="1"/>
    <col min="61" max="61" width="16" style="38" customWidth="1" outlineLevel="1"/>
    <col min="62" max="62" width="18" customWidth="1" outlineLevel="1"/>
    <col min="64" max="64" width="9.140625" style="1" customWidth="1" outlineLevel="1"/>
    <col min="65" max="65" width="9.7109375" style="1" customWidth="1" outlineLevel="1"/>
    <col min="66" max="69" width="9.140625" customWidth="1" outlineLevel="1"/>
    <col min="70" max="72" width="9.140625" style="38" customWidth="1" outlineLevel="1"/>
    <col min="73" max="73" width="16" style="38" customWidth="1" outlineLevel="1"/>
    <col min="74" max="74" width="18" customWidth="1" outlineLevel="1"/>
  </cols>
  <sheetData>
    <row r="1" spans="1:74" x14ac:dyDescent="0.25">
      <c r="D1" s="94" t="s">
        <v>9</v>
      </c>
      <c r="E1" s="95"/>
      <c r="F1" s="95"/>
      <c r="G1" s="95"/>
      <c r="H1" s="95"/>
      <c r="I1" s="95"/>
      <c r="J1" s="95"/>
      <c r="K1" s="95"/>
      <c r="L1" s="95"/>
      <c r="M1" s="95"/>
      <c r="N1" s="95"/>
      <c r="P1" s="94" t="s">
        <v>17</v>
      </c>
      <c r="Q1" s="95"/>
      <c r="R1" s="95"/>
      <c r="S1" s="95"/>
      <c r="T1" s="95"/>
      <c r="U1" s="95"/>
      <c r="V1" s="95"/>
      <c r="W1" s="95"/>
      <c r="X1" s="95"/>
      <c r="Y1" s="95"/>
      <c r="Z1" s="95"/>
      <c r="AB1" s="94" t="s">
        <v>22</v>
      </c>
      <c r="AC1" s="95"/>
      <c r="AD1" s="95"/>
      <c r="AE1" s="95"/>
      <c r="AF1" s="95"/>
      <c r="AG1" s="95"/>
      <c r="AH1" s="95"/>
      <c r="AI1" s="95"/>
      <c r="AJ1" s="95"/>
      <c r="AK1" s="95"/>
      <c r="AL1" s="95"/>
      <c r="AN1" s="96" t="s">
        <v>26</v>
      </c>
      <c r="AO1" s="96"/>
      <c r="AP1" s="96"/>
      <c r="AQ1" s="96"/>
      <c r="AR1" s="96"/>
      <c r="AS1" s="96"/>
      <c r="AT1" s="96"/>
      <c r="AU1" s="96"/>
      <c r="AV1" s="96"/>
      <c r="AW1" s="96"/>
      <c r="AX1" s="96"/>
      <c r="AZ1" s="96" t="s">
        <v>29</v>
      </c>
      <c r="BA1" s="96"/>
      <c r="BB1" s="96"/>
      <c r="BC1" s="96"/>
      <c r="BD1" s="96"/>
      <c r="BE1" s="96"/>
      <c r="BF1" s="96"/>
      <c r="BG1" s="96"/>
      <c r="BH1" s="96"/>
      <c r="BI1" s="96"/>
      <c r="BJ1" s="96"/>
      <c r="BL1" s="96" t="s">
        <v>31</v>
      </c>
      <c r="BM1" s="96"/>
      <c r="BN1" s="96"/>
      <c r="BO1" s="96"/>
      <c r="BP1" s="96"/>
      <c r="BQ1" s="96"/>
      <c r="BR1" s="96"/>
      <c r="BS1" s="96"/>
      <c r="BT1" s="96"/>
      <c r="BU1" s="96"/>
      <c r="BV1" s="96"/>
    </row>
    <row r="2" spans="1:74" x14ac:dyDescent="0.25">
      <c r="D2" t="s">
        <v>51</v>
      </c>
      <c r="E2"/>
      <c r="G2" t="s">
        <v>52</v>
      </c>
      <c r="H2" t="s">
        <v>53</v>
      </c>
      <c r="I2" t="s">
        <v>54</v>
      </c>
      <c r="J2" s="38" t="s">
        <v>55</v>
      </c>
      <c r="K2" s="38" t="s">
        <v>56</v>
      </c>
      <c r="L2" s="38" t="s">
        <v>57</v>
      </c>
      <c r="M2" s="38" t="s">
        <v>58</v>
      </c>
      <c r="N2" t="s">
        <v>59</v>
      </c>
      <c r="P2" t="s">
        <v>51</v>
      </c>
      <c r="Q2"/>
      <c r="S2" t="s">
        <v>52</v>
      </c>
      <c r="T2" t="s">
        <v>53</v>
      </c>
      <c r="U2" t="s">
        <v>54</v>
      </c>
      <c r="V2" s="38" t="s">
        <v>55</v>
      </c>
      <c r="W2" s="38" t="s">
        <v>56</v>
      </c>
      <c r="X2" s="38" t="s">
        <v>57</v>
      </c>
      <c r="Y2" s="38" t="s">
        <v>58</v>
      </c>
      <c r="Z2" t="s">
        <v>59</v>
      </c>
      <c r="AB2" t="s">
        <v>51</v>
      </c>
      <c r="AC2"/>
      <c r="AE2" t="s">
        <v>52</v>
      </c>
      <c r="AF2" t="s">
        <v>53</v>
      </c>
      <c r="AG2" t="s">
        <v>54</v>
      </c>
      <c r="AH2" s="38" t="s">
        <v>55</v>
      </c>
      <c r="AI2" s="38" t="s">
        <v>56</v>
      </c>
      <c r="AJ2" s="38" t="s">
        <v>57</v>
      </c>
      <c r="AK2" s="38" t="s">
        <v>58</v>
      </c>
      <c r="AL2" t="s">
        <v>59</v>
      </c>
      <c r="AN2" t="s">
        <v>51</v>
      </c>
      <c r="AO2"/>
      <c r="AQ2" t="s">
        <v>52</v>
      </c>
      <c r="AR2" t="s">
        <v>53</v>
      </c>
      <c r="AS2" t="s">
        <v>54</v>
      </c>
      <c r="AT2" s="38" t="s">
        <v>55</v>
      </c>
      <c r="AU2" s="38" t="s">
        <v>56</v>
      </c>
      <c r="AV2" s="38" t="s">
        <v>57</v>
      </c>
      <c r="AW2" s="38" t="s">
        <v>58</v>
      </c>
      <c r="AX2" t="s">
        <v>59</v>
      </c>
      <c r="AZ2" t="s">
        <v>51</v>
      </c>
      <c r="BA2"/>
      <c r="BC2" t="s">
        <v>52</v>
      </c>
      <c r="BD2" t="s">
        <v>53</v>
      </c>
      <c r="BE2" t="s">
        <v>54</v>
      </c>
      <c r="BF2" s="38" t="s">
        <v>55</v>
      </c>
      <c r="BG2" s="38" t="s">
        <v>56</v>
      </c>
      <c r="BH2" s="38" t="s">
        <v>57</v>
      </c>
      <c r="BI2" s="38" t="s">
        <v>58</v>
      </c>
      <c r="BJ2" t="s">
        <v>59</v>
      </c>
      <c r="BL2" t="s">
        <v>51</v>
      </c>
      <c r="BM2"/>
      <c r="BO2" t="s">
        <v>52</v>
      </c>
      <c r="BP2" t="s">
        <v>53</v>
      </c>
      <c r="BQ2" t="s">
        <v>54</v>
      </c>
      <c r="BR2" s="38" t="s">
        <v>55</v>
      </c>
      <c r="BS2" s="38" t="s">
        <v>56</v>
      </c>
      <c r="BT2" s="38" t="s">
        <v>57</v>
      </c>
      <c r="BU2" s="38" t="s">
        <v>58</v>
      </c>
      <c r="BV2" t="s">
        <v>59</v>
      </c>
    </row>
    <row r="3" spans="1:74" x14ac:dyDescent="0.25">
      <c r="A3" t="s">
        <v>60</v>
      </c>
      <c r="B3" t="s">
        <v>68</v>
      </c>
      <c r="D3" s="1" cm="1">
        <f t="array" ref="D3">IF(INDEX(Utilities!3:3,$B$15)="","",INDEX(Utilities!3:3,$B$15))</f>
        <v>2020</v>
      </c>
      <c r="E3" s="1" cm="1">
        <f t="array" ref="E3">IF(INDEX(Utilities!3:3,$B$15 + 1)="","",INDEX(Utilities!3:3,$B$15 + 1))</f>
        <v>0.13139999999999999</v>
      </c>
      <c r="G3">
        <f>'Input-output'!$B$2-5</f>
        <v>2013</v>
      </c>
      <c r="H3">
        <f>INDEX(D$3:D$100,IFERROR(MATCH(G3, D$3:D$100),1))</f>
        <v>2020</v>
      </c>
      <c r="I3" cm="1">
        <f t="array" ref="I3">IF(H3&gt;=MAX($D$3:$D$100),MAX($D$3:$D$100),IF(G3&lt;$D$3,$D$3,INDEX($D$3:$D$100,MATCH(G3,$D$3:$D$100)+1)))</f>
        <v>2020</v>
      </c>
      <c r="J3">
        <f>INDEX(E$3:E$100,MATCH(H3,D$3:D$100))</f>
        <v>0.13139999999999999</v>
      </c>
      <c r="K3">
        <f>INDEX(E$3:E$100,MATCH(I3,D$3:D$100))</f>
        <v>0.13139999999999999</v>
      </c>
      <c r="L3">
        <f>IF(H3=I3,J3,J3+(K3-J3)*((G3-H3)/(I3-H3)))</f>
        <v>0.13139999999999999</v>
      </c>
      <c r="M3" s="38">
        <f t="shared" ref="M3:M66" si="0">$L3*$B$12</f>
        <v>693.13499999999999</v>
      </c>
      <c r="N3">
        <f t="shared" ref="N3:N66" si="1">$L3*$B$13</f>
        <v>0</v>
      </c>
      <c r="P3" s="1" cm="1">
        <f t="array" ref="P3">IF(INDEX(Utilities!3:3,$B$15)="","",INDEX(Utilities!3:3,$B$15))</f>
        <v>2020</v>
      </c>
      <c r="Q3" s="1" cm="1">
        <f t="array" ref="Q3">IF(INDEX(Utilities!3:3,$B$15 + 2)="","",INDEX(Utilities!3:3,$B$15 + 2))</f>
        <v>5.2200000000000002E-5</v>
      </c>
      <c r="S3">
        <f>'Input-output'!$B$2-5</f>
        <v>2013</v>
      </c>
      <c r="T3">
        <f>INDEX(P$3:P$100,IFERROR(MATCH(S3, P$3:P$100),1))</f>
        <v>2020</v>
      </c>
      <c r="U3" cm="1">
        <f t="array" ref="U3">IF(T3&gt;=MAX($D$3:$D$100),MAX($D$3:$D$100),IF(S3&lt;$D$3,$D$3,INDEX($D$3:$D$100,MATCH(S3,$D$3:$D$100)+1)))</f>
        <v>2020</v>
      </c>
      <c r="V3">
        <f>INDEX(Q$3:Q$100,MATCH(T3,P$3:P$100))</f>
        <v>5.2200000000000002E-5</v>
      </c>
      <c r="W3">
        <f>INDEX(Q$3:Q$100,MATCH(U3,P$3:P$100))</f>
        <v>5.2200000000000002E-5</v>
      </c>
      <c r="X3">
        <f>IF(T3=U3,V3,V3+(W3-V3)*((S3-T3)/(U3-T3)))</f>
        <v>5.2200000000000002E-5</v>
      </c>
      <c r="Y3" s="38">
        <f>$X3*$B$12</f>
        <v>0.27535500000000002</v>
      </c>
      <c r="Z3">
        <f t="shared" ref="Z3:Z66" si="2">$L3*$B$13</f>
        <v>0</v>
      </c>
      <c r="AB3" s="1" cm="1">
        <f t="array" ref="AB3">IF(INDEX(Utilities!3:3,$B$15)="","",INDEX(Utilities!3:3,$B$15))</f>
        <v>2020</v>
      </c>
      <c r="AC3" s="1" cm="1">
        <f t="array" ref="AC3">IF(INDEX(Utilities!3:3,$B$15 + 3)="","",INDEX(Utilities!3:3,$B$15 + 3))</f>
        <v>5.1119999999999996E-4</v>
      </c>
      <c r="AE3">
        <f>'Input-output'!$B$2-5</f>
        <v>2013</v>
      </c>
      <c r="AF3">
        <f>INDEX(AB$3:AB$100,IFERROR(MATCH(AE3, AB$3:AB$100),1))</f>
        <v>2020</v>
      </c>
      <c r="AG3" cm="1">
        <f t="array" ref="AG3">IF(AF3&gt;=MAX($D$3:$D$100),MAX($D$3:$D$100),IF(AE3&lt;$D$3,$D$3,INDEX($D$3:$D$100,MATCH(AE3,$D$3:$D$100)+1)))</f>
        <v>2020</v>
      </c>
      <c r="AH3">
        <f>INDEX(AC$3:AC$100,MATCH(AF3,AB$3:AB$100))</f>
        <v>5.1119999999999996E-4</v>
      </c>
      <c r="AI3">
        <f>INDEX(AC$3:AC$100,MATCH(AG3,AB$3:AB$100))</f>
        <v>5.1119999999999996E-4</v>
      </c>
      <c r="AJ3">
        <f>IF(AF3=AG3,AH3,AH3+(AI3-AH3)*((AE3-AF3)/(AG3-AF3)))</f>
        <v>5.1119999999999996E-4</v>
      </c>
      <c r="AK3" s="38">
        <f>$AJ3*$B$12</f>
        <v>2.69658</v>
      </c>
      <c r="AL3">
        <f t="shared" ref="AL3:AL66" si="3">$L3*$B$13</f>
        <v>0</v>
      </c>
      <c r="AN3" s="1" cm="1">
        <f t="array" ref="AN3">IF(INDEX(Utilities!3:3,$B$15)="","",INDEX(Utilities!3:3,$B$15))</f>
        <v>2020</v>
      </c>
      <c r="AO3" s="1" cm="1">
        <f t="array" ref="AO3">IF(INDEX(Utilities!3:3,$B$15 + 4)="","",INDEX(Utilities!3:3,$B$15 + 4))</f>
        <v>1.069E-4</v>
      </c>
      <c r="AQ3">
        <f>'Input-output'!$B$2-5</f>
        <v>2013</v>
      </c>
      <c r="AR3">
        <f>INDEX(AN$3:AN$100,IFERROR(MATCH(AQ3, AN$3:AN$100),1))</f>
        <v>2020</v>
      </c>
      <c r="AS3" cm="1">
        <f t="array" ref="AS3">IF(AR3&gt;=MAX($D$3:$D$100),MAX($D$3:$D$100),IF(AQ3&lt;$D$3,$D$3,INDEX($D$3:$D$100,MATCH(AQ3,$D$3:$D$100)+1)))</f>
        <v>2020</v>
      </c>
      <c r="AT3">
        <f>INDEX(AO$3:AO$100,MATCH(AR3,AN$3:AN$100))</f>
        <v>1.069E-4</v>
      </c>
      <c r="AU3">
        <f>INDEX(AO$3:AO$100,MATCH(AS3,AN$3:AN$100))</f>
        <v>1.069E-4</v>
      </c>
      <c r="AV3">
        <f>IF(AR3=AS3,AT3,AT3+(AU3-AT3)*((AQ3-AR3)/(AS3-AR3)))</f>
        <v>1.069E-4</v>
      </c>
      <c r="AW3" s="38">
        <f>$AV3*$B$12</f>
        <v>0.56389749999999994</v>
      </c>
      <c r="AX3">
        <f t="shared" ref="AX3:AX66" si="4">$L3*$B$13</f>
        <v>0</v>
      </c>
      <c r="AZ3" s="1" cm="1">
        <f t="array" ref="AZ3">IF(INDEX(Utilities!3:3,$B$15)="","",INDEX(Utilities!3:3,$B$15))</f>
        <v>2020</v>
      </c>
      <c r="BA3" s="1" cm="1">
        <f t="array" ref="BA3">IF(INDEX(Utilities!3:3,$B$15 + 5)="","",INDEX(Utilities!3:3,$B$15 + 5))</f>
        <v>1.44</v>
      </c>
      <c r="BC3">
        <f>'Input-output'!$B$2-5</f>
        <v>2013</v>
      </c>
      <c r="BD3">
        <f>INDEX(AZ$3:AZ$100,IFERROR(MATCH(BC3, AZ$3:AZ$100),1))</f>
        <v>2020</v>
      </c>
      <c r="BE3" cm="1">
        <f t="array" ref="BE3">IF(BD3&gt;=MAX($D$3:$D$100),MAX($D$3:$D$100),IF(BC3&lt;$D$3,$D$3,INDEX($D$3:$D$100,MATCH(BC3,$D$3:$D$100)+1)))</f>
        <v>2020</v>
      </c>
      <c r="BF3">
        <f>INDEX(BA$3:BA$100,MATCH(BD3,AZ$3:AZ$100))</f>
        <v>1.44</v>
      </c>
      <c r="BG3">
        <f>INDEX(BA$3:BA$100,MATCH(BE3,AZ$3:AZ$100))</f>
        <v>1.44</v>
      </c>
      <c r="BH3">
        <f>IF(BD3=BE3,BF3,BF3+(BG3-BF3)*((BC3-BD3)/(BE3-BD3)))</f>
        <v>1.44</v>
      </c>
      <c r="BI3" s="38">
        <f>$BH3*$B$12</f>
        <v>7596</v>
      </c>
      <c r="BJ3">
        <f t="shared" ref="BJ3:BJ66" si="5">$L3*$B$13</f>
        <v>0</v>
      </c>
      <c r="BL3" s="1" cm="1">
        <f t="array" ref="BL3">IF(INDEX(Utilities!3:3,$B$15)="","",INDEX(Utilities!3:3,$B$15))</f>
        <v>2020</v>
      </c>
      <c r="BM3" s="1" cm="1">
        <f t="array" ref="BM3">IF(INDEX(Utilities!3:3,$B$15 + 6)="","",INDEX(Utilities!3:3,$B$15 + 6))</f>
        <v>5.4939999999999998</v>
      </c>
      <c r="BO3">
        <f>'Input-output'!B2-5</f>
        <v>2013</v>
      </c>
      <c r="BP3">
        <f>INDEX(BL$3:BL$100,IFERROR(MATCH(BO3, BL$3:BL$100),1))</f>
        <v>2020</v>
      </c>
      <c r="BQ3" cm="1">
        <f t="array" ref="BQ3">IF(BP3&gt;=MAX($D$3:$D$100),MAX($D$3:$D$100),IF(BO3&lt;$D$3,$D$3,INDEX($D$3:$D$100,MATCH(BO3,$D$3:$D$100)+1)))</f>
        <v>2020</v>
      </c>
      <c r="BR3">
        <f>INDEX(BM$3:BM$100,MATCH(BP3,BL$3:BL$100))</f>
        <v>5.4939999999999998</v>
      </c>
      <c r="BS3">
        <f>INDEX(BM$3:BM$100,MATCH(BQ3,BL$3:BL$100))</f>
        <v>5.4939999999999998</v>
      </c>
      <c r="BT3">
        <f>IF(BP3=BQ3,BR3,BR3+(BS3-BR3)*((BO3-BP3)/(BQ3-BP3)))</f>
        <v>5.4939999999999998</v>
      </c>
      <c r="BU3" s="38">
        <f>$BT3*$B$12</f>
        <v>28980.85</v>
      </c>
      <c r="BV3">
        <f t="shared" ref="BV3:BV66" si="6">$L3*$B$13</f>
        <v>0</v>
      </c>
    </row>
    <row r="4" spans="1:74" x14ac:dyDescent="0.25">
      <c r="A4" t="s">
        <v>69</v>
      </c>
      <c r="B4" s="3">
        <f>INDEX('Input-output'!$B$7:'Input-output'!$B$8,MATCH($B$3,Referencer!$A$15:$A$16))</f>
        <v>68</v>
      </c>
      <c r="D4" s="1" cm="1">
        <f t="array" ref="D4">IF(INDEX(Utilities!4:4,$B$15)="","",INDEX(Utilities!4:4,$B$15))</f>
        <v>2025</v>
      </c>
      <c r="E4" s="1" cm="1">
        <f t="array" ref="E4">IF(INDEX(Utilities!4:4,$B$15 + 1)="","",INDEX(Utilities!4:4,$B$15 + 1))</f>
        <v>8.7840000000000001E-2</v>
      </c>
      <c r="G4">
        <f>G3+1</f>
        <v>2014</v>
      </c>
      <c r="H4">
        <f t="shared" ref="H4:H67" si="7">INDEX(D$3:D$100,IFERROR(MATCH(G4, D$3:D$100),1))</f>
        <v>2020</v>
      </c>
      <c r="I4" cm="1">
        <f t="array" ref="I4">IF(H4&gt;=MAX($D$3:$D$100),MAX($D$3:$D$100),IF(G4&lt;$D$3,$D$3,INDEX($D$3:$D$100,MATCH(G4,$D$3:$D$100)+1)))</f>
        <v>2020</v>
      </c>
      <c r="J4">
        <f t="shared" ref="J4:J67" si="8">INDEX(E$3:E$100,MATCH(H4,D$3:D$100))</f>
        <v>0.13139999999999999</v>
      </c>
      <c r="K4">
        <f t="shared" ref="K4:K67" si="9">INDEX(E$3:E$100,MATCH(I4,D$3:D$100))</f>
        <v>0.13139999999999999</v>
      </c>
      <c r="L4">
        <f t="shared" ref="L4:L67" si="10">IF(H4=I4,J4,J4+(K4-J4)*((G4-H4)/(I4-H4)))</f>
        <v>0.13139999999999999</v>
      </c>
      <c r="M4" s="38">
        <f t="shared" si="0"/>
        <v>693.13499999999999</v>
      </c>
      <c r="N4">
        <f t="shared" si="1"/>
        <v>0</v>
      </c>
      <c r="P4" s="1" cm="1">
        <f t="array" ref="P4">IF(INDEX(Utilities!4:4,$B$15)="","",INDEX(Utilities!4:4,$B$15))</f>
        <v>2025</v>
      </c>
      <c r="Q4" s="1" cm="1">
        <f t="array" ref="Q4">IF(INDEX(Utilities!4:4,$B$15 + 2)="","",INDEX(Utilities!4:4,$B$15 + 2))</f>
        <v>4.8239999999999999E-5</v>
      </c>
      <c r="S4">
        <f>S3+1</f>
        <v>2014</v>
      </c>
      <c r="T4">
        <f t="shared" ref="T4:T67" si="11">INDEX(P$3:P$100,IFERROR(MATCH(S4, P$3:P$100),1))</f>
        <v>2020</v>
      </c>
      <c r="U4" cm="1">
        <f t="array" ref="U4">IF(T4&gt;=MAX($D$3:$D$100),MAX($D$3:$D$100),IF(S4&lt;$D$3,$D$3,INDEX($D$3:$D$100,MATCH(S4,$D$3:$D$100)+1)))</f>
        <v>2020</v>
      </c>
      <c r="V4">
        <f t="shared" ref="V4:V67" si="12">INDEX(Q$3:Q$100,MATCH(T4,P$3:P$100))</f>
        <v>5.2200000000000002E-5</v>
      </c>
      <c r="W4">
        <f t="shared" ref="W4:W67" si="13">INDEX(Q$3:Q$100,MATCH(U4,P$3:P$100))</f>
        <v>5.2200000000000002E-5</v>
      </c>
      <c r="X4">
        <f t="shared" ref="X4:X67" si="14">IF(T4=U4,V4,V4+(W4-V4)*((S4-T4)/(U4-T4)))</f>
        <v>5.2200000000000002E-5</v>
      </c>
      <c r="Y4" s="38">
        <f t="shared" ref="Y4:Y67" si="15">$X4*$B$12</f>
        <v>0.27535500000000002</v>
      </c>
      <c r="Z4">
        <f t="shared" si="2"/>
        <v>0</v>
      </c>
      <c r="AB4" s="1" cm="1">
        <f t="array" ref="AB4">IF(INDEX(Utilities!4:4,$B$15)="","",INDEX(Utilities!4:4,$B$15))</f>
        <v>2025</v>
      </c>
      <c r="AC4" s="1" cm="1">
        <f t="array" ref="AC4">IF(INDEX(Utilities!4:4,$B$15 + 3)="","",INDEX(Utilities!4:4,$B$15 + 3))</f>
        <v>4.7879999999999998E-4</v>
      </c>
      <c r="AE4">
        <f>AE3+1</f>
        <v>2014</v>
      </c>
      <c r="AF4">
        <f t="shared" ref="AF4:AF67" si="16">INDEX(AB$3:AB$100,IFERROR(MATCH(AE4, AB$3:AB$100),1))</f>
        <v>2020</v>
      </c>
      <c r="AG4" cm="1">
        <f t="array" ref="AG4">IF(AF4&gt;=MAX($D$3:$D$100),MAX($D$3:$D$100),IF(AE4&lt;$D$3,$D$3,INDEX($D$3:$D$100,MATCH(AE4,$D$3:$D$100)+1)))</f>
        <v>2020</v>
      </c>
      <c r="AH4">
        <f t="shared" ref="AH4:AH67" si="17">INDEX(AC$3:AC$100,MATCH(AF4,AB$3:AB$100))</f>
        <v>5.1119999999999996E-4</v>
      </c>
      <c r="AI4">
        <f t="shared" ref="AI4:AI67" si="18">INDEX(AC$3:AC$100,MATCH(AG4,AB$3:AB$100))</f>
        <v>5.1119999999999996E-4</v>
      </c>
      <c r="AJ4">
        <f t="shared" ref="AJ4:AJ67" si="19">IF(AF4=AG4,AH4,AH4+(AI4-AH4)*((AE4-AF4)/(AG4-AF4)))</f>
        <v>5.1119999999999996E-4</v>
      </c>
      <c r="AK4" s="38">
        <f t="shared" ref="AK4:AK67" si="20">$AJ4*$B$12</f>
        <v>2.69658</v>
      </c>
      <c r="AL4">
        <f t="shared" si="3"/>
        <v>0</v>
      </c>
      <c r="AN4" s="1" cm="1">
        <f t="array" ref="AN4">IF(INDEX(Utilities!4:4,$B$15)="","",INDEX(Utilities!4:4,$B$15))</f>
        <v>2025</v>
      </c>
      <c r="AO4" s="1" cm="1">
        <f t="array" ref="AO4">IF(INDEX(Utilities!4:4,$B$15 + 4)="","",INDEX(Utilities!4:4,$B$15 + 4))</f>
        <v>1.008E-4</v>
      </c>
      <c r="AQ4">
        <f>AQ3+1</f>
        <v>2014</v>
      </c>
      <c r="AR4">
        <f t="shared" ref="AR4:AR67" si="21">INDEX(AN$3:AN$100,IFERROR(MATCH(AQ4, AN$3:AN$100),1))</f>
        <v>2020</v>
      </c>
      <c r="AS4" cm="1">
        <f t="array" ref="AS4">IF(AR4&gt;=MAX($D$3:$D$100),MAX($D$3:$D$100),IF(AQ4&lt;$D$3,$D$3,INDEX($D$3:$D$100,MATCH(AQ4,$D$3:$D$100)+1)))</f>
        <v>2020</v>
      </c>
      <c r="AT4">
        <f t="shared" ref="AT4:AT67" si="22">INDEX(AO$3:AO$100,MATCH(AR4,AN$3:AN$100))</f>
        <v>1.069E-4</v>
      </c>
      <c r="AU4">
        <f t="shared" ref="AU4:AU67" si="23">INDEX(AO$3:AO$100,MATCH(AS4,AN$3:AN$100))</f>
        <v>1.069E-4</v>
      </c>
      <c r="AV4">
        <f t="shared" ref="AV4:AV67" si="24">IF(AR4=AS4,AT4,AT4+(AU4-AT4)*((AQ4-AR4)/(AS4-AR4)))</f>
        <v>1.069E-4</v>
      </c>
      <c r="AW4" s="38">
        <f t="shared" ref="AW4:AW67" si="25">$AV4*$B$12</f>
        <v>0.56389749999999994</v>
      </c>
      <c r="AX4">
        <f t="shared" si="4"/>
        <v>0</v>
      </c>
      <c r="AZ4" s="1" cm="1">
        <f t="array" ref="AZ4">IF(INDEX(Utilities!4:4,$B$15)="","",INDEX(Utilities!4:4,$B$15))</f>
        <v>2025</v>
      </c>
      <c r="BA4" s="1" cm="1">
        <f t="array" ref="BA4">IF(INDEX(Utilities!4:4,$B$15 + 5)="","",INDEX(Utilities!4:4,$B$15 + 5))</f>
        <v>0.86040000000000005</v>
      </c>
      <c r="BC4">
        <f>BC3+1</f>
        <v>2014</v>
      </c>
      <c r="BD4">
        <f t="shared" ref="BD4:BD67" si="26">INDEX(AZ$3:AZ$100,IFERROR(MATCH(BC4, AZ$3:AZ$100),1))</f>
        <v>2020</v>
      </c>
      <c r="BE4" cm="1">
        <f t="array" ref="BE4">IF(BD4&gt;=MAX($D$3:$D$100),MAX($D$3:$D$100),IF(BC4&lt;$D$3,$D$3,INDEX($D$3:$D$100,MATCH(BC4,$D$3:$D$100)+1)))</f>
        <v>2020</v>
      </c>
      <c r="BF4">
        <f t="shared" ref="BF4:BF67" si="27">INDEX(BA$3:BA$100,MATCH(BD4,AZ$3:AZ$100))</f>
        <v>1.44</v>
      </c>
      <c r="BG4">
        <f t="shared" ref="BG4:BG67" si="28">INDEX(BA$3:BA$100,MATCH(BE4,AZ$3:AZ$100))</f>
        <v>1.44</v>
      </c>
      <c r="BH4">
        <f t="shared" ref="BH4:BH67" si="29">IF(BD4=BE4,BF4,BF4+(BG4-BF4)*((BC4-BD4)/(BE4-BD4)))</f>
        <v>1.44</v>
      </c>
      <c r="BI4" s="38">
        <f t="shared" ref="BI4:BI67" si="30">$BH4*$B$12</f>
        <v>7596</v>
      </c>
      <c r="BJ4">
        <f t="shared" si="5"/>
        <v>0</v>
      </c>
      <c r="BL4" s="1" cm="1">
        <f t="array" ref="BL4">IF(INDEX(Utilities!4:4,$B$15)="","",INDEX(Utilities!4:4,$B$15))</f>
        <v>2025</v>
      </c>
      <c r="BM4" s="1" cm="1">
        <f t="array" ref="BM4">IF(INDEX(Utilities!4:4,$B$15 + 6)="","",INDEX(Utilities!4:4,$B$15 + 6))</f>
        <v>4.8419999999999996</v>
      </c>
      <c r="BO4">
        <f>BO3+1</f>
        <v>2014</v>
      </c>
      <c r="BP4">
        <f t="shared" ref="BP4:BP67" si="31">INDEX(BL$3:BL$100,IFERROR(MATCH(BO4, BL$3:BL$100),1))</f>
        <v>2020</v>
      </c>
      <c r="BQ4" cm="1">
        <f t="array" ref="BQ4">IF(BP4&gt;=MAX($D$3:$D$100),MAX($D$3:$D$100),IF(BO4&lt;$D$3,$D$3,INDEX($D$3:$D$100,MATCH(BO4,$D$3:$D$100)+1)))</f>
        <v>2020</v>
      </c>
      <c r="BR4">
        <f t="shared" ref="BR4:BR67" si="32">INDEX(BM$3:BM$100,MATCH(BP4,BL$3:BL$100))</f>
        <v>5.4939999999999998</v>
      </c>
      <c r="BS4">
        <f t="shared" ref="BS4:BS67" si="33">INDEX(BM$3:BM$100,MATCH(BQ4,BL$3:BL$100))</f>
        <v>5.4939999999999998</v>
      </c>
      <c r="BT4">
        <f t="shared" ref="BT4:BT67" si="34">IF(BP4=BQ4,BR4,BR4+(BS4-BR4)*((BO4-BP4)/(BQ4-BP4)))</f>
        <v>5.4939999999999998</v>
      </c>
      <c r="BU4" s="38">
        <f t="shared" ref="BU4:BU67" si="35">$BT4*$B$12</f>
        <v>28980.85</v>
      </c>
      <c r="BV4">
        <f t="shared" si="6"/>
        <v>0</v>
      </c>
    </row>
    <row r="5" spans="1:74" x14ac:dyDescent="0.25">
      <c r="A5" t="s">
        <v>70</v>
      </c>
      <c r="B5" s="3">
        <f>INDEX('Input-output'!$B$10:'Input-output'!$B$11,MATCH($B$3,Referencer!$A$15:$A$16))</f>
        <v>0</v>
      </c>
      <c r="D5" s="1" cm="1">
        <f t="array" ref="D5">IF(INDEX(Utilities!5:5,$B$15)="","",INDEX(Utilities!5:5,$B$15))</f>
        <v>2030</v>
      </c>
      <c r="E5" s="1" cm="1">
        <f t="array" ref="E5">IF(INDEX(Utilities!5:5,$B$15 + 1)="","",INDEX(Utilities!5:5,$B$15 + 1))</f>
        <v>7.1279999999999996E-2</v>
      </c>
      <c r="G5">
        <f t="shared" ref="G5:G68" si="36">G4+1</f>
        <v>2015</v>
      </c>
      <c r="H5">
        <f t="shared" si="7"/>
        <v>2020</v>
      </c>
      <c r="I5" cm="1">
        <f t="array" ref="I5">IF(H5&gt;=MAX($D$3:$D$100),MAX($D$3:$D$100),IF(G5&lt;$D$3,$D$3,INDEX($D$3:$D$100,MATCH(G5,$D$3:$D$100)+1)))</f>
        <v>2020</v>
      </c>
      <c r="J5">
        <f t="shared" si="8"/>
        <v>0.13139999999999999</v>
      </c>
      <c r="K5">
        <f t="shared" si="9"/>
        <v>0.13139999999999999</v>
      </c>
      <c r="L5">
        <f t="shared" si="10"/>
        <v>0.13139999999999999</v>
      </c>
      <c r="M5" s="38">
        <f t="shared" si="0"/>
        <v>693.13499999999999</v>
      </c>
      <c r="N5">
        <f t="shared" si="1"/>
        <v>0</v>
      </c>
      <c r="P5" s="1" cm="1">
        <f t="array" ref="P5">IF(INDEX(Utilities!5:5,$B$15)="","",INDEX(Utilities!5:5,$B$15))</f>
        <v>2030</v>
      </c>
      <c r="Q5" s="1" cm="1">
        <f t="array" ref="Q5">IF(INDEX(Utilities!5:5,$B$15 + 2)="","",INDEX(Utilities!5:5,$B$15 + 2))</f>
        <v>4.6440000000000003E-5</v>
      </c>
      <c r="S5">
        <f t="shared" ref="S5:S68" si="37">S4+1</f>
        <v>2015</v>
      </c>
      <c r="T5">
        <f t="shared" si="11"/>
        <v>2020</v>
      </c>
      <c r="U5" cm="1">
        <f t="array" ref="U5">IF(T5&gt;=MAX($D$3:$D$100),MAX($D$3:$D$100),IF(S5&lt;$D$3,$D$3,INDEX($D$3:$D$100,MATCH(S5,$D$3:$D$100)+1)))</f>
        <v>2020</v>
      </c>
      <c r="V5">
        <f t="shared" si="12"/>
        <v>5.2200000000000002E-5</v>
      </c>
      <c r="W5">
        <f t="shared" si="13"/>
        <v>5.2200000000000002E-5</v>
      </c>
      <c r="X5">
        <f t="shared" si="14"/>
        <v>5.2200000000000002E-5</v>
      </c>
      <c r="Y5" s="38">
        <f t="shared" si="15"/>
        <v>0.27535500000000002</v>
      </c>
      <c r="Z5">
        <f t="shared" si="2"/>
        <v>0</v>
      </c>
      <c r="AB5" s="1" cm="1">
        <f t="array" ref="AB5">IF(INDEX(Utilities!5:5,$B$15)="","",INDEX(Utilities!5:5,$B$15))</f>
        <v>2030</v>
      </c>
      <c r="AC5" s="1" cm="1">
        <f t="array" ref="AC5">IF(INDEX(Utilities!5:5,$B$15 + 3)="","",INDEX(Utilities!5:5,$B$15 + 3))</f>
        <v>4.6079999999999998E-4</v>
      </c>
      <c r="AE5">
        <f t="shared" ref="AE5:AE68" si="38">AE4+1</f>
        <v>2015</v>
      </c>
      <c r="AF5">
        <f t="shared" si="16"/>
        <v>2020</v>
      </c>
      <c r="AG5" cm="1">
        <f t="array" ref="AG5">IF(AF5&gt;=MAX($D$3:$D$100),MAX($D$3:$D$100),IF(AE5&lt;$D$3,$D$3,INDEX($D$3:$D$100,MATCH(AE5,$D$3:$D$100)+1)))</f>
        <v>2020</v>
      </c>
      <c r="AH5">
        <f t="shared" si="17"/>
        <v>5.1119999999999996E-4</v>
      </c>
      <c r="AI5">
        <f t="shared" si="18"/>
        <v>5.1119999999999996E-4</v>
      </c>
      <c r="AJ5">
        <f t="shared" si="19"/>
        <v>5.1119999999999996E-4</v>
      </c>
      <c r="AK5" s="38">
        <f t="shared" si="20"/>
        <v>2.69658</v>
      </c>
      <c r="AL5">
        <f t="shared" si="3"/>
        <v>0</v>
      </c>
      <c r="AN5" s="1" cm="1">
        <f t="array" ref="AN5">IF(INDEX(Utilities!5:5,$B$15)="","",INDEX(Utilities!5:5,$B$15))</f>
        <v>2030</v>
      </c>
      <c r="AO5" s="1" cm="1">
        <f t="array" ref="AO5">IF(INDEX(Utilities!5:5,$B$15 + 4)="","",INDEX(Utilities!5:5,$B$15 + 4))</f>
        <v>9.7559999999999994E-5</v>
      </c>
      <c r="AQ5">
        <f t="shared" ref="AQ5:AQ68" si="39">AQ4+1</f>
        <v>2015</v>
      </c>
      <c r="AR5">
        <f t="shared" si="21"/>
        <v>2020</v>
      </c>
      <c r="AS5" cm="1">
        <f t="array" ref="AS5">IF(AR5&gt;=MAX($D$3:$D$100),MAX($D$3:$D$100),IF(AQ5&lt;$D$3,$D$3,INDEX($D$3:$D$100,MATCH(AQ5,$D$3:$D$100)+1)))</f>
        <v>2020</v>
      </c>
      <c r="AT5">
        <f t="shared" si="22"/>
        <v>1.069E-4</v>
      </c>
      <c r="AU5">
        <f t="shared" si="23"/>
        <v>1.069E-4</v>
      </c>
      <c r="AV5">
        <f t="shared" si="24"/>
        <v>1.069E-4</v>
      </c>
      <c r="AW5" s="38">
        <f t="shared" si="25"/>
        <v>0.56389749999999994</v>
      </c>
      <c r="AX5">
        <f t="shared" si="4"/>
        <v>0</v>
      </c>
      <c r="AZ5" s="1" cm="1">
        <f t="array" ref="AZ5">IF(INDEX(Utilities!5:5,$B$15)="","",INDEX(Utilities!5:5,$B$15))</f>
        <v>2030</v>
      </c>
      <c r="BA5" s="1" cm="1">
        <f t="array" ref="BA5">IF(INDEX(Utilities!5:5,$B$15 + 5)="","",INDEX(Utilities!5:5,$B$15 + 5))</f>
        <v>0.66959999999999997</v>
      </c>
      <c r="BC5">
        <f t="shared" ref="BC5:BC68" si="40">BC4+1</f>
        <v>2015</v>
      </c>
      <c r="BD5">
        <f t="shared" si="26"/>
        <v>2020</v>
      </c>
      <c r="BE5" cm="1">
        <f t="array" ref="BE5">IF(BD5&gt;=MAX($D$3:$D$100),MAX($D$3:$D$100),IF(BC5&lt;$D$3,$D$3,INDEX($D$3:$D$100,MATCH(BC5,$D$3:$D$100)+1)))</f>
        <v>2020</v>
      </c>
      <c r="BF5">
        <f t="shared" si="27"/>
        <v>1.44</v>
      </c>
      <c r="BG5">
        <f t="shared" si="28"/>
        <v>1.44</v>
      </c>
      <c r="BH5">
        <f t="shared" si="29"/>
        <v>1.44</v>
      </c>
      <c r="BI5" s="38">
        <f t="shared" si="30"/>
        <v>7596</v>
      </c>
      <c r="BJ5">
        <f t="shared" si="5"/>
        <v>0</v>
      </c>
      <c r="BL5" s="1" cm="1">
        <f t="array" ref="BL5">IF(INDEX(Utilities!5:5,$B$15)="","",INDEX(Utilities!5:5,$B$15))</f>
        <v>2030</v>
      </c>
      <c r="BM5" s="1" cm="1">
        <f t="array" ref="BM5">IF(INDEX(Utilities!5:5,$B$15 + 6)="","",INDEX(Utilities!5:5,$B$15 + 6))</f>
        <v>4.5828000000000007</v>
      </c>
      <c r="BO5">
        <f t="shared" ref="BO5:BO68" si="41">BO4+1</f>
        <v>2015</v>
      </c>
      <c r="BP5">
        <f t="shared" si="31"/>
        <v>2020</v>
      </c>
      <c r="BQ5" cm="1">
        <f t="array" ref="BQ5">IF(BP5&gt;=MAX($D$3:$D$100),MAX($D$3:$D$100),IF(BO5&lt;$D$3,$D$3,INDEX($D$3:$D$100,MATCH(BO5,$D$3:$D$100)+1)))</f>
        <v>2020</v>
      </c>
      <c r="BR5">
        <f t="shared" si="32"/>
        <v>5.4939999999999998</v>
      </c>
      <c r="BS5">
        <f t="shared" si="33"/>
        <v>5.4939999999999998</v>
      </c>
      <c r="BT5">
        <f t="shared" si="34"/>
        <v>5.4939999999999998</v>
      </c>
      <c r="BU5" s="38">
        <f t="shared" si="35"/>
        <v>28980.85</v>
      </c>
      <c r="BV5">
        <f t="shared" si="6"/>
        <v>0</v>
      </c>
    </row>
    <row r="6" spans="1:74" x14ac:dyDescent="0.25">
      <c r="B6" s="1">
        <f>INDEX(Referencer!$B$2:$C$12,MATCH('Input-output'!$B$4,Referencer!A2:A12,0),MATCH($B$3,Referencer!A15:$A$16))</f>
        <v>25</v>
      </c>
      <c r="D6" s="1" cm="1">
        <f t="array" ref="D6">IF(INDEX(Utilities!6:6,$B$15)="","",INDEX(Utilities!6:6,$B$15))</f>
        <v>2035</v>
      </c>
      <c r="E6" s="1" cm="1">
        <f t="array" ref="E6">IF(INDEX(Utilities!6:6,$B$15 + 1)="","",INDEX(Utilities!6:6,$B$15 + 1))</f>
        <v>6.8760000000000002E-2</v>
      </c>
      <c r="G6">
        <f t="shared" si="36"/>
        <v>2016</v>
      </c>
      <c r="H6">
        <f t="shared" si="7"/>
        <v>2020</v>
      </c>
      <c r="I6" cm="1">
        <f t="array" ref="I6">IF(H6&gt;=MAX($D$3:$D$100),MAX($D$3:$D$100),IF(G6&lt;$D$3,$D$3,INDEX($D$3:$D$100,MATCH(G6,$D$3:$D$100)+1)))</f>
        <v>2020</v>
      </c>
      <c r="J6">
        <f t="shared" si="8"/>
        <v>0.13139999999999999</v>
      </c>
      <c r="K6">
        <f t="shared" si="9"/>
        <v>0.13139999999999999</v>
      </c>
      <c r="L6">
        <f t="shared" si="10"/>
        <v>0.13139999999999999</v>
      </c>
      <c r="M6" s="38">
        <f t="shared" si="0"/>
        <v>693.13499999999999</v>
      </c>
      <c r="N6">
        <f t="shared" si="1"/>
        <v>0</v>
      </c>
      <c r="P6" s="1" cm="1">
        <f t="array" ref="P6">IF(INDEX(Utilities!6:6,$B$15)="","",INDEX(Utilities!6:6,$B$15))</f>
        <v>2035</v>
      </c>
      <c r="Q6" s="1" cm="1">
        <f t="array" ref="Q6">IF(INDEX(Utilities!6:6,$B$15 + 2)="","",INDEX(Utilities!6:6,$B$15 + 2))</f>
        <v>4.6440000000000003E-5</v>
      </c>
      <c r="S6">
        <f t="shared" si="37"/>
        <v>2016</v>
      </c>
      <c r="T6">
        <f t="shared" si="11"/>
        <v>2020</v>
      </c>
      <c r="U6" cm="1">
        <f t="array" ref="U6">IF(T6&gt;=MAX($D$3:$D$100),MAX($D$3:$D$100),IF(S6&lt;$D$3,$D$3,INDEX($D$3:$D$100,MATCH(S6,$D$3:$D$100)+1)))</f>
        <v>2020</v>
      </c>
      <c r="V6">
        <f t="shared" si="12"/>
        <v>5.2200000000000002E-5</v>
      </c>
      <c r="W6">
        <f t="shared" si="13"/>
        <v>5.2200000000000002E-5</v>
      </c>
      <c r="X6">
        <f t="shared" si="14"/>
        <v>5.2200000000000002E-5</v>
      </c>
      <c r="Y6" s="38">
        <f t="shared" si="15"/>
        <v>0.27535500000000002</v>
      </c>
      <c r="Z6">
        <f t="shared" si="2"/>
        <v>0</v>
      </c>
      <c r="AB6" s="1" cm="1">
        <f t="array" ref="AB6">IF(INDEX(Utilities!6:6,$B$15)="","",INDEX(Utilities!6:6,$B$15))</f>
        <v>2035</v>
      </c>
      <c r="AC6" s="1" cm="1">
        <f t="array" ref="AC6">IF(INDEX(Utilities!6:6,$B$15 + 3)="","",INDEX(Utilities!6:6,$B$15 + 3))</f>
        <v>4.6079999999999998E-4</v>
      </c>
      <c r="AE6">
        <f t="shared" si="38"/>
        <v>2016</v>
      </c>
      <c r="AF6">
        <f t="shared" si="16"/>
        <v>2020</v>
      </c>
      <c r="AG6" cm="1">
        <f t="array" ref="AG6">IF(AF6&gt;=MAX($D$3:$D$100),MAX($D$3:$D$100),IF(AE6&lt;$D$3,$D$3,INDEX($D$3:$D$100,MATCH(AE6,$D$3:$D$100)+1)))</f>
        <v>2020</v>
      </c>
      <c r="AH6">
        <f t="shared" si="17"/>
        <v>5.1119999999999996E-4</v>
      </c>
      <c r="AI6">
        <f t="shared" si="18"/>
        <v>5.1119999999999996E-4</v>
      </c>
      <c r="AJ6">
        <f t="shared" si="19"/>
        <v>5.1119999999999996E-4</v>
      </c>
      <c r="AK6" s="38">
        <f t="shared" si="20"/>
        <v>2.69658</v>
      </c>
      <c r="AL6">
        <f t="shared" si="3"/>
        <v>0</v>
      </c>
      <c r="AN6" s="1" cm="1">
        <f t="array" ref="AN6">IF(INDEX(Utilities!6:6,$B$15)="","",INDEX(Utilities!6:6,$B$15))</f>
        <v>2035</v>
      </c>
      <c r="AO6" s="1" cm="1">
        <f t="array" ref="AO6">IF(INDEX(Utilities!6:6,$B$15 + 4)="","",INDEX(Utilities!6:6,$B$15 + 4))</f>
        <v>9.7919999999999998E-5</v>
      </c>
      <c r="AQ6">
        <f t="shared" si="39"/>
        <v>2016</v>
      </c>
      <c r="AR6">
        <f t="shared" si="21"/>
        <v>2020</v>
      </c>
      <c r="AS6" cm="1">
        <f t="array" ref="AS6">IF(AR6&gt;=MAX($D$3:$D$100),MAX($D$3:$D$100),IF(AQ6&lt;$D$3,$D$3,INDEX($D$3:$D$100,MATCH(AQ6,$D$3:$D$100)+1)))</f>
        <v>2020</v>
      </c>
      <c r="AT6">
        <f t="shared" si="22"/>
        <v>1.069E-4</v>
      </c>
      <c r="AU6">
        <f t="shared" si="23"/>
        <v>1.069E-4</v>
      </c>
      <c r="AV6">
        <f t="shared" si="24"/>
        <v>1.069E-4</v>
      </c>
      <c r="AW6" s="38">
        <f t="shared" si="25"/>
        <v>0.56389749999999994</v>
      </c>
      <c r="AX6">
        <f t="shared" si="4"/>
        <v>0</v>
      </c>
      <c r="AZ6" s="1" cm="1">
        <f t="array" ref="AZ6">IF(INDEX(Utilities!6:6,$B$15)="","",INDEX(Utilities!6:6,$B$15))</f>
        <v>2035</v>
      </c>
      <c r="BA6" s="1" cm="1">
        <f t="array" ref="BA6">IF(INDEX(Utilities!6:6,$B$15 + 5)="","",INDEX(Utilities!6:6,$B$15 + 5))</f>
        <v>0.63</v>
      </c>
      <c r="BC6">
        <f t="shared" si="40"/>
        <v>2016</v>
      </c>
      <c r="BD6">
        <f t="shared" si="26"/>
        <v>2020</v>
      </c>
      <c r="BE6" cm="1">
        <f t="array" ref="BE6">IF(BD6&gt;=MAX($D$3:$D$100),MAX($D$3:$D$100),IF(BC6&lt;$D$3,$D$3,INDEX($D$3:$D$100,MATCH(BC6,$D$3:$D$100)+1)))</f>
        <v>2020</v>
      </c>
      <c r="BF6">
        <f t="shared" si="27"/>
        <v>1.44</v>
      </c>
      <c r="BG6">
        <f t="shared" si="28"/>
        <v>1.44</v>
      </c>
      <c r="BH6">
        <f t="shared" si="29"/>
        <v>1.44</v>
      </c>
      <c r="BI6" s="38">
        <f t="shared" si="30"/>
        <v>7596</v>
      </c>
      <c r="BJ6">
        <f t="shared" si="5"/>
        <v>0</v>
      </c>
      <c r="BL6" s="1" cm="1">
        <f t="array" ref="BL6">IF(INDEX(Utilities!6:6,$B$15)="","",INDEX(Utilities!6:6,$B$15))</f>
        <v>2035</v>
      </c>
      <c r="BM6" s="1" cm="1">
        <f t="array" ref="BM6">IF(INDEX(Utilities!6:6,$B$15 + 6)="","",INDEX(Utilities!6:6,$B$15 + 6))</f>
        <v>4.5792000000000002</v>
      </c>
      <c r="BO6">
        <f t="shared" si="41"/>
        <v>2016</v>
      </c>
      <c r="BP6">
        <f t="shared" si="31"/>
        <v>2020</v>
      </c>
      <c r="BQ6" cm="1">
        <f t="array" ref="BQ6">IF(BP6&gt;=MAX($D$3:$D$100),MAX($D$3:$D$100),IF(BO6&lt;$D$3,$D$3,INDEX($D$3:$D$100,MATCH(BO6,$D$3:$D$100)+1)))</f>
        <v>2020</v>
      </c>
      <c r="BR6">
        <f t="shared" si="32"/>
        <v>5.4939999999999998</v>
      </c>
      <c r="BS6">
        <f t="shared" si="33"/>
        <v>5.4939999999999998</v>
      </c>
      <c r="BT6">
        <f t="shared" si="34"/>
        <v>5.4939999999999998</v>
      </c>
      <c r="BU6" s="38">
        <f t="shared" si="35"/>
        <v>28980.85</v>
      </c>
      <c r="BV6">
        <f t="shared" si="6"/>
        <v>0</v>
      </c>
    </row>
    <row r="7" spans="1:74" x14ac:dyDescent="0.25">
      <c r="B7" s="1">
        <f>INDEX(Referencer!$D$2:$E$12,MATCH('Input-output'!$B$4,Referencer!A2:A12,0),MATCH($B$3,Referencer!A15:$A$16))</f>
        <v>800</v>
      </c>
      <c r="D7" s="1" cm="1">
        <f t="array" ref="D7">IF(INDEX(Utilities!7:7,$B$15)="","",INDEX(Utilities!7:7,$B$15))</f>
        <v>2040</v>
      </c>
      <c r="E7" s="1" cm="1">
        <f t="array" ref="E7">IF(INDEX(Utilities!7:7,$B$15 + 1)="","",INDEX(Utilities!7:7,$B$15 + 1))</f>
        <v>6.8040000000000003E-2</v>
      </c>
      <c r="G7">
        <f t="shared" si="36"/>
        <v>2017</v>
      </c>
      <c r="H7">
        <f t="shared" si="7"/>
        <v>2020</v>
      </c>
      <c r="I7" cm="1">
        <f t="array" ref="I7">IF(H7&gt;=MAX($D$3:$D$100),MAX($D$3:$D$100),IF(G7&lt;$D$3,$D$3,INDEX($D$3:$D$100,MATCH(G7,$D$3:$D$100)+1)))</f>
        <v>2020</v>
      </c>
      <c r="J7">
        <f t="shared" si="8"/>
        <v>0.13139999999999999</v>
      </c>
      <c r="K7">
        <f t="shared" si="9"/>
        <v>0.13139999999999999</v>
      </c>
      <c r="L7">
        <f t="shared" si="10"/>
        <v>0.13139999999999999</v>
      </c>
      <c r="M7" s="38">
        <f t="shared" si="0"/>
        <v>693.13499999999999</v>
      </c>
      <c r="N7">
        <f t="shared" si="1"/>
        <v>0</v>
      </c>
      <c r="P7" s="1" cm="1">
        <f t="array" ref="P7">IF(INDEX(Utilities!7:7,$B$15)="","",INDEX(Utilities!7:7,$B$15))</f>
        <v>2040</v>
      </c>
      <c r="Q7" s="1" cm="1">
        <f t="array" ref="Q7">IF(INDEX(Utilities!7:7,$B$15 + 2)="","",INDEX(Utilities!7:7,$B$15 + 2))</f>
        <v>4.5720000000000003E-5</v>
      </c>
      <c r="S7">
        <f t="shared" si="37"/>
        <v>2017</v>
      </c>
      <c r="T7">
        <f t="shared" si="11"/>
        <v>2020</v>
      </c>
      <c r="U7" cm="1">
        <f t="array" ref="U7">IF(T7&gt;=MAX($D$3:$D$100),MAX($D$3:$D$100),IF(S7&lt;$D$3,$D$3,INDEX($D$3:$D$100,MATCH(S7,$D$3:$D$100)+1)))</f>
        <v>2020</v>
      </c>
      <c r="V7">
        <f t="shared" si="12"/>
        <v>5.2200000000000002E-5</v>
      </c>
      <c r="W7">
        <f t="shared" si="13"/>
        <v>5.2200000000000002E-5</v>
      </c>
      <c r="X7">
        <f t="shared" si="14"/>
        <v>5.2200000000000002E-5</v>
      </c>
      <c r="Y7" s="38">
        <f t="shared" si="15"/>
        <v>0.27535500000000002</v>
      </c>
      <c r="Z7">
        <f t="shared" si="2"/>
        <v>0</v>
      </c>
      <c r="AB7" s="1" cm="1">
        <f t="array" ref="AB7">IF(INDEX(Utilities!7:7,$B$15)="","",INDEX(Utilities!7:7,$B$15))</f>
        <v>2040</v>
      </c>
      <c r="AC7" s="1" cm="1">
        <f t="array" ref="AC7">IF(INDEX(Utilities!7:7,$B$15 + 3)="","",INDEX(Utilities!7:7,$B$15 + 3))</f>
        <v>4.572E-4</v>
      </c>
      <c r="AE7">
        <f t="shared" si="38"/>
        <v>2017</v>
      </c>
      <c r="AF7">
        <f t="shared" si="16"/>
        <v>2020</v>
      </c>
      <c r="AG7" cm="1">
        <f t="array" ref="AG7">IF(AF7&gt;=MAX($D$3:$D$100),MAX($D$3:$D$100),IF(AE7&lt;$D$3,$D$3,INDEX($D$3:$D$100,MATCH(AE7,$D$3:$D$100)+1)))</f>
        <v>2020</v>
      </c>
      <c r="AH7">
        <f t="shared" si="17"/>
        <v>5.1119999999999996E-4</v>
      </c>
      <c r="AI7">
        <f t="shared" si="18"/>
        <v>5.1119999999999996E-4</v>
      </c>
      <c r="AJ7">
        <f t="shared" si="19"/>
        <v>5.1119999999999996E-4</v>
      </c>
      <c r="AK7" s="38">
        <f t="shared" si="20"/>
        <v>2.69658</v>
      </c>
      <c r="AL7">
        <f t="shared" si="3"/>
        <v>0</v>
      </c>
      <c r="AN7" s="1" cm="1">
        <f t="array" ref="AN7">IF(INDEX(Utilities!7:7,$B$15)="","",INDEX(Utilities!7:7,$B$15))</f>
        <v>2040</v>
      </c>
      <c r="AO7" s="1" cm="1">
        <f t="array" ref="AO7">IF(INDEX(Utilities!7:7,$B$15 + 4)="","",INDEX(Utilities!7:7,$B$15 + 4))</f>
        <v>9.6840000000000001E-5</v>
      </c>
      <c r="AQ7">
        <f t="shared" si="39"/>
        <v>2017</v>
      </c>
      <c r="AR7">
        <f t="shared" si="21"/>
        <v>2020</v>
      </c>
      <c r="AS7" cm="1">
        <f t="array" ref="AS7">IF(AR7&gt;=MAX($D$3:$D$100),MAX($D$3:$D$100),IF(AQ7&lt;$D$3,$D$3,INDEX($D$3:$D$100,MATCH(AQ7,$D$3:$D$100)+1)))</f>
        <v>2020</v>
      </c>
      <c r="AT7">
        <f t="shared" si="22"/>
        <v>1.069E-4</v>
      </c>
      <c r="AU7">
        <f t="shared" si="23"/>
        <v>1.069E-4</v>
      </c>
      <c r="AV7">
        <f t="shared" si="24"/>
        <v>1.069E-4</v>
      </c>
      <c r="AW7" s="38">
        <f t="shared" si="25"/>
        <v>0.56389749999999994</v>
      </c>
      <c r="AX7">
        <f t="shared" si="4"/>
        <v>0</v>
      </c>
      <c r="AZ7" s="1" cm="1">
        <f t="array" ref="AZ7">IF(INDEX(Utilities!7:7,$B$15)="","",INDEX(Utilities!7:7,$B$15))</f>
        <v>2040</v>
      </c>
      <c r="BA7" s="1" cm="1">
        <f t="array" ref="BA7">IF(INDEX(Utilities!7:7,$B$15 + 5)="","",INDEX(Utilities!7:7,$B$15 + 5))</f>
        <v>0.61919999999999997</v>
      </c>
      <c r="BC7">
        <f t="shared" si="40"/>
        <v>2017</v>
      </c>
      <c r="BD7">
        <f t="shared" si="26"/>
        <v>2020</v>
      </c>
      <c r="BE7" cm="1">
        <f t="array" ref="BE7">IF(BD7&gt;=MAX($D$3:$D$100),MAX($D$3:$D$100),IF(BC7&lt;$D$3,$D$3,INDEX($D$3:$D$100,MATCH(BC7,$D$3:$D$100)+1)))</f>
        <v>2020</v>
      </c>
      <c r="BF7">
        <f t="shared" si="27"/>
        <v>1.44</v>
      </c>
      <c r="BG7">
        <f t="shared" si="28"/>
        <v>1.44</v>
      </c>
      <c r="BH7">
        <f t="shared" si="29"/>
        <v>1.44</v>
      </c>
      <c r="BI7" s="38">
        <f t="shared" si="30"/>
        <v>7596</v>
      </c>
      <c r="BJ7">
        <f t="shared" si="5"/>
        <v>0</v>
      </c>
      <c r="BL7" s="1" cm="1">
        <f t="array" ref="BL7">IF(INDEX(Utilities!7:7,$B$15)="","",INDEX(Utilities!7:7,$B$15))</f>
        <v>2040</v>
      </c>
      <c r="BM7" s="1" cm="1">
        <f t="array" ref="BM7">IF(INDEX(Utilities!7:7,$B$15 + 6)="","",INDEX(Utilities!7:7,$B$15 + 6))</f>
        <v>4.5396000000000001</v>
      </c>
      <c r="BO7">
        <f t="shared" si="41"/>
        <v>2017</v>
      </c>
      <c r="BP7">
        <f t="shared" si="31"/>
        <v>2020</v>
      </c>
      <c r="BQ7" cm="1">
        <f t="array" ref="BQ7">IF(BP7&gt;=MAX($D$3:$D$100),MAX($D$3:$D$100),IF(BO7&lt;$D$3,$D$3,INDEX($D$3:$D$100,MATCH(BO7,$D$3:$D$100)+1)))</f>
        <v>2020</v>
      </c>
      <c r="BR7">
        <f t="shared" si="32"/>
        <v>5.4939999999999998</v>
      </c>
      <c r="BS7">
        <f t="shared" si="33"/>
        <v>5.4939999999999998</v>
      </c>
      <c r="BT7">
        <f t="shared" si="34"/>
        <v>5.4939999999999998</v>
      </c>
      <c r="BU7" s="38">
        <f t="shared" si="35"/>
        <v>28980.85</v>
      </c>
      <c r="BV7">
        <f t="shared" si="6"/>
        <v>0</v>
      </c>
    </row>
    <row r="8" spans="1:74" x14ac:dyDescent="0.25">
      <c r="A8" t="s">
        <v>74</v>
      </c>
      <c r="B8" s="2">
        <f>$B$6+($B$7/'Input-output'!$B$6)</f>
        <v>29.46927374301676</v>
      </c>
      <c r="D8" s="1" t="str" cm="1">
        <f t="array" ref="D8">IF(INDEX(Utilities!8:8,$B$15)="","",INDEX(Utilities!8:8,$B$15))</f>
        <v/>
      </c>
      <c r="E8" s="1" t="str" cm="1">
        <f t="array" ref="E8">IF(INDEX(Utilities!8:8,$B$15 + 1)="","",INDEX(Utilities!8:8,$B$15 + 1))</f>
        <v/>
      </c>
      <c r="G8">
        <f t="shared" si="36"/>
        <v>2018</v>
      </c>
      <c r="H8">
        <f t="shared" si="7"/>
        <v>2020</v>
      </c>
      <c r="I8" cm="1">
        <f t="array" ref="I8">IF(H8&gt;=MAX($D$3:$D$100),MAX($D$3:$D$100),IF(G8&lt;$D$3,$D$3,INDEX($D$3:$D$100,MATCH(G8,$D$3:$D$100)+1)))</f>
        <v>2020</v>
      </c>
      <c r="J8">
        <f t="shared" si="8"/>
        <v>0.13139999999999999</v>
      </c>
      <c r="K8">
        <f t="shared" si="9"/>
        <v>0.13139999999999999</v>
      </c>
      <c r="L8">
        <f t="shared" si="10"/>
        <v>0.13139999999999999</v>
      </c>
      <c r="M8" s="38">
        <f t="shared" si="0"/>
        <v>693.13499999999999</v>
      </c>
      <c r="N8">
        <f t="shared" si="1"/>
        <v>0</v>
      </c>
      <c r="P8" s="1" t="str" cm="1">
        <f t="array" ref="P8">IF(INDEX(Utilities!8:8,$B$15)="","",INDEX(Utilities!8:8,$B$15))</f>
        <v/>
      </c>
      <c r="Q8" s="1" t="str" cm="1">
        <f t="array" ref="Q8">IF(INDEX(Utilities!8:8,$B$15 + 2)="","",INDEX(Utilities!8:8,$B$15 + 2))</f>
        <v/>
      </c>
      <c r="S8">
        <f t="shared" si="37"/>
        <v>2018</v>
      </c>
      <c r="T8">
        <f t="shared" si="11"/>
        <v>2020</v>
      </c>
      <c r="U8" cm="1">
        <f t="array" ref="U8">IF(T8&gt;=MAX($D$3:$D$100),MAX($D$3:$D$100),IF(S8&lt;$D$3,$D$3,INDEX($D$3:$D$100,MATCH(S8,$D$3:$D$100)+1)))</f>
        <v>2020</v>
      </c>
      <c r="V8">
        <f t="shared" si="12"/>
        <v>5.2200000000000002E-5</v>
      </c>
      <c r="W8">
        <f t="shared" si="13"/>
        <v>5.2200000000000002E-5</v>
      </c>
      <c r="X8">
        <f t="shared" si="14"/>
        <v>5.2200000000000002E-5</v>
      </c>
      <c r="Y8" s="38">
        <f t="shared" si="15"/>
        <v>0.27535500000000002</v>
      </c>
      <c r="Z8">
        <f t="shared" si="2"/>
        <v>0</v>
      </c>
      <c r="AB8" s="1" t="str" cm="1">
        <f t="array" ref="AB8">IF(INDEX(Utilities!8:8,$B$15)="","",INDEX(Utilities!8:8,$B$15))</f>
        <v/>
      </c>
      <c r="AC8" s="1" t="str" cm="1">
        <f t="array" ref="AC8">IF(INDEX(Utilities!8:8,$B$15 + 3)="","",INDEX(Utilities!8:8,$B$15 + 3))</f>
        <v/>
      </c>
      <c r="AE8">
        <f t="shared" si="38"/>
        <v>2018</v>
      </c>
      <c r="AF8">
        <f t="shared" si="16"/>
        <v>2020</v>
      </c>
      <c r="AG8" cm="1">
        <f t="array" ref="AG8">IF(AF8&gt;=MAX($D$3:$D$100),MAX($D$3:$D$100),IF(AE8&lt;$D$3,$D$3,INDEX($D$3:$D$100,MATCH(AE8,$D$3:$D$100)+1)))</f>
        <v>2020</v>
      </c>
      <c r="AH8">
        <f t="shared" si="17"/>
        <v>5.1119999999999996E-4</v>
      </c>
      <c r="AI8">
        <f t="shared" si="18"/>
        <v>5.1119999999999996E-4</v>
      </c>
      <c r="AJ8">
        <f t="shared" si="19"/>
        <v>5.1119999999999996E-4</v>
      </c>
      <c r="AK8" s="38">
        <f t="shared" si="20"/>
        <v>2.69658</v>
      </c>
      <c r="AL8">
        <f t="shared" si="3"/>
        <v>0</v>
      </c>
      <c r="AN8" s="1" t="str" cm="1">
        <f t="array" ref="AN8">IF(INDEX(Utilities!8:8,$B$15)="","",INDEX(Utilities!8:8,$B$15))</f>
        <v/>
      </c>
      <c r="AO8" s="1" t="str" cm="1">
        <f t="array" ref="AO8">IF(INDEX(Utilities!8:8,$B$15 + 4)="","",INDEX(Utilities!8:8,$B$15 + 4))</f>
        <v/>
      </c>
      <c r="AQ8">
        <f t="shared" si="39"/>
        <v>2018</v>
      </c>
      <c r="AR8">
        <f t="shared" si="21"/>
        <v>2020</v>
      </c>
      <c r="AS8" cm="1">
        <f t="array" ref="AS8">IF(AR8&gt;=MAX($D$3:$D$100),MAX($D$3:$D$100),IF(AQ8&lt;$D$3,$D$3,INDEX($D$3:$D$100,MATCH(AQ8,$D$3:$D$100)+1)))</f>
        <v>2020</v>
      </c>
      <c r="AT8">
        <f t="shared" si="22"/>
        <v>1.069E-4</v>
      </c>
      <c r="AU8">
        <f t="shared" si="23"/>
        <v>1.069E-4</v>
      </c>
      <c r="AV8">
        <f t="shared" si="24"/>
        <v>1.069E-4</v>
      </c>
      <c r="AW8" s="38">
        <f t="shared" si="25"/>
        <v>0.56389749999999994</v>
      </c>
      <c r="AX8">
        <f t="shared" si="4"/>
        <v>0</v>
      </c>
      <c r="AZ8" s="1" t="str" cm="1">
        <f t="array" ref="AZ8">IF(INDEX(Utilities!8:8,$B$15)="","",INDEX(Utilities!8:8,$B$15))</f>
        <v/>
      </c>
      <c r="BA8" s="1" t="str" cm="1">
        <f t="array" ref="BA8">IF(INDEX(Utilities!8:8,$B$15 + 5)="","",INDEX(Utilities!8:8,$B$15 + 5))</f>
        <v/>
      </c>
      <c r="BC8">
        <f t="shared" si="40"/>
        <v>2018</v>
      </c>
      <c r="BD8">
        <f t="shared" si="26"/>
        <v>2020</v>
      </c>
      <c r="BE8" cm="1">
        <f t="array" ref="BE8">IF(BD8&gt;=MAX($D$3:$D$100),MAX($D$3:$D$100),IF(BC8&lt;$D$3,$D$3,INDEX($D$3:$D$100,MATCH(BC8,$D$3:$D$100)+1)))</f>
        <v>2020</v>
      </c>
      <c r="BF8">
        <f t="shared" si="27"/>
        <v>1.44</v>
      </c>
      <c r="BG8">
        <f t="shared" si="28"/>
        <v>1.44</v>
      </c>
      <c r="BH8">
        <f t="shared" si="29"/>
        <v>1.44</v>
      </c>
      <c r="BI8" s="38">
        <f t="shared" si="30"/>
        <v>7596</v>
      </c>
      <c r="BJ8">
        <f t="shared" si="5"/>
        <v>0</v>
      </c>
      <c r="BL8" s="1" t="str" cm="1">
        <f t="array" ref="BL8">IF(INDEX(Utilities!8:8,$B$15)="","",INDEX(Utilities!8:8,$B$15))</f>
        <v/>
      </c>
      <c r="BM8" s="1" t="str" cm="1">
        <f t="array" ref="BM8">IF(INDEX(Utilities!8:8,$B$15 + 6)="","",INDEX(Utilities!8:8,$B$15 + 6))</f>
        <v/>
      </c>
      <c r="BO8">
        <f t="shared" si="41"/>
        <v>2018</v>
      </c>
      <c r="BP8">
        <f t="shared" si="31"/>
        <v>2020</v>
      </c>
      <c r="BQ8" cm="1">
        <f t="array" ref="BQ8">IF(BP8&gt;=MAX($D$3:$D$100),MAX($D$3:$D$100),IF(BO8&lt;$D$3,$D$3,INDEX($D$3:$D$100,MATCH(BO8,$D$3:$D$100)+1)))</f>
        <v>2020</v>
      </c>
      <c r="BR8">
        <f t="shared" si="32"/>
        <v>5.4939999999999998</v>
      </c>
      <c r="BS8">
        <f t="shared" si="33"/>
        <v>5.4939999999999998</v>
      </c>
      <c r="BT8">
        <f t="shared" si="34"/>
        <v>5.4939999999999998</v>
      </c>
      <c r="BU8" s="38">
        <f t="shared" si="35"/>
        <v>28980.85</v>
      </c>
      <c r="BV8">
        <f t="shared" si="6"/>
        <v>0</v>
      </c>
    </row>
    <row r="9" spans="1:74" x14ac:dyDescent="0.25">
      <c r="A9" t="s">
        <v>75</v>
      </c>
      <c r="B9" s="2">
        <f>IFERROR(B4/(B4-B5),1)</f>
        <v>1</v>
      </c>
      <c r="D9" s="1" t="str" cm="1">
        <f t="array" ref="D9">IF(INDEX(Utilities!9:9,$B$15)="","",INDEX(Utilities!9:9,$B$15))</f>
        <v/>
      </c>
      <c r="E9" s="1" t="str" cm="1">
        <f t="array" ref="E9">IF(INDEX(Utilities!9:9,$B$15 + 1)="","",INDEX(Utilities!9:9,$B$15 + 1))</f>
        <v/>
      </c>
      <c r="G9">
        <f t="shared" si="36"/>
        <v>2019</v>
      </c>
      <c r="H9">
        <f t="shared" si="7"/>
        <v>2020</v>
      </c>
      <c r="I9" cm="1">
        <f t="array" ref="I9">IF(H9&gt;=MAX($D$3:$D$100),MAX($D$3:$D$100),IF(G9&lt;$D$3,$D$3,INDEX($D$3:$D$100,MATCH(G9,$D$3:$D$100)+1)))</f>
        <v>2020</v>
      </c>
      <c r="J9">
        <f t="shared" si="8"/>
        <v>0.13139999999999999</v>
      </c>
      <c r="K9">
        <f t="shared" si="9"/>
        <v>0.13139999999999999</v>
      </c>
      <c r="L9">
        <f t="shared" si="10"/>
        <v>0.13139999999999999</v>
      </c>
      <c r="M9" s="38">
        <f t="shared" si="0"/>
        <v>693.13499999999999</v>
      </c>
      <c r="N9">
        <f t="shared" si="1"/>
        <v>0</v>
      </c>
      <c r="P9" s="1" t="str" cm="1">
        <f t="array" ref="P9">IF(INDEX(Utilities!9:9,$B$15)="","",INDEX(Utilities!9:9,$B$15))</f>
        <v/>
      </c>
      <c r="Q9" s="1" t="str" cm="1">
        <f t="array" ref="Q9">IF(INDEX(Utilities!9:9,$B$15 + 2)="","",INDEX(Utilities!9:9,$B$15 + 2))</f>
        <v/>
      </c>
      <c r="S9">
        <f t="shared" si="37"/>
        <v>2019</v>
      </c>
      <c r="T9">
        <f t="shared" si="11"/>
        <v>2020</v>
      </c>
      <c r="U9" cm="1">
        <f t="array" ref="U9">IF(T9&gt;=MAX($D$3:$D$100),MAX($D$3:$D$100),IF(S9&lt;$D$3,$D$3,INDEX($D$3:$D$100,MATCH(S9,$D$3:$D$100)+1)))</f>
        <v>2020</v>
      </c>
      <c r="V9">
        <f t="shared" si="12"/>
        <v>5.2200000000000002E-5</v>
      </c>
      <c r="W9">
        <f t="shared" si="13"/>
        <v>5.2200000000000002E-5</v>
      </c>
      <c r="X9">
        <f t="shared" si="14"/>
        <v>5.2200000000000002E-5</v>
      </c>
      <c r="Y9" s="38">
        <f t="shared" si="15"/>
        <v>0.27535500000000002</v>
      </c>
      <c r="Z9">
        <f t="shared" si="2"/>
        <v>0</v>
      </c>
      <c r="AB9" s="1" t="str" cm="1">
        <f t="array" ref="AB9">IF(INDEX(Utilities!9:9,$B$15)="","",INDEX(Utilities!9:9,$B$15))</f>
        <v/>
      </c>
      <c r="AC9" s="1" t="str" cm="1">
        <f t="array" ref="AC9">IF(INDEX(Utilities!9:9,$B$15 + 3)="","",INDEX(Utilities!9:9,$B$15 + 3))</f>
        <v/>
      </c>
      <c r="AE9">
        <f t="shared" si="38"/>
        <v>2019</v>
      </c>
      <c r="AF9">
        <f t="shared" si="16"/>
        <v>2020</v>
      </c>
      <c r="AG9" cm="1">
        <f t="array" ref="AG9">IF(AF9&gt;=MAX($D$3:$D$100),MAX($D$3:$D$100),IF(AE9&lt;$D$3,$D$3,INDEX($D$3:$D$100,MATCH(AE9,$D$3:$D$100)+1)))</f>
        <v>2020</v>
      </c>
      <c r="AH9">
        <f t="shared" si="17"/>
        <v>5.1119999999999996E-4</v>
      </c>
      <c r="AI9">
        <f t="shared" si="18"/>
        <v>5.1119999999999996E-4</v>
      </c>
      <c r="AJ9">
        <f t="shared" si="19"/>
        <v>5.1119999999999996E-4</v>
      </c>
      <c r="AK9" s="38">
        <f t="shared" si="20"/>
        <v>2.69658</v>
      </c>
      <c r="AL9">
        <f t="shared" si="3"/>
        <v>0</v>
      </c>
      <c r="AN9" s="1" t="str" cm="1">
        <f t="array" ref="AN9">IF(INDEX(Utilities!9:9,$B$15)="","",INDEX(Utilities!9:9,$B$15))</f>
        <v/>
      </c>
      <c r="AO9" s="1" t="str" cm="1">
        <f t="array" ref="AO9">IF(INDEX(Utilities!9:9,$B$15 + 4)="","",INDEX(Utilities!9:9,$B$15 + 4))</f>
        <v/>
      </c>
      <c r="AQ9">
        <f t="shared" si="39"/>
        <v>2019</v>
      </c>
      <c r="AR9">
        <f t="shared" si="21"/>
        <v>2020</v>
      </c>
      <c r="AS9" cm="1">
        <f t="array" ref="AS9">IF(AR9&gt;=MAX($D$3:$D$100),MAX($D$3:$D$100),IF(AQ9&lt;$D$3,$D$3,INDEX($D$3:$D$100,MATCH(AQ9,$D$3:$D$100)+1)))</f>
        <v>2020</v>
      </c>
      <c r="AT9">
        <f t="shared" si="22"/>
        <v>1.069E-4</v>
      </c>
      <c r="AU9">
        <f t="shared" si="23"/>
        <v>1.069E-4</v>
      </c>
      <c r="AV9">
        <f t="shared" si="24"/>
        <v>1.069E-4</v>
      </c>
      <c r="AW9" s="38">
        <f t="shared" si="25"/>
        <v>0.56389749999999994</v>
      </c>
      <c r="AX9">
        <f t="shared" si="4"/>
        <v>0</v>
      </c>
      <c r="AZ9" s="1" t="str" cm="1">
        <f t="array" ref="AZ9">IF(INDEX(Utilities!9:9,$B$15)="","",INDEX(Utilities!9:9,$B$15))</f>
        <v/>
      </c>
      <c r="BA9" s="1" t="str" cm="1">
        <f t="array" ref="BA9">IF(INDEX(Utilities!9:9,$B$15 + 5)="","",INDEX(Utilities!9:9,$B$15 + 5))</f>
        <v/>
      </c>
      <c r="BC9">
        <f t="shared" si="40"/>
        <v>2019</v>
      </c>
      <c r="BD9">
        <f t="shared" si="26"/>
        <v>2020</v>
      </c>
      <c r="BE9" cm="1">
        <f t="array" ref="BE9">IF(BD9&gt;=MAX($D$3:$D$100),MAX($D$3:$D$100),IF(BC9&lt;$D$3,$D$3,INDEX($D$3:$D$100,MATCH(BC9,$D$3:$D$100)+1)))</f>
        <v>2020</v>
      </c>
      <c r="BF9">
        <f t="shared" si="27"/>
        <v>1.44</v>
      </c>
      <c r="BG9">
        <f t="shared" si="28"/>
        <v>1.44</v>
      </c>
      <c r="BH9">
        <f t="shared" si="29"/>
        <v>1.44</v>
      </c>
      <c r="BI9" s="38">
        <f t="shared" si="30"/>
        <v>7596</v>
      </c>
      <c r="BJ9">
        <f t="shared" si="5"/>
        <v>0</v>
      </c>
      <c r="BL9" s="1" t="str" cm="1">
        <f t="array" ref="BL9">IF(INDEX(Utilities!9:9,$B$15)="","",INDEX(Utilities!9:9,$B$15))</f>
        <v/>
      </c>
      <c r="BM9" s="1" t="str" cm="1">
        <f t="array" ref="BM9">IF(INDEX(Utilities!9:9,$B$15 + 6)="","",INDEX(Utilities!9:9,$B$15 + 6))</f>
        <v/>
      </c>
      <c r="BO9">
        <f t="shared" si="41"/>
        <v>2019</v>
      </c>
      <c r="BP9">
        <f t="shared" si="31"/>
        <v>2020</v>
      </c>
      <c r="BQ9" cm="1">
        <f t="array" ref="BQ9">IF(BP9&gt;=MAX($D$3:$D$100),MAX($D$3:$D$100),IF(BO9&lt;$D$3,$D$3,INDEX($D$3:$D$100,MATCH(BO9,$D$3:$D$100)+1)))</f>
        <v>2020</v>
      </c>
      <c r="BR9">
        <f t="shared" si="32"/>
        <v>5.4939999999999998</v>
      </c>
      <c r="BS9">
        <f t="shared" si="33"/>
        <v>5.4939999999999998</v>
      </c>
      <c r="BT9">
        <f t="shared" si="34"/>
        <v>5.4939999999999998</v>
      </c>
      <c r="BU9" s="38">
        <f t="shared" si="35"/>
        <v>28980.85</v>
      </c>
      <c r="BV9">
        <f t="shared" si="6"/>
        <v>0</v>
      </c>
    </row>
    <row r="10" spans="1:74" x14ac:dyDescent="0.25">
      <c r="A10" t="s">
        <v>76</v>
      </c>
      <c r="B10" s="2">
        <f>$B$8*$B$9</f>
        <v>29.46927374301676</v>
      </c>
      <c r="D10" s="1" t="str" cm="1">
        <f t="array" ref="D10">IF(INDEX(Utilities!10:10,$B$15)="","",INDEX(Utilities!10:10,$B$15))</f>
        <v/>
      </c>
      <c r="E10" s="1" t="str" cm="1">
        <f t="array" ref="E10">IF(INDEX(Utilities!10:10,$B$15 + 1)="","",INDEX(Utilities!10:10,$B$15 + 1))</f>
        <v/>
      </c>
      <c r="G10">
        <f t="shared" si="36"/>
        <v>2020</v>
      </c>
      <c r="H10">
        <f t="shared" si="7"/>
        <v>2020</v>
      </c>
      <c r="I10" cm="1">
        <f t="array" ref="I10">IF(H10&gt;=MAX($D$3:$D$100),MAX($D$3:$D$100),IF(G10&lt;$D$3,$D$3,INDEX($D$3:$D$100,MATCH(G10,$D$3:$D$100)+1)))</f>
        <v>2025</v>
      </c>
      <c r="J10">
        <f t="shared" si="8"/>
        <v>0.13139999999999999</v>
      </c>
      <c r="K10">
        <f t="shared" si="9"/>
        <v>8.7840000000000001E-2</v>
      </c>
      <c r="L10">
        <f t="shared" si="10"/>
        <v>0.13139999999999999</v>
      </c>
      <c r="M10" s="38">
        <f t="shared" si="0"/>
        <v>693.13499999999999</v>
      </c>
      <c r="N10">
        <f t="shared" si="1"/>
        <v>0</v>
      </c>
      <c r="P10" s="1" t="str" cm="1">
        <f t="array" ref="P10">IF(INDEX(Utilities!10:10,$B$15)="","",INDEX(Utilities!10:10,$B$15))</f>
        <v/>
      </c>
      <c r="Q10" s="1" t="str" cm="1">
        <f t="array" ref="Q10">IF(INDEX(Utilities!10:10,$B$15 + 2)="","",INDEX(Utilities!10:10,$B$15 + 2))</f>
        <v/>
      </c>
      <c r="S10">
        <f t="shared" si="37"/>
        <v>2020</v>
      </c>
      <c r="T10">
        <f t="shared" si="11"/>
        <v>2020</v>
      </c>
      <c r="U10" cm="1">
        <f t="array" ref="U10">IF(T10&gt;=MAX($D$3:$D$100),MAX($D$3:$D$100),IF(S10&lt;$D$3,$D$3,INDEX($D$3:$D$100,MATCH(S10,$D$3:$D$100)+1)))</f>
        <v>2025</v>
      </c>
      <c r="V10">
        <f t="shared" si="12"/>
        <v>5.2200000000000002E-5</v>
      </c>
      <c r="W10">
        <f t="shared" si="13"/>
        <v>4.8239999999999999E-5</v>
      </c>
      <c r="X10">
        <f t="shared" si="14"/>
        <v>5.2200000000000002E-5</v>
      </c>
      <c r="Y10" s="38">
        <f t="shared" si="15"/>
        <v>0.27535500000000002</v>
      </c>
      <c r="Z10">
        <f t="shared" si="2"/>
        <v>0</v>
      </c>
      <c r="AB10" s="1" t="str" cm="1">
        <f t="array" ref="AB10">IF(INDEX(Utilities!10:10,$B$15)="","",INDEX(Utilities!10:10,$B$15))</f>
        <v/>
      </c>
      <c r="AC10" s="1" t="str" cm="1">
        <f t="array" ref="AC10">IF(INDEX(Utilities!10:10,$B$15 + 3)="","",INDEX(Utilities!10:10,$B$15 + 3))</f>
        <v/>
      </c>
      <c r="AE10">
        <f t="shared" si="38"/>
        <v>2020</v>
      </c>
      <c r="AF10">
        <f t="shared" si="16"/>
        <v>2020</v>
      </c>
      <c r="AG10" cm="1">
        <f t="array" ref="AG10">IF(AF10&gt;=MAX($D$3:$D$100),MAX($D$3:$D$100),IF(AE10&lt;$D$3,$D$3,INDEX($D$3:$D$100,MATCH(AE10,$D$3:$D$100)+1)))</f>
        <v>2025</v>
      </c>
      <c r="AH10">
        <f t="shared" si="17"/>
        <v>5.1119999999999996E-4</v>
      </c>
      <c r="AI10">
        <f t="shared" si="18"/>
        <v>4.7879999999999998E-4</v>
      </c>
      <c r="AJ10">
        <f t="shared" si="19"/>
        <v>5.1119999999999996E-4</v>
      </c>
      <c r="AK10" s="38">
        <f t="shared" si="20"/>
        <v>2.69658</v>
      </c>
      <c r="AL10">
        <f t="shared" si="3"/>
        <v>0</v>
      </c>
      <c r="AN10" s="1" t="str" cm="1">
        <f t="array" ref="AN10">IF(INDEX(Utilities!10:10,$B$15)="","",INDEX(Utilities!10:10,$B$15))</f>
        <v/>
      </c>
      <c r="AO10" s="1" t="str" cm="1">
        <f t="array" ref="AO10">IF(INDEX(Utilities!10:10,$B$15 + 4)="","",INDEX(Utilities!10:10,$B$15 + 4))</f>
        <v/>
      </c>
      <c r="AQ10">
        <f t="shared" si="39"/>
        <v>2020</v>
      </c>
      <c r="AR10">
        <f t="shared" si="21"/>
        <v>2020</v>
      </c>
      <c r="AS10" cm="1">
        <f t="array" ref="AS10">IF(AR10&gt;=MAX($D$3:$D$100),MAX($D$3:$D$100),IF(AQ10&lt;$D$3,$D$3,INDEX($D$3:$D$100,MATCH(AQ10,$D$3:$D$100)+1)))</f>
        <v>2025</v>
      </c>
      <c r="AT10">
        <f t="shared" si="22"/>
        <v>1.069E-4</v>
      </c>
      <c r="AU10">
        <f t="shared" si="23"/>
        <v>1.008E-4</v>
      </c>
      <c r="AV10">
        <f t="shared" si="24"/>
        <v>1.069E-4</v>
      </c>
      <c r="AW10" s="38">
        <f t="shared" si="25"/>
        <v>0.56389749999999994</v>
      </c>
      <c r="AX10">
        <f t="shared" si="4"/>
        <v>0</v>
      </c>
      <c r="AZ10" s="1" t="str" cm="1">
        <f t="array" ref="AZ10">IF(INDEX(Utilities!10:10,$B$15)="","",INDEX(Utilities!10:10,$B$15))</f>
        <v/>
      </c>
      <c r="BA10" s="1" t="str" cm="1">
        <f t="array" ref="BA10">IF(INDEX(Utilities!10:10,$B$15 + 5)="","",INDEX(Utilities!10:10,$B$15 + 5))</f>
        <v/>
      </c>
      <c r="BC10">
        <f t="shared" si="40"/>
        <v>2020</v>
      </c>
      <c r="BD10">
        <f t="shared" si="26"/>
        <v>2020</v>
      </c>
      <c r="BE10" cm="1">
        <f t="array" ref="BE10">IF(BD10&gt;=MAX($D$3:$D$100),MAX($D$3:$D$100),IF(BC10&lt;$D$3,$D$3,INDEX($D$3:$D$100,MATCH(BC10,$D$3:$D$100)+1)))</f>
        <v>2025</v>
      </c>
      <c r="BF10">
        <f t="shared" si="27"/>
        <v>1.44</v>
      </c>
      <c r="BG10">
        <f t="shared" si="28"/>
        <v>0.86040000000000005</v>
      </c>
      <c r="BH10">
        <f t="shared" si="29"/>
        <v>1.44</v>
      </c>
      <c r="BI10" s="38">
        <f t="shared" si="30"/>
        <v>7596</v>
      </c>
      <c r="BJ10">
        <f t="shared" si="5"/>
        <v>0</v>
      </c>
      <c r="BL10" s="1" t="str" cm="1">
        <f t="array" ref="BL10">IF(INDEX(Utilities!10:10,$B$15)="","",INDEX(Utilities!10:10,$B$15))</f>
        <v/>
      </c>
      <c r="BM10" s="1" t="str" cm="1">
        <f t="array" ref="BM10">IF(INDEX(Utilities!10:10,$B$15 + 6)="","",INDEX(Utilities!10:10,$B$15 + 6))</f>
        <v/>
      </c>
      <c r="BO10">
        <f t="shared" si="41"/>
        <v>2020</v>
      </c>
      <c r="BP10">
        <f t="shared" si="31"/>
        <v>2020</v>
      </c>
      <c r="BQ10" cm="1">
        <f t="array" ref="BQ10">IF(BP10&gt;=MAX($D$3:$D$100),MAX($D$3:$D$100),IF(BO10&lt;$D$3,$D$3,INDEX($D$3:$D$100,MATCH(BO10,$D$3:$D$100)+1)))</f>
        <v>2025</v>
      </c>
      <c r="BR10">
        <f t="shared" si="32"/>
        <v>5.4939999999999998</v>
      </c>
      <c r="BS10">
        <f t="shared" si="33"/>
        <v>4.8419999999999996</v>
      </c>
      <c r="BT10">
        <f t="shared" si="34"/>
        <v>5.4939999999999998</v>
      </c>
      <c r="BU10" s="38">
        <f t="shared" si="35"/>
        <v>28980.85</v>
      </c>
      <c r="BV10">
        <f t="shared" si="6"/>
        <v>0</v>
      </c>
    </row>
    <row r="11" spans="1:74" x14ac:dyDescent="0.25">
      <c r="A11" t="s">
        <v>64</v>
      </c>
      <c r="B11" s="4">
        <f>IF(B3=Referencer!$A$15,'Input-output'!$B$9,0)</f>
        <v>0</v>
      </c>
      <c r="D11" s="1" t="str" cm="1">
        <f t="array" ref="D11">IF(INDEX(Utilities!11:11,$B$15)="","",INDEX(Utilities!11:11,$B$15))</f>
        <v/>
      </c>
      <c r="E11" s="1" t="str" cm="1">
        <f t="array" ref="E11">IF(INDEX(Utilities!11:11,$B$15 + 1)="","",INDEX(Utilities!11:11,$B$15 + 1))</f>
        <v/>
      </c>
      <c r="G11">
        <f t="shared" si="36"/>
        <v>2021</v>
      </c>
      <c r="H11">
        <f t="shared" si="7"/>
        <v>2020</v>
      </c>
      <c r="I11" cm="1">
        <f t="array" ref="I11">IF(H11&gt;=MAX($D$3:$D$100),MAX($D$3:$D$100),IF(G11&lt;$D$3,$D$3,INDEX($D$3:$D$100,MATCH(G11,$D$3:$D$100)+1)))</f>
        <v>2025</v>
      </c>
      <c r="J11">
        <f t="shared" si="8"/>
        <v>0.13139999999999999</v>
      </c>
      <c r="K11">
        <f t="shared" si="9"/>
        <v>8.7840000000000001E-2</v>
      </c>
      <c r="L11">
        <f t="shared" si="10"/>
        <v>0.12268799999999999</v>
      </c>
      <c r="M11" s="38">
        <f t="shared" si="0"/>
        <v>647.17919999999992</v>
      </c>
      <c r="N11">
        <f t="shared" si="1"/>
        <v>0</v>
      </c>
      <c r="P11" s="1" t="str" cm="1">
        <f t="array" ref="P11">IF(INDEX(Utilities!11:11,$B$15)="","",INDEX(Utilities!11:11,$B$15))</f>
        <v/>
      </c>
      <c r="Q11" s="1" t="str" cm="1">
        <f t="array" ref="Q11">IF(INDEX(Utilities!11:11,$B$15 + 2)="","",INDEX(Utilities!11:11,$B$15 + 2))</f>
        <v/>
      </c>
      <c r="S11">
        <f t="shared" si="37"/>
        <v>2021</v>
      </c>
      <c r="T11">
        <f t="shared" si="11"/>
        <v>2020</v>
      </c>
      <c r="U11" cm="1">
        <f t="array" ref="U11">IF(T11&gt;=MAX($D$3:$D$100),MAX($D$3:$D$100),IF(S11&lt;$D$3,$D$3,INDEX($D$3:$D$100,MATCH(S11,$D$3:$D$100)+1)))</f>
        <v>2025</v>
      </c>
      <c r="V11">
        <f t="shared" si="12"/>
        <v>5.2200000000000002E-5</v>
      </c>
      <c r="W11">
        <f t="shared" si="13"/>
        <v>4.8239999999999999E-5</v>
      </c>
      <c r="X11">
        <f t="shared" si="14"/>
        <v>5.1408E-5</v>
      </c>
      <c r="Y11" s="38">
        <f t="shared" si="15"/>
        <v>0.27117720000000001</v>
      </c>
      <c r="Z11">
        <f t="shared" si="2"/>
        <v>0</v>
      </c>
      <c r="AB11" s="1" t="str" cm="1">
        <f t="array" ref="AB11">IF(INDEX(Utilities!11:11,$B$15)="","",INDEX(Utilities!11:11,$B$15))</f>
        <v/>
      </c>
      <c r="AC11" s="1" t="str" cm="1">
        <f t="array" ref="AC11">IF(INDEX(Utilities!11:11,$B$15 + 3)="","",INDEX(Utilities!11:11,$B$15 + 3))</f>
        <v/>
      </c>
      <c r="AE11">
        <f t="shared" si="38"/>
        <v>2021</v>
      </c>
      <c r="AF11">
        <f t="shared" si="16"/>
        <v>2020</v>
      </c>
      <c r="AG11" cm="1">
        <f t="array" ref="AG11">IF(AF11&gt;=MAX($D$3:$D$100),MAX($D$3:$D$100),IF(AE11&lt;$D$3,$D$3,INDEX($D$3:$D$100,MATCH(AE11,$D$3:$D$100)+1)))</f>
        <v>2025</v>
      </c>
      <c r="AH11">
        <f t="shared" si="17"/>
        <v>5.1119999999999996E-4</v>
      </c>
      <c r="AI11">
        <f t="shared" si="18"/>
        <v>4.7879999999999998E-4</v>
      </c>
      <c r="AJ11">
        <f t="shared" si="19"/>
        <v>5.0471999999999995E-4</v>
      </c>
      <c r="AK11" s="38">
        <f t="shared" si="20"/>
        <v>2.6623979999999996</v>
      </c>
      <c r="AL11">
        <f t="shared" si="3"/>
        <v>0</v>
      </c>
      <c r="AN11" s="1" t="str" cm="1">
        <f t="array" ref="AN11">IF(INDEX(Utilities!11:11,$B$15)="","",INDEX(Utilities!11:11,$B$15))</f>
        <v/>
      </c>
      <c r="AO11" s="1" t="str" cm="1">
        <f t="array" ref="AO11">IF(INDEX(Utilities!11:11,$B$15 + 4)="","",INDEX(Utilities!11:11,$B$15 + 4))</f>
        <v/>
      </c>
      <c r="AQ11">
        <f t="shared" si="39"/>
        <v>2021</v>
      </c>
      <c r="AR11">
        <f t="shared" si="21"/>
        <v>2020</v>
      </c>
      <c r="AS11" cm="1">
        <f t="array" ref="AS11">IF(AR11&gt;=MAX($D$3:$D$100),MAX($D$3:$D$100),IF(AQ11&lt;$D$3,$D$3,INDEX($D$3:$D$100,MATCH(AQ11,$D$3:$D$100)+1)))</f>
        <v>2025</v>
      </c>
      <c r="AT11">
        <f t="shared" si="22"/>
        <v>1.069E-4</v>
      </c>
      <c r="AU11">
        <f t="shared" si="23"/>
        <v>1.008E-4</v>
      </c>
      <c r="AV11">
        <f t="shared" si="24"/>
        <v>1.0567999999999999E-4</v>
      </c>
      <c r="AW11" s="38">
        <f t="shared" si="25"/>
        <v>0.5574619999999999</v>
      </c>
      <c r="AX11">
        <f t="shared" si="4"/>
        <v>0</v>
      </c>
      <c r="AZ11" s="1" t="str" cm="1">
        <f t="array" ref="AZ11">IF(INDEX(Utilities!11:11,$B$15)="","",INDEX(Utilities!11:11,$B$15))</f>
        <v/>
      </c>
      <c r="BA11" s="1" t="str" cm="1">
        <f t="array" ref="BA11">IF(INDEX(Utilities!11:11,$B$15 + 5)="","",INDEX(Utilities!11:11,$B$15 + 5))</f>
        <v/>
      </c>
      <c r="BC11">
        <f t="shared" si="40"/>
        <v>2021</v>
      </c>
      <c r="BD11">
        <f t="shared" si="26"/>
        <v>2020</v>
      </c>
      <c r="BE11" cm="1">
        <f t="array" ref="BE11">IF(BD11&gt;=MAX($D$3:$D$100),MAX($D$3:$D$100),IF(BC11&lt;$D$3,$D$3,INDEX($D$3:$D$100,MATCH(BC11,$D$3:$D$100)+1)))</f>
        <v>2025</v>
      </c>
      <c r="BF11">
        <f t="shared" si="27"/>
        <v>1.44</v>
      </c>
      <c r="BG11">
        <f t="shared" si="28"/>
        <v>0.86040000000000005</v>
      </c>
      <c r="BH11">
        <f t="shared" si="29"/>
        <v>1.3240799999999999</v>
      </c>
      <c r="BI11" s="38">
        <f t="shared" si="30"/>
        <v>6984.5219999999999</v>
      </c>
      <c r="BJ11">
        <f t="shared" si="5"/>
        <v>0</v>
      </c>
      <c r="BL11" s="1" t="str" cm="1">
        <f t="array" ref="BL11">IF(INDEX(Utilities!11:11,$B$15)="","",INDEX(Utilities!11:11,$B$15))</f>
        <v/>
      </c>
      <c r="BM11" s="1" t="str" cm="1">
        <f t="array" ref="BM11">IF(INDEX(Utilities!11:11,$B$15 + 6)="","",INDEX(Utilities!11:11,$B$15 + 6))</f>
        <v/>
      </c>
      <c r="BO11">
        <f t="shared" si="41"/>
        <v>2021</v>
      </c>
      <c r="BP11">
        <f t="shared" si="31"/>
        <v>2020</v>
      </c>
      <c r="BQ11" cm="1">
        <f t="array" ref="BQ11">IF(BP11&gt;=MAX($D$3:$D$100),MAX($D$3:$D$100),IF(BO11&lt;$D$3,$D$3,INDEX($D$3:$D$100,MATCH(BO11,$D$3:$D$100)+1)))</f>
        <v>2025</v>
      </c>
      <c r="BR11">
        <f t="shared" si="32"/>
        <v>5.4939999999999998</v>
      </c>
      <c r="BS11">
        <f t="shared" si="33"/>
        <v>4.8419999999999996</v>
      </c>
      <c r="BT11">
        <f t="shared" si="34"/>
        <v>5.3635999999999999</v>
      </c>
      <c r="BU11" s="38">
        <f t="shared" si="35"/>
        <v>28292.989999999998</v>
      </c>
      <c r="BV11">
        <f t="shared" si="6"/>
        <v>0</v>
      </c>
    </row>
    <row r="12" spans="1:74" x14ac:dyDescent="0.25">
      <c r="A12" t="s">
        <v>77</v>
      </c>
      <c r="B12" s="2">
        <f>'Input-output'!B6*B10</f>
        <v>5275</v>
      </c>
      <c r="D12" s="1" t="str" cm="1">
        <f t="array" ref="D12">IF(INDEX(Utilities!12:12,$B$15)="","",INDEX(Utilities!12:12,$B$15))</f>
        <v/>
      </c>
      <c r="E12" s="1" t="str" cm="1">
        <f t="array" ref="E12">IF(INDEX(Utilities!12:12,$B$15 + 1)="","",INDEX(Utilities!12:12,$B$15 + 1))</f>
        <v/>
      </c>
      <c r="G12">
        <f t="shared" si="36"/>
        <v>2022</v>
      </c>
      <c r="H12">
        <f t="shared" si="7"/>
        <v>2020</v>
      </c>
      <c r="I12" cm="1">
        <f t="array" ref="I12">IF(H12&gt;=MAX($D$3:$D$100),MAX($D$3:$D$100),IF(G12&lt;$D$3,$D$3,INDEX($D$3:$D$100,MATCH(G12,$D$3:$D$100)+1)))</f>
        <v>2025</v>
      </c>
      <c r="J12">
        <f t="shared" si="8"/>
        <v>0.13139999999999999</v>
      </c>
      <c r="K12">
        <f t="shared" si="9"/>
        <v>8.7840000000000001E-2</v>
      </c>
      <c r="L12">
        <f t="shared" si="10"/>
        <v>0.11397599999999999</v>
      </c>
      <c r="M12" s="38">
        <f t="shared" si="0"/>
        <v>601.22339999999997</v>
      </c>
      <c r="N12">
        <f t="shared" si="1"/>
        <v>0</v>
      </c>
      <c r="P12" s="1" t="str" cm="1">
        <f t="array" ref="P12">IF(INDEX(Utilities!12:12,$B$15)="","",INDEX(Utilities!12:12,$B$15))</f>
        <v/>
      </c>
      <c r="Q12" s="1" t="str" cm="1">
        <f t="array" ref="Q12">IF(INDEX(Utilities!12:12,$B$15 + 2)="","",INDEX(Utilities!12:12,$B$15 + 2))</f>
        <v/>
      </c>
      <c r="S12">
        <f t="shared" si="37"/>
        <v>2022</v>
      </c>
      <c r="T12">
        <f t="shared" si="11"/>
        <v>2020</v>
      </c>
      <c r="U12" cm="1">
        <f t="array" ref="U12">IF(T12&gt;=MAX($D$3:$D$100),MAX($D$3:$D$100),IF(S12&lt;$D$3,$D$3,INDEX($D$3:$D$100,MATCH(S12,$D$3:$D$100)+1)))</f>
        <v>2025</v>
      </c>
      <c r="V12">
        <f t="shared" si="12"/>
        <v>5.2200000000000002E-5</v>
      </c>
      <c r="W12">
        <f t="shared" si="13"/>
        <v>4.8239999999999999E-5</v>
      </c>
      <c r="X12">
        <f t="shared" si="14"/>
        <v>5.0615999999999998E-5</v>
      </c>
      <c r="Y12" s="38">
        <f t="shared" si="15"/>
        <v>0.2669994</v>
      </c>
      <c r="Z12">
        <f t="shared" si="2"/>
        <v>0</v>
      </c>
      <c r="AB12" s="1" t="str" cm="1">
        <f t="array" ref="AB12">IF(INDEX(Utilities!12:12,$B$15)="","",INDEX(Utilities!12:12,$B$15))</f>
        <v/>
      </c>
      <c r="AC12" s="1" t="str" cm="1">
        <f t="array" ref="AC12">IF(INDEX(Utilities!12:12,$B$15 + 3)="","",INDEX(Utilities!12:12,$B$15 + 3))</f>
        <v/>
      </c>
      <c r="AE12">
        <f t="shared" si="38"/>
        <v>2022</v>
      </c>
      <c r="AF12">
        <f t="shared" si="16"/>
        <v>2020</v>
      </c>
      <c r="AG12" cm="1">
        <f t="array" ref="AG12">IF(AF12&gt;=MAX($D$3:$D$100),MAX($D$3:$D$100),IF(AE12&lt;$D$3,$D$3,INDEX($D$3:$D$100,MATCH(AE12,$D$3:$D$100)+1)))</f>
        <v>2025</v>
      </c>
      <c r="AH12">
        <f t="shared" si="17"/>
        <v>5.1119999999999996E-4</v>
      </c>
      <c r="AI12">
        <f t="shared" si="18"/>
        <v>4.7879999999999998E-4</v>
      </c>
      <c r="AJ12">
        <f t="shared" si="19"/>
        <v>4.9823999999999995E-4</v>
      </c>
      <c r="AK12" s="38">
        <f t="shared" si="20"/>
        <v>2.6282159999999997</v>
      </c>
      <c r="AL12">
        <f t="shared" si="3"/>
        <v>0</v>
      </c>
      <c r="AN12" s="1" t="str" cm="1">
        <f t="array" ref="AN12">IF(INDEX(Utilities!12:12,$B$15)="","",INDEX(Utilities!12:12,$B$15))</f>
        <v/>
      </c>
      <c r="AO12" s="1" t="str" cm="1">
        <f t="array" ref="AO12">IF(INDEX(Utilities!12:12,$B$15 + 4)="","",INDEX(Utilities!12:12,$B$15 + 4))</f>
        <v/>
      </c>
      <c r="AQ12">
        <f t="shared" si="39"/>
        <v>2022</v>
      </c>
      <c r="AR12">
        <f t="shared" si="21"/>
        <v>2020</v>
      </c>
      <c r="AS12" cm="1">
        <f t="array" ref="AS12">IF(AR12&gt;=MAX($D$3:$D$100),MAX($D$3:$D$100),IF(AQ12&lt;$D$3,$D$3,INDEX($D$3:$D$100,MATCH(AQ12,$D$3:$D$100)+1)))</f>
        <v>2025</v>
      </c>
      <c r="AT12">
        <f t="shared" si="22"/>
        <v>1.069E-4</v>
      </c>
      <c r="AU12">
        <f t="shared" si="23"/>
        <v>1.008E-4</v>
      </c>
      <c r="AV12">
        <f t="shared" si="24"/>
        <v>1.0446E-4</v>
      </c>
      <c r="AW12" s="38">
        <f t="shared" si="25"/>
        <v>0.55102649999999997</v>
      </c>
      <c r="AX12">
        <f t="shared" si="4"/>
        <v>0</v>
      </c>
      <c r="AZ12" s="1" t="str" cm="1">
        <f t="array" ref="AZ12">IF(INDEX(Utilities!12:12,$B$15)="","",INDEX(Utilities!12:12,$B$15))</f>
        <v/>
      </c>
      <c r="BA12" s="1" t="str" cm="1">
        <f t="array" ref="BA12">IF(INDEX(Utilities!12:12,$B$15 + 5)="","",INDEX(Utilities!12:12,$B$15 + 5))</f>
        <v/>
      </c>
      <c r="BC12">
        <f t="shared" si="40"/>
        <v>2022</v>
      </c>
      <c r="BD12">
        <f t="shared" si="26"/>
        <v>2020</v>
      </c>
      <c r="BE12" cm="1">
        <f t="array" ref="BE12">IF(BD12&gt;=MAX($D$3:$D$100),MAX($D$3:$D$100),IF(BC12&lt;$D$3,$D$3,INDEX($D$3:$D$100,MATCH(BC12,$D$3:$D$100)+1)))</f>
        <v>2025</v>
      </c>
      <c r="BF12">
        <f t="shared" si="27"/>
        <v>1.44</v>
      </c>
      <c r="BG12">
        <f t="shared" si="28"/>
        <v>0.86040000000000005</v>
      </c>
      <c r="BH12">
        <f t="shared" si="29"/>
        <v>1.2081599999999999</v>
      </c>
      <c r="BI12" s="38">
        <f t="shared" si="30"/>
        <v>6373.0439999999999</v>
      </c>
      <c r="BJ12">
        <f t="shared" si="5"/>
        <v>0</v>
      </c>
      <c r="BL12" s="1" t="str" cm="1">
        <f t="array" ref="BL12">IF(INDEX(Utilities!12:12,$B$15)="","",INDEX(Utilities!12:12,$B$15))</f>
        <v/>
      </c>
      <c r="BM12" s="1" t="str" cm="1">
        <f t="array" ref="BM12">IF(INDEX(Utilities!12:12,$B$15 + 6)="","",INDEX(Utilities!12:12,$B$15 + 6))</f>
        <v/>
      </c>
      <c r="BO12">
        <f t="shared" si="41"/>
        <v>2022</v>
      </c>
      <c r="BP12">
        <f t="shared" si="31"/>
        <v>2020</v>
      </c>
      <c r="BQ12" cm="1">
        <f t="array" ref="BQ12">IF(BP12&gt;=MAX($D$3:$D$100),MAX($D$3:$D$100),IF(BO12&lt;$D$3,$D$3,INDEX($D$3:$D$100,MATCH(BO12,$D$3:$D$100)+1)))</f>
        <v>2025</v>
      </c>
      <c r="BR12">
        <f t="shared" si="32"/>
        <v>5.4939999999999998</v>
      </c>
      <c r="BS12">
        <f t="shared" si="33"/>
        <v>4.8419999999999996</v>
      </c>
      <c r="BT12">
        <f t="shared" si="34"/>
        <v>5.2332000000000001</v>
      </c>
      <c r="BU12" s="38">
        <f t="shared" si="35"/>
        <v>27605.13</v>
      </c>
      <c r="BV12">
        <f t="shared" si="6"/>
        <v>0</v>
      </c>
    </row>
    <row r="13" spans="1:74" x14ac:dyDescent="0.25">
      <c r="A13" t="s">
        <v>67</v>
      </c>
      <c r="B13" s="2">
        <f>-'Input-output'!B6*B11</f>
        <v>0</v>
      </c>
      <c r="D13" s="1" t="str" cm="1">
        <f t="array" ref="D13">IF(INDEX(Utilities!13:13,$B$15)="","",INDEX(Utilities!13:13,$B$15))</f>
        <v/>
      </c>
      <c r="E13" s="1" t="str" cm="1">
        <f t="array" ref="E13">IF(INDEX(Utilities!13:13,$B$15 + 1)="","",INDEX(Utilities!13:13,$B$15 + 1))</f>
        <v/>
      </c>
      <c r="G13">
        <f t="shared" si="36"/>
        <v>2023</v>
      </c>
      <c r="H13">
        <f t="shared" si="7"/>
        <v>2020</v>
      </c>
      <c r="I13" cm="1">
        <f t="array" ref="I13">IF(H13&gt;=MAX($D$3:$D$100),MAX($D$3:$D$100),IF(G13&lt;$D$3,$D$3,INDEX($D$3:$D$100,MATCH(G13,$D$3:$D$100)+1)))</f>
        <v>2025</v>
      </c>
      <c r="J13">
        <f t="shared" si="8"/>
        <v>0.13139999999999999</v>
      </c>
      <c r="K13">
        <f t="shared" si="9"/>
        <v>8.7840000000000001E-2</v>
      </c>
      <c r="L13">
        <f t="shared" si="10"/>
        <v>0.105264</v>
      </c>
      <c r="M13" s="38">
        <f t="shared" si="0"/>
        <v>555.26760000000002</v>
      </c>
      <c r="N13">
        <f t="shared" si="1"/>
        <v>0</v>
      </c>
      <c r="P13" s="1" t="str" cm="1">
        <f t="array" ref="P13">IF(INDEX(Utilities!13:13,$B$15)="","",INDEX(Utilities!13:13,$B$15))</f>
        <v/>
      </c>
      <c r="Q13" s="1" t="str" cm="1">
        <f t="array" ref="Q13">IF(INDEX(Utilities!13:13,$B$15 + 2)="","",INDEX(Utilities!13:13,$B$15 + 2))</f>
        <v/>
      </c>
      <c r="S13">
        <f t="shared" si="37"/>
        <v>2023</v>
      </c>
      <c r="T13">
        <f t="shared" si="11"/>
        <v>2020</v>
      </c>
      <c r="U13" cm="1">
        <f t="array" ref="U13">IF(T13&gt;=MAX($D$3:$D$100),MAX($D$3:$D$100),IF(S13&lt;$D$3,$D$3,INDEX($D$3:$D$100,MATCH(S13,$D$3:$D$100)+1)))</f>
        <v>2025</v>
      </c>
      <c r="V13">
        <f t="shared" si="12"/>
        <v>5.2200000000000002E-5</v>
      </c>
      <c r="W13">
        <f t="shared" si="13"/>
        <v>4.8239999999999999E-5</v>
      </c>
      <c r="X13">
        <f t="shared" si="14"/>
        <v>4.9824000000000003E-5</v>
      </c>
      <c r="Y13" s="38">
        <f t="shared" si="15"/>
        <v>0.26282159999999999</v>
      </c>
      <c r="Z13">
        <f t="shared" si="2"/>
        <v>0</v>
      </c>
      <c r="AB13" s="1" t="str" cm="1">
        <f t="array" ref="AB13">IF(INDEX(Utilities!13:13,$B$15)="","",INDEX(Utilities!13:13,$B$15))</f>
        <v/>
      </c>
      <c r="AC13" s="1" t="str" cm="1">
        <f t="array" ref="AC13">IF(INDEX(Utilities!13:13,$B$15 + 3)="","",INDEX(Utilities!13:13,$B$15 + 3))</f>
        <v/>
      </c>
      <c r="AE13">
        <f t="shared" si="38"/>
        <v>2023</v>
      </c>
      <c r="AF13">
        <f t="shared" si="16"/>
        <v>2020</v>
      </c>
      <c r="AG13" cm="1">
        <f t="array" ref="AG13">IF(AF13&gt;=MAX($D$3:$D$100),MAX($D$3:$D$100),IF(AE13&lt;$D$3,$D$3,INDEX($D$3:$D$100,MATCH(AE13,$D$3:$D$100)+1)))</f>
        <v>2025</v>
      </c>
      <c r="AH13">
        <f t="shared" si="17"/>
        <v>5.1119999999999996E-4</v>
      </c>
      <c r="AI13">
        <f t="shared" si="18"/>
        <v>4.7879999999999998E-4</v>
      </c>
      <c r="AJ13">
        <f t="shared" si="19"/>
        <v>4.9175999999999994E-4</v>
      </c>
      <c r="AK13" s="38">
        <f t="shared" si="20"/>
        <v>2.5940339999999997</v>
      </c>
      <c r="AL13">
        <f t="shared" si="3"/>
        <v>0</v>
      </c>
      <c r="AN13" s="1" t="str" cm="1">
        <f t="array" ref="AN13">IF(INDEX(Utilities!13:13,$B$15)="","",INDEX(Utilities!13:13,$B$15))</f>
        <v/>
      </c>
      <c r="AO13" s="1" t="str" cm="1">
        <f t="array" ref="AO13">IF(INDEX(Utilities!13:13,$B$15 + 4)="","",INDEX(Utilities!13:13,$B$15 + 4))</f>
        <v/>
      </c>
      <c r="AQ13">
        <f t="shared" si="39"/>
        <v>2023</v>
      </c>
      <c r="AR13">
        <f t="shared" si="21"/>
        <v>2020</v>
      </c>
      <c r="AS13" cm="1">
        <f t="array" ref="AS13">IF(AR13&gt;=MAX($D$3:$D$100),MAX($D$3:$D$100),IF(AQ13&lt;$D$3,$D$3,INDEX($D$3:$D$100,MATCH(AQ13,$D$3:$D$100)+1)))</f>
        <v>2025</v>
      </c>
      <c r="AT13">
        <f t="shared" si="22"/>
        <v>1.069E-4</v>
      </c>
      <c r="AU13">
        <f t="shared" si="23"/>
        <v>1.008E-4</v>
      </c>
      <c r="AV13">
        <f t="shared" si="24"/>
        <v>1.0323999999999999E-4</v>
      </c>
      <c r="AW13" s="38">
        <f t="shared" si="25"/>
        <v>0.54459099999999994</v>
      </c>
      <c r="AX13">
        <f t="shared" si="4"/>
        <v>0</v>
      </c>
      <c r="AZ13" s="1" t="str" cm="1">
        <f t="array" ref="AZ13">IF(INDEX(Utilities!13:13,$B$15)="","",INDEX(Utilities!13:13,$B$15))</f>
        <v/>
      </c>
      <c r="BA13" s="1" t="str" cm="1">
        <f t="array" ref="BA13">IF(INDEX(Utilities!13:13,$B$15 + 5)="","",INDEX(Utilities!13:13,$B$15 + 5))</f>
        <v/>
      </c>
      <c r="BC13">
        <f t="shared" si="40"/>
        <v>2023</v>
      </c>
      <c r="BD13">
        <f t="shared" si="26"/>
        <v>2020</v>
      </c>
      <c r="BE13" cm="1">
        <f t="array" ref="BE13">IF(BD13&gt;=MAX($D$3:$D$100),MAX($D$3:$D$100),IF(BC13&lt;$D$3,$D$3,INDEX($D$3:$D$100,MATCH(BC13,$D$3:$D$100)+1)))</f>
        <v>2025</v>
      </c>
      <c r="BF13">
        <f t="shared" si="27"/>
        <v>1.44</v>
      </c>
      <c r="BG13">
        <f t="shared" si="28"/>
        <v>0.86040000000000005</v>
      </c>
      <c r="BH13">
        <f t="shared" si="29"/>
        <v>1.0922400000000001</v>
      </c>
      <c r="BI13" s="38">
        <f t="shared" si="30"/>
        <v>5761.5660000000007</v>
      </c>
      <c r="BJ13">
        <f t="shared" si="5"/>
        <v>0</v>
      </c>
      <c r="BL13" s="1" t="str" cm="1">
        <f t="array" ref="BL13">IF(INDEX(Utilities!13:13,$B$15)="","",INDEX(Utilities!13:13,$B$15))</f>
        <v/>
      </c>
      <c r="BM13" s="1" t="str" cm="1">
        <f t="array" ref="BM13">IF(INDEX(Utilities!13:13,$B$15 + 6)="","",INDEX(Utilities!13:13,$B$15 + 6))</f>
        <v/>
      </c>
      <c r="BO13">
        <f t="shared" si="41"/>
        <v>2023</v>
      </c>
      <c r="BP13">
        <f t="shared" si="31"/>
        <v>2020</v>
      </c>
      <c r="BQ13" cm="1">
        <f t="array" ref="BQ13">IF(BP13&gt;=MAX($D$3:$D$100),MAX($D$3:$D$100),IF(BO13&lt;$D$3,$D$3,INDEX($D$3:$D$100,MATCH(BO13,$D$3:$D$100)+1)))</f>
        <v>2025</v>
      </c>
      <c r="BR13">
        <f t="shared" si="32"/>
        <v>5.4939999999999998</v>
      </c>
      <c r="BS13">
        <f t="shared" si="33"/>
        <v>4.8419999999999996</v>
      </c>
      <c r="BT13">
        <f t="shared" si="34"/>
        <v>5.1027999999999993</v>
      </c>
      <c r="BU13" s="38">
        <f t="shared" si="35"/>
        <v>26917.269999999997</v>
      </c>
      <c r="BV13">
        <f t="shared" si="6"/>
        <v>0</v>
      </c>
    </row>
    <row r="14" spans="1:74" x14ac:dyDescent="0.25">
      <c r="A14" t="s">
        <v>97</v>
      </c>
      <c r="B14" s="3" t="str">
        <f>Utilities!A5</f>
        <v>Heating projection</v>
      </c>
      <c r="D14" s="1" t="str" cm="1">
        <f t="array" ref="D14">IF(INDEX(Utilities!14:14,$B$15)="","",INDEX(Utilities!14:14,$B$15))</f>
        <v/>
      </c>
      <c r="E14" s="1" t="str" cm="1">
        <f t="array" ref="E14">IF(INDEX(Utilities!14:14,$B$15 + 1)="","",INDEX(Utilities!14:14,$B$15 + 1))</f>
        <v/>
      </c>
      <c r="G14">
        <f t="shared" si="36"/>
        <v>2024</v>
      </c>
      <c r="H14">
        <f t="shared" si="7"/>
        <v>2020</v>
      </c>
      <c r="I14" cm="1">
        <f t="array" ref="I14">IF(H14&gt;=MAX($D$3:$D$100),MAX($D$3:$D$100),IF(G14&lt;$D$3,$D$3,INDEX($D$3:$D$100,MATCH(G14,$D$3:$D$100)+1)))</f>
        <v>2025</v>
      </c>
      <c r="J14">
        <f t="shared" si="8"/>
        <v>0.13139999999999999</v>
      </c>
      <c r="K14">
        <f t="shared" si="9"/>
        <v>8.7840000000000001E-2</v>
      </c>
      <c r="L14">
        <f t="shared" si="10"/>
        <v>9.6551999999999999E-2</v>
      </c>
      <c r="M14" s="38">
        <f t="shared" si="0"/>
        <v>509.31180000000001</v>
      </c>
      <c r="N14">
        <f t="shared" si="1"/>
        <v>0</v>
      </c>
      <c r="P14" s="1" t="str" cm="1">
        <f t="array" ref="P14">IF(INDEX(Utilities!14:14,$B$15)="","",INDEX(Utilities!14:14,$B$15))</f>
        <v/>
      </c>
      <c r="Q14" s="1" t="str" cm="1">
        <f t="array" ref="Q14">IF(INDEX(Utilities!14:14,$B$15 + 2)="","",INDEX(Utilities!14:14,$B$15 + 2))</f>
        <v/>
      </c>
      <c r="S14">
        <f t="shared" si="37"/>
        <v>2024</v>
      </c>
      <c r="T14">
        <f t="shared" si="11"/>
        <v>2020</v>
      </c>
      <c r="U14" cm="1">
        <f t="array" ref="U14">IF(T14&gt;=MAX($D$3:$D$100),MAX($D$3:$D$100),IF(S14&lt;$D$3,$D$3,INDEX($D$3:$D$100,MATCH(S14,$D$3:$D$100)+1)))</f>
        <v>2025</v>
      </c>
      <c r="V14">
        <f t="shared" si="12"/>
        <v>5.2200000000000002E-5</v>
      </c>
      <c r="W14">
        <f t="shared" si="13"/>
        <v>4.8239999999999999E-5</v>
      </c>
      <c r="X14">
        <f t="shared" si="14"/>
        <v>4.9032000000000001E-5</v>
      </c>
      <c r="Y14" s="38">
        <f t="shared" si="15"/>
        <v>0.25864379999999998</v>
      </c>
      <c r="Z14">
        <f t="shared" si="2"/>
        <v>0</v>
      </c>
      <c r="AB14" s="1" t="str" cm="1">
        <f t="array" ref="AB14">IF(INDEX(Utilities!14:14,$B$15)="","",INDEX(Utilities!14:14,$B$15))</f>
        <v/>
      </c>
      <c r="AC14" s="1" t="str" cm="1">
        <f t="array" ref="AC14">IF(INDEX(Utilities!14:14,$B$15 + 3)="","",INDEX(Utilities!14:14,$B$15 + 3))</f>
        <v/>
      </c>
      <c r="AE14">
        <f t="shared" si="38"/>
        <v>2024</v>
      </c>
      <c r="AF14">
        <f t="shared" si="16"/>
        <v>2020</v>
      </c>
      <c r="AG14" cm="1">
        <f t="array" ref="AG14">IF(AF14&gt;=MAX($D$3:$D$100),MAX($D$3:$D$100),IF(AE14&lt;$D$3,$D$3,INDEX($D$3:$D$100,MATCH(AE14,$D$3:$D$100)+1)))</f>
        <v>2025</v>
      </c>
      <c r="AH14">
        <f t="shared" si="17"/>
        <v>5.1119999999999996E-4</v>
      </c>
      <c r="AI14">
        <f t="shared" si="18"/>
        <v>4.7879999999999998E-4</v>
      </c>
      <c r="AJ14">
        <f t="shared" si="19"/>
        <v>4.8527999999999999E-4</v>
      </c>
      <c r="AK14" s="38">
        <f t="shared" si="20"/>
        <v>2.5598519999999998</v>
      </c>
      <c r="AL14">
        <f t="shared" si="3"/>
        <v>0</v>
      </c>
      <c r="AN14" s="1" t="str" cm="1">
        <f t="array" ref="AN14">IF(INDEX(Utilities!14:14,$B$15)="","",INDEX(Utilities!14:14,$B$15))</f>
        <v/>
      </c>
      <c r="AO14" s="1" t="str" cm="1">
        <f t="array" ref="AO14">IF(INDEX(Utilities!14:14,$B$15 + 4)="","",INDEX(Utilities!14:14,$B$15 + 4))</f>
        <v/>
      </c>
      <c r="AQ14">
        <f t="shared" si="39"/>
        <v>2024</v>
      </c>
      <c r="AR14">
        <f t="shared" si="21"/>
        <v>2020</v>
      </c>
      <c r="AS14" cm="1">
        <f t="array" ref="AS14">IF(AR14&gt;=MAX($D$3:$D$100),MAX($D$3:$D$100),IF(AQ14&lt;$D$3,$D$3,INDEX($D$3:$D$100,MATCH(AQ14,$D$3:$D$100)+1)))</f>
        <v>2025</v>
      </c>
      <c r="AT14">
        <f t="shared" si="22"/>
        <v>1.069E-4</v>
      </c>
      <c r="AU14">
        <f t="shared" si="23"/>
        <v>1.008E-4</v>
      </c>
      <c r="AV14">
        <f t="shared" si="24"/>
        <v>1.0202E-4</v>
      </c>
      <c r="AW14" s="38">
        <f t="shared" si="25"/>
        <v>0.53815550000000001</v>
      </c>
      <c r="AX14">
        <f t="shared" si="4"/>
        <v>0</v>
      </c>
      <c r="AZ14" s="1" t="str" cm="1">
        <f t="array" ref="AZ14">IF(INDEX(Utilities!14:14,$B$15)="","",INDEX(Utilities!14:14,$B$15))</f>
        <v/>
      </c>
      <c r="BA14" s="1" t="str" cm="1">
        <f t="array" ref="BA14">IF(INDEX(Utilities!14:14,$B$15 + 5)="","",INDEX(Utilities!14:14,$B$15 + 5))</f>
        <v/>
      </c>
      <c r="BC14">
        <f t="shared" si="40"/>
        <v>2024</v>
      </c>
      <c r="BD14">
        <f t="shared" si="26"/>
        <v>2020</v>
      </c>
      <c r="BE14" cm="1">
        <f t="array" ref="BE14">IF(BD14&gt;=MAX($D$3:$D$100),MAX($D$3:$D$100),IF(BC14&lt;$D$3,$D$3,INDEX($D$3:$D$100,MATCH(BC14,$D$3:$D$100)+1)))</f>
        <v>2025</v>
      </c>
      <c r="BF14">
        <f t="shared" si="27"/>
        <v>1.44</v>
      </c>
      <c r="BG14">
        <f t="shared" si="28"/>
        <v>0.86040000000000005</v>
      </c>
      <c r="BH14">
        <f t="shared" si="29"/>
        <v>0.97632000000000008</v>
      </c>
      <c r="BI14" s="38">
        <f t="shared" si="30"/>
        <v>5150.0880000000006</v>
      </c>
      <c r="BJ14">
        <f t="shared" si="5"/>
        <v>0</v>
      </c>
      <c r="BL14" s="1" t="str" cm="1">
        <f t="array" ref="BL14">IF(INDEX(Utilities!14:14,$B$15)="","",INDEX(Utilities!14:14,$B$15))</f>
        <v/>
      </c>
      <c r="BM14" s="1" t="str" cm="1">
        <f t="array" ref="BM14">IF(INDEX(Utilities!14:14,$B$15 + 6)="","",INDEX(Utilities!14:14,$B$15 + 6))</f>
        <v/>
      </c>
      <c r="BO14">
        <f t="shared" si="41"/>
        <v>2024</v>
      </c>
      <c r="BP14">
        <f t="shared" si="31"/>
        <v>2020</v>
      </c>
      <c r="BQ14" cm="1">
        <f t="array" ref="BQ14">IF(BP14&gt;=MAX($D$3:$D$100),MAX($D$3:$D$100),IF(BO14&lt;$D$3,$D$3,INDEX($D$3:$D$100,MATCH(BO14,$D$3:$D$100)+1)))</f>
        <v>2025</v>
      </c>
      <c r="BR14">
        <f t="shared" si="32"/>
        <v>5.4939999999999998</v>
      </c>
      <c r="BS14">
        <f t="shared" si="33"/>
        <v>4.8419999999999996</v>
      </c>
      <c r="BT14">
        <f t="shared" si="34"/>
        <v>4.9723999999999995</v>
      </c>
      <c r="BU14" s="38">
        <f t="shared" si="35"/>
        <v>26229.409999999996</v>
      </c>
      <c r="BV14">
        <f t="shared" si="6"/>
        <v>0</v>
      </c>
    </row>
    <row r="15" spans="1:74" x14ac:dyDescent="0.25">
      <c r="A15" t="s">
        <v>100</v>
      </c>
      <c r="B15">
        <f>MATCH(B14,Utilities!1:1,0)</f>
        <v>33</v>
      </c>
      <c r="D15" s="1" t="str" cm="1">
        <f t="array" ref="D15">IF(INDEX(Utilities!15:15,$B$15)="","",INDEX(Utilities!15:15,$B$15))</f>
        <v/>
      </c>
      <c r="E15" s="1" t="str" cm="1">
        <f t="array" ref="E15">IF(INDEX(Utilities!15:15,$B$15 + 1)="","",INDEX(Utilities!15:15,$B$15 + 1))</f>
        <v/>
      </c>
      <c r="G15">
        <f t="shared" si="36"/>
        <v>2025</v>
      </c>
      <c r="H15">
        <f t="shared" si="7"/>
        <v>2025</v>
      </c>
      <c r="I15" cm="1">
        <f t="array" ref="I15">IF(H15&gt;=MAX($D$3:$D$100),MAX($D$3:$D$100),IF(G15&lt;$D$3,$D$3,INDEX($D$3:$D$100,MATCH(G15,$D$3:$D$100)+1)))</f>
        <v>2030</v>
      </c>
      <c r="J15">
        <f t="shared" si="8"/>
        <v>8.7840000000000001E-2</v>
      </c>
      <c r="K15">
        <f t="shared" si="9"/>
        <v>7.1279999999999996E-2</v>
      </c>
      <c r="L15">
        <f t="shared" si="10"/>
        <v>8.7840000000000001E-2</v>
      </c>
      <c r="M15" s="38">
        <f t="shared" si="0"/>
        <v>463.35599999999999</v>
      </c>
      <c r="N15">
        <f t="shared" si="1"/>
        <v>0</v>
      </c>
      <c r="P15" s="1" t="str" cm="1">
        <f t="array" ref="P15">IF(INDEX(Utilities!15:15,$B$15)="","",INDEX(Utilities!15:15,$B$15))</f>
        <v/>
      </c>
      <c r="Q15" s="1" t="str" cm="1">
        <f t="array" ref="Q15">IF(INDEX(Utilities!15:15,$B$15 + 2)="","",INDEX(Utilities!15:15,$B$15 + 2))</f>
        <v/>
      </c>
      <c r="S15">
        <f t="shared" si="37"/>
        <v>2025</v>
      </c>
      <c r="T15">
        <f t="shared" si="11"/>
        <v>2025</v>
      </c>
      <c r="U15" cm="1">
        <f t="array" ref="U15">IF(T15&gt;=MAX($D$3:$D$100),MAX($D$3:$D$100),IF(S15&lt;$D$3,$D$3,INDEX($D$3:$D$100,MATCH(S15,$D$3:$D$100)+1)))</f>
        <v>2030</v>
      </c>
      <c r="V15">
        <f t="shared" si="12"/>
        <v>4.8239999999999999E-5</v>
      </c>
      <c r="W15">
        <f t="shared" si="13"/>
        <v>4.6440000000000003E-5</v>
      </c>
      <c r="X15">
        <f t="shared" si="14"/>
        <v>4.8239999999999999E-5</v>
      </c>
      <c r="Y15" s="38">
        <f t="shared" si="15"/>
        <v>0.25446599999999997</v>
      </c>
      <c r="Z15">
        <f t="shared" si="2"/>
        <v>0</v>
      </c>
      <c r="AB15" s="1" t="str" cm="1">
        <f t="array" ref="AB15">IF(INDEX(Utilities!15:15,$B$15)="","",INDEX(Utilities!15:15,$B$15))</f>
        <v/>
      </c>
      <c r="AC15" s="1" t="str" cm="1">
        <f t="array" ref="AC15">IF(INDEX(Utilities!15:15,$B$15 + 3)="","",INDEX(Utilities!15:15,$B$15 + 3))</f>
        <v/>
      </c>
      <c r="AE15">
        <f t="shared" si="38"/>
        <v>2025</v>
      </c>
      <c r="AF15">
        <f t="shared" si="16"/>
        <v>2025</v>
      </c>
      <c r="AG15" cm="1">
        <f t="array" ref="AG15">IF(AF15&gt;=MAX($D$3:$D$100),MAX($D$3:$D$100),IF(AE15&lt;$D$3,$D$3,INDEX($D$3:$D$100,MATCH(AE15,$D$3:$D$100)+1)))</f>
        <v>2030</v>
      </c>
      <c r="AH15">
        <f t="shared" si="17"/>
        <v>4.7879999999999998E-4</v>
      </c>
      <c r="AI15">
        <f t="shared" si="18"/>
        <v>4.6079999999999998E-4</v>
      </c>
      <c r="AJ15">
        <f t="shared" si="19"/>
        <v>4.7879999999999998E-4</v>
      </c>
      <c r="AK15" s="38">
        <f t="shared" si="20"/>
        <v>2.5256699999999999</v>
      </c>
      <c r="AL15">
        <f t="shared" si="3"/>
        <v>0</v>
      </c>
      <c r="AN15" s="1" t="str" cm="1">
        <f t="array" ref="AN15">IF(INDEX(Utilities!15:15,$B$15)="","",INDEX(Utilities!15:15,$B$15))</f>
        <v/>
      </c>
      <c r="AO15" s="1" t="str" cm="1">
        <f t="array" ref="AO15">IF(INDEX(Utilities!15:15,$B$15 + 4)="","",INDEX(Utilities!15:15,$B$15 + 4))</f>
        <v/>
      </c>
      <c r="AQ15">
        <f t="shared" si="39"/>
        <v>2025</v>
      </c>
      <c r="AR15">
        <f t="shared" si="21"/>
        <v>2025</v>
      </c>
      <c r="AS15" cm="1">
        <f t="array" ref="AS15">IF(AR15&gt;=MAX($D$3:$D$100),MAX($D$3:$D$100),IF(AQ15&lt;$D$3,$D$3,INDEX($D$3:$D$100,MATCH(AQ15,$D$3:$D$100)+1)))</f>
        <v>2030</v>
      </c>
      <c r="AT15">
        <f t="shared" si="22"/>
        <v>1.008E-4</v>
      </c>
      <c r="AU15">
        <f t="shared" si="23"/>
        <v>9.7559999999999994E-5</v>
      </c>
      <c r="AV15">
        <f t="shared" si="24"/>
        <v>1.008E-4</v>
      </c>
      <c r="AW15" s="38">
        <f t="shared" si="25"/>
        <v>0.53171999999999997</v>
      </c>
      <c r="AX15">
        <f t="shared" si="4"/>
        <v>0</v>
      </c>
      <c r="AZ15" s="1" t="str" cm="1">
        <f t="array" ref="AZ15">IF(INDEX(Utilities!15:15,$B$15)="","",INDEX(Utilities!15:15,$B$15))</f>
        <v/>
      </c>
      <c r="BA15" s="1" t="str" cm="1">
        <f t="array" ref="BA15">IF(INDEX(Utilities!15:15,$B$15 + 5)="","",INDEX(Utilities!15:15,$B$15 + 5))</f>
        <v/>
      </c>
      <c r="BC15">
        <f t="shared" si="40"/>
        <v>2025</v>
      </c>
      <c r="BD15">
        <f t="shared" si="26"/>
        <v>2025</v>
      </c>
      <c r="BE15" cm="1">
        <f t="array" ref="BE15">IF(BD15&gt;=MAX($D$3:$D$100),MAX($D$3:$D$100),IF(BC15&lt;$D$3,$D$3,INDEX($D$3:$D$100,MATCH(BC15,$D$3:$D$100)+1)))</f>
        <v>2030</v>
      </c>
      <c r="BF15">
        <f t="shared" si="27"/>
        <v>0.86040000000000005</v>
      </c>
      <c r="BG15">
        <f t="shared" si="28"/>
        <v>0.66959999999999997</v>
      </c>
      <c r="BH15">
        <f t="shared" si="29"/>
        <v>0.86040000000000005</v>
      </c>
      <c r="BI15" s="38">
        <f t="shared" si="30"/>
        <v>4538.6100000000006</v>
      </c>
      <c r="BJ15">
        <f t="shared" si="5"/>
        <v>0</v>
      </c>
      <c r="BL15" s="1" t="str" cm="1">
        <f t="array" ref="BL15">IF(INDEX(Utilities!15:15,$B$15)="","",INDEX(Utilities!15:15,$B$15))</f>
        <v/>
      </c>
      <c r="BM15" s="1" t="str" cm="1">
        <f t="array" ref="BM15">IF(INDEX(Utilities!15:15,$B$15 + 6)="","",INDEX(Utilities!15:15,$B$15 + 6))</f>
        <v/>
      </c>
      <c r="BO15">
        <f t="shared" si="41"/>
        <v>2025</v>
      </c>
      <c r="BP15">
        <f t="shared" si="31"/>
        <v>2025</v>
      </c>
      <c r="BQ15" cm="1">
        <f t="array" ref="BQ15">IF(BP15&gt;=MAX($D$3:$D$100),MAX($D$3:$D$100),IF(BO15&lt;$D$3,$D$3,INDEX($D$3:$D$100,MATCH(BO15,$D$3:$D$100)+1)))</f>
        <v>2030</v>
      </c>
      <c r="BR15">
        <f t="shared" si="32"/>
        <v>4.8419999999999996</v>
      </c>
      <c r="BS15">
        <f t="shared" si="33"/>
        <v>4.5828000000000007</v>
      </c>
      <c r="BT15">
        <f t="shared" si="34"/>
        <v>4.8419999999999996</v>
      </c>
      <c r="BU15" s="38">
        <f t="shared" si="35"/>
        <v>25541.55</v>
      </c>
      <c r="BV15">
        <f t="shared" si="6"/>
        <v>0</v>
      </c>
    </row>
    <row r="16" spans="1:74" x14ac:dyDescent="0.25">
      <c r="B16" s="35" t="s">
        <v>5</v>
      </c>
      <c r="C16" t="s">
        <v>11</v>
      </c>
      <c r="D16" s="1" t="str" cm="1">
        <f t="array" ref="D16">IF(INDEX(Utilities!16:16,$B$15)="","",INDEX(Utilities!16:16,$B$15))</f>
        <v/>
      </c>
      <c r="E16" s="1" t="str" cm="1">
        <f t="array" ref="E16">IF(INDEX(Utilities!16:16,$B$15 + 1)="","",INDEX(Utilities!16:16,$B$15 + 1))</f>
        <v/>
      </c>
      <c r="G16">
        <f t="shared" si="36"/>
        <v>2026</v>
      </c>
      <c r="H16">
        <f t="shared" si="7"/>
        <v>2025</v>
      </c>
      <c r="I16" cm="1">
        <f t="array" ref="I16">IF(H16&gt;=MAX($D$3:$D$100),MAX($D$3:$D$100),IF(G16&lt;$D$3,$D$3,INDEX($D$3:$D$100,MATCH(G16,$D$3:$D$100)+1)))</f>
        <v>2030</v>
      </c>
      <c r="J16">
        <f t="shared" si="8"/>
        <v>8.7840000000000001E-2</v>
      </c>
      <c r="K16">
        <f t="shared" si="9"/>
        <v>7.1279999999999996E-2</v>
      </c>
      <c r="L16">
        <f t="shared" si="10"/>
        <v>8.4528000000000006E-2</v>
      </c>
      <c r="M16" s="38">
        <f t="shared" si="0"/>
        <v>445.88520000000005</v>
      </c>
      <c r="N16">
        <f t="shared" si="1"/>
        <v>0</v>
      </c>
      <c r="P16" s="1" t="str" cm="1">
        <f t="array" ref="P16">IF(INDEX(Utilities!16:16,$B$15)="","",INDEX(Utilities!16:16,$B$15))</f>
        <v/>
      </c>
      <c r="Q16" s="1" t="str" cm="1">
        <f t="array" ref="Q16">IF(INDEX(Utilities!16:16,$B$15 + 2)="","",INDEX(Utilities!16:16,$B$15 + 2))</f>
        <v/>
      </c>
      <c r="S16">
        <f t="shared" si="37"/>
        <v>2026</v>
      </c>
      <c r="T16">
        <f t="shared" si="11"/>
        <v>2025</v>
      </c>
      <c r="U16" cm="1">
        <f t="array" ref="U16">IF(T16&gt;=MAX($D$3:$D$100),MAX($D$3:$D$100),IF(S16&lt;$D$3,$D$3,INDEX($D$3:$D$100,MATCH(S16,$D$3:$D$100)+1)))</f>
        <v>2030</v>
      </c>
      <c r="V16">
        <f t="shared" si="12"/>
        <v>4.8239999999999999E-5</v>
      </c>
      <c r="W16">
        <f t="shared" si="13"/>
        <v>4.6440000000000003E-5</v>
      </c>
      <c r="X16">
        <f t="shared" si="14"/>
        <v>4.7880000000000002E-5</v>
      </c>
      <c r="Y16" s="38">
        <f t="shared" si="15"/>
        <v>0.25256699999999999</v>
      </c>
      <c r="Z16">
        <f t="shared" si="2"/>
        <v>0</v>
      </c>
      <c r="AB16" s="1" t="str" cm="1">
        <f t="array" ref="AB16">IF(INDEX(Utilities!16:16,$B$15)="","",INDEX(Utilities!16:16,$B$15))</f>
        <v/>
      </c>
      <c r="AC16" s="1" t="str" cm="1">
        <f t="array" ref="AC16">IF(INDEX(Utilities!16:16,$B$15 + 3)="","",INDEX(Utilities!16:16,$B$15 + 3))</f>
        <v/>
      </c>
      <c r="AE16">
        <f t="shared" si="38"/>
        <v>2026</v>
      </c>
      <c r="AF16">
        <f t="shared" si="16"/>
        <v>2025</v>
      </c>
      <c r="AG16" cm="1">
        <f t="array" ref="AG16">IF(AF16&gt;=MAX($D$3:$D$100),MAX($D$3:$D$100),IF(AE16&lt;$D$3,$D$3,INDEX($D$3:$D$100,MATCH(AE16,$D$3:$D$100)+1)))</f>
        <v>2030</v>
      </c>
      <c r="AH16">
        <f t="shared" si="17"/>
        <v>4.7879999999999998E-4</v>
      </c>
      <c r="AI16">
        <f t="shared" si="18"/>
        <v>4.6079999999999998E-4</v>
      </c>
      <c r="AJ16">
        <f t="shared" si="19"/>
        <v>4.752E-4</v>
      </c>
      <c r="AK16" s="38">
        <f t="shared" si="20"/>
        <v>2.5066800000000002</v>
      </c>
      <c r="AL16">
        <f t="shared" si="3"/>
        <v>0</v>
      </c>
      <c r="AN16" s="1" t="str" cm="1">
        <f t="array" ref="AN16">IF(INDEX(Utilities!16:16,$B$15)="","",INDEX(Utilities!16:16,$B$15))</f>
        <v/>
      </c>
      <c r="AO16" s="1" t="str" cm="1">
        <f t="array" ref="AO16">IF(INDEX(Utilities!16:16,$B$15 + 4)="","",INDEX(Utilities!16:16,$B$15 + 4))</f>
        <v/>
      </c>
      <c r="AQ16">
        <f t="shared" si="39"/>
        <v>2026</v>
      </c>
      <c r="AR16">
        <f t="shared" si="21"/>
        <v>2025</v>
      </c>
      <c r="AS16" cm="1">
        <f t="array" ref="AS16">IF(AR16&gt;=MAX($D$3:$D$100),MAX($D$3:$D$100),IF(AQ16&lt;$D$3,$D$3,INDEX($D$3:$D$100,MATCH(AQ16,$D$3:$D$100)+1)))</f>
        <v>2030</v>
      </c>
      <c r="AT16">
        <f t="shared" si="22"/>
        <v>1.008E-4</v>
      </c>
      <c r="AU16">
        <f t="shared" si="23"/>
        <v>9.7559999999999994E-5</v>
      </c>
      <c r="AV16">
        <f t="shared" si="24"/>
        <v>1.00152E-4</v>
      </c>
      <c r="AW16" s="38">
        <f t="shared" si="25"/>
        <v>0.52830180000000004</v>
      </c>
      <c r="AX16">
        <f t="shared" si="4"/>
        <v>0</v>
      </c>
      <c r="AZ16" s="1" t="str" cm="1">
        <f t="array" ref="AZ16">IF(INDEX(Utilities!16:16,$B$15)="","",INDEX(Utilities!16:16,$B$15))</f>
        <v/>
      </c>
      <c r="BA16" s="1" t="str" cm="1">
        <f t="array" ref="BA16">IF(INDEX(Utilities!16:16,$B$15 + 5)="","",INDEX(Utilities!16:16,$B$15 + 5))</f>
        <v/>
      </c>
      <c r="BC16">
        <f t="shared" si="40"/>
        <v>2026</v>
      </c>
      <c r="BD16">
        <f t="shared" si="26"/>
        <v>2025</v>
      </c>
      <c r="BE16" cm="1">
        <f t="array" ref="BE16">IF(BD16&gt;=MAX($D$3:$D$100),MAX($D$3:$D$100),IF(BC16&lt;$D$3,$D$3,INDEX($D$3:$D$100,MATCH(BC16,$D$3:$D$100)+1)))</f>
        <v>2030</v>
      </c>
      <c r="BF16">
        <f t="shared" si="27"/>
        <v>0.86040000000000005</v>
      </c>
      <c r="BG16">
        <f t="shared" si="28"/>
        <v>0.66959999999999997</v>
      </c>
      <c r="BH16">
        <f t="shared" si="29"/>
        <v>0.82224000000000008</v>
      </c>
      <c r="BI16" s="38">
        <f t="shared" si="30"/>
        <v>4337.3160000000007</v>
      </c>
      <c r="BJ16">
        <f t="shared" si="5"/>
        <v>0</v>
      </c>
      <c r="BL16" s="1" t="str" cm="1">
        <f t="array" ref="BL16">IF(INDEX(Utilities!16:16,$B$15)="","",INDEX(Utilities!16:16,$B$15))</f>
        <v/>
      </c>
      <c r="BM16" s="1" t="str" cm="1">
        <f t="array" ref="BM16">IF(INDEX(Utilities!16:16,$B$15 + 6)="","",INDEX(Utilities!16:16,$B$15 + 6))</f>
        <v/>
      </c>
      <c r="BO16">
        <f t="shared" si="41"/>
        <v>2026</v>
      </c>
      <c r="BP16">
        <f t="shared" si="31"/>
        <v>2025</v>
      </c>
      <c r="BQ16" cm="1">
        <f t="array" ref="BQ16">IF(BP16&gt;=MAX($D$3:$D$100),MAX($D$3:$D$100),IF(BO16&lt;$D$3,$D$3,INDEX($D$3:$D$100,MATCH(BO16,$D$3:$D$100)+1)))</f>
        <v>2030</v>
      </c>
      <c r="BR16">
        <f t="shared" si="32"/>
        <v>4.8419999999999996</v>
      </c>
      <c r="BS16">
        <f t="shared" si="33"/>
        <v>4.5828000000000007</v>
      </c>
      <c r="BT16">
        <f t="shared" si="34"/>
        <v>4.7901600000000002</v>
      </c>
      <c r="BU16" s="38">
        <f t="shared" si="35"/>
        <v>25268.094000000001</v>
      </c>
      <c r="BV16">
        <f t="shared" si="6"/>
        <v>0</v>
      </c>
    </row>
    <row r="17" spans="1:74" x14ac:dyDescent="0.25">
      <c r="A17" s="7" t="s">
        <v>9</v>
      </c>
      <c r="B17" s="59">
        <f>SUMIFS(M3:M100,G3:G100,CONCATENATE("&lt;",TEXT('Input-output'!B2+'Input-output'!B3,"0"))) - SUMIFS(M3:M100,G3:G100,CONCATENATE("&lt;",TEXT('Input-output'!B2,"0")))</f>
        <v>20243.340000000004</v>
      </c>
      <c r="C17" t="s">
        <v>18</v>
      </c>
      <c r="D17" s="1" t="str" cm="1">
        <f t="array" ref="D17">IF(INDEX(Utilities!17:17,$B$15)="","",INDEX(Utilities!17:17,$B$15))</f>
        <v/>
      </c>
      <c r="E17" s="1" t="str" cm="1">
        <f t="array" ref="E17">IF(INDEX(Utilities!17:17,$B$15 + 1)="","",INDEX(Utilities!17:17,$B$15 + 1))</f>
        <v/>
      </c>
      <c r="G17">
        <f t="shared" si="36"/>
        <v>2027</v>
      </c>
      <c r="H17">
        <f t="shared" si="7"/>
        <v>2025</v>
      </c>
      <c r="I17" cm="1">
        <f t="array" ref="I17">IF(H17&gt;=MAX($D$3:$D$100),MAX($D$3:$D$100),IF(G17&lt;$D$3,$D$3,INDEX($D$3:$D$100,MATCH(G17,$D$3:$D$100)+1)))</f>
        <v>2030</v>
      </c>
      <c r="J17">
        <f t="shared" si="8"/>
        <v>8.7840000000000001E-2</v>
      </c>
      <c r="K17">
        <f t="shared" si="9"/>
        <v>7.1279999999999996E-2</v>
      </c>
      <c r="L17">
        <f t="shared" si="10"/>
        <v>8.1215999999999997E-2</v>
      </c>
      <c r="M17" s="38">
        <f t="shared" si="0"/>
        <v>428.4144</v>
      </c>
      <c r="N17">
        <f t="shared" si="1"/>
        <v>0</v>
      </c>
      <c r="P17" s="1" t="str" cm="1">
        <f t="array" ref="P17">IF(INDEX(Utilities!17:17,$B$15)="","",INDEX(Utilities!17:17,$B$15))</f>
        <v/>
      </c>
      <c r="Q17" s="1" t="str" cm="1">
        <f t="array" ref="Q17">IF(INDEX(Utilities!17:17,$B$15 + 2)="","",INDEX(Utilities!17:17,$B$15 + 2))</f>
        <v/>
      </c>
      <c r="S17">
        <f t="shared" si="37"/>
        <v>2027</v>
      </c>
      <c r="T17">
        <f t="shared" si="11"/>
        <v>2025</v>
      </c>
      <c r="U17" cm="1">
        <f t="array" ref="U17">IF(T17&gt;=MAX($D$3:$D$100),MAX($D$3:$D$100),IF(S17&lt;$D$3,$D$3,INDEX($D$3:$D$100,MATCH(S17,$D$3:$D$100)+1)))</f>
        <v>2030</v>
      </c>
      <c r="V17">
        <f t="shared" si="12"/>
        <v>4.8239999999999999E-5</v>
      </c>
      <c r="W17">
        <f t="shared" si="13"/>
        <v>4.6440000000000003E-5</v>
      </c>
      <c r="X17">
        <f t="shared" si="14"/>
        <v>4.7519999999999999E-5</v>
      </c>
      <c r="Y17" s="38">
        <f t="shared" si="15"/>
        <v>0.250668</v>
      </c>
      <c r="Z17">
        <f t="shared" si="2"/>
        <v>0</v>
      </c>
      <c r="AB17" s="1" t="str" cm="1">
        <f t="array" ref="AB17">IF(INDEX(Utilities!17:17,$B$15)="","",INDEX(Utilities!17:17,$B$15))</f>
        <v/>
      </c>
      <c r="AC17" s="1" t="str" cm="1">
        <f t="array" ref="AC17">IF(INDEX(Utilities!17:17,$B$15 + 3)="","",INDEX(Utilities!17:17,$B$15 + 3))</f>
        <v/>
      </c>
      <c r="AE17">
        <f t="shared" si="38"/>
        <v>2027</v>
      </c>
      <c r="AF17">
        <f t="shared" si="16"/>
        <v>2025</v>
      </c>
      <c r="AG17" cm="1">
        <f t="array" ref="AG17">IF(AF17&gt;=MAX($D$3:$D$100),MAX($D$3:$D$100),IF(AE17&lt;$D$3,$D$3,INDEX($D$3:$D$100,MATCH(AE17,$D$3:$D$100)+1)))</f>
        <v>2030</v>
      </c>
      <c r="AH17">
        <f t="shared" si="17"/>
        <v>4.7879999999999998E-4</v>
      </c>
      <c r="AI17">
        <f t="shared" si="18"/>
        <v>4.6079999999999998E-4</v>
      </c>
      <c r="AJ17">
        <f t="shared" si="19"/>
        <v>4.7159999999999997E-4</v>
      </c>
      <c r="AK17" s="38">
        <f t="shared" si="20"/>
        <v>2.4876899999999997</v>
      </c>
      <c r="AL17">
        <f t="shared" si="3"/>
        <v>0</v>
      </c>
      <c r="AN17" s="1" t="str" cm="1">
        <f t="array" ref="AN17">IF(INDEX(Utilities!17:17,$B$15)="","",INDEX(Utilities!17:17,$B$15))</f>
        <v/>
      </c>
      <c r="AO17" s="1" t="str" cm="1">
        <f t="array" ref="AO17">IF(INDEX(Utilities!17:17,$B$15 + 4)="","",INDEX(Utilities!17:17,$B$15 + 4))</f>
        <v/>
      </c>
      <c r="AQ17">
        <f t="shared" si="39"/>
        <v>2027</v>
      </c>
      <c r="AR17">
        <f t="shared" si="21"/>
        <v>2025</v>
      </c>
      <c r="AS17" cm="1">
        <f t="array" ref="AS17">IF(AR17&gt;=MAX($D$3:$D$100),MAX($D$3:$D$100),IF(AQ17&lt;$D$3,$D$3,INDEX($D$3:$D$100,MATCH(AQ17,$D$3:$D$100)+1)))</f>
        <v>2030</v>
      </c>
      <c r="AT17">
        <f t="shared" si="22"/>
        <v>1.008E-4</v>
      </c>
      <c r="AU17">
        <f t="shared" si="23"/>
        <v>9.7559999999999994E-5</v>
      </c>
      <c r="AV17">
        <f t="shared" si="24"/>
        <v>9.9504000000000001E-5</v>
      </c>
      <c r="AW17" s="38">
        <f t="shared" si="25"/>
        <v>0.52488360000000001</v>
      </c>
      <c r="AX17">
        <f t="shared" si="4"/>
        <v>0</v>
      </c>
      <c r="AZ17" s="1" t="str" cm="1">
        <f t="array" ref="AZ17">IF(INDEX(Utilities!17:17,$B$15)="","",INDEX(Utilities!17:17,$B$15))</f>
        <v/>
      </c>
      <c r="BA17" s="1" t="str" cm="1">
        <f t="array" ref="BA17">IF(INDEX(Utilities!17:17,$B$15 + 5)="","",INDEX(Utilities!17:17,$B$15 + 5))</f>
        <v/>
      </c>
      <c r="BC17">
        <f t="shared" si="40"/>
        <v>2027</v>
      </c>
      <c r="BD17">
        <f t="shared" si="26"/>
        <v>2025</v>
      </c>
      <c r="BE17" cm="1">
        <f t="array" ref="BE17">IF(BD17&gt;=MAX($D$3:$D$100),MAX($D$3:$D$100),IF(BC17&lt;$D$3,$D$3,INDEX($D$3:$D$100,MATCH(BC17,$D$3:$D$100)+1)))</f>
        <v>2030</v>
      </c>
      <c r="BF17">
        <f t="shared" si="27"/>
        <v>0.86040000000000005</v>
      </c>
      <c r="BG17">
        <f t="shared" si="28"/>
        <v>0.66959999999999997</v>
      </c>
      <c r="BH17">
        <f t="shared" si="29"/>
        <v>0.78408</v>
      </c>
      <c r="BI17" s="38">
        <f t="shared" si="30"/>
        <v>4136.0219999999999</v>
      </c>
      <c r="BJ17">
        <f t="shared" si="5"/>
        <v>0</v>
      </c>
      <c r="BL17" s="1" t="str" cm="1">
        <f t="array" ref="BL17">IF(INDEX(Utilities!17:17,$B$15)="","",INDEX(Utilities!17:17,$B$15))</f>
        <v/>
      </c>
      <c r="BM17" s="1" t="str" cm="1">
        <f t="array" ref="BM17">IF(INDEX(Utilities!17:17,$B$15 + 6)="","",INDEX(Utilities!17:17,$B$15 + 6))</f>
        <v/>
      </c>
      <c r="BO17">
        <f t="shared" si="41"/>
        <v>2027</v>
      </c>
      <c r="BP17">
        <f t="shared" si="31"/>
        <v>2025</v>
      </c>
      <c r="BQ17" cm="1">
        <f t="array" ref="BQ17">IF(BP17&gt;=MAX($D$3:$D$100),MAX($D$3:$D$100),IF(BO17&lt;$D$3,$D$3,INDEX($D$3:$D$100,MATCH(BO17,$D$3:$D$100)+1)))</f>
        <v>2030</v>
      </c>
      <c r="BR17">
        <f t="shared" si="32"/>
        <v>4.8419999999999996</v>
      </c>
      <c r="BS17">
        <f t="shared" si="33"/>
        <v>4.5828000000000007</v>
      </c>
      <c r="BT17">
        <f t="shared" si="34"/>
        <v>4.7383199999999999</v>
      </c>
      <c r="BU17" s="38">
        <f t="shared" si="35"/>
        <v>24994.637999999999</v>
      </c>
      <c r="BV17">
        <f t="shared" si="6"/>
        <v>0</v>
      </c>
    </row>
    <row r="18" spans="1:74" x14ac:dyDescent="0.25">
      <c r="A18" s="7" t="s">
        <v>17</v>
      </c>
      <c r="B18" s="59">
        <f>SUMIFS(Y3:Y100,G3:G100,CONCATENATE("&lt;",TEXT('Input-output'!B2+'Input-output'!B3,"0"))) - SUMIFS(Y3:Y100,G3:G100,CONCATENATE("&lt;",TEXT('Input-output'!B2,"0")))</f>
        <v>12.334004999999994</v>
      </c>
      <c r="C18" t="s">
        <v>23</v>
      </c>
      <c r="D18" s="1" t="str" cm="1">
        <f t="array" ref="D18">IF(INDEX(Utilities!18:18,$B$15)="","",INDEX(Utilities!18:18,$B$15))</f>
        <v/>
      </c>
      <c r="E18" s="1" t="str" cm="1">
        <f t="array" ref="E18">IF(INDEX(Utilities!18:18,$B$15 + 1)="","",INDEX(Utilities!18:18,$B$15 + 1))</f>
        <v/>
      </c>
      <c r="G18">
        <f t="shared" si="36"/>
        <v>2028</v>
      </c>
      <c r="H18">
        <f t="shared" si="7"/>
        <v>2025</v>
      </c>
      <c r="I18" cm="1">
        <f t="array" ref="I18">IF(H18&gt;=MAX($D$3:$D$100),MAX($D$3:$D$100),IF(G18&lt;$D$3,$D$3,INDEX($D$3:$D$100,MATCH(G18,$D$3:$D$100)+1)))</f>
        <v>2030</v>
      </c>
      <c r="J18">
        <f t="shared" si="8"/>
        <v>8.7840000000000001E-2</v>
      </c>
      <c r="K18">
        <f t="shared" si="9"/>
        <v>7.1279999999999996E-2</v>
      </c>
      <c r="L18">
        <f t="shared" si="10"/>
        <v>7.7904000000000001E-2</v>
      </c>
      <c r="M18" s="38">
        <f t="shared" si="0"/>
        <v>410.9436</v>
      </c>
      <c r="N18">
        <f t="shared" si="1"/>
        <v>0</v>
      </c>
      <c r="P18" s="1" t="str" cm="1">
        <f t="array" ref="P18">IF(INDEX(Utilities!18:18,$B$15)="","",INDEX(Utilities!18:18,$B$15))</f>
        <v/>
      </c>
      <c r="Q18" s="1" t="str" cm="1">
        <f t="array" ref="Q18">IF(INDEX(Utilities!18:18,$B$15 + 2)="","",INDEX(Utilities!18:18,$B$15 + 2))</f>
        <v/>
      </c>
      <c r="S18">
        <f t="shared" si="37"/>
        <v>2028</v>
      </c>
      <c r="T18">
        <f t="shared" si="11"/>
        <v>2025</v>
      </c>
      <c r="U18" cm="1">
        <f t="array" ref="U18">IF(T18&gt;=MAX($D$3:$D$100),MAX($D$3:$D$100),IF(S18&lt;$D$3,$D$3,INDEX($D$3:$D$100,MATCH(S18,$D$3:$D$100)+1)))</f>
        <v>2030</v>
      </c>
      <c r="V18">
        <f t="shared" si="12"/>
        <v>4.8239999999999999E-5</v>
      </c>
      <c r="W18">
        <f t="shared" si="13"/>
        <v>4.6440000000000003E-5</v>
      </c>
      <c r="X18">
        <f t="shared" si="14"/>
        <v>4.7160000000000002E-5</v>
      </c>
      <c r="Y18" s="38">
        <f t="shared" si="15"/>
        <v>0.24876900000000002</v>
      </c>
      <c r="Z18">
        <f t="shared" si="2"/>
        <v>0</v>
      </c>
      <c r="AB18" s="1" t="str" cm="1">
        <f t="array" ref="AB18">IF(INDEX(Utilities!18:18,$B$15)="","",INDEX(Utilities!18:18,$B$15))</f>
        <v/>
      </c>
      <c r="AC18" s="1" t="str" cm="1">
        <f t="array" ref="AC18">IF(INDEX(Utilities!18:18,$B$15 + 3)="","",INDEX(Utilities!18:18,$B$15 + 3))</f>
        <v/>
      </c>
      <c r="AE18">
        <f t="shared" si="38"/>
        <v>2028</v>
      </c>
      <c r="AF18">
        <f t="shared" si="16"/>
        <v>2025</v>
      </c>
      <c r="AG18" cm="1">
        <f t="array" ref="AG18">IF(AF18&gt;=MAX($D$3:$D$100),MAX($D$3:$D$100),IF(AE18&lt;$D$3,$D$3,INDEX($D$3:$D$100,MATCH(AE18,$D$3:$D$100)+1)))</f>
        <v>2030</v>
      </c>
      <c r="AH18">
        <f t="shared" si="17"/>
        <v>4.7879999999999998E-4</v>
      </c>
      <c r="AI18">
        <f t="shared" si="18"/>
        <v>4.6079999999999998E-4</v>
      </c>
      <c r="AJ18">
        <f t="shared" si="19"/>
        <v>4.6799999999999999E-4</v>
      </c>
      <c r="AK18" s="38">
        <f t="shared" si="20"/>
        <v>2.4687000000000001</v>
      </c>
      <c r="AL18">
        <f t="shared" si="3"/>
        <v>0</v>
      </c>
      <c r="AN18" s="1" t="str" cm="1">
        <f t="array" ref="AN18">IF(INDEX(Utilities!18:18,$B$15)="","",INDEX(Utilities!18:18,$B$15))</f>
        <v/>
      </c>
      <c r="AO18" s="1" t="str" cm="1">
        <f t="array" ref="AO18">IF(INDEX(Utilities!18:18,$B$15 + 4)="","",INDEX(Utilities!18:18,$B$15 + 4))</f>
        <v/>
      </c>
      <c r="AQ18">
        <f t="shared" si="39"/>
        <v>2028</v>
      </c>
      <c r="AR18">
        <f t="shared" si="21"/>
        <v>2025</v>
      </c>
      <c r="AS18" cm="1">
        <f t="array" ref="AS18">IF(AR18&gt;=MAX($D$3:$D$100),MAX($D$3:$D$100),IF(AQ18&lt;$D$3,$D$3,INDEX($D$3:$D$100,MATCH(AQ18,$D$3:$D$100)+1)))</f>
        <v>2030</v>
      </c>
      <c r="AT18">
        <f t="shared" si="22"/>
        <v>1.008E-4</v>
      </c>
      <c r="AU18">
        <f t="shared" si="23"/>
        <v>9.7559999999999994E-5</v>
      </c>
      <c r="AV18">
        <f t="shared" si="24"/>
        <v>9.885599999999999E-5</v>
      </c>
      <c r="AW18" s="38">
        <f t="shared" si="25"/>
        <v>0.52146539999999997</v>
      </c>
      <c r="AX18">
        <f t="shared" si="4"/>
        <v>0</v>
      </c>
      <c r="AZ18" s="1" t="str" cm="1">
        <f t="array" ref="AZ18">IF(INDEX(Utilities!18:18,$B$15)="","",INDEX(Utilities!18:18,$B$15))</f>
        <v/>
      </c>
      <c r="BA18" s="1" t="str" cm="1">
        <f t="array" ref="BA18">IF(INDEX(Utilities!18:18,$B$15 + 5)="","",INDEX(Utilities!18:18,$B$15 + 5))</f>
        <v/>
      </c>
      <c r="BC18">
        <f t="shared" si="40"/>
        <v>2028</v>
      </c>
      <c r="BD18">
        <f t="shared" si="26"/>
        <v>2025</v>
      </c>
      <c r="BE18" cm="1">
        <f t="array" ref="BE18">IF(BD18&gt;=MAX($D$3:$D$100),MAX($D$3:$D$100),IF(BC18&lt;$D$3,$D$3,INDEX($D$3:$D$100,MATCH(BC18,$D$3:$D$100)+1)))</f>
        <v>2030</v>
      </c>
      <c r="BF18">
        <f t="shared" si="27"/>
        <v>0.86040000000000005</v>
      </c>
      <c r="BG18">
        <f t="shared" si="28"/>
        <v>0.66959999999999997</v>
      </c>
      <c r="BH18">
        <f t="shared" si="29"/>
        <v>0.74592000000000003</v>
      </c>
      <c r="BI18" s="38">
        <f t="shared" si="30"/>
        <v>3934.7280000000001</v>
      </c>
      <c r="BJ18">
        <f t="shared" si="5"/>
        <v>0</v>
      </c>
      <c r="BL18" s="1" t="str" cm="1">
        <f t="array" ref="BL18">IF(INDEX(Utilities!18:18,$B$15)="","",INDEX(Utilities!18:18,$B$15))</f>
        <v/>
      </c>
      <c r="BM18" s="1" t="str" cm="1">
        <f t="array" ref="BM18">IF(INDEX(Utilities!18:18,$B$15 + 6)="","",INDEX(Utilities!18:18,$B$15 + 6))</f>
        <v/>
      </c>
      <c r="BO18">
        <f t="shared" si="41"/>
        <v>2028</v>
      </c>
      <c r="BP18">
        <f t="shared" si="31"/>
        <v>2025</v>
      </c>
      <c r="BQ18" cm="1">
        <f t="array" ref="BQ18">IF(BP18&gt;=MAX($D$3:$D$100),MAX($D$3:$D$100),IF(BO18&lt;$D$3,$D$3,INDEX($D$3:$D$100,MATCH(BO18,$D$3:$D$100)+1)))</f>
        <v>2030</v>
      </c>
      <c r="BR18">
        <f t="shared" si="32"/>
        <v>4.8419999999999996</v>
      </c>
      <c r="BS18">
        <f t="shared" si="33"/>
        <v>4.5828000000000007</v>
      </c>
      <c r="BT18">
        <f t="shared" si="34"/>
        <v>4.6864800000000004</v>
      </c>
      <c r="BU18" s="38">
        <f t="shared" si="35"/>
        <v>24721.182000000001</v>
      </c>
      <c r="BV18">
        <f t="shared" si="6"/>
        <v>0</v>
      </c>
    </row>
    <row r="19" spans="1:74" x14ac:dyDescent="0.25">
      <c r="A19" s="7" t="s">
        <v>22</v>
      </c>
      <c r="B19" s="59">
        <f>SUMIFS(AK3:AK100,G3:G100,CONCATENATE("&lt;",TEXT('Input-output'!B2+'Input-output'!B3,"0"))) - SUMIFS(AK3:AK100,G3:G100,CONCATENATE("&lt;",TEXT('Input-output'!B2,"0")))</f>
        <v>122.77035000000015</v>
      </c>
      <c r="C19" t="s">
        <v>27</v>
      </c>
      <c r="D19" s="1" t="str" cm="1">
        <f t="array" ref="D19">IF(INDEX(Utilities!19:19,$B$15)="","",INDEX(Utilities!19:19,$B$15))</f>
        <v/>
      </c>
      <c r="E19" s="1" t="str" cm="1">
        <f t="array" ref="E19">IF(INDEX(Utilities!19:19,$B$15 + 1)="","",INDEX(Utilities!19:19,$B$15 + 1))</f>
        <v/>
      </c>
      <c r="G19">
        <f t="shared" si="36"/>
        <v>2029</v>
      </c>
      <c r="H19">
        <f t="shared" si="7"/>
        <v>2025</v>
      </c>
      <c r="I19" cm="1">
        <f t="array" ref="I19">IF(H19&gt;=MAX($D$3:$D$100),MAX($D$3:$D$100),IF(G19&lt;$D$3,$D$3,INDEX($D$3:$D$100,MATCH(G19,$D$3:$D$100)+1)))</f>
        <v>2030</v>
      </c>
      <c r="J19">
        <f t="shared" si="8"/>
        <v>8.7840000000000001E-2</v>
      </c>
      <c r="K19">
        <f t="shared" si="9"/>
        <v>7.1279999999999996E-2</v>
      </c>
      <c r="L19">
        <f t="shared" si="10"/>
        <v>7.4591999999999992E-2</v>
      </c>
      <c r="M19" s="38">
        <f t="shared" si="0"/>
        <v>393.47279999999995</v>
      </c>
      <c r="N19">
        <f t="shared" si="1"/>
        <v>0</v>
      </c>
      <c r="P19" s="1" t="str" cm="1">
        <f t="array" ref="P19">IF(INDEX(Utilities!19:19,$B$15)="","",INDEX(Utilities!19:19,$B$15))</f>
        <v/>
      </c>
      <c r="Q19" s="1" t="str" cm="1">
        <f t="array" ref="Q19">IF(INDEX(Utilities!19:19,$B$15 + 2)="","",INDEX(Utilities!19:19,$B$15 + 2))</f>
        <v/>
      </c>
      <c r="S19">
        <f t="shared" si="37"/>
        <v>2029</v>
      </c>
      <c r="T19">
        <f t="shared" si="11"/>
        <v>2025</v>
      </c>
      <c r="U19" cm="1">
        <f t="array" ref="U19">IF(T19&gt;=MAX($D$3:$D$100),MAX($D$3:$D$100),IF(S19&lt;$D$3,$D$3,INDEX($D$3:$D$100,MATCH(S19,$D$3:$D$100)+1)))</f>
        <v>2030</v>
      </c>
      <c r="V19">
        <f t="shared" si="12"/>
        <v>4.8239999999999999E-5</v>
      </c>
      <c r="W19">
        <f t="shared" si="13"/>
        <v>4.6440000000000003E-5</v>
      </c>
      <c r="X19">
        <f t="shared" si="14"/>
        <v>4.6799999999999999E-5</v>
      </c>
      <c r="Y19" s="38">
        <f t="shared" si="15"/>
        <v>0.24687000000000001</v>
      </c>
      <c r="Z19">
        <f t="shared" si="2"/>
        <v>0</v>
      </c>
      <c r="AB19" s="1" t="str" cm="1">
        <f t="array" ref="AB19">IF(INDEX(Utilities!19:19,$B$15)="","",INDEX(Utilities!19:19,$B$15))</f>
        <v/>
      </c>
      <c r="AC19" s="1" t="str" cm="1">
        <f t="array" ref="AC19">IF(INDEX(Utilities!19:19,$B$15 + 3)="","",INDEX(Utilities!19:19,$B$15 + 3))</f>
        <v/>
      </c>
      <c r="AE19">
        <f t="shared" si="38"/>
        <v>2029</v>
      </c>
      <c r="AF19">
        <f t="shared" si="16"/>
        <v>2025</v>
      </c>
      <c r="AG19" cm="1">
        <f t="array" ref="AG19">IF(AF19&gt;=MAX($D$3:$D$100),MAX($D$3:$D$100),IF(AE19&lt;$D$3,$D$3,INDEX($D$3:$D$100,MATCH(AE19,$D$3:$D$100)+1)))</f>
        <v>2030</v>
      </c>
      <c r="AH19">
        <f t="shared" si="17"/>
        <v>4.7879999999999998E-4</v>
      </c>
      <c r="AI19">
        <f t="shared" si="18"/>
        <v>4.6079999999999998E-4</v>
      </c>
      <c r="AJ19">
        <f t="shared" si="19"/>
        <v>4.6439999999999996E-4</v>
      </c>
      <c r="AK19" s="38">
        <f t="shared" si="20"/>
        <v>2.4497099999999996</v>
      </c>
      <c r="AL19">
        <f t="shared" si="3"/>
        <v>0</v>
      </c>
      <c r="AN19" s="1" t="str" cm="1">
        <f t="array" ref="AN19">IF(INDEX(Utilities!19:19,$B$15)="","",INDEX(Utilities!19:19,$B$15))</f>
        <v/>
      </c>
      <c r="AO19" s="1" t="str" cm="1">
        <f t="array" ref="AO19">IF(INDEX(Utilities!19:19,$B$15 + 4)="","",INDEX(Utilities!19:19,$B$15 + 4))</f>
        <v/>
      </c>
      <c r="AQ19">
        <f t="shared" si="39"/>
        <v>2029</v>
      </c>
      <c r="AR19">
        <f t="shared" si="21"/>
        <v>2025</v>
      </c>
      <c r="AS19" cm="1">
        <f t="array" ref="AS19">IF(AR19&gt;=MAX($D$3:$D$100),MAX($D$3:$D$100),IF(AQ19&lt;$D$3,$D$3,INDEX($D$3:$D$100,MATCH(AQ19,$D$3:$D$100)+1)))</f>
        <v>2030</v>
      </c>
      <c r="AT19">
        <f t="shared" si="22"/>
        <v>1.008E-4</v>
      </c>
      <c r="AU19">
        <f t="shared" si="23"/>
        <v>9.7559999999999994E-5</v>
      </c>
      <c r="AV19">
        <f t="shared" si="24"/>
        <v>9.8207999999999992E-5</v>
      </c>
      <c r="AW19" s="38">
        <f t="shared" si="25"/>
        <v>0.51804719999999993</v>
      </c>
      <c r="AX19">
        <f t="shared" si="4"/>
        <v>0</v>
      </c>
      <c r="AZ19" s="1" t="str" cm="1">
        <f t="array" ref="AZ19">IF(INDEX(Utilities!19:19,$B$15)="","",INDEX(Utilities!19:19,$B$15))</f>
        <v/>
      </c>
      <c r="BA19" s="1" t="str" cm="1">
        <f t="array" ref="BA19">IF(INDEX(Utilities!19:19,$B$15 + 5)="","",INDEX(Utilities!19:19,$B$15 + 5))</f>
        <v/>
      </c>
      <c r="BC19">
        <f t="shared" si="40"/>
        <v>2029</v>
      </c>
      <c r="BD19">
        <f t="shared" si="26"/>
        <v>2025</v>
      </c>
      <c r="BE19" cm="1">
        <f t="array" ref="BE19">IF(BD19&gt;=MAX($D$3:$D$100),MAX($D$3:$D$100),IF(BC19&lt;$D$3,$D$3,INDEX($D$3:$D$100,MATCH(BC19,$D$3:$D$100)+1)))</f>
        <v>2030</v>
      </c>
      <c r="BF19">
        <f t="shared" si="27"/>
        <v>0.86040000000000005</v>
      </c>
      <c r="BG19">
        <f t="shared" si="28"/>
        <v>0.66959999999999997</v>
      </c>
      <c r="BH19">
        <f t="shared" si="29"/>
        <v>0.70775999999999994</v>
      </c>
      <c r="BI19" s="38">
        <f t="shared" si="30"/>
        <v>3733.4339999999997</v>
      </c>
      <c r="BJ19">
        <f t="shared" si="5"/>
        <v>0</v>
      </c>
      <c r="BL19" s="1" t="str" cm="1">
        <f t="array" ref="BL19">IF(INDEX(Utilities!19:19,$B$15)="","",INDEX(Utilities!19:19,$B$15))</f>
        <v/>
      </c>
      <c r="BM19" s="1" t="str" cm="1">
        <f t="array" ref="BM19">IF(INDEX(Utilities!19:19,$B$15 + 6)="","",INDEX(Utilities!19:19,$B$15 + 6))</f>
        <v/>
      </c>
      <c r="BO19">
        <f t="shared" si="41"/>
        <v>2029</v>
      </c>
      <c r="BP19">
        <f t="shared" si="31"/>
        <v>2025</v>
      </c>
      <c r="BQ19" cm="1">
        <f t="array" ref="BQ19">IF(BP19&gt;=MAX($D$3:$D$100),MAX($D$3:$D$100),IF(BO19&lt;$D$3,$D$3,INDEX($D$3:$D$100,MATCH(BO19,$D$3:$D$100)+1)))</f>
        <v>2030</v>
      </c>
      <c r="BR19">
        <f t="shared" si="32"/>
        <v>4.8419999999999996</v>
      </c>
      <c r="BS19">
        <f t="shared" si="33"/>
        <v>4.5828000000000007</v>
      </c>
      <c r="BT19">
        <f t="shared" si="34"/>
        <v>4.6346400000000001</v>
      </c>
      <c r="BU19" s="38">
        <f t="shared" si="35"/>
        <v>24447.725999999999</v>
      </c>
      <c r="BV19">
        <f t="shared" si="6"/>
        <v>0</v>
      </c>
    </row>
    <row r="20" spans="1:74" x14ac:dyDescent="0.25">
      <c r="A20" s="7" t="s">
        <v>26</v>
      </c>
      <c r="B20" s="59">
        <f>SUMIFS(AW3:AW100,AQ3:AQ100,CONCATENATE("&lt;",TEXT('Input-output'!B2+'Input-output'!B3,"0"))) - SUMIFS(AW3:AW100,AQ3:AQ100,CONCATENATE("&lt;",TEXT('Input-output'!B2,"0")))</f>
        <v>25.958802499999987</v>
      </c>
      <c r="C20" t="s">
        <v>30</v>
      </c>
      <c r="D20" s="1" t="str" cm="1">
        <f t="array" ref="D20">IF(INDEX(Utilities!20:20,$B$15)="","",INDEX(Utilities!20:20,$B$15))</f>
        <v/>
      </c>
      <c r="E20" s="1" t="str" cm="1">
        <f t="array" ref="E20">IF(INDEX(Utilities!20:20,$B$15 + 1)="","",INDEX(Utilities!20:20,$B$15 + 1))</f>
        <v/>
      </c>
      <c r="G20">
        <f t="shared" si="36"/>
        <v>2030</v>
      </c>
      <c r="H20">
        <f t="shared" si="7"/>
        <v>2030</v>
      </c>
      <c r="I20" cm="1">
        <f t="array" ref="I20">IF(H20&gt;=MAX($D$3:$D$100),MAX($D$3:$D$100),IF(G20&lt;$D$3,$D$3,INDEX($D$3:$D$100,MATCH(G20,$D$3:$D$100)+1)))</f>
        <v>2035</v>
      </c>
      <c r="J20">
        <f t="shared" si="8"/>
        <v>7.1279999999999996E-2</v>
      </c>
      <c r="K20">
        <f t="shared" si="9"/>
        <v>6.8760000000000002E-2</v>
      </c>
      <c r="L20">
        <f t="shared" si="10"/>
        <v>7.1279999999999996E-2</v>
      </c>
      <c r="M20" s="38">
        <f t="shared" si="0"/>
        <v>376.00199999999995</v>
      </c>
      <c r="N20">
        <f t="shared" si="1"/>
        <v>0</v>
      </c>
      <c r="P20" s="1" t="str" cm="1">
        <f t="array" ref="P20">IF(INDEX(Utilities!20:20,$B$15)="","",INDEX(Utilities!20:20,$B$15))</f>
        <v/>
      </c>
      <c r="Q20" s="1" t="str" cm="1">
        <f t="array" ref="Q20">IF(INDEX(Utilities!20:20,$B$15 + 2)="","",INDEX(Utilities!20:20,$B$15 + 2))</f>
        <v/>
      </c>
      <c r="S20">
        <f t="shared" si="37"/>
        <v>2030</v>
      </c>
      <c r="T20">
        <f t="shared" si="11"/>
        <v>2030</v>
      </c>
      <c r="U20" cm="1">
        <f t="array" ref="U20">IF(T20&gt;=MAX($D$3:$D$100),MAX($D$3:$D$100),IF(S20&lt;$D$3,$D$3,INDEX($D$3:$D$100,MATCH(S20,$D$3:$D$100)+1)))</f>
        <v>2035</v>
      </c>
      <c r="V20">
        <f t="shared" si="12"/>
        <v>4.6440000000000003E-5</v>
      </c>
      <c r="W20">
        <f t="shared" si="13"/>
        <v>4.6440000000000003E-5</v>
      </c>
      <c r="X20">
        <f t="shared" si="14"/>
        <v>4.6440000000000003E-5</v>
      </c>
      <c r="Y20" s="38">
        <f t="shared" si="15"/>
        <v>0.24497100000000002</v>
      </c>
      <c r="Z20">
        <f t="shared" si="2"/>
        <v>0</v>
      </c>
      <c r="AB20" s="1" t="str" cm="1">
        <f t="array" ref="AB20">IF(INDEX(Utilities!20:20,$B$15)="","",INDEX(Utilities!20:20,$B$15))</f>
        <v/>
      </c>
      <c r="AC20" s="1" t="str" cm="1">
        <f t="array" ref="AC20">IF(INDEX(Utilities!20:20,$B$15 + 3)="","",INDEX(Utilities!20:20,$B$15 + 3))</f>
        <v/>
      </c>
      <c r="AE20">
        <f t="shared" si="38"/>
        <v>2030</v>
      </c>
      <c r="AF20">
        <f t="shared" si="16"/>
        <v>2030</v>
      </c>
      <c r="AG20" cm="1">
        <f t="array" ref="AG20">IF(AF20&gt;=MAX($D$3:$D$100),MAX($D$3:$D$100),IF(AE20&lt;$D$3,$D$3,INDEX($D$3:$D$100,MATCH(AE20,$D$3:$D$100)+1)))</f>
        <v>2035</v>
      </c>
      <c r="AH20">
        <f t="shared" si="17"/>
        <v>4.6079999999999998E-4</v>
      </c>
      <c r="AI20">
        <f t="shared" si="18"/>
        <v>4.6079999999999998E-4</v>
      </c>
      <c r="AJ20">
        <f t="shared" si="19"/>
        <v>4.6079999999999998E-4</v>
      </c>
      <c r="AK20" s="38">
        <f t="shared" si="20"/>
        <v>2.43072</v>
      </c>
      <c r="AL20">
        <f t="shared" si="3"/>
        <v>0</v>
      </c>
      <c r="AN20" s="1" t="str" cm="1">
        <f t="array" ref="AN20">IF(INDEX(Utilities!20:20,$B$15)="","",INDEX(Utilities!20:20,$B$15))</f>
        <v/>
      </c>
      <c r="AO20" s="1" t="str" cm="1">
        <f t="array" ref="AO20">IF(INDEX(Utilities!20:20,$B$15 + 4)="","",INDEX(Utilities!20:20,$B$15 + 4))</f>
        <v/>
      </c>
      <c r="AQ20">
        <f t="shared" si="39"/>
        <v>2030</v>
      </c>
      <c r="AR20">
        <f t="shared" si="21"/>
        <v>2030</v>
      </c>
      <c r="AS20" cm="1">
        <f t="array" ref="AS20">IF(AR20&gt;=MAX($D$3:$D$100),MAX($D$3:$D$100),IF(AQ20&lt;$D$3,$D$3,INDEX($D$3:$D$100,MATCH(AQ20,$D$3:$D$100)+1)))</f>
        <v>2035</v>
      </c>
      <c r="AT20">
        <f t="shared" si="22"/>
        <v>9.7559999999999994E-5</v>
      </c>
      <c r="AU20">
        <f t="shared" si="23"/>
        <v>9.7919999999999998E-5</v>
      </c>
      <c r="AV20">
        <f t="shared" si="24"/>
        <v>9.7559999999999994E-5</v>
      </c>
      <c r="AW20" s="38">
        <f t="shared" si="25"/>
        <v>0.514629</v>
      </c>
      <c r="AX20">
        <f t="shared" si="4"/>
        <v>0</v>
      </c>
      <c r="AZ20" s="1" t="str" cm="1">
        <f t="array" ref="AZ20">IF(INDEX(Utilities!20:20,$B$15)="","",INDEX(Utilities!20:20,$B$15))</f>
        <v/>
      </c>
      <c r="BA20" s="1" t="str" cm="1">
        <f t="array" ref="BA20">IF(INDEX(Utilities!20:20,$B$15 + 5)="","",INDEX(Utilities!20:20,$B$15 + 5))</f>
        <v/>
      </c>
      <c r="BC20">
        <f t="shared" si="40"/>
        <v>2030</v>
      </c>
      <c r="BD20">
        <f t="shared" si="26"/>
        <v>2030</v>
      </c>
      <c r="BE20" cm="1">
        <f t="array" ref="BE20">IF(BD20&gt;=MAX($D$3:$D$100),MAX($D$3:$D$100),IF(BC20&lt;$D$3,$D$3,INDEX($D$3:$D$100,MATCH(BC20,$D$3:$D$100)+1)))</f>
        <v>2035</v>
      </c>
      <c r="BF20">
        <f t="shared" si="27"/>
        <v>0.66959999999999997</v>
      </c>
      <c r="BG20">
        <f t="shared" si="28"/>
        <v>0.63</v>
      </c>
      <c r="BH20">
        <f t="shared" si="29"/>
        <v>0.66959999999999997</v>
      </c>
      <c r="BI20" s="38">
        <f t="shared" si="30"/>
        <v>3532.14</v>
      </c>
      <c r="BJ20">
        <f t="shared" si="5"/>
        <v>0</v>
      </c>
      <c r="BL20" s="1" t="str" cm="1">
        <f t="array" ref="BL20">IF(INDEX(Utilities!20:20,$B$15)="","",INDEX(Utilities!20:20,$B$15))</f>
        <v/>
      </c>
      <c r="BM20" s="1" t="str" cm="1">
        <f t="array" ref="BM20">IF(INDEX(Utilities!20:20,$B$15 + 6)="","",INDEX(Utilities!20:20,$B$15 + 6))</f>
        <v/>
      </c>
      <c r="BO20">
        <f t="shared" si="41"/>
        <v>2030</v>
      </c>
      <c r="BP20">
        <f t="shared" si="31"/>
        <v>2030</v>
      </c>
      <c r="BQ20" cm="1">
        <f t="array" ref="BQ20">IF(BP20&gt;=MAX($D$3:$D$100),MAX($D$3:$D$100),IF(BO20&lt;$D$3,$D$3,INDEX($D$3:$D$100,MATCH(BO20,$D$3:$D$100)+1)))</f>
        <v>2035</v>
      </c>
      <c r="BR20">
        <f t="shared" si="32"/>
        <v>4.5828000000000007</v>
      </c>
      <c r="BS20">
        <f t="shared" si="33"/>
        <v>4.5792000000000002</v>
      </c>
      <c r="BT20">
        <f t="shared" si="34"/>
        <v>4.5828000000000007</v>
      </c>
      <c r="BU20" s="38">
        <f t="shared" si="35"/>
        <v>24174.270000000004</v>
      </c>
      <c r="BV20">
        <f t="shared" si="6"/>
        <v>0</v>
      </c>
    </row>
    <row r="21" spans="1:74" x14ac:dyDescent="0.25">
      <c r="A21" s="7" t="s">
        <v>29</v>
      </c>
      <c r="B21" s="59">
        <f>SUMIFS(BI3:BI100,G3:G100,CONCATENATE("&lt;",TEXT('Input-output'!B2+'Input-output'!B3,"0"))) - SUMIFS(BI3:BI100,G3:G100,CONCATENATE("&lt;",TEXT('Input-output'!B2,"0")))</f>
        <v>192938.39999999997</v>
      </c>
      <c r="C21" t="s">
        <v>30</v>
      </c>
      <c r="D21" s="1" t="str" cm="1">
        <f t="array" ref="D21">IF(INDEX(Utilities!21:21,$B$15)="","",INDEX(Utilities!21:21,$B$15))</f>
        <v/>
      </c>
      <c r="E21" s="1" t="str" cm="1">
        <f t="array" ref="E21">IF(INDEX(Utilities!21:21,$B$15 + 1)="","",INDEX(Utilities!21:21,$B$15 + 1))</f>
        <v/>
      </c>
      <c r="G21">
        <f t="shared" si="36"/>
        <v>2031</v>
      </c>
      <c r="H21">
        <f t="shared" si="7"/>
        <v>2030</v>
      </c>
      <c r="I21" cm="1">
        <f t="array" ref="I21">IF(H21&gt;=MAX($D$3:$D$100),MAX($D$3:$D$100),IF(G21&lt;$D$3,$D$3,INDEX($D$3:$D$100,MATCH(G21,$D$3:$D$100)+1)))</f>
        <v>2035</v>
      </c>
      <c r="J21">
        <f t="shared" si="8"/>
        <v>7.1279999999999996E-2</v>
      </c>
      <c r="K21">
        <f t="shared" si="9"/>
        <v>6.8760000000000002E-2</v>
      </c>
      <c r="L21">
        <f t="shared" si="10"/>
        <v>7.0775999999999992E-2</v>
      </c>
      <c r="M21" s="38">
        <f t="shared" si="0"/>
        <v>373.34339999999997</v>
      </c>
      <c r="N21">
        <f t="shared" si="1"/>
        <v>0</v>
      </c>
      <c r="P21" s="1" t="str" cm="1">
        <f t="array" ref="P21">IF(INDEX(Utilities!21:21,$B$15)="","",INDEX(Utilities!21:21,$B$15))</f>
        <v/>
      </c>
      <c r="Q21" s="1" t="str" cm="1">
        <f t="array" ref="Q21">IF(INDEX(Utilities!21:21,$B$15 + 2)="","",INDEX(Utilities!21:21,$B$15 + 2))</f>
        <v/>
      </c>
      <c r="S21">
        <f t="shared" si="37"/>
        <v>2031</v>
      </c>
      <c r="T21">
        <f t="shared" si="11"/>
        <v>2030</v>
      </c>
      <c r="U21" cm="1">
        <f t="array" ref="U21">IF(T21&gt;=MAX($D$3:$D$100),MAX($D$3:$D$100),IF(S21&lt;$D$3,$D$3,INDEX($D$3:$D$100,MATCH(S21,$D$3:$D$100)+1)))</f>
        <v>2035</v>
      </c>
      <c r="V21">
        <f t="shared" si="12"/>
        <v>4.6440000000000003E-5</v>
      </c>
      <c r="W21">
        <f t="shared" si="13"/>
        <v>4.6440000000000003E-5</v>
      </c>
      <c r="X21">
        <f t="shared" si="14"/>
        <v>4.6440000000000003E-5</v>
      </c>
      <c r="Y21" s="38">
        <f t="shared" si="15"/>
        <v>0.24497100000000002</v>
      </c>
      <c r="Z21">
        <f t="shared" si="2"/>
        <v>0</v>
      </c>
      <c r="AB21" s="1" t="str" cm="1">
        <f t="array" ref="AB21">IF(INDEX(Utilities!21:21,$B$15)="","",INDEX(Utilities!21:21,$B$15))</f>
        <v/>
      </c>
      <c r="AC21" s="1" t="str" cm="1">
        <f t="array" ref="AC21">IF(INDEX(Utilities!21:21,$B$15 + 3)="","",INDEX(Utilities!21:21,$B$15 + 3))</f>
        <v/>
      </c>
      <c r="AE21">
        <f t="shared" si="38"/>
        <v>2031</v>
      </c>
      <c r="AF21">
        <f t="shared" si="16"/>
        <v>2030</v>
      </c>
      <c r="AG21" cm="1">
        <f t="array" ref="AG21">IF(AF21&gt;=MAX($D$3:$D$100),MAX($D$3:$D$100),IF(AE21&lt;$D$3,$D$3,INDEX($D$3:$D$100,MATCH(AE21,$D$3:$D$100)+1)))</f>
        <v>2035</v>
      </c>
      <c r="AH21">
        <f t="shared" si="17"/>
        <v>4.6079999999999998E-4</v>
      </c>
      <c r="AI21">
        <f t="shared" si="18"/>
        <v>4.6079999999999998E-4</v>
      </c>
      <c r="AJ21">
        <f t="shared" si="19"/>
        <v>4.6079999999999998E-4</v>
      </c>
      <c r="AK21" s="38">
        <f t="shared" si="20"/>
        <v>2.43072</v>
      </c>
      <c r="AL21">
        <f t="shared" si="3"/>
        <v>0</v>
      </c>
      <c r="AN21" s="1" t="str" cm="1">
        <f t="array" ref="AN21">IF(INDEX(Utilities!21:21,$B$15)="","",INDEX(Utilities!21:21,$B$15))</f>
        <v/>
      </c>
      <c r="AO21" s="1" t="str" cm="1">
        <f t="array" ref="AO21">IF(INDEX(Utilities!21:21,$B$15 + 4)="","",INDEX(Utilities!21:21,$B$15 + 4))</f>
        <v/>
      </c>
      <c r="AQ21">
        <f t="shared" si="39"/>
        <v>2031</v>
      </c>
      <c r="AR21">
        <f t="shared" si="21"/>
        <v>2030</v>
      </c>
      <c r="AS21" cm="1">
        <f t="array" ref="AS21">IF(AR21&gt;=MAX($D$3:$D$100),MAX($D$3:$D$100),IF(AQ21&lt;$D$3,$D$3,INDEX($D$3:$D$100,MATCH(AQ21,$D$3:$D$100)+1)))</f>
        <v>2035</v>
      </c>
      <c r="AT21">
        <f t="shared" si="22"/>
        <v>9.7559999999999994E-5</v>
      </c>
      <c r="AU21">
        <f t="shared" si="23"/>
        <v>9.7919999999999998E-5</v>
      </c>
      <c r="AV21">
        <f t="shared" si="24"/>
        <v>9.763199999999999E-5</v>
      </c>
      <c r="AW21" s="38">
        <f t="shared" si="25"/>
        <v>0.51500879999999993</v>
      </c>
      <c r="AX21">
        <f t="shared" si="4"/>
        <v>0</v>
      </c>
      <c r="AZ21" s="1" t="str" cm="1">
        <f t="array" ref="AZ21">IF(INDEX(Utilities!21:21,$B$15)="","",INDEX(Utilities!21:21,$B$15))</f>
        <v/>
      </c>
      <c r="BA21" s="1" t="str" cm="1">
        <f t="array" ref="BA21">IF(INDEX(Utilities!21:21,$B$15 + 5)="","",INDEX(Utilities!21:21,$B$15 + 5))</f>
        <v/>
      </c>
      <c r="BC21">
        <f t="shared" si="40"/>
        <v>2031</v>
      </c>
      <c r="BD21">
        <f t="shared" si="26"/>
        <v>2030</v>
      </c>
      <c r="BE21" cm="1">
        <f t="array" ref="BE21">IF(BD21&gt;=MAX($D$3:$D$100),MAX($D$3:$D$100),IF(BC21&lt;$D$3,$D$3,INDEX($D$3:$D$100,MATCH(BC21,$D$3:$D$100)+1)))</f>
        <v>2035</v>
      </c>
      <c r="BF21">
        <f t="shared" si="27"/>
        <v>0.66959999999999997</v>
      </c>
      <c r="BG21">
        <f t="shared" si="28"/>
        <v>0.63</v>
      </c>
      <c r="BH21">
        <f t="shared" si="29"/>
        <v>0.66167999999999993</v>
      </c>
      <c r="BI21" s="38">
        <f t="shared" si="30"/>
        <v>3490.3619999999996</v>
      </c>
      <c r="BJ21">
        <f t="shared" si="5"/>
        <v>0</v>
      </c>
      <c r="BL21" s="1" t="str" cm="1">
        <f t="array" ref="BL21">IF(INDEX(Utilities!21:21,$B$15)="","",INDEX(Utilities!21:21,$B$15))</f>
        <v/>
      </c>
      <c r="BM21" s="1" t="str" cm="1">
        <f t="array" ref="BM21">IF(INDEX(Utilities!21:21,$B$15 + 6)="","",INDEX(Utilities!21:21,$B$15 + 6))</f>
        <v/>
      </c>
      <c r="BO21">
        <f t="shared" si="41"/>
        <v>2031</v>
      </c>
      <c r="BP21">
        <f t="shared" si="31"/>
        <v>2030</v>
      </c>
      <c r="BQ21" cm="1">
        <f t="array" ref="BQ21">IF(BP21&gt;=MAX($D$3:$D$100),MAX($D$3:$D$100),IF(BO21&lt;$D$3,$D$3,INDEX($D$3:$D$100,MATCH(BO21,$D$3:$D$100)+1)))</f>
        <v>2035</v>
      </c>
      <c r="BR21">
        <f t="shared" si="32"/>
        <v>4.5828000000000007</v>
      </c>
      <c r="BS21">
        <f t="shared" si="33"/>
        <v>4.5792000000000002</v>
      </c>
      <c r="BT21">
        <f t="shared" si="34"/>
        <v>4.5820800000000004</v>
      </c>
      <c r="BU21" s="38">
        <f t="shared" si="35"/>
        <v>24170.472000000002</v>
      </c>
      <c r="BV21">
        <f t="shared" si="6"/>
        <v>0</v>
      </c>
    </row>
    <row r="22" spans="1:74" x14ac:dyDescent="0.25">
      <c r="A22" s="7" t="s">
        <v>31</v>
      </c>
      <c r="B22" s="59">
        <f>SUMIFS(BU3:BU100,G3:G100,CONCATENATE("&lt;",TEXT('Input-output'!B2+'Input-output'!B3,"0"))) - SUMIFS(BU3:BU100,G3:G100,CONCATENATE("&lt;",TEXT('Input-output'!B2,"0")))</f>
        <v>1232651.4499999988</v>
      </c>
      <c r="D22" s="1" t="str" cm="1">
        <f t="array" ref="D22">IF(INDEX(Utilities!22:22,$B$15)="","",INDEX(Utilities!22:22,$B$15))</f>
        <v/>
      </c>
      <c r="E22" s="1" t="str" cm="1">
        <f t="array" ref="E22">IF(INDEX(Utilities!22:22,$B$15 + 1)="","",INDEX(Utilities!22:22,$B$15 + 1))</f>
        <v/>
      </c>
      <c r="G22">
        <f t="shared" si="36"/>
        <v>2032</v>
      </c>
      <c r="H22">
        <f t="shared" si="7"/>
        <v>2030</v>
      </c>
      <c r="I22" cm="1">
        <f t="array" ref="I22">IF(H22&gt;=MAX($D$3:$D$100),MAX($D$3:$D$100),IF(G22&lt;$D$3,$D$3,INDEX($D$3:$D$100,MATCH(G22,$D$3:$D$100)+1)))</f>
        <v>2035</v>
      </c>
      <c r="J22">
        <f t="shared" si="8"/>
        <v>7.1279999999999996E-2</v>
      </c>
      <c r="K22">
        <f t="shared" si="9"/>
        <v>6.8760000000000002E-2</v>
      </c>
      <c r="L22">
        <f t="shared" si="10"/>
        <v>7.0272000000000001E-2</v>
      </c>
      <c r="M22" s="38">
        <f t="shared" si="0"/>
        <v>370.6848</v>
      </c>
      <c r="N22">
        <f t="shared" si="1"/>
        <v>0</v>
      </c>
      <c r="P22" s="1" t="str" cm="1">
        <f t="array" ref="P22">IF(INDEX(Utilities!22:22,$B$15)="","",INDEX(Utilities!22:22,$B$15))</f>
        <v/>
      </c>
      <c r="Q22" s="1" t="str" cm="1">
        <f t="array" ref="Q22">IF(INDEX(Utilities!22:22,$B$15 + 2)="","",INDEX(Utilities!22:22,$B$15 + 2))</f>
        <v/>
      </c>
      <c r="S22">
        <f t="shared" si="37"/>
        <v>2032</v>
      </c>
      <c r="T22">
        <f t="shared" si="11"/>
        <v>2030</v>
      </c>
      <c r="U22" cm="1">
        <f t="array" ref="U22">IF(T22&gt;=MAX($D$3:$D$100),MAX($D$3:$D$100),IF(S22&lt;$D$3,$D$3,INDEX($D$3:$D$100,MATCH(S22,$D$3:$D$100)+1)))</f>
        <v>2035</v>
      </c>
      <c r="V22">
        <f t="shared" si="12"/>
        <v>4.6440000000000003E-5</v>
      </c>
      <c r="W22">
        <f t="shared" si="13"/>
        <v>4.6440000000000003E-5</v>
      </c>
      <c r="X22">
        <f t="shared" si="14"/>
        <v>4.6440000000000003E-5</v>
      </c>
      <c r="Y22" s="38">
        <f t="shared" si="15"/>
        <v>0.24497100000000002</v>
      </c>
      <c r="Z22">
        <f t="shared" si="2"/>
        <v>0</v>
      </c>
      <c r="AB22" s="1" t="str" cm="1">
        <f t="array" ref="AB22">IF(INDEX(Utilities!22:22,$B$15)="","",INDEX(Utilities!22:22,$B$15))</f>
        <v/>
      </c>
      <c r="AC22" s="1" t="str" cm="1">
        <f t="array" ref="AC22">IF(INDEX(Utilities!22:22,$B$15 + 3)="","",INDEX(Utilities!22:22,$B$15 + 3))</f>
        <v/>
      </c>
      <c r="AE22">
        <f t="shared" si="38"/>
        <v>2032</v>
      </c>
      <c r="AF22">
        <f t="shared" si="16"/>
        <v>2030</v>
      </c>
      <c r="AG22" cm="1">
        <f t="array" ref="AG22">IF(AF22&gt;=MAX($D$3:$D$100),MAX($D$3:$D$100),IF(AE22&lt;$D$3,$D$3,INDEX($D$3:$D$100,MATCH(AE22,$D$3:$D$100)+1)))</f>
        <v>2035</v>
      </c>
      <c r="AH22">
        <f t="shared" si="17"/>
        <v>4.6079999999999998E-4</v>
      </c>
      <c r="AI22">
        <f t="shared" si="18"/>
        <v>4.6079999999999998E-4</v>
      </c>
      <c r="AJ22">
        <f t="shared" si="19"/>
        <v>4.6079999999999998E-4</v>
      </c>
      <c r="AK22" s="38">
        <f t="shared" si="20"/>
        <v>2.43072</v>
      </c>
      <c r="AL22">
        <f t="shared" si="3"/>
        <v>0</v>
      </c>
      <c r="AN22" s="1" t="str" cm="1">
        <f t="array" ref="AN22">IF(INDEX(Utilities!22:22,$B$15)="","",INDEX(Utilities!22:22,$B$15))</f>
        <v/>
      </c>
      <c r="AO22" s="1" t="str" cm="1">
        <f t="array" ref="AO22">IF(INDEX(Utilities!22:22,$B$15 + 4)="","",INDEX(Utilities!22:22,$B$15 + 4))</f>
        <v/>
      </c>
      <c r="AQ22">
        <f t="shared" si="39"/>
        <v>2032</v>
      </c>
      <c r="AR22">
        <f t="shared" si="21"/>
        <v>2030</v>
      </c>
      <c r="AS22" cm="1">
        <f t="array" ref="AS22">IF(AR22&gt;=MAX($D$3:$D$100),MAX($D$3:$D$100),IF(AQ22&lt;$D$3,$D$3,INDEX($D$3:$D$100,MATCH(AQ22,$D$3:$D$100)+1)))</f>
        <v>2035</v>
      </c>
      <c r="AT22">
        <f t="shared" si="22"/>
        <v>9.7559999999999994E-5</v>
      </c>
      <c r="AU22">
        <f t="shared" si="23"/>
        <v>9.7919999999999998E-5</v>
      </c>
      <c r="AV22">
        <f t="shared" si="24"/>
        <v>9.7703999999999998E-5</v>
      </c>
      <c r="AW22" s="38">
        <f t="shared" si="25"/>
        <v>0.51538859999999997</v>
      </c>
      <c r="AX22">
        <f t="shared" si="4"/>
        <v>0</v>
      </c>
      <c r="AZ22" s="1" t="str" cm="1">
        <f t="array" ref="AZ22">IF(INDEX(Utilities!22:22,$B$15)="","",INDEX(Utilities!22:22,$B$15))</f>
        <v/>
      </c>
      <c r="BA22" s="1" t="str" cm="1">
        <f t="array" ref="BA22">IF(INDEX(Utilities!22:22,$B$15 + 5)="","",INDEX(Utilities!22:22,$B$15 + 5))</f>
        <v/>
      </c>
      <c r="BC22">
        <f t="shared" si="40"/>
        <v>2032</v>
      </c>
      <c r="BD22">
        <f t="shared" si="26"/>
        <v>2030</v>
      </c>
      <c r="BE22" cm="1">
        <f t="array" ref="BE22">IF(BD22&gt;=MAX($D$3:$D$100),MAX($D$3:$D$100),IF(BC22&lt;$D$3,$D$3,INDEX($D$3:$D$100,MATCH(BC22,$D$3:$D$100)+1)))</f>
        <v>2035</v>
      </c>
      <c r="BF22">
        <f t="shared" si="27"/>
        <v>0.66959999999999997</v>
      </c>
      <c r="BG22">
        <f t="shared" si="28"/>
        <v>0.63</v>
      </c>
      <c r="BH22">
        <f t="shared" si="29"/>
        <v>0.65376000000000001</v>
      </c>
      <c r="BI22" s="38">
        <f t="shared" si="30"/>
        <v>3448.5839999999998</v>
      </c>
      <c r="BJ22">
        <f t="shared" si="5"/>
        <v>0</v>
      </c>
      <c r="BL22" s="1" t="str" cm="1">
        <f t="array" ref="BL22">IF(INDEX(Utilities!22:22,$B$15)="","",INDEX(Utilities!22:22,$B$15))</f>
        <v/>
      </c>
      <c r="BM22" s="1" t="str" cm="1">
        <f t="array" ref="BM22">IF(INDEX(Utilities!22:22,$B$15 + 6)="","",INDEX(Utilities!22:22,$B$15 + 6))</f>
        <v/>
      </c>
      <c r="BO22">
        <f t="shared" si="41"/>
        <v>2032</v>
      </c>
      <c r="BP22">
        <f t="shared" si="31"/>
        <v>2030</v>
      </c>
      <c r="BQ22" cm="1">
        <f t="array" ref="BQ22">IF(BP22&gt;=MAX($D$3:$D$100),MAX($D$3:$D$100),IF(BO22&lt;$D$3,$D$3,INDEX($D$3:$D$100,MATCH(BO22,$D$3:$D$100)+1)))</f>
        <v>2035</v>
      </c>
      <c r="BR22">
        <f t="shared" si="32"/>
        <v>4.5828000000000007</v>
      </c>
      <c r="BS22">
        <f t="shared" si="33"/>
        <v>4.5792000000000002</v>
      </c>
      <c r="BT22">
        <f t="shared" si="34"/>
        <v>4.5813600000000001</v>
      </c>
      <c r="BU22" s="38">
        <f t="shared" si="35"/>
        <v>24166.673999999999</v>
      </c>
      <c r="BV22">
        <f t="shared" si="6"/>
        <v>0</v>
      </c>
    </row>
    <row r="23" spans="1:74" x14ac:dyDescent="0.25">
      <c r="D23" s="1" t="str" cm="1">
        <f t="array" ref="D23">IF(INDEX(Utilities!23:23,$B$15)="","",INDEX(Utilities!23:23,$B$15))</f>
        <v/>
      </c>
      <c r="E23" s="1" t="str" cm="1">
        <f t="array" ref="E23">IF(INDEX(Utilities!23:23,$B$15 + 1)="","",INDEX(Utilities!23:23,$B$15 + 1))</f>
        <v/>
      </c>
      <c r="G23">
        <f t="shared" si="36"/>
        <v>2033</v>
      </c>
      <c r="H23">
        <f t="shared" si="7"/>
        <v>2030</v>
      </c>
      <c r="I23" cm="1">
        <f t="array" ref="I23">IF(H23&gt;=MAX($D$3:$D$100),MAX($D$3:$D$100),IF(G23&lt;$D$3,$D$3,INDEX($D$3:$D$100,MATCH(G23,$D$3:$D$100)+1)))</f>
        <v>2035</v>
      </c>
      <c r="J23">
        <f t="shared" si="8"/>
        <v>7.1279999999999996E-2</v>
      </c>
      <c r="K23">
        <f t="shared" si="9"/>
        <v>6.8760000000000002E-2</v>
      </c>
      <c r="L23">
        <f t="shared" si="10"/>
        <v>6.9767999999999997E-2</v>
      </c>
      <c r="M23" s="38">
        <f t="shared" si="0"/>
        <v>368.02619999999996</v>
      </c>
      <c r="N23">
        <f t="shared" si="1"/>
        <v>0</v>
      </c>
      <c r="P23" s="1" t="str" cm="1">
        <f t="array" ref="P23">IF(INDEX(Utilities!23:23,$B$15)="","",INDEX(Utilities!23:23,$B$15))</f>
        <v/>
      </c>
      <c r="Q23" s="1" t="str" cm="1">
        <f t="array" ref="Q23">IF(INDEX(Utilities!23:23,$B$15 + 2)="","",INDEX(Utilities!23:23,$B$15 + 2))</f>
        <v/>
      </c>
      <c r="S23">
        <f t="shared" si="37"/>
        <v>2033</v>
      </c>
      <c r="T23">
        <f t="shared" si="11"/>
        <v>2030</v>
      </c>
      <c r="U23" cm="1">
        <f t="array" ref="U23">IF(T23&gt;=MAX($D$3:$D$100),MAX($D$3:$D$100),IF(S23&lt;$D$3,$D$3,INDEX($D$3:$D$100,MATCH(S23,$D$3:$D$100)+1)))</f>
        <v>2035</v>
      </c>
      <c r="V23">
        <f t="shared" si="12"/>
        <v>4.6440000000000003E-5</v>
      </c>
      <c r="W23">
        <f t="shared" si="13"/>
        <v>4.6440000000000003E-5</v>
      </c>
      <c r="X23">
        <f t="shared" si="14"/>
        <v>4.6440000000000003E-5</v>
      </c>
      <c r="Y23" s="38">
        <f t="shared" si="15"/>
        <v>0.24497100000000002</v>
      </c>
      <c r="Z23">
        <f t="shared" si="2"/>
        <v>0</v>
      </c>
      <c r="AB23" s="1" t="str" cm="1">
        <f t="array" ref="AB23">IF(INDEX(Utilities!23:23,$B$15)="","",INDEX(Utilities!23:23,$B$15))</f>
        <v/>
      </c>
      <c r="AC23" s="1" t="str" cm="1">
        <f t="array" ref="AC23">IF(INDEX(Utilities!23:23,$B$15 + 3)="","",INDEX(Utilities!23:23,$B$15 + 3))</f>
        <v/>
      </c>
      <c r="AE23">
        <f t="shared" si="38"/>
        <v>2033</v>
      </c>
      <c r="AF23">
        <f t="shared" si="16"/>
        <v>2030</v>
      </c>
      <c r="AG23" cm="1">
        <f t="array" ref="AG23">IF(AF23&gt;=MAX($D$3:$D$100),MAX($D$3:$D$100),IF(AE23&lt;$D$3,$D$3,INDEX($D$3:$D$100,MATCH(AE23,$D$3:$D$100)+1)))</f>
        <v>2035</v>
      </c>
      <c r="AH23">
        <f t="shared" si="17"/>
        <v>4.6079999999999998E-4</v>
      </c>
      <c r="AI23">
        <f t="shared" si="18"/>
        <v>4.6079999999999998E-4</v>
      </c>
      <c r="AJ23">
        <f t="shared" si="19"/>
        <v>4.6079999999999998E-4</v>
      </c>
      <c r="AK23" s="38">
        <f t="shared" si="20"/>
        <v>2.43072</v>
      </c>
      <c r="AL23">
        <f t="shared" si="3"/>
        <v>0</v>
      </c>
      <c r="AN23" s="1" t="str" cm="1">
        <f t="array" ref="AN23">IF(INDEX(Utilities!23:23,$B$15)="","",INDEX(Utilities!23:23,$B$15))</f>
        <v/>
      </c>
      <c r="AO23" s="1" t="str" cm="1">
        <f t="array" ref="AO23">IF(INDEX(Utilities!23:23,$B$15 + 4)="","",INDEX(Utilities!23:23,$B$15 + 4))</f>
        <v/>
      </c>
      <c r="AQ23">
        <f t="shared" si="39"/>
        <v>2033</v>
      </c>
      <c r="AR23">
        <f t="shared" si="21"/>
        <v>2030</v>
      </c>
      <c r="AS23" cm="1">
        <f t="array" ref="AS23">IF(AR23&gt;=MAX($D$3:$D$100),MAX($D$3:$D$100),IF(AQ23&lt;$D$3,$D$3,INDEX($D$3:$D$100,MATCH(AQ23,$D$3:$D$100)+1)))</f>
        <v>2035</v>
      </c>
      <c r="AT23">
        <f t="shared" si="22"/>
        <v>9.7559999999999994E-5</v>
      </c>
      <c r="AU23">
        <f t="shared" si="23"/>
        <v>9.7919999999999998E-5</v>
      </c>
      <c r="AV23">
        <f t="shared" si="24"/>
        <v>9.7775999999999994E-5</v>
      </c>
      <c r="AW23" s="38">
        <f t="shared" si="25"/>
        <v>0.51576840000000002</v>
      </c>
      <c r="AX23">
        <f t="shared" si="4"/>
        <v>0</v>
      </c>
      <c r="AZ23" s="1" t="str" cm="1">
        <f t="array" ref="AZ23">IF(INDEX(Utilities!23:23,$B$15)="","",INDEX(Utilities!23:23,$B$15))</f>
        <v/>
      </c>
      <c r="BA23" s="1" t="str" cm="1">
        <f t="array" ref="BA23">IF(INDEX(Utilities!23:23,$B$15 + 5)="","",INDEX(Utilities!23:23,$B$15 + 5))</f>
        <v/>
      </c>
      <c r="BC23">
        <f t="shared" si="40"/>
        <v>2033</v>
      </c>
      <c r="BD23">
        <f t="shared" si="26"/>
        <v>2030</v>
      </c>
      <c r="BE23" cm="1">
        <f t="array" ref="BE23">IF(BD23&gt;=MAX($D$3:$D$100),MAX($D$3:$D$100),IF(BC23&lt;$D$3,$D$3,INDEX($D$3:$D$100,MATCH(BC23,$D$3:$D$100)+1)))</f>
        <v>2035</v>
      </c>
      <c r="BF23">
        <f t="shared" si="27"/>
        <v>0.66959999999999997</v>
      </c>
      <c r="BG23">
        <f t="shared" si="28"/>
        <v>0.63</v>
      </c>
      <c r="BH23">
        <f t="shared" si="29"/>
        <v>0.64583999999999997</v>
      </c>
      <c r="BI23" s="38">
        <f t="shared" si="30"/>
        <v>3406.806</v>
      </c>
      <c r="BJ23">
        <f t="shared" si="5"/>
        <v>0</v>
      </c>
      <c r="BL23" s="1" t="str" cm="1">
        <f t="array" ref="BL23">IF(INDEX(Utilities!23:23,$B$15)="","",INDEX(Utilities!23:23,$B$15))</f>
        <v/>
      </c>
      <c r="BM23" s="1" t="str" cm="1">
        <f t="array" ref="BM23">IF(INDEX(Utilities!23:23,$B$15 + 6)="","",INDEX(Utilities!23:23,$B$15 + 6))</f>
        <v/>
      </c>
      <c r="BO23">
        <f t="shared" si="41"/>
        <v>2033</v>
      </c>
      <c r="BP23">
        <f t="shared" si="31"/>
        <v>2030</v>
      </c>
      <c r="BQ23" cm="1">
        <f t="array" ref="BQ23">IF(BP23&gt;=MAX($D$3:$D$100),MAX($D$3:$D$100),IF(BO23&lt;$D$3,$D$3,INDEX($D$3:$D$100,MATCH(BO23,$D$3:$D$100)+1)))</f>
        <v>2035</v>
      </c>
      <c r="BR23">
        <f t="shared" si="32"/>
        <v>4.5828000000000007</v>
      </c>
      <c r="BS23">
        <f t="shared" si="33"/>
        <v>4.5792000000000002</v>
      </c>
      <c r="BT23">
        <f t="shared" si="34"/>
        <v>4.5806400000000007</v>
      </c>
      <c r="BU23" s="38">
        <f t="shared" si="35"/>
        <v>24162.876000000004</v>
      </c>
      <c r="BV23">
        <f t="shared" si="6"/>
        <v>0</v>
      </c>
    </row>
    <row r="24" spans="1:74" x14ac:dyDescent="0.25">
      <c r="D24" s="1" t="str" cm="1">
        <f t="array" ref="D24">IF(INDEX(Utilities!24:24,$B$15)="","",INDEX(Utilities!24:24,$B$15))</f>
        <v/>
      </c>
      <c r="E24" s="1" t="str" cm="1">
        <f t="array" ref="E24">IF(INDEX(Utilities!24:24,$B$15 + 1)="","",INDEX(Utilities!24:24,$B$15 + 1))</f>
        <v/>
      </c>
      <c r="G24">
        <f t="shared" si="36"/>
        <v>2034</v>
      </c>
      <c r="H24">
        <f t="shared" si="7"/>
        <v>2030</v>
      </c>
      <c r="I24" cm="1">
        <f t="array" ref="I24">IF(H24&gt;=MAX($D$3:$D$100),MAX($D$3:$D$100),IF(G24&lt;$D$3,$D$3,INDEX($D$3:$D$100,MATCH(G24,$D$3:$D$100)+1)))</f>
        <v>2035</v>
      </c>
      <c r="J24">
        <f t="shared" si="8"/>
        <v>7.1279999999999996E-2</v>
      </c>
      <c r="K24">
        <f t="shared" si="9"/>
        <v>6.8760000000000002E-2</v>
      </c>
      <c r="L24">
        <f t="shared" si="10"/>
        <v>6.9264000000000006E-2</v>
      </c>
      <c r="M24" s="38">
        <f t="shared" si="0"/>
        <v>365.36760000000004</v>
      </c>
      <c r="N24">
        <f t="shared" si="1"/>
        <v>0</v>
      </c>
      <c r="P24" s="1" t="str" cm="1">
        <f t="array" ref="P24">IF(INDEX(Utilities!24:24,$B$15)="","",INDEX(Utilities!24:24,$B$15))</f>
        <v/>
      </c>
      <c r="Q24" s="1" t="str" cm="1">
        <f t="array" ref="Q24">IF(INDEX(Utilities!24:24,$B$15 + 2)="","",INDEX(Utilities!24:24,$B$15 + 2))</f>
        <v/>
      </c>
      <c r="S24">
        <f t="shared" si="37"/>
        <v>2034</v>
      </c>
      <c r="T24">
        <f t="shared" si="11"/>
        <v>2030</v>
      </c>
      <c r="U24" cm="1">
        <f t="array" ref="U24">IF(T24&gt;=MAX($D$3:$D$100),MAX($D$3:$D$100),IF(S24&lt;$D$3,$D$3,INDEX($D$3:$D$100,MATCH(S24,$D$3:$D$100)+1)))</f>
        <v>2035</v>
      </c>
      <c r="V24">
        <f t="shared" si="12"/>
        <v>4.6440000000000003E-5</v>
      </c>
      <c r="W24">
        <f t="shared" si="13"/>
        <v>4.6440000000000003E-5</v>
      </c>
      <c r="X24">
        <f t="shared" si="14"/>
        <v>4.6440000000000003E-5</v>
      </c>
      <c r="Y24" s="38">
        <f t="shared" si="15"/>
        <v>0.24497100000000002</v>
      </c>
      <c r="Z24">
        <f t="shared" si="2"/>
        <v>0</v>
      </c>
      <c r="AB24" s="1" t="str" cm="1">
        <f t="array" ref="AB24">IF(INDEX(Utilities!24:24,$B$15)="","",INDEX(Utilities!24:24,$B$15))</f>
        <v/>
      </c>
      <c r="AC24" s="1" t="str" cm="1">
        <f t="array" ref="AC24">IF(INDEX(Utilities!24:24,$B$15 + 3)="","",INDEX(Utilities!24:24,$B$15 + 3))</f>
        <v/>
      </c>
      <c r="AE24">
        <f t="shared" si="38"/>
        <v>2034</v>
      </c>
      <c r="AF24">
        <f t="shared" si="16"/>
        <v>2030</v>
      </c>
      <c r="AG24" cm="1">
        <f t="array" ref="AG24">IF(AF24&gt;=MAX($D$3:$D$100),MAX($D$3:$D$100),IF(AE24&lt;$D$3,$D$3,INDEX($D$3:$D$100,MATCH(AE24,$D$3:$D$100)+1)))</f>
        <v>2035</v>
      </c>
      <c r="AH24">
        <f t="shared" si="17"/>
        <v>4.6079999999999998E-4</v>
      </c>
      <c r="AI24">
        <f t="shared" si="18"/>
        <v>4.6079999999999998E-4</v>
      </c>
      <c r="AJ24">
        <f t="shared" si="19"/>
        <v>4.6079999999999998E-4</v>
      </c>
      <c r="AK24" s="38">
        <f t="shared" si="20"/>
        <v>2.43072</v>
      </c>
      <c r="AL24">
        <f t="shared" si="3"/>
        <v>0</v>
      </c>
      <c r="AN24" s="1" t="str" cm="1">
        <f t="array" ref="AN24">IF(INDEX(Utilities!24:24,$B$15)="","",INDEX(Utilities!24:24,$B$15))</f>
        <v/>
      </c>
      <c r="AO24" s="1" t="str" cm="1">
        <f t="array" ref="AO24">IF(INDEX(Utilities!24:24,$B$15 + 4)="","",INDEX(Utilities!24:24,$B$15 + 4))</f>
        <v/>
      </c>
      <c r="AQ24">
        <f t="shared" si="39"/>
        <v>2034</v>
      </c>
      <c r="AR24">
        <f t="shared" si="21"/>
        <v>2030</v>
      </c>
      <c r="AS24" cm="1">
        <f t="array" ref="AS24">IF(AR24&gt;=MAX($D$3:$D$100),MAX($D$3:$D$100),IF(AQ24&lt;$D$3,$D$3,INDEX($D$3:$D$100,MATCH(AQ24,$D$3:$D$100)+1)))</f>
        <v>2035</v>
      </c>
      <c r="AT24">
        <f t="shared" si="22"/>
        <v>9.7559999999999994E-5</v>
      </c>
      <c r="AU24">
        <f t="shared" si="23"/>
        <v>9.7919999999999998E-5</v>
      </c>
      <c r="AV24">
        <f t="shared" si="24"/>
        <v>9.7848000000000002E-5</v>
      </c>
      <c r="AW24" s="38">
        <f t="shared" si="25"/>
        <v>0.51614820000000006</v>
      </c>
      <c r="AX24">
        <f t="shared" si="4"/>
        <v>0</v>
      </c>
      <c r="AZ24" s="1" t="str" cm="1">
        <f t="array" ref="AZ24">IF(INDEX(Utilities!24:24,$B$15)="","",INDEX(Utilities!24:24,$B$15))</f>
        <v/>
      </c>
      <c r="BA24" s="1" t="str" cm="1">
        <f t="array" ref="BA24">IF(INDEX(Utilities!24:24,$B$15 + 5)="","",INDEX(Utilities!24:24,$B$15 + 5))</f>
        <v/>
      </c>
      <c r="BC24">
        <f t="shared" si="40"/>
        <v>2034</v>
      </c>
      <c r="BD24">
        <f t="shared" si="26"/>
        <v>2030</v>
      </c>
      <c r="BE24" cm="1">
        <f t="array" ref="BE24">IF(BD24&gt;=MAX($D$3:$D$100),MAX($D$3:$D$100),IF(BC24&lt;$D$3,$D$3,INDEX($D$3:$D$100,MATCH(BC24,$D$3:$D$100)+1)))</f>
        <v>2035</v>
      </c>
      <c r="BF24">
        <f t="shared" si="27"/>
        <v>0.66959999999999997</v>
      </c>
      <c r="BG24">
        <f t="shared" si="28"/>
        <v>0.63</v>
      </c>
      <c r="BH24">
        <f t="shared" si="29"/>
        <v>0.63792000000000004</v>
      </c>
      <c r="BI24" s="38">
        <f t="shared" si="30"/>
        <v>3365.0280000000002</v>
      </c>
      <c r="BJ24">
        <f t="shared" si="5"/>
        <v>0</v>
      </c>
      <c r="BL24" s="1" t="str" cm="1">
        <f t="array" ref="BL24">IF(INDEX(Utilities!24:24,$B$15)="","",INDEX(Utilities!24:24,$B$15))</f>
        <v/>
      </c>
      <c r="BM24" s="1" t="str" cm="1">
        <f t="array" ref="BM24">IF(INDEX(Utilities!24:24,$B$15 + 6)="","",INDEX(Utilities!24:24,$B$15 + 6))</f>
        <v/>
      </c>
      <c r="BO24">
        <f t="shared" si="41"/>
        <v>2034</v>
      </c>
      <c r="BP24">
        <f t="shared" si="31"/>
        <v>2030</v>
      </c>
      <c r="BQ24" cm="1">
        <f t="array" ref="BQ24">IF(BP24&gt;=MAX($D$3:$D$100),MAX($D$3:$D$100),IF(BO24&lt;$D$3,$D$3,INDEX($D$3:$D$100,MATCH(BO24,$D$3:$D$100)+1)))</f>
        <v>2035</v>
      </c>
      <c r="BR24">
        <f t="shared" si="32"/>
        <v>4.5828000000000007</v>
      </c>
      <c r="BS24">
        <f t="shared" si="33"/>
        <v>4.5792000000000002</v>
      </c>
      <c r="BT24">
        <f t="shared" si="34"/>
        <v>4.5799200000000004</v>
      </c>
      <c r="BU24" s="38">
        <f t="shared" si="35"/>
        <v>24159.078000000001</v>
      </c>
      <c r="BV24">
        <f t="shared" si="6"/>
        <v>0</v>
      </c>
    </row>
    <row r="25" spans="1:74" x14ac:dyDescent="0.25">
      <c r="D25" s="1" t="str" cm="1">
        <f t="array" ref="D25">IF(INDEX(Utilities!25:25,$B$15)="","",INDEX(Utilities!25:25,$B$15))</f>
        <v/>
      </c>
      <c r="E25" s="1" t="str" cm="1">
        <f t="array" ref="E25">IF(INDEX(Utilities!25:25,$B$15 + 1)="","",INDEX(Utilities!25:25,$B$15 + 1))</f>
        <v/>
      </c>
      <c r="G25">
        <f t="shared" si="36"/>
        <v>2035</v>
      </c>
      <c r="H25">
        <f t="shared" si="7"/>
        <v>2035</v>
      </c>
      <c r="I25" cm="1">
        <f t="array" ref="I25">IF(H25&gt;=MAX($D$3:$D$100),MAX($D$3:$D$100),IF(G25&lt;$D$3,$D$3,INDEX($D$3:$D$100,MATCH(G25,$D$3:$D$100)+1)))</f>
        <v>2040</v>
      </c>
      <c r="J25">
        <f t="shared" si="8"/>
        <v>6.8760000000000002E-2</v>
      </c>
      <c r="K25">
        <f t="shared" si="9"/>
        <v>6.8040000000000003E-2</v>
      </c>
      <c r="L25">
        <f t="shared" si="10"/>
        <v>6.8760000000000002E-2</v>
      </c>
      <c r="M25" s="38">
        <f t="shared" si="0"/>
        <v>362.709</v>
      </c>
      <c r="N25">
        <f t="shared" si="1"/>
        <v>0</v>
      </c>
      <c r="P25" s="1" t="str" cm="1">
        <f t="array" ref="P25">IF(INDEX(Utilities!25:25,$B$15)="","",INDEX(Utilities!25:25,$B$15))</f>
        <v/>
      </c>
      <c r="Q25" s="1" t="str" cm="1">
        <f t="array" ref="Q25">IF(INDEX(Utilities!25:25,$B$15 + 2)="","",INDEX(Utilities!25:25,$B$15 + 2))</f>
        <v/>
      </c>
      <c r="S25">
        <f t="shared" si="37"/>
        <v>2035</v>
      </c>
      <c r="T25">
        <f t="shared" si="11"/>
        <v>2035</v>
      </c>
      <c r="U25" cm="1">
        <f t="array" ref="U25">IF(T25&gt;=MAX($D$3:$D$100),MAX($D$3:$D$100),IF(S25&lt;$D$3,$D$3,INDEX($D$3:$D$100,MATCH(S25,$D$3:$D$100)+1)))</f>
        <v>2040</v>
      </c>
      <c r="V25">
        <f t="shared" si="12"/>
        <v>4.6440000000000003E-5</v>
      </c>
      <c r="W25">
        <f t="shared" si="13"/>
        <v>4.5720000000000003E-5</v>
      </c>
      <c r="X25">
        <f t="shared" si="14"/>
        <v>4.6440000000000003E-5</v>
      </c>
      <c r="Y25" s="38">
        <f t="shared" si="15"/>
        <v>0.24497100000000002</v>
      </c>
      <c r="Z25">
        <f t="shared" si="2"/>
        <v>0</v>
      </c>
      <c r="AB25" s="1" t="str" cm="1">
        <f t="array" ref="AB25">IF(INDEX(Utilities!25:25,$B$15)="","",INDEX(Utilities!25:25,$B$15))</f>
        <v/>
      </c>
      <c r="AC25" s="1" t="str" cm="1">
        <f t="array" ref="AC25">IF(INDEX(Utilities!25:25,$B$15 + 3)="","",INDEX(Utilities!25:25,$B$15 + 3))</f>
        <v/>
      </c>
      <c r="AE25">
        <f t="shared" si="38"/>
        <v>2035</v>
      </c>
      <c r="AF25">
        <f t="shared" si="16"/>
        <v>2035</v>
      </c>
      <c r="AG25" cm="1">
        <f t="array" ref="AG25">IF(AF25&gt;=MAX($D$3:$D$100),MAX($D$3:$D$100),IF(AE25&lt;$D$3,$D$3,INDEX($D$3:$D$100,MATCH(AE25,$D$3:$D$100)+1)))</f>
        <v>2040</v>
      </c>
      <c r="AH25">
        <f t="shared" si="17"/>
        <v>4.6079999999999998E-4</v>
      </c>
      <c r="AI25">
        <f t="shared" si="18"/>
        <v>4.572E-4</v>
      </c>
      <c r="AJ25">
        <f t="shared" si="19"/>
        <v>4.6079999999999998E-4</v>
      </c>
      <c r="AK25" s="38">
        <f t="shared" si="20"/>
        <v>2.43072</v>
      </c>
      <c r="AL25">
        <f t="shared" si="3"/>
        <v>0</v>
      </c>
      <c r="AN25" s="1" t="str" cm="1">
        <f t="array" ref="AN25">IF(INDEX(Utilities!25:25,$B$15)="","",INDEX(Utilities!25:25,$B$15))</f>
        <v/>
      </c>
      <c r="AO25" s="1" t="str" cm="1">
        <f t="array" ref="AO25">IF(INDEX(Utilities!25:25,$B$15 + 4)="","",INDEX(Utilities!25:25,$B$15 + 4))</f>
        <v/>
      </c>
      <c r="AQ25">
        <f t="shared" si="39"/>
        <v>2035</v>
      </c>
      <c r="AR25">
        <f t="shared" si="21"/>
        <v>2035</v>
      </c>
      <c r="AS25" cm="1">
        <f t="array" ref="AS25">IF(AR25&gt;=MAX($D$3:$D$100),MAX($D$3:$D$100),IF(AQ25&lt;$D$3,$D$3,INDEX($D$3:$D$100,MATCH(AQ25,$D$3:$D$100)+1)))</f>
        <v>2040</v>
      </c>
      <c r="AT25">
        <f t="shared" si="22"/>
        <v>9.7919999999999998E-5</v>
      </c>
      <c r="AU25">
        <f t="shared" si="23"/>
        <v>9.6840000000000001E-5</v>
      </c>
      <c r="AV25">
        <f t="shared" si="24"/>
        <v>9.7919999999999998E-5</v>
      </c>
      <c r="AW25" s="38">
        <f t="shared" si="25"/>
        <v>0.51652799999999999</v>
      </c>
      <c r="AX25">
        <f t="shared" si="4"/>
        <v>0</v>
      </c>
      <c r="AZ25" s="1" t="str" cm="1">
        <f t="array" ref="AZ25">IF(INDEX(Utilities!25:25,$B$15)="","",INDEX(Utilities!25:25,$B$15))</f>
        <v/>
      </c>
      <c r="BA25" s="1" t="str" cm="1">
        <f t="array" ref="BA25">IF(INDEX(Utilities!25:25,$B$15 + 5)="","",INDEX(Utilities!25:25,$B$15 + 5))</f>
        <v/>
      </c>
      <c r="BC25">
        <f t="shared" si="40"/>
        <v>2035</v>
      </c>
      <c r="BD25">
        <f t="shared" si="26"/>
        <v>2035</v>
      </c>
      <c r="BE25" cm="1">
        <f t="array" ref="BE25">IF(BD25&gt;=MAX($D$3:$D$100),MAX($D$3:$D$100),IF(BC25&lt;$D$3,$D$3,INDEX($D$3:$D$100,MATCH(BC25,$D$3:$D$100)+1)))</f>
        <v>2040</v>
      </c>
      <c r="BF25">
        <f t="shared" si="27"/>
        <v>0.63</v>
      </c>
      <c r="BG25">
        <f t="shared" si="28"/>
        <v>0.61919999999999997</v>
      </c>
      <c r="BH25">
        <f t="shared" si="29"/>
        <v>0.63</v>
      </c>
      <c r="BI25" s="38">
        <f t="shared" si="30"/>
        <v>3323.25</v>
      </c>
      <c r="BJ25">
        <f t="shared" si="5"/>
        <v>0</v>
      </c>
      <c r="BL25" s="1" t="str" cm="1">
        <f t="array" ref="BL25">IF(INDEX(Utilities!25:25,$B$15)="","",INDEX(Utilities!25:25,$B$15))</f>
        <v/>
      </c>
      <c r="BM25" s="1" t="str" cm="1">
        <f t="array" ref="BM25">IF(INDEX(Utilities!25:25,$B$15 + 6)="","",INDEX(Utilities!25:25,$B$15 + 6))</f>
        <v/>
      </c>
      <c r="BO25">
        <f t="shared" si="41"/>
        <v>2035</v>
      </c>
      <c r="BP25">
        <f t="shared" si="31"/>
        <v>2035</v>
      </c>
      <c r="BQ25" cm="1">
        <f t="array" ref="BQ25">IF(BP25&gt;=MAX($D$3:$D$100),MAX($D$3:$D$100),IF(BO25&lt;$D$3,$D$3,INDEX($D$3:$D$100,MATCH(BO25,$D$3:$D$100)+1)))</f>
        <v>2040</v>
      </c>
      <c r="BR25">
        <f t="shared" si="32"/>
        <v>4.5792000000000002</v>
      </c>
      <c r="BS25">
        <f t="shared" si="33"/>
        <v>4.5396000000000001</v>
      </c>
      <c r="BT25">
        <f t="shared" si="34"/>
        <v>4.5792000000000002</v>
      </c>
      <c r="BU25" s="38">
        <f t="shared" si="35"/>
        <v>24155.280000000002</v>
      </c>
      <c r="BV25">
        <f t="shared" si="6"/>
        <v>0</v>
      </c>
    </row>
    <row r="26" spans="1:74" x14ac:dyDescent="0.25">
      <c r="D26" s="1" t="str" cm="1">
        <f t="array" ref="D26">IF(INDEX(Utilities!26:26,$B$15)="","",INDEX(Utilities!26:26,$B$15))</f>
        <v/>
      </c>
      <c r="E26" s="1" t="str" cm="1">
        <f t="array" ref="E26">IF(INDEX(Utilities!26:26,$B$15 + 1)="","",INDEX(Utilities!26:26,$B$15 + 1))</f>
        <v/>
      </c>
      <c r="G26">
        <f t="shared" si="36"/>
        <v>2036</v>
      </c>
      <c r="H26">
        <f t="shared" si="7"/>
        <v>2035</v>
      </c>
      <c r="I26" cm="1">
        <f t="array" ref="I26">IF(H26&gt;=MAX($D$3:$D$100),MAX($D$3:$D$100),IF(G26&lt;$D$3,$D$3,INDEX($D$3:$D$100,MATCH(G26,$D$3:$D$100)+1)))</f>
        <v>2040</v>
      </c>
      <c r="J26">
        <f t="shared" si="8"/>
        <v>6.8760000000000002E-2</v>
      </c>
      <c r="K26">
        <f t="shared" si="9"/>
        <v>6.8040000000000003E-2</v>
      </c>
      <c r="L26">
        <f t="shared" si="10"/>
        <v>6.8615999999999996E-2</v>
      </c>
      <c r="M26" s="38">
        <f t="shared" si="0"/>
        <v>361.94939999999997</v>
      </c>
      <c r="N26">
        <f t="shared" si="1"/>
        <v>0</v>
      </c>
      <c r="P26" s="1" t="str" cm="1">
        <f t="array" ref="P26">IF(INDEX(Utilities!26:26,$B$15)="","",INDEX(Utilities!26:26,$B$15))</f>
        <v/>
      </c>
      <c r="Q26" s="1" t="str" cm="1">
        <f t="array" ref="Q26">IF(INDEX(Utilities!26:26,$B$15 + 2)="","",INDEX(Utilities!26:26,$B$15 + 2))</f>
        <v/>
      </c>
      <c r="S26">
        <f t="shared" si="37"/>
        <v>2036</v>
      </c>
      <c r="T26">
        <f t="shared" si="11"/>
        <v>2035</v>
      </c>
      <c r="U26" cm="1">
        <f t="array" ref="U26">IF(T26&gt;=MAX($D$3:$D$100),MAX($D$3:$D$100),IF(S26&lt;$D$3,$D$3,INDEX($D$3:$D$100,MATCH(S26,$D$3:$D$100)+1)))</f>
        <v>2040</v>
      </c>
      <c r="V26">
        <f t="shared" si="12"/>
        <v>4.6440000000000003E-5</v>
      </c>
      <c r="W26">
        <f t="shared" si="13"/>
        <v>4.5720000000000003E-5</v>
      </c>
      <c r="X26">
        <f t="shared" si="14"/>
        <v>4.6296000000000005E-5</v>
      </c>
      <c r="Y26" s="38">
        <f t="shared" si="15"/>
        <v>0.24421140000000002</v>
      </c>
      <c r="Z26">
        <f t="shared" si="2"/>
        <v>0</v>
      </c>
      <c r="AB26" s="1" t="str" cm="1">
        <f t="array" ref="AB26">IF(INDEX(Utilities!26:26,$B$15)="","",INDEX(Utilities!26:26,$B$15))</f>
        <v/>
      </c>
      <c r="AC26" s="1" t="str" cm="1">
        <f t="array" ref="AC26">IF(INDEX(Utilities!26:26,$B$15 + 3)="","",INDEX(Utilities!26:26,$B$15 + 3))</f>
        <v/>
      </c>
      <c r="AE26">
        <f t="shared" si="38"/>
        <v>2036</v>
      </c>
      <c r="AF26">
        <f t="shared" si="16"/>
        <v>2035</v>
      </c>
      <c r="AG26" cm="1">
        <f t="array" ref="AG26">IF(AF26&gt;=MAX($D$3:$D$100),MAX($D$3:$D$100),IF(AE26&lt;$D$3,$D$3,INDEX($D$3:$D$100,MATCH(AE26,$D$3:$D$100)+1)))</f>
        <v>2040</v>
      </c>
      <c r="AH26">
        <f t="shared" si="17"/>
        <v>4.6079999999999998E-4</v>
      </c>
      <c r="AI26">
        <f t="shared" si="18"/>
        <v>4.572E-4</v>
      </c>
      <c r="AJ26">
        <f t="shared" si="19"/>
        <v>4.6007999999999997E-4</v>
      </c>
      <c r="AK26" s="38">
        <f t="shared" si="20"/>
        <v>2.4269219999999998</v>
      </c>
      <c r="AL26">
        <f t="shared" si="3"/>
        <v>0</v>
      </c>
      <c r="AN26" s="1" t="str" cm="1">
        <f t="array" ref="AN26">IF(INDEX(Utilities!26:26,$B$15)="","",INDEX(Utilities!26:26,$B$15))</f>
        <v/>
      </c>
      <c r="AO26" s="1" t="str" cm="1">
        <f t="array" ref="AO26">IF(INDEX(Utilities!26:26,$B$15 + 4)="","",INDEX(Utilities!26:26,$B$15 + 4))</f>
        <v/>
      </c>
      <c r="AQ26">
        <f t="shared" si="39"/>
        <v>2036</v>
      </c>
      <c r="AR26">
        <f t="shared" si="21"/>
        <v>2035</v>
      </c>
      <c r="AS26" cm="1">
        <f t="array" ref="AS26">IF(AR26&gt;=MAX($D$3:$D$100),MAX($D$3:$D$100),IF(AQ26&lt;$D$3,$D$3,INDEX($D$3:$D$100,MATCH(AQ26,$D$3:$D$100)+1)))</f>
        <v>2040</v>
      </c>
      <c r="AT26">
        <f t="shared" si="22"/>
        <v>9.7919999999999998E-5</v>
      </c>
      <c r="AU26">
        <f t="shared" si="23"/>
        <v>9.6840000000000001E-5</v>
      </c>
      <c r="AV26">
        <f t="shared" si="24"/>
        <v>9.7703999999999998E-5</v>
      </c>
      <c r="AW26" s="38">
        <f t="shared" si="25"/>
        <v>0.51538859999999997</v>
      </c>
      <c r="AX26">
        <f t="shared" si="4"/>
        <v>0</v>
      </c>
      <c r="AZ26" s="1" t="str" cm="1">
        <f t="array" ref="AZ26">IF(INDEX(Utilities!26:26,$B$15)="","",INDEX(Utilities!26:26,$B$15))</f>
        <v/>
      </c>
      <c r="BA26" s="1" t="str" cm="1">
        <f t="array" ref="BA26">IF(INDEX(Utilities!26:26,$B$15 + 5)="","",INDEX(Utilities!26:26,$B$15 + 5))</f>
        <v/>
      </c>
      <c r="BC26">
        <f t="shared" si="40"/>
        <v>2036</v>
      </c>
      <c r="BD26">
        <f t="shared" si="26"/>
        <v>2035</v>
      </c>
      <c r="BE26" cm="1">
        <f t="array" ref="BE26">IF(BD26&gt;=MAX($D$3:$D$100),MAX($D$3:$D$100),IF(BC26&lt;$D$3,$D$3,INDEX($D$3:$D$100,MATCH(BC26,$D$3:$D$100)+1)))</f>
        <v>2040</v>
      </c>
      <c r="BF26">
        <f t="shared" si="27"/>
        <v>0.63</v>
      </c>
      <c r="BG26">
        <f t="shared" si="28"/>
        <v>0.61919999999999997</v>
      </c>
      <c r="BH26">
        <f t="shared" si="29"/>
        <v>0.62783999999999995</v>
      </c>
      <c r="BI26" s="38">
        <f t="shared" si="30"/>
        <v>3311.8559999999998</v>
      </c>
      <c r="BJ26">
        <f t="shared" si="5"/>
        <v>0</v>
      </c>
      <c r="BL26" s="1" t="str" cm="1">
        <f t="array" ref="BL26">IF(INDEX(Utilities!26:26,$B$15)="","",INDEX(Utilities!26:26,$B$15))</f>
        <v/>
      </c>
      <c r="BM26" s="1" t="str" cm="1">
        <f t="array" ref="BM26">IF(INDEX(Utilities!26:26,$B$15 + 6)="","",INDEX(Utilities!26:26,$B$15 + 6))</f>
        <v/>
      </c>
      <c r="BO26">
        <f t="shared" si="41"/>
        <v>2036</v>
      </c>
      <c r="BP26">
        <f t="shared" si="31"/>
        <v>2035</v>
      </c>
      <c r="BQ26" cm="1">
        <f t="array" ref="BQ26">IF(BP26&gt;=MAX($D$3:$D$100),MAX($D$3:$D$100),IF(BO26&lt;$D$3,$D$3,INDEX($D$3:$D$100,MATCH(BO26,$D$3:$D$100)+1)))</f>
        <v>2040</v>
      </c>
      <c r="BR26">
        <f t="shared" si="32"/>
        <v>4.5792000000000002</v>
      </c>
      <c r="BS26">
        <f t="shared" si="33"/>
        <v>4.5396000000000001</v>
      </c>
      <c r="BT26">
        <f t="shared" si="34"/>
        <v>4.5712799999999998</v>
      </c>
      <c r="BU26" s="38">
        <f t="shared" si="35"/>
        <v>24113.502</v>
      </c>
      <c r="BV26">
        <f t="shared" si="6"/>
        <v>0</v>
      </c>
    </row>
    <row r="27" spans="1:74" x14ac:dyDescent="0.25">
      <c r="D27" s="1" t="str" cm="1">
        <f t="array" ref="D27">IF(INDEX(Utilities!27:27,$B$15)="","",INDEX(Utilities!27:27,$B$15))</f>
        <v/>
      </c>
      <c r="E27" s="1" t="str" cm="1">
        <f t="array" ref="E27">IF(INDEX(Utilities!27:27,$B$15 + 1)="","",INDEX(Utilities!27:27,$B$15 + 1))</f>
        <v/>
      </c>
      <c r="G27">
        <f t="shared" si="36"/>
        <v>2037</v>
      </c>
      <c r="H27">
        <f t="shared" si="7"/>
        <v>2035</v>
      </c>
      <c r="I27" cm="1">
        <f t="array" ref="I27">IF(H27&gt;=MAX($D$3:$D$100),MAX($D$3:$D$100),IF(G27&lt;$D$3,$D$3,INDEX($D$3:$D$100,MATCH(G27,$D$3:$D$100)+1)))</f>
        <v>2040</v>
      </c>
      <c r="J27">
        <f t="shared" si="8"/>
        <v>6.8760000000000002E-2</v>
      </c>
      <c r="K27">
        <f t="shared" si="9"/>
        <v>6.8040000000000003E-2</v>
      </c>
      <c r="L27">
        <f t="shared" si="10"/>
        <v>6.8472000000000005E-2</v>
      </c>
      <c r="M27" s="38">
        <f t="shared" si="0"/>
        <v>361.18980000000005</v>
      </c>
      <c r="N27">
        <f t="shared" si="1"/>
        <v>0</v>
      </c>
      <c r="P27" s="1" t="str" cm="1">
        <f t="array" ref="P27">IF(INDEX(Utilities!27:27,$B$15)="","",INDEX(Utilities!27:27,$B$15))</f>
        <v/>
      </c>
      <c r="Q27" s="1" t="str" cm="1">
        <f t="array" ref="Q27">IF(INDEX(Utilities!27:27,$B$15 + 2)="","",INDEX(Utilities!27:27,$B$15 + 2))</f>
        <v/>
      </c>
      <c r="S27">
        <f t="shared" si="37"/>
        <v>2037</v>
      </c>
      <c r="T27">
        <f t="shared" si="11"/>
        <v>2035</v>
      </c>
      <c r="U27" cm="1">
        <f t="array" ref="U27">IF(T27&gt;=MAX($D$3:$D$100),MAX($D$3:$D$100),IF(S27&lt;$D$3,$D$3,INDEX($D$3:$D$100,MATCH(S27,$D$3:$D$100)+1)))</f>
        <v>2040</v>
      </c>
      <c r="V27">
        <f t="shared" si="12"/>
        <v>4.6440000000000003E-5</v>
      </c>
      <c r="W27">
        <f t="shared" si="13"/>
        <v>4.5720000000000003E-5</v>
      </c>
      <c r="X27">
        <f t="shared" si="14"/>
        <v>4.6152000000000001E-5</v>
      </c>
      <c r="Y27" s="38">
        <f t="shared" si="15"/>
        <v>0.2434518</v>
      </c>
      <c r="Z27">
        <f t="shared" si="2"/>
        <v>0</v>
      </c>
      <c r="AB27" s="1" t="str" cm="1">
        <f t="array" ref="AB27">IF(INDEX(Utilities!27:27,$B$15)="","",INDEX(Utilities!27:27,$B$15))</f>
        <v/>
      </c>
      <c r="AC27" s="1" t="str" cm="1">
        <f t="array" ref="AC27">IF(INDEX(Utilities!27:27,$B$15 + 3)="","",INDEX(Utilities!27:27,$B$15 + 3))</f>
        <v/>
      </c>
      <c r="AE27">
        <f t="shared" si="38"/>
        <v>2037</v>
      </c>
      <c r="AF27">
        <f t="shared" si="16"/>
        <v>2035</v>
      </c>
      <c r="AG27" cm="1">
        <f t="array" ref="AG27">IF(AF27&gt;=MAX($D$3:$D$100),MAX($D$3:$D$100),IF(AE27&lt;$D$3,$D$3,INDEX($D$3:$D$100,MATCH(AE27,$D$3:$D$100)+1)))</f>
        <v>2040</v>
      </c>
      <c r="AH27">
        <f t="shared" si="17"/>
        <v>4.6079999999999998E-4</v>
      </c>
      <c r="AI27">
        <f t="shared" si="18"/>
        <v>4.572E-4</v>
      </c>
      <c r="AJ27">
        <f t="shared" si="19"/>
        <v>4.5935999999999997E-4</v>
      </c>
      <c r="AK27" s="38">
        <f t="shared" si="20"/>
        <v>2.4231239999999996</v>
      </c>
      <c r="AL27">
        <f t="shared" si="3"/>
        <v>0</v>
      </c>
      <c r="AN27" s="1" t="str" cm="1">
        <f t="array" ref="AN27">IF(INDEX(Utilities!27:27,$B$15)="","",INDEX(Utilities!27:27,$B$15))</f>
        <v/>
      </c>
      <c r="AO27" s="1" t="str" cm="1">
        <f t="array" ref="AO27">IF(INDEX(Utilities!27:27,$B$15 + 4)="","",INDEX(Utilities!27:27,$B$15 + 4))</f>
        <v/>
      </c>
      <c r="AQ27">
        <f t="shared" si="39"/>
        <v>2037</v>
      </c>
      <c r="AR27">
        <f t="shared" si="21"/>
        <v>2035</v>
      </c>
      <c r="AS27" cm="1">
        <f t="array" ref="AS27">IF(AR27&gt;=MAX($D$3:$D$100),MAX($D$3:$D$100),IF(AQ27&lt;$D$3,$D$3,INDEX($D$3:$D$100,MATCH(AQ27,$D$3:$D$100)+1)))</f>
        <v>2040</v>
      </c>
      <c r="AT27">
        <f t="shared" si="22"/>
        <v>9.7919999999999998E-5</v>
      </c>
      <c r="AU27">
        <f t="shared" si="23"/>
        <v>9.6840000000000001E-5</v>
      </c>
      <c r="AV27">
        <f t="shared" si="24"/>
        <v>9.7487999999999999E-5</v>
      </c>
      <c r="AW27" s="38">
        <f t="shared" si="25"/>
        <v>0.51424919999999996</v>
      </c>
      <c r="AX27">
        <f t="shared" si="4"/>
        <v>0</v>
      </c>
      <c r="AZ27" s="1" t="str" cm="1">
        <f t="array" ref="AZ27">IF(INDEX(Utilities!27:27,$B$15)="","",INDEX(Utilities!27:27,$B$15))</f>
        <v/>
      </c>
      <c r="BA27" s="1" t="str" cm="1">
        <f t="array" ref="BA27">IF(INDEX(Utilities!27:27,$B$15 + 5)="","",INDEX(Utilities!27:27,$B$15 + 5))</f>
        <v/>
      </c>
      <c r="BC27">
        <f t="shared" si="40"/>
        <v>2037</v>
      </c>
      <c r="BD27">
        <f t="shared" si="26"/>
        <v>2035</v>
      </c>
      <c r="BE27" cm="1">
        <f t="array" ref="BE27">IF(BD27&gt;=MAX($D$3:$D$100),MAX($D$3:$D$100),IF(BC27&lt;$D$3,$D$3,INDEX($D$3:$D$100,MATCH(BC27,$D$3:$D$100)+1)))</f>
        <v>2040</v>
      </c>
      <c r="BF27">
        <f t="shared" si="27"/>
        <v>0.63</v>
      </c>
      <c r="BG27">
        <f t="shared" si="28"/>
        <v>0.61919999999999997</v>
      </c>
      <c r="BH27">
        <f t="shared" si="29"/>
        <v>0.62568000000000001</v>
      </c>
      <c r="BI27" s="38">
        <f t="shared" si="30"/>
        <v>3300.462</v>
      </c>
      <c r="BJ27">
        <f t="shared" si="5"/>
        <v>0</v>
      </c>
      <c r="BL27" s="1" t="str" cm="1">
        <f t="array" ref="BL27">IF(INDEX(Utilities!27:27,$B$15)="","",INDEX(Utilities!27:27,$B$15))</f>
        <v/>
      </c>
      <c r="BM27" s="1" t="str" cm="1">
        <f t="array" ref="BM27">IF(INDEX(Utilities!27:27,$B$15 + 6)="","",INDEX(Utilities!27:27,$B$15 + 6))</f>
        <v/>
      </c>
      <c r="BO27">
        <f t="shared" si="41"/>
        <v>2037</v>
      </c>
      <c r="BP27">
        <f t="shared" si="31"/>
        <v>2035</v>
      </c>
      <c r="BQ27" cm="1">
        <f t="array" ref="BQ27">IF(BP27&gt;=MAX($D$3:$D$100),MAX($D$3:$D$100),IF(BO27&lt;$D$3,$D$3,INDEX($D$3:$D$100,MATCH(BO27,$D$3:$D$100)+1)))</f>
        <v>2040</v>
      </c>
      <c r="BR27">
        <f t="shared" si="32"/>
        <v>4.5792000000000002</v>
      </c>
      <c r="BS27">
        <f t="shared" si="33"/>
        <v>4.5396000000000001</v>
      </c>
      <c r="BT27">
        <f t="shared" si="34"/>
        <v>4.5633600000000003</v>
      </c>
      <c r="BU27" s="38">
        <f t="shared" si="35"/>
        <v>24071.724000000002</v>
      </c>
      <c r="BV27">
        <f t="shared" si="6"/>
        <v>0</v>
      </c>
    </row>
    <row r="28" spans="1:74" x14ac:dyDescent="0.25">
      <c r="G28">
        <f t="shared" si="36"/>
        <v>2038</v>
      </c>
      <c r="H28">
        <f t="shared" si="7"/>
        <v>2035</v>
      </c>
      <c r="I28" cm="1">
        <f t="array" ref="I28">IF(H28&gt;=MAX($D$3:$D$100),MAX($D$3:$D$100),IF(G28&lt;$D$3,$D$3,INDEX($D$3:$D$100,MATCH(G28,$D$3:$D$100)+1)))</f>
        <v>2040</v>
      </c>
      <c r="J28">
        <f t="shared" si="8"/>
        <v>6.8760000000000002E-2</v>
      </c>
      <c r="K28">
        <f t="shared" si="9"/>
        <v>6.8040000000000003E-2</v>
      </c>
      <c r="L28">
        <f t="shared" si="10"/>
        <v>6.8328E-2</v>
      </c>
      <c r="M28" s="38">
        <f t="shared" si="0"/>
        <v>360.43020000000001</v>
      </c>
      <c r="N28">
        <f t="shared" si="1"/>
        <v>0</v>
      </c>
      <c r="P28" s="1" t="str" cm="1">
        <f t="array" ref="P28">IF(INDEX(Utilities!28:28,$B$15)="","",INDEX(Utilities!28:28,$B$15))</f>
        <v/>
      </c>
      <c r="Q28" s="1" t="str" cm="1">
        <f t="array" ref="Q28">IF(INDEX(Utilities!28:28,$B$15 + 2)="","",INDEX(Utilities!28:28,$B$15 + 2))</f>
        <v/>
      </c>
      <c r="S28">
        <f t="shared" si="37"/>
        <v>2038</v>
      </c>
      <c r="T28">
        <f t="shared" si="11"/>
        <v>2035</v>
      </c>
      <c r="U28" cm="1">
        <f t="array" ref="U28">IF(T28&gt;=MAX($D$3:$D$100),MAX($D$3:$D$100),IF(S28&lt;$D$3,$D$3,INDEX($D$3:$D$100,MATCH(S28,$D$3:$D$100)+1)))</f>
        <v>2040</v>
      </c>
      <c r="V28">
        <f t="shared" si="12"/>
        <v>4.6440000000000003E-5</v>
      </c>
      <c r="W28">
        <f t="shared" si="13"/>
        <v>4.5720000000000003E-5</v>
      </c>
      <c r="X28">
        <f t="shared" si="14"/>
        <v>4.6008000000000004E-5</v>
      </c>
      <c r="Y28" s="38">
        <f t="shared" si="15"/>
        <v>0.24269220000000002</v>
      </c>
      <c r="Z28">
        <f t="shared" si="2"/>
        <v>0</v>
      </c>
      <c r="AB28" s="1" t="str" cm="1">
        <f t="array" ref="AB28">IF(INDEX(Utilities!28:28,$B$15)="","",INDEX(Utilities!28:28,$B$15))</f>
        <v/>
      </c>
      <c r="AC28" s="1" t="str" cm="1">
        <f t="array" ref="AC28">IF(INDEX(Utilities!28:28,$B$15 + 3)="","",INDEX(Utilities!28:28,$B$15 + 3))</f>
        <v/>
      </c>
      <c r="AE28">
        <f t="shared" si="38"/>
        <v>2038</v>
      </c>
      <c r="AF28">
        <f t="shared" si="16"/>
        <v>2035</v>
      </c>
      <c r="AG28" cm="1">
        <f t="array" ref="AG28">IF(AF28&gt;=MAX($D$3:$D$100),MAX($D$3:$D$100),IF(AE28&lt;$D$3,$D$3,INDEX($D$3:$D$100,MATCH(AE28,$D$3:$D$100)+1)))</f>
        <v>2040</v>
      </c>
      <c r="AH28">
        <f t="shared" si="17"/>
        <v>4.6079999999999998E-4</v>
      </c>
      <c r="AI28">
        <f t="shared" si="18"/>
        <v>4.572E-4</v>
      </c>
      <c r="AJ28">
        <f t="shared" si="19"/>
        <v>4.5864000000000001E-4</v>
      </c>
      <c r="AK28" s="38">
        <f t="shared" si="20"/>
        <v>2.4193259999999999</v>
      </c>
      <c r="AL28">
        <f t="shared" si="3"/>
        <v>0</v>
      </c>
      <c r="AN28" s="1" t="str" cm="1">
        <f t="array" ref="AN28">IF(INDEX(Utilities!28:28,$B$15)="","",INDEX(Utilities!28:28,$B$15))</f>
        <v/>
      </c>
      <c r="AO28" s="1" t="str" cm="1">
        <f t="array" ref="AO28">IF(INDEX(Utilities!28:28,$B$15 + 4)="","",INDEX(Utilities!28:28,$B$15 + 4))</f>
        <v/>
      </c>
      <c r="AQ28">
        <f t="shared" si="39"/>
        <v>2038</v>
      </c>
      <c r="AR28">
        <f t="shared" si="21"/>
        <v>2035</v>
      </c>
      <c r="AS28" cm="1">
        <f t="array" ref="AS28">IF(AR28&gt;=MAX($D$3:$D$100),MAX($D$3:$D$100),IF(AQ28&lt;$D$3,$D$3,INDEX($D$3:$D$100,MATCH(AQ28,$D$3:$D$100)+1)))</f>
        <v>2040</v>
      </c>
      <c r="AT28">
        <f t="shared" si="22"/>
        <v>9.7919999999999998E-5</v>
      </c>
      <c r="AU28">
        <f t="shared" si="23"/>
        <v>9.6840000000000001E-5</v>
      </c>
      <c r="AV28">
        <f t="shared" si="24"/>
        <v>9.7272E-5</v>
      </c>
      <c r="AW28" s="38">
        <f t="shared" si="25"/>
        <v>0.51310979999999995</v>
      </c>
      <c r="AX28">
        <f t="shared" si="4"/>
        <v>0</v>
      </c>
      <c r="AZ28" s="1" t="str" cm="1">
        <f t="array" ref="AZ28">IF(INDEX(Utilities!28:28,$B$15)="","",INDEX(Utilities!28:28,$B$15))</f>
        <v/>
      </c>
      <c r="BA28" s="1" t="str" cm="1">
        <f t="array" ref="BA28">IF(INDEX(Utilities!28:28,$B$15 + 5)="","",INDEX(Utilities!28:28,$B$15 + 5))</f>
        <v/>
      </c>
      <c r="BC28">
        <f t="shared" si="40"/>
        <v>2038</v>
      </c>
      <c r="BD28">
        <f t="shared" si="26"/>
        <v>2035</v>
      </c>
      <c r="BE28" cm="1">
        <f t="array" ref="BE28">IF(BD28&gt;=MAX($D$3:$D$100),MAX($D$3:$D$100),IF(BC28&lt;$D$3,$D$3,INDEX($D$3:$D$100,MATCH(BC28,$D$3:$D$100)+1)))</f>
        <v>2040</v>
      </c>
      <c r="BF28">
        <f t="shared" si="27"/>
        <v>0.63</v>
      </c>
      <c r="BG28">
        <f t="shared" si="28"/>
        <v>0.61919999999999997</v>
      </c>
      <c r="BH28">
        <f t="shared" si="29"/>
        <v>0.62351999999999996</v>
      </c>
      <c r="BI28" s="38">
        <f t="shared" si="30"/>
        <v>3289.0679999999998</v>
      </c>
      <c r="BJ28">
        <f t="shared" si="5"/>
        <v>0</v>
      </c>
      <c r="BL28" s="1" t="str" cm="1">
        <f t="array" ref="BL28">IF(INDEX(Utilities!28:28,$B$15)="","",INDEX(Utilities!28:28,$B$15))</f>
        <v/>
      </c>
      <c r="BM28" s="1" t="str" cm="1">
        <f t="array" ref="BM28">IF(INDEX(Utilities!28:28,$B$15 + 6)="","",INDEX(Utilities!28:28,$B$15 + 6))</f>
        <v/>
      </c>
      <c r="BO28">
        <f t="shared" si="41"/>
        <v>2038</v>
      </c>
      <c r="BP28">
        <f t="shared" si="31"/>
        <v>2035</v>
      </c>
      <c r="BQ28" cm="1">
        <f t="array" ref="BQ28">IF(BP28&gt;=MAX($D$3:$D$100),MAX($D$3:$D$100),IF(BO28&lt;$D$3,$D$3,INDEX($D$3:$D$100,MATCH(BO28,$D$3:$D$100)+1)))</f>
        <v>2040</v>
      </c>
      <c r="BR28">
        <f t="shared" si="32"/>
        <v>4.5792000000000002</v>
      </c>
      <c r="BS28">
        <f t="shared" si="33"/>
        <v>4.5396000000000001</v>
      </c>
      <c r="BT28">
        <f t="shared" si="34"/>
        <v>4.5554399999999999</v>
      </c>
      <c r="BU28" s="38">
        <f t="shared" si="35"/>
        <v>24029.946</v>
      </c>
      <c r="BV28">
        <f t="shared" si="6"/>
        <v>0</v>
      </c>
    </row>
    <row r="29" spans="1:74" x14ac:dyDescent="0.25">
      <c r="G29">
        <f t="shared" si="36"/>
        <v>2039</v>
      </c>
      <c r="H29">
        <f t="shared" si="7"/>
        <v>2035</v>
      </c>
      <c r="I29" cm="1">
        <f t="array" ref="I29">IF(H29&gt;=MAX($D$3:$D$100),MAX($D$3:$D$100),IF(G29&lt;$D$3,$D$3,INDEX($D$3:$D$100,MATCH(G29,$D$3:$D$100)+1)))</f>
        <v>2040</v>
      </c>
      <c r="J29">
        <f t="shared" si="8"/>
        <v>6.8760000000000002E-2</v>
      </c>
      <c r="K29">
        <f t="shared" si="9"/>
        <v>6.8040000000000003E-2</v>
      </c>
      <c r="L29">
        <f t="shared" si="10"/>
        <v>6.8184000000000008E-2</v>
      </c>
      <c r="M29" s="38">
        <f t="shared" si="0"/>
        <v>359.67060000000004</v>
      </c>
      <c r="N29">
        <f t="shared" si="1"/>
        <v>0</v>
      </c>
      <c r="P29" s="1" t="str" cm="1">
        <f t="array" ref="P29">IF(INDEX(Utilities!29:29,$B$15)="","",INDEX(Utilities!29:29,$B$15))</f>
        <v/>
      </c>
      <c r="Q29" s="1" t="str" cm="1">
        <f t="array" ref="Q29">IF(INDEX(Utilities!29:29,$B$15 + 2)="","",INDEX(Utilities!29:29,$B$15 + 2))</f>
        <v/>
      </c>
      <c r="S29">
        <f t="shared" si="37"/>
        <v>2039</v>
      </c>
      <c r="T29">
        <f t="shared" si="11"/>
        <v>2035</v>
      </c>
      <c r="U29" cm="1">
        <f t="array" ref="U29">IF(T29&gt;=MAX($D$3:$D$100),MAX($D$3:$D$100),IF(S29&lt;$D$3,$D$3,INDEX($D$3:$D$100,MATCH(S29,$D$3:$D$100)+1)))</f>
        <v>2040</v>
      </c>
      <c r="V29">
        <f t="shared" si="12"/>
        <v>4.6440000000000003E-5</v>
      </c>
      <c r="W29">
        <f t="shared" si="13"/>
        <v>4.5720000000000003E-5</v>
      </c>
      <c r="X29">
        <f t="shared" si="14"/>
        <v>4.5864E-5</v>
      </c>
      <c r="Y29" s="38">
        <f t="shared" si="15"/>
        <v>0.2419326</v>
      </c>
      <c r="Z29">
        <f t="shared" si="2"/>
        <v>0</v>
      </c>
      <c r="AB29" s="1" t="str" cm="1">
        <f t="array" ref="AB29">IF(INDEX(Utilities!29:29,$B$15)="","",INDEX(Utilities!29:29,$B$15))</f>
        <v/>
      </c>
      <c r="AC29" s="1" t="str" cm="1">
        <f t="array" ref="AC29">IF(INDEX(Utilities!29:29,$B$15 + 3)="","",INDEX(Utilities!29:29,$B$15 + 3))</f>
        <v/>
      </c>
      <c r="AE29">
        <f t="shared" si="38"/>
        <v>2039</v>
      </c>
      <c r="AF29">
        <f t="shared" si="16"/>
        <v>2035</v>
      </c>
      <c r="AG29" cm="1">
        <f t="array" ref="AG29">IF(AF29&gt;=MAX($D$3:$D$100),MAX($D$3:$D$100),IF(AE29&lt;$D$3,$D$3,INDEX($D$3:$D$100,MATCH(AE29,$D$3:$D$100)+1)))</f>
        <v>2040</v>
      </c>
      <c r="AH29">
        <f t="shared" si="17"/>
        <v>4.6079999999999998E-4</v>
      </c>
      <c r="AI29">
        <f t="shared" si="18"/>
        <v>4.572E-4</v>
      </c>
      <c r="AJ29">
        <f t="shared" si="19"/>
        <v>4.5792000000000001E-4</v>
      </c>
      <c r="AK29" s="38">
        <f t="shared" si="20"/>
        <v>2.4155280000000001</v>
      </c>
      <c r="AL29">
        <f t="shared" si="3"/>
        <v>0</v>
      </c>
      <c r="AN29" s="1" t="str" cm="1">
        <f t="array" ref="AN29">IF(INDEX(Utilities!29:29,$B$15)="","",INDEX(Utilities!29:29,$B$15))</f>
        <v/>
      </c>
      <c r="AO29" s="1" t="str" cm="1">
        <f t="array" ref="AO29">IF(INDEX(Utilities!29:29,$B$15 + 4)="","",INDEX(Utilities!29:29,$B$15 + 4))</f>
        <v/>
      </c>
      <c r="AQ29">
        <f t="shared" si="39"/>
        <v>2039</v>
      </c>
      <c r="AR29">
        <f t="shared" si="21"/>
        <v>2035</v>
      </c>
      <c r="AS29" cm="1">
        <f t="array" ref="AS29">IF(AR29&gt;=MAX($D$3:$D$100),MAX($D$3:$D$100),IF(AQ29&lt;$D$3,$D$3,INDEX($D$3:$D$100,MATCH(AQ29,$D$3:$D$100)+1)))</f>
        <v>2040</v>
      </c>
      <c r="AT29">
        <f t="shared" si="22"/>
        <v>9.7919999999999998E-5</v>
      </c>
      <c r="AU29">
        <f t="shared" si="23"/>
        <v>9.6840000000000001E-5</v>
      </c>
      <c r="AV29">
        <f t="shared" si="24"/>
        <v>9.7056E-5</v>
      </c>
      <c r="AW29" s="38">
        <f t="shared" si="25"/>
        <v>0.51197040000000005</v>
      </c>
      <c r="AX29">
        <f t="shared" si="4"/>
        <v>0</v>
      </c>
      <c r="AZ29" s="1" t="str" cm="1">
        <f t="array" ref="AZ29">IF(INDEX(Utilities!29:29,$B$15)="","",INDEX(Utilities!29:29,$B$15))</f>
        <v/>
      </c>
      <c r="BA29" s="1" t="str" cm="1">
        <f t="array" ref="BA29">IF(INDEX(Utilities!29:29,$B$15 + 5)="","",INDEX(Utilities!29:29,$B$15 + 5))</f>
        <v/>
      </c>
      <c r="BC29">
        <f t="shared" si="40"/>
        <v>2039</v>
      </c>
      <c r="BD29">
        <f t="shared" si="26"/>
        <v>2035</v>
      </c>
      <c r="BE29" cm="1">
        <f t="array" ref="BE29">IF(BD29&gt;=MAX($D$3:$D$100),MAX($D$3:$D$100),IF(BC29&lt;$D$3,$D$3,INDEX($D$3:$D$100,MATCH(BC29,$D$3:$D$100)+1)))</f>
        <v>2040</v>
      </c>
      <c r="BF29">
        <f t="shared" si="27"/>
        <v>0.63</v>
      </c>
      <c r="BG29">
        <f t="shared" si="28"/>
        <v>0.61919999999999997</v>
      </c>
      <c r="BH29">
        <f t="shared" si="29"/>
        <v>0.62136000000000002</v>
      </c>
      <c r="BI29" s="38">
        <f t="shared" si="30"/>
        <v>3277.674</v>
      </c>
      <c r="BJ29">
        <f t="shared" si="5"/>
        <v>0</v>
      </c>
      <c r="BL29" s="1" t="str" cm="1">
        <f t="array" ref="BL29">IF(INDEX(Utilities!29:29,$B$15)="","",INDEX(Utilities!29:29,$B$15))</f>
        <v/>
      </c>
      <c r="BM29" s="1" t="str" cm="1">
        <f t="array" ref="BM29">IF(INDEX(Utilities!29:29,$B$15 + 6)="","",INDEX(Utilities!29:29,$B$15 + 6))</f>
        <v/>
      </c>
      <c r="BO29">
        <f t="shared" si="41"/>
        <v>2039</v>
      </c>
      <c r="BP29">
        <f t="shared" si="31"/>
        <v>2035</v>
      </c>
      <c r="BQ29" cm="1">
        <f t="array" ref="BQ29">IF(BP29&gt;=MAX($D$3:$D$100),MAX($D$3:$D$100),IF(BO29&lt;$D$3,$D$3,INDEX($D$3:$D$100,MATCH(BO29,$D$3:$D$100)+1)))</f>
        <v>2040</v>
      </c>
      <c r="BR29">
        <f t="shared" si="32"/>
        <v>4.5792000000000002</v>
      </c>
      <c r="BS29">
        <f t="shared" si="33"/>
        <v>4.5396000000000001</v>
      </c>
      <c r="BT29">
        <f t="shared" si="34"/>
        <v>4.5475200000000005</v>
      </c>
      <c r="BU29" s="38">
        <f t="shared" si="35"/>
        <v>23988.168000000001</v>
      </c>
      <c r="BV29">
        <f t="shared" si="6"/>
        <v>0</v>
      </c>
    </row>
    <row r="30" spans="1:74" x14ac:dyDescent="0.25">
      <c r="G30">
        <f t="shared" si="36"/>
        <v>2040</v>
      </c>
      <c r="H30">
        <f t="shared" si="7"/>
        <v>2040</v>
      </c>
      <c r="I30" cm="1">
        <f t="array" ref="I30">IF(H30&gt;=MAX($D$3:$D$100),MAX($D$3:$D$100),IF(G30&lt;$D$3,$D$3,INDEX($D$3:$D$100,MATCH(G30,$D$3:$D$100)+1)))</f>
        <v>2040</v>
      </c>
      <c r="J30">
        <f t="shared" si="8"/>
        <v>6.8040000000000003E-2</v>
      </c>
      <c r="K30">
        <f t="shared" si="9"/>
        <v>6.8040000000000003E-2</v>
      </c>
      <c r="L30">
        <f t="shared" si="10"/>
        <v>6.8040000000000003E-2</v>
      </c>
      <c r="M30" s="38">
        <f t="shared" si="0"/>
        <v>358.911</v>
      </c>
      <c r="N30">
        <f t="shared" si="1"/>
        <v>0</v>
      </c>
      <c r="P30" s="1" t="str" cm="1">
        <f t="array" ref="P30">IF(INDEX(Utilities!30:30,$B$15)="","",INDEX(Utilities!30:30,$B$15))</f>
        <v/>
      </c>
      <c r="Q30" s="1" t="str" cm="1">
        <f t="array" ref="Q30">IF(INDEX(Utilities!30:30,$B$15 + 2)="","",INDEX(Utilities!30:30,$B$15 + 2))</f>
        <v/>
      </c>
      <c r="S30">
        <f t="shared" si="37"/>
        <v>2040</v>
      </c>
      <c r="T30">
        <f t="shared" si="11"/>
        <v>2040</v>
      </c>
      <c r="U30" cm="1">
        <f t="array" ref="U30">IF(T30&gt;=MAX($D$3:$D$100),MAX($D$3:$D$100),IF(S30&lt;$D$3,$D$3,INDEX($D$3:$D$100,MATCH(S30,$D$3:$D$100)+1)))</f>
        <v>2040</v>
      </c>
      <c r="V30">
        <f t="shared" si="12"/>
        <v>4.5720000000000003E-5</v>
      </c>
      <c r="W30">
        <f t="shared" si="13"/>
        <v>4.5720000000000003E-5</v>
      </c>
      <c r="X30">
        <f t="shared" si="14"/>
        <v>4.5720000000000003E-5</v>
      </c>
      <c r="Y30" s="38">
        <f t="shared" si="15"/>
        <v>0.24117300000000003</v>
      </c>
      <c r="Z30">
        <f t="shared" si="2"/>
        <v>0</v>
      </c>
      <c r="AB30" s="1" t="str" cm="1">
        <f t="array" ref="AB30">IF(INDEX(Utilities!30:30,$B$15)="","",INDEX(Utilities!30:30,$B$15))</f>
        <v/>
      </c>
      <c r="AC30" s="1" t="str" cm="1">
        <f t="array" ref="AC30">IF(INDEX(Utilities!30:30,$B$15 + 3)="","",INDEX(Utilities!30:30,$B$15 + 3))</f>
        <v/>
      </c>
      <c r="AE30">
        <f t="shared" si="38"/>
        <v>2040</v>
      </c>
      <c r="AF30">
        <f t="shared" si="16"/>
        <v>2040</v>
      </c>
      <c r="AG30" cm="1">
        <f t="array" ref="AG30">IF(AF30&gt;=MAX($D$3:$D$100),MAX($D$3:$D$100),IF(AE30&lt;$D$3,$D$3,INDEX($D$3:$D$100,MATCH(AE30,$D$3:$D$100)+1)))</f>
        <v>2040</v>
      </c>
      <c r="AH30">
        <f t="shared" si="17"/>
        <v>4.572E-4</v>
      </c>
      <c r="AI30">
        <f t="shared" si="18"/>
        <v>4.572E-4</v>
      </c>
      <c r="AJ30">
        <f t="shared" si="19"/>
        <v>4.572E-4</v>
      </c>
      <c r="AK30" s="38">
        <f t="shared" si="20"/>
        <v>2.4117299999999999</v>
      </c>
      <c r="AL30">
        <f t="shared" si="3"/>
        <v>0</v>
      </c>
      <c r="AN30" s="1" t="str" cm="1">
        <f t="array" ref="AN30">IF(INDEX(Utilities!30:30,$B$15)="","",INDEX(Utilities!30:30,$B$15))</f>
        <v/>
      </c>
      <c r="AO30" s="1" t="str" cm="1">
        <f t="array" ref="AO30">IF(INDEX(Utilities!30:30,$B$15 + 4)="","",INDEX(Utilities!30:30,$B$15 + 4))</f>
        <v/>
      </c>
      <c r="AQ30">
        <f t="shared" si="39"/>
        <v>2040</v>
      </c>
      <c r="AR30">
        <f t="shared" si="21"/>
        <v>2040</v>
      </c>
      <c r="AS30" cm="1">
        <f t="array" ref="AS30">IF(AR30&gt;=MAX($D$3:$D$100),MAX($D$3:$D$100),IF(AQ30&lt;$D$3,$D$3,INDEX($D$3:$D$100,MATCH(AQ30,$D$3:$D$100)+1)))</f>
        <v>2040</v>
      </c>
      <c r="AT30">
        <f t="shared" si="22"/>
        <v>9.6840000000000001E-5</v>
      </c>
      <c r="AU30">
        <f t="shared" si="23"/>
        <v>9.6840000000000001E-5</v>
      </c>
      <c r="AV30">
        <f t="shared" si="24"/>
        <v>9.6840000000000001E-5</v>
      </c>
      <c r="AW30" s="38">
        <f t="shared" si="25"/>
        <v>0.51083100000000004</v>
      </c>
      <c r="AX30">
        <f t="shared" si="4"/>
        <v>0</v>
      </c>
      <c r="AZ30" s="1" t="str" cm="1">
        <f t="array" ref="AZ30">IF(INDEX(Utilities!30:30,$B$15)="","",INDEX(Utilities!30:30,$B$15))</f>
        <v/>
      </c>
      <c r="BA30" s="1" t="str" cm="1">
        <f t="array" ref="BA30">IF(INDEX(Utilities!30:30,$B$15 + 5)="","",INDEX(Utilities!30:30,$B$15 + 5))</f>
        <v/>
      </c>
      <c r="BC30">
        <f t="shared" si="40"/>
        <v>2040</v>
      </c>
      <c r="BD30">
        <f t="shared" si="26"/>
        <v>2040</v>
      </c>
      <c r="BE30" cm="1">
        <f t="array" ref="BE30">IF(BD30&gt;=MAX($D$3:$D$100),MAX($D$3:$D$100),IF(BC30&lt;$D$3,$D$3,INDEX($D$3:$D$100,MATCH(BC30,$D$3:$D$100)+1)))</f>
        <v>2040</v>
      </c>
      <c r="BF30">
        <f t="shared" si="27"/>
        <v>0.61919999999999997</v>
      </c>
      <c r="BG30">
        <f t="shared" si="28"/>
        <v>0.61919999999999997</v>
      </c>
      <c r="BH30">
        <f t="shared" si="29"/>
        <v>0.61919999999999997</v>
      </c>
      <c r="BI30" s="38">
        <f t="shared" si="30"/>
        <v>3266.2799999999997</v>
      </c>
      <c r="BJ30">
        <f t="shared" si="5"/>
        <v>0</v>
      </c>
      <c r="BL30" s="1" t="str" cm="1">
        <f t="array" ref="BL30">IF(INDEX(Utilities!30:30,$B$15)="","",INDEX(Utilities!30:30,$B$15))</f>
        <v/>
      </c>
      <c r="BM30" s="1" t="str" cm="1">
        <f t="array" ref="BM30">IF(INDEX(Utilities!30:30,$B$15 + 6)="","",INDEX(Utilities!30:30,$B$15 + 6))</f>
        <v/>
      </c>
      <c r="BO30">
        <f t="shared" si="41"/>
        <v>2040</v>
      </c>
      <c r="BP30">
        <f t="shared" si="31"/>
        <v>2040</v>
      </c>
      <c r="BQ30" cm="1">
        <f t="array" ref="BQ30">IF(BP30&gt;=MAX($D$3:$D$100),MAX($D$3:$D$100),IF(BO30&lt;$D$3,$D$3,INDEX($D$3:$D$100,MATCH(BO30,$D$3:$D$100)+1)))</f>
        <v>2040</v>
      </c>
      <c r="BR30">
        <f t="shared" si="32"/>
        <v>4.5396000000000001</v>
      </c>
      <c r="BS30">
        <f t="shared" si="33"/>
        <v>4.5396000000000001</v>
      </c>
      <c r="BT30">
        <f t="shared" si="34"/>
        <v>4.5396000000000001</v>
      </c>
      <c r="BU30" s="38">
        <f t="shared" si="35"/>
        <v>23946.39</v>
      </c>
      <c r="BV30">
        <f t="shared" si="6"/>
        <v>0</v>
      </c>
    </row>
    <row r="31" spans="1:74" x14ac:dyDescent="0.25">
      <c r="G31">
        <f t="shared" si="36"/>
        <v>2041</v>
      </c>
      <c r="H31">
        <f t="shared" si="7"/>
        <v>2040</v>
      </c>
      <c r="I31" cm="1">
        <f t="array" ref="I31">IF(H31&gt;=MAX($D$3:$D$100),MAX($D$3:$D$100),IF(G31&lt;$D$3,$D$3,INDEX($D$3:$D$100,MATCH(G31,$D$3:$D$100)+1)))</f>
        <v>2040</v>
      </c>
      <c r="J31">
        <f t="shared" si="8"/>
        <v>6.8040000000000003E-2</v>
      </c>
      <c r="K31">
        <f t="shared" si="9"/>
        <v>6.8040000000000003E-2</v>
      </c>
      <c r="L31">
        <f t="shared" si="10"/>
        <v>6.8040000000000003E-2</v>
      </c>
      <c r="M31" s="38">
        <f t="shared" si="0"/>
        <v>358.911</v>
      </c>
      <c r="N31">
        <f t="shared" si="1"/>
        <v>0</v>
      </c>
      <c r="P31" s="1" t="str" cm="1">
        <f t="array" ref="P31">IF(INDEX(Utilities!31:31,$B$15)="","",INDEX(Utilities!31:31,$B$15))</f>
        <v/>
      </c>
      <c r="Q31" s="1" t="str" cm="1">
        <f t="array" ref="Q31">IF(INDEX(Utilities!31:31,$B$15 + 2)="","",INDEX(Utilities!31:31,$B$15 + 2))</f>
        <v/>
      </c>
      <c r="S31">
        <f t="shared" si="37"/>
        <v>2041</v>
      </c>
      <c r="T31">
        <f t="shared" si="11"/>
        <v>2040</v>
      </c>
      <c r="U31" cm="1">
        <f t="array" ref="U31">IF(T31&gt;=MAX($D$3:$D$100),MAX($D$3:$D$100),IF(S31&lt;$D$3,$D$3,INDEX($D$3:$D$100,MATCH(S31,$D$3:$D$100)+1)))</f>
        <v>2040</v>
      </c>
      <c r="V31">
        <f t="shared" si="12"/>
        <v>4.5720000000000003E-5</v>
      </c>
      <c r="W31">
        <f t="shared" si="13"/>
        <v>4.5720000000000003E-5</v>
      </c>
      <c r="X31">
        <f t="shared" si="14"/>
        <v>4.5720000000000003E-5</v>
      </c>
      <c r="Y31" s="38">
        <f t="shared" si="15"/>
        <v>0.24117300000000003</v>
      </c>
      <c r="Z31">
        <f t="shared" si="2"/>
        <v>0</v>
      </c>
      <c r="AB31" s="1" t="str" cm="1">
        <f t="array" ref="AB31">IF(INDEX(Utilities!31:31,$B$15)="","",INDEX(Utilities!31:31,$B$15))</f>
        <v/>
      </c>
      <c r="AC31" s="1" t="str" cm="1">
        <f t="array" ref="AC31">IF(INDEX(Utilities!31:31,$B$15 + 3)="","",INDEX(Utilities!31:31,$B$15 + 3))</f>
        <v/>
      </c>
      <c r="AE31">
        <f t="shared" si="38"/>
        <v>2041</v>
      </c>
      <c r="AF31">
        <f t="shared" si="16"/>
        <v>2040</v>
      </c>
      <c r="AG31" cm="1">
        <f t="array" ref="AG31">IF(AF31&gt;=MAX($D$3:$D$100),MAX($D$3:$D$100),IF(AE31&lt;$D$3,$D$3,INDEX($D$3:$D$100,MATCH(AE31,$D$3:$D$100)+1)))</f>
        <v>2040</v>
      </c>
      <c r="AH31">
        <f t="shared" si="17"/>
        <v>4.572E-4</v>
      </c>
      <c r="AI31">
        <f t="shared" si="18"/>
        <v>4.572E-4</v>
      </c>
      <c r="AJ31">
        <f t="shared" si="19"/>
        <v>4.572E-4</v>
      </c>
      <c r="AK31" s="38">
        <f t="shared" si="20"/>
        <v>2.4117299999999999</v>
      </c>
      <c r="AL31">
        <f t="shared" si="3"/>
        <v>0</v>
      </c>
      <c r="AN31" s="1" t="str" cm="1">
        <f t="array" ref="AN31">IF(INDEX(Utilities!31:31,$B$15)="","",INDEX(Utilities!31:31,$B$15))</f>
        <v/>
      </c>
      <c r="AO31" s="1" t="str" cm="1">
        <f t="array" ref="AO31">IF(INDEX(Utilities!31:31,$B$15 + 4)="","",INDEX(Utilities!31:31,$B$15 + 4))</f>
        <v/>
      </c>
      <c r="AQ31">
        <f t="shared" si="39"/>
        <v>2041</v>
      </c>
      <c r="AR31">
        <f t="shared" si="21"/>
        <v>2040</v>
      </c>
      <c r="AS31" cm="1">
        <f t="array" ref="AS31">IF(AR31&gt;=MAX($D$3:$D$100),MAX($D$3:$D$100),IF(AQ31&lt;$D$3,$D$3,INDEX($D$3:$D$100,MATCH(AQ31,$D$3:$D$100)+1)))</f>
        <v>2040</v>
      </c>
      <c r="AT31">
        <f t="shared" si="22"/>
        <v>9.6840000000000001E-5</v>
      </c>
      <c r="AU31">
        <f t="shared" si="23"/>
        <v>9.6840000000000001E-5</v>
      </c>
      <c r="AV31">
        <f t="shared" si="24"/>
        <v>9.6840000000000001E-5</v>
      </c>
      <c r="AW31" s="38">
        <f t="shared" si="25"/>
        <v>0.51083100000000004</v>
      </c>
      <c r="AX31">
        <f t="shared" si="4"/>
        <v>0</v>
      </c>
      <c r="AZ31" s="1" t="str" cm="1">
        <f t="array" ref="AZ31">IF(INDEX(Utilities!31:31,$B$15)="","",INDEX(Utilities!31:31,$B$15))</f>
        <v/>
      </c>
      <c r="BA31" s="1" t="str" cm="1">
        <f t="array" ref="BA31">IF(INDEX(Utilities!31:31,$B$15 + 5)="","",INDEX(Utilities!31:31,$B$15 + 5))</f>
        <v/>
      </c>
      <c r="BC31">
        <f t="shared" si="40"/>
        <v>2041</v>
      </c>
      <c r="BD31">
        <f t="shared" si="26"/>
        <v>2040</v>
      </c>
      <c r="BE31" cm="1">
        <f t="array" ref="BE31">IF(BD31&gt;=MAX($D$3:$D$100),MAX($D$3:$D$100),IF(BC31&lt;$D$3,$D$3,INDEX($D$3:$D$100,MATCH(BC31,$D$3:$D$100)+1)))</f>
        <v>2040</v>
      </c>
      <c r="BF31">
        <f t="shared" si="27"/>
        <v>0.61919999999999997</v>
      </c>
      <c r="BG31">
        <f t="shared" si="28"/>
        <v>0.61919999999999997</v>
      </c>
      <c r="BH31">
        <f t="shared" si="29"/>
        <v>0.61919999999999997</v>
      </c>
      <c r="BI31" s="38">
        <f t="shared" si="30"/>
        <v>3266.2799999999997</v>
      </c>
      <c r="BJ31">
        <f t="shared" si="5"/>
        <v>0</v>
      </c>
      <c r="BL31" s="1" t="str" cm="1">
        <f t="array" ref="BL31">IF(INDEX(Utilities!31:31,$B$15)="","",INDEX(Utilities!31:31,$B$15))</f>
        <v/>
      </c>
      <c r="BM31" s="1" t="str" cm="1">
        <f t="array" ref="BM31">IF(INDEX(Utilities!31:31,$B$15 + 6)="","",INDEX(Utilities!31:31,$B$15 + 6))</f>
        <v/>
      </c>
      <c r="BO31">
        <f t="shared" si="41"/>
        <v>2041</v>
      </c>
      <c r="BP31">
        <f t="shared" si="31"/>
        <v>2040</v>
      </c>
      <c r="BQ31" cm="1">
        <f t="array" ref="BQ31">IF(BP31&gt;=MAX($D$3:$D$100),MAX($D$3:$D$100),IF(BO31&lt;$D$3,$D$3,INDEX($D$3:$D$100,MATCH(BO31,$D$3:$D$100)+1)))</f>
        <v>2040</v>
      </c>
      <c r="BR31">
        <f t="shared" si="32"/>
        <v>4.5396000000000001</v>
      </c>
      <c r="BS31">
        <f t="shared" si="33"/>
        <v>4.5396000000000001</v>
      </c>
      <c r="BT31">
        <f t="shared" si="34"/>
        <v>4.5396000000000001</v>
      </c>
      <c r="BU31" s="38">
        <f t="shared" si="35"/>
        <v>23946.39</v>
      </c>
      <c r="BV31">
        <f t="shared" si="6"/>
        <v>0</v>
      </c>
    </row>
    <row r="32" spans="1:74" x14ac:dyDescent="0.25">
      <c r="G32">
        <f t="shared" si="36"/>
        <v>2042</v>
      </c>
      <c r="H32">
        <f t="shared" si="7"/>
        <v>2040</v>
      </c>
      <c r="I32" cm="1">
        <f t="array" ref="I32">IF(H32&gt;=MAX($D$3:$D$100),MAX($D$3:$D$100),IF(G32&lt;$D$3,$D$3,INDEX($D$3:$D$100,MATCH(G32,$D$3:$D$100)+1)))</f>
        <v>2040</v>
      </c>
      <c r="J32">
        <f t="shared" si="8"/>
        <v>6.8040000000000003E-2</v>
      </c>
      <c r="K32">
        <f t="shared" si="9"/>
        <v>6.8040000000000003E-2</v>
      </c>
      <c r="L32">
        <f t="shared" si="10"/>
        <v>6.8040000000000003E-2</v>
      </c>
      <c r="M32" s="38">
        <f t="shared" si="0"/>
        <v>358.911</v>
      </c>
      <c r="N32">
        <f t="shared" si="1"/>
        <v>0</v>
      </c>
      <c r="P32" s="1" t="str" cm="1">
        <f t="array" ref="P32">IF(INDEX(Utilities!32:32,$B$15)="","",INDEX(Utilities!32:32,$B$15))</f>
        <v/>
      </c>
      <c r="Q32" s="1" t="str" cm="1">
        <f t="array" ref="Q32">IF(INDEX(Utilities!32:32,$B$15 + 2)="","",INDEX(Utilities!32:32,$B$15 + 2))</f>
        <v/>
      </c>
      <c r="S32">
        <f t="shared" si="37"/>
        <v>2042</v>
      </c>
      <c r="T32">
        <f t="shared" si="11"/>
        <v>2040</v>
      </c>
      <c r="U32" cm="1">
        <f t="array" ref="U32">IF(T32&gt;=MAX($D$3:$D$100),MAX($D$3:$D$100),IF(S32&lt;$D$3,$D$3,INDEX($D$3:$D$100,MATCH(S32,$D$3:$D$100)+1)))</f>
        <v>2040</v>
      </c>
      <c r="V32">
        <f t="shared" si="12"/>
        <v>4.5720000000000003E-5</v>
      </c>
      <c r="W32">
        <f t="shared" si="13"/>
        <v>4.5720000000000003E-5</v>
      </c>
      <c r="X32">
        <f t="shared" si="14"/>
        <v>4.5720000000000003E-5</v>
      </c>
      <c r="Y32" s="38">
        <f t="shared" si="15"/>
        <v>0.24117300000000003</v>
      </c>
      <c r="Z32">
        <f t="shared" si="2"/>
        <v>0</v>
      </c>
      <c r="AB32" s="1" t="str" cm="1">
        <f t="array" ref="AB32">IF(INDEX(Utilities!32:32,$B$15)="","",INDEX(Utilities!32:32,$B$15))</f>
        <v/>
      </c>
      <c r="AC32" s="1" t="str" cm="1">
        <f t="array" ref="AC32">IF(INDEX(Utilities!32:32,$B$15 + 3)="","",INDEX(Utilities!32:32,$B$15 + 3))</f>
        <v/>
      </c>
      <c r="AE32">
        <f t="shared" si="38"/>
        <v>2042</v>
      </c>
      <c r="AF32">
        <f t="shared" si="16"/>
        <v>2040</v>
      </c>
      <c r="AG32" cm="1">
        <f t="array" ref="AG32">IF(AF32&gt;=MAX($D$3:$D$100),MAX($D$3:$D$100),IF(AE32&lt;$D$3,$D$3,INDEX($D$3:$D$100,MATCH(AE32,$D$3:$D$100)+1)))</f>
        <v>2040</v>
      </c>
      <c r="AH32">
        <f t="shared" si="17"/>
        <v>4.572E-4</v>
      </c>
      <c r="AI32">
        <f t="shared" si="18"/>
        <v>4.572E-4</v>
      </c>
      <c r="AJ32">
        <f t="shared" si="19"/>
        <v>4.572E-4</v>
      </c>
      <c r="AK32" s="38">
        <f t="shared" si="20"/>
        <v>2.4117299999999999</v>
      </c>
      <c r="AL32">
        <f t="shared" si="3"/>
        <v>0</v>
      </c>
      <c r="AN32" s="1" t="str" cm="1">
        <f t="array" ref="AN32">IF(INDEX(Utilities!32:32,$B$15)="","",INDEX(Utilities!32:32,$B$15))</f>
        <v/>
      </c>
      <c r="AO32" s="1" t="str" cm="1">
        <f t="array" ref="AO32">IF(INDEX(Utilities!32:32,$B$15 + 4)="","",INDEX(Utilities!32:32,$B$15 + 4))</f>
        <v/>
      </c>
      <c r="AQ32">
        <f t="shared" si="39"/>
        <v>2042</v>
      </c>
      <c r="AR32">
        <f t="shared" si="21"/>
        <v>2040</v>
      </c>
      <c r="AS32" cm="1">
        <f t="array" ref="AS32">IF(AR32&gt;=MAX($D$3:$D$100),MAX($D$3:$D$100),IF(AQ32&lt;$D$3,$D$3,INDEX($D$3:$D$100,MATCH(AQ32,$D$3:$D$100)+1)))</f>
        <v>2040</v>
      </c>
      <c r="AT32">
        <f t="shared" si="22"/>
        <v>9.6840000000000001E-5</v>
      </c>
      <c r="AU32">
        <f t="shared" si="23"/>
        <v>9.6840000000000001E-5</v>
      </c>
      <c r="AV32">
        <f t="shared" si="24"/>
        <v>9.6840000000000001E-5</v>
      </c>
      <c r="AW32" s="38">
        <f t="shared" si="25"/>
        <v>0.51083100000000004</v>
      </c>
      <c r="AX32">
        <f t="shared" si="4"/>
        <v>0</v>
      </c>
      <c r="AZ32" s="1" t="str" cm="1">
        <f t="array" ref="AZ32">IF(INDEX(Utilities!32:32,$B$15)="","",INDEX(Utilities!32:32,$B$15))</f>
        <v/>
      </c>
      <c r="BA32" s="1" t="str" cm="1">
        <f t="array" ref="BA32">IF(INDEX(Utilities!32:32,$B$15 + 5)="","",INDEX(Utilities!32:32,$B$15 + 5))</f>
        <v/>
      </c>
      <c r="BC32">
        <f t="shared" si="40"/>
        <v>2042</v>
      </c>
      <c r="BD32">
        <f t="shared" si="26"/>
        <v>2040</v>
      </c>
      <c r="BE32" cm="1">
        <f t="array" ref="BE32">IF(BD32&gt;=MAX($D$3:$D$100),MAX($D$3:$D$100),IF(BC32&lt;$D$3,$D$3,INDEX($D$3:$D$100,MATCH(BC32,$D$3:$D$100)+1)))</f>
        <v>2040</v>
      </c>
      <c r="BF32">
        <f t="shared" si="27"/>
        <v>0.61919999999999997</v>
      </c>
      <c r="BG32">
        <f t="shared" si="28"/>
        <v>0.61919999999999997</v>
      </c>
      <c r="BH32">
        <f t="shared" si="29"/>
        <v>0.61919999999999997</v>
      </c>
      <c r="BI32" s="38">
        <f t="shared" si="30"/>
        <v>3266.2799999999997</v>
      </c>
      <c r="BJ32">
        <f t="shared" si="5"/>
        <v>0</v>
      </c>
      <c r="BL32" s="1" t="str" cm="1">
        <f t="array" ref="BL32">IF(INDEX(Utilities!32:32,$B$15)="","",INDEX(Utilities!32:32,$B$15))</f>
        <v/>
      </c>
      <c r="BM32" s="1" t="str" cm="1">
        <f t="array" ref="BM32">IF(INDEX(Utilities!32:32,$B$15 + 6)="","",INDEX(Utilities!32:32,$B$15 + 6))</f>
        <v/>
      </c>
      <c r="BO32">
        <f t="shared" si="41"/>
        <v>2042</v>
      </c>
      <c r="BP32">
        <f t="shared" si="31"/>
        <v>2040</v>
      </c>
      <c r="BQ32" cm="1">
        <f t="array" ref="BQ32">IF(BP32&gt;=MAX($D$3:$D$100),MAX($D$3:$D$100),IF(BO32&lt;$D$3,$D$3,INDEX($D$3:$D$100,MATCH(BO32,$D$3:$D$100)+1)))</f>
        <v>2040</v>
      </c>
      <c r="BR32">
        <f t="shared" si="32"/>
        <v>4.5396000000000001</v>
      </c>
      <c r="BS32">
        <f t="shared" si="33"/>
        <v>4.5396000000000001</v>
      </c>
      <c r="BT32">
        <f t="shared" si="34"/>
        <v>4.5396000000000001</v>
      </c>
      <c r="BU32" s="38">
        <f t="shared" si="35"/>
        <v>23946.39</v>
      </c>
      <c r="BV32">
        <f t="shared" si="6"/>
        <v>0</v>
      </c>
    </row>
    <row r="33" spans="7:74" x14ac:dyDescent="0.25">
      <c r="G33">
        <f t="shared" si="36"/>
        <v>2043</v>
      </c>
      <c r="H33">
        <f t="shared" si="7"/>
        <v>2040</v>
      </c>
      <c r="I33" cm="1">
        <f t="array" ref="I33">IF(H33&gt;=MAX($D$3:$D$100),MAX($D$3:$D$100),IF(G33&lt;$D$3,$D$3,INDEX($D$3:$D$100,MATCH(G33,$D$3:$D$100)+1)))</f>
        <v>2040</v>
      </c>
      <c r="J33">
        <f t="shared" si="8"/>
        <v>6.8040000000000003E-2</v>
      </c>
      <c r="K33">
        <f t="shared" si="9"/>
        <v>6.8040000000000003E-2</v>
      </c>
      <c r="L33">
        <f t="shared" si="10"/>
        <v>6.8040000000000003E-2</v>
      </c>
      <c r="M33" s="38">
        <f t="shared" si="0"/>
        <v>358.911</v>
      </c>
      <c r="N33">
        <f t="shared" si="1"/>
        <v>0</v>
      </c>
      <c r="P33" s="1" t="str" cm="1">
        <f t="array" ref="P33">IF(INDEX(Utilities!33:33,$B$15)="","",INDEX(Utilities!33:33,$B$15))</f>
        <v/>
      </c>
      <c r="Q33" s="1" t="str" cm="1">
        <f t="array" ref="Q33">IF(INDEX(Utilities!33:33,$B$15 + 2)="","",INDEX(Utilities!33:33,$B$15 + 2))</f>
        <v/>
      </c>
      <c r="S33">
        <f t="shared" si="37"/>
        <v>2043</v>
      </c>
      <c r="T33">
        <f t="shared" si="11"/>
        <v>2040</v>
      </c>
      <c r="U33" cm="1">
        <f t="array" ref="U33">IF(T33&gt;=MAX($D$3:$D$100),MAX($D$3:$D$100),IF(S33&lt;$D$3,$D$3,INDEX($D$3:$D$100,MATCH(S33,$D$3:$D$100)+1)))</f>
        <v>2040</v>
      </c>
      <c r="V33">
        <f t="shared" si="12"/>
        <v>4.5720000000000003E-5</v>
      </c>
      <c r="W33">
        <f t="shared" si="13"/>
        <v>4.5720000000000003E-5</v>
      </c>
      <c r="X33">
        <f t="shared" si="14"/>
        <v>4.5720000000000003E-5</v>
      </c>
      <c r="Y33" s="38">
        <f t="shared" si="15"/>
        <v>0.24117300000000003</v>
      </c>
      <c r="Z33">
        <f t="shared" si="2"/>
        <v>0</v>
      </c>
      <c r="AB33" s="1" t="str" cm="1">
        <f t="array" ref="AB33">IF(INDEX(Utilities!33:33,$B$15)="","",INDEX(Utilities!33:33,$B$15))</f>
        <v/>
      </c>
      <c r="AC33" s="1" t="str" cm="1">
        <f t="array" ref="AC33">IF(INDEX(Utilities!33:33,$B$15 + 3)="","",INDEX(Utilities!33:33,$B$15 + 3))</f>
        <v/>
      </c>
      <c r="AE33">
        <f t="shared" si="38"/>
        <v>2043</v>
      </c>
      <c r="AF33">
        <f t="shared" si="16"/>
        <v>2040</v>
      </c>
      <c r="AG33" cm="1">
        <f t="array" ref="AG33">IF(AF33&gt;=MAX($D$3:$D$100),MAX($D$3:$D$100),IF(AE33&lt;$D$3,$D$3,INDEX($D$3:$D$100,MATCH(AE33,$D$3:$D$100)+1)))</f>
        <v>2040</v>
      </c>
      <c r="AH33">
        <f t="shared" si="17"/>
        <v>4.572E-4</v>
      </c>
      <c r="AI33">
        <f t="shared" si="18"/>
        <v>4.572E-4</v>
      </c>
      <c r="AJ33">
        <f t="shared" si="19"/>
        <v>4.572E-4</v>
      </c>
      <c r="AK33" s="38">
        <f t="shared" si="20"/>
        <v>2.4117299999999999</v>
      </c>
      <c r="AL33">
        <f t="shared" si="3"/>
        <v>0</v>
      </c>
      <c r="AN33" s="1" t="str" cm="1">
        <f t="array" ref="AN33">IF(INDEX(Utilities!33:33,$B$15)="","",INDEX(Utilities!33:33,$B$15))</f>
        <v/>
      </c>
      <c r="AO33" s="1" t="str" cm="1">
        <f t="array" ref="AO33">IF(INDEX(Utilities!33:33,$B$15 + 4)="","",INDEX(Utilities!33:33,$B$15 + 4))</f>
        <v/>
      </c>
      <c r="AQ33">
        <f t="shared" si="39"/>
        <v>2043</v>
      </c>
      <c r="AR33">
        <f t="shared" si="21"/>
        <v>2040</v>
      </c>
      <c r="AS33" cm="1">
        <f t="array" ref="AS33">IF(AR33&gt;=MAX($D$3:$D$100),MAX($D$3:$D$100),IF(AQ33&lt;$D$3,$D$3,INDEX($D$3:$D$100,MATCH(AQ33,$D$3:$D$100)+1)))</f>
        <v>2040</v>
      </c>
      <c r="AT33">
        <f t="shared" si="22"/>
        <v>9.6840000000000001E-5</v>
      </c>
      <c r="AU33">
        <f t="shared" si="23"/>
        <v>9.6840000000000001E-5</v>
      </c>
      <c r="AV33">
        <f t="shared" si="24"/>
        <v>9.6840000000000001E-5</v>
      </c>
      <c r="AW33" s="38">
        <f t="shared" si="25"/>
        <v>0.51083100000000004</v>
      </c>
      <c r="AX33">
        <f t="shared" si="4"/>
        <v>0</v>
      </c>
      <c r="AZ33" s="1" t="str" cm="1">
        <f t="array" ref="AZ33">IF(INDEX(Utilities!33:33,$B$15)="","",INDEX(Utilities!33:33,$B$15))</f>
        <v/>
      </c>
      <c r="BA33" s="1" t="str" cm="1">
        <f t="array" ref="BA33">IF(INDEX(Utilities!33:33,$B$15 + 5)="","",INDEX(Utilities!33:33,$B$15 + 5))</f>
        <v/>
      </c>
      <c r="BC33">
        <f t="shared" si="40"/>
        <v>2043</v>
      </c>
      <c r="BD33">
        <f t="shared" si="26"/>
        <v>2040</v>
      </c>
      <c r="BE33" cm="1">
        <f t="array" ref="BE33">IF(BD33&gt;=MAX($D$3:$D$100),MAX($D$3:$D$100),IF(BC33&lt;$D$3,$D$3,INDEX($D$3:$D$100,MATCH(BC33,$D$3:$D$100)+1)))</f>
        <v>2040</v>
      </c>
      <c r="BF33">
        <f t="shared" si="27"/>
        <v>0.61919999999999997</v>
      </c>
      <c r="BG33">
        <f t="shared" si="28"/>
        <v>0.61919999999999997</v>
      </c>
      <c r="BH33">
        <f t="shared" si="29"/>
        <v>0.61919999999999997</v>
      </c>
      <c r="BI33" s="38">
        <f t="shared" si="30"/>
        <v>3266.2799999999997</v>
      </c>
      <c r="BJ33">
        <f t="shared" si="5"/>
        <v>0</v>
      </c>
      <c r="BL33" s="1" t="str" cm="1">
        <f t="array" ref="BL33">IF(INDEX(Utilities!33:33,$B$15)="","",INDEX(Utilities!33:33,$B$15))</f>
        <v/>
      </c>
      <c r="BM33" s="1" t="str" cm="1">
        <f t="array" ref="BM33">IF(INDEX(Utilities!33:33,$B$15 + 6)="","",INDEX(Utilities!33:33,$B$15 + 6))</f>
        <v/>
      </c>
      <c r="BO33">
        <f t="shared" si="41"/>
        <v>2043</v>
      </c>
      <c r="BP33">
        <f t="shared" si="31"/>
        <v>2040</v>
      </c>
      <c r="BQ33" cm="1">
        <f t="array" ref="BQ33">IF(BP33&gt;=MAX($D$3:$D$100),MAX($D$3:$D$100),IF(BO33&lt;$D$3,$D$3,INDEX($D$3:$D$100,MATCH(BO33,$D$3:$D$100)+1)))</f>
        <v>2040</v>
      </c>
      <c r="BR33">
        <f t="shared" si="32"/>
        <v>4.5396000000000001</v>
      </c>
      <c r="BS33">
        <f t="shared" si="33"/>
        <v>4.5396000000000001</v>
      </c>
      <c r="BT33">
        <f t="shared" si="34"/>
        <v>4.5396000000000001</v>
      </c>
      <c r="BU33" s="38">
        <f t="shared" si="35"/>
        <v>23946.39</v>
      </c>
      <c r="BV33">
        <f t="shared" si="6"/>
        <v>0</v>
      </c>
    </row>
    <row r="34" spans="7:74" x14ac:dyDescent="0.25">
      <c r="G34">
        <f t="shared" si="36"/>
        <v>2044</v>
      </c>
      <c r="H34">
        <f t="shared" si="7"/>
        <v>2040</v>
      </c>
      <c r="I34" cm="1">
        <f t="array" ref="I34">IF(H34&gt;=MAX($D$3:$D$100),MAX($D$3:$D$100),IF(G34&lt;$D$3,$D$3,INDEX($D$3:$D$100,MATCH(G34,$D$3:$D$100)+1)))</f>
        <v>2040</v>
      </c>
      <c r="J34">
        <f t="shared" si="8"/>
        <v>6.8040000000000003E-2</v>
      </c>
      <c r="K34">
        <f t="shared" si="9"/>
        <v>6.8040000000000003E-2</v>
      </c>
      <c r="L34">
        <f t="shared" si="10"/>
        <v>6.8040000000000003E-2</v>
      </c>
      <c r="M34" s="38">
        <f t="shared" si="0"/>
        <v>358.911</v>
      </c>
      <c r="N34">
        <f t="shared" si="1"/>
        <v>0</v>
      </c>
      <c r="P34" s="1" t="str" cm="1">
        <f t="array" ref="P34">IF(INDEX(Utilities!34:34,$B$15)="","",INDEX(Utilities!34:34,$B$15))</f>
        <v/>
      </c>
      <c r="Q34" s="1" t="str" cm="1">
        <f t="array" ref="Q34">IF(INDEX(Utilities!34:34,$B$15 + 2)="","",INDEX(Utilities!34:34,$B$15 + 2))</f>
        <v/>
      </c>
      <c r="S34">
        <f t="shared" si="37"/>
        <v>2044</v>
      </c>
      <c r="T34">
        <f t="shared" si="11"/>
        <v>2040</v>
      </c>
      <c r="U34" cm="1">
        <f t="array" ref="U34">IF(T34&gt;=MAX($D$3:$D$100),MAX($D$3:$D$100),IF(S34&lt;$D$3,$D$3,INDEX($D$3:$D$100,MATCH(S34,$D$3:$D$100)+1)))</f>
        <v>2040</v>
      </c>
      <c r="V34">
        <f t="shared" si="12"/>
        <v>4.5720000000000003E-5</v>
      </c>
      <c r="W34">
        <f t="shared" si="13"/>
        <v>4.5720000000000003E-5</v>
      </c>
      <c r="X34">
        <f t="shared" si="14"/>
        <v>4.5720000000000003E-5</v>
      </c>
      <c r="Y34" s="38">
        <f t="shared" si="15"/>
        <v>0.24117300000000003</v>
      </c>
      <c r="Z34">
        <f t="shared" si="2"/>
        <v>0</v>
      </c>
      <c r="AB34" s="1" t="str" cm="1">
        <f t="array" ref="AB34">IF(INDEX(Utilities!34:34,$B$15)="","",INDEX(Utilities!34:34,$B$15))</f>
        <v/>
      </c>
      <c r="AC34" s="1" t="str" cm="1">
        <f t="array" ref="AC34">IF(INDEX(Utilities!34:34,$B$15 + 3)="","",INDEX(Utilities!34:34,$B$15 + 3))</f>
        <v/>
      </c>
      <c r="AE34">
        <f t="shared" si="38"/>
        <v>2044</v>
      </c>
      <c r="AF34">
        <f t="shared" si="16"/>
        <v>2040</v>
      </c>
      <c r="AG34" cm="1">
        <f t="array" ref="AG34">IF(AF34&gt;=MAX($D$3:$D$100),MAX($D$3:$D$100),IF(AE34&lt;$D$3,$D$3,INDEX($D$3:$D$100,MATCH(AE34,$D$3:$D$100)+1)))</f>
        <v>2040</v>
      </c>
      <c r="AH34">
        <f t="shared" si="17"/>
        <v>4.572E-4</v>
      </c>
      <c r="AI34">
        <f t="shared" si="18"/>
        <v>4.572E-4</v>
      </c>
      <c r="AJ34">
        <f t="shared" si="19"/>
        <v>4.572E-4</v>
      </c>
      <c r="AK34" s="38">
        <f t="shared" si="20"/>
        <v>2.4117299999999999</v>
      </c>
      <c r="AL34">
        <f t="shared" si="3"/>
        <v>0</v>
      </c>
      <c r="AN34" s="1" t="str" cm="1">
        <f t="array" ref="AN34">IF(INDEX(Utilities!34:34,$B$15)="","",INDEX(Utilities!34:34,$B$15))</f>
        <v/>
      </c>
      <c r="AO34" s="1" t="str" cm="1">
        <f t="array" ref="AO34">IF(INDEX(Utilities!34:34,$B$15 + 4)="","",INDEX(Utilities!34:34,$B$15 + 4))</f>
        <v/>
      </c>
      <c r="AQ34">
        <f t="shared" si="39"/>
        <v>2044</v>
      </c>
      <c r="AR34">
        <f t="shared" si="21"/>
        <v>2040</v>
      </c>
      <c r="AS34" cm="1">
        <f t="array" ref="AS34">IF(AR34&gt;=MAX($D$3:$D$100),MAX($D$3:$D$100),IF(AQ34&lt;$D$3,$D$3,INDEX($D$3:$D$100,MATCH(AQ34,$D$3:$D$100)+1)))</f>
        <v>2040</v>
      </c>
      <c r="AT34">
        <f t="shared" si="22"/>
        <v>9.6840000000000001E-5</v>
      </c>
      <c r="AU34">
        <f t="shared" si="23"/>
        <v>9.6840000000000001E-5</v>
      </c>
      <c r="AV34">
        <f t="shared" si="24"/>
        <v>9.6840000000000001E-5</v>
      </c>
      <c r="AW34" s="38">
        <f t="shared" si="25"/>
        <v>0.51083100000000004</v>
      </c>
      <c r="AX34">
        <f t="shared" si="4"/>
        <v>0</v>
      </c>
      <c r="AZ34" s="1" t="str" cm="1">
        <f t="array" ref="AZ34">IF(INDEX(Utilities!34:34,$B$15)="","",INDEX(Utilities!34:34,$B$15))</f>
        <v/>
      </c>
      <c r="BA34" s="1" t="str" cm="1">
        <f t="array" ref="BA34">IF(INDEX(Utilities!34:34,$B$15 + 5)="","",INDEX(Utilities!34:34,$B$15 + 5))</f>
        <v/>
      </c>
      <c r="BC34">
        <f t="shared" si="40"/>
        <v>2044</v>
      </c>
      <c r="BD34">
        <f t="shared" si="26"/>
        <v>2040</v>
      </c>
      <c r="BE34" cm="1">
        <f t="array" ref="BE34">IF(BD34&gt;=MAX($D$3:$D$100),MAX($D$3:$D$100),IF(BC34&lt;$D$3,$D$3,INDEX($D$3:$D$100,MATCH(BC34,$D$3:$D$100)+1)))</f>
        <v>2040</v>
      </c>
      <c r="BF34">
        <f t="shared" si="27"/>
        <v>0.61919999999999997</v>
      </c>
      <c r="BG34">
        <f t="shared" si="28"/>
        <v>0.61919999999999997</v>
      </c>
      <c r="BH34">
        <f t="shared" si="29"/>
        <v>0.61919999999999997</v>
      </c>
      <c r="BI34" s="38">
        <f t="shared" si="30"/>
        <v>3266.2799999999997</v>
      </c>
      <c r="BJ34">
        <f t="shared" si="5"/>
        <v>0</v>
      </c>
      <c r="BL34" s="1" t="str" cm="1">
        <f t="array" ref="BL34">IF(INDEX(Utilities!34:34,$B$15)="","",INDEX(Utilities!34:34,$B$15))</f>
        <v/>
      </c>
      <c r="BM34" s="1" t="str" cm="1">
        <f t="array" ref="BM34">IF(INDEX(Utilities!34:34,$B$15 + 6)="","",INDEX(Utilities!34:34,$B$15 + 6))</f>
        <v/>
      </c>
      <c r="BO34">
        <f t="shared" si="41"/>
        <v>2044</v>
      </c>
      <c r="BP34">
        <f t="shared" si="31"/>
        <v>2040</v>
      </c>
      <c r="BQ34" cm="1">
        <f t="array" ref="BQ34">IF(BP34&gt;=MAX($D$3:$D$100),MAX($D$3:$D$100),IF(BO34&lt;$D$3,$D$3,INDEX($D$3:$D$100,MATCH(BO34,$D$3:$D$100)+1)))</f>
        <v>2040</v>
      </c>
      <c r="BR34">
        <f t="shared" si="32"/>
        <v>4.5396000000000001</v>
      </c>
      <c r="BS34">
        <f t="shared" si="33"/>
        <v>4.5396000000000001</v>
      </c>
      <c r="BT34">
        <f t="shared" si="34"/>
        <v>4.5396000000000001</v>
      </c>
      <c r="BU34" s="38">
        <f t="shared" si="35"/>
        <v>23946.39</v>
      </c>
      <c r="BV34">
        <f t="shared" si="6"/>
        <v>0</v>
      </c>
    </row>
    <row r="35" spans="7:74" x14ac:dyDescent="0.25">
      <c r="G35">
        <f t="shared" si="36"/>
        <v>2045</v>
      </c>
      <c r="H35">
        <f t="shared" si="7"/>
        <v>2040</v>
      </c>
      <c r="I35" cm="1">
        <f t="array" ref="I35">IF(H35&gt;=MAX($D$3:$D$100),MAX($D$3:$D$100),IF(G35&lt;$D$3,$D$3,INDEX($D$3:$D$100,MATCH(G35,$D$3:$D$100)+1)))</f>
        <v>2040</v>
      </c>
      <c r="J35">
        <f t="shared" si="8"/>
        <v>6.8040000000000003E-2</v>
      </c>
      <c r="K35">
        <f t="shared" si="9"/>
        <v>6.8040000000000003E-2</v>
      </c>
      <c r="L35">
        <f t="shared" si="10"/>
        <v>6.8040000000000003E-2</v>
      </c>
      <c r="M35" s="38">
        <f t="shared" si="0"/>
        <v>358.911</v>
      </c>
      <c r="N35">
        <f t="shared" si="1"/>
        <v>0</v>
      </c>
      <c r="P35" s="1" t="str" cm="1">
        <f t="array" ref="P35">IF(INDEX(Utilities!35:35,$B$15)="","",INDEX(Utilities!35:35,$B$15))</f>
        <v/>
      </c>
      <c r="Q35" s="1" t="str" cm="1">
        <f t="array" ref="Q35">IF(INDEX(Utilities!35:35,$B$15 + 2)="","",INDEX(Utilities!35:35,$B$15 + 2))</f>
        <v/>
      </c>
      <c r="S35">
        <f t="shared" si="37"/>
        <v>2045</v>
      </c>
      <c r="T35">
        <f t="shared" si="11"/>
        <v>2040</v>
      </c>
      <c r="U35" cm="1">
        <f t="array" ref="U35">IF(T35&gt;=MAX($D$3:$D$100),MAX($D$3:$D$100),IF(S35&lt;$D$3,$D$3,INDEX($D$3:$D$100,MATCH(S35,$D$3:$D$100)+1)))</f>
        <v>2040</v>
      </c>
      <c r="V35">
        <f t="shared" si="12"/>
        <v>4.5720000000000003E-5</v>
      </c>
      <c r="W35">
        <f t="shared" si="13"/>
        <v>4.5720000000000003E-5</v>
      </c>
      <c r="X35">
        <f t="shared" si="14"/>
        <v>4.5720000000000003E-5</v>
      </c>
      <c r="Y35" s="38">
        <f t="shared" si="15"/>
        <v>0.24117300000000003</v>
      </c>
      <c r="Z35">
        <f t="shared" si="2"/>
        <v>0</v>
      </c>
      <c r="AB35" s="1" t="str" cm="1">
        <f t="array" ref="AB35">IF(INDEX(Utilities!35:35,$B$15)="","",INDEX(Utilities!35:35,$B$15))</f>
        <v/>
      </c>
      <c r="AC35" s="1" t="str" cm="1">
        <f t="array" ref="AC35">IF(INDEX(Utilities!35:35,$B$15 + 3)="","",INDEX(Utilities!35:35,$B$15 + 3))</f>
        <v/>
      </c>
      <c r="AE35">
        <f t="shared" si="38"/>
        <v>2045</v>
      </c>
      <c r="AF35">
        <f t="shared" si="16"/>
        <v>2040</v>
      </c>
      <c r="AG35" cm="1">
        <f t="array" ref="AG35">IF(AF35&gt;=MAX($D$3:$D$100),MAX($D$3:$D$100),IF(AE35&lt;$D$3,$D$3,INDEX($D$3:$D$100,MATCH(AE35,$D$3:$D$100)+1)))</f>
        <v>2040</v>
      </c>
      <c r="AH35">
        <f t="shared" si="17"/>
        <v>4.572E-4</v>
      </c>
      <c r="AI35">
        <f t="shared" si="18"/>
        <v>4.572E-4</v>
      </c>
      <c r="AJ35">
        <f t="shared" si="19"/>
        <v>4.572E-4</v>
      </c>
      <c r="AK35" s="38">
        <f t="shared" si="20"/>
        <v>2.4117299999999999</v>
      </c>
      <c r="AL35">
        <f t="shared" si="3"/>
        <v>0</v>
      </c>
      <c r="AN35" s="1" t="str" cm="1">
        <f t="array" ref="AN35">IF(INDEX(Utilities!35:35,$B$15)="","",INDEX(Utilities!35:35,$B$15))</f>
        <v/>
      </c>
      <c r="AO35" s="1" t="str" cm="1">
        <f t="array" ref="AO35">IF(INDEX(Utilities!35:35,$B$15 + 4)="","",INDEX(Utilities!35:35,$B$15 + 4))</f>
        <v/>
      </c>
      <c r="AQ35">
        <f t="shared" si="39"/>
        <v>2045</v>
      </c>
      <c r="AR35">
        <f t="shared" si="21"/>
        <v>2040</v>
      </c>
      <c r="AS35" cm="1">
        <f t="array" ref="AS35">IF(AR35&gt;=MAX($D$3:$D$100),MAX($D$3:$D$100),IF(AQ35&lt;$D$3,$D$3,INDEX($D$3:$D$100,MATCH(AQ35,$D$3:$D$100)+1)))</f>
        <v>2040</v>
      </c>
      <c r="AT35">
        <f t="shared" si="22"/>
        <v>9.6840000000000001E-5</v>
      </c>
      <c r="AU35">
        <f t="shared" si="23"/>
        <v>9.6840000000000001E-5</v>
      </c>
      <c r="AV35">
        <f t="shared" si="24"/>
        <v>9.6840000000000001E-5</v>
      </c>
      <c r="AW35" s="38">
        <f t="shared" si="25"/>
        <v>0.51083100000000004</v>
      </c>
      <c r="AX35">
        <f t="shared" si="4"/>
        <v>0</v>
      </c>
      <c r="AZ35" s="1" t="str" cm="1">
        <f t="array" ref="AZ35">IF(INDEX(Utilities!35:35,$B$15)="","",INDEX(Utilities!35:35,$B$15))</f>
        <v/>
      </c>
      <c r="BA35" s="1" t="str" cm="1">
        <f t="array" ref="BA35">IF(INDEX(Utilities!35:35,$B$15 + 5)="","",INDEX(Utilities!35:35,$B$15 + 5))</f>
        <v/>
      </c>
      <c r="BC35">
        <f t="shared" si="40"/>
        <v>2045</v>
      </c>
      <c r="BD35">
        <f t="shared" si="26"/>
        <v>2040</v>
      </c>
      <c r="BE35" cm="1">
        <f t="array" ref="BE35">IF(BD35&gt;=MAX($D$3:$D$100),MAX($D$3:$D$100),IF(BC35&lt;$D$3,$D$3,INDEX($D$3:$D$100,MATCH(BC35,$D$3:$D$100)+1)))</f>
        <v>2040</v>
      </c>
      <c r="BF35">
        <f t="shared" si="27"/>
        <v>0.61919999999999997</v>
      </c>
      <c r="BG35">
        <f t="shared" si="28"/>
        <v>0.61919999999999997</v>
      </c>
      <c r="BH35">
        <f t="shared" si="29"/>
        <v>0.61919999999999997</v>
      </c>
      <c r="BI35" s="38">
        <f t="shared" si="30"/>
        <v>3266.2799999999997</v>
      </c>
      <c r="BJ35">
        <f t="shared" si="5"/>
        <v>0</v>
      </c>
      <c r="BL35" s="1" t="str" cm="1">
        <f t="array" ref="BL35">IF(INDEX(Utilities!35:35,$B$15)="","",INDEX(Utilities!35:35,$B$15))</f>
        <v/>
      </c>
      <c r="BM35" s="1" t="str" cm="1">
        <f t="array" ref="BM35">IF(INDEX(Utilities!35:35,$B$15 + 6)="","",INDEX(Utilities!35:35,$B$15 + 6))</f>
        <v/>
      </c>
      <c r="BO35">
        <f t="shared" si="41"/>
        <v>2045</v>
      </c>
      <c r="BP35">
        <f t="shared" si="31"/>
        <v>2040</v>
      </c>
      <c r="BQ35" cm="1">
        <f t="array" ref="BQ35">IF(BP35&gt;=MAX($D$3:$D$100),MAX($D$3:$D$100),IF(BO35&lt;$D$3,$D$3,INDEX($D$3:$D$100,MATCH(BO35,$D$3:$D$100)+1)))</f>
        <v>2040</v>
      </c>
      <c r="BR35">
        <f t="shared" si="32"/>
        <v>4.5396000000000001</v>
      </c>
      <c r="BS35">
        <f t="shared" si="33"/>
        <v>4.5396000000000001</v>
      </c>
      <c r="BT35">
        <f t="shared" si="34"/>
        <v>4.5396000000000001</v>
      </c>
      <c r="BU35" s="38">
        <f t="shared" si="35"/>
        <v>23946.39</v>
      </c>
      <c r="BV35">
        <f t="shared" si="6"/>
        <v>0</v>
      </c>
    </row>
    <row r="36" spans="7:74" x14ac:dyDescent="0.25">
      <c r="G36">
        <f t="shared" si="36"/>
        <v>2046</v>
      </c>
      <c r="H36">
        <f t="shared" si="7"/>
        <v>2040</v>
      </c>
      <c r="I36" cm="1">
        <f t="array" ref="I36">IF(H36&gt;=MAX($D$3:$D$100),MAX($D$3:$D$100),IF(G36&lt;$D$3,$D$3,INDEX($D$3:$D$100,MATCH(G36,$D$3:$D$100)+1)))</f>
        <v>2040</v>
      </c>
      <c r="J36">
        <f t="shared" si="8"/>
        <v>6.8040000000000003E-2</v>
      </c>
      <c r="K36">
        <f t="shared" si="9"/>
        <v>6.8040000000000003E-2</v>
      </c>
      <c r="L36">
        <f t="shared" si="10"/>
        <v>6.8040000000000003E-2</v>
      </c>
      <c r="M36" s="38">
        <f t="shared" si="0"/>
        <v>358.911</v>
      </c>
      <c r="N36">
        <f t="shared" si="1"/>
        <v>0</v>
      </c>
      <c r="P36" s="1" t="str" cm="1">
        <f t="array" ref="P36">IF(INDEX(Utilities!36:36,$B$15)="","",INDEX(Utilities!36:36,$B$15))</f>
        <v/>
      </c>
      <c r="Q36" s="1" t="str" cm="1">
        <f t="array" ref="Q36">IF(INDEX(Utilities!36:36,$B$15 + 2)="","",INDEX(Utilities!36:36,$B$15 + 2))</f>
        <v/>
      </c>
      <c r="S36">
        <f t="shared" si="37"/>
        <v>2046</v>
      </c>
      <c r="T36">
        <f t="shared" si="11"/>
        <v>2040</v>
      </c>
      <c r="U36" cm="1">
        <f t="array" ref="U36">IF(T36&gt;=MAX($D$3:$D$100),MAX($D$3:$D$100),IF(S36&lt;$D$3,$D$3,INDEX($D$3:$D$100,MATCH(S36,$D$3:$D$100)+1)))</f>
        <v>2040</v>
      </c>
      <c r="V36">
        <f t="shared" si="12"/>
        <v>4.5720000000000003E-5</v>
      </c>
      <c r="W36">
        <f t="shared" si="13"/>
        <v>4.5720000000000003E-5</v>
      </c>
      <c r="X36">
        <f t="shared" si="14"/>
        <v>4.5720000000000003E-5</v>
      </c>
      <c r="Y36" s="38">
        <f t="shared" si="15"/>
        <v>0.24117300000000003</v>
      </c>
      <c r="Z36">
        <f t="shared" si="2"/>
        <v>0</v>
      </c>
      <c r="AB36" s="1" t="str" cm="1">
        <f t="array" ref="AB36">IF(INDEX(Utilities!36:36,$B$15)="","",INDEX(Utilities!36:36,$B$15))</f>
        <v/>
      </c>
      <c r="AC36" s="1" t="str" cm="1">
        <f t="array" ref="AC36">IF(INDEX(Utilities!36:36,$B$15 + 3)="","",INDEX(Utilities!36:36,$B$15 + 3))</f>
        <v/>
      </c>
      <c r="AE36">
        <f t="shared" si="38"/>
        <v>2046</v>
      </c>
      <c r="AF36">
        <f t="shared" si="16"/>
        <v>2040</v>
      </c>
      <c r="AG36" cm="1">
        <f t="array" ref="AG36">IF(AF36&gt;=MAX($D$3:$D$100),MAX($D$3:$D$100),IF(AE36&lt;$D$3,$D$3,INDEX($D$3:$D$100,MATCH(AE36,$D$3:$D$100)+1)))</f>
        <v>2040</v>
      </c>
      <c r="AH36">
        <f t="shared" si="17"/>
        <v>4.572E-4</v>
      </c>
      <c r="AI36">
        <f t="shared" si="18"/>
        <v>4.572E-4</v>
      </c>
      <c r="AJ36">
        <f t="shared" si="19"/>
        <v>4.572E-4</v>
      </c>
      <c r="AK36" s="38">
        <f t="shared" si="20"/>
        <v>2.4117299999999999</v>
      </c>
      <c r="AL36">
        <f t="shared" si="3"/>
        <v>0</v>
      </c>
      <c r="AN36" s="1" t="str" cm="1">
        <f t="array" ref="AN36">IF(INDEX(Utilities!36:36,$B$15)="","",INDEX(Utilities!36:36,$B$15))</f>
        <v/>
      </c>
      <c r="AO36" s="1" t="str" cm="1">
        <f t="array" ref="AO36">IF(INDEX(Utilities!36:36,$B$15 + 4)="","",INDEX(Utilities!36:36,$B$15 + 4))</f>
        <v/>
      </c>
      <c r="AQ36">
        <f t="shared" si="39"/>
        <v>2046</v>
      </c>
      <c r="AR36">
        <f t="shared" si="21"/>
        <v>2040</v>
      </c>
      <c r="AS36" cm="1">
        <f t="array" ref="AS36">IF(AR36&gt;=MAX($D$3:$D$100),MAX($D$3:$D$100),IF(AQ36&lt;$D$3,$D$3,INDEX($D$3:$D$100,MATCH(AQ36,$D$3:$D$100)+1)))</f>
        <v>2040</v>
      </c>
      <c r="AT36">
        <f t="shared" si="22"/>
        <v>9.6840000000000001E-5</v>
      </c>
      <c r="AU36">
        <f t="shared" si="23"/>
        <v>9.6840000000000001E-5</v>
      </c>
      <c r="AV36">
        <f t="shared" si="24"/>
        <v>9.6840000000000001E-5</v>
      </c>
      <c r="AW36" s="38">
        <f t="shared" si="25"/>
        <v>0.51083100000000004</v>
      </c>
      <c r="AX36">
        <f t="shared" si="4"/>
        <v>0</v>
      </c>
      <c r="AZ36" s="1" t="str" cm="1">
        <f t="array" ref="AZ36">IF(INDEX(Utilities!36:36,$B$15)="","",INDEX(Utilities!36:36,$B$15))</f>
        <v/>
      </c>
      <c r="BA36" s="1" t="str" cm="1">
        <f t="array" ref="BA36">IF(INDEX(Utilities!36:36,$B$15 + 5)="","",INDEX(Utilities!36:36,$B$15 + 5))</f>
        <v/>
      </c>
      <c r="BC36">
        <f t="shared" si="40"/>
        <v>2046</v>
      </c>
      <c r="BD36">
        <f t="shared" si="26"/>
        <v>2040</v>
      </c>
      <c r="BE36" cm="1">
        <f t="array" ref="BE36">IF(BD36&gt;=MAX($D$3:$D$100),MAX($D$3:$D$100),IF(BC36&lt;$D$3,$D$3,INDEX($D$3:$D$100,MATCH(BC36,$D$3:$D$100)+1)))</f>
        <v>2040</v>
      </c>
      <c r="BF36">
        <f t="shared" si="27"/>
        <v>0.61919999999999997</v>
      </c>
      <c r="BG36">
        <f t="shared" si="28"/>
        <v>0.61919999999999997</v>
      </c>
      <c r="BH36">
        <f t="shared" si="29"/>
        <v>0.61919999999999997</v>
      </c>
      <c r="BI36" s="38">
        <f t="shared" si="30"/>
        <v>3266.2799999999997</v>
      </c>
      <c r="BJ36">
        <f t="shared" si="5"/>
        <v>0</v>
      </c>
      <c r="BL36" s="1" t="str" cm="1">
        <f t="array" ref="BL36">IF(INDEX(Utilities!36:36,$B$15)="","",INDEX(Utilities!36:36,$B$15))</f>
        <v/>
      </c>
      <c r="BM36" s="1" t="str" cm="1">
        <f t="array" ref="BM36">IF(INDEX(Utilities!36:36,$B$15 + 6)="","",INDEX(Utilities!36:36,$B$15 + 6))</f>
        <v/>
      </c>
      <c r="BO36">
        <f t="shared" si="41"/>
        <v>2046</v>
      </c>
      <c r="BP36">
        <f t="shared" si="31"/>
        <v>2040</v>
      </c>
      <c r="BQ36" cm="1">
        <f t="array" ref="BQ36">IF(BP36&gt;=MAX($D$3:$D$100),MAX($D$3:$D$100),IF(BO36&lt;$D$3,$D$3,INDEX($D$3:$D$100,MATCH(BO36,$D$3:$D$100)+1)))</f>
        <v>2040</v>
      </c>
      <c r="BR36">
        <f t="shared" si="32"/>
        <v>4.5396000000000001</v>
      </c>
      <c r="BS36">
        <f t="shared" si="33"/>
        <v>4.5396000000000001</v>
      </c>
      <c r="BT36">
        <f t="shared" si="34"/>
        <v>4.5396000000000001</v>
      </c>
      <c r="BU36" s="38">
        <f t="shared" si="35"/>
        <v>23946.39</v>
      </c>
      <c r="BV36">
        <f t="shared" si="6"/>
        <v>0</v>
      </c>
    </row>
    <row r="37" spans="7:74" x14ac:dyDescent="0.25">
      <c r="G37">
        <f t="shared" si="36"/>
        <v>2047</v>
      </c>
      <c r="H37">
        <f t="shared" si="7"/>
        <v>2040</v>
      </c>
      <c r="I37" cm="1">
        <f t="array" ref="I37">IF(H37&gt;=MAX($D$3:$D$100),MAX($D$3:$D$100),IF(G37&lt;$D$3,$D$3,INDEX($D$3:$D$100,MATCH(G37,$D$3:$D$100)+1)))</f>
        <v>2040</v>
      </c>
      <c r="J37">
        <f t="shared" si="8"/>
        <v>6.8040000000000003E-2</v>
      </c>
      <c r="K37">
        <f t="shared" si="9"/>
        <v>6.8040000000000003E-2</v>
      </c>
      <c r="L37">
        <f t="shared" si="10"/>
        <v>6.8040000000000003E-2</v>
      </c>
      <c r="M37" s="38">
        <f t="shared" si="0"/>
        <v>358.911</v>
      </c>
      <c r="N37">
        <f t="shared" si="1"/>
        <v>0</v>
      </c>
      <c r="P37" s="1" t="str" cm="1">
        <f t="array" ref="P37">IF(INDEX(Utilities!37:37,$B$15)="","",INDEX(Utilities!37:37,$B$15))</f>
        <v/>
      </c>
      <c r="Q37" s="1" t="str" cm="1">
        <f t="array" ref="Q37">IF(INDEX(Utilities!37:37,$B$15 + 2)="","",INDEX(Utilities!37:37,$B$15 + 2))</f>
        <v/>
      </c>
      <c r="S37">
        <f t="shared" si="37"/>
        <v>2047</v>
      </c>
      <c r="T37">
        <f t="shared" si="11"/>
        <v>2040</v>
      </c>
      <c r="U37" cm="1">
        <f t="array" ref="U37">IF(T37&gt;=MAX($D$3:$D$100),MAX($D$3:$D$100),IF(S37&lt;$D$3,$D$3,INDEX($D$3:$D$100,MATCH(S37,$D$3:$D$100)+1)))</f>
        <v>2040</v>
      </c>
      <c r="V37">
        <f t="shared" si="12"/>
        <v>4.5720000000000003E-5</v>
      </c>
      <c r="W37">
        <f t="shared" si="13"/>
        <v>4.5720000000000003E-5</v>
      </c>
      <c r="X37">
        <f t="shared" si="14"/>
        <v>4.5720000000000003E-5</v>
      </c>
      <c r="Y37" s="38">
        <f t="shared" si="15"/>
        <v>0.24117300000000003</v>
      </c>
      <c r="Z37">
        <f t="shared" si="2"/>
        <v>0</v>
      </c>
      <c r="AB37" s="1" t="str" cm="1">
        <f t="array" ref="AB37">IF(INDEX(Utilities!37:37,$B$15)="","",INDEX(Utilities!37:37,$B$15))</f>
        <v/>
      </c>
      <c r="AC37" s="1" t="str" cm="1">
        <f t="array" ref="AC37">IF(INDEX(Utilities!37:37,$B$15 + 3)="","",INDEX(Utilities!37:37,$B$15 + 3))</f>
        <v/>
      </c>
      <c r="AE37">
        <f t="shared" si="38"/>
        <v>2047</v>
      </c>
      <c r="AF37">
        <f t="shared" si="16"/>
        <v>2040</v>
      </c>
      <c r="AG37" cm="1">
        <f t="array" ref="AG37">IF(AF37&gt;=MAX($D$3:$D$100),MAX($D$3:$D$100),IF(AE37&lt;$D$3,$D$3,INDEX($D$3:$D$100,MATCH(AE37,$D$3:$D$100)+1)))</f>
        <v>2040</v>
      </c>
      <c r="AH37">
        <f t="shared" si="17"/>
        <v>4.572E-4</v>
      </c>
      <c r="AI37">
        <f t="shared" si="18"/>
        <v>4.572E-4</v>
      </c>
      <c r="AJ37">
        <f t="shared" si="19"/>
        <v>4.572E-4</v>
      </c>
      <c r="AK37" s="38">
        <f t="shared" si="20"/>
        <v>2.4117299999999999</v>
      </c>
      <c r="AL37">
        <f t="shared" si="3"/>
        <v>0</v>
      </c>
      <c r="AN37" s="1" t="str" cm="1">
        <f t="array" ref="AN37">IF(INDEX(Utilities!37:37,$B$15)="","",INDEX(Utilities!37:37,$B$15))</f>
        <v/>
      </c>
      <c r="AO37" s="1" t="str" cm="1">
        <f t="array" ref="AO37">IF(INDEX(Utilities!37:37,$B$15 + 4)="","",INDEX(Utilities!37:37,$B$15 + 4))</f>
        <v/>
      </c>
      <c r="AQ37">
        <f t="shared" si="39"/>
        <v>2047</v>
      </c>
      <c r="AR37">
        <f t="shared" si="21"/>
        <v>2040</v>
      </c>
      <c r="AS37" cm="1">
        <f t="array" ref="AS37">IF(AR37&gt;=MAX($D$3:$D$100),MAX($D$3:$D$100),IF(AQ37&lt;$D$3,$D$3,INDEX($D$3:$D$100,MATCH(AQ37,$D$3:$D$100)+1)))</f>
        <v>2040</v>
      </c>
      <c r="AT37">
        <f t="shared" si="22"/>
        <v>9.6840000000000001E-5</v>
      </c>
      <c r="AU37">
        <f t="shared" si="23"/>
        <v>9.6840000000000001E-5</v>
      </c>
      <c r="AV37">
        <f t="shared" si="24"/>
        <v>9.6840000000000001E-5</v>
      </c>
      <c r="AW37" s="38">
        <f t="shared" si="25"/>
        <v>0.51083100000000004</v>
      </c>
      <c r="AX37">
        <f t="shared" si="4"/>
        <v>0</v>
      </c>
      <c r="AZ37" s="1" t="str" cm="1">
        <f t="array" ref="AZ37">IF(INDEX(Utilities!37:37,$B$15)="","",INDEX(Utilities!37:37,$B$15))</f>
        <v/>
      </c>
      <c r="BA37" s="1" t="str" cm="1">
        <f t="array" ref="BA37">IF(INDEX(Utilities!37:37,$B$15 + 5)="","",INDEX(Utilities!37:37,$B$15 + 5))</f>
        <v/>
      </c>
      <c r="BC37">
        <f t="shared" si="40"/>
        <v>2047</v>
      </c>
      <c r="BD37">
        <f t="shared" si="26"/>
        <v>2040</v>
      </c>
      <c r="BE37" cm="1">
        <f t="array" ref="BE37">IF(BD37&gt;=MAX($D$3:$D$100),MAX($D$3:$D$100),IF(BC37&lt;$D$3,$D$3,INDEX($D$3:$D$100,MATCH(BC37,$D$3:$D$100)+1)))</f>
        <v>2040</v>
      </c>
      <c r="BF37">
        <f t="shared" si="27"/>
        <v>0.61919999999999997</v>
      </c>
      <c r="BG37">
        <f t="shared" si="28"/>
        <v>0.61919999999999997</v>
      </c>
      <c r="BH37">
        <f t="shared" si="29"/>
        <v>0.61919999999999997</v>
      </c>
      <c r="BI37" s="38">
        <f t="shared" si="30"/>
        <v>3266.2799999999997</v>
      </c>
      <c r="BJ37">
        <f t="shared" si="5"/>
        <v>0</v>
      </c>
      <c r="BL37" s="1" t="str" cm="1">
        <f t="array" ref="BL37">IF(INDEX(Utilities!37:37,$B$15)="","",INDEX(Utilities!37:37,$B$15))</f>
        <v/>
      </c>
      <c r="BM37" s="1" t="str" cm="1">
        <f t="array" ref="BM37">IF(INDEX(Utilities!37:37,$B$15 + 6)="","",INDEX(Utilities!37:37,$B$15 + 6))</f>
        <v/>
      </c>
      <c r="BO37">
        <f t="shared" si="41"/>
        <v>2047</v>
      </c>
      <c r="BP37">
        <f t="shared" si="31"/>
        <v>2040</v>
      </c>
      <c r="BQ37" cm="1">
        <f t="array" ref="BQ37">IF(BP37&gt;=MAX($D$3:$D$100),MAX($D$3:$D$100),IF(BO37&lt;$D$3,$D$3,INDEX($D$3:$D$100,MATCH(BO37,$D$3:$D$100)+1)))</f>
        <v>2040</v>
      </c>
      <c r="BR37">
        <f t="shared" si="32"/>
        <v>4.5396000000000001</v>
      </c>
      <c r="BS37">
        <f t="shared" si="33"/>
        <v>4.5396000000000001</v>
      </c>
      <c r="BT37">
        <f t="shared" si="34"/>
        <v>4.5396000000000001</v>
      </c>
      <c r="BU37" s="38">
        <f t="shared" si="35"/>
        <v>23946.39</v>
      </c>
      <c r="BV37">
        <f t="shared" si="6"/>
        <v>0</v>
      </c>
    </row>
    <row r="38" spans="7:74" x14ac:dyDescent="0.25">
      <c r="G38">
        <f t="shared" si="36"/>
        <v>2048</v>
      </c>
      <c r="H38">
        <f t="shared" si="7"/>
        <v>2040</v>
      </c>
      <c r="I38" cm="1">
        <f t="array" ref="I38">IF(H38&gt;=MAX($D$3:$D$100),MAX($D$3:$D$100),IF(G38&lt;$D$3,$D$3,INDEX($D$3:$D$100,MATCH(G38,$D$3:$D$100)+1)))</f>
        <v>2040</v>
      </c>
      <c r="J38">
        <f t="shared" si="8"/>
        <v>6.8040000000000003E-2</v>
      </c>
      <c r="K38">
        <f t="shared" si="9"/>
        <v>6.8040000000000003E-2</v>
      </c>
      <c r="L38">
        <f t="shared" si="10"/>
        <v>6.8040000000000003E-2</v>
      </c>
      <c r="M38" s="38">
        <f t="shared" si="0"/>
        <v>358.911</v>
      </c>
      <c r="N38">
        <f t="shared" si="1"/>
        <v>0</v>
      </c>
      <c r="P38" s="1" t="str" cm="1">
        <f t="array" ref="P38">IF(INDEX(Utilities!38:38,$B$15)="","",INDEX(Utilities!38:38,$B$15))</f>
        <v/>
      </c>
      <c r="Q38" s="1" t="str" cm="1">
        <f t="array" ref="Q38">IF(INDEX(Utilities!38:38,$B$15 + 2)="","",INDEX(Utilities!38:38,$B$15 + 2))</f>
        <v/>
      </c>
      <c r="S38">
        <f t="shared" si="37"/>
        <v>2048</v>
      </c>
      <c r="T38">
        <f t="shared" si="11"/>
        <v>2040</v>
      </c>
      <c r="U38" cm="1">
        <f t="array" ref="U38">IF(T38&gt;=MAX($D$3:$D$100),MAX($D$3:$D$100),IF(S38&lt;$D$3,$D$3,INDEX($D$3:$D$100,MATCH(S38,$D$3:$D$100)+1)))</f>
        <v>2040</v>
      </c>
      <c r="V38">
        <f t="shared" si="12"/>
        <v>4.5720000000000003E-5</v>
      </c>
      <c r="W38">
        <f t="shared" si="13"/>
        <v>4.5720000000000003E-5</v>
      </c>
      <c r="X38">
        <f t="shared" si="14"/>
        <v>4.5720000000000003E-5</v>
      </c>
      <c r="Y38" s="38">
        <f t="shared" si="15"/>
        <v>0.24117300000000003</v>
      </c>
      <c r="Z38">
        <f t="shared" si="2"/>
        <v>0</v>
      </c>
      <c r="AB38" s="1" t="str" cm="1">
        <f t="array" ref="AB38">IF(INDEX(Utilities!38:38,$B$15)="","",INDEX(Utilities!38:38,$B$15))</f>
        <v/>
      </c>
      <c r="AC38" s="1" t="str" cm="1">
        <f t="array" ref="AC38">IF(INDEX(Utilities!38:38,$B$15 + 3)="","",INDEX(Utilities!38:38,$B$15 + 3))</f>
        <v/>
      </c>
      <c r="AE38">
        <f t="shared" si="38"/>
        <v>2048</v>
      </c>
      <c r="AF38">
        <f t="shared" si="16"/>
        <v>2040</v>
      </c>
      <c r="AG38" cm="1">
        <f t="array" ref="AG38">IF(AF38&gt;=MAX($D$3:$D$100),MAX($D$3:$D$100),IF(AE38&lt;$D$3,$D$3,INDEX($D$3:$D$100,MATCH(AE38,$D$3:$D$100)+1)))</f>
        <v>2040</v>
      </c>
      <c r="AH38">
        <f t="shared" si="17"/>
        <v>4.572E-4</v>
      </c>
      <c r="AI38">
        <f t="shared" si="18"/>
        <v>4.572E-4</v>
      </c>
      <c r="AJ38">
        <f t="shared" si="19"/>
        <v>4.572E-4</v>
      </c>
      <c r="AK38" s="38">
        <f t="shared" si="20"/>
        <v>2.4117299999999999</v>
      </c>
      <c r="AL38">
        <f t="shared" si="3"/>
        <v>0</v>
      </c>
      <c r="AN38" s="1" t="str" cm="1">
        <f t="array" ref="AN38">IF(INDEX(Utilities!38:38,$B$15)="","",INDEX(Utilities!38:38,$B$15))</f>
        <v/>
      </c>
      <c r="AO38" s="1" t="str" cm="1">
        <f t="array" ref="AO38">IF(INDEX(Utilities!38:38,$B$15 + 4)="","",INDEX(Utilities!38:38,$B$15 + 4))</f>
        <v/>
      </c>
      <c r="AQ38">
        <f t="shared" si="39"/>
        <v>2048</v>
      </c>
      <c r="AR38">
        <f t="shared" si="21"/>
        <v>2040</v>
      </c>
      <c r="AS38" cm="1">
        <f t="array" ref="AS38">IF(AR38&gt;=MAX($D$3:$D$100),MAX($D$3:$D$100),IF(AQ38&lt;$D$3,$D$3,INDEX($D$3:$D$100,MATCH(AQ38,$D$3:$D$100)+1)))</f>
        <v>2040</v>
      </c>
      <c r="AT38">
        <f t="shared" si="22"/>
        <v>9.6840000000000001E-5</v>
      </c>
      <c r="AU38">
        <f t="shared" si="23"/>
        <v>9.6840000000000001E-5</v>
      </c>
      <c r="AV38">
        <f t="shared" si="24"/>
        <v>9.6840000000000001E-5</v>
      </c>
      <c r="AW38" s="38">
        <f t="shared" si="25"/>
        <v>0.51083100000000004</v>
      </c>
      <c r="AX38">
        <f t="shared" si="4"/>
        <v>0</v>
      </c>
      <c r="AZ38" s="1" t="str" cm="1">
        <f t="array" ref="AZ38">IF(INDEX(Utilities!38:38,$B$15)="","",INDEX(Utilities!38:38,$B$15))</f>
        <v/>
      </c>
      <c r="BA38" s="1" t="str" cm="1">
        <f t="array" ref="BA38">IF(INDEX(Utilities!38:38,$B$15 + 5)="","",INDEX(Utilities!38:38,$B$15 + 5))</f>
        <v/>
      </c>
      <c r="BC38">
        <f t="shared" si="40"/>
        <v>2048</v>
      </c>
      <c r="BD38">
        <f t="shared" si="26"/>
        <v>2040</v>
      </c>
      <c r="BE38" cm="1">
        <f t="array" ref="BE38">IF(BD38&gt;=MAX($D$3:$D$100),MAX($D$3:$D$100),IF(BC38&lt;$D$3,$D$3,INDEX($D$3:$D$100,MATCH(BC38,$D$3:$D$100)+1)))</f>
        <v>2040</v>
      </c>
      <c r="BF38">
        <f t="shared" si="27"/>
        <v>0.61919999999999997</v>
      </c>
      <c r="BG38">
        <f t="shared" si="28"/>
        <v>0.61919999999999997</v>
      </c>
      <c r="BH38">
        <f t="shared" si="29"/>
        <v>0.61919999999999997</v>
      </c>
      <c r="BI38" s="38">
        <f t="shared" si="30"/>
        <v>3266.2799999999997</v>
      </c>
      <c r="BJ38">
        <f t="shared" si="5"/>
        <v>0</v>
      </c>
      <c r="BL38" s="1" t="str" cm="1">
        <f t="array" ref="BL38">IF(INDEX(Utilities!38:38,$B$15)="","",INDEX(Utilities!38:38,$B$15))</f>
        <v/>
      </c>
      <c r="BM38" s="1" t="str" cm="1">
        <f t="array" ref="BM38">IF(INDEX(Utilities!38:38,$B$15 + 6)="","",INDEX(Utilities!38:38,$B$15 + 6))</f>
        <v/>
      </c>
      <c r="BO38">
        <f t="shared" si="41"/>
        <v>2048</v>
      </c>
      <c r="BP38">
        <f t="shared" si="31"/>
        <v>2040</v>
      </c>
      <c r="BQ38" cm="1">
        <f t="array" ref="BQ38">IF(BP38&gt;=MAX($D$3:$D$100),MAX($D$3:$D$100),IF(BO38&lt;$D$3,$D$3,INDEX($D$3:$D$100,MATCH(BO38,$D$3:$D$100)+1)))</f>
        <v>2040</v>
      </c>
      <c r="BR38">
        <f t="shared" si="32"/>
        <v>4.5396000000000001</v>
      </c>
      <c r="BS38">
        <f t="shared" si="33"/>
        <v>4.5396000000000001</v>
      </c>
      <c r="BT38">
        <f t="shared" si="34"/>
        <v>4.5396000000000001</v>
      </c>
      <c r="BU38" s="38">
        <f t="shared" si="35"/>
        <v>23946.39</v>
      </c>
      <c r="BV38">
        <f t="shared" si="6"/>
        <v>0</v>
      </c>
    </row>
    <row r="39" spans="7:74" x14ac:dyDescent="0.25">
      <c r="G39">
        <f t="shared" si="36"/>
        <v>2049</v>
      </c>
      <c r="H39">
        <f t="shared" si="7"/>
        <v>2040</v>
      </c>
      <c r="I39" cm="1">
        <f t="array" ref="I39">IF(H39&gt;=MAX($D$3:$D$100),MAX($D$3:$D$100),IF(G39&lt;$D$3,$D$3,INDEX($D$3:$D$100,MATCH(G39,$D$3:$D$100)+1)))</f>
        <v>2040</v>
      </c>
      <c r="J39">
        <f t="shared" si="8"/>
        <v>6.8040000000000003E-2</v>
      </c>
      <c r="K39">
        <f t="shared" si="9"/>
        <v>6.8040000000000003E-2</v>
      </c>
      <c r="L39">
        <f t="shared" si="10"/>
        <v>6.8040000000000003E-2</v>
      </c>
      <c r="M39" s="38">
        <f t="shared" si="0"/>
        <v>358.911</v>
      </c>
      <c r="N39">
        <f t="shared" si="1"/>
        <v>0</v>
      </c>
      <c r="P39" s="1" t="str" cm="1">
        <f t="array" ref="P39">IF(INDEX(Utilities!39:39,$B$15)="","",INDEX(Utilities!39:39,$B$15))</f>
        <v/>
      </c>
      <c r="Q39" s="1" t="str" cm="1">
        <f t="array" ref="Q39">IF(INDEX(Utilities!39:39,$B$15 + 2)="","",INDEX(Utilities!39:39,$B$15 + 2))</f>
        <v/>
      </c>
      <c r="S39">
        <f t="shared" si="37"/>
        <v>2049</v>
      </c>
      <c r="T39">
        <f t="shared" si="11"/>
        <v>2040</v>
      </c>
      <c r="U39" cm="1">
        <f t="array" ref="U39">IF(T39&gt;=MAX($D$3:$D$100),MAX($D$3:$D$100),IF(S39&lt;$D$3,$D$3,INDEX($D$3:$D$100,MATCH(S39,$D$3:$D$100)+1)))</f>
        <v>2040</v>
      </c>
      <c r="V39">
        <f t="shared" si="12"/>
        <v>4.5720000000000003E-5</v>
      </c>
      <c r="W39">
        <f t="shared" si="13"/>
        <v>4.5720000000000003E-5</v>
      </c>
      <c r="X39">
        <f t="shared" si="14"/>
        <v>4.5720000000000003E-5</v>
      </c>
      <c r="Y39" s="38">
        <f t="shared" si="15"/>
        <v>0.24117300000000003</v>
      </c>
      <c r="Z39">
        <f t="shared" si="2"/>
        <v>0</v>
      </c>
      <c r="AB39" s="1" t="str" cm="1">
        <f t="array" ref="AB39">IF(INDEX(Utilities!39:39,$B$15)="","",INDEX(Utilities!39:39,$B$15))</f>
        <v/>
      </c>
      <c r="AC39" s="1" t="str" cm="1">
        <f t="array" ref="AC39">IF(INDEX(Utilities!39:39,$B$15 + 3)="","",INDEX(Utilities!39:39,$B$15 + 3))</f>
        <v/>
      </c>
      <c r="AE39">
        <f t="shared" si="38"/>
        <v>2049</v>
      </c>
      <c r="AF39">
        <f t="shared" si="16"/>
        <v>2040</v>
      </c>
      <c r="AG39" cm="1">
        <f t="array" ref="AG39">IF(AF39&gt;=MAX($D$3:$D$100),MAX($D$3:$D$100),IF(AE39&lt;$D$3,$D$3,INDEX($D$3:$D$100,MATCH(AE39,$D$3:$D$100)+1)))</f>
        <v>2040</v>
      </c>
      <c r="AH39">
        <f t="shared" si="17"/>
        <v>4.572E-4</v>
      </c>
      <c r="AI39">
        <f t="shared" si="18"/>
        <v>4.572E-4</v>
      </c>
      <c r="AJ39">
        <f t="shared" si="19"/>
        <v>4.572E-4</v>
      </c>
      <c r="AK39" s="38">
        <f t="shared" si="20"/>
        <v>2.4117299999999999</v>
      </c>
      <c r="AL39">
        <f t="shared" si="3"/>
        <v>0</v>
      </c>
      <c r="AN39" s="1" t="str" cm="1">
        <f t="array" ref="AN39">IF(INDEX(Utilities!39:39,$B$15)="","",INDEX(Utilities!39:39,$B$15))</f>
        <v/>
      </c>
      <c r="AO39" s="1" t="str" cm="1">
        <f t="array" ref="AO39">IF(INDEX(Utilities!39:39,$B$15 + 4)="","",INDEX(Utilities!39:39,$B$15 + 4))</f>
        <v/>
      </c>
      <c r="AQ39">
        <f t="shared" si="39"/>
        <v>2049</v>
      </c>
      <c r="AR39">
        <f t="shared" si="21"/>
        <v>2040</v>
      </c>
      <c r="AS39" cm="1">
        <f t="array" ref="AS39">IF(AR39&gt;=MAX($D$3:$D$100),MAX($D$3:$D$100),IF(AQ39&lt;$D$3,$D$3,INDEX($D$3:$D$100,MATCH(AQ39,$D$3:$D$100)+1)))</f>
        <v>2040</v>
      </c>
      <c r="AT39">
        <f t="shared" si="22"/>
        <v>9.6840000000000001E-5</v>
      </c>
      <c r="AU39">
        <f t="shared" si="23"/>
        <v>9.6840000000000001E-5</v>
      </c>
      <c r="AV39">
        <f t="shared" si="24"/>
        <v>9.6840000000000001E-5</v>
      </c>
      <c r="AW39" s="38">
        <f t="shared" si="25"/>
        <v>0.51083100000000004</v>
      </c>
      <c r="AX39">
        <f t="shared" si="4"/>
        <v>0</v>
      </c>
      <c r="AZ39" s="1" t="str" cm="1">
        <f t="array" ref="AZ39">IF(INDEX(Utilities!39:39,$B$15)="","",INDEX(Utilities!39:39,$B$15))</f>
        <v/>
      </c>
      <c r="BA39" s="1" t="str" cm="1">
        <f t="array" ref="BA39">IF(INDEX(Utilities!39:39,$B$15 + 5)="","",INDEX(Utilities!39:39,$B$15 + 5))</f>
        <v/>
      </c>
      <c r="BC39">
        <f t="shared" si="40"/>
        <v>2049</v>
      </c>
      <c r="BD39">
        <f t="shared" si="26"/>
        <v>2040</v>
      </c>
      <c r="BE39" cm="1">
        <f t="array" ref="BE39">IF(BD39&gt;=MAX($D$3:$D$100),MAX($D$3:$D$100),IF(BC39&lt;$D$3,$D$3,INDEX($D$3:$D$100,MATCH(BC39,$D$3:$D$100)+1)))</f>
        <v>2040</v>
      </c>
      <c r="BF39">
        <f t="shared" si="27"/>
        <v>0.61919999999999997</v>
      </c>
      <c r="BG39">
        <f t="shared" si="28"/>
        <v>0.61919999999999997</v>
      </c>
      <c r="BH39">
        <f t="shared" si="29"/>
        <v>0.61919999999999997</v>
      </c>
      <c r="BI39" s="38">
        <f t="shared" si="30"/>
        <v>3266.2799999999997</v>
      </c>
      <c r="BJ39">
        <f t="shared" si="5"/>
        <v>0</v>
      </c>
      <c r="BL39" s="1" t="str" cm="1">
        <f t="array" ref="BL39">IF(INDEX(Utilities!39:39,$B$15)="","",INDEX(Utilities!39:39,$B$15))</f>
        <v/>
      </c>
      <c r="BM39" s="1" t="str" cm="1">
        <f t="array" ref="BM39">IF(INDEX(Utilities!39:39,$B$15 + 6)="","",INDEX(Utilities!39:39,$B$15 + 6))</f>
        <v/>
      </c>
      <c r="BO39">
        <f t="shared" si="41"/>
        <v>2049</v>
      </c>
      <c r="BP39">
        <f t="shared" si="31"/>
        <v>2040</v>
      </c>
      <c r="BQ39" cm="1">
        <f t="array" ref="BQ39">IF(BP39&gt;=MAX($D$3:$D$100),MAX($D$3:$D$100),IF(BO39&lt;$D$3,$D$3,INDEX($D$3:$D$100,MATCH(BO39,$D$3:$D$100)+1)))</f>
        <v>2040</v>
      </c>
      <c r="BR39">
        <f t="shared" si="32"/>
        <v>4.5396000000000001</v>
      </c>
      <c r="BS39">
        <f t="shared" si="33"/>
        <v>4.5396000000000001</v>
      </c>
      <c r="BT39">
        <f t="shared" si="34"/>
        <v>4.5396000000000001</v>
      </c>
      <c r="BU39" s="38">
        <f t="shared" si="35"/>
        <v>23946.39</v>
      </c>
      <c r="BV39">
        <f t="shared" si="6"/>
        <v>0</v>
      </c>
    </row>
    <row r="40" spans="7:74" x14ac:dyDescent="0.25">
      <c r="G40">
        <f t="shared" si="36"/>
        <v>2050</v>
      </c>
      <c r="H40">
        <f t="shared" si="7"/>
        <v>2040</v>
      </c>
      <c r="I40" cm="1">
        <f t="array" ref="I40">IF(H40&gt;=MAX($D$3:$D$100),MAX($D$3:$D$100),IF(G40&lt;$D$3,$D$3,INDEX($D$3:$D$100,MATCH(G40,$D$3:$D$100)+1)))</f>
        <v>2040</v>
      </c>
      <c r="J40">
        <f t="shared" si="8"/>
        <v>6.8040000000000003E-2</v>
      </c>
      <c r="K40">
        <f t="shared" si="9"/>
        <v>6.8040000000000003E-2</v>
      </c>
      <c r="L40">
        <f t="shared" si="10"/>
        <v>6.8040000000000003E-2</v>
      </c>
      <c r="M40" s="38">
        <f t="shared" si="0"/>
        <v>358.911</v>
      </c>
      <c r="N40">
        <f t="shared" si="1"/>
        <v>0</v>
      </c>
      <c r="P40" s="1" t="str" cm="1">
        <f t="array" ref="P40">IF(INDEX(Utilities!40:40,$B$15)="","",INDEX(Utilities!40:40,$B$15))</f>
        <v/>
      </c>
      <c r="Q40" s="1" t="str" cm="1">
        <f t="array" ref="Q40">IF(INDEX(Utilities!40:40,$B$15 + 2)="","",INDEX(Utilities!40:40,$B$15 + 2))</f>
        <v/>
      </c>
      <c r="S40">
        <f t="shared" si="37"/>
        <v>2050</v>
      </c>
      <c r="T40">
        <f t="shared" si="11"/>
        <v>2040</v>
      </c>
      <c r="U40" cm="1">
        <f t="array" ref="U40">IF(T40&gt;=MAX($D$3:$D$100),MAX($D$3:$D$100),IF(S40&lt;$D$3,$D$3,INDEX($D$3:$D$100,MATCH(S40,$D$3:$D$100)+1)))</f>
        <v>2040</v>
      </c>
      <c r="V40">
        <f t="shared" si="12"/>
        <v>4.5720000000000003E-5</v>
      </c>
      <c r="W40">
        <f t="shared" si="13"/>
        <v>4.5720000000000003E-5</v>
      </c>
      <c r="X40">
        <f t="shared" si="14"/>
        <v>4.5720000000000003E-5</v>
      </c>
      <c r="Y40" s="38">
        <f t="shared" si="15"/>
        <v>0.24117300000000003</v>
      </c>
      <c r="Z40">
        <f t="shared" si="2"/>
        <v>0</v>
      </c>
      <c r="AB40" s="1" t="str" cm="1">
        <f t="array" ref="AB40">IF(INDEX(Utilities!40:40,$B$15)="","",INDEX(Utilities!40:40,$B$15))</f>
        <v/>
      </c>
      <c r="AC40" s="1" t="str" cm="1">
        <f t="array" ref="AC40">IF(INDEX(Utilities!40:40,$B$15 + 3)="","",INDEX(Utilities!40:40,$B$15 + 3))</f>
        <v/>
      </c>
      <c r="AE40">
        <f t="shared" si="38"/>
        <v>2050</v>
      </c>
      <c r="AF40">
        <f t="shared" si="16"/>
        <v>2040</v>
      </c>
      <c r="AG40" cm="1">
        <f t="array" ref="AG40">IF(AF40&gt;=MAX($D$3:$D$100),MAX($D$3:$D$100),IF(AE40&lt;$D$3,$D$3,INDEX($D$3:$D$100,MATCH(AE40,$D$3:$D$100)+1)))</f>
        <v>2040</v>
      </c>
      <c r="AH40">
        <f t="shared" si="17"/>
        <v>4.572E-4</v>
      </c>
      <c r="AI40">
        <f t="shared" si="18"/>
        <v>4.572E-4</v>
      </c>
      <c r="AJ40">
        <f t="shared" si="19"/>
        <v>4.572E-4</v>
      </c>
      <c r="AK40" s="38">
        <f t="shared" si="20"/>
        <v>2.4117299999999999</v>
      </c>
      <c r="AL40">
        <f t="shared" si="3"/>
        <v>0</v>
      </c>
      <c r="AN40" s="1" t="str" cm="1">
        <f t="array" ref="AN40">IF(INDEX(Utilities!40:40,$B$15)="","",INDEX(Utilities!40:40,$B$15))</f>
        <v/>
      </c>
      <c r="AO40" s="1" t="str" cm="1">
        <f t="array" ref="AO40">IF(INDEX(Utilities!40:40,$B$15 + 4)="","",INDEX(Utilities!40:40,$B$15 + 4))</f>
        <v/>
      </c>
      <c r="AQ40">
        <f t="shared" si="39"/>
        <v>2050</v>
      </c>
      <c r="AR40">
        <f t="shared" si="21"/>
        <v>2040</v>
      </c>
      <c r="AS40" cm="1">
        <f t="array" ref="AS40">IF(AR40&gt;=MAX($D$3:$D$100),MAX($D$3:$D$100),IF(AQ40&lt;$D$3,$D$3,INDEX($D$3:$D$100,MATCH(AQ40,$D$3:$D$100)+1)))</f>
        <v>2040</v>
      </c>
      <c r="AT40">
        <f t="shared" si="22"/>
        <v>9.6840000000000001E-5</v>
      </c>
      <c r="AU40">
        <f t="shared" si="23"/>
        <v>9.6840000000000001E-5</v>
      </c>
      <c r="AV40">
        <f t="shared" si="24"/>
        <v>9.6840000000000001E-5</v>
      </c>
      <c r="AW40" s="38">
        <f t="shared" si="25"/>
        <v>0.51083100000000004</v>
      </c>
      <c r="AX40">
        <f t="shared" si="4"/>
        <v>0</v>
      </c>
      <c r="AZ40" s="1" t="str" cm="1">
        <f t="array" ref="AZ40">IF(INDEX(Utilities!40:40,$B$15)="","",INDEX(Utilities!40:40,$B$15))</f>
        <v/>
      </c>
      <c r="BA40" s="1" t="str" cm="1">
        <f t="array" ref="BA40">IF(INDEX(Utilities!40:40,$B$15 + 5)="","",INDEX(Utilities!40:40,$B$15 + 5))</f>
        <v/>
      </c>
      <c r="BC40">
        <f t="shared" si="40"/>
        <v>2050</v>
      </c>
      <c r="BD40">
        <f t="shared" si="26"/>
        <v>2040</v>
      </c>
      <c r="BE40" cm="1">
        <f t="array" ref="BE40">IF(BD40&gt;=MAX($D$3:$D$100),MAX($D$3:$D$100),IF(BC40&lt;$D$3,$D$3,INDEX($D$3:$D$100,MATCH(BC40,$D$3:$D$100)+1)))</f>
        <v>2040</v>
      </c>
      <c r="BF40">
        <f t="shared" si="27"/>
        <v>0.61919999999999997</v>
      </c>
      <c r="BG40">
        <f t="shared" si="28"/>
        <v>0.61919999999999997</v>
      </c>
      <c r="BH40">
        <f t="shared" si="29"/>
        <v>0.61919999999999997</v>
      </c>
      <c r="BI40" s="38">
        <f t="shared" si="30"/>
        <v>3266.2799999999997</v>
      </c>
      <c r="BJ40">
        <f t="shared" si="5"/>
        <v>0</v>
      </c>
      <c r="BL40" s="1" t="str" cm="1">
        <f t="array" ref="BL40">IF(INDEX(Utilities!40:40,$B$15)="","",INDEX(Utilities!40:40,$B$15))</f>
        <v/>
      </c>
      <c r="BM40" s="1" t="str" cm="1">
        <f t="array" ref="BM40">IF(INDEX(Utilities!40:40,$B$15 + 6)="","",INDEX(Utilities!40:40,$B$15 + 6))</f>
        <v/>
      </c>
      <c r="BO40">
        <f t="shared" si="41"/>
        <v>2050</v>
      </c>
      <c r="BP40">
        <f t="shared" si="31"/>
        <v>2040</v>
      </c>
      <c r="BQ40" cm="1">
        <f t="array" ref="BQ40">IF(BP40&gt;=MAX($D$3:$D$100),MAX($D$3:$D$100),IF(BO40&lt;$D$3,$D$3,INDEX($D$3:$D$100,MATCH(BO40,$D$3:$D$100)+1)))</f>
        <v>2040</v>
      </c>
      <c r="BR40">
        <f t="shared" si="32"/>
        <v>4.5396000000000001</v>
      </c>
      <c r="BS40">
        <f t="shared" si="33"/>
        <v>4.5396000000000001</v>
      </c>
      <c r="BT40">
        <f t="shared" si="34"/>
        <v>4.5396000000000001</v>
      </c>
      <c r="BU40" s="38">
        <f t="shared" si="35"/>
        <v>23946.39</v>
      </c>
      <c r="BV40">
        <f t="shared" si="6"/>
        <v>0</v>
      </c>
    </row>
    <row r="41" spans="7:74" x14ac:dyDescent="0.25">
      <c r="G41">
        <f t="shared" si="36"/>
        <v>2051</v>
      </c>
      <c r="H41">
        <f t="shared" si="7"/>
        <v>2040</v>
      </c>
      <c r="I41" cm="1">
        <f t="array" ref="I41">IF(H41&gt;=MAX($D$3:$D$100),MAX($D$3:$D$100),IF(G41&lt;$D$3,$D$3,INDEX($D$3:$D$100,MATCH(G41,$D$3:$D$100)+1)))</f>
        <v>2040</v>
      </c>
      <c r="J41">
        <f t="shared" si="8"/>
        <v>6.8040000000000003E-2</v>
      </c>
      <c r="K41">
        <f t="shared" si="9"/>
        <v>6.8040000000000003E-2</v>
      </c>
      <c r="L41">
        <f t="shared" si="10"/>
        <v>6.8040000000000003E-2</v>
      </c>
      <c r="M41" s="38">
        <f t="shared" si="0"/>
        <v>358.911</v>
      </c>
      <c r="N41">
        <f t="shared" si="1"/>
        <v>0</v>
      </c>
      <c r="P41" s="1" t="str" cm="1">
        <f t="array" ref="P41">IF(INDEX(Utilities!41:41,$B$15)="","",INDEX(Utilities!41:41,$B$15))</f>
        <v/>
      </c>
      <c r="Q41" s="1" t="str" cm="1">
        <f t="array" ref="Q41">IF(INDEX(Utilities!41:41,$B$15 + 2)="","",INDEX(Utilities!41:41,$B$15 + 2))</f>
        <v/>
      </c>
      <c r="S41">
        <f t="shared" si="37"/>
        <v>2051</v>
      </c>
      <c r="T41">
        <f t="shared" si="11"/>
        <v>2040</v>
      </c>
      <c r="U41" cm="1">
        <f t="array" ref="U41">IF(T41&gt;=MAX($D$3:$D$100),MAX($D$3:$D$100),IF(S41&lt;$D$3,$D$3,INDEX($D$3:$D$100,MATCH(S41,$D$3:$D$100)+1)))</f>
        <v>2040</v>
      </c>
      <c r="V41">
        <f t="shared" si="12"/>
        <v>4.5720000000000003E-5</v>
      </c>
      <c r="W41">
        <f t="shared" si="13"/>
        <v>4.5720000000000003E-5</v>
      </c>
      <c r="X41">
        <f t="shared" si="14"/>
        <v>4.5720000000000003E-5</v>
      </c>
      <c r="Y41" s="38">
        <f t="shared" si="15"/>
        <v>0.24117300000000003</v>
      </c>
      <c r="Z41">
        <f t="shared" si="2"/>
        <v>0</v>
      </c>
      <c r="AB41" s="1" t="str" cm="1">
        <f t="array" ref="AB41">IF(INDEX(Utilities!41:41,$B$15)="","",INDEX(Utilities!41:41,$B$15))</f>
        <v/>
      </c>
      <c r="AC41" s="1" t="str" cm="1">
        <f t="array" ref="AC41">IF(INDEX(Utilities!41:41,$B$15 + 3)="","",INDEX(Utilities!41:41,$B$15 + 3))</f>
        <v/>
      </c>
      <c r="AE41">
        <f t="shared" si="38"/>
        <v>2051</v>
      </c>
      <c r="AF41">
        <f t="shared" si="16"/>
        <v>2040</v>
      </c>
      <c r="AG41" cm="1">
        <f t="array" ref="AG41">IF(AF41&gt;=MAX($D$3:$D$100),MAX($D$3:$D$100),IF(AE41&lt;$D$3,$D$3,INDEX($D$3:$D$100,MATCH(AE41,$D$3:$D$100)+1)))</f>
        <v>2040</v>
      </c>
      <c r="AH41">
        <f t="shared" si="17"/>
        <v>4.572E-4</v>
      </c>
      <c r="AI41">
        <f t="shared" si="18"/>
        <v>4.572E-4</v>
      </c>
      <c r="AJ41">
        <f t="shared" si="19"/>
        <v>4.572E-4</v>
      </c>
      <c r="AK41" s="38">
        <f t="shared" si="20"/>
        <v>2.4117299999999999</v>
      </c>
      <c r="AL41">
        <f t="shared" si="3"/>
        <v>0</v>
      </c>
      <c r="AN41" s="1" t="str" cm="1">
        <f t="array" ref="AN41">IF(INDEX(Utilities!41:41,$B$15)="","",INDEX(Utilities!41:41,$B$15))</f>
        <v/>
      </c>
      <c r="AO41" s="1" t="str" cm="1">
        <f t="array" ref="AO41">IF(INDEX(Utilities!41:41,$B$15 + 4)="","",INDEX(Utilities!41:41,$B$15 + 4))</f>
        <v/>
      </c>
      <c r="AQ41">
        <f t="shared" si="39"/>
        <v>2051</v>
      </c>
      <c r="AR41">
        <f t="shared" si="21"/>
        <v>2040</v>
      </c>
      <c r="AS41" cm="1">
        <f t="array" ref="AS41">IF(AR41&gt;=MAX($D$3:$D$100),MAX($D$3:$D$100),IF(AQ41&lt;$D$3,$D$3,INDEX($D$3:$D$100,MATCH(AQ41,$D$3:$D$100)+1)))</f>
        <v>2040</v>
      </c>
      <c r="AT41">
        <f t="shared" si="22"/>
        <v>9.6840000000000001E-5</v>
      </c>
      <c r="AU41">
        <f t="shared" si="23"/>
        <v>9.6840000000000001E-5</v>
      </c>
      <c r="AV41">
        <f t="shared" si="24"/>
        <v>9.6840000000000001E-5</v>
      </c>
      <c r="AW41" s="38">
        <f t="shared" si="25"/>
        <v>0.51083100000000004</v>
      </c>
      <c r="AX41">
        <f t="shared" si="4"/>
        <v>0</v>
      </c>
      <c r="AZ41" s="1" t="str" cm="1">
        <f t="array" ref="AZ41">IF(INDEX(Utilities!41:41,$B$15)="","",INDEX(Utilities!41:41,$B$15))</f>
        <v/>
      </c>
      <c r="BA41" s="1" t="str" cm="1">
        <f t="array" ref="BA41">IF(INDEX(Utilities!41:41,$B$15 + 5)="","",INDEX(Utilities!41:41,$B$15 + 5))</f>
        <v/>
      </c>
      <c r="BC41">
        <f t="shared" si="40"/>
        <v>2051</v>
      </c>
      <c r="BD41">
        <f t="shared" si="26"/>
        <v>2040</v>
      </c>
      <c r="BE41" cm="1">
        <f t="array" ref="BE41">IF(BD41&gt;=MAX($D$3:$D$100),MAX($D$3:$D$100),IF(BC41&lt;$D$3,$D$3,INDEX($D$3:$D$100,MATCH(BC41,$D$3:$D$100)+1)))</f>
        <v>2040</v>
      </c>
      <c r="BF41">
        <f t="shared" si="27"/>
        <v>0.61919999999999997</v>
      </c>
      <c r="BG41">
        <f t="shared" si="28"/>
        <v>0.61919999999999997</v>
      </c>
      <c r="BH41">
        <f t="shared" si="29"/>
        <v>0.61919999999999997</v>
      </c>
      <c r="BI41" s="38">
        <f t="shared" si="30"/>
        <v>3266.2799999999997</v>
      </c>
      <c r="BJ41">
        <f t="shared" si="5"/>
        <v>0</v>
      </c>
      <c r="BL41" s="1" t="str" cm="1">
        <f t="array" ref="BL41">IF(INDEX(Utilities!41:41,$B$15)="","",INDEX(Utilities!41:41,$B$15))</f>
        <v/>
      </c>
      <c r="BM41" s="1" t="str" cm="1">
        <f t="array" ref="BM41">IF(INDEX(Utilities!41:41,$B$15 + 6)="","",INDEX(Utilities!41:41,$B$15 + 6))</f>
        <v/>
      </c>
      <c r="BO41">
        <f t="shared" si="41"/>
        <v>2051</v>
      </c>
      <c r="BP41">
        <f t="shared" si="31"/>
        <v>2040</v>
      </c>
      <c r="BQ41" cm="1">
        <f t="array" ref="BQ41">IF(BP41&gt;=MAX($D$3:$D$100),MAX($D$3:$D$100),IF(BO41&lt;$D$3,$D$3,INDEX($D$3:$D$100,MATCH(BO41,$D$3:$D$100)+1)))</f>
        <v>2040</v>
      </c>
      <c r="BR41">
        <f t="shared" si="32"/>
        <v>4.5396000000000001</v>
      </c>
      <c r="BS41">
        <f t="shared" si="33"/>
        <v>4.5396000000000001</v>
      </c>
      <c r="BT41">
        <f t="shared" si="34"/>
        <v>4.5396000000000001</v>
      </c>
      <c r="BU41" s="38">
        <f t="shared" si="35"/>
        <v>23946.39</v>
      </c>
      <c r="BV41">
        <f t="shared" si="6"/>
        <v>0</v>
      </c>
    </row>
    <row r="42" spans="7:74" x14ac:dyDescent="0.25">
      <c r="G42">
        <f t="shared" si="36"/>
        <v>2052</v>
      </c>
      <c r="H42">
        <f t="shared" si="7"/>
        <v>2040</v>
      </c>
      <c r="I42" cm="1">
        <f t="array" ref="I42">IF(H42&gt;=MAX($D$3:$D$100),MAX($D$3:$D$100),IF(G42&lt;$D$3,$D$3,INDEX($D$3:$D$100,MATCH(G42,$D$3:$D$100)+1)))</f>
        <v>2040</v>
      </c>
      <c r="J42">
        <f t="shared" si="8"/>
        <v>6.8040000000000003E-2</v>
      </c>
      <c r="K42">
        <f t="shared" si="9"/>
        <v>6.8040000000000003E-2</v>
      </c>
      <c r="L42">
        <f t="shared" si="10"/>
        <v>6.8040000000000003E-2</v>
      </c>
      <c r="M42" s="38">
        <f t="shared" si="0"/>
        <v>358.911</v>
      </c>
      <c r="N42">
        <f t="shared" si="1"/>
        <v>0</v>
      </c>
      <c r="P42" s="1" t="str" cm="1">
        <f t="array" ref="P42">IF(INDEX(Utilities!42:42,$B$15)="","",INDEX(Utilities!42:42,$B$15))</f>
        <v/>
      </c>
      <c r="Q42" s="1" t="str" cm="1">
        <f t="array" ref="Q42">IF(INDEX(Utilities!42:42,$B$15 + 2)="","",INDEX(Utilities!42:42,$B$15 + 2))</f>
        <v/>
      </c>
      <c r="S42">
        <f t="shared" si="37"/>
        <v>2052</v>
      </c>
      <c r="T42">
        <f t="shared" si="11"/>
        <v>2040</v>
      </c>
      <c r="U42" cm="1">
        <f t="array" ref="U42">IF(T42&gt;=MAX($D$3:$D$100),MAX($D$3:$D$100),IF(S42&lt;$D$3,$D$3,INDEX($D$3:$D$100,MATCH(S42,$D$3:$D$100)+1)))</f>
        <v>2040</v>
      </c>
      <c r="V42">
        <f t="shared" si="12"/>
        <v>4.5720000000000003E-5</v>
      </c>
      <c r="W42">
        <f t="shared" si="13"/>
        <v>4.5720000000000003E-5</v>
      </c>
      <c r="X42">
        <f t="shared" si="14"/>
        <v>4.5720000000000003E-5</v>
      </c>
      <c r="Y42" s="38">
        <f t="shared" si="15"/>
        <v>0.24117300000000003</v>
      </c>
      <c r="Z42">
        <f t="shared" si="2"/>
        <v>0</v>
      </c>
      <c r="AB42" s="1" t="str" cm="1">
        <f t="array" ref="AB42">IF(INDEX(Utilities!42:42,$B$15)="","",INDEX(Utilities!42:42,$B$15))</f>
        <v/>
      </c>
      <c r="AC42" s="1" t="str" cm="1">
        <f t="array" ref="AC42">IF(INDEX(Utilities!42:42,$B$15 + 3)="","",INDEX(Utilities!42:42,$B$15 + 3))</f>
        <v/>
      </c>
      <c r="AE42">
        <f t="shared" si="38"/>
        <v>2052</v>
      </c>
      <c r="AF42">
        <f t="shared" si="16"/>
        <v>2040</v>
      </c>
      <c r="AG42" cm="1">
        <f t="array" ref="AG42">IF(AF42&gt;=MAX($D$3:$D$100),MAX($D$3:$D$100),IF(AE42&lt;$D$3,$D$3,INDEX($D$3:$D$100,MATCH(AE42,$D$3:$D$100)+1)))</f>
        <v>2040</v>
      </c>
      <c r="AH42">
        <f t="shared" si="17"/>
        <v>4.572E-4</v>
      </c>
      <c r="AI42">
        <f t="shared" si="18"/>
        <v>4.572E-4</v>
      </c>
      <c r="AJ42">
        <f t="shared" si="19"/>
        <v>4.572E-4</v>
      </c>
      <c r="AK42" s="38">
        <f t="shared" si="20"/>
        <v>2.4117299999999999</v>
      </c>
      <c r="AL42">
        <f t="shared" si="3"/>
        <v>0</v>
      </c>
      <c r="AN42" s="1" t="str" cm="1">
        <f t="array" ref="AN42">IF(INDEX(Utilities!42:42,$B$15)="","",INDEX(Utilities!42:42,$B$15))</f>
        <v/>
      </c>
      <c r="AO42" s="1" t="str" cm="1">
        <f t="array" ref="AO42">IF(INDEX(Utilities!42:42,$B$15 + 4)="","",INDEX(Utilities!42:42,$B$15 + 4))</f>
        <v/>
      </c>
      <c r="AQ42">
        <f t="shared" si="39"/>
        <v>2052</v>
      </c>
      <c r="AR42">
        <f t="shared" si="21"/>
        <v>2040</v>
      </c>
      <c r="AS42" cm="1">
        <f t="array" ref="AS42">IF(AR42&gt;=MAX($D$3:$D$100),MAX($D$3:$D$100),IF(AQ42&lt;$D$3,$D$3,INDEX($D$3:$D$100,MATCH(AQ42,$D$3:$D$100)+1)))</f>
        <v>2040</v>
      </c>
      <c r="AT42">
        <f t="shared" si="22"/>
        <v>9.6840000000000001E-5</v>
      </c>
      <c r="AU42">
        <f t="shared" si="23"/>
        <v>9.6840000000000001E-5</v>
      </c>
      <c r="AV42">
        <f t="shared" si="24"/>
        <v>9.6840000000000001E-5</v>
      </c>
      <c r="AW42" s="38">
        <f t="shared" si="25"/>
        <v>0.51083100000000004</v>
      </c>
      <c r="AX42">
        <f t="shared" si="4"/>
        <v>0</v>
      </c>
      <c r="AZ42" s="1" t="str" cm="1">
        <f t="array" ref="AZ42">IF(INDEX(Utilities!42:42,$B$15)="","",INDEX(Utilities!42:42,$B$15))</f>
        <v/>
      </c>
      <c r="BA42" s="1" t="str" cm="1">
        <f t="array" ref="BA42">IF(INDEX(Utilities!42:42,$B$15 + 5)="","",INDEX(Utilities!42:42,$B$15 + 5))</f>
        <v/>
      </c>
      <c r="BC42">
        <f t="shared" si="40"/>
        <v>2052</v>
      </c>
      <c r="BD42">
        <f t="shared" si="26"/>
        <v>2040</v>
      </c>
      <c r="BE42" cm="1">
        <f t="array" ref="BE42">IF(BD42&gt;=MAX($D$3:$D$100),MAX($D$3:$D$100),IF(BC42&lt;$D$3,$D$3,INDEX($D$3:$D$100,MATCH(BC42,$D$3:$D$100)+1)))</f>
        <v>2040</v>
      </c>
      <c r="BF42">
        <f t="shared" si="27"/>
        <v>0.61919999999999997</v>
      </c>
      <c r="BG42">
        <f t="shared" si="28"/>
        <v>0.61919999999999997</v>
      </c>
      <c r="BH42">
        <f t="shared" si="29"/>
        <v>0.61919999999999997</v>
      </c>
      <c r="BI42" s="38">
        <f t="shared" si="30"/>
        <v>3266.2799999999997</v>
      </c>
      <c r="BJ42">
        <f t="shared" si="5"/>
        <v>0</v>
      </c>
      <c r="BL42" s="1" t="str" cm="1">
        <f t="array" ref="BL42">IF(INDEX(Utilities!42:42,$B$15)="","",INDEX(Utilities!42:42,$B$15))</f>
        <v/>
      </c>
      <c r="BM42" s="1" t="str" cm="1">
        <f t="array" ref="BM42">IF(INDEX(Utilities!42:42,$B$15 + 6)="","",INDEX(Utilities!42:42,$B$15 + 6))</f>
        <v/>
      </c>
      <c r="BO42">
        <f t="shared" si="41"/>
        <v>2052</v>
      </c>
      <c r="BP42">
        <f t="shared" si="31"/>
        <v>2040</v>
      </c>
      <c r="BQ42" cm="1">
        <f t="array" ref="BQ42">IF(BP42&gt;=MAX($D$3:$D$100),MAX($D$3:$D$100),IF(BO42&lt;$D$3,$D$3,INDEX($D$3:$D$100,MATCH(BO42,$D$3:$D$100)+1)))</f>
        <v>2040</v>
      </c>
      <c r="BR42">
        <f t="shared" si="32"/>
        <v>4.5396000000000001</v>
      </c>
      <c r="BS42">
        <f t="shared" si="33"/>
        <v>4.5396000000000001</v>
      </c>
      <c r="BT42">
        <f t="shared" si="34"/>
        <v>4.5396000000000001</v>
      </c>
      <c r="BU42" s="38">
        <f t="shared" si="35"/>
        <v>23946.39</v>
      </c>
      <c r="BV42">
        <f t="shared" si="6"/>
        <v>0</v>
      </c>
    </row>
    <row r="43" spans="7:74" x14ac:dyDescent="0.25">
      <c r="G43">
        <f t="shared" si="36"/>
        <v>2053</v>
      </c>
      <c r="H43">
        <f t="shared" si="7"/>
        <v>2040</v>
      </c>
      <c r="I43" cm="1">
        <f t="array" ref="I43">IF(H43&gt;=MAX($D$3:$D$100),MAX($D$3:$D$100),IF(G43&lt;$D$3,$D$3,INDEX($D$3:$D$100,MATCH(G43,$D$3:$D$100)+1)))</f>
        <v>2040</v>
      </c>
      <c r="J43">
        <f t="shared" si="8"/>
        <v>6.8040000000000003E-2</v>
      </c>
      <c r="K43">
        <f t="shared" si="9"/>
        <v>6.8040000000000003E-2</v>
      </c>
      <c r="L43">
        <f t="shared" si="10"/>
        <v>6.8040000000000003E-2</v>
      </c>
      <c r="M43" s="38">
        <f t="shared" si="0"/>
        <v>358.911</v>
      </c>
      <c r="N43">
        <f t="shared" si="1"/>
        <v>0</v>
      </c>
      <c r="P43" s="1" t="str" cm="1">
        <f t="array" ref="P43">IF(INDEX(Utilities!43:43,$B$15)="","",INDEX(Utilities!43:43,$B$15))</f>
        <v/>
      </c>
      <c r="Q43" s="1" t="str" cm="1">
        <f t="array" ref="Q43">IF(INDEX(Utilities!43:43,$B$15 + 2)="","",INDEX(Utilities!43:43,$B$15 + 2))</f>
        <v/>
      </c>
      <c r="S43">
        <f t="shared" si="37"/>
        <v>2053</v>
      </c>
      <c r="T43">
        <f t="shared" si="11"/>
        <v>2040</v>
      </c>
      <c r="U43" cm="1">
        <f t="array" ref="U43">IF(T43&gt;=MAX($D$3:$D$100),MAX($D$3:$D$100),IF(S43&lt;$D$3,$D$3,INDEX($D$3:$D$100,MATCH(S43,$D$3:$D$100)+1)))</f>
        <v>2040</v>
      </c>
      <c r="V43">
        <f t="shared" si="12"/>
        <v>4.5720000000000003E-5</v>
      </c>
      <c r="W43">
        <f t="shared" si="13"/>
        <v>4.5720000000000003E-5</v>
      </c>
      <c r="X43">
        <f t="shared" si="14"/>
        <v>4.5720000000000003E-5</v>
      </c>
      <c r="Y43" s="38">
        <f t="shared" si="15"/>
        <v>0.24117300000000003</v>
      </c>
      <c r="Z43">
        <f t="shared" si="2"/>
        <v>0</v>
      </c>
      <c r="AB43" s="1" t="str" cm="1">
        <f t="array" ref="AB43">IF(INDEX(Utilities!43:43,$B$15)="","",INDEX(Utilities!43:43,$B$15))</f>
        <v/>
      </c>
      <c r="AC43" s="1" t="str" cm="1">
        <f t="array" ref="AC43">IF(INDEX(Utilities!43:43,$B$15 + 3)="","",INDEX(Utilities!43:43,$B$15 + 3))</f>
        <v/>
      </c>
      <c r="AE43">
        <f t="shared" si="38"/>
        <v>2053</v>
      </c>
      <c r="AF43">
        <f t="shared" si="16"/>
        <v>2040</v>
      </c>
      <c r="AG43" cm="1">
        <f t="array" ref="AG43">IF(AF43&gt;=MAX($D$3:$D$100),MAX($D$3:$D$100),IF(AE43&lt;$D$3,$D$3,INDEX($D$3:$D$100,MATCH(AE43,$D$3:$D$100)+1)))</f>
        <v>2040</v>
      </c>
      <c r="AH43">
        <f t="shared" si="17"/>
        <v>4.572E-4</v>
      </c>
      <c r="AI43">
        <f t="shared" si="18"/>
        <v>4.572E-4</v>
      </c>
      <c r="AJ43">
        <f t="shared" si="19"/>
        <v>4.572E-4</v>
      </c>
      <c r="AK43" s="38">
        <f t="shared" si="20"/>
        <v>2.4117299999999999</v>
      </c>
      <c r="AL43">
        <f t="shared" si="3"/>
        <v>0</v>
      </c>
      <c r="AN43" s="1" t="str" cm="1">
        <f t="array" ref="AN43">IF(INDEX(Utilities!43:43,$B$15)="","",INDEX(Utilities!43:43,$B$15))</f>
        <v/>
      </c>
      <c r="AO43" s="1" t="str" cm="1">
        <f t="array" ref="AO43">IF(INDEX(Utilities!43:43,$B$15 + 4)="","",INDEX(Utilities!43:43,$B$15 + 4))</f>
        <v/>
      </c>
      <c r="AQ43">
        <f t="shared" si="39"/>
        <v>2053</v>
      </c>
      <c r="AR43">
        <f t="shared" si="21"/>
        <v>2040</v>
      </c>
      <c r="AS43" cm="1">
        <f t="array" ref="AS43">IF(AR43&gt;=MAX($D$3:$D$100),MAX($D$3:$D$100),IF(AQ43&lt;$D$3,$D$3,INDEX($D$3:$D$100,MATCH(AQ43,$D$3:$D$100)+1)))</f>
        <v>2040</v>
      </c>
      <c r="AT43">
        <f t="shared" si="22"/>
        <v>9.6840000000000001E-5</v>
      </c>
      <c r="AU43">
        <f t="shared" si="23"/>
        <v>9.6840000000000001E-5</v>
      </c>
      <c r="AV43">
        <f t="shared" si="24"/>
        <v>9.6840000000000001E-5</v>
      </c>
      <c r="AW43" s="38">
        <f t="shared" si="25"/>
        <v>0.51083100000000004</v>
      </c>
      <c r="AX43">
        <f t="shared" si="4"/>
        <v>0</v>
      </c>
      <c r="AZ43" s="1" t="str" cm="1">
        <f t="array" ref="AZ43">IF(INDEX(Utilities!43:43,$B$15)="","",INDEX(Utilities!43:43,$B$15))</f>
        <v/>
      </c>
      <c r="BA43" s="1" t="str" cm="1">
        <f t="array" ref="BA43">IF(INDEX(Utilities!43:43,$B$15 + 5)="","",INDEX(Utilities!43:43,$B$15 + 5))</f>
        <v/>
      </c>
      <c r="BC43">
        <f t="shared" si="40"/>
        <v>2053</v>
      </c>
      <c r="BD43">
        <f t="shared" si="26"/>
        <v>2040</v>
      </c>
      <c r="BE43" cm="1">
        <f t="array" ref="BE43">IF(BD43&gt;=MAX($D$3:$D$100),MAX($D$3:$D$100),IF(BC43&lt;$D$3,$D$3,INDEX($D$3:$D$100,MATCH(BC43,$D$3:$D$100)+1)))</f>
        <v>2040</v>
      </c>
      <c r="BF43">
        <f t="shared" si="27"/>
        <v>0.61919999999999997</v>
      </c>
      <c r="BG43">
        <f t="shared" si="28"/>
        <v>0.61919999999999997</v>
      </c>
      <c r="BH43">
        <f t="shared" si="29"/>
        <v>0.61919999999999997</v>
      </c>
      <c r="BI43" s="38">
        <f t="shared" si="30"/>
        <v>3266.2799999999997</v>
      </c>
      <c r="BJ43">
        <f t="shared" si="5"/>
        <v>0</v>
      </c>
      <c r="BL43" s="1" t="str" cm="1">
        <f t="array" ref="BL43">IF(INDEX(Utilities!43:43,$B$15)="","",INDEX(Utilities!43:43,$B$15))</f>
        <v/>
      </c>
      <c r="BM43" s="1" t="str" cm="1">
        <f t="array" ref="BM43">IF(INDEX(Utilities!43:43,$B$15 + 6)="","",INDEX(Utilities!43:43,$B$15 + 6))</f>
        <v/>
      </c>
      <c r="BO43">
        <f t="shared" si="41"/>
        <v>2053</v>
      </c>
      <c r="BP43">
        <f t="shared" si="31"/>
        <v>2040</v>
      </c>
      <c r="BQ43" cm="1">
        <f t="array" ref="BQ43">IF(BP43&gt;=MAX($D$3:$D$100),MAX($D$3:$D$100),IF(BO43&lt;$D$3,$D$3,INDEX($D$3:$D$100,MATCH(BO43,$D$3:$D$100)+1)))</f>
        <v>2040</v>
      </c>
      <c r="BR43">
        <f t="shared" si="32"/>
        <v>4.5396000000000001</v>
      </c>
      <c r="BS43">
        <f t="shared" si="33"/>
        <v>4.5396000000000001</v>
      </c>
      <c r="BT43">
        <f t="shared" si="34"/>
        <v>4.5396000000000001</v>
      </c>
      <c r="BU43" s="38">
        <f t="shared" si="35"/>
        <v>23946.39</v>
      </c>
      <c r="BV43">
        <f t="shared" si="6"/>
        <v>0</v>
      </c>
    </row>
    <row r="44" spans="7:74" x14ac:dyDescent="0.25">
      <c r="G44">
        <f t="shared" si="36"/>
        <v>2054</v>
      </c>
      <c r="H44">
        <f t="shared" si="7"/>
        <v>2040</v>
      </c>
      <c r="I44" cm="1">
        <f t="array" ref="I44">IF(H44&gt;=MAX($D$3:$D$100),MAX($D$3:$D$100),IF(G44&lt;$D$3,$D$3,INDEX($D$3:$D$100,MATCH(G44,$D$3:$D$100)+1)))</f>
        <v>2040</v>
      </c>
      <c r="J44">
        <f t="shared" si="8"/>
        <v>6.8040000000000003E-2</v>
      </c>
      <c r="K44">
        <f t="shared" si="9"/>
        <v>6.8040000000000003E-2</v>
      </c>
      <c r="L44">
        <f t="shared" si="10"/>
        <v>6.8040000000000003E-2</v>
      </c>
      <c r="M44" s="38">
        <f t="shared" si="0"/>
        <v>358.911</v>
      </c>
      <c r="N44">
        <f t="shared" si="1"/>
        <v>0</v>
      </c>
      <c r="P44" s="1" t="str" cm="1">
        <f t="array" ref="P44">IF(INDEX(Utilities!44:44,$B$15)="","",INDEX(Utilities!44:44,$B$15))</f>
        <v/>
      </c>
      <c r="Q44" s="1" t="str" cm="1">
        <f t="array" ref="Q44">IF(INDEX(Utilities!44:44,$B$15 + 2)="","",INDEX(Utilities!44:44,$B$15 + 2))</f>
        <v/>
      </c>
      <c r="S44">
        <f t="shared" si="37"/>
        <v>2054</v>
      </c>
      <c r="T44">
        <f t="shared" si="11"/>
        <v>2040</v>
      </c>
      <c r="U44" cm="1">
        <f t="array" ref="U44">IF(T44&gt;=MAX($D$3:$D$100),MAX($D$3:$D$100),IF(S44&lt;$D$3,$D$3,INDEX($D$3:$D$100,MATCH(S44,$D$3:$D$100)+1)))</f>
        <v>2040</v>
      </c>
      <c r="V44">
        <f t="shared" si="12"/>
        <v>4.5720000000000003E-5</v>
      </c>
      <c r="W44">
        <f t="shared" si="13"/>
        <v>4.5720000000000003E-5</v>
      </c>
      <c r="X44">
        <f t="shared" si="14"/>
        <v>4.5720000000000003E-5</v>
      </c>
      <c r="Y44" s="38">
        <f t="shared" si="15"/>
        <v>0.24117300000000003</v>
      </c>
      <c r="Z44">
        <f t="shared" si="2"/>
        <v>0</v>
      </c>
      <c r="AB44" s="1" t="str" cm="1">
        <f t="array" ref="AB44">IF(INDEX(Utilities!44:44,$B$15)="","",INDEX(Utilities!44:44,$B$15))</f>
        <v/>
      </c>
      <c r="AC44" s="1" t="str" cm="1">
        <f t="array" ref="AC44">IF(INDEX(Utilities!44:44,$B$15 + 3)="","",INDEX(Utilities!44:44,$B$15 + 3))</f>
        <v/>
      </c>
      <c r="AE44">
        <f t="shared" si="38"/>
        <v>2054</v>
      </c>
      <c r="AF44">
        <f t="shared" si="16"/>
        <v>2040</v>
      </c>
      <c r="AG44" cm="1">
        <f t="array" ref="AG44">IF(AF44&gt;=MAX($D$3:$D$100),MAX($D$3:$D$100),IF(AE44&lt;$D$3,$D$3,INDEX($D$3:$D$100,MATCH(AE44,$D$3:$D$100)+1)))</f>
        <v>2040</v>
      </c>
      <c r="AH44">
        <f t="shared" si="17"/>
        <v>4.572E-4</v>
      </c>
      <c r="AI44">
        <f t="shared" si="18"/>
        <v>4.572E-4</v>
      </c>
      <c r="AJ44">
        <f t="shared" si="19"/>
        <v>4.572E-4</v>
      </c>
      <c r="AK44" s="38">
        <f t="shared" si="20"/>
        <v>2.4117299999999999</v>
      </c>
      <c r="AL44">
        <f t="shared" si="3"/>
        <v>0</v>
      </c>
      <c r="AN44" s="1" t="str" cm="1">
        <f t="array" ref="AN44">IF(INDEX(Utilities!44:44,$B$15)="","",INDEX(Utilities!44:44,$B$15))</f>
        <v/>
      </c>
      <c r="AO44" s="1" t="str" cm="1">
        <f t="array" ref="AO44">IF(INDEX(Utilities!44:44,$B$15 + 4)="","",INDEX(Utilities!44:44,$B$15 + 4))</f>
        <v/>
      </c>
      <c r="AQ44">
        <f t="shared" si="39"/>
        <v>2054</v>
      </c>
      <c r="AR44">
        <f t="shared" si="21"/>
        <v>2040</v>
      </c>
      <c r="AS44" cm="1">
        <f t="array" ref="AS44">IF(AR44&gt;=MAX($D$3:$D$100),MAX($D$3:$D$100),IF(AQ44&lt;$D$3,$D$3,INDEX($D$3:$D$100,MATCH(AQ44,$D$3:$D$100)+1)))</f>
        <v>2040</v>
      </c>
      <c r="AT44">
        <f t="shared" si="22"/>
        <v>9.6840000000000001E-5</v>
      </c>
      <c r="AU44">
        <f t="shared" si="23"/>
        <v>9.6840000000000001E-5</v>
      </c>
      <c r="AV44">
        <f t="shared" si="24"/>
        <v>9.6840000000000001E-5</v>
      </c>
      <c r="AW44" s="38">
        <f t="shared" si="25"/>
        <v>0.51083100000000004</v>
      </c>
      <c r="AX44">
        <f t="shared" si="4"/>
        <v>0</v>
      </c>
      <c r="AZ44" s="1" t="str" cm="1">
        <f t="array" ref="AZ44">IF(INDEX(Utilities!44:44,$B$15)="","",INDEX(Utilities!44:44,$B$15))</f>
        <v/>
      </c>
      <c r="BA44" s="1" t="str" cm="1">
        <f t="array" ref="BA44">IF(INDEX(Utilities!44:44,$B$15 + 5)="","",INDEX(Utilities!44:44,$B$15 + 5))</f>
        <v/>
      </c>
      <c r="BC44">
        <f t="shared" si="40"/>
        <v>2054</v>
      </c>
      <c r="BD44">
        <f t="shared" si="26"/>
        <v>2040</v>
      </c>
      <c r="BE44" cm="1">
        <f t="array" ref="BE44">IF(BD44&gt;=MAX($D$3:$D$100),MAX($D$3:$D$100),IF(BC44&lt;$D$3,$D$3,INDEX($D$3:$D$100,MATCH(BC44,$D$3:$D$100)+1)))</f>
        <v>2040</v>
      </c>
      <c r="BF44">
        <f t="shared" si="27"/>
        <v>0.61919999999999997</v>
      </c>
      <c r="BG44">
        <f t="shared" si="28"/>
        <v>0.61919999999999997</v>
      </c>
      <c r="BH44">
        <f t="shared" si="29"/>
        <v>0.61919999999999997</v>
      </c>
      <c r="BI44" s="38">
        <f t="shared" si="30"/>
        <v>3266.2799999999997</v>
      </c>
      <c r="BJ44">
        <f t="shared" si="5"/>
        <v>0</v>
      </c>
      <c r="BL44" s="1" t="str" cm="1">
        <f t="array" ref="BL44">IF(INDEX(Utilities!44:44,$B$15)="","",INDEX(Utilities!44:44,$B$15))</f>
        <v/>
      </c>
      <c r="BM44" s="1" t="str" cm="1">
        <f t="array" ref="BM44">IF(INDEX(Utilities!44:44,$B$15 + 6)="","",INDEX(Utilities!44:44,$B$15 + 6))</f>
        <v/>
      </c>
      <c r="BO44">
        <f t="shared" si="41"/>
        <v>2054</v>
      </c>
      <c r="BP44">
        <f t="shared" si="31"/>
        <v>2040</v>
      </c>
      <c r="BQ44" cm="1">
        <f t="array" ref="BQ44">IF(BP44&gt;=MAX($D$3:$D$100),MAX($D$3:$D$100),IF(BO44&lt;$D$3,$D$3,INDEX($D$3:$D$100,MATCH(BO44,$D$3:$D$100)+1)))</f>
        <v>2040</v>
      </c>
      <c r="BR44">
        <f t="shared" si="32"/>
        <v>4.5396000000000001</v>
      </c>
      <c r="BS44">
        <f t="shared" si="33"/>
        <v>4.5396000000000001</v>
      </c>
      <c r="BT44">
        <f t="shared" si="34"/>
        <v>4.5396000000000001</v>
      </c>
      <c r="BU44" s="38">
        <f t="shared" si="35"/>
        <v>23946.39</v>
      </c>
      <c r="BV44">
        <f t="shared" si="6"/>
        <v>0</v>
      </c>
    </row>
    <row r="45" spans="7:74" x14ac:dyDescent="0.25">
      <c r="G45">
        <f t="shared" si="36"/>
        <v>2055</v>
      </c>
      <c r="H45">
        <f t="shared" si="7"/>
        <v>2040</v>
      </c>
      <c r="I45" cm="1">
        <f t="array" ref="I45">IF(H45&gt;=MAX($D$3:$D$100),MAX($D$3:$D$100),IF(G45&lt;$D$3,$D$3,INDEX($D$3:$D$100,MATCH(G45,$D$3:$D$100)+1)))</f>
        <v>2040</v>
      </c>
      <c r="J45">
        <f t="shared" si="8"/>
        <v>6.8040000000000003E-2</v>
      </c>
      <c r="K45">
        <f t="shared" si="9"/>
        <v>6.8040000000000003E-2</v>
      </c>
      <c r="L45">
        <f t="shared" si="10"/>
        <v>6.8040000000000003E-2</v>
      </c>
      <c r="M45" s="38">
        <f t="shared" si="0"/>
        <v>358.911</v>
      </c>
      <c r="N45">
        <f t="shared" si="1"/>
        <v>0</v>
      </c>
      <c r="P45" s="1" t="str" cm="1">
        <f t="array" ref="P45">IF(INDEX(Utilities!45:45,$B$15)="","",INDEX(Utilities!45:45,$B$15))</f>
        <v/>
      </c>
      <c r="Q45" s="1" t="str" cm="1">
        <f t="array" ref="Q45">IF(INDEX(Utilities!45:45,$B$15 + 2)="","",INDEX(Utilities!45:45,$B$15 + 2))</f>
        <v/>
      </c>
      <c r="S45">
        <f t="shared" si="37"/>
        <v>2055</v>
      </c>
      <c r="T45">
        <f t="shared" si="11"/>
        <v>2040</v>
      </c>
      <c r="U45" cm="1">
        <f t="array" ref="U45">IF(T45&gt;=MAX($D$3:$D$100),MAX($D$3:$D$100),IF(S45&lt;$D$3,$D$3,INDEX($D$3:$D$100,MATCH(S45,$D$3:$D$100)+1)))</f>
        <v>2040</v>
      </c>
      <c r="V45">
        <f t="shared" si="12"/>
        <v>4.5720000000000003E-5</v>
      </c>
      <c r="W45">
        <f t="shared" si="13"/>
        <v>4.5720000000000003E-5</v>
      </c>
      <c r="X45">
        <f t="shared" si="14"/>
        <v>4.5720000000000003E-5</v>
      </c>
      <c r="Y45" s="38">
        <f t="shared" si="15"/>
        <v>0.24117300000000003</v>
      </c>
      <c r="Z45">
        <f t="shared" si="2"/>
        <v>0</v>
      </c>
      <c r="AB45" s="1" t="str" cm="1">
        <f t="array" ref="AB45">IF(INDEX(Utilities!45:45,$B$15)="","",INDEX(Utilities!45:45,$B$15))</f>
        <v/>
      </c>
      <c r="AC45" s="1" t="str" cm="1">
        <f t="array" ref="AC45">IF(INDEX(Utilities!45:45,$B$15 + 3)="","",INDEX(Utilities!45:45,$B$15 + 3))</f>
        <v/>
      </c>
      <c r="AE45">
        <f t="shared" si="38"/>
        <v>2055</v>
      </c>
      <c r="AF45">
        <f t="shared" si="16"/>
        <v>2040</v>
      </c>
      <c r="AG45" cm="1">
        <f t="array" ref="AG45">IF(AF45&gt;=MAX($D$3:$D$100),MAX($D$3:$D$100),IF(AE45&lt;$D$3,$D$3,INDEX($D$3:$D$100,MATCH(AE45,$D$3:$D$100)+1)))</f>
        <v>2040</v>
      </c>
      <c r="AH45">
        <f t="shared" si="17"/>
        <v>4.572E-4</v>
      </c>
      <c r="AI45">
        <f t="shared" si="18"/>
        <v>4.572E-4</v>
      </c>
      <c r="AJ45">
        <f t="shared" si="19"/>
        <v>4.572E-4</v>
      </c>
      <c r="AK45" s="38">
        <f t="shared" si="20"/>
        <v>2.4117299999999999</v>
      </c>
      <c r="AL45">
        <f t="shared" si="3"/>
        <v>0</v>
      </c>
      <c r="AN45" s="1" t="str" cm="1">
        <f t="array" ref="AN45">IF(INDEX(Utilities!45:45,$B$15)="","",INDEX(Utilities!45:45,$B$15))</f>
        <v/>
      </c>
      <c r="AO45" s="1" t="str" cm="1">
        <f t="array" ref="AO45">IF(INDEX(Utilities!45:45,$B$15 + 4)="","",INDEX(Utilities!45:45,$B$15 + 4))</f>
        <v/>
      </c>
      <c r="AQ45">
        <f t="shared" si="39"/>
        <v>2055</v>
      </c>
      <c r="AR45">
        <f t="shared" si="21"/>
        <v>2040</v>
      </c>
      <c r="AS45" cm="1">
        <f t="array" ref="AS45">IF(AR45&gt;=MAX($D$3:$D$100),MAX($D$3:$D$100),IF(AQ45&lt;$D$3,$D$3,INDEX($D$3:$D$100,MATCH(AQ45,$D$3:$D$100)+1)))</f>
        <v>2040</v>
      </c>
      <c r="AT45">
        <f t="shared" si="22"/>
        <v>9.6840000000000001E-5</v>
      </c>
      <c r="AU45">
        <f t="shared" si="23"/>
        <v>9.6840000000000001E-5</v>
      </c>
      <c r="AV45">
        <f t="shared" si="24"/>
        <v>9.6840000000000001E-5</v>
      </c>
      <c r="AW45" s="38">
        <f t="shared" si="25"/>
        <v>0.51083100000000004</v>
      </c>
      <c r="AX45">
        <f t="shared" si="4"/>
        <v>0</v>
      </c>
      <c r="AZ45" s="1" t="str" cm="1">
        <f t="array" ref="AZ45">IF(INDEX(Utilities!45:45,$B$15)="","",INDEX(Utilities!45:45,$B$15))</f>
        <v/>
      </c>
      <c r="BA45" s="1" t="str" cm="1">
        <f t="array" ref="BA45">IF(INDEX(Utilities!45:45,$B$15 + 5)="","",INDEX(Utilities!45:45,$B$15 + 5))</f>
        <v/>
      </c>
      <c r="BC45">
        <f t="shared" si="40"/>
        <v>2055</v>
      </c>
      <c r="BD45">
        <f t="shared" si="26"/>
        <v>2040</v>
      </c>
      <c r="BE45" cm="1">
        <f t="array" ref="BE45">IF(BD45&gt;=MAX($D$3:$D$100),MAX($D$3:$D$100),IF(BC45&lt;$D$3,$D$3,INDEX($D$3:$D$100,MATCH(BC45,$D$3:$D$100)+1)))</f>
        <v>2040</v>
      </c>
      <c r="BF45">
        <f t="shared" si="27"/>
        <v>0.61919999999999997</v>
      </c>
      <c r="BG45">
        <f t="shared" si="28"/>
        <v>0.61919999999999997</v>
      </c>
      <c r="BH45">
        <f t="shared" si="29"/>
        <v>0.61919999999999997</v>
      </c>
      <c r="BI45" s="38">
        <f t="shared" si="30"/>
        <v>3266.2799999999997</v>
      </c>
      <c r="BJ45">
        <f t="shared" si="5"/>
        <v>0</v>
      </c>
      <c r="BL45" s="1" t="str" cm="1">
        <f t="array" ref="BL45">IF(INDEX(Utilities!45:45,$B$15)="","",INDEX(Utilities!45:45,$B$15))</f>
        <v/>
      </c>
      <c r="BM45" s="1" t="str" cm="1">
        <f t="array" ref="BM45">IF(INDEX(Utilities!45:45,$B$15 + 6)="","",INDEX(Utilities!45:45,$B$15 + 6))</f>
        <v/>
      </c>
      <c r="BO45">
        <f t="shared" si="41"/>
        <v>2055</v>
      </c>
      <c r="BP45">
        <f t="shared" si="31"/>
        <v>2040</v>
      </c>
      <c r="BQ45" cm="1">
        <f t="array" ref="BQ45">IF(BP45&gt;=MAX($D$3:$D$100),MAX($D$3:$D$100),IF(BO45&lt;$D$3,$D$3,INDEX($D$3:$D$100,MATCH(BO45,$D$3:$D$100)+1)))</f>
        <v>2040</v>
      </c>
      <c r="BR45">
        <f t="shared" si="32"/>
        <v>4.5396000000000001</v>
      </c>
      <c r="BS45">
        <f t="shared" si="33"/>
        <v>4.5396000000000001</v>
      </c>
      <c r="BT45">
        <f t="shared" si="34"/>
        <v>4.5396000000000001</v>
      </c>
      <c r="BU45" s="38">
        <f t="shared" si="35"/>
        <v>23946.39</v>
      </c>
      <c r="BV45">
        <f t="shared" si="6"/>
        <v>0</v>
      </c>
    </row>
    <row r="46" spans="7:74" x14ac:dyDescent="0.25">
      <c r="G46">
        <f t="shared" si="36"/>
        <v>2056</v>
      </c>
      <c r="H46">
        <f t="shared" si="7"/>
        <v>2040</v>
      </c>
      <c r="I46" cm="1">
        <f t="array" ref="I46">IF(H46&gt;=MAX($D$3:$D$100),MAX($D$3:$D$100),IF(G46&lt;$D$3,$D$3,INDEX($D$3:$D$100,MATCH(G46,$D$3:$D$100)+1)))</f>
        <v>2040</v>
      </c>
      <c r="J46">
        <f t="shared" si="8"/>
        <v>6.8040000000000003E-2</v>
      </c>
      <c r="K46">
        <f t="shared" si="9"/>
        <v>6.8040000000000003E-2</v>
      </c>
      <c r="L46">
        <f t="shared" si="10"/>
        <v>6.8040000000000003E-2</v>
      </c>
      <c r="M46" s="38">
        <f t="shared" si="0"/>
        <v>358.911</v>
      </c>
      <c r="N46">
        <f t="shared" si="1"/>
        <v>0</v>
      </c>
      <c r="P46" s="1" t="str" cm="1">
        <f t="array" ref="P46">IF(INDEX(Utilities!46:46,$B$15)="","",INDEX(Utilities!46:46,$B$15))</f>
        <v/>
      </c>
      <c r="Q46" s="1" t="str" cm="1">
        <f t="array" ref="Q46">IF(INDEX(Utilities!46:46,$B$15 + 2)="","",INDEX(Utilities!46:46,$B$15 + 2))</f>
        <v/>
      </c>
      <c r="S46">
        <f t="shared" si="37"/>
        <v>2056</v>
      </c>
      <c r="T46">
        <f t="shared" si="11"/>
        <v>2040</v>
      </c>
      <c r="U46" cm="1">
        <f t="array" ref="U46">IF(T46&gt;=MAX($D$3:$D$100),MAX($D$3:$D$100),IF(S46&lt;$D$3,$D$3,INDEX($D$3:$D$100,MATCH(S46,$D$3:$D$100)+1)))</f>
        <v>2040</v>
      </c>
      <c r="V46">
        <f t="shared" si="12"/>
        <v>4.5720000000000003E-5</v>
      </c>
      <c r="W46">
        <f t="shared" si="13"/>
        <v>4.5720000000000003E-5</v>
      </c>
      <c r="X46">
        <f t="shared" si="14"/>
        <v>4.5720000000000003E-5</v>
      </c>
      <c r="Y46" s="38">
        <f t="shared" si="15"/>
        <v>0.24117300000000003</v>
      </c>
      <c r="Z46">
        <f t="shared" si="2"/>
        <v>0</v>
      </c>
      <c r="AB46" s="1" t="str" cm="1">
        <f t="array" ref="AB46">IF(INDEX(Utilities!46:46,$B$15)="","",INDEX(Utilities!46:46,$B$15))</f>
        <v/>
      </c>
      <c r="AC46" s="1" t="str" cm="1">
        <f t="array" ref="AC46">IF(INDEX(Utilities!46:46,$B$15 + 3)="","",INDEX(Utilities!46:46,$B$15 + 3))</f>
        <v/>
      </c>
      <c r="AE46">
        <f t="shared" si="38"/>
        <v>2056</v>
      </c>
      <c r="AF46">
        <f t="shared" si="16"/>
        <v>2040</v>
      </c>
      <c r="AG46" cm="1">
        <f t="array" ref="AG46">IF(AF46&gt;=MAX($D$3:$D$100),MAX($D$3:$D$100),IF(AE46&lt;$D$3,$D$3,INDEX($D$3:$D$100,MATCH(AE46,$D$3:$D$100)+1)))</f>
        <v>2040</v>
      </c>
      <c r="AH46">
        <f t="shared" si="17"/>
        <v>4.572E-4</v>
      </c>
      <c r="AI46">
        <f t="shared" si="18"/>
        <v>4.572E-4</v>
      </c>
      <c r="AJ46">
        <f t="shared" si="19"/>
        <v>4.572E-4</v>
      </c>
      <c r="AK46" s="38">
        <f t="shared" si="20"/>
        <v>2.4117299999999999</v>
      </c>
      <c r="AL46">
        <f t="shared" si="3"/>
        <v>0</v>
      </c>
      <c r="AN46" s="1" t="str" cm="1">
        <f t="array" ref="AN46">IF(INDEX(Utilities!46:46,$B$15)="","",INDEX(Utilities!46:46,$B$15))</f>
        <v/>
      </c>
      <c r="AO46" s="1" t="str" cm="1">
        <f t="array" ref="AO46">IF(INDEX(Utilities!46:46,$B$15 + 4)="","",INDEX(Utilities!46:46,$B$15 + 4))</f>
        <v/>
      </c>
      <c r="AQ46">
        <f t="shared" si="39"/>
        <v>2056</v>
      </c>
      <c r="AR46">
        <f t="shared" si="21"/>
        <v>2040</v>
      </c>
      <c r="AS46" cm="1">
        <f t="array" ref="AS46">IF(AR46&gt;=MAX($D$3:$D$100),MAX($D$3:$D$100),IF(AQ46&lt;$D$3,$D$3,INDEX($D$3:$D$100,MATCH(AQ46,$D$3:$D$100)+1)))</f>
        <v>2040</v>
      </c>
      <c r="AT46">
        <f t="shared" si="22"/>
        <v>9.6840000000000001E-5</v>
      </c>
      <c r="AU46">
        <f t="shared" si="23"/>
        <v>9.6840000000000001E-5</v>
      </c>
      <c r="AV46">
        <f t="shared" si="24"/>
        <v>9.6840000000000001E-5</v>
      </c>
      <c r="AW46" s="38">
        <f t="shared" si="25"/>
        <v>0.51083100000000004</v>
      </c>
      <c r="AX46">
        <f t="shared" si="4"/>
        <v>0</v>
      </c>
      <c r="AZ46" s="1" t="str" cm="1">
        <f t="array" ref="AZ46">IF(INDEX(Utilities!46:46,$B$15)="","",INDEX(Utilities!46:46,$B$15))</f>
        <v/>
      </c>
      <c r="BA46" s="1" t="str" cm="1">
        <f t="array" ref="BA46">IF(INDEX(Utilities!46:46,$B$15 + 5)="","",INDEX(Utilities!46:46,$B$15 + 5))</f>
        <v/>
      </c>
      <c r="BC46">
        <f t="shared" si="40"/>
        <v>2056</v>
      </c>
      <c r="BD46">
        <f t="shared" si="26"/>
        <v>2040</v>
      </c>
      <c r="BE46" cm="1">
        <f t="array" ref="BE46">IF(BD46&gt;=MAX($D$3:$D$100),MAX($D$3:$D$100),IF(BC46&lt;$D$3,$D$3,INDEX($D$3:$D$100,MATCH(BC46,$D$3:$D$100)+1)))</f>
        <v>2040</v>
      </c>
      <c r="BF46">
        <f t="shared" si="27"/>
        <v>0.61919999999999997</v>
      </c>
      <c r="BG46">
        <f t="shared" si="28"/>
        <v>0.61919999999999997</v>
      </c>
      <c r="BH46">
        <f t="shared" si="29"/>
        <v>0.61919999999999997</v>
      </c>
      <c r="BI46" s="38">
        <f t="shared" si="30"/>
        <v>3266.2799999999997</v>
      </c>
      <c r="BJ46">
        <f t="shared" si="5"/>
        <v>0</v>
      </c>
      <c r="BL46" s="1" t="str" cm="1">
        <f t="array" ref="BL46">IF(INDEX(Utilities!46:46,$B$15)="","",INDEX(Utilities!46:46,$B$15))</f>
        <v/>
      </c>
      <c r="BM46" s="1" t="str" cm="1">
        <f t="array" ref="BM46">IF(INDEX(Utilities!46:46,$B$15 + 6)="","",INDEX(Utilities!46:46,$B$15 + 6))</f>
        <v/>
      </c>
      <c r="BO46">
        <f t="shared" si="41"/>
        <v>2056</v>
      </c>
      <c r="BP46">
        <f t="shared" si="31"/>
        <v>2040</v>
      </c>
      <c r="BQ46" cm="1">
        <f t="array" ref="BQ46">IF(BP46&gt;=MAX($D$3:$D$100),MAX($D$3:$D$100),IF(BO46&lt;$D$3,$D$3,INDEX($D$3:$D$100,MATCH(BO46,$D$3:$D$100)+1)))</f>
        <v>2040</v>
      </c>
      <c r="BR46">
        <f t="shared" si="32"/>
        <v>4.5396000000000001</v>
      </c>
      <c r="BS46">
        <f t="shared" si="33"/>
        <v>4.5396000000000001</v>
      </c>
      <c r="BT46">
        <f t="shared" si="34"/>
        <v>4.5396000000000001</v>
      </c>
      <c r="BU46" s="38">
        <f t="shared" si="35"/>
        <v>23946.39</v>
      </c>
      <c r="BV46">
        <f t="shared" si="6"/>
        <v>0</v>
      </c>
    </row>
    <row r="47" spans="7:74" x14ac:dyDescent="0.25">
      <c r="G47">
        <f t="shared" si="36"/>
        <v>2057</v>
      </c>
      <c r="H47">
        <f t="shared" si="7"/>
        <v>2040</v>
      </c>
      <c r="I47" cm="1">
        <f t="array" ref="I47">IF(H47&gt;=MAX($D$3:$D$100),MAX($D$3:$D$100),IF(G47&lt;$D$3,$D$3,INDEX($D$3:$D$100,MATCH(G47,$D$3:$D$100)+1)))</f>
        <v>2040</v>
      </c>
      <c r="J47">
        <f t="shared" si="8"/>
        <v>6.8040000000000003E-2</v>
      </c>
      <c r="K47">
        <f t="shared" si="9"/>
        <v>6.8040000000000003E-2</v>
      </c>
      <c r="L47">
        <f t="shared" si="10"/>
        <v>6.8040000000000003E-2</v>
      </c>
      <c r="M47" s="38">
        <f t="shared" si="0"/>
        <v>358.911</v>
      </c>
      <c r="N47">
        <f t="shared" si="1"/>
        <v>0</v>
      </c>
      <c r="P47" s="1" t="str" cm="1">
        <f t="array" ref="P47">IF(INDEX(Utilities!47:47,$B$15)="","",INDEX(Utilities!47:47,$B$15))</f>
        <v/>
      </c>
      <c r="Q47" s="1" t="str" cm="1">
        <f t="array" ref="Q47">IF(INDEX(Utilities!47:47,$B$15 + 2)="","",INDEX(Utilities!47:47,$B$15 + 2))</f>
        <v/>
      </c>
      <c r="S47">
        <f t="shared" si="37"/>
        <v>2057</v>
      </c>
      <c r="T47">
        <f t="shared" si="11"/>
        <v>2040</v>
      </c>
      <c r="U47" cm="1">
        <f t="array" ref="U47">IF(T47&gt;=MAX($D$3:$D$100),MAX($D$3:$D$100),IF(S47&lt;$D$3,$D$3,INDEX($D$3:$D$100,MATCH(S47,$D$3:$D$100)+1)))</f>
        <v>2040</v>
      </c>
      <c r="V47">
        <f t="shared" si="12"/>
        <v>4.5720000000000003E-5</v>
      </c>
      <c r="W47">
        <f t="shared" si="13"/>
        <v>4.5720000000000003E-5</v>
      </c>
      <c r="X47">
        <f t="shared" si="14"/>
        <v>4.5720000000000003E-5</v>
      </c>
      <c r="Y47" s="38">
        <f t="shared" si="15"/>
        <v>0.24117300000000003</v>
      </c>
      <c r="Z47">
        <f t="shared" si="2"/>
        <v>0</v>
      </c>
      <c r="AB47" s="1" t="str" cm="1">
        <f t="array" ref="AB47">IF(INDEX(Utilities!47:47,$B$15)="","",INDEX(Utilities!47:47,$B$15))</f>
        <v/>
      </c>
      <c r="AC47" s="1" t="str" cm="1">
        <f t="array" ref="AC47">IF(INDEX(Utilities!47:47,$B$15 + 3)="","",INDEX(Utilities!47:47,$B$15 + 3))</f>
        <v/>
      </c>
      <c r="AE47">
        <f t="shared" si="38"/>
        <v>2057</v>
      </c>
      <c r="AF47">
        <f t="shared" si="16"/>
        <v>2040</v>
      </c>
      <c r="AG47" cm="1">
        <f t="array" ref="AG47">IF(AF47&gt;=MAX($D$3:$D$100),MAX($D$3:$D$100),IF(AE47&lt;$D$3,$D$3,INDEX($D$3:$D$100,MATCH(AE47,$D$3:$D$100)+1)))</f>
        <v>2040</v>
      </c>
      <c r="AH47">
        <f t="shared" si="17"/>
        <v>4.572E-4</v>
      </c>
      <c r="AI47">
        <f t="shared" si="18"/>
        <v>4.572E-4</v>
      </c>
      <c r="AJ47">
        <f t="shared" si="19"/>
        <v>4.572E-4</v>
      </c>
      <c r="AK47" s="38">
        <f t="shared" si="20"/>
        <v>2.4117299999999999</v>
      </c>
      <c r="AL47">
        <f t="shared" si="3"/>
        <v>0</v>
      </c>
      <c r="AN47" s="1" t="str" cm="1">
        <f t="array" ref="AN47">IF(INDEX(Utilities!47:47,$B$15)="","",INDEX(Utilities!47:47,$B$15))</f>
        <v/>
      </c>
      <c r="AO47" s="1" t="str" cm="1">
        <f t="array" ref="AO47">IF(INDEX(Utilities!47:47,$B$15 + 4)="","",INDEX(Utilities!47:47,$B$15 + 4))</f>
        <v/>
      </c>
      <c r="AQ47">
        <f t="shared" si="39"/>
        <v>2057</v>
      </c>
      <c r="AR47">
        <f t="shared" si="21"/>
        <v>2040</v>
      </c>
      <c r="AS47" cm="1">
        <f t="array" ref="AS47">IF(AR47&gt;=MAX($D$3:$D$100),MAX($D$3:$D$100),IF(AQ47&lt;$D$3,$D$3,INDEX($D$3:$D$100,MATCH(AQ47,$D$3:$D$100)+1)))</f>
        <v>2040</v>
      </c>
      <c r="AT47">
        <f t="shared" si="22"/>
        <v>9.6840000000000001E-5</v>
      </c>
      <c r="AU47">
        <f t="shared" si="23"/>
        <v>9.6840000000000001E-5</v>
      </c>
      <c r="AV47">
        <f t="shared" si="24"/>
        <v>9.6840000000000001E-5</v>
      </c>
      <c r="AW47" s="38">
        <f t="shared" si="25"/>
        <v>0.51083100000000004</v>
      </c>
      <c r="AX47">
        <f t="shared" si="4"/>
        <v>0</v>
      </c>
      <c r="AZ47" s="1" t="str" cm="1">
        <f t="array" ref="AZ47">IF(INDEX(Utilities!47:47,$B$15)="","",INDEX(Utilities!47:47,$B$15))</f>
        <v/>
      </c>
      <c r="BA47" s="1" t="str" cm="1">
        <f t="array" ref="BA47">IF(INDEX(Utilities!47:47,$B$15 + 5)="","",INDEX(Utilities!47:47,$B$15 + 5))</f>
        <v/>
      </c>
      <c r="BC47">
        <f t="shared" si="40"/>
        <v>2057</v>
      </c>
      <c r="BD47">
        <f t="shared" si="26"/>
        <v>2040</v>
      </c>
      <c r="BE47" cm="1">
        <f t="array" ref="BE47">IF(BD47&gt;=MAX($D$3:$D$100),MAX($D$3:$D$100),IF(BC47&lt;$D$3,$D$3,INDEX($D$3:$D$100,MATCH(BC47,$D$3:$D$100)+1)))</f>
        <v>2040</v>
      </c>
      <c r="BF47">
        <f t="shared" si="27"/>
        <v>0.61919999999999997</v>
      </c>
      <c r="BG47">
        <f t="shared" si="28"/>
        <v>0.61919999999999997</v>
      </c>
      <c r="BH47">
        <f t="shared" si="29"/>
        <v>0.61919999999999997</v>
      </c>
      <c r="BI47" s="38">
        <f t="shared" si="30"/>
        <v>3266.2799999999997</v>
      </c>
      <c r="BJ47">
        <f t="shared" si="5"/>
        <v>0</v>
      </c>
      <c r="BL47" s="1" t="str" cm="1">
        <f t="array" ref="BL47">IF(INDEX(Utilities!47:47,$B$15)="","",INDEX(Utilities!47:47,$B$15))</f>
        <v/>
      </c>
      <c r="BM47" s="1" t="str" cm="1">
        <f t="array" ref="BM47">IF(INDEX(Utilities!47:47,$B$15 + 6)="","",INDEX(Utilities!47:47,$B$15 + 6))</f>
        <v/>
      </c>
      <c r="BO47">
        <f t="shared" si="41"/>
        <v>2057</v>
      </c>
      <c r="BP47">
        <f t="shared" si="31"/>
        <v>2040</v>
      </c>
      <c r="BQ47" cm="1">
        <f t="array" ref="BQ47">IF(BP47&gt;=MAX($D$3:$D$100),MAX($D$3:$D$100),IF(BO47&lt;$D$3,$D$3,INDEX($D$3:$D$100,MATCH(BO47,$D$3:$D$100)+1)))</f>
        <v>2040</v>
      </c>
      <c r="BR47">
        <f t="shared" si="32"/>
        <v>4.5396000000000001</v>
      </c>
      <c r="BS47">
        <f t="shared" si="33"/>
        <v>4.5396000000000001</v>
      </c>
      <c r="BT47">
        <f t="shared" si="34"/>
        <v>4.5396000000000001</v>
      </c>
      <c r="BU47" s="38">
        <f t="shared" si="35"/>
        <v>23946.39</v>
      </c>
      <c r="BV47">
        <f t="shared" si="6"/>
        <v>0</v>
      </c>
    </row>
    <row r="48" spans="7:74" x14ac:dyDescent="0.25">
      <c r="G48">
        <f t="shared" si="36"/>
        <v>2058</v>
      </c>
      <c r="H48">
        <f t="shared" si="7"/>
        <v>2040</v>
      </c>
      <c r="I48" cm="1">
        <f t="array" ref="I48">IF(H48&gt;=MAX($D$3:$D$100),MAX($D$3:$D$100),IF(G48&lt;$D$3,$D$3,INDEX($D$3:$D$100,MATCH(G48,$D$3:$D$100)+1)))</f>
        <v>2040</v>
      </c>
      <c r="J48">
        <f t="shared" si="8"/>
        <v>6.8040000000000003E-2</v>
      </c>
      <c r="K48">
        <f t="shared" si="9"/>
        <v>6.8040000000000003E-2</v>
      </c>
      <c r="L48">
        <f t="shared" si="10"/>
        <v>6.8040000000000003E-2</v>
      </c>
      <c r="M48" s="38">
        <f t="shared" si="0"/>
        <v>358.911</v>
      </c>
      <c r="N48">
        <f t="shared" si="1"/>
        <v>0</v>
      </c>
      <c r="P48" s="1" t="str" cm="1">
        <f t="array" ref="P48">IF(INDEX(Utilities!48:48,$B$15)="","",INDEX(Utilities!48:48,$B$15))</f>
        <v/>
      </c>
      <c r="Q48" s="1" t="str" cm="1">
        <f t="array" ref="Q48">IF(INDEX(Utilities!48:48,$B$15 + 2)="","",INDEX(Utilities!48:48,$B$15 + 2))</f>
        <v/>
      </c>
      <c r="S48">
        <f t="shared" si="37"/>
        <v>2058</v>
      </c>
      <c r="T48">
        <f t="shared" si="11"/>
        <v>2040</v>
      </c>
      <c r="U48" cm="1">
        <f t="array" ref="U48">IF(T48&gt;=MAX($D$3:$D$100),MAX($D$3:$D$100),IF(S48&lt;$D$3,$D$3,INDEX($D$3:$D$100,MATCH(S48,$D$3:$D$100)+1)))</f>
        <v>2040</v>
      </c>
      <c r="V48">
        <f t="shared" si="12"/>
        <v>4.5720000000000003E-5</v>
      </c>
      <c r="W48">
        <f t="shared" si="13"/>
        <v>4.5720000000000003E-5</v>
      </c>
      <c r="X48">
        <f t="shared" si="14"/>
        <v>4.5720000000000003E-5</v>
      </c>
      <c r="Y48" s="38">
        <f t="shared" si="15"/>
        <v>0.24117300000000003</v>
      </c>
      <c r="Z48">
        <f t="shared" si="2"/>
        <v>0</v>
      </c>
      <c r="AB48" s="1" t="str" cm="1">
        <f t="array" ref="AB48">IF(INDEX(Utilities!48:48,$B$15)="","",INDEX(Utilities!48:48,$B$15))</f>
        <v/>
      </c>
      <c r="AC48" s="1" t="str" cm="1">
        <f t="array" ref="AC48">IF(INDEX(Utilities!48:48,$B$15 + 3)="","",INDEX(Utilities!48:48,$B$15 + 3))</f>
        <v/>
      </c>
      <c r="AE48">
        <f t="shared" si="38"/>
        <v>2058</v>
      </c>
      <c r="AF48">
        <f t="shared" si="16"/>
        <v>2040</v>
      </c>
      <c r="AG48" cm="1">
        <f t="array" ref="AG48">IF(AF48&gt;=MAX($D$3:$D$100),MAX($D$3:$D$100),IF(AE48&lt;$D$3,$D$3,INDEX($D$3:$D$100,MATCH(AE48,$D$3:$D$100)+1)))</f>
        <v>2040</v>
      </c>
      <c r="AH48">
        <f t="shared" si="17"/>
        <v>4.572E-4</v>
      </c>
      <c r="AI48">
        <f t="shared" si="18"/>
        <v>4.572E-4</v>
      </c>
      <c r="AJ48">
        <f t="shared" si="19"/>
        <v>4.572E-4</v>
      </c>
      <c r="AK48" s="38">
        <f t="shared" si="20"/>
        <v>2.4117299999999999</v>
      </c>
      <c r="AL48">
        <f t="shared" si="3"/>
        <v>0</v>
      </c>
      <c r="AN48" s="1" t="str" cm="1">
        <f t="array" ref="AN48">IF(INDEX(Utilities!48:48,$B$15)="","",INDEX(Utilities!48:48,$B$15))</f>
        <v/>
      </c>
      <c r="AO48" s="1" t="str" cm="1">
        <f t="array" ref="AO48">IF(INDEX(Utilities!48:48,$B$15 + 4)="","",INDEX(Utilities!48:48,$B$15 + 4))</f>
        <v/>
      </c>
      <c r="AQ48">
        <f t="shared" si="39"/>
        <v>2058</v>
      </c>
      <c r="AR48">
        <f t="shared" si="21"/>
        <v>2040</v>
      </c>
      <c r="AS48" cm="1">
        <f t="array" ref="AS48">IF(AR48&gt;=MAX($D$3:$D$100),MAX($D$3:$D$100),IF(AQ48&lt;$D$3,$D$3,INDEX($D$3:$D$100,MATCH(AQ48,$D$3:$D$100)+1)))</f>
        <v>2040</v>
      </c>
      <c r="AT48">
        <f t="shared" si="22"/>
        <v>9.6840000000000001E-5</v>
      </c>
      <c r="AU48">
        <f t="shared" si="23"/>
        <v>9.6840000000000001E-5</v>
      </c>
      <c r="AV48">
        <f t="shared" si="24"/>
        <v>9.6840000000000001E-5</v>
      </c>
      <c r="AW48" s="38">
        <f t="shared" si="25"/>
        <v>0.51083100000000004</v>
      </c>
      <c r="AX48">
        <f t="shared" si="4"/>
        <v>0</v>
      </c>
      <c r="AZ48" s="1" t="str" cm="1">
        <f t="array" ref="AZ48">IF(INDEX(Utilities!48:48,$B$15)="","",INDEX(Utilities!48:48,$B$15))</f>
        <v/>
      </c>
      <c r="BA48" s="1" t="str" cm="1">
        <f t="array" ref="BA48">IF(INDEX(Utilities!48:48,$B$15 + 5)="","",INDEX(Utilities!48:48,$B$15 + 5))</f>
        <v/>
      </c>
      <c r="BC48">
        <f t="shared" si="40"/>
        <v>2058</v>
      </c>
      <c r="BD48">
        <f t="shared" si="26"/>
        <v>2040</v>
      </c>
      <c r="BE48" cm="1">
        <f t="array" ref="BE48">IF(BD48&gt;=MAX($D$3:$D$100),MAX($D$3:$D$100),IF(BC48&lt;$D$3,$D$3,INDEX($D$3:$D$100,MATCH(BC48,$D$3:$D$100)+1)))</f>
        <v>2040</v>
      </c>
      <c r="BF48">
        <f t="shared" si="27"/>
        <v>0.61919999999999997</v>
      </c>
      <c r="BG48">
        <f t="shared" si="28"/>
        <v>0.61919999999999997</v>
      </c>
      <c r="BH48">
        <f t="shared" si="29"/>
        <v>0.61919999999999997</v>
      </c>
      <c r="BI48" s="38">
        <f t="shared" si="30"/>
        <v>3266.2799999999997</v>
      </c>
      <c r="BJ48">
        <f t="shared" si="5"/>
        <v>0</v>
      </c>
      <c r="BL48" s="1" t="str" cm="1">
        <f t="array" ref="BL48">IF(INDEX(Utilities!48:48,$B$15)="","",INDEX(Utilities!48:48,$B$15))</f>
        <v/>
      </c>
      <c r="BM48" s="1" t="str" cm="1">
        <f t="array" ref="BM48">IF(INDEX(Utilities!48:48,$B$15 + 6)="","",INDEX(Utilities!48:48,$B$15 + 6))</f>
        <v/>
      </c>
      <c r="BO48">
        <f t="shared" si="41"/>
        <v>2058</v>
      </c>
      <c r="BP48">
        <f t="shared" si="31"/>
        <v>2040</v>
      </c>
      <c r="BQ48" cm="1">
        <f t="array" ref="BQ48">IF(BP48&gt;=MAX($D$3:$D$100),MAX($D$3:$D$100),IF(BO48&lt;$D$3,$D$3,INDEX($D$3:$D$100,MATCH(BO48,$D$3:$D$100)+1)))</f>
        <v>2040</v>
      </c>
      <c r="BR48">
        <f t="shared" si="32"/>
        <v>4.5396000000000001</v>
      </c>
      <c r="BS48">
        <f t="shared" si="33"/>
        <v>4.5396000000000001</v>
      </c>
      <c r="BT48">
        <f t="shared" si="34"/>
        <v>4.5396000000000001</v>
      </c>
      <c r="BU48" s="38">
        <f t="shared" si="35"/>
        <v>23946.39</v>
      </c>
      <c r="BV48">
        <f t="shared" si="6"/>
        <v>0</v>
      </c>
    </row>
    <row r="49" spans="7:74" x14ac:dyDescent="0.25">
      <c r="G49">
        <f t="shared" si="36"/>
        <v>2059</v>
      </c>
      <c r="H49">
        <f t="shared" si="7"/>
        <v>2040</v>
      </c>
      <c r="I49" cm="1">
        <f t="array" ref="I49">IF(H49&gt;=MAX($D$3:$D$100),MAX($D$3:$D$100),IF(G49&lt;$D$3,$D$3,INDEX($D$3:$D$100,MATCH(G49,$D$3:$D$100)+1)))</f>
        <v>2040</v>
      </c>
      <c r="J49">
        <f t="shared" si="8"/>
        <v>6.8040000000000003E-2</v>
      </c>
      <c r="K49">
        <f t="shared" si="9"/>
        <v>6.8040000000000003E-2</v>
      </c>
      <c r="L49">
        <f t="shared" si="10"/>
        <v>6.8040000000000003E-2</v>
      </c>
      <c r="M49" s="38">
        <f t="shared" si="0"/>
        <v>358.911</v>
      </c>
      <c r="N49">
        <f t="shared" si="1"/>
        <v>0</v>
      </c>
      <c r="P49" s="1" t="str" cm="1">
        <f t="array" ref="P49">IF(INDEX(Utilities!49:49,$B$15)="","",INDEX(Utilities!49:49,$B$15))</f>
        <v/>
      </c>
      <c r="Q49" s="1" t="str" cm="1">
        <f t="array" ref="Q49">IF(INDEX(Utilities!49:49,$B$15 + 2)="","",INDEX(Utilities!49:49,$B$15 + 2))</f>
        <v/>
      </c>
      <c r="S49">
        <f t="shared" si="37"/>
        <v>2059</v>
      </c>
      <c r="T49">
        <f t="shared" si="11"/>
        <v>2040</v>
      </c>
      <c r="U49" cm="1">
        <f t="array" ref="U49">IF(T49&gt;=MAX($D$3:$D$100),MAX($D$3:$D$100),IF(S49&lt;$D$3,$D$3,INDEX($D$3:$D$100,MATCH(S49,$D$3:$D$100)+1)))</f>
        <v>2040</v>
      </c>
      <c r="V49">
        <f t="shared" si="12"/>
        <v>4.5720000000000003E-5</v>
      </c>
      <c r="W49">
        <f t="shared" si="13"/>
        <v>4.5720000000000003E-5</v>
      </c>
      <c r="X49">
        <f t="shared" si="14"/>
        <v>4.5720000000000003E-5</v>
      </c>
      <c r="Y49" s="38">
        <f t="shared" si="15"/>
        <v>0.24117300000000003</v>
      </c>
      <c r="Z49">
        <f t="shared" si="2"/>
        <v>0</v>
      </c>
      <c r="AB49" s="1" t="str" cm="1">
        <f t="array" ref="AB49">IF(INDEX(Utilities!49:49,$B$15)="","",INDEX(Utilities!49:49,$B$15))</f>
        <v/>
      </c>
      <c r="AC49" s="1" t="str" cm="1">
        <f t="array" ref="AC49">IF(INDEX(Utilities!49:49,$B$15 + 3)="","",INDEX(Utilities!49:49,$B$15 + 3))</f>
        <v/>
      </c>
      <c r="AE49">
        <f t="shared" si="38"/>
        <v>2059</v>
      </c>
      <c r="AF49">
        <f t="shared" si="16"/>
        <v>2040</v>
      </c>
      <c r="AG49" cm="1">
        <f t="array" ref="AG49">IF(AF49&gt;=MAX($D$3:$D$100),MAX($D$3:$D$100),IF(AE49&lt;$D$3,$D$3,INDEX($D$3:$D$100,MATCH(AE49,$D$3:$D$100)+1)))</f>
        <v>2040</v>
      </c>
      <c r="AH49">
        <f t="shared" si="17"/>
        <v>4.572E-4</v>
      </c>
      <c r="AI49">
        <f t="shared" si="18"/>
        <v>4.572E-4</v>
      </c>
      <c r="AJ49">
        <f t="shared" si="19"/>
        <v>4.572E-4</v>
      </c>
      <c r="AK49" s="38">
        <f t="shared" si="20"/>
        <v>2.4117299999999999</v>
      </c>
      <c r="AL49">
        <f t="shared" si="3"/>
        <v>0</v>
      </c>
      <c r="AN49" s="1" t="str" cm="1">
        <f t="array" ref="AN49">IF(INDEX(Utilities!49:49,$B$15)="","",INDEX(Utilities!49:49,$B$15))</f>
        <v/>
      </c>
      <c r="AO49" s="1" t="str" cm="1">
        <f t="array" ref="AO49">IF(INDEX(Utilities!49:49,$B$15 + 4)="","",INDEX(Utilities!49:49,$B$15 + 4))</f>
        <v/>
      </c>
      <c r="AQ49">
        <f t="shared" si="39"/>
        <v>2059</v>
      </c>
      <c r="AR49">
        <f t="shared" si="21"/>
        <v>2040</v>
      </c>
      <c r="AS49" cm="1">
        <f t="array" ref="AS49">IF(AR49&gt;=MAX($D$3:$D$100),MAX($D$3:$D$100),IF(AQ49&lt;$D$3,$D$3,INDEX($D$3:$D$100,MATCH(AQ49,$D$3:$D$100)+1)))</f>
        <v>2040</v>
      </c>
      <c r="AT49">
        <f t="shared" si="22"/>
        <v>9.6840000000000001E-5</v>
      </c>
      <c r="AU49">
        <f t="shared" si="23"/>
        <v>9.6840000000000001E-5</v>
      </c>
      <c r="AV49">
        <f t="shared" si="24"/>
        <v>9.6840000000000001E-5</v>
      </c>
      <c r="AW49" s="38">
        <f t="shared" si="25"/>
        <v>0.51083100000000004</v>
      </c>
      <c r="AX49">
        <f t="shared" si="4"/>
        <v>0</v>
      </c>
      <c r="AZ49" s="1" t="str" cm="1">
        <f t="array" ref="AZ49">IF(INDEX(Utilities!49:49,$B$15)="","",INDEX(Utilities!49:49,$B$15))</f>
        <v/>
      </c>
      <c r="BA49" s="1" t="str" cm="1">
        <f t="array" ref="BA49">IF(INDEX(Utilities!49:49,$B$15 + 5)="","",INDEX(Utilities!49:49,$B$15 + 5))</f>
        <v/>
      </c>
      <c r="BC49">
        <f t="shared" si="40"/>
        <v>2059</v>
      </c>
      <c r="BD49">
        <f t="shared" si="26"/>
        <v>2040</v>
      </c>
      <c r="BE49" cm="1">
        <f t="array" ref="BE49">IF(BD49&gt;=MAX($D$3:$D$100),MAX($D$3:$D$100),IF(BC49&lt;$D$3,$D$3,INDEX($D$3:$D$100,MATCH(BC49,$D$3:$D$100)+1)))</f>
        <v>2040</v>
      </c>
      <c r="BF49">
        <f t="shared" si="27"/>
        <v>0.61919999999999997</v>
      </c>
      <c r="BG49">
        <f t="shared" si="28"/>
        <v>0.61919999999999997</v>
      </c>
      <c r="BH49">
        <f t="shared" si="29"/>
        <v>0.61919999999999997</v>
      </c>
      <c r="BI49" s="38">
        <f t="shared" si="30"/>
        <v>3266.2799999999997</v>
      </c>
      <c r="BJ49">
        <f t="shared" si="5"/>
        <v>0</v>
      </c>
      <c r="BL49" s="1" t="str" cm="1">
        <f t="array" ref="BL49">IF(INDEX(Utilities!49:49,$B$15)="","",INDEX(Utilities!49:49,$B$15))</f>
        <v/>
      </c>
      <c r="BM49" s="1" t="str" cm="1">
        <f t="array" ref="BM49">IF(INDEX(Utilities!49:49,$B$15 + 6)="","",INDEX(Utilities!49:49,$B$15 + 6))</f>
        <v/>
      </c>
      <c r="BO49">
        <f t="shared" si="41"/>
        <v>2059</v>
      </c>
      <c r="BP49">
        <f t="shared" si="31"/>
        <v>2040</v>
      </c>
      <c r="BQ49" cm="1">
        <f t="array" ref="BQ49">IF(BP49&gt;=MAX($D$3:$D$100),MAX($D$3:$D$100),IF(BO49&lt;$D$3,$D$3,INDEX($D$3:$D$100,MATCH(BO49,$D$3:$D$100)+1)))</f>
        <v>2040</v>
      </c>
      <c r="BR49">
        <f t="shared" si="32"/>
        <v>4.5396000000000001</v>
      </c>
      <c r="BS49">
        <f t="shared" si="33"/>
        <v>4.5396000000000001</v>
      </c>
      <c r="BT49">
        <f t="shared" si="34"/>
        <v>4.5396000000000001</v>
      </c>
      <c r="BU49" s="38">
        <f t="shared" si="35"/>
        <v>23946.39</v>
      </c>
      <c r="BV49">
        <f t="shared" si="6"/>
        <v>0</v>
      </c>
    </row>
    <row r="50" spans="7:74" x14ac:dyDescent="0.25">
      <c r="G50">
        <f t="shared" si="36"/>
        <v>2060</v>
      </c>
      <c r="H50">
        <f t="shared" si="7"/>
        <v>2040</v>
      </c>
      <c r="I50" cm="1">
        <f t="array" ref="I50">IF(H50&gt;=MAX($D$3:$D$100),MAX($D$3:$D$100),IF(G50&lt;$D$3,$D$3,INDEX($D$3:$D$100,MATCH(G50,$D$3:$D$100)+1)))</f>
        <v>2040</v>
      </c>
      <c r="J50">
        <f t="shared" si="8"/>
        <v>6.8040000000000003E-2</v>
      </c>
      <c r="K50">
        <f t="shared" si="9"/>
        <v>6.8040000000000003E-2</v>
      </c>
      <c r="L50">
        <f t="shared" si="10"/>
        <v>6.8040000000000003E-2</v>
      </c>
      <c r="M50" s="38">
        <f t="shared" si="0"/>
        <v>358.911</v>
      </c>
      <c r="N50">
        <f t="shared" si="1"/>
        <v>0</v>
      </c>
      <c r="P50" s="1" t="str" cm="1">
        <f t="array" ref="P50">IF(INDEX(Utilities!50:50,$B$15)="","",INDEX(Utilities!50:50,$B$15))</f>
        <v/>
      </c>
      <c r="Q50" s="1" t="str" cm="1">
        <f t="array" ref="Q50">IF(INDEX(Utilities!50:50,$B$15 + 2)="","",INDEX(Utilities!50:50,$B$15 + 2))</f>
        <v/>
      </c>
      <c r="S50">
        <f t="shared" si="37"/>
        <v>2060</v>
      </c>
      <c r="T50">
        <f t="shared" si="11"/>
        <v>2040</v>
      </c>
      <c r="U50" cm="1">
        <f t="array" ref="U50">IF(T50&gt;=MAX($D$3:$D$100),MAX($D$3:$D$100),IF(S50&lt;$D$3,$D$3,INDEX($D$3:$D$100,MATCH(S50,$D$3:$D$100)+1)))</f>
        <v>2040</v>
      </c>
      <c r="V50">
        <f t="shared" si="12"/>
        <v>4.5720000000000003E-5</v>
      </c>
      <c r="W50">
        <f t="shared" si="13"/>
        <v>4.5720000000000003E-5</v>
      </c>
      <c r="X50">
        <f t="shared" si="14"/>
        <v>4.5720000000000003E-5</v>
      </c>
      <c r="Y50" s="38">
        <f t="shared" si="15"/>
        <v>0.24117300000000003</v>
      </c>
      <c r="Z50">
        <f t="shared" si="2"/>
        <v>0</v>
      </c>
      <c r="AB50" s="1" t="str" cm="1">
        <f t="array" ref="AB50">IF(INDEX(Utilities!50:50,$B$15)="","",INDEX(Utilities!50:50,$B$15))</f>
        <v/>
      </c>
      <c r="AC50" s="1" t="str" cm="1">
        <f t="array" ref="AC50">IF(INDEX(Utilities!50:50,$B$15 + 3)="","",INDEX(Utilities!50:50,$B$15 + 3))</f>
        <v/>
      </c>
      <c r="AE50">
        <f t="shared" si="38"/>
        <v>2060</v>
      </c>
      <c r="AF50">
        <f t="shared" si="16"/>
        <v>2040</v>
      </c>
      <c r="AG50" cm="1">
        <f t="array" ref="AG50">IF(AF50&gt;=MAX($D$3:$D$100),MAX($D$3:$D$100),IF(AE50&lt;$D$3,$D$3,INDEX($D$3:$D$100,MATCH(AE50,$D$3:$D$100)+1)))</f>
        <v>2040</v>
      </c>
      <c r="AH50">
        <f t="shared" si="17"/>
        <v>4.572E-4</v>
      </c>
      <c r="AI50">
        <f t="shared" si="18"/>
        <v>4.572E-4</v>
      </c>
      <c r="AJ50">
        <f t="shared" si="19"/>
        <v>4.572E-4</v>
      </c>
      <c r="AK50" s="38">
        <f t="shared" si="20"/>
        <v>2.4117299999999999</v>
      </c>
      <c r="AL50">
        <f t="shared" si="3"/>
        <v>0</v>
      </c>
      <c r="AN50" s="1" t="str" cm="1">
        <f t="array" ref="AN50">IF(INDEX(Utilities!50:50,$B$15)="","",INDEX(Utilities!50:50,$B$15))</f>
        <v/>
      </c>
      <c r="AO50" s="1" t="str" cm="1">
        <f t="array" ref="AO50">IF(INDEX(Utilities!50:50,$B$15 + 4)="","",INDEX(Utilities!50:50,$B$15 + 4))</f>
        <v/>
      </c>
      <c r="AQ50">
        <f t="shared" si="39"/>
        <v>2060</v>
      </c>
      <c r="AR50">
        <f t="shared" si="21"/>
        <v>2040</v>
      </c>
      <c r="AS50" cm="1">
        <f t="array" ref="AS50">IF(AR50&gt;=MAX($D$3:$D$100),MAX($D$3:$D$100),IF(AQ50&lt;$D$3,$D$3,INDEX($D$3:$D$100,MATCH(AQ50,$D$3:$D$100)+1)))</f>
        <v>2040</v>
      </c>
      <c r="AT50">
        <f t="shared" si="22"/>
        <v>9.6840000000000001E-5</v>
      </c>
      <c r="AU50">
        <f t="shared" si="23"/>
        <v>9.6840000000000001E-5</v>
      </c>
      <c r="AV50">
        <f t="shared" si="24"/>
        <v>9.6840000000000001E-5</v>
      </c>
      <c r="AW50" s="38">
        <f t="shared" si="25"/>
        <v>0.51083100000000004</v>
      </c>
      <c r="AX50">
        <f t="shared" si="4"/>
        <v>0</v>
      </c>
      <c r="AZ50" s="1" t="str" cm="1">
        <f t="array" ref="AZ50">IF(INDEX(Utilities!50:50,$B$15)="","",INDEX(Utilities!50:50,$B$15))</f>
        <v/>
      </c>
      <c r="BA50" s="1" t="str" cm="1">
        <f t="array" ref="BA50">IF(INDEX(Utilities!50:50,$B$15 + 5)="","",INDEX(Utilities!50:50,$B$15 + 5))</f>
        <v/>
      </c>
      <c r="BC50">
        <f t="shared" si="40"/>
        <v>2060</v>
      </c>
      <c r="BD50">
        <f t="shared" si="26"/>
        <v>2040</v>
      </c>
      <c r="BE50" cm="1">
        <f t="array" ref="BE50">IF(BD50&gt;=MAX($D$3:$D$100),MAX($D$3:$D$100),IF(BC50&lt;$D$3,$D$3,INDEX($D$3:$D$100,MATCH(BC50,$D$3:$D$100)+1)))</f>
        <v>2040</v>
      </c>
      <c r="BF50">
        <f t="shared" si="27"/>
        <v>0.61919999999999997</v>
      </c>
      <c r="BG50">
        <f t="shared" si="28"/>
        <v>0.61919999999999997</v>
      </c>
      <c r="BH50">
        <f t="shared" si="29"/>
        <v>0.61919999999999997</v>
      </c>
      <c r="BI50" s="38">
        <f t="shared" si="30"/>
        <v>3266.2799999999997</v>
      </c>
      <c r="BJ50">
        <f t="shared" si="5"/>
        <v>0</v>
      </c>
      <c r="BL50" s="1" t="str" cm="1">
        <f t="array" ref="BL50">IF(INDEX(Utilities!50:50,$B$15)="","",INDEX(Utilities!50:50,$B$15))</f>
        <v/>
      </c>
      <c r="BM50" s="1" t="str" cm="1">
        <f t="array" ref="BM50">IF(INDEX(Utilities!50:50,$B$15 + 6)="","",INDEX(Utilities!50:50,$B$15 + 6))</f>
        <v/>
      </c>
      <c r="BO50">
        <f t="shared" si="41"/>
        <v>2060</v>
      </c>
      <c r="BP50">
        <f t="shared" si="31"/>
        <v>2040</v>
      </c>
      <c r="BQ50" cm="1">
        <f t="array" ref="BQ50">IF(BP50&gt;=MAX($D$3:$D$100),MAX($D$3:$D$100),IF(BO50&lt;$D$3,$D$3,INDEX($D$3:$D$100,MATCH(BO50,$D$3:$D$100)+1)))</f>
        <v>2040</v>
      </c>
      <c r="BR50">
        <f t="shared" si="32"/>
        <v>4.5396000000000001</v>
      </c>
      <c r="BS50">
        <f t="shared" si="33"/>
        <v>4.5396000000000001</v>
      </c>
      <c r="BT50">
        <f t="shared" si="34"/>
        <v>4.5396000000000001</v>
      </c>
      <c r="BU50" s="38">
        <f t="shared" si="35"/>
        <v>23946.39</v>
      </c>
      <c r="BV50">
        <f t="shared" si="6"/>
        <v>0</v>
      </c>
    </row>
    <row r="51" spans="7:74" x14ac:dyDescent="0.25">
      <c r="G51">
        <f t="shared" si="36"/>
        <v>2061</v>
      </c>
      <c r="H51">
        <f t="shared" si="7"/>
        <v>2040</v>
      </c>
      <c r="I51" cm="1">
        <f t="array" ref="I51">IF(H51&gt;=MAX($D$3:$D$100),MAX($D$3:$D$100),IF(G51&lt;$D$3,$D$3,INDEX($D$3:$D$100,MATCH(G51,$D$3:$D$100)+1)))</f>
        <v>2040</v>
      </c>
      <c r="J51">
        <f t="shared" si="8"/>
        <v>6.8040000000000003E-2</v>
      </c>
      <c r="K51">
        <f t="shared" si="9"/>
        <v>6.8040000000000003E-2</v>
      </c>
      <c r="L51">
        <f t="shared" si="10"/>
        <v>6.8040000000000003E-2</v>
      </c>
      <c r="M51" s="38">
        <f t="shared" si="0"/>
        <v>358.911</v>
      </c>
      <c r="N51">
        <f t="shared" si="1"/>
        <v>0</v>
      </c>
      <c r="P51" s="1" t="str" cm="1">
        <f t="array" ref="P51">IF(INDEX(Utilities!51:51,$B$15)="","",INDEX(Utilities!51:51,$B$15))</f>
        <v/>
      </c>
      <c r="Q51" s="1" t="str" cm="1">
        <f t="array" ref="Q51">IF(INDEX(Utilities!51:51,$B$15 + 2)="","",INDEX(Utilities!51:51,$B$15 + 2))</f>
        <v/>
      </c>
      <c r="S51">
        <f t="shared" si="37"/>
        <v>2061</v>
      </c>
      <c r="T51">
        <f t="shared" si="11"/>
        <v>2040</v>
      </c>
      <c r="U51" cm="1">
        <f t="array" ref="U51">IF(T51&gt;=MAX($D$3:$D$100),MAX($D$3:$D$100),IF(S51&lt;$D$3,$D$3,INDEX($D$3:$D$100,MATCH(S51,$D$3:$D$100)+1)))</f>
        <v>2040</v>
      </c>
      <c r="V51">
        <f t="shared" si="12"/>
        <v>4.5720000000000003E-5</v>
      </c>
      <c r="W51">
        <f t="shared" si="13"/>
        <v>4.5720000000000003E-5</v>
      </c>
      <c r="X51">
        <f t="shared" si="14"/>
        <v>4.5720000000000003E-5</v>
      </c>
      <c r="Y51" s="38">
        <f t="shared" si="15"/>
        <v>0.24117300000000003</v>
      </c>
      <c r="Z51">
        <f t="shared" si="2"/>
        <v>0</v>
      </c>
      <c r="AB51" s="1" t="str" cm="1">
        <f t="array" ref="AB51">IF(INDEX(Utilities!51:51,$B$15)="","",INDEX(Utilities!51:51,$B$15))</f>
        <v/>
      </c>
      <c r="AC51" s="1" t="str" cm="1">
        <f t="array" ref="AC51">IF(INDEX(Utilities!51:51,$B$15 + 3)="","",INDEX(Utilities!51:51,$B$15 + 3))</f>
        <v/>
      </c>
      <c r="AE51">
        <f t="shared" si="38"/>
        <v>2061</v>
      </c>
      <c r="AF51">
        <f t="shared" si="16"/>
        <v>2040</v>
      </c>
      <c r="AG51" cm="1">
        <f t="array" ref="AG51">IF(AF51&gt;=MAX($D$3:$D$100),MAX($D$3:$D$100),IF(AE51&lt;$D$3,$D$3,INDEX($D$3:$D$100,MATCH(AE51,$D$3:$D$100)+1)))</f>
        <v>2040</v>
      </c>
      <c r="AH51">
        <f t="shared" si="17"/>
        <v>4.572E-4</v>
      </c>
      <c r="AI51">
        <f t="shared" si="18"/>
        <v>4.572E-4</v>
      </c>
      <c r="AJ51">
        <f t="shared" si="19"/>
        <v>4.572E-4</v>
      </c>
      <c r="AK51" s="38">
        <f t="shared" si="20"/>
        <v>2.4117299999999999</v>
      </c>
      <c r="AL51">
        <f t="shared" si="3"/>
        <v>0</v>
      </c>
      <c r="AN51" s="1" t="str" cm="1">
        <f t="array" ref="AN51">IF(INDEX(Utilities!51:51,$B$15)="","",INDEX(Utilities!51:51,$B$15))</f>
        <v/>
      </c>
      <c r="AO51" s="1" t="str" cm="1">
        <f t="array" ref="AO51">IF(INDEX(Utilities!51:51,$B$15 + 4)="","",INDEX(Utilities!51:51,$B$15 + 4))</f>
        <v/>
      </c>
      <c r="AQ51">
        <f t="shared" si="39"/>
        <v>2061</v>
      </c>
      <c r="AR51">
        <f t="shared" si="21"/>
        <v>2040</v>
      </c>
      <c r="AS51" cm="1">
        <f t="array" ref="AS51">IF(AR51&gt;=MAX($D$3:$D$100),MAX($D$3:$D$100),IF(AQ51&lt;$D$3,$D$3,INDEX($D$3:$D$100,MATCH(AQ51,$D$3:$D$100)+1)))</f>
        <v>2040</v>
      </c>
      <c r="AT51">
        <f t="shared" si="22"/>
        <v>9.6840000000000001E-5</v>
      </c>
      <c r="AU51">
        <f t="shared" si="23"/>
        <v>9.6840000000000001E-5</v>
      </c>
      <c r="AV51">
        <f t="shared" si="24"/>
        <v>9.6840000000000001E-5</v>
      </c>
      <c r="AW51" s="38">
        <f t="shared" si="25"/>
        <v>0.51083100000000004</v>
      </c>
      <c r="AX51">
        <f t="shared" si="4"/>
        <v>0</v>
      </c>
      <c r="AZ51" s="1" t="str" cm="1">
        <f t="array" ref="AZ51">IF(INDEX(Utilities!51:51,$B$15)="","",INDEX(Utilities!51:51,$B$15))</f>
        <v/>
      </c>
      <c r="BA51" s="1" t="str" cm="1">
        <f t="array" ref="BA51">IF(INDEX(Utilities!51:51,$B$15 + 5)="","",INDEX(Utilities!51:51,$B$15 + 5))</f>
        <v/>
      </c>
      <c r="BC51">
        <f t="shared" si="40"/>
        <v>2061</v>
      </c>
      <c r="BD51">
        <f t="shared" si="26"/>
        <v>2040</v>
      </c>
      <c r="BE51" cm="1">
        <f t="array" ref="BE51">IF(BD51&gt;=MAX($D$3:$D$100),MAX($D$3:$D$100),IF(BC51&lt;$D$3,$D$3,INDEX($D$3:$D$100,MATCH(BC51,$D$3:$D$100)+1)))</f>
        <v>2040</v>
      </c>
      <c r="BF51">
        <f t="shared" si="27"/>
        <v>0.61919999999999997</v>
      </c>
      <c r="BG51">
        <f t="shared" si="28"/>
        <v>0.61919999999999997</v>
      </c>
      <c r="BH51">
        <f t="shared" si="29"/>
        <v>0.61919999999999997</v>
      </c>
      <c r="BI51" s="38">
        <f t="shared" si="30"/>
        <v>3266.2799999999997</v>
      </c>
      <c r="BJ51">
        <f t="shared" si="5"/>
        <v>0</v>
      </c>
      <c r="BL51" s="1" t="str" cm="1">
        <f t="array" ref="BL51">IF(INDEX(Utilities!51:51,$B$15)="","",INDEX(Utilities!51:51,$B$15))</f>
        <v/>
      </c>
      <c r="BM51" s="1" t="str" cm="1">
        <f t="array" ref="BM51">IF(INDEX(Utilities!51:51,$B$15 + 6)="","",INDEX(Utilities!51:51,$B$15 + 6))</f>
        <v/>
      </c>
      <c r="BO51">
        <f t="shared" si="41"/>
        <v>2061</v>
      </c>
      <c r="BP51">
        <f t="shared" si="31"/>
        <v>2040</v>
      </c>
      <c r="BQ51" cm="1">
        <f t="array" ref="BQ51">IF(BP51&gt;=MAX($D$3:$D$100),MAX($D$3:$D$100),IF(BO51&lt;$D$3,$D$3,INDEX($D$3:$D$100,MATCH(BO51,$D$3:$D$100)+1)))</f>
        <v>2040</v>
      </c>
      <c r="BR51">
        <f t="shared" si="32"/>
        <v>4.5396000000000001</v>
      </c>
      <c r="BS51">
        <f t="shared" si="33"/>
        <v>4.5396000000000001</v>
      </c>
      <c r="BT51">
        <f t="shared" si="34"/>
        <v>4.5396000000000001</v>
      </c>
      <c r="BU51" s="38">
        <f t="shared" si="35"/>
        <v>23946.39</v>
      </c>
      <c r="BV51">
        <f t="shared" si="6"/>
        <v>0</v>
      </c>
    </row>
    <row r="52" spans="7:74" x14ac:dyDescent="0.25">
      <c r="G52">
        <f t="shared" si="36"/>
        <v>2062</v>
      </c>
      <c r="H52">
        <f t="shared" si="7"/>
        <v>2040</v>
      </c>
      <c r="I52" cm="1">
        <f t="array" ref="I52">IF(H52&gt;=MAX($D$3:$D$100),MAX($D$3:$D$100),IF(G52&lt;$D$3,$D$3,INDEX($D$3:$D$100,MATCH(G52,$D$3:$D$100)+1)))</f>
        <v>2040</v>
      </c>
      <c r="J52">
        <f t="shared" si="8"/>
        <v>6.8040000000000003E-2</v>
      </c>
      <c r="K52">
        <f t="shared" si="9"/>
        <v>6.8040000000000003E-2</v>
      </c>
      <c r="L52">
        <f t="shared" si="10"/>
        <v>6.8040000000000003E-2</v>
      </c>
      <c r="M52" s="38">
        <f t="shared" si="0"/>
        <v>358.911</v>
      </c>
      <c r="N52">
        <f t="shared" si="1"/>
        <v>0</v>
      </c>
      <c r="P52" s="1" t="str" cm="1">
        <f t="array" ref="P52">IF(INDEX(Utilities!52:52,$B$15)="","",INDEX(Utilities!52:52,$B$15))</f>
        <v/>
      </c>
      <c r="Q52" s="1" t="str" cm="1">
        <f t="array" ref="Q52">IF(INDEX(Utilities!52:52,$B$15 + 2)="","",INDEX(Utilities!52:52,$B$15 + 2))</f>
        <v/>
      </c>
      <c r="S52">
        <f t="shared" si="37"/>
        <v>2062</v>
      </c>
      <c r="T52">
        <f t="shared" si="11"/>
        <v>2040</v>
      </c>
      <c r="U52" cm="1">
        <f t="array" ref="U52">IF(T52&gt;=MAX($D$3:$D$100),MAX($D$3:$D$100),IF(S52&lt;$D$3,$D$3,INDEX($D$3:$D$100,MATCH(S52,$D$3:$D$100)+1)))</f>
        <v>2040</v>
      </c>
      <c r="V52">
        <f t="shared" si="12"/>
        <v>4.5720000000000003E-5</v>
      </c>
      <c r="W52">
        <f t="shared" si="13"/>
        <v>4.5720000000000003E-5</v>
      </c>
      <c r="X52">
        <f t="shared" si="14"/>
        <v>4.5720000000000003E-5</v>
      </c>
      <c r="Y52" s="38">
        <f t="shared" si="15"/>
        <v>0.24117300000000003</v>
      </c>
      <c r="Z52">
        <f t="shared" si="2"/>
        <v>0</v>
      </c>
      <c r="AE52">
        <f t="shared" si="38"/>
        <v>2062</v>
      </c>
      <c r="AF52">
        <f t="shared" si="16"/>
        <v>2040</v>
      </c>
      <c r="AG52" cm="1">
        <f t="array" ref="AG52">IF(AF52&gt;=MAX($D$3:$D$100),MAX($D$3:$D$100),IF(AE52&lt;$D$3,$D$3,INDEX($D$3:$D$100,MATCH(AE52,$D$3:$D$100)+1)))</f>
        <v>2040</v>
      </c>
      <c r="AH52">
        <f t="shared" si="17"/>
        <v>4.572E-4</v>
      </c>
      <c r="AI52">
        <f t="shared" si="18"/>
        <v>4.572E-4</v>
      </c>
      <c r="AJ52">
        <f t="shared" si="19"/>
        <v>4.572E-4</v>
      </c>
      <c r="AK52" s="38">
        <f t="shared" si="20"/>
        <v>2.4117299999999999</v>
      </c>
      <c r="AL52">
        <f t="shared" si="3"/>
        <v>0</v>
      </c>
      <c r="AN52" s="1" t="str" cm="1">
        <f t="array" ref="AN52">IF(INDEX(Utilities!52:52,$B$15)="","",INDEX(Utilities!52:52,$B$15))</f>
        <v/>
      </c>
      <c r="AO52" s="1" t="str" cm="1">
        <f t="array" ref="AO52">IF(INDEX(Utilities!52:52,$B$15 + 4)="","",INDEX(Utilities!52:52,$B$15 + 4))</f>
        <v/>
      </c>
      <c r="AQ52">
        <f t="shared" si="39"/>
        <v>2062</v>
      </c>
      <c r="AR52">
        <f t="shared" si="21"/>
        <v>2040</v>
      </c>
      <c r="AS52" cm="1">
        <f t="array" ref="AS52">IF(AR52&gt;=MAX($D$3:$D$100),MAX($D$3:$D$100),IF(AQ52&lt;$D$3,$D$3,INDEX($D$3:$D$100,MATCH(AQ52,$D$3:$D$100)+1)))</f>
        <v>2040</v>
      </c>
      <c r="AT52">
        <f t="shared" si="22"/>
        <v>9.6840000000000001E-5</v>
      </c>
      <c r="AU52">
        <f t="shared" si="23"/>
        <v>9.6840000000000001E-5</v>
      </c>
      <c r="AV52">
        <f t="shared" si="24"/>
        <v>9.6840000000000001E-5</v>
      </c>
      <c r="AW52" s="38">
        <f t="shared" si="25"/>
        <v>0.51083100000000004</v>
      </c>
      <c r="AX52">
        <f t="shared" si="4"/>
        <v>0</v>
      </c>
      <c r="AZ52" s="1" t="str" cm="1">
        <f t="array" ref="AZ52">IF(INDEX(Utilities!52:52,$B$15)="","",INDEX(Utilities!52:52,$B$15))</f>
        <v/>
      </c>
      <c r="BA52" s="1" t="str" cm="1">
        <f t="array" ref="BA52">IF(INDEX(Utilities!52:52,$B$15 + 5)="","",INDEX(Utilities!52:52,$B$15 + 5))</f>
        <v/>
      </c>
      <c r="BC52">
        <f t="shared" si="40"/>
        <v>2062</v>
      </c>
      <c r="BD52">
        <f t="shared" si="26"/>
        <v>2040</v>
      </c>
      <c r="BE52" cm="1">
        <f t="array" ref="BE52">IF(BD52&gt;=MAX($D$3:$D$100),MAX($D$3:$D$100),IF(BC52&lt;$D$3,$D$3,INDEX($D$3:$D$100,MATCH(BC52,$D$3:$D$100)+1)))</f>
        <v>2040</v>
      </c>
      <c r="BF52">
        <f t="shared" si="27"/>
        <v>0.61919999999999997</v>
      </c>
      <c r="BG52">
        <f t="shared" si="28"/>
        <v>0.61919999999999997</v>
      </c>
      <c r="BH52">
        <f t="shared" si="29"/>
        <v>0.61919999999999997</v>
      </c>
      <c r="BI52" s="38">
        <f t="shared" si="30"/>
        <v>3266.2799999999997</v>
      </c>
      <c r="BJ52">
        <f t="shared" si="5"/>
        <v>0</v>
      </c>
      <c r="BL52" s="1" t="str" cm="1">
        <f t="array" ref="BL52">IF(INDEX(Utilities!52:52,$B$15)="","",INDEX(Utilities!52:52,$B$15))</f>
        <v/>
      </c>
      <c r="BM52" s="1" t="str" cm="1">
        <f t="array" ref="BM52">IF(INDEX(Utilities!52:52,$B$15 + 6)="","",INDEX(Utilities!52:52,$B$15 + 6))</f>
        <v/>
      </c>
      <c r="BO52">
        <f t="shared" si="41"/>
        <v>2062</v>
      </c>
      <c r="BP52">
        <f t="shared" si="31"/>
        <v>2040</v>
      </c>
      <c r="BQ52" cm="1">
        <f t="array" ref="BQ52">IF(BP52&gt;=MAX($D$3:$D$100),MAX($D$3:$D$100),IF(BO52&lt;$D$3,$D$3,INDEX($D$3:$D$100,MATCH(BO52,$D$3:$D$100)+1)))</f>
        <v>2040</v>
      </c>
      <c r="BR52">
        <f t="shared" si="32"/>
        <v>4.5396000000000001</v>
      </c>
      <c r="BS52">
        <f t="shared" si="33"/>
        <v>4.5396000000000001</v>
      </c>
      <c r="BT52">
        <f t="shared" si="34"/>
        <v>4.5396000000000001</v>
      </c>
      <c r="BU52" s="38">
        <f t="shared" si="35"/>
        <v>23946.39</v>
      </c>
      <c r="BV52">
        <f t="shared" si="6"/>
        <v>0</v>
      </c>
    </row>
    <row r="53" spans="7:74" x14ac:dyDescent="0.25">
      <c r="G53">
        <f t="shared" si="36"/>
        <v>2063</v>
      </c>
      <c r="H53">
        <f t="shared" si="7"/>
        <v>2040</v>
      </c>
      <c r="I53" cm="1">
        <f t="array" ref="I53">IF(H53&gt;=MAX($D$3:$D$100),MAX($D$3:$D$100),IF(G53&lt;$D$3,$D$3,INDEX($D$3:$D$100,MATCH(G53,$D$3:$D$100)+1)))</f>
        <v>2040</v>
      </c>
      <c r="J53">
        <f t="shared" si="8"/>
        <v>6.8040000000000003E-2</v>
      </c>
      <c r="K53">
        <f t="shared" si="9"/>
        <v>6.8040000000000003E-2</v>
      </c>
      <c r="L53">
        <f t="shared" si="10"/>
        <v>6.8040000000000003E-2</v>
      </c>
      <c r="M53" s="38">
        <f t="shared" si="0"/>
        <v>358.911</v>
      </c>
      <c r="N53">
        <f t="shared" si="1"/>
        <v>0</v>
      </c>
      <c r="P53" s="1" t="str" cm="1">
        <f t="array" ref="P53">IF(INDEX(Utilities!53:53,$B$15)="","",INDEX(Utilities!53:53,$B$15))</f>
        <v/>
      </c>
      <c r="Q53" s="1" t="str" cm="1">
        <f t="array" ref="Q53">IF(INDEX(Utilities!53:53,$B$15 + 2)="","",INDEX(Utilities!53:53,$B$15 + 2))</f>
        <v/>
      </c>
      <c r="S53">
        <f t="shared" si="37"/>
        <v>2063</v>
      </c>
      <c r="T53">
        <f t="shared" si="11"/>
        <v>2040</v>
      </c>
      <c r="U53" cm="1">
        <f t="array" ref="U53">IF(T53&gt;=MAX($D$3:$D$100),MAX($D$3:$D$100),IF(S53&lt;$D$3,$D$3,INDEX($D$3:$D$100,MATCH(S53,$D$3:$D$100)+1)))</f>
        <v>2040</v>
      </c>
      <c r="V53">
        <f t="shared" si="12"/>
        <v>4.5720000000000003E-5</v>
      </c>
      <c r="W53">
        <f t="shared" si="13"/>
        <v>4.5720000000000003E-5</v>
      </c>
      <c r="X53">
        <f t="shared" si="14"/>
        <v>4.5720000000000003E-5</v>
      </c>
      <c r="Y53" s="38">
        <f t="shared" si="15"/>
        <v>0.24117300000000003</v>
      </c>
      <c r="Z53">
        <f t="shared" si="2"/>
        <v>0</v>
      </c>
      <c r="AE53">
        <f t="shared" si="38"/>
        <v>2063</v>
      </c>
      <c r="AF53">
        <f t="shared" si="16"/>
        <v>2040</v>
      </c>
      <c r="AG53" cm="1">
        <f t="array" ref="AG53">IF(AF53&gt;=MAX($D$3:$D$100),MAX($D$3:$D$100),IF(AE53&lt;$D$3,$D$3,INDEX($D$3:$D$100,MATCH(AE53,$D$3:$D$100)+1)))</f>
        <v>2040</v>
      </c>
      <c r="AH53">
        <f t="shared" si="17"/>
        <v>4.572E-4</v>
      </c>
      <c r="AI53">
        <f t="shared" si="18"/>
        <v>4.572E-4</v>
      </c>
      <c r="AJ53">
        <f t="shared" si="19"/>
        <v>4.572E-4</v>
      </c>
      <c r="AK53" s="38">
        <f t="shared" si="20"/>
        <v>2.4117299999999999</v>
      </c>
      <c r="AL53">
        <f t="shared" si="3"/>
        <v>0</v>
      </c>
      <c r="AN53" s="1" t="str" cm="1">
        <f t="array" ref="AN53">IF(INDEX(Utilities!53:53,$B$15)="","",INDEX(Utilities!53:53,$B$15))</f>
        <v/>
      </c>
      <c r="AO53" s="1" t="str" cm="1">
        <f t="array" ref="AO53">IF(INDEX(Utilities!53:53,$B$15 + 4)="","",INDEX(Utilities!53:53,$B$15 + 4))</f>
        <v/>
      </c>
      <c r="AQ53">
        <f t="shared" si="39"/>
        <v>2063</v>
      </c>
      <c r="AR53">
        <f t="shared" si="21"/>
        <v>2040</v>
      </c>
      <c r="AS53" cm="1">
        <f t="array" ref="AS53">IF(AR53&gt;=MAX($D$3:$D$100),MAX($D$3:$D$100),IF(AQ53&lt;$D$3,$D$3,INDEX($D$3:$D$100,MATCH(AQ53,$D$3:$D$100)+1)))</f>
        <v>2040</v>
      </c>
      <c r="AT53">
        <f t="shared" si="22"/>
        <v>9.6840000000000001E-5</v>
      </c>
      <c r="AU53">
        <f t="shared" si="23"/>
        <v>9.6840000000000001E-5</v>
      </c>
      <c r="AV53">
        <f t="shared" si="24"/>
        <v>9.6840000000000001E-5</v>
      </c>
      <c r="AW53" s="38">
        <f t="shared" si="25"/>
        <v>0.51083100000000004</v>
      </c>
      <c r="AX53">
        <f t="shared" si="4"/>
        <v>0</v>
      </c>
      <c r="AZ53" s="1" t="str" cm="1">
        <f t="array" ref="AZ53">IF(INDEX(Utilities!53:53,$B$15)="","",INDEX(Utilities!53:53,$B$15))</f>
        <v/>
      </c>
      <c r="BA53" s="1" t="str" cm="1">
        <f t="array" ref="BA53">IF(INDEX(Utilities!53:53,$B$15 + 5)="","",INDEX(Utilities!53:53,$B$15 + 5))</f>
        <v/>
      </c>
      <c r="BC53">
        <f t="shared" si="40"/>
        <v>2063</v>
      </c>
      <c r="BD53">
        <f t="shared" si="26"/>
        <v>2040</v>
      </c>
      <c r="BE53" cm="1">
        <f t="array" ref="BE53">IF(BD53&gt;=MAX($D$3:$D$100),MAX($D$3:$D$100),IF(BC53&lt;$D$3,$D$3,INDEX($D$3:$D$100,MATCH(BC53,$D$3:$D$100)+1)))</f>
        <v>2040</v>
      </c>
      <c r="BF53">
        <f t="shared" si="27"/>
        <v>0.61919999999999997</v>
      </c>
      <c r="BG53">
        <f t="shared" si="28"/>
        <v>0.61919999999999997</v>
      </c>
      <c r="BH53">
        <f t="shared" si="29"/>
        <v>0.61919999999999997</v>
      </c>
      <c r="BI53" s="38">
        <f t="shared" si="30"/>
        <v>3266.2799999999997</v>
      </c>
      <c r="BJ53">
        <f t="shared" si="5"/>
        <v>0</v>
      </c>
      <c r="BL53" s="1" t="str" cm="1">
        <f t="array" ref="BL53">IF(INDEX(Utilities!53:53,$B$15)="","",INDEX(Utilities!53:53,$B$15))</f>
        <v/>
      </c>
      <c r="BM53" s="1" t="str" cm="1">
        <f t="array" ref="BM53">IF(INDEX(Utilities!53:53,$B$15 + 6)="","",INDEX(Utilities!53:53,$B$15 + 6))</f>
        <v/>
      </c>
      <c r="BO53">
        <f t="shared" si="41"/>
        <v>2063</v>
      </c>
      <c r="BP53">
        <f t="shared" si="31"/>
        <v>2040</v>
      </c>
      <c r="BQ53" cm="1">
        <f t="array" ref="BQ53">IF(BP53&gt;=MAX($D$3:$D$100),MAX($D$3:$D$100),IF(BO53&lt;$D$3,$D$3,INDEX($D$3:$D$100,MATCH(BO53,$D$3:$D$100)+1)))</f>
        <v>2040</v>
      </c>
      <c r="BR53">
        <f t="shared" si="32"/>
        <v>4.5396000000000001</v>
      </c>
      <c r="BS53">
        <f t="shared" si="33"/>
        <v>4.5396000000000001</v>
      </c>
      <c r="BT53">
        <f t="shared" si="34"/>
        <v>4.5396000000000001</v>
      </c>
      <c r="BU53" s="38">
        <f t="shared" si="35"/>
        <v>23946.39</v>
      </c>
      <c r="BV53">
        <f t="shared" si="6"/>
        <v>0</v>
      </c>
    </row>
    <row r="54" spans="7:74" x14ac:dyDescent="0.25">
      <c r="G54">
        <f t="shared" si="36"/>
        <v>2064</v>
      </c>
      <c r="H54">
        <f t="shared" si="7"/>
        <v>2040</v>
      </c>
      <c r="I54" cm="1">
        <f t="array" ref="I54">IF(H54&gt;=MAX($D$3:$D$100),MAX($D$3:$D$100),IF(G54&lt;$D$3,$D$3,INDEX($D$3:$D$100,MATCH(G54,$D$3:$D$100)+1)))</f>
        <v>2040</v>
      </c>
      <c r="J54">
        <f t="shared" si="8"/>
        <v>6.8040000000000003E-2</v>
      </c>
      <c r="K54">
        <f t="shared" si="9"/>
        <v>6.8040000000000003E-2</v>
      </c>
      <c r="L54">
        <f t="shared" si="10"/>
        <v>6.8040000000000003E-2</v>
      </c>
      <c r="M54" s="38">
        <f t="shared" si="0"/>
        <v>358.911</v>
      </c>
      <c r="N54">
        <f t="shared" si="1"/>
        <v>0</v>
      </c>
      <c r="P54" s="1" t="str" cm="1">
        <f t="array" ref="P54">IF(INDEX(Utilities!54:54,$B$15)="","",INDEX(Utilities!54:54,$B$15))</f>
        <v/>
      </c>
      <c r="Q54" s="1" t="str" cm="1">
        <f t="array" ref="Q54">IF(INDEX(Utilities!54:54,$B$15 + 2)="","",INDEX(Utilities!54:54,$B$15 + 2))</f>
        <v/>
      </c>
      <c r="S54">
        <f t="shared" si="37"/>
        <v>2064</v>
      </c>
      <c r="T54">
        <f t="shared" si="11"/>
        <v>2040</v>
      </c>
      <c r="U54" cm="1">
        <f t="array" ref="U54">IF(T54&gt;=MAX($D$3:$D$100),MAX($D$3:$D$100),IF(S54&lt;$D$3,$D$3,INDEX($D$3:$D$100,MATCH(S54,$D$3:$D$100)+1)))</f>
        <v>2040</v>
      </c>
      <c r="V54">
        <f t="shared" si="12"/>
        <v>4.5720000000000003E-5</v>
      </c>
      <c r="W54">
        <f t="shared" si="13"/>
        <v>4.5720000000000003E-5</v>
      </c>
      <c r="X54">
        <f t="shared" si="14"/>
        <v>4.5720000000000003E-5</v>
      </c>
      <c r="Y54" s="38">
        <f t="shared" si="15"/>
        <v>0.24117300000000003</v>
      </c>
      <c r="Z54">
        <f t="shared" si="2"/>
        <v>0</v>
      </c>
      <c r="AE54">
        <f t="shared" si="38"/>
        <v>2064</v>
      </c>
      <c r="AF54">
        <f t="shared" si="16"/>
        <v>2040</v>
      </c>
      <c r="AG54" cm="1">
        <f t="array" ref="AG54">IF(AF54&gt;=MAX($D$3:$D$100),MAX($D$3:$D$100),IF(AE54&lt;$D$3,$D$3,INDEX($D$3:$D$100,MATCH(AE54,$D$3:$D$100)+1)))</f>
        <v>2040</v>
      </c>
      <c r="AH54">
        <f t="shared" si="17"/>
        <v>4.572E-4</v>
      </c>
      <c r="AI54">
        <f t="shared" si="18"/>
        <v>4.572E-4</v>
      </c>
      <c r="AJ54">
        <f t="shared" si="19"/>
        <v>4.572E-4</v>
      </c>
      <c r="AK54" s="38">
        <f t="shared" si="20"/>
        <v>2.4117299999999999</v>
      </c>
      <c r="AL54">
        <f t="shared" si="3"/>
        <v>0</v>
      </c>
      <c r="AN54" s="1" t="str" cm="1">
        <f t="array" ref="AN54">IF(INDEX(Utilities!54:54,$B$15)="","",INDEX(Utilities!54:54,$B$15))</f>
        <v/>
      </c>
      <c r="AO54" s="1" t="str" cm="1">
        <f t="array" ref="AO54">IF(INDEX(Utilities!54:54,$B$15 + 4)="","",INDEX(Utilities!54:54,$B$15 + 4))</f>
        <v/>
      </c>
      <c r="AQ54">
        <f t="shared" si="39"/>
        <v>2064</v>
      </c>
      <c r="AR54">
        <f t="shared" si="21"/>
        <v>2040</v>
      </c>
      <c r="AS54" cm="1">
        <f t="array" ref="AS54">IF(AR54&gt;=MAX($D$3:$D$100),MAX($D$3:$D$100),IF(AQ54&lt;$D$3,$D$3,INDEX($D$3:$D$100,MATCH(AQ54,$D$3:$D$100)+1)))</f>
        <v>2040</v>
      </c>
      <c r="AT54">
        <f t="shared" si="22"/>
        <v>9.6840000000000001E-5</v>
      </c>
      <c r="AU54">
        <f t="shared" si="23"/>
        <v>9.6840000000000001E-5</v>
      </c>
      <c r="AV54">
        <f t="shared" si="24"/>
        <v>9.6840000000000001E-5</v>
      </c>
      <c r="AW54" s="38">
        <f t="shared" si="25"/>
        <v>0.51083100000000004</v>
      </c>
      <c r="AX54">
        <f t="shared" si="4"/>
        <v>0</v>
      </c>
      <c r="AZ54" s="1" t="str" cm="1">
        <f t="array" ref="AZ54">IF(INDEX(Utilities!54:54,$B$15)="","",INDEX(Utilities!54:54,$B$15))</f>
        <v/>
      </c>
      <c r="BA54" s="1" t="str" cm="1">
        <f t="array" ref="BA54">IF(INDEX(Utilities!54:54,$B$15 + 5)="","",INDEX(Utilities!54:54,$B$15 + 5))</f>
        <v/>
      </c>
      <c r="BC54">
        <f t="shared" si="40"/>
        <v>2064</v>
      </c>
      <c r="BD54">
        <f t="shared" si="26"/>
        <v>2040</v>
      </c>
      <c r="BE54" cm="1">
        <f t="array" ref="BE54">IF(BD54&gt;=MAX($D$3:$D$100),MAX($D$3:$D$100),IF(BC54&lt;$D$3,$D$3,INDEX($D$3:$D$100,MATCH(BC54,$D$3:$D$100)+1)))</f>
        <v>2040</v>
      </c>
      <c r="BF54">
        <f t="shared" si="27"/>
        <v>0.61919999999999997</v>
      </c>
      <c r="BG54">
        <f t="shared" si="28"/>
        <v>0.61919999999999997</v>
      </c>
      <c r="BH54">
        <f t="shared" si="29"/>
        <v>0.61919999999999997</v>
      </c>
      <c r="BI54" s="38">
        <f t="shared" si="30"/>
        <v>3266.2799999999997</v>
      </c>
      <c r="BJ54">
        <f t="shared" si="5"/>
        <v>0</v>
      </c>
      <c r="BL54" s="1" t="str" cm="1">
        <f t="array" ref="BL54">IF(INDEX(Utilities!54:54,$B$15)="","",INDEX(Utilities!54:54,$B$15))</f>
        <v/>
      </c>
      <c r="BM54" s="1" t="str" cm="1">
        <f t="array" ref="BM54">IF(INDEX(Utilities!54:54,$B$15 + 6)="","",INDEX(Utilities!54:54,$B$15 + 6))</f>
        <v/>
      </c>
      <c r="BO54">
        <f t="shared" si="41"/>
        <v>2064</v>
      </c>
      <c r="BP54">
        <f t="shared" si="31"/>
        <v>2040</v>
      </c>
      <c r="BQ54" cm="1">
        <f t="array" ref="BQ54">IF(BP54&gt;=MAX($D$3:$D$100),MAX($D$3:$D$100),IF(BO54&lt;$D$3,$D$3,INDEX($D$3:$D$100,MATCH(BO54,$D$3:$D$100)+1)))</f>
        <v>2040</v>
      </c>
      <c r="BR54">
        <f t="shared" si="32"/>
        <v>4.5396000000000001</v>
      </c>
      <c r="BS54">
        <f t="shared" si="33"/>
        <v>4.5396000000000001</v>
      </c>
      <c r="BT54">
        <f t="shared" si="34"/>
        <v>4.5396000000000001</v>
      </c>
      <c r="BU54" s="38">
        <f t="shared" si="35"/>
        <v>23946.39</v>
      </c>
      <c r="BV54">
        <f t="shared" si="6"/>
        <v>0</v>
      </c>
    </row>
    <row r="55" spans="7:74" x14ac:dyDescent="0.25">
      <c r="G55">
        <f t="shared" si="36"/>
        <v>2065</v>
      </c>
      <c r="H55">
        <f t="shared" si="7"/>
        <v>2040</v>
      </c>
      <c r="I55" cm="1">
        <f t="array" ref="I55">IF(H55&gt;=MAX($D$3:$D$100),MAX($D$3:$D$100),IF(G55&lt;$D$3,$D$3,INDEX($D$3:$D$100,MATCH(G55,$D$3:$D$100)+1)))</f>
        <v>2040</v>
      </c>
      <c r="J55">
        <f t="shared" si="8"/>
        <v>6.8040000000000003E-2</v>
      </c>
      <c r="K55">
        <f t="shared" si="9"/>
        <v>6.8040000000000003E-2</v>
      </c>
      <c r="L55">
        <f t="shared" si="10"/>
        <v>6.8040000000000003E-2</v>
      </c>
      <c r="M55" s="38">
        <f t="shared" si="0"/>
        <v>358.911</v>
      </c>
      <c r="N55">
        <f t="shared" si="1"/>
        <v>0</v>
      </c>
      <c r="P55" s="1" t="str" cm="1">
        <f t="array" ref="P55">IF(INDEX(Utilities!55:55,$B$15)="","",INDEX(Utilities!55:55,$B$15))</f>
        <v/>
      </c>
      <c r="Q55" s="1" t="str" cm="1">
        <f t="array" ref="Q55">IF(INDEX(Utilities!55:55,$B$15 + 2)="","",INDEX(Utilities!55:55,$B$15 + 2))</f>
        <v/>
      </c>
      <c r="S55">
        <f t="shared" si="37"/>
        <v>2065</v>
      </c>
      <c r="T55">
        <f t="shared" si="11"/>
        <v>2040</v>
      </c>
      <c r="U55" cm="1">
        <f t="array" ref="U55">IF(T55&gt;=MAX($D$3:$D$100),MAX($D$3:$D$100),IF(S55&lt;$D$3,$D$3,INDEX($D$3:$D$100,MATCH(S55,$D$3:$D$100)+1)))</f>
        <v>2040</v>
      </c>
      <c r="V55">
        <f t="shared" si="12"/>
        <v>4.5720000000000003E-5</v>
      </c>
      <c r="W55">
        <f t="shared" si="13"/>
        <v>4.5720000000000003E-5</v>
      </c>
      <c r="X55">
        <f t="shared" si="14"/>
        <v>4.5720000000000003E-5</v>
      </c>
      <c r="Y55" s="38">
        <f t="shared" si="15"/>
        <v>0.24117300000000003</v>
      </c>
      <c r="Z55">
        <f t="shared" si="2"/>
        <v>0</v>
      </c>
      <c r="AE55">
        <f t="shared" si="38"/>
        <v>2065</v>
      </c>
      <c r="AF55">
        <f t="shared" si="16"/>
        <v>2040</v>
      </c>
      <c r="AG55" cm="1">
        <f t="array" ref="AG55">IF(AF55&gt;=MAX($D$3:$D$100),MAX($D$3:$D$100),IF(AE55&lt;$D$3,$D$3,INDEX($D$3:$D$100,MATCH(AE55,$D$3:$D$100)+1)))</f>
        <v>2040</v>
      </c>
      <c r="AH55">
        <f t="shared" si="17"/>
        <v>4.572E-4</v>
      </c>
      <c r="AI55">
        <f t="shared" si="18"/>
        <v>4.572E-4</v>
      </c>
      <c r="AJ55">
        <f t="shared" si="19"/>
        <v>4.572E-4</v>
      </c>
      <c r="AK55" s="38">
        <f t="shared" si="20"/>
        <v>2.4117299999999999</v>
      </c>
      <c r="AL55">
        <f t="shared" si="3"/>
        <v>0</v>
      </c>
      <c r="AN55" s="1" t="str" cm="1">
        <f t="array" ref="AN55">IF(INDEX(Utilities!55:55,$B$15)="","",INDEX(Utilities!55:55,$B$15))</f>
        <v/>
      </c>
      <c r="AO55" s="1" t="str" cm="1">
        <f t="array" ref="AO55">IF(INDEX(Utilities!55:55,$B$15 + 4)="","",INDEX(Utilities!55:55,$B$15 + 4))</f>
        <v/>
      </c>
      <c r="AQ55">
        <f t="shared" si="39"/>
        <v>2065</v>
      </c>
      <c r="AR55">
        <f t="shared" si="21"/>
        <v>2040</v>
      </c>
      <c r="AS55" cm="1">
        <f t="array" ref="AS55">IF(AR55&gt;=MAX($D$3:$D$100),MAX($D$3:$D$100),IF(AQ55&lt;$D$3,$D$3,INDEX($D$3:$D$100,MATCH(AQ55,$D$3:$D$100)+1)))</f>
        <v>2040</v>
      </c>
      <c r="AT55">
        <f t="shared" si="22"/>
        <v>9.6840000000000001E-5</v>
      </c>
      <c r="AU55">
        <f t="shared" si="23"/>
        <v>9.6840000000000001E-5</v>
      </c>
      <c r="AV55">
        <f t="shared" si="24"/>
        <v>9.6840000000000001E-5</v>
      </c>
      <c r="AW55" s="38">
        <f t="shared" si="25"/>
        <v>0.51083100000000004</v>
      </c>
      <c r="AX55">
        <f t="shared" si="4"/>
        <v>0</v>
      </c>
      <c r="AZ55" s="1" t="str" cm="1">
        <f t="array" ref="AZ55">IF(INDEX(Utilities!55:55,$B$15)="","",INDEX(Utilities!55:55,$B$15))</f>
        <v/>
      </c>
      <c r="BA55" s="1" t="str" cm="1">
        <f t="array" ref="BA55">IF(INDEX(Utilities!55:55,$B$15 + 5)="","",INDEX(Utilities!55:55,$B$15 + 5))</f>
        <v/>
      </c>
      <c r="BC55">
        <f t="shared" si="40"/>
        <v>2065</v>
      </c>
      <c r="BD55">
        <f t="shared" si="26"/>
        <v>2040</v>
      </c>
      <c r="BE55" cm="1">
        <f t="array" ref="BE55">IF(BD55&gt;=MAX($D$3:$D$100),MAX($D$3:$D$100),IF(BC55&lt;$D$3,$D$3,INDEX($D$3:$D$100,MATCH(BC55,$D$3:$D$100)+1)))</f>
        <v>2040</v>
      </c>
      <c r="BF55">
        <f t="shared" si="27"/>
        <v>0.61919999999999997</v>
      </c>
      <c r="BG55">
        <f t="shared" si="28"/>
        <v>0.61919999999999997</v>
      </c>
      <c r="BH55">
        <f t="shared" si="29"/>
        <v>0.61919999999999997</v>
      </c>
      <c r="BI55" s="38">
        <f t="shared" si="30"/>
        <v>3266.2799999999997</v>
      </c>
      <c r="BJ55">
        <f t="shared" si="5"/>
        <v>0</v>
      </c>
      <c r="BL55" s="1" t="str" cm="1">
        <f t="array" ref="BL55">IF(INDEX(Utilities!55:55,$B$15)="","",INDEX(Utilities!55:55,$B$15))</f>
        <v/>
      </c>
      <c r="BM55" s="1" t="str" cm="1">
        <f t="array" ref="BM55">IF(INDEX(Utilities!55:55,$B$15 + 6)="","",INDEX(Utilities!55:55,$B$15 + 6))</f>
        <v/>
      </c>
      <c r="BO55">
        <f t="shared" si="41"/>
        <v>2065</v>
      </c>
      <c r="BP55">
        <f t="shared" si="31"/>
        <v>2040</v>
      </c>
      <c r="BQ55" cm="1">
        <f t="array" ref="BQ55">IF(BP55&gt;=MAX($D$3:$D$100),MAX($D$3:$D$100),IF(BO55&lt;$D$3,$D$3,INDEX($D$3:$D$100,MATCH(BO55,$D$3:$D$100)+1)))</f>
        <v>2040</v>
      </c>
      <c r="BR55">
        <f t="shared" si="32"/>
        <v>4.5396000000000001</v>
      </c>
      <c r="BS55">
        <f t="shared" si="33"/>
        <v>4.5396000000000001</v>
      </c>
      <c r="BT55">
        <f t="shared" si="34"/>
        <v>4.5396000000000001</v>
      </c>
      <c r="BU55" s="38">
        <f t="shared" si="35"/>
        <v>23946.39</v>
      </c>
      <c r="BV55">
        <f t="shared" si="6"/>
        <v>0</v>
      </c>
    </row>
    <row r="56" spans="7:74" x14ac:dyDescent="0.25">
      <c r="G56">
        <f t="shared" si="36"/>
        <v>2066</v>
      </c>
      <c r="H56">
        <f t="shared" si="7"/>
        <v>2040</v>
      </c>
      <c r="I56" cm="1">
        <f t="array" ref="I56">IF(H56&gt;=MAX($D$3:$D$100),MAX($D$3:$D$100),IF(G56&lt;$D$3,$D$3,INDEX($D$3:$D$100,MATCH(G56,$D$3:$D$100)+1)))</f>
        <v>2040</v>
      </c>
      <c r="J56">
        <f t="shared" si="8"/>
        <v>6.8040000000000003E-2</v>
      </c>
      <c r="K56">
        <f t="shared" si="9"/>
        <v>6.8040000000000003E-2</v>
      </c>
      <c r="L56">
        <f t="shared" si="10"/>
        <v>6.8040000000000003E-2</v>
      </c>
      <c r="M56" s="38">
        <f t="shared" si="0"/>
        <v>358.911</v>
      </c>
      <c r="N56">
        <f t="shared" si="1"/>
        <v>0</v>
      </c>
      <c r="P56" s="1" t="str" cm="1">
        <f t="array" ref="P56">IF(INDEX(Utilities!56:56,$B$15)="","",INDEX(Utilities!56:56,$B$15))</f>
        <v/>
      </c>
      <c r="Q56" s="1" t="str" cm="1">
        <f t="array" ref="Q56">IF(INDEX(Utilities!56:56,$B$15 + 2)="","",INDEX(Utilities!56:56,$B$15 + 2))</f>
        <v/>
      </c>
      <c r="S56">
        <f t="shared" si="37"/>
        <v>2066</v>
      </c>
      <c r="T56">
        <f t="shared" si="11"/>
        <v>2040</v>
      </c>
      <c r="U56" cm="1">
        <f t="array" ref="U56">IF(T56&gt;=MAX($D$3:$D$100),MAX($D$3:$D$100),IF(S56&lt;$D$3,$D$3,INDEX($D$3:$D$100,MATCH(S56,$D$3:$D$100)+1)))</f>
        <v>2040</v>
      </c>
      <c r="V56">
        <f t="shared" si="12"/>
        <v>4.5720000000000003E-5</v>
      </c>
      <c r="W56">
        <f t="shared" si="13"/>
        <v>4.5720000000000003E-5</v>
      </c>
      <c r="X56">
        <f t="shared" si="14"/>
        <v>4.5720000000000003E-5</v>
      </c>
      <c r="Y56" s="38">
        <f t="shared" si="15"/>
        <v>0.24117300000000003</v>
      </c>
      <c r="Z56">
        <f t="shared" si="2"/>
        <v>0</v>
      </c>
      <c r="AE56">
        <f t="shared" si="38"/>
        <v>2066</v>
      </c>
      <c r="AF56">
        <f t="shared" si="16"/>
        <v>2040</v>
      </c>
      <c r="AG56" cm="1">
        <f t="array" ref="AG56">IF(AF56&gt;=MAX($D$3:$D$100),MAX($D$3:$D$100),IF(AE56&lt;$D$3,$D$3,INDEX($D$3:$D$100,MATCH(AE56,$D$3:$D$100)+1)))</f>
        <v>2040</v>
      </c>
      <c r="AH56">
        <f t="shared" si="17"/>
        <v>4.572E-4</v>
      </c>
      <c r="AI56">
        <f t="shared" si="18"/>
        <v>4.572E-4</v>
      </c>
      <c r="AJ56">
        <f t="shared" si="19"/>
        <v>4.572E-4</v>
      </c>
      <c r="AK56" s="38">
        <f t="shared" si="20"/>
        <v>2.4117299999999999</v>
      </c>
      <c r="AL56">
        <f t="shared" si="3"/>
        <v>0</v>
      </c>
      <c r="AN56" s="1" t="str" cm="1">
        <f t="array" ref="AN56">IF(INDEX(Utilities!56:56,$B$15)="","",INDEX(Utilities!56:56,$B$15))</f>
        <v/>
      </c>
      <c r="AO56" s="1" t="str" cm="1">
        <f t="array" ref="AO56">IF(INDEX(Utilities!56:56,$B$15 + 4)="","",INDEX(Utilities!56:56,$B$15 + 4))</f>
        <v/>
      </c>
      <c r="AQ56">
        <f t="shared" si="39"/>
        <v>2066</v>
      </c>
      <c r="AR56">
        <f t="shared" si="21"/>
        <v>2040</v>
      </c>
      <c r="AS56" cm="1">
        <f t="array" ref="AS56">IF(AR56&gt;=MAX($D$3:$D$100),MAX($D$3:$D$100),IF(AQ56&lt;$D$3,$D$3,INDEX($D$3:$D$100,MATCH(AQ56,$D$3:$D$100)+1)))</f>
        <v>2040</v>
      </c>
      <c r="AT56">
        <f t="shared" si="22"/>
        <v>9.6840000000000001E-5</v>
      </c>
      <c r="AU56">
        <f t="shared" si="23"/>
        <v>9.6840000000000001E-5</v>
      </c>
      <c r="AV56">
        <f t="shared" si="24"/>
        <v>9.6840000000000001E-5</v>
      </c>
      <c r="AW56" s="38">
        <f t="shared" si="25"/>
        <v>0.51083100000000004</v>
      </c>
      <c r="AX56">
        <f t="shared" si="4"/>
        <v>0</v>
      </c>
      <c r="AZ56" s="1" t="str" cm="1">
        <f t="array" ref="AZ56">IF(INDEX(Utilities!56:56,$B$15)="","",INDEX(Utilities!56:56,$B$15))</f>
        <v/>
      </c>
      <c r="BA56" s="1" t="str" cm="1">
        <f t="array" ref="BA56">IF(INDEX(Utilities!56:56,$B$15 + 5)="","",INDEX(Utilities!56:56,$B$15 + 5))</f>
        <v/>
      </c>
      <c r="BC56">
        <f t="shared" si="40"/>
        <v>2066</v>
      </c>
      <c r="BD56">
        <f t="shared" si="26"/>
        <v>2040</v>
      </c>
      <c r="BE56" cm="1">
        <f t="array" ref="BE56">IF(BD56&gt;=MAX($D$3:$D$100),MAX($D$3:$D$100),IF(BC56&lt;$D$3,$D$3,INDEX($D$3:$D$100,MATCH(BC56,$D$3:$D$100)+1)))</f>
        <v>2040</v>
      </c>
      <c r="BF56">
        <f t="shared" si="27"/>
        <v>0.61919999999999997</v>
      </c>
      <c r="BG56">
        <f t="shared" si="28"/>
        <v>0.61919999999999997</v>
      </c>
      <c r="BH56">
        <f t="shared" si="29"/>
        <v>0.61919999999999997</v>
      </c>
      <c r="BI56" s="38">
        <f t="shared" si="30"/>
        <v>3266.2799999999997</v>
      </c>
      <c r="BJ56">
        <f t="shared" si="5"/>
        <v>0</v>
      </c>
      <c r="BL56" s="1" t="str" cm="1">
        <f t="array" ref="BL56">IF(INDEX(Utilities!56:56,$B$15)="","",INDEX(Utilities!56:56,$B$15))</f>
        <v/>
      </c>
      <c r="BM56" s="1" t="str" cm="1">
        <f t="array" ref="BM56">IF(INDEX(Utilities!56:56,$B$15 + 6)="","",INDEX(Utilities!56:56,$B$15 + 6))</f>
        <v/>
      </c>
      <c r="BO56">
        <f t="shared" si="41"/>
        <v>2066</v>
      </c>
      <c r="BP56">
        <f t="shared" si="31"/>
        <v>2040</v>
      </c>
      <c r="BQ56" cm="1">
        <f t="array" ref="BQ56">IF(BP56&gt;=MAX($D$3:$D$100),MAX($D$3:$D$100),IF(BO56&lt;$D$3,$D$3,INDEX($D$3:$D$100,MATCH(BO56,$D$3:$D$100)+1)))</f>
        <v>2040</v>
      </c>
      <c r="BR56">
        <f t="shared" si="32"/>
        <v>4.5396000000000001</v>
      </c>
      <c r="BS56">
        <f t="shared" si="33"/>
        <v>4.5396000000000001</v>
      </c>
      <c r="BT56">
        <f t="shared" si="34"/>
        <v>4.5396000000000001</v>
      </c>
      <c r="BU56" s="38">
        <f t="shared" si="35"/>
        <v>23946.39</v>
      </c>
      <c r="BV56">
        <f t="shared" si="6"/>
        <v>0</v>
      </c>
    </row>
    <row r="57" spans="7:74" x14ac:dyDescent="0.25">
      <c r="G57">
        <f t="shared" si="36"/>
        <v>2067</v>
      </c>
      <c r="H57">
        <f t="shared" si="7"/>
        <v>2040</v>
      </c>
      <c r="I57" cm="1">
        <f t="array" ref="I57">IF(H57&gt;=MAX($D$3:$D$100),MAX($D$3:$D$100),IF(G57&lt;$D$3,$D$3,INDEX($D$3:$D$100,MATCH(G57,$D$3:$D$100)+1)))</f>
        <v>2040</v>
      </c>
      <c r="J57">
        <f t="shared" si="8"/>
        <v>6.8040000000000003E-2</v>
      </c>
      <c r="K57">
        <f t="shared" si="9"/>
        <v>6.8040000000000003E-2</v>
      </c>
      <c r="L57">
        <f t="shared" si="10"/>
        <v>6.8040000000000003E-2</v>
      </c>
      <c r="M57" s="38">
        <f t="shared" si="0"/>
        <v>358.911</v>
      </c>
      <c r="N57">
        <f t="shared" si="1"/>
        <v>0</v>
      </c>
      <c r="P57" s="1" t="str" cm="1">
        <f t="array" ref="P57">IF(INDEX(Utilities!57:57,$B$15)="","",INDEX(Utilities!57:57,$B$15))</f>
        <v/>
      </c>
      <c r="Q57" s="1" t="str" cm="1">
        <f t="array" ref="Q57">IF(INDEX(Utilities!57:57,$B$15 + 2)="","",INDEX(Utilities!57:57,$B$15 + 2))</f>
        <v/>
      </c>
      <c r="S57">
        <f t="shared" si="37"/>
        <v>2067</v>
      </c>
      <c r="T57">
        <f t="shared" si="11"/>
        <v>2040</v>
      </c>
      <c r="U57" cm="1">
        <f t="array" ref="U57">IF(T57&gt;=MAX($D$3:$D$100),MAX($D$3:$D$100),IF(S57&lt;$D$3,$D$3,INDEX($D$3:$D$100,MATCH(S57,$D$3:$D$100)+1)))</f>
        <v>2040</v>
      </c>
      <c r="V57">
        <f t="shared" si="12"/>
        <v>4.5720000000000003E-5</v>
      </c>
      <c r="W57">
        <f t="shared" si="13"/>
        <v>4.5720000000000003E-5</v>
      </c>
      <c r="X57">
        <f t="shared" si="14"/>
        <v>4.5720000000000003E-5</v>
      </c>
      <c r="Y57" s="38">
        <f t="shared" si="15"/>
        <v>0.24117300000000003</v>
      </c>
      <c r="Z57">
        <f t="shared" si="2"/>
        <v>0</v>
      </c>
      <c r="AE57">
        <f t="shared" si="38"/>
        <v>2067</v>
      </c>
      <c r="AF57">
        <f t="shared" si="16"/>
        <v>2040</v>
      </c>
      <c r="AG57" cm="1">
        <f t="array" ref="AG57">IF(AF57&gt;=MAX($D$3:$D$100),MAX($D$3:$D$100),IF(AE57&lt;$D$3,$D$3,INDEX($D$3:$D$100,MATCH(AE57,$D$3:$D$100)+1)))</f>
        <v>2040</v>
      </c>
      <c r="AH57">
        <f t="shared" si="17"/>
        <v>4.572E-4</v>
      </c>
      <c r="AI57">
        <f t="shared" si="18"/>
        <v>4.572E-4</v>
      </c>
      <c r="AJ57">
        <f t="shared" si="19"/>
        <v>4.572E-4</v>
      </c>
      <c r="AK57" s="38">
        <f t="shared" si="20"/>
        <v>2.4117299999999999</v>
      </c>
      <c r="AL57">
        <f t="shared" si="3"/>
        <v>0</v>
      </c>
      <c r="AN57" s="1" t="str" cm="1">
        <f t="array" ref="AN57">IF(INDEX(Utilities!57:57,$B$15)="","",INDEX(Utilities!57:57,$B$15))</f>
        <v/>
      </c>
      <c r="AO57" s="1" t="str" cm="1">
        <f t="array" ref="AO57">IF(INDEX(Utilities!57:57,$B$15 + 4)="","",INDEX(Utilities!57:57,$B$15 + 4))</f>
        <v/>
      </c>
      <c r="AQ57">
        <f t="shared" si="39"/>
        <v>2067</v>
      </c>
      <c r="AR57">
        <f t="shared" si="21"/>
        <v>2040</v>
      </c>
      <c r="AS57" cm="1">
        <f t="array" ref="AS57">IF(AR57&gt;=MAX($D$3:$D$100),MAX($D$3:$D$100),IF(AQ57&lt;$D$3,$D$3,INDEX($D$3:$D$100,MATCH(AQ57,$D$3:$D$100)+1)))</f>
        <v>2040</v>
      </c>
      <c r="AT57">
        <f t="shared" si="22"/>
        <v>9.6840000000000001E-5</v>
      </c>
      <c r="AU57">
        <f t="shared" si="23"/>
        <v>9.6840000000000001E-5</v>
      </c>
      <c r="AV57">
        <f t="shared" si="24"/>
        <v>9.6840000000000001E-5</v>
      </c>
      <c r="AW57" s="38">
        <f t="shared" si="25"/>
        <v>0.51083100000000004</v>
      </c>
      <c r="AX57">
        <f t="shared" si="4"/>
        <v>0</v>
      </c>
      <c r="AZ57" s="1" t="str" cm="1">
        <f t="array" ref="AZ57">IF(INDEX(Utilities!57:57,$B$15)="","",INDEX(Utilities!57:57,$B$15))</f>
        <v/>
      </c>
      <c r="BA57" s="1" t="str" cm="1">
        <f t="array" ref="BA57">IF(INDEX(Utilities!57:57,$B$15 + 5)="","",INDEX(Utilities!57:57,$B$15 + 5))</f>
        <v/>
      </c>
      <c r="BC57">
        <f t="shared" si="40"/>
        <v>2067</v>
      </c>
      <c r="BD57">
        <f t="shared" si="26"/>
        <v>2040</v>
      </c>
      <c r="BE57" cm="1">
        <f t="array" ref="BE57">IF(BD57&gt;=MAX($D$3:$D$100),MAX($D$3:$D$100),IF(BC57&lt;$D$3,$D$3,INDEX($D$3:$D$100,MATCH(BC57,$D$3:$D$100)+1)))</f>
        <v>2040</v>
      </c>
      <c r="BF57">
        <f t="shared" si="27"/>
        <v>0.61919999999999997</v>
      </c>
      <c r="BG57">
        <f t="shared" si="28"/>
        <v>0.61919999999999997</v>
      </c>
      <c r="BH57">
        <f t="shared" si="29"/>
        <v>0.61919999999999997</v>
      </c>
      <c r="BI57" s="38">
        <f t="shared" si="30"/>
        <v>3266.2799999999997</v>
      </c>
      <c r="BJ57">
        <f t="shared" si="5"/>
        <v>0</v>
      </c>
      <c r="BL57" s="1" t="str" cm="1">
        <f t="array" ref="BL57">IF(INDEX(Utilities!57:57,$B$15)="","",INDEX(Utilities!57:57,$B$15))</f>
        <v/>
      </c>
      <c r="BM57" s="1" t="str" cm="1">
        <f t="array" ref="BM57">IF(INDEX(Utilities!57:57,$B$15 + 6)="","",INDEX(Utilities!57:57,$B$15 + 6))</f>
        <v/>
      </c>
      <c r="BO57">
        <f t="shared" si="41"/>
        <v>2067</v>
      </c>
      <c r="BP57">
        <f t="shared" si="31"/>
        <v>2040</v>
      </c>
      <c r="BQ57" cm="1">
        <f t="array" ref="BQ57">IF(BP57&gt;=MAX($D$3:$D$100),MAX($D$3:$D$100),IF(BO57&lt;$D$3,$D$3,INDEX($D$3:$D$100,MATCH(BO57,$D$3:$D$100)+1)))</f>
        <v>2040</v>
      </c>
      <c r="BR57">
        <f t="shared" si="32"/>
        <v>4.5396000000000001</v>
      </c>
      <c r="BS57">
        <f t="shared" si="33"/>
        <v>4.5396000000000001</v>
      </c>
      <c r="BT57">
        <f t="shared" si="34"/>
        <v>4.5396000000000001</v>
      </c>
      <c r="BU57" s="38">
        <f t="shared" si="35"/>
        <v>23946.39</v>
      </c>
      <c r="BV57">
        <f t="shared" si="6"/>
        <v>0</v>
      </c>
    </row>
    <row r="58" spans="7:74" x14ac:dyDescent="0.25">
      <c r="G58">
        <f t="shared" si="36"/>
        <v>2068</v>
      </c>
      <c r="H58">
        <f t="shared" si="7"/>
        <v>2040</v>
      </c>
      <c r="I58" cm="1">
        <f t="array" ref="I58">IF(H58&gt;=MAX($D$3:$D$100),MAX($D$3:$D$100),IF(G58&lt;$D$3,$D$3,INDEX($D$3:$D$100,MATCH(G58,$D$3:$D$100)+1)))</f>
        <v>2040</v>
      </c>
      <c r="J58">
        <f t="shared" si="8"/>
        <v>6.8040000000000003E-2</v>
      </c>
      <c r="K58">
        <f t="shared" si="9"/>
        <v>6.8040000000000003E-2</v>
      </c>
      <c r="L58">
        <f t="shared" si="10"/>
        <v>6.8040000000000003E-2</v>
      </c>
      <c r="M58" s="38">
        <f t="shared" si="0"/>
        <v>358.911</v>
      </c>
      <c r="N58">
        <f t="shared" si="1"/>
        <v>0</v>
      </c>
      <c r="P58" s="1" t="str" cm="1">
        <f t="array" ref="P58">IF(INDEX(Utilities!58:58,$B$15)="","",INDEX(Utilities!58:58,$B$15))</f>
        <v/>
      </c>
      <c r="Q58" s="1" t="str" cm="1">
        <f t="array" ref="Q58">IF(INDEX(Utilities!58:58,$B$15 + 2)="","",INDEX(Utilities!58:58,$B$15 + 2))</f>
        <v/>
      </c>
      <c r="S58">
        <f t="shared" si="37"/>
        <v>2068</v>
      </c>
      <c r="T58">
        <f t="shared" si="11"/>
        <v>2040</v>
      </c>
      <c r="U58" cm="1">
        <f t="array" ref="U58">IF(T58&gt;=MAX($D$3:$D$100),MAX($D$3:$D$100),IF(S58&lt;$D$3,$D$3,INDEX($D$3:$D$100,MATCH(S58,$D$3:$D$100)+1)))</f>
        <v>2040</v>
      </c>
      <c r="V58">
        <f t="shared" si="12"/>
        <v>4.5720000000000003E-5</v>
      </c>
      <c r="W58">
        <f t="shared" si="13"/>
        <v>4.5720000000000003E-5</v>
      </c>
      <c r="X58">
        <f t="shared" si="14"/>
        <v>4.5720000000000003E-5</v>
      </c>
      <c r="Y58" s="38">
        <f t="shared" si="15"/>
        <v>0.24117300000000003</v>
      </c>
      <c r="Z58">
        <f t="shared" si="2"/>
        <v>0</v>
      </c>
      <c r="AE58">
        <f t="shared" si="38"/>
        <v>2068</v>
      </c>
      <c r="AF58">
        <f t="shared" si="16"/>
        <v>2040</v>
      </c>
      <c r="AG58" cm="1">
        <f t="array" ref="AG58">IF(AF58&gt;=MAX($D$3:$D$100),MAX($D$3:$D$100),IF(AE58&lt;$D$3,$D$3,INDEX($D$3:$D$100,MATCH(AE58,$D$3:$D$100)+1)))</f>
        <v>2040</v>
      </c>
      <c r="AH58">
        <f t="shared" si="17"/>
        <v>4.572E-4</v>
      </c>
      <c r="AI58">
        <f t="shared" si="18"/>
        <v>4.572E-4</v>
      </c>
      <c r="AJ58">
        <f t="shared" si="19"/>
        <v>4.572E-4</v>
      </c>
      <c r="AK58" s="38">
        <f t="shared" si="20"/>
        <v>2.4117299999999999</v>
      </c>
      <c r="AL58">
        <f t="shared" si="3"/>
        <v>0</v>
      </c>
      <c r="AN58" s="1" t="str" cm="1">
        <f t="array" ref="AN58">IF(INDEX(Utilities!58:58,$B$15)="","",INDEX(Utilities!58:58,$B$15))</f>
        <v/>
      </c>
      <c r="AO58" s="1" t="str" cm="1">
        <f t="array" ref="AO58">IF(INDEX(Utilities!58:58,$B$15 + 4)="","",INDEX(Utilities!58:58,$B$15 + 4))</f>
        <v/>
      </c>
      <c r="AQ58">
        <f t="shared" si="39"/>
        <v>2068</v>
      </c>
      <c r="AR58">
        <f t="shared" si="21"/>
        <v>2040</v>
      </c>
      <c r="AS58" cm="1">
        <f t="array" ref="AS58">IF(AR58&gt;=MAX($D$3:$D$100),MAX($D$3:$D$100),IF(AQ58&lt;$D$3,$D$3,INDEX($D$3:$D$100,MATCH(AQ58,$D$3:$D$100)+1)))</f>
        <v>2040</v>
      </c>
      <c r="AT58">
        <f t="shared" si="22"/>
        <v>9.6840000000000001E-5</v>
      </c>
      <c r="AU58">
        <f t="shared" si="23"/>
        <v>9.6840000000000001E-5</v>
      </c>
      <c r="AV58">
        <f t="shared" si="24"/>
        <v>9.6840000000000001E-5</v>
      </c>
      <c r="AW58" s="38">
        <f t="shared" si="25"/>
        <v>0.51083100000000004</v>
      </c>
      <c r="AX58">
        <f t="shared" si="4"/>
        <v>0</v>
      </c>
      <c r="AZ58" s="1" t="str" cm="1">
        <f t="array" ref="AZ58">IF(INDEX(Utilities!58:58,$B$15)="","",INDEX(Utilities!58:58,$B$15))</f>
        <v/>
      </c>
      <c r="BA58" s="1" t="str" cm="1">
        <f t="array" ref="BA58">IF(INDEX(Utilities!58:58,$B$15 + 5)="","",INDEX(Utilities!58:58,$B$15 + 5))</f>
        <v/>
      </c>
      <c r="BC58">
        <f t="shared" si="40"/>
        <v>2068</v>
      </c>
      <c r="BD58">
        <f t="shared" si="26"/>
        <v>2040</v>
      </c>
      <c r="BE58" cm="1">
        <f t="array" ref="BE58">IF(BD58&gt;=MAX($D$3:$D$100),MAX($D$3:$D$100),IF(BC58&lt;$D$3,$D$3,INDEX($D$3:$D$100,MATCH(BC58,$D$3:$D$100)+1)))</f>
        <v>2040</v>
      </c>
      <c r="BF58">
        <f t="shared" si="27"/>
        <v>0.61919999999999997</v>
      </c>
      <c r="BG58">
        <f t="shared" si="28"/>
        <v>0.61919999999999997</v>
      </c>
      <c r="BH58">
        <f t="shared" si="29"/>
        <v>0.61919999999999997</v>
      </c>
      <c r="BI58" s="38">
        <f t="shared" si="30"/>
        <v>3266.2799999999997</v>
      </c>
      <c r="BJ58">
        <f t="shared" si="5"/>
        <v>0</v>
      </c>
      <c r="BL58" s="1" t="str" cm="1">
        <f t="array" ref="BL58">IF(INDEX(Utilities!58:58,$B$15)="","",INDEX(Utilities!58:58,$B$15))</f>
        <v/>
      </c>
      <c r="BM58" s="1" t="str" cm="1">
        <f t="array" ref="BM58">IF(INDEX(Utilities!58:58,$B$15 + 6)="","",INDEX(Utilities!58:58,$B$15 + 6))</f>
        <v/>
      </c>
      <c r="BO58">
        <f t="shared" si="41"/>
        <v>2068</v>
      </c>
      <c r="BP58">
        <f t="shared" si="31"/>
        <v>2040</v>
      </c>
      <c r="BQ58" cm="1">
        <f t="array" ref="BQ58">IF(BP58&gt;=MAX($D$3:$D$100),MAX($D$3:$D$100),IF(BO58&lt;$D$3,$D$3,INDEX($D$3:$D$100,MATCH(BO58,$D$3:$D$100)+1)))</f>
        <v>2040</v>
      </c>
      <c r="BR58">
        <f t="shared" si="32"/>
        <v>4.5396000000000001</v>
      </c>
      <c r="BS58">
        <f t="shared" si="33"/>
        <v>4.5396000000000001</v>
      </c>
      <c r="BT58">
        <f t="shared" si="34"/>
        <v>4.5396000000000001</v>
      </c>
      <c r="BU58" s="38">
        <f t="shared" si="35"/>
        <v>23946.39</v>
      </c>
      <c r="BV58">
        <f t="shared" si="6"/>
        <v>0</v>
      </c>
    </row>
    <row r="59" spans="7:74" x14ac:dyDescent="0.25">
      <c r="G59">
        <f t="shared" si="36"/>
        <v>2069</v>
      </c>
      <c r="H59">
        <f t="shared" si="7"/>
        <v>2040</v>
      </c>
      <c r="I59" cm="1">
        <f t="array" ref="I59">IF(H59&gt;=MAX($D$3:$D$100),MAX($D$3:$D$100),IF(G59&lt;$D$3,$D$3,INDEX($D$3:$D$100,MATCH(G59,$D$3:$D$100)+1)))</f>
        <v>2040</v>
      </c>
      <c r="J59">
        <f t="shared" si="8"/>
        <v>6.8040000000000003E-2</v>
      </c>
      <c r="K59">
        <f t="shared" si="9"/>
        <v>6.8040000000000003E-2</v>
      </c>
      <c r="L59">
        <f t="shared" si="10"/>
        <v>6.8040000000000003E-2</v>
      </c>
      <c r="M59" s="38">
        <f t="shared" si="0"/>
        <v>358.911</v>
      </c>
      <c r="N59">
        <f t="shared" si="1"/>
        <v>0</v>
      </c>
      <c r="P59" s="1" t="str" cm="1">
        <f t="array" ref="P59">IF(INDEX(Utilities!59:59,$B$15)="","",INDEX(Utilities!59:59,$B$15))</f>
        <v/>
      </c>
      <c r="Q59" s="1" t="str" cm="1">
        <f t="array" ref="Q59">IF(INDEX(Utilities!59:59,$B$15 + 2)="","",INDEX(Utilities!59:59,$B$15 + 2))</f>
        <v/>
      </c>
      <c r="S59">
        <f t="shared" si="37"/>
        <v>2069</v>
      </c>
      <c r="T59">
        <f t="shared" si="11"/>
        <v>2040</v>
      </c>
      <c r="U59" cm="1">
        <f t="array" ref="U59">IF(T59&gt;=MAX($D$3:$D$100),MAX($D$3:$D$100),IF(S59&lt;$D$3,$D$3,INDEX($D$3:$D$100,MATCH(S59,$D$3:$D$100)+1)))</f>
        <v>2040</v>
      </c>
      <c r="V59">
        <f t="shared" si="12"/>
        <v>4.5720000000000003E-5</v>
      </c>
      <c r="W59">
        <f t="shared" si="13"/>
        <v>4.5720000000000003E-5</v>
      </c>
      <c r="X59">
        <f t="shared" si="14"/>
        <v>4.5720000000000003E-5</v>
      </c>
      <c r="Y59" s="38">
        <f t="shared" si="15"/>
        <v>0.24117300000000003</v>
      </c>
      <c r="Z59">
        <f t="shared" si="2"/>
        <v>0</v>
      </c>
      <c r="AE59">
        <f t="shared" si="38"/>
        <v>2069</v>
      </c>
      <c r="AF59">
        <f t="shared" si="16"/>
        <v>2040</v>
      </c>
      <c r="AG59" cm="1">
        <f t="array" ref="AG59">IF(AF59&gt;=MAX($D$3:$D$100),MAX($D$3:$D$100),IF(AE59&lt;$D$3,$D$3,INDEX($D$3:$D$100,MATCH(AE59,$D$3:$D$100)+1)))</f>
        <v>2040</v>
      </c>
      <c r="AH59">
        <f t="shared" si="17"/>
        <v>4.572E-4</v>
      </c>
      <c r="AI59">
        <f t="shared" si="18"/>
        <v>4.572E-4</v>
      </c>
      <c r="AJ59">
        <f t="shared" si="19"/>
        <v>4.572E-4</v>
      </c>
      <c r="AK59" s="38">
        <f t="shared" si="20"/>
        <v>2.4117299999999999</v>
      </c>
      <c r="AL59">
        <f t="shared" si="3"/>
        <v>0</v>
      </c>
      <c r="AN59" s="1" t="str" cm="1">
        <f t="array" ref="AN59">IF(INDEX(Utilities!59:59,$B$15)="","",INDEX(Utilities!59:59,$B$15))</f>
        <v/>
      </c>
      <c r="AO59" s="1" t="str" cm="1">
        <f t="array" ref="AO59">IF(INDEX(Utilities!59:59,$B$15 + 4)="","",INDEX(Utilities!59:59,$B$15 + 4))</f>
        <v/>
      </c>
      <c r="AQ59">
        <f t="shared" si="39"/>
        <v>2069</v>
      </c>
      <c r="AR59">
        <f t="shared" si="21"/>
        <v>2040</v>
      </c>
      <c r="AS59" cm="1">
        <f t="array" ref="AS59">IF(AR59&gt;=MAX($D$3:$D$100),MAX($D$3:$D$100),IF(AQ59&lt;$D$3,$D$3,INDEX($D$3:$D$100,MATCH(AQ59,$D$3:$D$100)+1)))</f>
        <v>2040</v>
      </c>
      <c r="AT59">
        <f t="shared" si="22"/>
        <v>9.6840000000000001E-5</v>
      </c>
      <c r="AU59">
        <f t="shared" si="23"/>
        <v>9.6840000000000001E-5</v>
      </c>
      <c r="AV59">
        <f t="shared" si="24"/>
        <v>9.6840000000000001E-5</v>
      </c>
      <c r="AW59" s="38">
        <f t="shared" si="25"/>
        <v>0.51083100000000004</v>
      </c>
      <c r="AX59">
        <f t="shared" si="4"/>
        <v>0</v>
      </c>
      <c r="AZ59" s="1" t="str" cm="1">
        <f t="array" ref="AZ59">IF(INDEX(Utilities!59:59,$B$15)="","",INDEX(Utilities!59:59,$B$15))</f>
        <v/>
      </c>
      <c r="BA59" s="1" t="str" cm="1">
        <f t="array" ref="BA59">IF(INDEX(Utilities!59:59,$B$15 + 5)="","",INDEX(Utilities!59:59,$B$15 + 5))</f>
        <v/>
      </c>
      <c r="BC59">
        <f t="shared" si="40"/>
        <v>2069</v>
      </c>
      <c r="BD59">
        <f t="shared" si="26"/>
        <v>2040</v>
      </c>
      <c r="BE59" cm="1">
        <f t="array" ref="BE59">IF(BD59&gt;=MAX($D$3:$D$100),MAX($D$3:$D$100),IF(BC59&lt;$D$3,$D$3,INDEX($D$3:$D$100,MATCH(BC59,$D$3:$D$100)+1)))</f>
        <v>2040</v>
      </c>
      <c r="BF59">
        <f t="shared" si="27"/>
        <v>0.61919999999999997</v>
      </c>
      <c r="BG59">
        <f t="shared" si="28"/>
        <v>0.61919999999999997</v>
      </c>
      <c r="BH59">
        <f t="shared" si="29"/>
        <v>0.61919999999999997</v>
      </c>
      <c r="BI59" s="38">
        <f t="shared" si="30"/>
        <v>3266.2799999999997</v>
      </c>
      <c r="BJ59">
        <f t="shared" si="5"/>
        <v>0</v>
      </c>
      <c r="BL59" s="1" t="str" cm="1">
        <f t="array" ref="BL59">IF(INDEX(Utilities!59:59,$B$15)="","",INDEX(Utilities!59:59,$B$15))</f>
        <v/>
      </c>
      <c r="BM59" s="1" t="str" cm="1">
        <f t="array" ref="BM59">IF(INDEX(Utilities!59:59,$B$15 + 6)="","",INDEX(Utilities!59:59,$B$15 + 6))</f>
        <v/>
      </c>
      <c r="BO59">
        <f t="shared" si="41"/>
        <v>2069</v>
      </c>
      <c r="BP59">
        <f t="shared" si="31"/>
        <v>2040</v>
      </c>
      <c r="BQ59" cm="1">
        <f t="array" ref="BQ59">IF(BP59&gt;=MAX($D$3:$D$100),MAX($D$3:$D$100),IF(BO59&lt;$D$3,$D$3,INDEX($D$3:$D$100,MATCH(BO59,$D$3:$D$100)+1)))</f>
        <v>2040</v>
      </c>
      <c r="BR59">
        <f t="shared" si="32"/>
        <v>4.5396000000000001</v>
      </c>
      <c r="BS59">
        <f t="shared" si="33"/>
        <v>4.5396000000000001</v>
      </c>
      <c r="BT59">
        <f t="shared" si="34"/>
        <v>4.5396000000000001</v>
      </c>
      <c r="BU59" s="38">
        <f t="shared" si="35"/>
        <v>23946.39</v>
      </c>
      <c r="BV59">
        <f t="shared" si="6"/>
        <v>0</v>
      </c>
    </row>
    <row r="60" spans="7:74" x14ac:dyDescent="0.25">
      <c r="G60">
        <f t="shared" si="36"/>
        <v>2070</v>
      </c>
      <c r="H60">
        <f t="shared" si="7"/>
        <v>2040</v>
      </c>
      <c r="I60" cm="1">
        <f t="array" ref="I60">IF(H60&gt;=MAX($D$3:$D$100),MAX($D$3:$D$100),IF(G60&lt;$D$3,$D$3,INDEX($D$3:$D$100,MATCH(G60,$D$3:$D$100)+1)))</f>
        <v>2040</v>
      </c>
      <c r="J60">
        <f t="shared" si="8"/>
        <v>6.8040000000000003E-2</v>
      </c>
      <c r="K60">
        <f t="shared" si="9"/>
        <v>6.8040000000000003E-2</v>
      </c>
      <c r="L60">
        <f t="shared" si="10"/>
        <v>6.8040000000000003E-2</v>
      </c>
      <c r="M60" s="38">
        <f t="shared" si="0"/>
        <v>358.911</v>
      </c>
      <c r="N60">
        <f t="shared" si="1"/>
        <v>0</v>
      </c>
      <c r="P60" s="1" t="str" cm="1">
        <f t="array" ref="P60">IF(INDEX(Utilities!60:60,$B$15)="","",INDEX(Utilities!60:60,$B$15))</f>
        <v/>
      </c>
      <c r="Q60" s="1" t="str" cm="1">
        <f t="array" ref="Q60">IF(INDEX(Utilities!60:60,$B$15 + 2)="","",INDEX(Utilities!60:60,$B$15 + 2))</f>
        <v/>
      </c>
      <c r="S60">
        <f t="shared" si="37"/>
        <v>2070</v>
      </c>
      <c r="T60">
        <f t="shared" si="11"/>
        <v>2040</v>
      </c>
      <c r="U60" cm="1">
        <f t="array" ref="U60">IF(T60&gt;=MAX($D$3:$D$100),MAX($D$3:$D$100),IF(S60&lt;$D$3,$D$3,INDEX($D$3:$D$100,MATCH(S60,$D$3:$D$100)+1)))</f>
        <v>2040</v>
      </c>
      <c r="V60">
        <f t="shared" si="12"/>
        <v>4.5720000000000003E-5</v>
      </c>
      <c r="W60">
        <f t="shared" si="13"/>
        <v>4.5720000000000003E-5</v>
      </c>
      <c r="X60">
        <f t="shared" si="14"/>
        <v>4.5720000000000003E-5</v>
      </c>
      <c r="Y60" s="38">
        <f t="shared" si="15"/>
        <v>0.24117300000000003</v>
      </c>
      <c r="Z60">
        <f t="shared" si="2"/>
        <v>0</v>
      </c>
      <c r="AE60">
        <f t="shared" si="38"/>
        <v>2070</v>
      </c>
      <c r="AF60">
        <f t="shared" si="16"/>
        <v>2040</v>
      </c>
      <c r="AG60" cm="1">
        <f t="array" ref="AG60">IF(AF60&gt;=MAX($D$3:$D$100),MAX($D$3:$D$100),IF(AE60&lt;$D$3,$D$3,INDEX($D$3:$D$100,MATCH(AE60,$D$3:$D$100)+1)))</f>
        <v>2040</v>
      </c>
      <c r="AH60">
        <f t="shared" si="17"/>
        <v>4.572E-4</v>
      </c>
      <c r="AI60">
        <f t="shared" si="18"/>
        <v>4.572E-4</v>
      </c>
      <c r="AJ60">
        <f t="shared" si="19"/>
        <v>4.572E-4</v>
      </c>
      <c r="AK60" s="38">
        <f t="shared" si="20"/>
        <v>2.4117299999999999</v>
      </c>
      <c r="AL60">
        <f t="shared" si="3"/>
        <v>0</v>
      </c>
      <c r="AN60" s="1" t="str" cm="1">
        <f t="array" ref="AN60">IF(INDEX(Utilities!60:60,$B$15)="","",INDEX(Utilities!60:60,$B$15))</f>
        <v/>
      </c>
      <c r="AO60" s="1" t="str" cm="1">
        <f t="array" ref="AO60">IF(INDEX(Utilities!60:60,$B$15 + 4)="","",INDEX(Utilities!60:60,$B$15 + 4))</f>
        <v/>
      </c>
      <c r="AQ60">
        <f t="shared" si="39"/>
        <v>2070</v>
      </c>
      <c r="AR60">
        <f t="shared" si="21"/>
        <v>2040</v>
      </c>
      <c r="AS60" cm="1">
        <f t="array" ref="AS60">IF(AR60&gt;=MAX($D$3:$D$100),MAX($D$3:$D$100),IF(AQ60&lt;$D$3,$D$3,INDEX($D$3:$D$100,MATCH(AQ60,$D$3:$D$100)+1)))</f>
        <v>2040</v>
      </c>
      <c r="AT60">
        <f t="shared" si="22"/>
        <v>9.6840000000000001E-5</v>
      </c>
      <c r="AU60">
        <f t="shared" si="23"/>
        <v>9.6840000000000001E-5</v>
      </c>
      <c r="AV60">
        <f t="shared" si="24"/>
        <v>9.6840000000000001E-5</v>
      </c>
      <c r="AW60" s="38">
        <f t="shared" si="25"/>
        <v>0.51083100000000004</v>
      </c>
      <c r="AX60">
        <f t="shared" si="4"/>
        <v>0</v>
      </c>
      <c r="AZ60" s="1" t="str" cm="1">
        <f t="array" ref="AZ60">IF(INDEX(Utilities!60:60,$B$15)="","",INDEX(Utilities!60:60,$B$15))</f>
        <v/>
      </c>
      <c r="BA60" s="1" t="str" cm="1">
        <f t="array" ref="BA60">IF(INDEX(Utilities!60:60,$B$15 + 5)="","",INDEX(Utilities!60:60,$B$15 + 5))</f>
        <v/>
      </c>
      <c r="BC60">
        <f t="shared" si="40"/>
        <v>2070</v>
      </c>
      <c r="BD60">
        <f t="shared" si="26"/>
        <v>2040</v>
      </c>
      <c r="BE60" cm="1">
        <f t="array" ref="BE60">IF(BD60&gt;=MAX($D$3:$D$100),MAX($D$3:$D$100),IF(BC60&lt;$D$3,$D$3,INDEX($D$3:$D$100,MATCH(BC60,$D$3:$D$100)+1)))</f>
        <v>2040</v>
      </c>
      <c r="BF60">
        <f t="shared" si="27"/>
        <v>0.61919999999999997</v>
      </c>
      <c r="BG60">
        <f t="shared" si="28"/>
        <v>0.61919999999999997</v>
      </c>
      <c r="BH60">
        <f t="shared" si="29"/>
        <v>0.61919999999999997</v>
      </c>
      <c r="BI60" s="38">
        <f t="shared" si="30"/>
        <v>3266.2799999999997</v>
      </c>
      <c r="BJ60">
        <f t="shared" si="5"/>
        <v>0</v>
      </c>
      <c r="BL60" s="1" t="str" cm="1">
        <f t="array" ref="BL60">IF(INDEX(Utilities!60:60,$B$15)="","",INDEX(Utilities!60:60,$B$15))</f>
        <v/>
      </c>
      <c r="BM60" s="1" t="str" cm="1">
        <f t="array" ref="BM60">IF(INDEX(Utilities!60:60,$B$15 + 6)="","",INDEX(Utilities!60:60,$B$15 + 6))</f>
        <v/>
      </c>
      <c r="BO60">
        <f t="shared" si="41"/>
        <v>2070</v>
      </c>
      <c r="BP60">
        <f t="shared" si="31"/>
        <v>2040</v>
      </c>
      <c r="BQ60" cm="1">
        <f t="array" ref="BQ60">IF(BP60&gt;=MAX($D$3:$D$100),MAX($D$3:$D$100),IF(BO60&lt;$D$3,$D$3,INDEX($D$3:$D$100,MATCH(BO60,$D$3:$D$100)+1)))</f>
        <v>2040</v>
      </c>
      <c r="BR60">
        <f t="shared" si="32"/>
        <v>4.5396000000000001</v>
      </c>
      <c r="BS60">
        <f t="shared" si="33"/>
        <v>4.5396000000000001</v>
      </c>
      <c r="BT60">
        <f t="shared" si="34"/>
        <v>4.5396000000000001</v>
      </c>
      <c r="BU60" s="38">
        <f t="shared" si="35"/>
        <v>23946.39</v>
      </c>
      <c r="BV60">
        <f t="shared" si="6"/>
        <v>0</v>
      </c>
    </row>
    <row r="61" spans="7:74" x14ac:dyDescent="0.25">
      <c r="G61">
        <f t="shared" si="36"/>
        <v>2071</v>
      </c>
      <c r="H61">
        <f t="shared" si="7"/>
        <v>2040</v>
      </c>
      <c r="I61" cm="1">
        <f t="array" ref="I61">IF(H61&gt;=MAX($D$3:$D$100),MAX($D$3:$D$100),IF(G61&lt;$D$3,$D$3,INDEX($D$3:$D$100,MATCH(G61,$D$3:$D$100)+1)))</f>
        <v>2040</v>
      </c>
      <c r="J61">
        <f t="shared" si="8"/>
        <v>6.8040000000000003E-2</v>
      </c>
      <c r="K61">
        <f t="shared" si="9"/>
        <v>6.8040000000000003E-2</v>
      </c>
      <c r="L61">
        <f t="shared" si="10"/>
        <v>6.8040000000000003E-2</v>
      </c>
      <c r="M61" s="38">
        <f t="shared" si="0"/>
        <v>358.911</v>
      </c>
      <c r="N61">
        <f t="shared" si="1"/>
        <v>0</v>
      </c>
      <c r="P61" s="1" t="str" cm="1">
        <f t="array" ref="P61">IF(INDEX(Utilities!61:61,$B$15)="","",INDEX(Utilities!61:61,$B$15))</f>
        <v/>
      </c>
      <c r="Q61" s="1" t="str" cm="1">
        <f t="array" ref="Q61">IF(INDEX(Utilities!61:61,$B$15 + 2)="","",INDEX(Utilities!61:61,$B$15 + 2))</f>
        <v/>
      </c>
      <c r="S61">
        <f t="shared" si="37"/>
        <v>2071</v>
      </c>
      <c r="T61">
        <f t="shared" si="11"/>
        <v>2040</v>
      </c>
      <c r="U61" cm="1">
        <f t="array" ref="U61">IF(T61&gt;=MAX($D$3:$D$100),MAX($D$3:$D$100),IF(S61&lt;$D$3,$D$3,INDEX($D$3:$D$100,MATCH(S61,$D$3:$D$100)+1)))</f>
        <v>2040</v>
      </c>
      <c r="V61">
        <f t="shared" si="12"/>
        <v>4.5720000000000003E-5</v>
      </c>
      <c r="W61">
        <f t="shared" si="13"/>
        <v>4.5720000000000003E-5</v>
      </c>
      <c r="X61">
        <f t="shared" si="14"/>
        <v>4.5720000000000003E-5</v>
      </c>
      <c r="Y61" s="38">
        <f t="shared" si="15"/>
        <v>0.24117300000000003</v>
      </c>
      <c r="Z61">
        <f t="shared" si="2"/>
        <v>0</v>
      </c>
      <c r="AE61">
        <f t="shared" si="38"/>
        <v>2071</v>
      </c>
      <c r="AF61">
        <f t="shared" si="16"/>
        <v>2040</v>
      </c>
      <c r="AG61" cm="1">
        <f t="array" ref="AG61">IF(AF61&gt;=MAX($D$3:$D$100),MAX($D$3:$D$100),IF(AE61&lt;$D$3,$D$3,INDEX($D$3:$D$100,MATCH(AE61,$D$3:$D$100)+1)))</f>
        <v>2040</v>
      </c>
      <c r="AH61">
        <f t="shared" si="17"/>
        <v>4.572E-4</v>
      </c>
      <c r="AI61">
        <f t="shared" si="18"/>
        <v>4.572E-4</v>
      </c>
      <c r="AJ61">
        <f t="shared" si="19"/>
        <v>4.572E-4</v>
      </c>
      <c r="AK61" s="38">
        <f t="shared" si="20"/>
        <v>2.4117299999999999</v>
      </c>
      <c r="AL61">
        <f t="shared" si="3"/>
        <v>0</v>
      </c>
      <c r="AN61" s="1" t="str" cm="1">
        <f t="array" ref="AN61">IF(INDEX(Utilities!61:61,$B$15)="","",INDEX(Utilities!61:61,$B$15))</f>
        <v/>
      </c>
      <c r="AO61" s="1" t="str" cm="1">
        <f t="array" ref="AO61">IF(INDEX(Utilities!61:61,$B$15 + 4)="","",INDEX(Utilities!61:61,$B$15 + 4))</f>
        <v/>
      </c>
      <c r="AQ61">
        <f t="shared" si="39"/>
        <v>2071</v>
      </c>
      <c r="AR61">
        <f t="shared" si="21"/>
        <v>2040</v>
      </c>
      <c r="AS61" cm="1">
        <f t="array" ref="AS61">IF(AR61&gt;=MAX($D$3:$D$100),MAX($D$3:$D$100),IF(AQ61&lt;$D$3,$D$3,INDEX($D$3:$D$100,MATCH(AQ61,$D$3:$D$100)+1)))</f>
        <v>2040</v>
      </c>
      <c r="AT61">
        <f t="shared" si="22"/>
        <v>9.6840000000000001E-5</v>
      </c>
      <c r="AU61">
        <f t="shared" si="23"/>
        <v>9.6840000000000001E-5</v>
      </c>
      <c r="AV61">
        <f t="shared" si="24"/>
        <v>9.6840000000000001E-5</v>
      </c>
      <c r="AW61" s="38">
        <f t="shared" si="25"/>
        <v>0.51083100000000004</v>
      </c>
      <c r="AX61">
        <f t="shared" si="4"/>
        <v>0</v>
      </c>
      <c r="AZ61" s="1" t="str" cm="1">
        <f t="array" ref="AZ61">IF(INDEX(Utilities!61:61,$B$15)="","",INDEX(Utilities!61:61,$B$15))</f>
        <v/>
      </c>
      <c r="BA61" s="1" t="str" cm="1">
        <f t="array" ref="BA61">IF(INDEX(Utilities!61:61,$B$15 + 5)="","",INDEX(Utilities!61:61,$B$15 + 5))</f>
        <v/>
      </c>
      <c r="BC61">
        <f t="shared" si="40"/>
        <v>2071</v>
      </c>
      <c r="BD61">
        <f t="shared" si="26"/>
        <v>2040</v>
      </c>
      <c r="BE61" cm="1">
        <f t="array" ref="BE61">IF(BD61&gt;=MAX($D$3:$D$100),MAX($D$3:$D$100),IF(BC61&lt;$D$3,$D$3,INDEX($D$3:$D$100,MATCH(BC61,$D$3:$D$100)+1)))</f>
        <v>2040</v>
      </c>
      <c r="BF61">
        <f t="shared" si="27"/>
        <v>0.61919999999999997</v>
      </c>
      <c r="BG61">
        <f t="shared" si="28"/>
        <v>0.61919999999999997</v>
      </c>
      <c r="BH61">
        <f t="shared" si="29"/>
        <v>0.61919999999999997</v>
      </c>
      <c r="BI61" s="38">
        <f t="shared" si="30"/>
        <v>3266.2799999999997</v>
      </c>
      <c r="BJ61">
        <f t="shared" si="5"/>
        <v>0</v>
      </c>
      <c r="BL61" s="1" t="str" cm="1">
        <f t="array" ref="BL61">IF(INDEX(Utilities!61:61,$B$15)="","",INDEX(Utilities!61:61,$B$15))</f>
        <v/>
      </c>
      <c r="BM61" s="1" t="str" cm="1">
        <f t="array" ref="BM61">IF(INDEX(Utilities!61:61,$B$15 + 6)="","",INDEX(Utilities!61:61,$B$15 + 6))</f>
        <v/>
      </c>
      <c r="BO61">
        <f t="shared" si="41"/>
        <v>2071</v>
      </c>
      <c r="BP61">
        <f t="shared" si="31"/>
        <v>2040</v>
      </c>
      <c r="BQ61" cm="1">
        <f t="array" ref="BQ61">IF(BP61&gt;=MAX($D$3:$D$100),MAX($D$3:$D$100),IF(BO61&lt;$D$3,$D$3,INDEX($D$3:$D$100,MATCH(BO61,$D$3:$D$100)+1)))</f>
        <v>2040</v>
      </c>
      <c r="BR61">
        <f t="shared" si="32"/>
        <v>4.5396000000000001</v>
      </c>
      <c r="BS61">
        <f t="shared" si="33"/>
        <v>4.5396000000000001</v>
      </c>
      <c r="BT61">
        <f t="shared" si="34"/>
        <v>4.5396000000000001</v>
      </c>
      <c r="BU61" s="38">
        <f t="shared" si="35"/>
        <v>23946.39</v>
      </c>
      <c r="BV61">
        <f t="shared" si="6"/>
        <v>0</v>
      </c>
    </row>
    <row r="62" spans="7:74" x14ac:dyDescent="0.25">
      <c r="G62">
        <f t="shared" si="36"/>
        <v>2072</v>
      </c>
      <c r="H62">
        <f t="shared" si="7"/>
        <v>2040</v>
      </c>
      <c r="I62" cm="1">
        <f t="array" ref="I62">IF(H62&gt;=MAX($D$3:$D$100),MAX($D$3:$D$100),IF(G62&lt;$D$3,$D$3,INDEX($D$3:$D$100,MATCH(G62,$D$3:$D$100)+1)))</f>
        <v>2040</v>
      </c>
      <c r="J62">
        <f t="shared" si="8"/>
        <v>6.8040000000000003E-2</v>
      </c>
      <c r="K62">
        <f t="shared" si="9"/>
        <v>6.8040000000000003E-2</v>
      </c>
      <c r="L62">
        <f t="shared" si="10"/>
        <v>6.8040000000000003E-2</v>
      </c>
      <c r="M62" s="38">
        <f t="shared" si="0"/>
        <v>358.911</v>
      </c>
      <c r="N62">
        <f t="shared" si="1"/>
        <v>0</v>
      </c>
      <c r="P62" s="1" t="str" cm="1">
        <f t="array" ref="P62">IF(INDEX(Utilities!62:62,$B$15)="","",INDEX(Utilities!62:62,$B$15))</f>
        <v/>
      </c>
      <c r="Q62" s="1" t="str" cm="1">
        <f t="array" ref="Q62">IF(INDEX(Utilities!62:62,$B$15 + 2)="","",INDEX(Utilities!62:62,$B$15 + 2))</f>
        <v/>
      </c>
      <c r="S62">
        <f t="shared" si="37"/>
        <v>2072</v>
      </c>
      <c r="T62">
        <f t="shared" si="11"/>
        <v>2040</v>
      </c>
      <c r="U62" cm="1">
        <f t="array" ref="U62">IF(T62&gt;=MAX($D$3:$D$100),MAX($D$3:$D$100),IF(S62&lt;$D$3,$D$3,INDEX($D$3:$D$100,MATCH(S62,$D$3:$D$100)+1)))</f>
        <v>2040</v>
      </c>
      <c r="V62">
        <f t="shared" si="12"/>
        <v>4.5720000000000003E-5</v>
      </c>
      <c r="W62">
        <f t="shared" si="13"/>
        <v>4.5720000000000003E-5</v>
      </c>
      <c r="X62">
        <f t="shared" si="14"/>
        <v>4.5720000000000003E-5</v>
      </c>
      <c r="Y62" s="38">
        <f t="shared" si="15"/>
        <v>0.24117300000000003</v>
      </c>
      <c r="Z62">
        <f t="shared" si="2"/>
        <v>0</v>
      </c>
      <c r="AE62">
        <f t="shared" si="38"/>
        <v>2072</v>
      </c>
      <c r="AF62">
        <f t="shared" si="16"/>
        <v>2040</v>
      </c>
      <c r="AG62" cm="1">
        <f t="array" ref="AG62">IF(AF62&gt;=MAX($D$3:$D$100),MAX($D$3:$D$100),IF(AE62&lt;$D$3,$D$3,INDEX($D$3:$D$100,MATCH(AE62,$D$3:$D$100)+1)))</f>
        <v>2040</v>
      </c>
      <c r="AH62">
        <f t="shared" si="17"/>
        <v>4.572E-4</v>
      </c>
      <c r="AI62">
        <f t="shared" si="18"/>
        <v>4.572E-4</v>
      </c>
      <c r="AJ62">
        <f t="shared" si="19"/>
        <v>4.572E-4</v>
      </c>
      <c r="AK62" s="38">
        <f t="shared" si="20"/>
        <v>2.4117299999999999</v>
      </c>
      <c r="AL62">
        <f t="shared" si="3"/>
        <v>0</v>
      </c>
      <c r="AN62" s="1" t="str" cm="1">
        <f t="array" ref="AN62">IF(INDEX(Utilities!62:62,$B$15)="","",INDEX(Utilities!62:62,$B$15))</f>
        <v/>
      </c>
      <c r="AO62" s="1" t="str" cm="1">
        <f t="array" ref="AO62">IF(INDEX(Utilities!62:62,$B$15 + 4)="","",INDEX(Utilities!62:62,$B$15 + 4))</f>
        <v/>
      </c>
      <c r="AQ62">
        <f t="shared" si="39"/>
        <v>2072</v>
      </c>
      <c r="AR62">
        <f t="shared" si="21"/>
        <v>2040</v>
      </c>
      <c r="AS62" cm="1">
        <f t="array" ref="AS62">IF(AR62&gt;=MAX($D$3:$D$100),MAX($D$3:$D$100),IF(AQ62&lt;$D$3,$D$3,INDEX($D$3:$D$100,MATCH(AQ62,$D$3:$D$100)+1)))</f>
        <v>2040</v>
      </c>
      <c r="AT62">
        <f t="shared" si="22"/>
        <v>9.6840000000000001E-5</v>
      </c>
      <c r="AU62">
        <f t="shared" si="23"/>
        <v>9.6840000000000001E-5</v>
      </c>
      <c r="AV62">
        <f t="shared" si="24"/>
        <v>9.6840000000000001E-5</v>
      </c>
      <c r="AW62" s="38">
        <f t="shared" si="25"/>
        <v>0.51083100000000004</v>
      </c>
      <c r="AX62">
        <f t="shared" si="4"/>
        <v>0</v>
      </c>
      <c r="AZ62" s="1" t="str" cm="1">
        <f t="array" ref="AZ62">IF(INDEX(Utilities!62:62,$B$15)="","",INDEX(Utilities!62:62,$B$15))</f>
        <v/>
      </c>
      <c r="BA62" s="1" t="str" cm="1">
        <f t="array" ref="BA62">IF(INDEX(Utilities!62:62,$B$15 + 5)="","",INDEX(Utilities!62:62,$B$15 + 5))</f>
        <v/>
      </c>
      <c r="BC62">
        <f t="shared" si="40"/>
        <v>2072</v>
      </c>
      <c r="BD62">
        <f t="shared" si="26"/>
        <v>2040</v>
      </c>
      <c r="BE62" cm="1">
        <f t="array" ref="BE62">IF(BD62&gt;=MAX($D$3:$D$100),MAX($D$3:$D$100),IF(BC62&lt;$D$3,$D$3,INDEX($D$3:$D$100,MATCH(BC62,$D$3:$D$100)+1)))</f>
        <v>2040</v>
      </c>
      <c r="BF62">
        <f t="shared" si="27"/>
        <v>0.61919999999999997</v>
      </c>
      <c r="BG62">
        <f t="shared" si="28"/>
        <v>0.61919999999999997</v>
      </c>
      <c r="BH62">
        <f t="shared" si="29"/>
        <v>0.61919999999999997</v>
      </c>
      <c r="BI62" s="38">
        <f t="shared" si="30"/>
        <v>3266.2799999999997</v>
      </c>
      <c r="BJ62">
        <f t="shared" si="5"/>
        <v>0</v>
      </c>
      <c r="BL62" s="1" t="str" cm="1">
        <f t="array" ref="BL62">IF(INDEX(Utilities!62:62,$B$15)="","",INDEX(Utilities!62:62,$B$15))</f>
        <v/>
      </c>
      <c r="BM62" s="1" t="str" cm="1">
        <f t="array" ref="BM62">IF(INDEX(Utilities!62:62,$B$15 + 6)="","",INDEX(Utilities!62:62,$B$15 + 6))</f>
        <v/>
      </c>
      <c r="BO62">
        <f t="shared" si="41"/>
        <v>2072</v>
      </c>
      <c r="BP62">
        <f t="shared" si="31"/>
        <v>2040</v>
      </c>
      <c r="BQ62" cm="1">
        <f t="array" ref="BQ62">IF(BP62&gt;=MAX($D$3:$D$100),MAX($D$3:$D$100),IF(BO62&lt;$D$3,$D$3,INDEX($D$3:$D$100,MATCH(BO62,$D$3:$D$100)+1)))</f>
        <v>2040</v>
      </c>
      <c r="BR62">
        <f t="shared" si="32"/>
        <v>4.5396000000000001</v>
      </c>
      <c r="BS62">
        <f t="shared" si="33"/>
        <v>4.5396000000000001</v>
      </c>
      <c r="BT62">
        <f t="shared" si="34"/>
        <v>4.5396000000000001</v>
      </c>
      <c r="BU62" s="38">
        <f t="shared" si="35"/>
        <v>23946.39</v>
      </c>
      <c r="BV62">
        <f t="shared" si="6"/>
        <v>0</v>
      </c>
    </row>
    <row r="63" spans="7:74" x14ac:dyDescent="0.25">
      <c r="G63">
        <f t="shared" si="36"/>
        <v>2073</v>
      </c>
      <c r="H63">
        <f t="shared" si="7"/>
        <v>2040</v>
      </c>
      <c r="I63" cm="1">
        <f t="array" ref="I63">IF(H63&gt;=MAX($D$3:$D$100),MAX($D$3:$D$100),IF(G63&lt;$D$3,$D$3,INDEX($D$3:$D$100,MATCH(G63,$D$3:$D$100)+1)))</f>
        <v>2040</v>
      </c>
      <c r="J63">
        <f t="shared" si="8"/>
        <v>6.8040000000000003E-2</v>
      </c>
      <c r="K63">
        <f t="shared" si="9"/>
        <v>6.8040000000000003E-2</v>
      </c>
      <c r="L63">
        <f t="shared" si="10"/>
        <v>6.8040000000000003E-2</v>
      </c>
      <c r="M63" s="38">
        <f t="shared" si="0"/>
        <v>358.911</v>
      </c>
      <c r="N63">
        <f t="shared" si="1"/>
        <v>0</v>
      </c>
      <c r="P63" s="1" t="str" cm="1">
        <f t="array" ref="P63">IF(INDEX(Utilities!63:63,$B$15)="","",INDEX(Utilities!63:63,$B$15))</f>
        <v/>
      </c>
      <c r="Q63" s="1" t="str" cm="1">
        <f t="array" ref="Q63">IF(INDEX(Utilities!63:63,$B$15 + 2)="","",INDEX(Utilities!63:63,$B$15 + 2))</f>
        <v/>
      </c>
      <c r="S63">
        <f t="shared" si="37"/>
        <v>2073</v>
      </c>
      <c r="T63">
        <f t="shared" si="11"/>
        <v>2040</v>
      </c>
      <c r="U63" cm="1">
        <f t="array" ref="U63">IF(T63&gt;=MAX($D$3:$D$100),MAX($D$3:$D$100),IF(S63&lt;$D$3,$D$3,INDEX($D$3:$D$100,MATCH(S63,$D$3:$D$100)+1)))</f>
        <v>2040</v>
      </c>
      <c r="V63">
        <f t="shared" si="12"/>
        <v>4.5720000000000003E-5</v>
      </c>
      <c r="W63">
        <f t="shared" si="13"/>
        <v>4.5720000000000003E-5</v>
      </c>
      <c r="X63">
        <f t="shared" si="14"/>
        <v>4.5720000000000003E-5</v>
      </c>
      <c r="Y63" s="38">
        <f t="shared" si="15"/>
        <v>0.24117300000000003</v>
      </c>
      <c r="Z63">
        <f t="shared" si="2"/>
        <v>0</v>
      </c>
      <c r="AE63">
        <f t="shared" si="38"/>
        <v>2073</v>
      </c>
      <c r="AF63">
        <f t="shared" si="16"/>
        <v>2040</v>
      </c>
      <c r="AG63" cm="1">
        <f t="array" ref="AG63">IF(AF63&gt;=MAX($D$3:$D$100),MAX($D$3:$D$100),IF(AE63&lt;$D$3,$D$3,INDEX($D$3:$D$100,MATCH(AE63,$D$3:$D$100)+1)))</f>
        <v>2040</v>
      </c>
      <c r="AH63">
        <f t="shared" si="17"/>
        <v>4.572E-4</v>
      </c>
      <c r="AI63">
        <f t="shared" si="18"/>
        <v>4.572E-4</v>
      </c>
      <c r="AJ63">
        <f t="shared" si="19"/>
        <v>4.572E-4</v>
      </c>
      <c r="AK63" s="38">
        <f t="shared" si="20"/>
        <v>2.4117299999999999</v>
      </c>
      <c r="AL63">
        <f t="shared" si="3"/>
        <v>0</v>
      </c>
      <c r="AN63" s="1" t="str" cm="1">
        <f t="array" ref="AN63">IF(INDEX(Utilities!63:63,$B$15)="","",INDEX(Utilities!63:63,$B$15))</f>
        <v/>
      </c>
      <c r="AO63" s="1" t="str" cm="1">
        <f t="array" ref="AO63">IF(INDEX(Utilities!63:63,$B$15 + 4)="","",INDEX(Utilities!63:63,$B$15 + 4))</f>
        <v/>
      </c>
      <c r="AQ63">
        <f t="shared" si="39"/>
        <v>2073</v>
      </c>
      <c r="AR63">
        <f t="shared" si="21"/>
        <v>2040</v>
      </c>
      <c r="AS63" cm="1">
        <f t="array" ref="AS63">IF(AR63&gt;=MAX($D$3:$D$100),MAX($D$3:$D$100),IF(AQ63&lt;$D$3,$D$3,INDEX($D$3:$D$100,MATCH(AQ63,$D$3:$D$100)+1)))</f>
        <v>2040</v>
      </c>
      <c r="AT63">
        <f t="shared" si="22"/>
        <v>9.6840000000000001E-5</v>
      </c>
      <c r="AU63">
        <f t="shared" si="23"/>
        <v>9.6840000000000001E-5</v>
      </c>
      <c r="AV63">
        <f t="shared" si="24"/>
        <v>9.6840000000000001E-5</v>
      </c>
      <c r="AW63" s="38">
        <f t="shared" si="25"/>
        <v>0.51083100000000004</v>
      </c>
      <c r="AX63">
        <f t="shared" si="4"/>
        <v>0</v>
      </c>
      <c r="AZ63" s="1" t="str" cm="1">
        <f t="array" ref="AZ63">IF(INDEX(Utilities!63:63,$B$15)="","",INDEX(Utilities!63:63,$B$15))</f>
        <v/>
      </c>
      <c r="BA63" s="1" t="str" cm="1">
        <f t="array" ref="BA63">IF(INDEX(Utilities!63:63,$B$15 + 5)="","",INDEX(Utilities!63:63,$B$15 + 5))</f>
        <v/>
      </c>
      <c r="BC63">
        <f t="shared" si="40"/>
        <v>2073</v>
      </c>
      <c r="BD63">
        <f t="shared" si="26"/>
        <v>2040</v>
      </c>
      <c r="BE63" cm="1">
        <f t="array" ref="BE63">IF(BD63&gt;=MAX($D$3:$D$100),MAX($D$3:$D$100),IF(BC63&lt;$D$3,$D$3,INDEX($D$3:$D$100,MATCH(BC63,$D$3:$D$100)+1)))</f>
        <v>2040</v>
      </c>
      <c r="BF63">
        <f t="shared" si="27"/>
        <v>0.61919999999999997</v>
      </c>
      <c r="BG63">
        <f t="shared" si="28"/>
        <v>0.61919999999999997</v>
      </c>
      <c r="BH63">
        <f t="shared" si="29"/>
        <v>0.61919999999999997</v>
      </c>
      <c r="BI63" s="38">
        <f t="shared" si="30"/>
        <v>3266.2799999999997</v>
      </c>
      <c r="BJ63">
        <f t="shared" si="5"/>
        <v>0</v>
      </c>
      <c r="BL63" s="1" t="str" cm="1">
        <f t="array" ref="BL63">IF(INDEX(Utilities!63:63,$B$15)="","",INDEX(Utilities!63:63,$B$15))</f>
        <v/>
      </c>
      <c r="BM63" s="1" t="str" cm="1">
        <f t="array" ref="BM63">IF(INDEX(Utilities!63:63,$B$15 + 6)="","",INDEX(Utilities!63:63,$B$15 + 6))</f>
        <v/>
      </c>
      <c r="BO63">
        <f t="shared" si="41"/>
        <v>2073</v>
      </c>
      <c r="BP63">
        <f t="shared" si="31"/>
        <v>2040</v>
      </c>
      <c r="BQ63" cm="1">
        <f t="array" ref="BQ63">IF(BP63&gt;=MAX($D$3:$D$100),MAX($D$3:$D$100),IF(BO63&lt;$D$3,$D$3,INDEX($D$3:$D$100,MATCH(BO63,$D$3:$D$100)+1)))</f>
        <v>2040</v>
      </c>
      <c r="BR63">
        <f t="shared" si="32"/>
        <v>4.5396000000000001</v>
      </c>
      <c r="BS63">
        <f t="shared" si="33"/>
        <v>4.5396000000000001</v>
      </c>
      <c r="BT63">
        <f t="shared" si="34"/>
        <v>4.5396000000000001</v>
      </c>
      <c r="BU63" s="38">
        <f t="shared" si="35"/>
        <v>23946.39</v>
      </c>
      <c r="BV63">
        <f t="shared" si="6"/>
        <v>0</v>
      </c>
    </row>
    <row r="64" spans="7:74" x14ac:dyDescent="0.25">
      <c r="G64">
        <f t="shared" si="36"/>
        <v>2074</v>
      </c>
      <c r="H64">
        <f t="shared" si="7"/>
        <v>2040</v>
      </c>
      <c r="I64" cm="1">
        <f t="array" ref="I64">IF(H64&gt;=MAX($D$3:$D$100),MAX($D$3:$D$100),IF(G64&lt;$D$3,$D$3,INDEX($D$3:$D$100,MATCH(G64,$D$3:$D$100)+1)))</f>
        <v>2040</v>
      </c>
      <c r="J64">
        <f t="shared" si="8"/>
        <v>6.8040000000000003E-2</v>
      </c>
      <c r="K64">
        <f t="shared" si="9"/>
        <v>6.8040000000000003E-2</v>
      </c>
      <c r="L64">
        <f t="shared" si="10"/>
        <v>6.8040000000000003E-2</v>
      </c>
      <c r="M64" s="38">
        <f t="shared" si="0"/>
        <v>358.911</v>
      </c>
      <c r="N64">
        <f t="shared" si="1"/>
        <v>0</v>
      </c>
      <c r="P64" s="1" t="str" cm="1">
        <f t="array" ref="P64">IF(INDEX(Utilities!64:64,$B$15)="","",INDEX(Utilities!64:64,$B$15))</f>
        <v/>
      </c>
      <c r="Q64" s="1" t="str" cm="1">
        <f t="array" ref="Q64">IF(INDEX(Utilities!64:64,$B$15 + 2)="","",INDEX(Utilities!64:64,$B$15 + 2))</f>
        <v/>
      </c>
      <c r="S64">
        <f t="shared" si="37"/>
        <v>2074</v>
      </c>
      <c r="T64">
        <f t="shared" si="11"/>
        <v>2040</v>
      </c>
      <c r="U64" cm="1">
        <f t="array" ref="U64">IF(T64&gt;=MAX($D$3:$D$100),MAX($D$3:$D$100),IF(S64&lt;$D$3,$D$3,INDEX($D$3:$D$100,MATCH(S64,$D$3:$D$100)+1)))</f>
        <v>2040</v>
      </c>
      <c r="V64">
        <f t="shared" si="12"/>
        <v>4.5720000000000003E-5</v>
      </c>
      <c r="W64">
        <f t="shared" si="13"/>
        <v>4.5720000000000003E-5</v>
      </c>
      <c r="X64">
        <f t="shared" si="14"/>
        <v>4.5720000000000003E-5</v>
      </c>
      <c r="Y64" s="38">
        <f t="shared" si="15"/>
        <v>0.24117300000000003</v>
      </c>
      <c r="Z64">
        <f t="shared" si="2"/>
        <v>0</v>
      </c>
      <c r="AE64">
        <f t="shared" si="38"/>
        <v>2074</v>
      </c>
      <c r="AF64">
        <f t="shared" si="16"/>
        <v>2040</v>
      </c>
      <c r="AG64" cm="1">
        <f t="array" ref="AG64">IF(AF64&gt;=MAX($D$3:$D$100),MAX($D$3:$D$100),IF(AE64&lt;$D$3,$D$3,INDEX($D$3:$D$100,MATCH(AE64,$D$3:$D$100)+1)))</f>
        <v>2040</v>
      </c>
      <c r="AH64">
        <f t="shared" si="17"/>
        <v>4.572E-4</v>
      </c>
      <c r="AI64">
        <f t="shared" si="18"/>
        <v>4.572E-4</v>
      </c>
      <c r="AJ64">
        <f t="shared" si="19"/>
        <v>4.572E-4</v>
      </c>
      <c r="AK64" s="38">
        <f t="shared" si="20"/>
        <v>2.4117299999999999</v>
      </c>
      <c r="AL64">
        <f t="shared" si="3"/>
        <v>0</v>
      </c>
      <c r="AN64" s="1" t="str" cm="1">
        <f t="array" ref="AN64">IF(INDEX(Utilities!64:64,$B$15)="","",INDEX(Utilities!64:64,$B$15))</f>
        <v/>
      </c>
      <c r="AO64" s="1" t="str" cm="1">
        <f t="array" ref="AO64">IF(INDEX(Utilities!64:64,$B$15 + 4)="","",INDEX(Utilities!64:64,$B$15 + 4))</f>
        <v/>
      </c>
      <c r="AQ64">
        <f t="shared" si="39"/>
        <v>2074</v>
      </c>
      <c r="AR64">
        <f t="shared" si="21"/>
        <v>2040</v>
      </c>
      <c r="AS64" cm="1">
        <f t="array" ref="AS64">IF(AR64&gt;=MAX($D$3:$D$100),MAX($D$3:$D$100),IF(AQ64&lt;$D$3,$D$3,INDEX($D$3:$D$100,MATCH(AQ64,$D$3:$D$100)+1)))</f>
        <v>2040</v>
      </c>
      <c r="AT64">
        <f t="shared" si="22"/>
        <v>9.6840000000000001E-5</v>
      </c>
      <c r="AU64">
        <f t="shared" si="23"/>
        <v>9.6840000000000001E-5</v>
      </c>
      <c r="AV64">
        <f t="shared" si="24"/>
        <v>9.6840000000000001E-5</v>
      </c>
      <c r="AW64" s="38">
        <f t="shared" si="25"/>
        <v>0.51083100000000004</v>
      </c>
      <c r="AX64">
        <f t="shared" si="4"/>
        <v>0</v>
      </c>
      <c r="AZ64" s="1" t="str" cm="1">
        <f t="array" ref="AZ64">IF(INDEX(Utilities!64:64,$B$15)="","",INDEX(Utilities!64:64,$B$15))</f>
        <v/>
      </c>
      <c r="BA64" s="1" t="str" cm="1">
        <f t="array" ref="BA64">IF(INDEX(Utilities!64:64,$B$15 + 5)="","",INDEX(Utilities!64:64,$B$15 + 5))</f>
        <v/>
      </c>
      <c r="BC64">
        <f t="shared" si="40"/>
        <v>2074</v>
      </c>
      <c r="BD64">
        <f t="shared" si="26"/>
        <v>2040</v>
      </c>
      <c r="BE64" cm="1">
        <f t="array" ref="BE64">IF(BD64&gt;=MAX($D$3:$D$100),MAX($D$3:$D$100),IF(BC64&lt;$D$3,$D$3,INDEX($D$3:$D$100,MATCH(BC64,$D$3:$D$100)+1)))</f>
        <v>2040</v>
      </c>
      <c r="BF64">
        <f t="shared" si="27"/>
        <v>0.61919999999999997</v>
      </c>
      <c r="BG64">
        <f t="shared" si="28"/>
        <v>0.61919999999999997</v>
      </c>
      <c r="BH64">
        <f t="shared" si="29"/>
        <v>0.61919999999999997</v>
      </c>
      <c r="BI64" s="38">
        <f t="shared" si="30"/>
        <v>3266.2799999999997</v>
      </c>
      <c r="BJ64">
        <f t="shared" si="5"/>
        <v>0</v>
      </c>
      <c r="BL64" s="1" t="str" cm="1">
        <f t="array" ref="BL64">IF(INDEX(Utilities!64:64,$B$15)="","",INDEX(Utilities!64:64,$B$15))</f>
        <v/>
      </c>
      <c r="BM64" s="1" t="str" cm="1">
        <f t="array" ref="BM64">IF(INDEX(Utilities!64:64,$B$15 + 6)="","",INDEX(Utilities!64:64,$B$15 + 6))</f>
        <v/>
      </c>
      <c r="BO64">
        <f t="shared" si="41"/>
        <v>2074</v>
      </c>
      <c r="BP64">
        <f t="shared" si="31"/>
        <v>2040</v>
      </c>
      <c r="BQ64" cm="1">
        <f t="array" ref="BQ64">IF(BP64&gt;=MAX($D$3:$D$100),MAX($D$3:$D$100),IF(BO64&lt;$D$3,$D$3,INDEX($D$3:$D$100,MATCH(BO64,$D$3:$D$100)+1)))</f>
        <v>2040</v>
      </c>
      <c r="BR64">
        <f t="shared" si="32"/>
        <v>4.5396000000000001</v>
      </c>
      <c r="BS64">
        <f t="shared" si="33"/>
        <v>4.5396000000000001</v>
      </c>
      <c r="BT64">
        <f t="shared" si="34"/>
        <v>4.5396000000000001</v>
      </c>
      <c r="BU64" s="38">
        <f t="shared" si="35"/>
        <v>23946.39</v>
      </c>
      <c r="BV64">
        <f t="shared" si="6"/>
        <v>0</v>
      </c>
    </row>
    <row r="65" spans="7:74" x14ac:dyDescent="0.25">
      <c r="G65">
        <f t="shared" si="36"/>
        <v>2075</v>
      </c>
      <c r="H65">
        <f t="shared" si="7"/>
        <v>2040</v>
      </c>
      <c r="I65" cm="1">
        <f t="array" ref="I65">IF(H65&gt;=MAX($D$3:$D$100),MAX($D$3:$D$100),IF(G65&lt;$D$3,$D$3,INDEX($D$3:$D$100,MATCH(G65,$D$3:$D$100)+1)))</f>
        <v>2040</v>
      </c>
      <c r="J65">
        <f t="shared" si="8"/>
        <v>6.8040000000000003E-2</v>
      </c>
      <c r="K65">
        <f t="shared" si="9"/>
        <v>6.8040000000000003E-2</v>
      </c>
      <c r="L65">
        <f t="shared" si="10"/>
        <v>6.8040000000000003E-2</v>
      </c>
      <c r="M65" s="38">
        <f t="shared" si="0"/>
        <v>358.911</v>
      </c>
      <c r="N65">
        <f t="shared" si="1"/>
        <v>0</v>
      </c>
      <c r="P65" s="1" t="str" cm="1">
        <f t="array" ref="P65">IF(INDEX(Utilities!65:65,$B$15)="","",INDEX(Utilities!65:65,$B$15))</f>
        <v/>
      </c>
      <c r="Q65" s="1" t="str" cm="1">
        <f t="array" ref="Q65">IF(INDEX(Utilities!65:65,$B$15 + 2)="","",INDEX(Utilities!65:65,$B$15 + 2))</f>
        <v/>
      </c>
      <c r="S65">
        <f t="shared" si="37"/>
        <v>2075</v>
      </c>
      <c r="T65">
        <f t="shared" si="11"/>
        <v>2040</v>
      </c>
      <c r="U65" cm="1">
        <f t="array" ref="U65">IF(T65&gt;=MAX($D$3:$D$100),MAX($D$3:$D$100),IF(S65&lt;$D$3,$D$3,INDEX($D$3:$D$100,MATCH(S65,$D$3:$D$100)+1)))</f>
        <v>2040</v>
      </c>
      <c r="V65">
        <f t="shared" si="12"/>
        <v>4.5720000000000003E-5</v>
      </c>
      <c r="W65">
        <f t="shared" si="13"/>
        <v>4.5720000000000003E-5</v>
      </c>
      <c r="X65">
        <f t="shared" si="14"/>
        <v>4.5720000000000003E-5</v>
      </c>
      <c r="Y65" s="38">
        <f t="shared" si="15"/>
        <v>0.24117300000000003</v>
      </c>
      <c r="Z65">
        <f t="shared" si="2"/>
        <v>0</v>
      </c>
      <c r="AE65">
        <f t="shared" si="38"/>
        <v>2075</v>
      </c>
      <c r="AF65">
        <f t="shared" si="16"/>
        <v>2040</v>
      </c>
      <c r="AG65" cm="1">
        <f t="array" ref="AG65">IF(AF65&gt;=MAX($D$3:$D$100),MAX($D$3:$D$100),IF(AE65&lt;$D$3,$D$3,INDEX($D$3:$D$100,MATCH(AE65,$D$3:$D$100)+1)))</f>
        <v>2040</v>
      </c>
      <c r="AH65">
        <f t="shared" si="17"/>
        <v>4.572E-4</v>
      </c>
      <c r="AI65">
        <f t="shared" si="18"/>
        <v>4.572E-4</v>
      </c>
      <c r="AJ65">
        <f t="shared" si="19"/>
        <v>4.572E-4</v>
      </c>
      <c r="AK65" s="38">
        <f t="shared" si="20"/>
        <v>2.4117299999999999</v>
      </c>
      <c r="AL65">
        <f t="shared" si="3"/>
        <v>0</v>
      </c>
      <c r="AN65" s="1" t="str" cm="1">
        <f t="array" ref="AN65">IF(INDEX(Utilities!65:65,$B$15)="","",INDEX(Utilities!65:65,$B$15))</f>
        <v/>
      </c>
      <c r="AO65" s="1" t="str" cm="1">
        <f t="array" ref="AO65">IF(INDEX(Utilities!65:65,$B$15 + 4)="","",INDEX(Utilities!65:65,$B$15 + 4))</f>
        <v/>
      </c>
      <c r="AQ65">
        <f t="shared" si="39"/>
        <v>2075</v>
      </c>
      <c r="AR65">
        <f t="shared" si="21"/>
        <v>2040</v>
      </c>
      <c r="AS65" cm="1">
        <f t="array" ref="AS65">IF(AR65&gt;=MAX($D$3:$D$100),MAX($D$3:$D$100),IF(AQ65&lt;$D$3,$D$3,INDEX($D$3:$D$100,MATCH(AQ65,$D$3:$D$100)+1)))</f>
        <v>2040</v>
      </c>
      <c r="AT65">
        <f t="shared" si="22"/>
        <v>9.6840000000000001E-5</v>
      </c>
      <c r="AU65">
        <f t="shared" si="23"/>
        <v>9.6840000000000001E-5</v>
      </c>
      <c r="AV65">
        <f t="shared" si="24"/>
        <v>9.6840000000000001E-5</v>
      </c>
      <c r="AW65" s="38">
        <f t="shared" si="25"/>
        <v>0.51083100000000004</v>
      </c>
      <c r="AX65">
        <f t="shared" si="4"/>
        <v>0</v>
      </c>
      <c r="AZ65" s="1" t="str" cm="1">
        <f t="array" ref="AZ65">IF(INDEX(Utilities!65:65,$B$15)="","",INDEX(Utilities!65:65,$B$15))</f>
        <v/>
      </c>
      <c r="BA65" s="1" t="str" cm="1">
        <f t="array" ref="BA65">IF(INDEX(Utilities!65:65,$B$15 + 5)="","",INDEX(Utilities!65:65,$B$15 + 5))</f>
        <v/>
      </c>
      <c r="BC65">
        <f t="shared" si="40"/>
        <v>2075</v>
      </c>
      <c r="BD65">
        <f t="shared" si="26"/>
        <v>2040</v>
      </c>
      <c r="BE65" cm="1">
        <f t="array" ref="BE65">IF(BD65&gt;=MAX($D$3:$D$100),MAX($D$3:$D$100),IF(BC65&lt;$D$3,$D$3,INDEX($D$3:$D$100,MATCH(BC65,$D$3:$D$100)+1)))</f>
        <v>2040</v>
      </c>
      <c r="BF65">
        <f t="shared" si="27"/>
        <v>0.61919999999999997</v>
      </c>
      <c r="BG65">
        <f t="shared" si="28"/>
        <v>0.61919999999999997</v>
      </c>
      <c r="BH65">
        <f t="shared" si="29"/>
        <v>0.61919999999999997</v>
      </c>
      <c r="BI65" s="38">
        <f t="shared" si="30"/>
        <v>3266.2799999999997</v>
      </c>
      <c r="BJ65">
        <f t="shared" si="5"/>
        <v>0</v>
      </c>
      <c r="BL65" s="1" t="str" cm="1">
        <f t="array" ref="BL65">IF(INDEX(Utilities!65:65,$B$15)="","",INDEX(Utilities!65:65,$B$15))</f>
        <v/>
      </c>
      <c r="BM65" s="1" t="str" cm="1">
        <f t="array" ref="BM65">IF(INDEX(Utilities!65:65,$B$15 + 6)="","",INDEX(Utilities!65:65,$B$15 + 6))</f>
        <v/>
      </c>
      <c r="BO65">
        <f t="shared" si="41"/>
        <v>2075</v>
      </c>
      <c r="BP65">
        <f t="shared" si="31"/>
        <v>2040</v>
      </c>
      <c r="BQ65" cm="1">
        <f t="array" ref="BQ65">IF(BP65&gt;=MAX($D$3:$D$100),MAX($D$3:$D$100),IF(BO65&lt;$D$3,$D$3,INDEX($D$3:$D$100,MATCH(BO65,$D$3:$D$100)+1)))</f>
        <v>2040</v>
      </c>
      <c r="BR65">
        <f t="shared" si="32"/>
        <v>4.5396000000000001</v>
      </c>
      <c r="BS65">
        <f t="shared" si="33"/>
        <v>4.5396000000000001</v>
      </c>
      <c r="BT65">
        <f t="shared" si="34"/>
        <v>4.5396000000000001</v>
      </c>
      <c r="BU65" s="38">
        <f t="shared" si="35"/>
        <v>23946.39</v>
      </c>
      <c r="BV65">
        <f t="shared" si="6"/>
        <v>0</v>
      </c>
    </row>
    <row r="66" spans="7:74" x14ac:dyDescent="0.25">
      <c r="G66">
        <f t="shared" si="36"/>
        <v>2076</v>
      </c>
      <c r="H66">
        <f t="shared" si="7"/>
        <v>2040</v>
      </c>
      <c r="I66" cm="1">
        <f t="array" ref="I66">IF(H66&gt;=MAX($D$3:$D$100),MAX($D$3:$D$100),IF(G66&lt;$D$3,$D$3,INDEX($D$3:$D$100,MATCH(G66,$D$3:$D$100)+1)))</f>
        <v>2040</v>
      </c>
      <c r="J66">
        <f t="shared" si="8"/>
        <v>6.8040000000000003E-2</v>
      </c>
      <c r="K66">
        <f t="shared" si="9"/>
        <v>6.8040000000000003E-2</v>
      </c>
      <c r="L66">
        <f t="shared" si="10"/>
        <v>6.8040000000000003E-2</v>
      </c>
      <c r="M66" s="38">
        <f t="shared" si="0"/>
        <v>358.911</v>
      </c>
      <c r="N66">
        <f t="shared" si="1"/>
        <v>0</v>
      </c>
      <c r="P66" s="1" t="str" cm="1">
        <f t="array" ref="P66">IF(INDEX(Utilities!66:66,$B$15)="","",INDEX(Utilities!66:66,$B$15))</f>
        <v/>
      </c>
      <c r="Q66" s="1" t="str" cm="1">
        <f t="array" ref="Q66">IF(INDEX(Utilities!66:66,$B$15 + 2)="","",INDEX(Utilities!66:66,$B$15 + 2))</f>
        <v/>
      </c>
      <c r="S66">
        <f t="shared" si="37"/>
        <v>2076</v>
      </c>
      <c r="T66">
        <f t="shared" si="11"/>
        <v>2040</v>
      </c>
      <c r="U66" cm="1">
        <f t="array" ref="U66">IF(T66&gt;=MAX($D$3:$D$100),MAX($D$3:$D$100),IF(S66&lt;$D$3,$D$3,INDEX($D$3:$D$100,MATCH(S66,$D$3:$D$100)+1)))</f>
        <v>2040</v>
      </c>
      <c r="V66">
        <f t="shared" si="12"/>
        <v>4.5720000000000003E-5</v>
      </c>
      <c r="W66">
        <f t="shared" si="13"/>
        <v>4.5720000000000003E-5</v>
      </c>
      <c r="X66">
        <f t="shared" si="14"/>
        <v>4.5720000000000003E-5</v>
      </c>
      <c r="Y66" s="38">
        <f t="shared" si="15"/>
        <v>0.24117300000000003</v>
      </c>
      <c r="Z66">
        <f t="shared" si="2"/>
        <v>0</v>
      </c>
      <c r="AE66">
        <f t="shared" si="38"/>
        <v>2076</v>
      </c>
      <c r="AF66">
        <f t="shared" si="16"/>
        <v>2040</v>
      </c>
      <c r="AG66" cm="1">
        <f t="array" ref="AG66">IF(AF66&gt;=MAX($D$3:$D$100),MAX($D$3:$D$100),IF(AE66&lt;$D$3,$D$3,INDEX($D$3:$D$100,MATCH(AE66,$D$3:$D$100)+1)))</f>
        <v>2040</v>
      </c>
      <c r="AH66">
        <f t="shared" si="17"/>
        <v>4.572E-4</v>
      </c>
      <c r="AI66">
        <f t="shared" si="18"/>
        <v>4.572E-4</v>
      </c>
      <c r="AJ66">
        <f t="shared" si="19"/>
        <v>4.572E-4</v>
      </c>
      <c r="AK66" s="38">
        <f t="shared" si="20"/>
        <v>2.4117299999999999</v>
      </c>
      <c r="AL66">
        <f t="shared" si="3"/>
        <v>0</v>
      </c>
      <c r="AN66" s="1" t="str" cm="1">
        <f t="array" ref="AN66">IF(INDEX(Utilities!66:66,$B$15)="","",INDEX(Utilities!66:66,$B$15))</f>
        <v/>
      </c>
      <c r="AO66" s="1" t="str" cm="1">
        <f t="array" ref="AO66">IF(INDEX(Utilities!66:66,$B$15 + 4)="","",INDEX(Utilities!66:66,$B$15 + 4))</f>
        <v/>
      </c>
      <c r="AQ66">
        <f t="shared" si="39"/>
        <v>2076</v>
      </c>
      <c r="AR66">
        <f t="shared" si="21"/>
        <v>2040</v>
      </c>
      <c r="AS66" cm="1">
        <f t="array" ref="AS66">IF(AR66&gt;=MAX($D$3:$D$100),MAX($D$3:$D$100),IF(AQ66&lt;$D$3,$D$3,INDEX($D$3:$D$100,MATCH(AQ66,$D$3:$D$100)+1)))</f>
        <v>2040</v>
      </c>
      <c r="AT66">
        <f t="shared" si="22"/>
        <v>9.6840000000000001E-5</v>
      </c>
      <c r="AU66">
        <f t="shared" si="23"/>
        <v>9.6840000000000001E-5</v>
      </c>
      <c r="AV66">
        <f t="shared" si="24"/>
        <v>9.6840000000000001E-5</v>
      </c>
      <c r="AW66" s="38">
        <f t="shared" si="25"/>
        <v>0.51083100000000004</v>
      </c>
      <c r="AX66">
        <f t="shared" si="4"/>
        <v>0</v>
      </c>
      <c r="AZ66" s="1" t="str" cm="1">
        <f t="array" ref="AZ66">IF(INDEX(Utilities!66:66,$B$15)="","",INDEX(Utilities!66:66,$B$15))</f>
        <v/>
      </c>
      <c r="BA66" s="1" t="str" cm="1">
        <f t="array" ref="BA66">IF(INDEX(Utilities!66:66,$B$15 + 5)="","",INDEX(Utilities!66:66,$B$15 + 5))</f>
        <v/>
      </c>
      <c r="BC66">
        <f t="shared" si="40"/>
        <v>2076</v>
      </c>
      <c r="BD66">
        <f t="shared" si="26"/>
        <v>2040</v>
      </c>
      <c r="BE66" cm="1">
        <f t="array" ref="BE66">IF(BD66&gt;=MAX($D$3:$D$100),MAX($D$3:$D$100),IF(BC66&lt;$D$3,$D$3,INDEX($D$3:$D$100,MATCH(BC66,$D$3:$D$100)+1)))</f>
        <v>2040</v>
      </c>
      <c r="BF66">
        <f t="shared" si="27"/>
        <v>0.61919999999999997</v>
      </c>
      <c r="BG66">
        <f t="shared" si="28"/>
        <v>0.61919999999999997</v>
      </c>
      <c r="BH66">
        <f t="shared" si="29"/>
        <v>0.61919999999999997</v>
      </c>
      <c r="BI66" s="38">
        <f t="shared" si="30"/>
        <v>3266.2799999999997</v>
      </c>
      <c r="BJ66">
        <f t="shared" si="5"/>
        <v>0</v>
      </c>
      <c r="BL66" s="1" t="str" cm="1">
        <f t="array" ref="BL66">IF(INDEX(Utilities!66:66,$B$15)="","",INDEX(Utilities!66:66,$B$15))</f>
        <v/>
      </c>
      <c r="BM66" s="1" t="str" cm="1">
        <f t="array" ref="BM66">IF(INDEX(Utilities!66:66,$B$15 + 6)="","",INDEX(Utilities!66:66,$B$15 + 6))</f>
        <v/>
      </c>
      <c r="BO66">
        <f t="shared" si="41"/>
        <v>2076</v>
      </c>
      <c r="BP66">
        <f t="shared" si="31"/>
        <v>2040</v>
      </c>
      <c r="BQ66" cm="1">
        <f t="array" ref="BQ66">IF(BP66&gt;=MAX($D$3:$D$100),MAX($D$3:$D$100),IF(BO66&lt;$D$3,$D$3,INDEX($D$3:$D$100,MATCH(BO66,$D$3:$D$100)+1)))</f>
        <v>2040</v>
      </c>
      <c r="BR66">
        <f t="shared" si="32"/>
        <v>4.5396000000000001</v>
      </c>
      <c r="BS66">
        <f t="shared" si="33"/>
        <v>4.5396000000000001</v>
      </c>
      <c r="BT66">
        <f t="shared" si="34"/>
        <v>4.5396000000000001</v>
      </c>
      <c r="BU66" s="38">
        <f t="shared" si="35"/>
        <v>23946.39</v>
      </c>
      <c r="BV66">
        <f t="shared" si="6"/>
        <v>0</v>
      </c>
    </row>
    <row r="67" spans="7:74" x14ac:dyDescent="0.25">
      <c r="G67">
        <f t="shared" si="36"/>
        <v>2077</v>
      </c>
      <c r="H67">
        <f t="shared" si="7"/>
        <v>2040</v>
      </c>
      <c r="I67" cm="1">
        <f t="array" ref="I67">IF(H67&gt;=MAX($D$3:$D$100),MAX($D$3:$D$100),IF(G67&lt;$D$3,$D$3,INDEX($D$3:$D$100,MATCH(G67,$D$3:$D$100)+1)))</f>
        <v>2040</v>
      </c>
      <c r="J67">
        <f t="shared" si="8"/>
        <v>6.8040000000000003E-2</v>
      </c>
      <c r="K67">
        <f t="shared" si="9"/>
        <v>6.8040000000000003E-2</v>
      </c>
      <c r="L67">
        <f t="shared" si="10"/>
        <v>6.8040000000000003E-2</v>
      </c>
      <c r="M67" s="38">
        <f t="shared" ref="M67:M130" si="42">$L67*$B$12</f>
        <v>358.911</v>
      </c>
      <c r="N67">
        <f t="shared" ref="N67:N130" si="43">$L67*$B$13</f>
        <v>0</v>
      </c>
      <c r="P67" s="1" t="str" cm="1">
        <f t="array" ref="P67">IF(INDEX(Utilities!67:67,$B$15)="","",INDEX(Utilities!67:67,$B$15))</f>
        <v/>
      </c>
      <c r="Q67" s="1" t="str" cm="1">
        <f t="array" ref="Q67">IF(INDEX(Utilities!67:67,$B$15 + 2)="","",INDEX(Utilities!67:67,$B$15 + 2))</f>
        <v/>
      </c>
      <c r="S67">
        <f t="shared" si="37"/>
        <v>2077</v>
      </c>
      <c r="T67">
        <f t="shared" si="11"/>
        <v>2040</v>
      </c>
      <c r="U67" cm="1">
        <f t="array" ref="U67">IF(T67&gt;=MAX($D$3:$D$100),MAX($D$3:$D$100),IF(S67&lt;$D$3,$D$3,INDEX($D$3:$D$100,MATCH(S67,$D$3:$D$100)+1)))</f>
        <v>2040</v>
      </c>
      <c r="V67">
        <f t="shared" si="12"/>
        <v>4.5720000000000003E-5</v>
      </c>
      <c r="W67">
        <f t="shared" si="13"/>
        <v>4.5720000000000003E-5</v>
      </c>
      <c r="X67">
        <f t="shared" si="14"/>
        <v>4.5720000000000003E-5</v>
      </c>
      <c r="Y67" s="38">
        <f t="shared" si="15"/>
        <v>0.24117300000000003</v>
      </c>
      <c r="Z67">
        <f t="shared" ref="Z67:Z130" si="44">$L67*$B$13</f>
        <v>0</v>
      </c>
      <c r="AE67">
        <f t="shared" si="38"/>
        <v>2077</v>
      </c>
      <c r="AF67">
        <f t="shared" si="16"/>
        <v>2040</v>
      </c>
      <c r="AG67" cm="1">
        <f t="array" ref="AG67">IF(AF67&gt;=MAX($D$3:$D$100),MAX($D$3:$D$100),IF(AE67&lt;$D$3,$D$3,INDEX($D$3:$D$100,MATCH(AE67,$D$3:$D$100)+1)))</f>
        <v>2040</v>
      </c>
      <c r="AH67">
        <f t="shared" si="17"/>
        <v>4.572E-4</v>
      </c>
      <c r="AI67">
        <f t="shared" si="18"/>
        <v>4.572E-4</v>
      </c>
      <c r="AJ67">
        <f t="shared" si="19"/>
        <v>4.572E-4</v>
      </c>
      <c r="AK67" s="38">
        <f t="shared" si="20"/>
        <v>2.4117299999999999</v>
      </c>
      <c r="AL67">
        <f t="shared" ref="AL67:AL130" si="45">$L67*$B$13</f>
        <v>0</v>
      </c>
      <c r="AN67" s="1" t="str" cm="1">
        <f t="array" ref="AN67">IF(INDEX(Utilities!67:67,$B$15)="","",INDEX(Utilities!67:67,$B$15))</f>
        <v/>
      </c>
      <c r="AO67" s="1" t="str" cm="1">
        <f t="array" ref="AO67">IF(INDEX(Utilities!67:67,$B$15 + 4)="","",INDEX(Utilities!67:67,$B$15 + 4))</f>
        <v/>
      </c>
      <c r="AQ67">
        <f t="shared" si="39"/>
        <v>2077</v>
      </c>
      <c r="AR67">
        <f t="shared" si="21"/>
        <v>2040</v>
      </c>
      <c r="AS67" cm="1">
        <f t="array" ref="AS67">IF(AR67&gt;=MAX($D$3:$D$100),MAX($D$3:$D$100),IF(AQ67&lt;$D$3,$D$3,INDEX($D$3:$D$100,MATCH(AQ67,$D$3:$D$100)+1)))</f>
        <v>2040</v>
      </c>
      <c r="AT67">
        <f t="shared" si="22"/>
        <v>9.6840000000000001E-5</v>
      </c>
      <c r="AU67">
        <f t="shared" si="23"/>
        <v>9.6840000000000001E-5</v>
      </c>
      <c r="AV67">
        <f t="shared" si="24"/>
        <v>9.6840000000000001E-5</v>
      </c>
      <c r="AW67" s="38">
        <f t="shared" si="25"/>
        <v>0.51083100000000004</v>
      </c>
      <c r="AX67">
        <f t="shared" ref="AX67:AX130" si="46">$L67*$B$13</f>
        <v>0</v>
      </c>
      <c r="AZ67" s="1" t="str" cm="1">
        <f t="array" ref="AZ67">IF(INDEX(Utilities!67:67,$B$15)="","",INDEX(Utilities!67:67,$B$15))</f>
        <v/>
      </c>
      <c r="BA67" s="1" t="str" cm="1">
        <f t="array" ref="BA67">IF(INDEX(Utilities!67:67,$B$15 + 5)="","",INDEX(Utilities!67:67,$B$15 + 5))</f>
        <v/>
      </c>
      <c r="BC67">
        <f t="shared" si="40"/>
        <v>2077</v>
      </c>
      <c r="BD67">
        <f t="shared" si="26"/>
        <v>2040</v>
      </c>
      <c r="BE67" cm="1">
        <f t="array" ref="BE67">IF(BD67&gt;=MAX($D$3:$D$100),MAX($D$3:$D$100),IF(BC67&lt;$D$3,$D$3,INDEX($D$3:$D$100,MATCH(BC67,$D$3:$D$100)+1)))</f>
        <v>2040</v>
      </c>
      <c r="BF67">
        <f t="shared" si="27"/>
        <v>0.61919999999999997</v>
      </c>
      <c r="BG67">
        <f t="shared" si="28"/>
        <v>0.61919999999999997</v>
      </c>
      <c r="BH67">
        <f t="shared" si="29"/>
        <v>0.61919999999999997</v>
      </c>
      <c r="BI67" s="38">
        <f t="shared" si="30"/>
        <v>3266.2799999999997</v>
      </c>
      <c r="BJ67">
        <f t="shared" ref="BJ67:BJ130" si="47">$L67*$B$13</f>
        <v>0</v>
      </c>
      <c r="BL67" s="1" t="str" cm="1">
        <f t="array" ref="BL67">IF(INDEX(Utilities!67:67,$B$15)="","",INDEX(Utilities!67:67,$B$15))</f>
        <v/>
      </c>
      <c r="BM67" s="1" t="str" cm="1">
        <f t="array" ref="BM67">IF(INDEX(Utilities!67:67,$B$15 + 6)="","",INDEX(Utilities!67:67,$B$15 + 6))</f>
        <v/>
      </c>
      <c r="BO67">
        <f t="shared" si="41"/>
        <v>2077</v>
      </c>
      <c r="BP67">
        <f t="shared" si="31"/>
        <v>2040</v>
      </c>
      <c r="BQ67" cm="1">
        <f t="array" ref="BQ67">IF(BP67&gt;=MAX($D$3:$D$100),MAX($D$3:$D$100),IF(BO67&lt;$D$3,$D$3,INDEX($D$3:$D$100,MATCH(BO67,$D$3:$D$100)+1)))</f>
        <v>2040</v>
      </c>
      <c r="BR67">
        <f t="shared" si="32"/>
        <v>4.5396000000000001</v>
      </c>
      <c r="BS67">
        <f t="shared" si="33"/>
        <v>4.5396000000000001</v>
      </c>
      <c r="BT67">
        <f t="shared" si="34"/>
        <v>4.5396000000000001</v>
      </c>
      <c r="BU67" s="38">
        <f t="shared" si="35"/>
        <v>23946.39</v>
      </c>
      <c r="BV67">
        <f t="shared" ref="BV67:BV130" si="48">$L67*$B$13</f>
        <v>0</v>
      </c>
    </row>
    <row r="68" spans="7:74" x14ac:dyDescent="0.25">
      <c r="G68">
        <f t="shared" si="36"/>
        <v>2078</v>
      </c>
      <c r="H68">
        <f t="shared" ref="H68:H131" si="49">INDEX(D$3:D$100,IFERROR(MATCH(G68, D$3:D$100),1))</f>
        <v>2040</v>
      </c>
      <c r="I68" cm="1">
        <f t="array" ref="I68">IF(H68&gt;=MAX($D$3:$D$100),MAX($D$3:$D$100),IF(G68&lt;$D$3,$D$3,INDEX($D$3:$D$100,MATCH(G68,$D$3:$D$100)+1)))</f>
        <v>2040</v>
      </c>
      <c r="J68">
        <f t="shared" ref="J68:J131" si="50">INDEX(E$3:E$100,MATCH(H68,D$3:D$100))</f>
        <v>6.8040000000000003E-2</v>
      </c>
      <c r="K68">
        <f t="shared" ref="K68:K131" si="51">INDEX(E$3:E$100,MATCH(I68,D$3:D$100))</f>
        <v>6.8040000000000003E-2</v>
      </c>
      <c r="L68">
        <f t="shared" ref="L68:L131" si="52">IF(H68=I68,J68,J68+(K68-J68)*((G68-H68)/(I68-H68)))</f>
        <v>6.8040000000000003E-2</v>
      </c>
      <c r="M68" s="38">
        <f t="shared" si="42"/>
        <v>358.911</v>
      </c>
      <c r="N68">
        <f t="shared" si="43"/>
        <v>0</v>
      </c>
      <c r="P68" s="1" t="str" cm="1">
        <f t="array" ref="P68">IF(INDEX(Utilities!68:68,$B$15)="","",INDEX(Utilities!68:68,$B$15))</f>
        <v/>
      </c>
      <c r="Q68" s="1" t="str" cm="1">
        <f t="array" ref="Q68">IF(INDEX(Utilities!68:68,$B$15 + 2)="","",INDEX(Utilities!68:68,$B$15 + 2))</f>
        <v/>
      </c>
      <c r="S68">
        <f t="shared" si="37"/>
        <v>2078</v>
      </c>
      <c r="T68">
        <f t="shared" ref="T68:T131" si="53">INDEX(P$3:P$100,IFERROR(MATCH(S68, P$3:P$100),1))</f>
        <v>2040</v>
      </c>
      <c r="U68" cm="1">
        <f t="array" ref="U68">IF(T68&gt;=MAX($D$3:$D$100),MAX($D$3:$D$100),IF(S68&lt;$D$3,$D$3,INDEX($D$3:$D$100,MATCH(S68,$D$3:$D$100)+1)))</f>
        <v>2040</v>
      </c>
      <c r="V68">
        <f t="shared" ref="V68:V131" si="54">INDEX(Q$3:Q$100,MATCH(T68,P$3:P$100))</f>
        <v>4.5720000000000003E-5</v>
      </c>
      <c r="W68">
        <f t="shared" ref="W68:W131" si="55">INDEX(Q$3:Q$100,MATCH(U68,P$3:P$100))</f>
        <v>4.5720000000000003E-5</v>
      </c>
      <c r="X68">
        <f t="shared" ref="X68:X131" si="56">IF(T68=U68,V68,V68+(W68-V68)*((S68-T68)/(U68-T68)))</f>
        <v>4.5720000000000003E-5</v>
      </c>
      <c r="Y68" s="38">
        <f t="shared" ref="Y68:Y131" si="57">$X68*$B$12</f>
        <v>0.24117300000000003</v>
      </c>
      <c r="Z68">
        <f t="shared" si="44"/>
        <v>0</v>
      </c>
      <c r="AE68">
        <f t="shared" si="38"/>
        <v>2078</v>
      </c>
      <c r="AF68">
        <f t="shared" ref="AF68:AF131" si="58">INDEX(AB$3:AB$100,IFERROR(MATCH(AE68, AB$3:AB$100),1))</f>
        <v>2040</v>
      </c>
      <c r="AG68" cm="1">
        <f t="array" ref="AG68">IF(AF68&gt;=MAX($D$3:$D$100),MAX($D$3:$D$100),IF(AE68&lt;$D$3,$D$3,INDEX($D$3:$D$100,MATCH(AE68,$D$3:$D$100)+1)))</f>
        <v>2040</v>
      </c>
      <c r="AH68">
        <f t="shared" ref="AH68:AH131" si="59">INDEX(AC$3:AC$100,MATCH(AF68,AB$3:AB$100))</f>
        <v>4.572E-4</v>
      </c>
      <c r="AI68">
        <f t="shared" ref="AI68:AI131" si="60">INDEX(AC$3:AC$100,MATCH(AG68,AB$3:AB$100))</f>
        <v>4.572E-4</v>
      </c>
      <c r="AJ68">
        <f t="shared" ref="AJ68:AJ131" si="61">IF(AF68=AG68,AH68,AH68+(AI68-AH68)*((AE68-AF68)/(AG68-AF68)))</f>
        <v>4.572E-4</v>
      </c>
      <c r="AK68" s="38">
        <f t="shared" ref="AK68:AK131" si="62">$AJ68*$B$12</f>
        <v>2.4117299999999999</v>
      </c>
      <c r="AL68">
        <f t="shared" si="45"/>
        <v>0</v>
      </c>
      <c r="AN68" s="1" t="str" cm="1">
        <f t="array" ref="AN68">IF(INDEX(Utilities!68:68,$B$15)="","",INDEX(Utilities!68:68,$B$15))</f>
        <v/>
      </c>
      <c r="AO68" s="1" t="str" cm="1">
        <f t="array" ref="AO68">IF(INDEX(Utilities!68:68,$B$15 + 4)="","",INDEX(Utilities!68:68,$B$15 + 4))</f>
        <v/>
      </c>
      <c r="AQ68">
        <f t="shared" si="39"/>
        <v>2078</v>
      </c>
      <c r="AR68">
        <f t="shared" ref="AR68:AR131" si="63">INDEX(AN$3:AN$100,IFERROR(MATCH(AQ68, AN$3:AN$100),1))</f>
        <v>2040</v>
      </c>
      <c r="AS68" cm="1">
        <f t="array" ref="AS68">IF(AR68&gt;=MAX($D$3:$D$100),MAX($D$3:$D$100),IF(AQ68&lt;$D$3,$D$3,INDEX($D$3:$D$100,MATCH(AQ68,$D$3:$D$100)+1)))</f>
        <v>2040</v>
      </c>
      <c r="AT68">
        <f t="shared" ref="AT68:AT131" si="64">INDEX(AO$3:AO$100,MATCH(AR68,AN$3:AN$100))</f>
        <v>9.6840000000000001E-5</v>
      </c>
      <c r="AU68">
        <f t="shared" ref="AU68:AU131" si="65">INDEX(AO$3:AO$100,MATCH(AS68,AN$3:AN$100))</f>
        <v>9.6840000000000001E-5</v>
      </c>
      <c r="AV68">
        <f t="shared" ref="AV68:AV131" si="66">IF(AR68=AS68,AT68,AT68+(AU68-AT68)*((AQ68-AR68)/(AS68-AR68)))</f>
        <v>9.6840000000000001E-5</v>
      </c>
      <c r="AW68" s="38">
        <f t="shared" ref="AW68:AW131" si="67">$AV68*$B$12</f>
        <v>0.51083100000000004</v>
      </c>
      <c r="AX68">
        <f t="shared" si="46"/>
        <v>0</v>
      </c>
      <c r="AZ68" s="1" t="str" cm="1">
        <f t="array" ref="AZ68">IF(INDEX(Utilities!68:68,$B$15)="","",INDEX(Utilities!68:68,$B$15))</f>
        <v/>
      </c>
      <c r="BA68" s="1" t="str" cm="1">
        <f t="array" ref="BA68">IF(INDEX(Utilities!68:68,$B$15 + 5)="","",INDEX(Utilities!68:68,$B$15 + 5))</f>
        <v/>
      </c>
      <c r="BC68">
        <f t="shared" si="40"/>
        <v>2078</v>
      </c>
      <c r="BD68">
        <f t="shared" ref="BD68:BD131" si="68">INDEX(AZ$3:AZ$100,IFERROR(MATCH(BC68, AZ$3:AZ$100),1))</f>
        <v>2040</v>
      </c>
      <c r="BE68" cm="1">
        <f t="array" ref="BE68">IF(BD68&gt;=MAX($D$3:$D$100),MAX($D$3:$D$100),IF(BC68&lt;$D$3,$D$3,INDEX($D$3:$D$100,MATCH(BC68,$D$3:$D$100)+1)))</f>
        <v>2040</v>
      </c>
      <c r="BF68">
        <f t="shared" ref="BF68:BF131" si="69">INDEX(BA$3:BA$100,MATCH(BD68,AZ$3:AZ$100))</f>
        <v>0.61919999999999997</v>
      </c>
      <c r="BG68">
        <f t="shared" ref="BG68:BG131" si="70">INDEX(BA$3:BA$100,MATCH(BE68,AZ$3:AZ$100))</f>
        <v>0.61919999999999997</v>
      </c>
      <c r="BH68">
        <f t="shared" ref="BH68:BH131" si="71">IF(BD68=BE68,BF68,BF68+(BG68-BF68)*((BC68-BD68)/(BE68-BD68)))</f>
        <v>0.61919999999999997</v>
      </c>
      <c r="BI68" s="38">
        <f t="shared" ref="BI68:BI131" si="72">$BH68*$B$12</f>
        <v>3266.2799999999997</v>
      </c>
      <c r="BJ68">
        <f t="shared" si="47"/>
        <v>0</v>
      </c>
      <c r="BL68" s="1" t="str" cm="1">
        <f t="array" ref="BL68">IF(INDEX(Utilities!68:68,$B$15)="","",INDEX(Utilities!68:68,$B$15))</f>
        <v/>
      </c>
      <c r="BM68" s="1" t="str" cm="1">
        <f t="array" ref="BM68">IF(INDEX(Utilities!68:68,$B$15 + 6)="","",INDEX(Utilities!68:68,$B$15 + 6))</f>
        <v/>
      </c>
      <c r="BO68">
        <f t="shared" si="41"/>
        <v>2078</v>
      </c>
      <c r="BP68">
        <f t="shared" ref="BP68:BP131" si="73">INDEX(BL$3:BL$100,IFERROR(MATCH(BO68, BL$3:BL$100),1))</f>
        <v>2040</v>
      </c>
      <c r="BQ68" cm="1">
        <f t="array" ref="BQ68">IF(BP68&gt;=MAX($D$3:$D$100),MAX($D$3:$D$100),IF(BO68&lt;$D$3,$D$3,INDEX($D$3:$D$100,MATCH(BO68,$D$3:$D$100)+1)))</f>
        <v>2040</v>
      </c>
      <c r="BR68">
        <f t="shared" ref="BR68:BR131" si="74">INDEX(BM$3:BM$100,MATCH(BP68,BL$3:BL$100))</f>
        <v>4.5396000000000001</v>
      </c>
      <c r="BS68">
        <f t="shared" ref="BS68:BS131" si="75">INDEX(BM$3:BM$100,MATCH(BQ68,BL$3:BL$100))</f>
        <v>4.5396000000000001</v>
      </c>
      <c r="BT68">
        <f t="shared" ref="BT68:BT131" si="76">IF(BP68=BQ68,BR68,BR68+(BS68-BR68)*((BO68-BP68)/(BQ68-BP68)))</f>
        <v>4.5396000000000001</v>
      </c>
      <c r="BU68" s="38">
        <f t="shared" ref="BU68:BU131" si="77">$BT68*$B$12</f>
        <v>23946.39</v>
      </c>
      <c r="BV68">
        <f t="shared" si="48"/>
        <v>0</v>
      </c>
    </row>
    <row r="69" spans="7:74" x14ac:dyDescent="0.25">
      <c r="G69">
        <f t="shared" ref="G69:G132" si="78">G68+1</f>
        <v>2079</v>
      </c>
      <c r="H69">
        <f t="shared" si="49"/>
        <v>2040</v>
      </c>
      <c r="I69" cm="1">
        <f t="array" ref="I69">IF(H69&gt;=MAX($D$3:$D$100),MAX($D$3:$D$100),IF(G69&lt;$D$3,$D$3,INDEX($D$3:$D$100,MATCH(G69,$D$3:$D$100)+1)))</f>
        <v>2040</v>
      </c>
      <c r="J69">
        <f t="shared" si="50"/>
        <v>6.8040000000000003E-2</v>
      </c>
      <c r="K69">
        <f t="shared" si="51"/>
        <v>6.8040000000000003E-2</v>
      </c>
      <c r="L69">
        <f t="shared" si="52"/>
        <v>6.8040000000000003E-2</v>
      </c>
      <c r="M69" s="38">
        <f t="shared" si="42"/>
        <v>358.911</v>
      </c>
      <c r="N69">
        <f t="shared" si="43"/>
        <v>0</v>
      </c>
      <c r="P69" s="1" t="str" cm="1">
        <f t="array" ref="P69">IF(INDEX(Utilities!69:69,$B$15)="","",INDEX(Utilities!69:69,$B$15))</f>
        <v/>
      </c>
      <c r="Q69" s="1" t="str" cm="1">
        <f t="array" ref="Q69">IF(INDEX(Utilities!69:69,$B$15 + 2)="","",INDEX(Utilities!69:69,$B$15 + 2))</f>
        <v/>
      </c>
      <c r="S69">
        <f t="shared" ref="S69:S132" si="79">S68+1</f>
        <v>2079</v>
      </c>
      <c r="T69">
        <f t="shared" si="53"/>
        <v>2040</v>
      </c>
      <c r="U69" cm="1">
        <f t="array" ref="U69">IF(T69&gt;=MAX($D$3:$D$100),MAX($D$3:$D$100),IF(S69&lt;$D$3,$D$3,INDEX($D$3:$D$100,MATCH(S69,$D$3:$D$100)+1)))</f>
        <v>2040</v>
      </c>
      <c r="V69">
        <f t="shared" si="54"/>
        <v>4.5720000000000003E-5</v>
      </c>
      <c r="W69">
        <f t="shared" si="55"/>
        <v>4.5720000000000003E-5</v>
      </c>
      <c r="X69">
        <f t="shared" si="56"/>
        <v>4.5720000000000003E-5</v>
      </c>
      <c r="Y69" s="38">
        <f t="shared" si="57"/>
        <v>0.24117300000000003</v>
      </c>
      <c r="Z69">
        <f t="shared" si="44"/>
        <v>0</v>
      </c>
      <c r="AE69">
        <f t="shared" ref="AE69:AE132" si="80">AE68+1</f>
        <v>2079</v>
      </c>
      <c r="AF69">
        <f t="shared" si="58"/>
        <v>2040</v>
      </c>
      <c r="AG69" cm="1">
        <f t="array" ref="AG69">IF(AF69&gt;=MAX($D$3:$D$100),MAX($D$3:$D$100),IF(AE69&lt;$D$3,$D$3,INDEX($D$3:$D$100,MATCH(AE69,$D$3:$D$100)+1)))</f>
        <v>2040</v>
      </c>
      <c r="AH69">
        <f t="shared" si="59"/>
        <v>4.572E-4</v>
      </c>
      <c r="AI69">
        <f t="shared" si="60"/>
        <v>4.572E-4</v>
      </c>
      <c r="AJ69">
        <f t="shared" si="61"/>
        <v>4.572E-4</v>
      </c>
      <c r="AK69" s="38">
        <f t="shared" si="62"/>
        <v>2.4117299999999999</v>
      </c>
      <c r="AL69">
        <f t="shared" si="45"/>
        <v>0</v>
      </c>
      <c r="AN69" s="1" t="str" cm="1">
        <f t="array" ref="AN69">IF(INDEX(Utilities!69:69,$B$15)="","",INDEX(Utilities!69:69,$B$15))</f>
        <v/>
      </c>
      <c r="AO69" s="1" t="str" cm="1">
        <f t="array" ref="AO69">IF(INDEX(Utilities!69:69,$B$15 + 4)="","",INDEX(Utilities!69:69,$B$15 + 4))</f>
        <v/>
      </c>
      <c r="AQ69">
        <f t="shared" ref="AQ69:AQ132" si="81">AQ68+1</f>
        <v>2079</v>
      </c>
      <c r="AR69">
        <f t="shared" si="63"/>
        <v>2040</v>
      </c>
      <c r="AS69" cm="1">
        <f t="array" ref="AS69">IF(AR69&gt;=MAX($D$3:$D$100),MAX($D$3:$D$100),IF(AQ69&lt;$D$3,$D$3,INDEX($D$3:$D$100,MATCH(AQ69,$D$3:$D$100)+1)))</f>
        <v>2040</v>
      </c>
      <c r="AT69">
        <f t="shared" si="64"/>
        <v>9.6840000000000001E-5</v>
      </c>
      <c r="AU69">
        <f t="shared" si="65"/>
        <v>9.6840000000000001E-5</v>
      </c>
      <c r="AV69">
        <f t="shared" si="66"/>
        <v>9.6840000000000001E-5</v>
      </c>
      <c r="AW69" s="38">
        <f t="shared" si="67"/>
        <v>0.51083100000000004</v>
      </c>
      <c r="AX69">
        <f t="shared" si="46"/>
        <v>0</v>
      </c>
      <c r="AZ69" s="1" t="str" cm="1">
        <f t="array" ref="AZ69">IF(INDEX(Utilities!69:69,$B$15)="","",INDEX(Utilities!69:69,$B$15))</f>
        <v/>
      </c>
      <c r="BA69" s="1" t="str" cm="1">
        <f t="array" ref="BA69">IF(INDEX(Utilities!69:69,$B$15 + 5)="","",INDEX(Utilities!69:69,$B$15 + 5))</f>
        <v/>
      </c>
      <c r="BC69">
        <f t="shared" ref="BC69:BC132" si="82">BC68+1</f>
        <v>2079</v>
      </c>
      <c r="BD69">
        <f t="shared" si="68"/>
        <v>2040</v>
      </c>
      <c r="BE69" cm="1">
        <f t="array" ref="BE69">IF(BD69&gt;=MAX($D$3:$D$100),MAX($D$3:$D$100),IF(BC69&lt;$D$3,$D$3,INDEX($D$3:$D$100,MATCH(BC69,$D$3:$D$100)+1)))</f>
        <v>2040</v>
      </c>
      <c r="BF69">
        <f t="shared" si="69"/>
        <v>0.61919999999999997</v>
      </c>
      <c r="BG69">
        <f t="shared" si="70"/>
        <v>0.61919999999999997</v>
      </c>
      <c r="BH69">
        <f t="shared" si="71"/>
        <v>0.61919999999999997</v>
      </c>
      <c r="BI69" s="38">
        <f t="shared" si="72"/>
        <v>3266.2799999999997</v>
      </c>
      <c r="BJ69">
        <f t="shared" si="47"/>
        <v>0</v>
      </c>
      <c r="BL69" s="1" t="str" cm="1">
        <f t="array" ref="BL69">IF(INDEX(Utilities!69:69,$B$15)="","",INDEX(Utilities!69:69,$B$15))</f>
        <v/>
      </c>
      <c r="BM69" s="1" t="str" cm="1">
        <f t="array" ref="BM69">IF(INDEX(Utilities!69:69,$B$15 + 6)="","",INDEX(Utilities!69:69,$B$15 + 6))</f>
        <v/>
      </c>
      <c r="BO69">
        <f t="shared" ref="BO69:BO132" si="83">BO68+1</f>
        <v>2079</v>
      </c>
      <c r="BP69">
        <f t="shared" si="73"/>
        <v>2040</v>
      </c>
      <c r="BQ69" cm="1">
        <f t="array" ref="BQ69">IF(BP69&gt;=MAX($D$3:$D$100),MAX($D$3:$D$100),IF(BO69&lt;$D$3,$D$3,INDEX($D$3:$D$100,MATCH(BO69,$D$3:$D$100)+1)))</f>
        <v>2040</v>
      </c>
      <c r="BR69">
        <f t="shared" si="74"/>
        <v>4.5396000000000001</v>
      </c>
      <c r="BS69">
        <f t="shared" si="75"/>
        <v>4.5396000000000001</v>
      </c>
      <c r="BT69">
        <f t="shared" si="76"/>
        <v>4.5396000000000001</v>
      </c>
      <c r="BU69" s="38">
        <f t="shared" si="77"/>
        <v>23946.39</v>
      </c>
      <c r="BV69">
        <f t="shared" si="48"/>
        <v>0</v>
      </c>
    </row>
    <row r="70" spans="7:74" x14ac:dyDescent="0.25">
      <c r="G70">
        <f t="shared" si="78"/>
        <v>2080</v>
      </c>
      <c r="H70">
        <f t="shared" si="49"/>
        <v>2040</v>
      </c>
      <c r="I70" cm="1">
        <f t="array" ref="I70">IF(H70&gt;=MAX($D$3:$D$100),MAX($D$3:$D$100),IF(G70&lt;$D$3,$D$3,INDEX($D$3:$D$100,MATCH(G70,$D$3:$D$100)+1)))</f>
        <v>2040</v>
      </c>
      <c r="J70">
        <f t="shared" si="50"/>
        <v>6.8040000000000003E-2</v>
      </c>
      <c r="K70">
        <f t="shared" si="51"/>
        <v>6.8040000000000003E-2</v>
      </c>
      <c r="L70">
        <f t="shared" si="52"/>
        <v>6.8040000000000003E-2</v>
      </c>
      <c r="M70" s="38">
        <f t="shared" si="42"/>
        <v>358.911</v>
      </c>
      <c r="N70">
        <f t="shared" si="43"/>
        <v>0</v>
      </c>
      <c r="P70" s="1" t="str" cm="1">
        <f t="array" ref="P70">IF(INDEX(Utilities!70:70,$B$15)="","",INDEX(Utilities!70:70,$B$15))</f>
        <v/>
      </c>
      <c r="Q70" s="1" t="str" cm="1">
        <f t="array" ref="Q70">IF(INDEX(Utilities!70:70,$B$15 + 2)="","",INDEX(Utilities!70:70,$B$15 + 2))</f>
        <v/>
      </c>
      <c r="S70">
        <f t="shared" si="79"/>
        <v>2080</v>
      </c>
      <c r="T70">
        <f t="shared" si="53"/>
        <v>2040</v>
      </c>
      <c r="U70" cm="1">
        <f t="array" ref="U70">IF(T70&gt;=MAX($D$3:$D$100),MAX($D$3:$D$100),IF(S70&lt;$D$3,$D$3,INDEX($D$3:$D$100,MATCH(S70,$D$3:$D$100)+1)))</f>
        <v>2040</v>
      </c>
      <c r="V70">
        <f t="shared" si="54"/>
        <v>4.5720000000000003E-5</v>
      </c>
      <c r="W70">
        <f t="shared" si="55"/>
        <v>4.5720000000000003E-5</v>
      </c>
      <c r="X70">
        <f t="shared" si="56"/>
        <v>4.5720000000000003E-5</v>
      </c>
      <c r="Y70" s="38">
        <f t="shared" si="57"/>
        <v>0.24117300000000003</v>
      </c>
      <c r="Z70">
        <f t="shared" si="44"/>
        <v>0</v>
      </c>
      <c r="AE70">
        <f t="shared" si="80"/>
        <v>2080</v>
      </c>
      <c r="AF70">
        <f t="shared" si="58"/>
        <v>2040</v>
      </c>
      <c r="AG70" cm="1">
        <f t="array" ref="AG70">IF(AF70&gt;=MAX($D$3:$D$100),MAX($D$3:$D$100),IF(AE70&lt;$D$3,$D$3,INDEX($D$3:$D$100,MATCH(AE70,$D$3:$D$100)+1)))</f>
        <v>2040</v>
      </c>
      <c r="AH70">
        <f t="shared" si="59"/>
        <v>4.572E-4</v>
      </c>
      <c r="AI70">
        <f t="shared" si="60"/>
        <v>4.572E-4</v>
      </c>
      <c r="AJ70">
        <f t="shared" si="61"/>
        <v>4.572E-4</v>
      </c>
      <c r="AK70" s="38">
        <f t="shared" si="62"/>
        <v>2.4117299999999999</v>
      </c>
      <c r="AL70">
        <f t="shared" si="45"/>
        <v>0</v>
      </c>
      <c r="AN70" s="1" t="str" cm="1">
        <f t="array" ref="AN70">IF(INDEX(Utilities!70:70,$B$15)="","",INDEX(Utilities!70:70,$B$15))</f>
        <v/>
      </c>
      <c r="AO70" s="1" t="str" cm="1">
        <f t="array" ref="AO70">IF(INDEX(Utilities!70:70,$B$15 + 4)="","",INDEX(Utilities!70:70,$B$15 + 4))</f>
        <v/>
      </c>
      <c r="AQ70">
        <f t="shared" si="81"/>
        <v>2080</v>
      </c>
      <c r="AR70">
        <f t="shared" si="63"/>
        <v>2040</v>
      </c>
      <c r="AS70" cm="1">
        <f t="array" ref="AS70">IF(AR70&gt;=MAX($D$3:$D$100),MAX($D$3:$D$100),IF(AQ70&lt;$D$3,$D$3,INDEX($D$3:$D$100,MATCH(AQ70,$D$3:$D$100)+1)))</f>
        <v>2040</v>
      </c>
      <c r="AT70">
        <f t="shared" si="64"/>
        <v>9.6840000000000001E-5</v>
      </c>
      <c r="AU70">
        <f t="shared" si="65"/>
        <v>9.6840000000000001E-5</v>
      </c>
      <c r="AV70">
        <f t="shared" si="66"/>
        <v>9.6840000000000001E-5</v>
      </c>
      <c r="AW70" s="38">
        <f t="shared" si="67"/>
        <v>0.51083100000000004</v>
      </c>
      <c r="AX70">
        <f t="shared" si="46"/>
        <v>0</v>
      </c>
      <c r="AZ70" s="1" t="str" cm="1">
        <f t="array" ref="AZ70">IF(INDEX(Utilities!70:70,$B$15)="","",INDEX(Utilities!70:70,$B$15))</f>
        <v/>
      </c>
      <c r="BA70" s="1" t="str" cm="1">
        <f t="array" ref="BA70">IF(INDEX(Utilities!70:70,$B$15 + 5)="","",INDEX(Utilities!70:70,$B$15 + 5))</f>
        <v/>
      </c>
      <c r="BC70">
        <f t="shared" si="82"/>
        <v>2080</v>
      </c>
      <c r="BD70">
        <f t="shared" si="68"/>
        <v>2040</v>
      </c>
      <c r="BE70" cm="1">
        <f t="array" ref="BE70">IF(BD70&gt;=MAX($D$3:$D$100),MAX($D$3:$D$100),IF(BC70&lt;$D$3,$D$3,INDEX($D$3:$D$100,MATCH(BC70,$D$3:$D$100)+1)))</f>
        <v>2040</v>
      </c>
      <c r="BF70">
        <f t="shared" si="69"/>
        <v>0.61919999999999997</v>
      </c>
      <c r="BG70">
        <f t="shared" si="70"/>
        <v>0.61919999999999997</v>
      </c>
      <c r="BH70">
        <f t="shared" si="71"/>
        <v>0.61919999999999997</v>
      </c>
      <c r="BI70" s="38">
        <f t="shared" si="72"/>
        <v>3266.2799999999997</v>
      </c>
      <c r="BJ70">
        <f t="shared" si="47"/>
        <v>0</v>
      </c>
      <c r="BL70" s="1" t="str" cm="1">
        <f t="array" ref="BL70">IF(INDEX(Utilities!70:70,$B$15)="","",INDEX(Utilities!70:70,$B$15))</f>
        <v/>
      </c>
      <c r="BM70" s="1" t="str" cm="1">
        <f t="array" ref="BM70">IF(INDEX(Utilities!70:70,$B$15 + 6)="","",INDEX(Utilities!70:70,$B$15 + 6))</f>
        <v/>
      </c>
      <c r="BO70">
        <f t="shared" si="83"/>
        <v>2080</v>
      </c>
      <c r="BP70">
        <f t="shared" si="73"/>
        <v>2040</v>
      </c>
      <c r="BQ70" cm="1">
        <f t="array" ref="BQ70">IF(BP70&gt;=MAX($D$3:$D$100),MAX($D$3:$D$100),IF(BO70&lt;$D$3,$D$3,INDEX($D$3:$D$100,MATCH(BO70,$D$3:$D$100)+1)))</f>
        <v>2040</v>
      </c>
      <c r="BR70">
        <f t="shared" si="74"/>
        <v>4.5396000000000001</v>
      </c>
      <c r="BS70">
        <f t="shared" si="75"/>
        <v>4.5396000000000001</v>
      </c>
      <c r="BT70">
        <f t="shared" si="76"/>
        <v>4.5396000000000001</v>
      </c>
      <c r="BU70" s="38">
        <f t="shared" si="77"/>
        <v>23946.39</v>
      </c>
      <c r="BV70">
        <f t="shared" si="48"/>
        <v>0</v>
      </c>
    </row>
    <row r="71" spans="7:74" x14ac:dyDescent="0.25">
      <c r="G71">
        <f t="shared" si="78"/>
        <v>2081</v>
      </c>
      <c r="H71">
        <f t="shared" si="49"/>
        <v>2040</v>
      </c>
      <c r="I71" cm="1">
        <f t="array" ref="I71">IF(H71&gt;=MAX($D$3:$D$100),MAX($D$3:$D$100),IF(G71&lt;$D$3,$D$3,INDEX($D$3:$D$100,MATCH(G71,$D$3:$D$100)+1)))</f>
        <v>2040</v>
      </c>
      <c r="J71">
        <f t="shared" si="50"/>
        <v>6.8040000000000003E-2</v>
      </c>
      <c r="K71">
        <f t="shared" si="51"/>
        <v>6.8040000000000003E-2</v>
      </c>
      <c r="L71">
        <f t="shared" si="52"/>
        <v>6.8040000000000003E-2</v>
      </c>
      <c r="M71" s="38">
        <f t="shared" si="42"/>
        <v>358.911</v>
      </c>
      <c r="N71">
        <f t="shared" si="43"/>
        <v>0</v>
      </c>
      <c r="P71" s="1" t="str" cm="1">
        <f t="array" ref="P71">IF(INDEX(Utilities!71:71,$B$15)="","",INDEX(Utilities!71:71,$B$15))</f>
        <v/>
      </c>
      <c r="Q71" s="1" t="str" cm="1">
        <f t="array" ref="Q71">IF(INDEX(Utilities!71:71,$B$15 + 2)="","",INDEX(Utilities!71:71,$B$15 + 2))</f>
        <v/>
      </c>
      <c r="S71">
        <f t="shared" si="79"/>
        <v>2081</v>
      </c>
      <c r="T71">
        <f t="shared" si="53"/>
        <v>2040</v>
      </c>
      <c r="U71" cm="1">
        <f t="array" ref="U71">IF(T71&gt;=MAX($D$3:$D$100),MAX($D$3:$D$100),IF(S71&lt;$D$3,$D$3,INDEX($D$3:$D$100,MATCH(S71,$D$3:$D$100)+1)))</f>
        <v>2040</v>
      </c>
      <c r="V71">
        <f t="shared" si="54"/>
        <v>4.5720000000000003E-5</v>
      </c>
      <c r="W71">
        <f t="shared" si="55"/>
        <v>4.5720000000000003E-5</v>
      </c>
      <c r="X71">
        <f t="shared" si="56"/>
        <v>4.5720000000000003E-5</v>
      </c>
      <c r="Y71" s="38">
        <f t="shared" si="57"/>
        <v>0.24117300000000003</v>
      </c>
      <c r="Z71">
        <f t="shared" si="44"/>
        <v>0</v>
      </c>
      <c r="AE71">
        <f t="shared" si="80"/>
        <v>2081</v>
      </c>
      <c r="AF71">
        <f t="shared" si="58"/>
        <v>2040</v>
      </c>
      <c r="AG71" cm="1">
        <f t="array" ref="AG71">IF(AF71&gt;=MAX($D$3:$D$100),MAX($D$3:$D$100),IF(AE71&lt;$D$3,$D$3,INDEX($D$3:$D$100,MATCH(AE71,$D$3:$D$100)+1)))</f>
        <v>2040</v>
      </c>
      <c r="AH71">
        <f t="shared" si="59"/>
        <v>4.572E-4</v>
      </c>
      <c r="AI71">
        <f t="shared" si="60"/>
        <v>4.572E-4</v>
      </c>
      <c r="AJ71">
        <f t="shared" si="61"/>
        <v>4.572E-4</v>
      </c>
      <c r="AK71" s="38">
        <f t="shared" si="62"/>
        <v>2.4117299999999999</v>
      </c>
      <c r="AL71">
        <f t="shared" si="45"/>
        <v>0</v>
      </c>
      <c r="AN71" s="1" t="str" cm="1">
        <f t="array" ref="AN71">IF(INDEX(Utilities!71:71,$B$15)="","",INDEX(Utilities!71:71,$B$15))</f>
        <v/>
      </c>
      <c r="AO71" s="1" t="str" cm="1">
        <f t="array" ref="AO71">IF(INDEX(Utilities!71:71,$B$15 + 4)="","",INDEX(Utilities!71:71,$B$15 + 4))</f>
        <v/>
      </c>
      <c r="AQ71">
        <f t="shared" si="81"/>
        <v>2081</v>
      </c>
      <c r="AR71">
        <f t="shared" si="63"/>
        <v>2040</v>
      </c>
      <c r="AS71" cm="1">
        <f t="array" ref="AS71">IF(AR71&gt;=MAX($D$3:$D$100),MAX($D$3:$D$100),IF(AQ71&lt;$D$3,$D$3,INDEX($D$3:$D$100,MATCH(AQ71,$D$3:$D$100)+1)))</f>
        <v>2040</v>
      </c>
      <c r="AT71">
        <f t="shared" si="64"/>
        <v>9.6840000000000001E-5</v>
      </c>
      <c r="AU71">
        <f t="shared" si="65"/>
        <v>9.6840000000000001E-5</v>
      </c>
      <c r="AV71">
        <f t="shared" si="66"/>
        <v>9.6840000000000001E-5</v>
      </c>
      <c r="AW71" s="38">
        <f t="shared" si="67"/>
        <v>0.51083100000000004</v>
      </c>
      <c r="AX71">
        <f t="shared" si="46"/>
        <v>0</v>
      </c>
      <c r="AZ71" s="1" t="str" cm="1">
        <f t="array" ref="AZ71">IF(INDEX(Utilities!71:71,$B$15)="","",INDEX(Utilities!71:71,$B$15))</f>
        <v/>
      </c>
      <c r="BA71" s="1" t="str" cm="1">
        <f t="array" ref="BA71">IF(INDEX(Utilities!71:71,$B$15 + 5)="","",INDEX(Utilities!71:71,$B$15 + 5))</f>
        <v/>
      </c>
      <c r="BC71">
        <f t="shared" si="82"/>
        <v>2081</v>
      </c>
      <c r="BD71">
        <f t="shared" si="68"/>
        <v>2040</v>
      </c>
      <c r="BE71" cm="1">
        <f t="array" ref="BE71">IF(BD71&gt;=MAX($D$3:$D$100),MAX($D$3:$D$100),IF(BC71&lt;$D$3,$D$3,INDEX($D$3:$D$100,MATCH(BC71,$D$3:$D$100)+1)))</f>
        <v>2040</v>
      </c>
      <c r="BF71">
        <f t="shared" si="69"/>
        <v>0.61919999999999997</v>
      </c>
      <c r="BG71">
        <f t="shared" si="70"/>
        <v>0.61919999999999997</v>
      </c>
      <c r="BH71">
        <f t="shared" si="71"/>
        <v>0.61919999999999997</v>
      </c>
      <c r="BI71" s="38">
        <f t="shared" si="72"/>
        <v>3266.2799999999997</v>
      </c>
      <c r="BJ71">
        <f t="shared" si="47"/>
        <v>0</v>
      </c>
      <c r="BL71" s="1" t="str" cm="1">
        <f t="array" ref="BL71">IF(INDEX(Utilities!71:71,$B$15)="","",INDEX(Utilities!71:71,$B$15))</f>
        <v/>
      </c>
      <c r="BM71" s="1" t="str" cm="1">
        <f t="array" ref="BM71">IF(INDEX(Utilities!71:71,$B$15 + 6)="","",INDEX(Utilities!71:71,$B$15 + 6))</f>
        <v/>
      </c>
      <c r="BO71">
        <f t="shared" si="83"/>
        <v>2081</v>
      </c>
      <c r="BP71">
        <f t="shared" si="73"/>
        <v>2040</v>
      </c>
      <c r="BQ71" cm="1">
        <f t="array" ref="BQ71">IF(BP71&gt;=MAX($D$3:$D$100),MAX($D$3:$D$100),IF(BO71&lt;$D$3,$D$3,INDEX($D$3:$D$100,MATCH(BO71,$D$3:$D$100)+1)))</f>
        <v>2040</v>
      </c>
      <c r="BR71">
        <f t="shared" si="74"/>
        <v>4.5396000000000001</v>
      </c>
      <c r="BS71">
        <f t="shared" si="75"/>
        <v>4.5396000000000001</v>
      </c>
      <c r="BT71">
        <f t="shared" si="76"/>
        <v>4.5396000000000001</v>
      </c>
      <c r="BU71" s="38">
        <f t="shared" si="77"/>
        <v>23946.39</v>
      </c>
      <c r="BV71">
        <f t="shared" si="48"/>
        <v>0</v>
      </c>
    </row>
    <row r="72" spans="7:74" x14ac:dyDescent="0.25">
      <c r="G72">
        <f t="shared" si="78"/>
        <v>2082</v>
      </c>
      <c r="H72">
        <f t="shared" si="49"/>
        <v>2040</v>
      </c>
      <c r="I72" cm="1">
        <f t="array" ref="I72">IF(H72&gt;=MAX($D$3:$D$100),MAX($D$3:$D$100),IF(G72&lt;$D$3,$D$3,INDEX($D$3:$D$100,MATCH(G72,$D$3:$D$100)+1)))</f>
        <v>2040</v>
      </c>
      <c r="J72">
        <f t="shared" si="50"/>
        <v>6.8040000000000003E-2</v>
      </c>
      <c r="K72">
        <f t="shared" si="51"/>
        <v>6.8040000000000003E-2</v>
      </c>
      <c r="L72">
        <f t="shared" si="52"/>
        <v>6.8040000000000003E-2</v>
      </c>
      <c r="M72" s="38">
        <f t="shared" si="42"/>
        <v>358.911</v>
      </c>
      <c r="N72">
        <f t="shared" si="43"/>
        <v>0</v>
      </c>
      <c r="P72" s="1" t="str" cm="1">
        <f t="array" ref="P72">IF(INDEX(Utilities!72:72,$B$15)="","",INDEX(Utilities!72:72,$B$15))</f>
        <v/>
      </c>
      <c r="Q72" s="1" t="str" cm="1">
        <f t="array" ref="Q72">IF(INDEX(Utilities!72:72,$B$15 + 2)="","",INDEX(Utilities!72:72,$B$15 + 2))</f>
        <v/>
      </c>
      <c r="S72">
        <f t="shared" si="79"/>
        <v>2082</v>
      </c>
      <c r="T72">
        <f t="shared" si="53"/>
        <v>2040</v>
      </c>
      <c r="U72" cm="1">
        <f t="array" ref="U72">IF(T72&gt;=MAX($D$3:$D$100),MAX($D$3:$D$100),IF(S72&lt;$D$3,$D$3,INDEX($D$3:$D$100,MATCH(S72,$D$3:$D$100)+1)))</f>
        <v>2040</v>
      </c>
      <c r="V72">
        <f t="shared" si="54"/>
        <v>4.5720000000000003E-5</v>
      </c>
      <c r="W72">
        <f t="shared" si="55"/>
        <v>4.5720000000000003E-5</v>
      </c>
      <c r="X72">
        <f t="shared" si="56"/>
        <v>4.5720000000000003E-5</v>
      </c>
      <c r="Y72" s="38">
        <f t="shared" si="57"/>
        <v>0.24117300000000003</v>
      </c>
      <c r="Z72">
        <f t="shared" si="44"/>
        <v>0</v>
      </c>
      <c r="AE72">
        <f t="shared" si="80"/>
        <v>2082</v>
      </c>
      <c r="AF72">
        <f t="shared" si="58"/>
        <v>2040</v>
      </c>
      <c r="AG72" cm="1">
        <f t="array" ref="AG72">IF(AF72&gt;=MAX($D$3:$D$100),MAX($D$3:$D$100),IF(AE72&lt;$D$3,$D$3,INDEX($D$3:$D$100,MATCH(AE72,$D$3:$D$100)+1)))</f>
        <v>2040</v>
      </c>
      <c r="AH72">
        <f t="shared" si="59"/>
        <v>4.572E-4</v>
      </c>
      <c r="AI72">
        <f t="shared" si="60"/>
        <v>4.572E-4</v>
      </c>
      <c r="AJ72">
        <f t="shared" si="61"/>
        <v>4.572E-4</v>
      </c>
      <c r="AK72" s="38">
        <f t="shared" si="62"/>
        <v>2.4117299999999999</v>
      </c>
      <c r="AL72">
        <f t="shared" si="45"/>
        <v>0</v>
      </c>
      <c r="AN72" s="1" t="str" cm="1">
        <f t="array" ref="AN72">IF(INDEX(Utilities!72:72,$B$15)="","",INDEX(Utilities!72:72,$B$15))</f>
        <v/>
      </c>
      <c r="AO72" s="1" t="str" cm="1">
        <f t="array" ref="AO72">IF(INDEX(Utilities!72:72,$B$15 + 4)="","",INDEX(Utilities!72:72,$B$15 + 4))</f>
        <v/>
      </c>
      <c r="AQ72">
        <f t="shared" si="81"/>
        <v>2082</v>
      </c>
      <c r="AR72">
        <f t="shared" si="63"/>
        <v>2040</v>
      </c>
      <c r="AS72" cm="1">
        <f t="array" ref="AS72">IF(AR72&gt;=MAX($D$3:$D$100),MAX($D$3:$D$100),IF(AQ72&lt;$D$3,$D$3,INDEX($D$3:$D$100,MATCH(AQ72,$D$3:$D$100)+1)))</f>
        <v>2040</v>
      </c>
      <c r="AT72">
        <f t="shared" si="64"/>
        <v>9.6840000000000001E-5</v>
      </c>
      <c r="AU72">
        <f t="shared" si="65"/>
        <v>9.6840000000000001E-5</v>
      </c>
      <c r="AV72">
        <f t="shared" si="66"/>
        <v>9.6840000000000001E-5</v>
      </c>
      <c r="AW72" s="38">
        <f t="shared" si="67"/>
        <v>0.51083100000000004</v>
      </c>
      <c r="AX72">
        <f t="shared" si="46"/>
        <v>0</v>
      </c>
      <c r="AZ72" s="1" t="str" cm="1">
        <f t="array" ref="AZ72">IF(INDEX(Utilities!72:72,$B$15)="","",INDEX(Utilities!72:72,$B$15))</f>
        <v/>
      </c>
      <c r="BA72" s="1" t="str" cm="1">
        <f t="array" ref="BA72">IF(INDEX(Utilities!72:72,$B$15 + 5)="","",INDEX(Utilities!72:72,$B$15 + 5))</f>
        <v/>
      </c>
      <c r="BC72">
        <f t="shared" si="82"/>
        <v>2082</v>
      </c>
      <c r="BD72">
        <f t="shared" si="68"/>
        <v>2040</v>
      </c>
      <c r="BE72" cm="1">
        <f t="array" ref="BE72">IF(BD72&gt;=MAX($D$3:$D$100),MAX($D$3:$D$100),IF(BC72&lt;$D$3,$D$3,INDEX($D$3:$D$100,MATCH(BC72,$D$3:$D$100)+1)))</f>
        <v>2040</v>
      </c>
      <c r="BF72">
        <f t="shared" si="69"/>
        <v>0.61919999999999997</v>
      </c>
      <c r="BG72">
        <f t="shared" si="70"/>
        <v>0.61919999999999997</v>
      </c>
      <c r="BH72">
        <f t="shared" si="71"/>
        <v>0.61919999999999997</v>
      </c>
      <c r="BI72" s="38">
        <f t="shared" si="72"/>
        <v>3266.2799999999997</v>
      </c>
      <c r="BJ72">
        <f t="shared" si="47"/>
        <v>0</v>
      </c>
      <c r="BL72" s="1" t="str" cm="1">
        <f t="array" ref="BL72">IF(INDEX(Utilities!72:72,$B$15)="","",INDEX(Utilities!72:72,$B$15))</f>
        <v/>
      </c>
      <c r="BM72" s="1" t="str" cm="1">
        <f t="array" ref="BM72">IF(INDEX(Utilities!72:72,$B$15 + 6)="","",INDEX(Utilities!72:72,$B$15 + 6))</f>
        <v/>
      </c>
      <c r="BO72">
        <f t="shared" si="83"/>
        <v>2082</v>
      </c>
      <c r="BP72">
        <f t="shared" si="73"/>
        <v>2040</v>
      </c>
      <c r="BQ72" cm="1">
        <f t="array" ref="BQ72">IF(BP72&gt;=MAX($D$3:$D$100),MAX($D$3:$D$100),IF(BO72&lt;$D$3,$D$3,INDEX($D$3:$D$100,MATCH(BO72,$D$3:$D$100)+1)))</f>
        <v>2040</v>
      </c>
      <c r="BR72">
        <f t="shared" si="74"/>
        <v>4.5396000000000001</v>
      </c>
      <c r="BS72">
        <f t="shared" si="75"/>
        <v>4.5396000000000001</v>
      </c>
      <c r="BT72">
        <f t="shared" si="76"/>
        <v>4.5396000000000001</v>
      </c>
      <c r="BU72" s="38">
        <f t="shared" si="77"/>
        <v>23946.39</v>
      </c>
      <c r="BV72">
        <f t="shared" si="48"/>
        <v>0</v>
      </c>
    </row>
    <row r="73" spans="7:74" x14ac:dyDescent="0.25">
      <c r="G73">
        <f t="shared" si="78"/>
        <v>2083</v>
      </c>
      <c r="H73">
        <f t="shared" si="49"/>
        <v>2040</v>
      </c>
      <c r="I73" cm="1">
        <f t="array" ref="I73">IF(H73&gt;=MAX($D$3:$D$100),MAX($D$3:$D$100),IF(G73&lt;$D$3,$D$3,INDEX($D$3:$D$100,MATCH(G73,$D$3:$D$100)+1)))</f>
        <v>2040</v>
      </c>
      <c r="J73">
        <f t="shared" si="50"/>
        <v>6.8040000000000003E-2</v>
      </c>
      <c r="K73">
        <f t="shared" si="51"/>
        <v>6.8040000000000003E-2</v>
      </c>
      <c r="L73">
        <f t="shared" si="52"/>
        <v>6.8040000000000003E-2</v>
      </c>
      <c r="M73" s="38">
        <f t="shared" si="42"/>
        <v>358.911</v>
      </c>
      <c r="N73">
        <f t="shared" si="43"/>
        <v>0</v>
      </c>
      <c r="P73" s="1" t="str" cm="1">
        <f t="array" ref="P73">IF(INDEX(Utilities!73:73,$B$15)="","",INDEX(Utilities!73:73,$B$15))</f>
        <v/>
      </c>
      <c r="Q73" s="1" t="str" cm="1">
        <f t="array" ref="Q73">IF(INDEX(Utilities!73:73,$B$15 + 2)="","",INDEX(Utilities!73:73,$B$15 + 2))</f>
        <v/>
      </c>
      <c r="S73">
        <f t="shared" si="79"/>
        <v>2083</v>
      </c>
      <c r="T73">
        <f t="shared" si="53"/>
        <v>2040</v>
      </c>
      <c r="U73" cm="1">
        <f t="array" ref="U73">IF(T73&gt;=MAX($D$3:$D$100),MAX($D$3:$D$100),IF(S73&lt;$D$3,$D$3,INDEX($D$3:$D$100,MATCH(S73,$D$3:$D$100)+1)))</f>
        <v>2040</v>
      </c>
      <c r="V73">
        <f t="shared" si="54"/>
        <v>4.5720000000000003E-5</v>
      </c>
      <c r="W73">
        <f t="shared" si="55"/>
        <v>4.5720000000000003E-5</v>
      </c>
      <c r="X73">
        <f t="shared" si="56"/>
        <v>4.5720000000000003E-5</v>
      </c>
      <c r="Y73" s="38">
        <f t="shared" si="57"/>
        <v>0.24117300000000003</v>
      </c>
      <c r="Z73">
        <f t="shared" si="44"/>
        <v>0</v>
      </c>
      <c r="AE73">
        <f t="shared" si="80"/>
        <v>2083</v>
      </c>
      <c r="AF73">
        <f t="shared" si="58"/>
        <v>2040</v>
      </c>
      <c r="AG73" cm="1">
        <f t="array" ref="AG73">IF(AF73&gt;=MAX($D$3:$D$100),MAX($D$3:$D$100),IF(AE73&lt;$D$3,$D$3,INDEX($D$3:$D$100,MATCH(AE73,$D$3:$D$100)+1)))</f>
        <v>2040</v>
      </c>
      <c r="AH73">
        <f t="shared" si="59"/>
        <v>4.572E-4</v>
      </c>
      <c r="AI73">
        <f t="shared" si="60"/>
        <v>4.572E-4</v>
      </c>
      <c r="AJ73">
        <f t="shared" si="61"/>
        <v>4.572E-4</v>
      </c>
      <c r="AK73" s="38">
        <f t="shared" si="62"/>
        <v>2.4117299999999999</v>
      </c>
      <c r="AL73">
        <f t="shared" si="45"/>
        <v>0</v>
      </c>
      <c r="AN73" s="1" t="str" cm="1">
        <f t="array" ref="AN73">IF(INDEX(Utilities!73:73,$B$15)="","",INDEX(Utilities!73:73,$B$15))</f>
        <v/>
      </c>
      <c r="AO73" s="1" t="str" cm="1">
        <f t="array" ref="AO73">IF(INDEX(Utilities!73:73,$B$15 + 4)="","",INDEX(Utilities!73:73,$B$15 + 4))</f>
        <v/>
      </c>
      <c r="AQ73">
        <f t="shared" si="81"/>
        <v>2083</v>
      </c>
      <c r="AR73">
        <f t="shared" si="63"/>
        <v>2040</v>
      </c>
      <c r="AS73" cm="1">
        <f t="array" ref="AS73">IF(AR73&gt;=MAX($D$3:$D$100),MAX($D$3:$D$100),IF(AQ73&lt;$D$3,$D$3,INDEX($D$3:$D$100,MATCH(AQ73,$D$3:$D$100)+1)))</f>
        <v>2040</v>
      </c>
      <c r="AT73">
        <f t="shared" si="64"/>
        <v>9.6840000000000001E-5</v>
      </c>
      <c r="AU73">
        <f t="shared" si="65"/>
        <v>9.6840000000000001E-5</v>
      </c>
      <c r="AV73">
        <f t="shared" si="66"/>
        <v>9.6840000000000001E-5</v>
      </c>
      <c r="AW73" s="38">
        <f t="shared" si="67"/>
        <v>0.51083100000000004</v>
      </c>
      <c r="AX73">
        <f t="shared" si="46"/>
        <v>0</v>
      </c>
      <c r="AZ73" s="1" t="str" cm="1">
        <f t="array" ref="AZ73">IF(INDEX(Utilities!73:73,$B$15)="","",INDEX(Utilities!73:73,$B$15))</f>
        <v/>
      </c>
      <c r="BA73" s="1" t="str" cm="1">
        <f t="array" ref="BA73">IF(INDEX(Utilities!73:73,$B$15 + 5)="","",INDEX(Utilities!73:73,$B$15 + 5))</f>
        <v/>
      </c>
      <c r="BC73">
        <f t="shared" si="82"/>
        <v>2083</v>
      </c>
      <c r="BD73">
        <f t="shared" si="68"/>
        <v>2040</v>
      </c>
      <c r="BE73" cm="1">
        <f t="array" ref="BE73">IF(BD73&gt;=MAX($D$3:$D$100),MAX($D$3:$D$100),IF(BC73&lt;$D$3,$D$3,INDEX($D$3:$D$100,MATCH(BC73,$D$3:$D$100)+1)))</f>
        <v>2040</v>
      </c>
      <c r="BF73">
        <f t="shared" si="69"/>
        <v>0.61919999999999997</v>
      </c>
      <c r="BG73">
        <f t="shared" si="70"/>
        <v>0.61919999999999997</v>
      </c>
      <c r="BH73">
        <f t="shared" si="71"/>
        <v>0.61919999999999997</v>
      </c>
      <c r="BI73" s="38">
        <f t="shared" si="72"/>
        <v>3266.2799999999997</v>
      </c>
      <c r="BJ73">
        <f t="shared" si="47"/>
        <v>0</v>
      </c>
      <c r="BL73" s="1" t="str" cm="1">
        <f t="array" ref="BL73">IF(INDEX(Utilities!73:73,$B$15)="","",INDEX(Utilities!73:73,$B$15))</f>
        <v/>
      </c>
      <c r="BM73" s="1" t="str" cm="1">
        <f t="array" ref="BM73">IF(INDEX(Utilities!73:73,$B$15 + 6)="","",INDEX(Utilities!73:73,$B$15 + 6))</f>
        <v/>
      </c>
      <c r="BO73">
        <f t="shared" si="83"/>
        <v>2083</v>
      </c>
      <c r="BP73">
        <f t="shared" si="73"/>
        <v>2040</v>
      </c>
      <c r="BQ73" cm="1">
        <f t="array" ref="BQ73">IF(BP73&gt;=MAX($D$3:$D$100),MAX($D$3:$D$100),IF(BO73&lt;$D$3,$D$3,INDEX($D$3:$D$100,MATCH(BO73,$D$3:$D$100)+1)))</f>
        <v>2040</v>
      </c>
      <c r="BR73">
        <f t="shared" si="74"/>
        <v>4.5396000000000001</v>
      </c>
      <c r="BS73">
        <f t="shared" si="75"/>
        <v>4.5396000000000001</v>
      </c>
      <c r="BT73">
        <f t="shared" si="76"/>
        <v>4.5396000000000001</v>
      </c>
      <c r="BU73" s="38">
        <f t="shared" si="77"/>
        <v>23946.39</v>
      </c>
      <c r="BV73">
        <f t="shared" si="48"/>
        <v>0</v>
      </c>
    </row>
    <row r="74" spans="7:74" x14ac:dyDescent="0.25">
      <c r="G74">
        <f t="shared" si="78"/>
        <v>2084</v>
      </c>
      <c r="H74">
        <f t="shared" si="49"/>
        <v>2040</v>
      </c>
      <c r="I74" cm="1">
        <f t="array" ref="I74">IF(H74&gt;=MAX($D$3:$D$100),MAX($D$3:$D$100),IF(G74&lt;$D$3,$D$3,INDEX($D$3:$D$100,MATCH(G74,$D$3:$D$100)+1)))</f>
        <v>2040</v>
      </c>
      <c r="J74">
        <f t="shared" si="50"/>
        <v>6.8040000000000003E-2</v>
      </c>
      <c r="K74">
        <f t="shared" si="51"/>
        <v>6.8040000000000003E-2</v>
      </c>
      <c r="L74">
        <f t="shared" si="52"/>
        <v>6.8040000000000003E-2</v>
      </c>
      <c r="M74" s="38">
        <f t="shared" si="42"/>
        <v>358.911</v>
      </c>
      <c r="N74">
        <f t="shared" si="43"/>
        <v>0</v>
      </c>
      <c r="P74" s="1" t="str" cm="1">
        <f t="array" ref="P74">IF(INDEX(Utilities!74:74,$B$15)="","",INDEX(Utilities!74:74,$B$15))</f>
        <v/>
      </c>
      <c r="Q74" s="1" t="str" cm="1">
        <f t="array" ref="Q74">IF(INDEX(Utilities!74:74,$B$15 + 2)="","",INDEX(Utilities!74:74,$B$15 + 2))</f>
        <v/>
      </c>
      <c r="S74">
        <f t="shared" si="79"/>
        <v>2084</v>
      </c>
      <c r="T74">
        <f t="shared" si="53"/>
        <v>2040</v>
      </c>
      <c r="U74" cm="1">
        <f t="array" ref="U74">IF(T74&gt;=MAX($D$3:$D$100),MAX($D$3:$D$100),IF(S74&lt;$D$3,$D$3,INDEX($D$3:$D$100,MATCH(S74,$D$3:$D$100)+1)))</f>
        <v>2040</v>
      </c>
      <c r="V74">
        <f t="shared" si="54"/>
        <v>4.5720000000000003E-5</v>
      </c>
      <c r="W74">
        <f t="shared" si="55"/>
        <v>4.5720000000000003E-5</v>
      </c>
      <c r="X74">
        <f t="shared" si="56"/>
        <v>4.5720000000000003E-5</v>
      </c>
      <c r="Y74" s="38">
        <f t="shared" si="57"/>
        <v>0.24117300000000003</v>
      </c>
      <c r="Z74">
        <f t="shared" si="44"/>
        <v>0</v>
      </c>
      <c r="AE74">
        <f t="shared" si="80"/>
        <v>2084</v>
      </c>
      <c r="AF74">
        <f t="shared" si="58"/>
        <v>2040</v>
      </c>
      <c r="AG74" cm="1">
        <f t="array" ref="AG74">IF(AF74&gt;=MAX($D$3:$D$100),MAX($D$3:$D$100),IF(AE74&lt;$D$3,$D$3,INDEX($D$3:$D$100,MATCH(AE74,$D$3:$D$100)+1)))</f>
        <v>2040</v>
      </c>
      <c r="AH74">
        <f t="shared" si="59"/>
        <v>4.572E-4</v>
      </c>
      <c r="AI74">
        <f t="shared" si="60"/>
        <v>4.572E-4</v>
      </c>
      <c r="AJ74">
        <f t="shared" si="61"/>
        <v>4.572E-4</v>
      </c>
      <c r="AK74" s="38">
        <f t="shared" si="62"/>
        <v>2.4117299999999999</v>
      </c>
      <c r="AL74">
        <f t="shared" si="45"/>
        <v>0</v>
      </c>
      <c r="AN74" s="1" t="str" cm="1">
        <f t="array" ref="AN74">IF(INDEX(Utilities!74:74,$B$15)="","",INDEX(Utilities!74:74,$B$15))</f>
        <v/>
      </c>
      <c r="AO74" s="1" t="str" cm="1">
        <f t="array" ref="AO74">IF(INDEX(Utilities!74:74,$B$15 + 4)="","",INDEX(Utilities!74:74,$B$15 + 4))</f>
        <v/>
      </c>
      <c r="AQ74">
        <f t="shared" si="81"/>
        <v>2084</v>
      </c>
      <c r="AR74">
        <f t="shared" si="63"/>
        <v>2040</v>
      </c>
      <c r="AS74" cm="1">
        <f t="array" ref="AS74">IF(AR74&gt;=MAX($D$3:$D$100),MAX($D$3:$D$100),IF(AQ74&lt;$D$3,$D$3,INDEX($D$3:$D$100,MATCH(AQ74,$D$3:$D$100)+1)))</f>
        <v>2040</v>
      </c>
      <c r="AT74">
        <f t="shared" si="64"/>
        <v>9.6840000000000001E-5</v>
      </c>
      <c r="AU74">
        <f t="shared" si="65"/>
        <v>9.6840000000000001E-5</v>
      </c>
      <c r="AV74">
        <f t="shared" si="66"/>
        <v>9.6840000000000001E-5</v>
      </c>
      <c r="AW74" s="38">
        <f t="shared" si="67"/>
        <v>0.51083100000000004</v>
      </c>
      <c r="AX74">
        <f t="shared" si="46"/>
        <v>0</v>
      </c>
      <c r="AZ74" s="1" t="str" cm="1">
        <f t="array" ref="AZ74">IF(INDEX(Utilities!74:74,$B$15)="","",INDEX(Utilities!74:74,$B$15))</f>
        <v/>
      </c>
      <c r="BA74" s="1" t="str" cm="1">
        <f t="array" ref="BA74">IF(INDEX(Utilities!74:74,$B$15 + 5)="","",INDEX(Utilities!74:74,$B$15 + 5))</f>
        <v/>
      </c>
      <c r="BC74">
        <f t="shared" si="82"/>
        <v>2084</v>
      </c>
      <c r="BD74">
        <f t="shared" si="68"/>
        <v>2040</v>
      </c>
      <c r="BE74" cm="1">
        <f t="array" ref="BE74">IF(BD74&gt;=MAX($D$3:$D$100),MAX($D$3:$D$100),IF(BC74&lt;$D$3,$D$3,INDEX($D$3:$D$100,MATCH(BC74,$D$3:$D$100)+1)))</f>
        <v>2040</v>
      </c>
      <c r="BF74">
        <f t="shared" si="69"/>
        <v>0.61919999999999997</v>
      </c>
      <c r="BG74">
        <f t="shared" si="70"/>
        <v>0.61919999999999997</v>
      </c>
      <c r="BH74">
        <f t="shared" si="71"/>
        <v>0.61919999999999997</v>
      </c>
      <c r="BI74" s="38">
        <f t="shared" si="72"/>
        <v>3266.2799999999997</v>
      </c>
      <c r="BJ74">
        <f t="shared" si="47"/>
        <v>0</v>
      </c>
      <c r="BL74" s="1" t="str" cm="1">
        <f t="array" ref="BL74">IF(INDEX(Utilities!74:74,$B$15)="","",INDEX(Utilities!74:74,$B$15))</f>
        <v/>
      </c>
      <c r="BM74" s="1" t="str" cm="1">
        <f t="array" ref="BM74">IF(INDEX(Utilities!74:74,$B$15 + 6)="","",INDEX(Utilities!74:74,$B$15 + 6))</f>
        <v/>
      </c>
      <c r="BO74">
        <f t="shared" si="83"/>
        <v>2084</v>
      </c>
      <c r="BP74">
        <f t="shared" si="73"/>
        <v>2040</v>
      </c>
      <c r="BQ74" cm="1">
        <f t="array" ref="BQ74">IF(BP74&gt;=MAX($D$3:$D$100),MAX($D$3:$D$100),IF(BO74&lt;$D$3,$D$3,INDEX($D$3:$D$100,MATCH(BO74,$D$3:$D$100)+1)))</f>
        <v>2040</v>
      </c>
      <c r="BR74">
        <f t="shared" si="74"/>
        <v>4.5396000000000001</v>
      </c>
      <c r="BS74">
        <f t="shared" si="75"/>
        <v>4.5396000000000001</v>
      </c>
      <c r="BT74">
        <f t="shared" si="76"/>
        <v>4.5396000000000001</v>
      </c>
      <c r="BU74" s="38">
        <f t="shared" si="77"/>
        <v>23946.39</v>
      </c>
      <c r="BV74">
        <f t="shared" si="48"/>
        <v>0</v>
      </c>
    </row>
    <row r="75" spans="7:74" x14ac:dyDescent="0.25">
      <c r="G75">
        <f t="shared" si="78"/>
        <v>2085</v>
      </c>
      <c r="H75">
        <f t="shared" si="49"/>
        <v>2040</v>
      </c>
      <c r="I75" cm="1">
        <f t="array" ref="I75">IF(H75&gt;=MAX($D$3:$D$100),MAX($D$3:$D$100),IF(G75&lt;$D$3,$D$3,INDEX($D$3:$D$100,MATCH(G75,$D$3:$D$100)+1)))</f>
        <v>2040</v>
      </c>
      <c r="J75">
        <f t="shared" si="50"/>
        <v>6.8040000000000003E-2</v>
      </c>
      <c r="K75">
        <f t="shared" si="51"/>
        <v>6.8040000000000003E-2</v>
      </c>
      <c r="L75">
        <f t="shared" si="52"/>
        <v>6.8040000000000003E-2</v>
      </c>
      <c r="M75" s="38">
        <f t="shared" si="42"/>
        <v>358.911</v>
      </c>
      <c r="N75">
        <f t="shared" si="43"/>
        <v>0</v>
      </c>
      <c r="P75" s="1" t="str" cm="1">
        <f t="array" ref="P75">IF(INDEX(Utilities!75:75,$B$15)="","",INDEX(Utilities!75:75,$B$15))</f>
        <v/>
      </c>
      <c r="Q75" s="1" t="str" cm="1">
        <f t="array" ref="Q75">IF(INDEX(Utilities!75:75,$B$15 + 2)="","",INDEX(Utilities!75:75,$B$15 + 2))</f>
        <v/>
      </c>
      <c r="S75">
        <f t="shared" si="79"/>
        <v>2085</v>
      </c>
      <c r="T75">
        <f t="shared" si="53"/>
        <v>2040</v>
      </c>
      <c r="U75" cm="1">
        <f t="array" ref="U75">IF(T75&gt;=MAX($D$3:$D$100),MAX($D$3:$D$100),IF(S75&lt;$D$3,$D$3,INDEX($D$3:$D$100,MATCH(S75,$D$3:$D$100)+1)))</f>
        <v>2040</v>
      </c>
      <c r="V75">
        <f t="shared" si="54"/>
        <v>4.5720000000000003E-5</v>
      </c>
      <c r="W75">
        <f t="shared" si="55"/>
        <v>4.5720000000000003E-5</v>
      </c>
      <c r="X75">
        <f t="shared" si="56"/>
        <v>4.5720000000000003E-5</v>
      </c>
      <c r="Y75" s="38">
        <f t="shared" si="57"/>
        <v>0.24117300000000003</v>
      </c>
      <c r="Z75">
        <f t="shared" si="44"/>
        <v>0</v>
      </c>
      <c r="AE75">
        <f t="shared" si="80"/>
        <v>2085</v>
      </c>
      <c r="AF75">
        <f t="shared" si="58"/>
        <v>2040</v>
      </c>
      <c r="AG75" cm="1">
        <f t="array" ref="AG75">IF(AF75&gt;=MAX($D$3:$D$100),MAX($D$3:$D$100),IF(AE75&lt;$D$3,$D$3,INDEX($D$3:$D$100,MATCH(AE75,$D$3:$D$100)+1)))</f>
        <v>2040</v>
      </c>
      <c r="AH75">
        <f t="shared" si="59"/>
        <v>4.572E-4</v>
      </c>
      <c r="AI75">
        <f t="shared" si="60"/>
        <v>4.572E-4</v>
      </c>
      <c r="AJ75">
        <f t="shared" si="61"/>
        <v>4.572E-4</v>
      </c>
      <c r="AK75" s="38">
        <f t="shared" si="62"/>
        <v>2.4117299999999999</v>
      </c>
      <c r="AL75">
        <f t="shared" si="45"/>
        <v>0</v>
      </c>
      <c r="AN75" s="1" t="str" cm="1">
        <f t="array" ref="AN75">IF(INDEX(Utilities!75:75,$B$15)="","",INDEX(Utilities!75:75,$B$15))</f>
        <v/>
      </c>
      <c r="AO75" s="1" t="str" cm="1">
        <f t="array" ref="AO75">IF(INDEX(Utilities!75:75,$B$15 + 4)="","",INDEX(Utilities!75:75,$B$15 + 4))</f>
        <v/>
      </c>
      <c r="AQ75">
        <f t="shared" si="81"/>
        <v>2085</v>
      </c>
      <c r="AR75">
        <f t="shared" si="63"/>
        <v>2040</v>
      </c>
      <c r="AS75" cm="1">
        <f t="array" ref="AS75">IF(AR75&gt;=MAX($D$3:$D$100),MAX($D$3:$D$100),IF(AQ75&lt;$D$3,$D$3,INDEX($D$3:$D$100,MATCH(AQ75,$D$3:$D$100)+1)))</f>
        <v>2040</v>
      </c>
      <c r="AT75">
        <f t="shared" si="64"/>
        <v>9.6840000000000001E-5</v>
      </c>
      <c r="AU75">
        <f t="shared" si="65"/>
        <v>9.6840000000000001E-5</v>
      </c>
      <c r="AV75">
        <f t="shared" si="66"/>
        <v>9.6840000000000001E-5</v>
      </c>
      <c r="AW75" s="38">
        <f t="shared" si="67"/>
        <v>0.51083100000000004</v>
      </c>
      <c r="AX75">
        <f t="shared" si="46"/>
        <v>0</v>
      </c>
      <c r="AZ75" s="1" t="str" cm="1">
        <f t="array" ref="AZ75">IF(INDEX(Utilities!75:75,$B$15)="","",INDEX(Utilities!75:75,$B$15))</f>
        <v/>
      </c>
      <c r="BA75" s="1" t="str" cm="1">
        <f t="array" ref="BA75">IF(INDEX(Utilities!75:75,$B$15 + 5)="","",INDEX(Utilities!75:75,$B$15 + 5))</f>
        <v/>
      </c>
      <c r="BC75">
        <f t="shared" si="82"/>
        <v>2085</v>
      </c>
      <c r="BD75">
        <f t="shared" si="68"/>
        <v>2040</v>
      </c>
      <c r="BE75" cm="1">
        <f t="array" ref="BE75">IF(BD75&gt;=MAX($D$3:$D$100),MAX($D$3:$D$100),IF(BC75&lt;$D$3,$D$3,INDEX($D$3:$D$100,MATCH(BC75,$D$3:$D$100)+1)))</f>
        <v>2040</v>
      </c>
      <c r="BF75">
        <f t="shared" si="69"/>
        <v>0.61919999999999997</v>
      </c>
      <c r="BG75">
        <f t="shared" si="70"/>
        <v>0.61919999999999997</v>
      </c>
      <c r="BH75">
        <f t="shared" si="71"/>
        <v>0.61919999999999997</v>
      </c>
      <c r="BI75" s="38">
        <f t="shared" si="72"/>
        <v>3266.2799999999997</v>
      </c>
      <c r="BJ75">
        <f t="shared" si="47"/>
        <v>0</v>
      </c>
      <c r="BL75" s="1" t="str" cm="1">
        <f t="array" ref="BL75">IF(INDEX(Utilities!75:75,$B$15)="","",INDEX(Utilities!75:75,$B$15))</f>
        <v/>
      </c>
      <c r="BM75" s="1" t="str" cm="1">
        <f t="array" ref="BM75">IF(INDEX(Utilities!75:75,$B$15 + 6)="","",INDEX(Utilities!75:75,$B$15 + 6))</f>
        <v/>
      </c>
      <c r="BO75">
        <f t="shared" si="83"/>
        <v>2085</v>
      </c>
      <c r="BP75">
        <f t="shared" si="73"/>
        <v>2040</v>
      </c>
      <c r="BQ75" cm="1">
        <f t="array" ref="BQ75">IF(BP75&gt;=MAX($D$3:$D$100),MAX($D$3:$D$100),IF(BO75&lt;$D$3,$D$3,INDEX($D$3:$D$100,MATCH(BO75,$D$3:$D$100)+1)))</f>
        <v>2040</v>
      </c>
      <c r="BR75">
        <f t="shared" si="74"/>
        <v>4.5396000000000001</v>
      </c>
      <c r="BS75">
        <f t="shared" si="75"/>
        <v>4.5396000000000001</v>
      </c>
      <c r="BT75">
        <f t="shared" si="76"/>
        <v>4.5396000000000001</v>
      </c>
      <c r="BU75" s="38">
        <f t="shared" si="77"/>
        <v>23946.39</v>
      </c>
      <c r="BV75">
        <f t="shared" si="48"/>
        <v>0</v>
      </c>
    </row>
    <row r="76" spans="7:74" x14ac:dyDescent="0.25">
      <c r="G76">
        <f t="shared" si="78"/>
        <v>2086</v>
      </c>
      <c r="H76">
        <f t="shared" si="49"/>
        <v>2040</v>
      </c>
      <c r="I76" cm="1">
        <f t="array" ref="I76">IF(H76&gt;=MAX($D$3:$D$100),MAX($D$3:$D$100),IF(G76&lt;$D$3,$D$3,INDEX($D$3:$D$100,MATCH(G76,$D$3:$D$100)+1)))</f>
        <v>2040</v>
      </c>
      <c r="J76">
        <f t="shared" si="50"/>
        <v>6.8040000000000003E-2</v>
      </c>
      <c r="K76">
        <f t="shared" si="51"/>
        <v>6.8040000000000003E-2</v>
      </c>
      <c r="L76">
        <f t="shared" si="52"/>
        <v>6.8040000000000003E-2</v>
      </c>
      <c r="M76" s="38">
        <f t="shared" si="42"/>
        <v>358.911</v>
      </c>
      <c r="N76">
        <f t="shared" si="43"/>
        <v>0</v>
      </c>
      <c r="P76" s="1" t="str" cm="1">
        <f t="array" ref="P76">IF(INDEX(Utilities!76:76,$B$15)="","",INDEX(Utilities!76:76,$B$15))</f>
        <v/>
      </c>
      <c r="Q76" s="1" t="str" cm="1">
        <f t="array" ref="Q76">IF(INDEX(Utilities!76:76,$B$15 + 2)="","",INDEX(Utilities!76:76,$B$15 + 2))</f>
        <v/>
      </c>
      <c r="S76">
        <f t="shared" si="79"/>
        <v>2086</v>
      </c>
      <c r="T76">
        <f t="shared" si="53"/>
        <v>2040</v>
      </c>
      <c r="U76" cm="1">
        <f t="array" ref="U76">IF(T76&gt;=MAX($D$3:$D$100),MAX($D$3:$D$100),IF(S76&lt;$D$3,$D$3,INDEX($D$3:$D$100,MATCH(S76,$D$3:$D$100)+1)))</f>
        <v>2040</v>
      </c>
      <c r="V76">
        <f t="shared" si="54"/>
        <v>4.5720000000000003E-5</v>
      </c>
      <c r="W76">
        <f t="shared" si="55"/>
        <v>4.5720000000000003E-5</v>
      </c>
      <c r="X76">
        <f t="shared" si="56"/>
        <v>4.5720000000000003E-5</v>
      </c>
      <c r="Y76" s="38">
        <f t="shared" si="57"/>
        <v>0.24117300000000003</v>
      </c>
      <c r="Z76">
        <f t="shared" si="44"/>
        <v>0</v>
      </c>
      <c r="AE76">
        <f t="shared" si="80"/>
        <v>2086</v>
      </c>
      <c r="AF76">
        <f t="shared" si="58"/>
        <v>2040</v>
      </c>
      <c r="AG76" cm="1">
        <f t="array" ref="AG76">IF(AF76&gt;=MAX($D$3:$D$100),MAX($D$3:$D$100),IF(AE76&lt;$D$3,$D$3,INDEX($D$3:$D$100,MATCH(AE76,$D$3:$D$100)+1)))</f>
        <v>2040</v>
      </c>
      <c r="AH76">
        <f t="shared" si="59"/>
        <v>4.572E-4</v>
      </c>
      <c r="AI76">
        <f t="shared" si="60"/>
        <v>4.572E-4</v>
      </c>
      <c r="AJ76">
        <f t="shared" si="61"/>
        <v>4.572E-4</v>
      </c>
      <c r="AK76" s="38">
        <f t="shared" si="62"/>
        <v>2.4117299999999999</v>
      </c>
      <c r="AL76">
        <f t="shared" si="45"/>
        <v>0</v>
      </c>
      <c r="AN76" s="1" t="str" cm="1">
        <f t="array" ref="AN76">IF(INDEX(Utilities!76:76,$B$15)="","",INDEX(Utilities!76:76,$B$15))</f>
        <v/>
      </c>
      <c r="AO76" s="1" t="str" cm="1">
        <f t="array" ref="AO76">IF(INDEX(Utilities!76:76,$B$15 + 4)="","",INDEX(Utilities!76:76,$B$15 + 4))</f>
        <v/>
      </c>
      <c r="AQ76">
        <f t="shared" si="81"/>
        <v>2086</v>
      </c>
      <c r="AR76">
        <f t="shared" si="63"/>
        <v>2040</v>
      </c>
      <c r="AS76" cm="1">
        <f t="array" ref="AS76">IF(AR76&gt;=MAX($D$3:$D$100),MAX($D$3:$D$100),IF(AQ76&lt;$D$3,$D$3,INDEX($D$3:$D$100,MATCH(AQ76,$D$3:$D$100)+1)))</f>
        <v>2040</v>
      </c>
      <c r="AT76">
        <f t="shared" si="64"/>
        <v>9.6840000000000001E-5</v>
      </c>
      <c r="AU76">
        <f t="shared" si="65"/>
        <v>9.6840000000000001E-5</v>
      </c>
      <c r="AV76">
        <f t="shared" si="66"/>
        <v>9.6840000000000001E-5</v>
      </c>
      <c r="AW76" s="38">
        <f t="shared" si="67"/>
        <v>0.51083100000000004</v>
      </c>
      <c r="AX76">
        <f t="shared" si="46"/>
        <v>0</v>
      </c>
      <c r="AZ76" s="1" t="str" cm="1">
        <f t="array" ref="AZ76">IF(INDEX(Utilities!76:76,$B$15)="","",INDEX(Utilities!76:76,$B$15))</f>
        <v/>
      </c>
      <c r="BA76" s="1" t="str" cm="1">
        <f t="array" ref="BA76">IF(INDEX(Utilities!76:76,$B$15 + 5)="","",INDEX(Utilities!76:76,$B$15 + 5))</f>
        <v/>
      </c>
      <c r="BC76">
        <f t="shared" si="82"/>
        <v>2086</v>
      </c>
      <c r="BD76">
        <f t="shared" si="68"/>
        <v>2040</v>
      </c>
      <c r="BE76" cm="1">
        <f t="array" ref="BE76">IF(BD76&gt;=MAX($D$3:$D$100),MAX($D$3:$D$100),IF(BC76&lt;$D$3,$D$3,INDEX($D$3:$D$100,MATCH(BC76,$D$3:$D$100)+1)))</f>
        <v>2040</v>
      </c>
      <c r="BF76">
        <f t="shared" si="69"/>
        <v>0.61919999999999997</v>
      </c>
      <c r="BG76">
        <f t="shared" si="70"/>
        <v>0.61919999999999997</v>
      </c>
      <c r="BH76">
        <f t="shared" si="71"/>
        <v>0.61919999999999997</v>
      </c>
      <c r="BI76" s="38">
        <f t="shared" si="72"/>
        <v>3266.2799999999997</v>
      </c>
      <c r="BJ76">
        <f t="shared" si="47"/>
        <v>0</v>
      </c>
      <c r="BL76" s="1" t="str" cm="1">
        <f t="array" ref="BL76">IF(INDEX(Utilities!76:76,$B$15)="","",INDEX(Utilities!76:76,$B$15))</f>
        <v/>
      </c>
      <c r="BM76" s="1" t="str" cm="1">
        <f t="array" ref="BM76">IF(INDEX(Utilities!76:76,$B$15 + 6)="","",INDEX(Utilities!76:76,$B$15 + 6))</f>
        <v/>
      </c>
      <c r="BO76">
        <f t="shared" si="83"/>
        <v>2086</v>
      </c>
      <c r="BP76">
        <f t="shared" si="73"/>
        <v>2040</v>
      </c>
      <c r="BQ76" cm="1">
        <f t="array" ref="BQ76">IF(BP76&gt;=MAX($D$3:$D$100),MAX($D$3:$D$100),IF(BO76&lt;$D$3,$D$3,INDEX($D$3:$D$100,MATCH(BO76,$D$3:$D$100)+1)))</f>
        <v>2040</v>
      </c>
      <c r="BR76">
        <f t="shared" si="74"/>
        <v>4.5396000000000001</v>
      </c>
      <c r="BS76">
        <f t="shared" si="75"/>
        <v>4.5396000000000001</v>
      </c>
      <c r="BT76">
        <f t="shared" si="76"/>
        <v>4.5396000000000001</v>
      </c>
      <c r="BU76" s="38">
        <f t="shared" si="77"/>
        <v>23946.39</v>
      </c>
      <c r="BV76">
        <f t="shared" si="48"/>
        <v>0</v>
      </c>
    </row>
    <row r="77" spans="7:74" x14ac:dyDescent="0.25">
      <c r="G77">
        <f t="shared" si="78"/>
        <v>2087</v>
      </c>
      <c r="H77">
        <f t="shared" si="49"/>
        <v>2040</v>
      </c>
      <c r="I77" cm="1">
        <f t="array" ref="I77">IF(H77&gt;=MAX($D$3:$D$100),MAX($D$3:$D$100),IF(G77&lt;$D$3,$D$3,INDEX($D$3:$D$100,MATCH(G77,$D$3:$D$100)+1)))</f>
        <v>2040</v>
      </c>
      <c r="J77">
        <f t="shared" si="50"/>
        <v>6.8040000000000003E-2</v>
      </c>
      <c r="K77">
        <f t="shared" si="51"/>
        <v>6.8040000000000003E-2</v>
      </c>
      <c r="L77">
        <f t="shared" si="52"/>
        <v>6.8040000000000003E-2</v>
      </c>
      <c r="M77" s="38">
        <f t="shared" si="42"/>
        <v>358.911</v>
      </c>
      <c r="N77">
        <f t="shared" si="43"/>
        <v>0</v>
      </c>
      <c r="P77" s="1" t="str" cm="1">
        <f t="array" ref="P77">IF(INDEX(Utilities!77:77,$B$15)="","",INDEX(Utilities!77:77,$B$15))</f>
        <v/>
      </c>
      <c r="Q77" s="1" t="str" cm="1">
        <f t="array" ref="Q77">IF(INDEX(Utilities!77:77,$B$15 + 2)="","",INDEX(Utilities!77:77,$B$15 + 2))</f>
        <v/>
      </c>
      <c r="S77">
        <f t="shared" si="79"/>
        <v>2087</v>
      </c>
      <c r="T77">
        <f t="shared" si="53"/>
        <v>2040</v>
      </c>
      <c r="U77" cm="1">
        <f t="array" ref="U77">IF(T77&gt;=MAX($D$3:$D$100),MAX($D$3:$D$100),IF(S77&lt;$D$3,$D$3,INDEX($D$3:$D$100,MATCH(S77,$D$3:$D$100)+1)))</f>
        <v>2040</v>
      </c>
      <c r="V77">
        <f t="shared" si="54"/>
        <v>4.5720000000000003E-5</v>
      </c>
      <c r="W77">
        <f t="shared" si="55"/>
        <v>4.5720000000000003E-5</v>
      </c>
      <c r="X77">
        <f t="shared" si="56"/>
        <v>4.5720000000000003E-5</v>
      </c>
      <c r="Y77" s="38">
        <f t="shared" si="57"/>
        <v>0.24117300000000003</v>
      </c>
      <c r="Z77">
        <f t="shared" si="44"/>
        <v>0</v>
      </c>
      <c r="AE77">
        <f t="shared" si="80"/>
        <v>2087</v>
      </c>
      <c r="AF77">
        <f t="shared" si="58"/>
        <v>2040</v>
      </c>
      <c r="AG77" cm="1">
        <f t="array" ref="AG77">IF(AF77&gt;=MAX($D$3:$D$100),MAX($D$3:$D$100),IF(AE77&lt;$D$3,$D$3,INDEX($D$3:$D$100,MATCH(AE77,$D$3:$D$100)+1)))</f>
        <v>2040</v>
      </c>
      <c r="AH77">
        <f t="shared" si="59"/>
        <v>4.572E-4</v>
      </c>
      <c r="AI77">
        <f t="shared" si="60"/>
        <v>4.572E-4</v>
      </c>
      <c r="AJ77">
        <f t="shared" si="61"/>
        <v>4.572E-4</v>
      </c>
      <c r="AK77" s="38">
        <f t="shared" si="62"/>
        <v>2.4117299999999999</v>
      </c>
      <c r="AL77">
        <f t="shared" si="45"/>
        <v>0</v>
      </c>
      <c r="AN77" s="1" t="str" cm="1">
        <f t="array" ref="AN77">IF(INDEX(Utilities!77:77,$B$15)="","",INDEX(Utilities!77:77,$B$15))</f>
        <v/>
      </c>
      <c r="AO77" s="1" t="str" cm="1">
        <f t="array" ref="AO77">IF(INDEX(Utilities!77:77,$B$15 + 4)="","",INDEX(Utilities!77:77,$B$15 + 4))</f>
        <v/>
      </c>
      <c r="AQ77">
        <f t="shared" si="81"/>
        <v>2087</v>
      </c>
      <c r="AR77">
        <f t="shared" si="63"/>
        <v>2040</v>
      </c>
      <c r="AS77" cm="1">
        <f t="array" ref="AS77">IF(AR77&gt;=MAX($D$3:$D$100),MAX($D$3:$D$100),IF(AQ77&lt;$D$3,$D$3,INDEX($D$3:$D$100,MATCH(AQ77,$D$3:$D$100)+1)))</f>
        <v>2040</v>
      </c>
      <c r="AT77">
        <f t="shared" si="64"/>
        <v>9.6840000000000001E-5</v>
      </c>
      <c r="AU77">
        <f t="shared" si="65"/>
        <v>9.6840000000000001E-5</v>
      </c>
      <c r="AV77">
        <f t="shared" si="66"/>
        <v>9.6840000000000001E-5</v>
      </c>
      <c r="AW77" s="38">
        <f t="shared" si="67"/>
        <v>0.51083100000000004</v>
      </c>
      <c r="AX77">
        <f t="shared" si="46"/>
        <v>0</v>
      </c>
      <c r="AZ77" s="1" t="str" cm="1">
        <f t="array" ref="AZ77">IF(INDEX(Utilities!77:77,$B$15)="","",INDEX(Utilities!77:77,$B$15))</f>
        <v/>
      </c>
      <c r="BA77" s="1" t="str" cm="1">
        <f t="array" ref="BA77">IF(INDEX(Utilities!77:77,$B$15 + 5)="","",INDEX(Utilities!77:77,$B$15 + 5))</f>
        <v/>
      </c>
      <c r="BC77">
        <f t="shared" si="82"/>
        <v>2087</v>
      </c>
      <c r="BD77">
        <f t="shared" si="68"/>
        <v>2040</v>
      </c>
      <c r="BE77" cm="1">
        <f t="array" ref="BE77">IF(BD77&gt;=MAX($D$3:$D$100),MAX($D$3:$D$100),IF(BC77&lt;$D$3,$D$3,INDEX($D$3:$D$100,MATCH(BC77,$D$3:$D$100)+1)))</f>
        <v>2040</v>
      </c>
      <c r="BF77">
        <f t="shared" si="69"/>
        <v>0.61919999999999997</v>
      </c>
      <c r="BG77">
        <f t="shared" si="70"/>
        <v>0.61919999999999997</v>
      </c>
      <c r="BH77">
        <f t="shared" si="71"/>
        <v>0.61919999999999997</v>
      </c>
      <c r="BI77" s="38">
        <f t="shared" si="72"/>
        <v>3266.2799999999997</v>
      </c>
      <c r="BJ77">
        <f t="shared" si="47"/>
        <v>0</v>
      </c>
      <c r="BL77" s="1" t="str" cm="1">
        <f t="array" ref="BL77">IF(INDEX(Utilities!77:77,$B$15)="","",INDEX(Utilities!77:77,$B$15))</f>
        <v/>
      </c>
      <c r="BM77" s="1" t="str" cm="1">
        <f t="array" ref="BM77">IF(INDEX(Utilities!77:77,$B$15 + 6)="","",INDEX(Utilities!77:77,$B$15 + 6))</f>
        <v/>
      </c>
      <c r="BO77">
        <f t="shared" si="83"/>
        <v>2087</v>
      </c>
      <c r="BP77">
        <f t="shared" si="73"/>
        <v>2040</v>
      </c>
      <c r="BQ77" cm="1">
        <f t="array" ref="BQ77">IF(BP77&gt;=MAX($D$3:$D$100),MAX($D$3:$D$100),IF(BO77&lt;$D$3,$D$3,INDEX($D$3:$D$100,MATCH(BO77,$D$3:$D$100)+1)))</f>
        <v>2040</v>
      </c>
      <c r="BR77">
        <f t="shared" si="74"/>
        <v>4.5396000000000001</v>
      </c>
      <c r="BS77">
        <f t="shared" si="75"/>
        <v>4.5396000000000001</v>
      </c>
      <c r="BT77">
        <f t="shared" si="76"/>
        <v>4.5396000000000001</v>
      </c>
      <c r="BU77" s="38">
        <f t="shared" si="77"/>
        <v>23946.39</v>
      </c>
      <c r="BV77">
        <f t="shared" si="48"/>
        <v>0</v>
      </c>
    </row>
    <row r="78" spans="7:74" x14ac:dyDescent="0.25">
      <c r="G78">
        <f t="shared" si="78"/>
        <v>2088</v>
      </c>
      <c r="H78">
        <f t="shared" si="49"/>
        <v>2040</v>
      </c>
      <c r="I78" cm="1">
        <f t="array" ref="I78">IF(H78&gt;=MAX($D$3:$D$100),MAX($D$3:$D$100),IF(G78&lt;$D$3,$D$3,INDEX($D$3:$D$100,MATCH(G78,$D$3:$D$100)+1)))</f>
        <v>2040</v>
      </c>
      <c r="J78">
        <f t="shared" si="50"/>
        <v>6.8040000000000003E-2</v>
      </c>
      <c r="K78">
        <f t="shared" si="51"/>
        <v>6.8040000000000003E-2</v>
      </c>
      <c r="L78">
        <f t="shared" si="52"/>
        <v>6.8040000000000003E-2</v>
      </c>
      <c r="M78" s="38">
        <f t="shared" si="42"/>
        <v>358.911</v>
      </c>
      <c r="N78">
        <f t="shared" si="43"/>
        <v>0</v>
      </c>
      <c r="P78" s="1" t="str" cm="1">
        <f t="array" ref="P78">IF(INDEX(Utilities!78:78,$B$15)="","",INDEX(Utilities!78:78,$B$15))</f>
        <v/>
      </c>
      <c r="Q78" s="1" t="str" cm="1">
        <f t="array" ref="Q78">IF(INDEX(Utilities!78:78,$B$15 + 2)="","",INDEX(Utilities!78:78,$B$15 + 2))</f>
        <v/>
      </c>
      <c r="S78">
        <f t="shared" si="79"/>
        <v>2088</v>
      </c>
      <c r="T78">
        <f t="shared" si="53"/>
        <v>2040</v>
      </c>
      <c r="U78" cm="1">
        <f t="array" ref="U78">IF(T78&gt;=MAX($D$3:$D$100),MAX($D$3:$D$100),IF(S78&lt;$D$3,$D$3,INDEX($D$3:$D$100,MATCH(S78,$D$3:$D$100)+1)))</f>
        <v>2040</v>
      </c>
      <c r="V78">
        <f t="shared" si="54"/>
        <v>4.5720000000000003E-5</v>
      </c>
      <c r="W78">
        <f t="shared" si="55"/>
        <v>4.5720000000000003E-5</v>
      </c>
      <c r="X78">
        <f t="shared" si="56"/>
        <v>4.5720000000000003E-5</v>
      </c>
      <c r="Y78" s="38">
        <f t="shared" si="57"/>
        <v>0.24117300000000003</v>
      </c>
      <c r="Z78">
        <f t="shared" si="44"/>
        <v>0</v>
      </c>
      <c r="AE78">
        <f t="shared" si="80"/>
        <v>2088</v>
      </c>
      <c r="AF78">
        <f t="shared" si="58"/>
        <v>2040</v>
      </c>
      <c r="AG78" cm="1">
        <f t="array" ref="AG78">IF(AF78&gt;=MAX($D$3:$D$100),MAX($D$3:$D$100),IF(AE78&lt;$D$3,$D$3,INDEX($D$3:$D$100,MATCH(AE78,$D$3:$D$100)+1)))</f>
        <v>2040</v>
      </c>
      <c r="AH78">
        <f t="shared" si="59"/>
        <v>4.572E-4</v>
      </c>
      <c r="AI78">
        <f t="shared" si="60"/>
        <v>4.572E-4</v>
      </c>
      <c r="AJ78">
        <f t="shared" si="61"/>
        <v>4.572E-4</v>
      </c>
      <c r="AK78" s="38">
        <f t="shared" si="62"/>
        <v>2.4117299999999999</v>
      </c>
      <c r="AL78">
        <f t="shared" si="45"/>
        <v>0</v>
      </c>
      <c r="AN78" s="1" t="str" cm="1">
        <f t="array" ref="AN78">IF(INDEX(Utilities!78:78,$B$15)="","",INDEX(Utilities!78:78,$B$15))</f>
        <v/>
      </c>
      <c r="AO78" s="1" t="str" cm="1">
        <f t="array" ref="AO78">IF(INDEX(Utilities!78:78,$B$15 + 4)="","",INDEX(Utilities!78:78,$B$15 + 4))</f>
        <v/>
      </c>
      <c r="AQ78">
        <f t="shared" si="81"/>
        <v>2088</v>
      </c>
      <c r="AR78">
        <f t="shared" si="63"/>
        <v>2040</v>
      </c>
      <c r="AS78" cm="1">
        <f t="array" ref="AS78">IF(AR78&gt;=MAX($D$3:$D$100),MAX($D$3:$D$100),IF(AQ78&lt;$D$3,$D$3,INDEX($D$3:$D$100,MATCH(AQ78,$D$3:$D$100)+1)))</f>
        <v>2040</v>
      </c>
      <c r="AT78">
        <f t="shared" si="64"/>
        <v>9.6840000000000001E-5</v>
      </c>
      <c r="AU78">
        <f t="shared" si="65"/>
        <v>9.6840000000000001E-5</v>
      </c>
      <c r="AV78">
        <f t="shared" si="66"/>
        <v>9.6840000000000001E-5</v>
      </c>
      <c r="AW78" s="38">
        <f t="shared" si="67"/>
        <v>0.51083100000000004</v>
      </c>
      <c r="AX78">
        <f t="shared" si="46"/>
        <v>0</v>
      </c>
      <c r="AZ78" s="1" t="str" cm="1">
        <f t="array" ref="AZ78">IF(INDEX(Utilities!78:78,$B$15)="","",INDEX(Utilities!78:78,$B$15))</f>
        <v/>
      </c>
      <c r="BA78" s="1" t="str" cm="1">
        <f t="array" ref="BA78">IF(INDEX(Utilities!78:78,$B$15 + 5)="","",INDEX(Utilities!78:78,$B$15 + 5))</f>
        <v/>
      </c>
      <c r="BC78">
        <f t="shared" si="82"/>
        <v>2088</v>
      </c>
      <c r="BD78">
        <f t="shared" si="68"/>
        <v>2040</v>
      </c>
      <c r="BE78" cm="1">
        <f t="array" ref="BE78">IF(BD78&gt;=MAX($D$3:$D$100),MAX($D$3:$D$100),IF(BC78&lt;$D$3,$D$3,INDEX($D$3:$D$100,MATCH(BC78,$D$3:$D$100)+1)))</f>
        <v>2040</v>
      </c>
      <c r="BF78">
        <f t="shared" si="69"/>
        <v>0.61919999999999997</v>
      </c>
      <c r="BG78">
        <f t="shared" si="70"/>
        <v>0.61919999999999997</v>
      </c>
      <c r="BH78">
        <f t="shared" si="71"/>
        <v>0.61919999999999997</v>
      </c>
      <c r="BI78" s="38">
        <f t="shared" si="72"/>
        <v>3266.2799999999997</v>
      </c>
      <c r="BJ78">
        <f t="shared" si="47"/>
        <v>0</v>
      </c>
      <c r="BL78" s="1" t="str" cm="1">
        <f t="array" ref="BL78">IF(INDEX(Utilities!78:78,$B$15)="","",INDEX(Utilities!78:78,$B$15))</f>
        <v/>
      </c>
      <c r="BM78" s="1" t="str" cm="1">
        <f t="array" ref="BM78">IF(INDEX(Utilities!78:78,$B$15 + 6)="","",INDEX(Utilities!78:78,$B$15 + 6))</f>
        <v/>
      </c>
      <c r="BO78">
        <f t="shared" si="83"/>
        <v>2088</v>
      </c>
      <c r="BP78">
        <f t="shared" si="73"/>
        <v>2040</v>
      </c>
      <c r="BQ78" cm="1">
        <f t="array" ref="BQ78">IF(BP78&gt;=MAX($D$3:$D$100),MAX($D$3:$D$100),IF(BO78&lt;$D$3,$D$3,INDEX($D$3:$D$100,MATCH(BO78,$D$3:$D$100)+1)))</f>
        <v>2040</v>
      </c>
      <c r="BR78">
        <f t="shared" si="74"/>
        <v>4.5396000000000001</v>
      </c>
      <c r="BS78">
        <f t="shared" si="75"/>
        <v>4.5396000000000001</v>
      </c>
      <c r="BT78">
        <f t="shared" si="76"/>
        <v>4.5396000000000001</v>
      </c>
      <c r="BU78" s="38">
        <f t="shared" si="77"/>
        <v>23946.39</v>
      </c>
      <c r="BV78">
        <f t="shared" si="48"/>
        <v>0</v>
      </c>
    </row>
    <row r="79" spans="7:74" x14ac:dyDescent="0.25">
      <c r="G79">
        <f t="shared" si="78"/>
        <v>2089</v>
      </c>
      <c r="H79">
        <f t="shared" si="49"/>
        <v>2040</v>
      </c>
      <c r="I79" cm="1">
        <f t="array" ref="I79">IF(H79&gt;=MAX($D$3:$D$100),MAX($D$3:$D$100),IF(G79&lt;$D$3,$D$3,INDEX($D$3:$D$100,MATCH(G79,$D$3:$D$100)+1)))</f>
        <v>2040</v>
      </c>
      <c r="J79">
        <f t="shared" si="50"/>
        <v>6.8040000000000003E-2</v>
      </c>
      <c r="K79">
        <f t="shared" si="51"/>
        <v>6.8040000000000003E-2</v>
      </c>
      <c r="L79">
        <f t="shared" si="52"/>
        <v>6.8040000000000003E-2</v>
      </c>
      <c r="M79" s="38">
        <f t="shared" si="42"/>
        <v>358.911</v>
      </c>
      <c r="N79">
        <f t="shared" si="43"/>
        <v>0</v>
      </c>
      <c r="P79" s="1" t="str" cm="1">
        <f t="array" ref="P79">IF(INDEX(Utilities!79:79,$B$15)="","",INDEX(Utilities!79:79,$B$15))</f>
        <v/>
      </c>
      <c r="Q79" s="1" t="str" cm="1">
        <f t="array" ref="Q79">IF(INDEX(Utilities!79:79,$B$15 + 2)="","",INDEX(Utilities!79:79,$B$15 + 2))</f>
        <v/>
      </c>
      <c r="S79">
        <f t="shared" si="79"/>
        <v>2089</v>
      </c>
      <c r="T79">
        <f t="shared" si="53"/>
        <v>2040</v>
      </c>
      <c r="U79" cm="1">
        <f t="array" ref="U79">IF(T79&gt;=MAX($D$3:$D$100),MAX($D$3:$D$100),IF(S79&lt;$D$3,$D$3,INDEX($D$3:$D$100,MATCH(S79,$D$3:$D$100)+1)))</f>
        <v>2040</v>
      </c>
      <c r="V79">
        <f t="shared" si="54"/>
        <v>4.5720000000000003E-5</v>
      </c>
      <c r="W79">
        <f t="shared" si="55"/>
        <v>4.5720000000000003E-5</v>
      </c>
      <c r="X79">
        <f t="shared" si="56"/>
        <v>4.5720000000000003E-5</v>
      </c>
      <c r="Y79" s="38">
        <f t="shared" si="57"/>
        <v>0.24117300000000003</v>
      </c>
      <c r="Z79">
        <f t="shared" si="44"/>
        <v>0</v>
      </c>
      <c r="AE79">
        <f t="shared" si="80"/>
        <v>2089</v>
      </c>
      <c r="AF79">
        <f t="shared" si="58"/>
        <v>2040</v>
      </c>
      <c r="AG79" cm="1">
        <f t="array" ref="AG79">IF(AF79&gt;=MAX($D$3:$D$100),MAX($D$3:$D$100),IF(AE79&lt;$D$3,$D$3,INDEX($D$3:$D$100,MATCH(AE79,$D$3:$D$100)+1)))</f>
        <v>2040</v>
      </c>
      <c r="AH79">
        <f t="shared" si="59"/>
        <v>4.572E-4</v>
      </c>
      <c r="AI79">
        <f t="shared" si="60"/>
        <v>4.572E-4</v>
      </c>
      <c r="AJ79">
        <f t="shared" si="61"/>
        <v>4.572E-4</v>
      </c>
      <c r="AK79" s="38">
        <f t="shared" si="62"/>
        <v>2.4117299999999999</v>
      </c>
      <c r="AL79">
        <f t="shared" si="45"/>
        <v>0</v>
      </c>
      <c r="AN79" s="1" t="str" cm="1">
        <f t="array" ref="AN79">IF(INDEX(Utilities!79:79,$B$15)="","",INDEX(Utilities!79:79,$B$15))</f>
        <v/>
      </c>
      <c r="AO79" s="1" t="str" cm="1">
        <f t="array" ref="AO79">IF(INDEX(Utilities!79:79,$B$15 + 4)="","",INDEX(Utilities!79:79,$B$15 + 4))</f>
        <v/>
      </c>
      <c r="AQ79">
        <f t="shared" si="81"/>
        <v>2089</v>
      </c>
      <c r="AR79">
        <f t="shared" si="63"/>
        <v>2040</v>
      </c>
      <c r="AS79" cm="1">
        <f t="array" ref="AS79">IF(AR79&gt;=MAX($D$3:$D$100),MAX($D$3:$D$100),IF(AQ79&lt;$D$3,$D$3,INDEX($D$3:$D$100,MATCH(AQ79,$D$3:$D$100)+1)))</f>
        <v>2040</v>
      </c>
      <c r="AT79">
        <f t="shared" si="64"/>
        <v>9.6840000000000001E-5</v>
      </c>
      <c r="AU79">
        <f t="shared" si="65"/>
        <v>9.6840000000000001E-5</v>
      </c>
      <c r="AV79">
        <f t="shared" si="66"/>
        <v>9.6840000000000001E-5</v>
      </c>
      <c r="AW79" s="38">
        <f t="shared" si="67"/>
        <v>0.51083100000000004</v>
      </c>
      <c r="AX79">
        <f t="shared" si="46"/>
        <v>0</v>
      </c>
      <c r="AZ79" s="1" t="str" cm="1">
        <f t="array" ref="AZ79">IF(INDEX(Utilities!79:79,$B$15)="","",INDEX(Utilities!79:79,$B$15))</f>
        <v/>
      </c>
      <c r="BA79" s="1" t="str" cm="1">
        <f t="array" ref="BA79">IF(INDEX(Utilities!79:79,$B$15 + 5)="","",INDEX(Utilities!79:79,$B$15 + 5))</f>
        <v/>
      </c>
      <c r="BC79">
        <f t="shared" si="82"/>
        <v>2089</v>
      </c>
      <c r="BD79">
        <f t="shared" si="68"/>
        <v>2040</v>
      </c>
      <c r="BE79" cm="1">
        <f t="array" ref="BE79">IF(BD79&gt;=MAX($D$3:$D$100),MAX($D$3:$D$100),IF(BC79&lt;$D$3,$D$3,INDEX($D$3:$D$100,MATCH(BC79,$D$3:$D$100)+1)))</f>
        <v>2040</v>
      </c>
      <c r="BF79">
        <f t="shared" si="69"/>
        <v>0.61919999999999997</v>
      </c>
      <c r="BG79">
        <f t="shared" si="70"/>
        <v>0.61919999999999997</v>
      </c>
      <c r="BH79">
        <f t="shared" si="71"/>
        <v>0.61919999999999997</v>
      </c>
      <c r="BI79" s="38">
        <f t="shared" si="72"/>
        <v>3266.2799999999997</v>
      </c>
      <c r="BJ79">
        <f t="shared" si="47"/>
        <v>0</v>
      </c>
      <c r="BL79" s="1" t="str" cm="1">
        <f t="array" ref="BL79">IF(INDEX(Utilities!79:79,$B$15)="","",INDEX(Utilities!79:79,$B$15))</f>
        <v/>
      </c>
      <c r="BM79" s="1" t="str" cm="1">
        <f t="array" ref="BM79">IF(INDEX(Utilities!79:79,$B$15 + 6)="","",INDEX(Utilities!79:79,$B$15 + 6))</f>
        <v/>
      </c>
      <c r="BO79">
        <f t="shared" si="83"/>
        <v>2089</v>
      </c>
      <c r="BP79">
        <f t="shared" si="73"/>
        <v>2040</v>
      </c>
      <c r="BQ79" cm="1">
        <f t="array" ref="BQ79">IF(BP79&gt;=MAX($D$3:$D$100),MAX($D$3:$D$100),IF(BO79&lt;$D$3,$D$3,INDEX($D$3:$D$100,MATCH(BO79,$D$3:$D$100)+1)))</f>
        <v>2040</v>
      </c>
      <c r="BR79">
        <f t="shared" si="74"/>
        <v>4.5396000000000001</v>
      </c>
      <c r="BS79">
        <f t="shared" si="75"/>
        <v>4.5396000000000001</v>
      </c>
      <c r="BT79">
        <f t="shared" si="76"/>
        <v>4.5396000000000001</v>
      </c>
      <c r="BU79" s="38">
        <f t="shared" si="77"/>
        <v>23946.39</v>
      </c>
      <c r="BV79">
        <f t="shared" si="48"/>
        <v>0</v>
      </c>
    </row>
    <row r="80" spans="7:74" x14ac:dyDescent="0.25">
      <c r="G80">
        <f t="shared" si="78"/>
        <v>2090</v>
      </c>
      <c r="H80">
        <f t="shared" si="49"/>
        <v>2040</v>
      </c>
      <c r="I80" cm="1">
        <f t="array" ref="I80">IF(H80&gt;=MAX($D$3:$D$100),MAX($D$3:$D$100),IF(G80&lt;$D$3,$D$3,INDEX($D$3:$D$100,MATCH(G80,$D$3:$D$100)+1)))</f>
        <v>2040</v>
      </c>
      <c r="J80">
        <f t="shared" si="50"/>
        <v>6.8040000000000003E-2</v>
      </c>
      <c r="K80">
        <f t="shared" si="51"/>
        <v>6.8040000000000003E-2</v>
      </c>
      <c r="L80">
        <f t="shared" si="52"/>
        <v>6.8040000000000003E-2</v>
      </c>
      <c r="M80" s="38">
        <f t="shared" si="42"/>
        <v>358.911</v>
      </c>
      <c r="N80">
        <f t="shared" si="43"/>
        <v>0</v>
      </c>
      <c r="P80" s="1" t="str" cm="1">
        <f t="array" ref="P80">IF(INDEX(Utilities!80:80,$B$15)="","",INDEX(Utilities!80:80,$B$15))</f>
        <v/>
      </c>
      <c r="Q80" s="1" t="str" cm="1">
        <f t="array" ref="Q80">IF(INDEX(Utilities!80:80,$B$15 + 2)="","",INDEX(Utilities!80:80,$B$15 + 2))</f>
        <v/>
      </c>
      <c r="S80">
        <f t="shared" si="79"/>
        <v>2090</v>
      </c>
      <c r="T80">
        <f t="shared" si="53"/>
        <v>2040</v>
      </c>
      <c r="U80" cm="1">
        <f t="array" ref="U80">IF(T80&gt;=MAX($D$3:$D$100),MAX($D$3:$D$100),IF(S80&lt;$D$3,$D$3,INDEX($D$3:$D$100,MATCH(S80,$D$3:$D$100)+1)))</f>
        <v>2040</v>
      </c>
      <c r="V80">
        <f t="shared" si="54"/>
        <v>4.5720000000000003E-5</v>
      </c>
      <c r="W80">
        <f t="shared" si="55"/>
        <v>4.5720000000000003E-5</v>
      </c>
      <c r="X80">
        <f t="shared" si="56"/>
        <v>4.5720000000000003E-5</v>
      </c>
      <c r="Y80" s="38">
        <f t="shared" si="57"/>
        <v>0.24117300000000003</v>
      </c>
      <c r="Z80">
        <f t="shared" si="44"/>
        <v>0</v>
      </c>
      <c r="AE80">
        <f t="shared" si="80"/>
        <v>2090</v>
      </c>
      <c r="AF80">
        <f t="shared" si="58"/>
        <v>2040</v>
      </c>
      <c r="AG80" cm="1">
        <f t="array" ref="AG80">IF(AF80&gt;=MAX($D$3:$D$100),MAX($D$3:$D$100),IF(AE80&lt;$D$3,$D$3,INDEX($D$3:$D$100,MATCH(AE80,$D$3:$D$100)+1)))</f>
        <v>2040</v>
      </c>
      <c r="AH80">
        <f t="shared" si="59"/>
        <v>4.572E-4</v>
      </c>
      <c r="AI80">
        <f t="shared" si="60"/>
        <v>4.572E-4</v>
      </c>
      <c r="AJ80">
        <f t="shared" si="61"/>
        <v>4.572E-4</v>
      </c>
      <c r="AK80" s="38">
        <f t="shared" si="62"/>
        <v>2.4117299999999999</v>
      </c>
      <c r="AL80">
        <f t="shared" si="45"/>
        <v>0</v>
      </c>
      <c r="AN80" s="1" t="str" cm="1">
        <f t="array" ref="AN80">IF(INDEX(Utilities!80:80,$B$15)="","",INDEX(Utilities!80:80,$B$15))</f>
        <v/>
      </c>
      <c r="AO80" s="1" t="str" cm="1">
        <f t="array" ref="AO80">IF(INDEX(Utilities!80:80,$B$15 + 4)="","",INDEX(Utilities!80:80,$B$15 + 4))</f>
        <v/>
      </c>
      <c r="AQ80">
        <f t="shared" si="81"/>
        <v>2090</v>
      </c>
      <c r="AR80">
        <f t="shared" si="63"/>
        <v>2040</v>
      </c>
      <c r="AS80" cm="1">
        <f t="array" ref="AS80">IF(AR80&gt;=MAX($D$3:$D$100),MAX($D$3:$D$100),IF(AQ80&lt;$D$3,$D$3,INDEX($D$3:$D$100,MATCH(AQ80,$D$3:$D$100)+1)))</f>
        <v>2040</v>
      </c>
      <c r="AT80">
        <f t="shared" si="64"/>
        <v>9.6840000000000001E-5</v>
      </c>
      <c r="AU80">
        <f t="shared" si="65"/>
        <v>9.6840000000000001E-5</v>
      </c>
      <c r="AV80">
        <f t="shared" si="66"/>
        <v>9.6840000000000001E-5</v>
      </c>
      <c r="AW80" s="38">
        <f t="shared" si="67"/>
        <v>0.51083100000000004</v>
      </c>
      <c r="AX80">
        <f t="shared" si="46"/>
        <v>0</v>
      </c>
      <c r="AZ80" s="1" t="str" cm="1">
        <f t="array" ref="AZ80">IF(INDEX(Utilities!80:80,$B$15)="","",INDEX(Utilities!80:80,$B$15))</f>
        <v/>
      </c>
      <c r="BA80" s="1" t="str" cm="1">
        <f t="array" ref="BA80">IF(INDEX(Utilities!80:80,$B$15 + 5)="","",INDEX(Utilities!80:80,$B$15 + 5))</f>
        <v/>
      </c>
      <c r="BC80">
        <f t="shared" si="82"/>
        <v>2090</v>
      </c>
      <c r="BD80">
        <f t="shared" si="68"/>
        <v>2040</v>
      </c>
      <c r="BE80" cm="1">
        <f t="array" ref="BE80">IF(BD80&gt;=MAX($D$3:$D$100),MAX($D$3:$D$100),IF(BC80&lt;$D$3,$D$3,INDEX($D$3:$D$100,MATCH(BC80,$D$3:$D$100)+1)))</f>
        <v>2040</v>
      </c>
      <c r="BF80">
        <f t="shared" si="69"/>
        <v>0.61919999999999997</v>
      </c>
      <c r="BG80">
        <f t="shared" si="70"/>
        <v>0.61919999999999997</v>
      </c>
      <c r="BH80">
        <f t="shared" si="71"/>
        <v>0.61919999999999997</v>
      </c>
      <c r="BI80" s="38">
        <f t="shared" si="72"/>
        <v>3266.2799999999997</v>
      </c>
      <c r="BJ80">
        <f t="shared" si="47"/>
        <v>0</v>
      </c>
      <c r="BL80" s="1" t="str" cm="1">
        <f t="array" ref="BL80">IF(INDEX(Utilities!80:80,$B$15)="","",INDEX(Utilities!80:80,$B$15))</f>
        <v/>
      </c>
      <c r="BM80" s="1" t="str" cm="1">
        <f t="array" ref="BM80">IF(INDEX(Utilities!80:80,$B$15 + 6)="","",INDEX(Utilities!80:80,$B$15 + 6))</f>
        <v/>
      </c>
      <c r="BO80">
        <f t="shared" si="83"/>
        <v>2090</v>
      </c>
      <c r="BP80">
        <f t="shared" si="73"/>
        <v>2040</v>
      </c>
      <c r="BQ80" cm="1">
        <f t="array" ref="BQ80">IF(BP80&gt;=MAX($D$3:$D$100),MAX($D$3:$D$100),IF(BO80&lt;$D$3,$D$3,INDEX($D$3:$D$100,MATCH(BO80,$D$3:$D$100)+1)))</f>
        <v>2040</v>
      </c>
      <c r="BR80">
        <f t="shared" si="74"/>
        <v>4.5396000000000001</v>
      </c>
      <c r="BS80">
        <f t="shared" si="75"/>
        <v>4.5396000000000001</v>
      </c>
      <c r="BT80">
        <f t="shared" si="76"/>
        <v>4.5396000000000001</v>
      </c>
      <c r="BU80" s="38">
        <f t="shared" si="77"/>
        <v>23946.39</v>
      </c>
      <c r="BV80">
        <f t="shared" si="48"/>
        <v>0</v>
      </c>
    </row>
    <row r="81" spans="7:74" x14ac:dyDescent="0.25">
      <c r="G81">
        <f t="shared" si="78"/>
        <v>2091</v>
      </c>
      <c r="H81">
        <f t="shared" si="49"/>
        <v>2040</v>
      </c>
      <c r="I81" cm="1">
        <f t="array" ref="I81">IF(H81&gt;=MAX($D$3:$D$100),MAX($D$3:$D$100),IF(G81&lt;$D$3,$D$3,INDEX($D$3:$D$100,MATCH(G81,$D$3:$D$100)+1)))</f>
        <v>2040</v>
      </c>
      <c r="J81">
        <f t="shared" si="50"/>
        <v>6.8040000000000003E-2</v>
      </c>
      <c r="K81">
        <f t="shared" si="51"/>
        <v>6.8040000000000003E-2</v>
      </c>
      <c r="L81">
        <f t="shared" si="52"/>
        <v>6.8040000000000003E-2</v>
      </c>
      <c r="M81" s="38">
        <f t="shared" si="42"/>
        <v>358.911</v>
      </c>
      <c r="N81">
        <f t="shared" si="43"/>
        <v>0</v>
      </c>
      <c r="P81" s="1" t="str" cm="1">
        <f t="array" ref="P81">IF(INDEX(Utilities!81:81,$B$15)="","",INDEX(Utilities!81:81,$B$15))</f>
        <v/>
      </c>
      <c r="Q81" s="1" t="str" cm="1">
        <f t="array" ref="Q81">IF(INDEX(Utilities!81:81,$B$15 + 2)="","",INDEX(Utilities!81:81,$B$15 + 2))</f>
        <v/>
      </c>
      <c r="S81">
        <f t="shared" si="79"/>
        <v>2091</v>
      </c>
      <c r="T81">
        <f t="shared" si="53"/>
        <v>2040</v>
      </c>
      <c r="U81" cm="1">
        <f t="array" ref="U81">IF(T81&gt;=MAX($D$3:$D$100),MAX($D$3:$D$100),IF(S81&lt;$D$3,$D$3,INDEX($D$3:$D$100,MATCH(S81,$D$3:$D$100)+1)))</f>
        <v>2040</v>
      </c>
      <c r="V81">
        <f t="shared" si="54"/>
        <v>4.5720000000000003E-5</v>
      </c>
      <c r="W81">
        <f t="shared" si="55"/>
        <v>4.5720000000000003E-5</v>
      </c>
      <c r="X81">
        <f t="shared" si="56"/>
        <v>4.5720000000000003E-5</v>
      </c>
      <c r="Y81" s="38">
        <f t="shared" si="57"/>
        <v>0.24117300000000003</v>
      </c>
      <c r="Z81">
        <f t="shared" si="44"/>
        <v>0</v>
      </c>
      <c r="AE81">
        <f t="shared" si="80"/>
        <v>2091</v>
      </c>
      <c r="AF81">
        <f t="shared" si="58"/>
        <v>2040</v>
      </c>
      <c r="AG81" cm="1">
        <f t="array" ref="AG81">IF(AF81&gt;=MAX($D$3:$D$100),MAX($D$3:$D$100),IF(AE81&lt;$D$3,$D$3,INDEX($D$3:$D$100,MATCH(AE81,$D$3:$D$100)+1)))</f>
        <v>2040</v>
      </c>
      <c r="AH81">
        <f t="shared" si="59"/>
        <v>4.572E-4</v>
      </c>
      <c r="AI81">
        <f t="shared" si="60"/>
        <v>4.572E-4</v>
      </c>
      <c r="AJ81">
        <f t="shared" si="61"/>
        <v>4.572E-4</v>
      </c>
      <c r="AK81" s="38">
        <f t="shared" si="62"/>
        <v>2.4117299999999999</v>
      </c>
      <c r="AL81">
        <f t="shared" si="45"/>
        <v>0</v>
      </c>
      <c r="AN81" s="1" t="str" cm="1">
        <f t="array" ref="AN81">IF(INDEX(Utilities!81:81,$B$15)="","",INDEX(Utilities!81:81,$B$15))</f>
        <v/>
      </c>
      <c r="AO81" s="1" t="str" cm="1">
        <f t="array" ref="AO81">IF(INDEX(Utilities!81:81,$B$15 + 4)="","",INDEX(Utilities!81:81,$B$15 + 4))</f>
        <v/>
      </c>
      <c r="AQ81">
        <f t="shared" si="81"/>
        <v>2091</v>
      </c>
      <c r="AR81">
        <f t="shared" si="63"/>
        <v>2040</v>
      </c>
      <c r="AS81" cm="1">
        <f t="array" ref="AS81">IF(AR81&gt;=MAX($D$3:$D$100),MAX($D$3:$D$100),IF(AQ81&lt;$D$3,$D$3,INDEX($D$3:$D$100,MATCH(AQ81,$D$3:$D$100)+1)))</f>
        <v>2040</v>
      </c>
      <c r="AT81">
        <f t="shared" si="64"/>
        <v>9.6840000000000001E-5</v>
      </c>
      <c r="AU81">
        <f t="shared" si="65"/>
        <v>9.6840000000000001E-5</v>
      </c>
      <c r="AV81">
        <f t="shared" si="66"/>
        <v>9.6840000000000001E-5</v>
      </c>
      <c r="AW81" s="38">
        <f t="shared" si="67"/>
        <v>0.51083100000000004</v>
      </c>
      <c r="AX81">
        <f t="shared" si="46"/>
        <v>0</v>
      </c>
      <c r="AZ81" s="1" t="str" cm="1">
        <f t="array" ref="AZ81">IF(INDEX(Utilities!81:81,$B$15)="","",INDEX(Utilities!81:81,$B$15))</f>
        <v/>
      </c>
      <c r="BA81" s="1" t="str" cm="1">
        <f t="array" ref="BA81">IF(INDEX(Utilities!81:81,$B$15 + 5)="","",INDEX(Utilities!81:81,$B$15 + 5))</f>
        <v/>
      </c>
      <c r="BC81">
        <f t="shared" si="82"/>
        <v>2091</v>
      </c>
      <c r="BD81">
        <f t="shared" si="68"/>
        <v>2040</v>
      </c>
      <c r="BE81" cm="1">
        <f t="array" ref="BE81">IF(BD81&gt;=MAX($D$3:$D$100),MAX($D$3:$D$100),IF(BC81&lt;$D$3,$D$3,INDEX($D$3:$D$100,MATCH(BC81,$D$3:$D$100)+1)))</f>
        <v>2040</v>
      </c>
      <c r="BF81">
        <f t="shared" si="69"/>
        <v>0.61919999999999997</v>
      </c>
      <c r="BG81">
        <f t="shared" si="70"/>
        <v>0.61919999999999997</v>
      </c>
      <c r="BH81">
        <f t="shared" si="71"/>
        <v>0.61919999999999997</v>
      </c>
      <c r="BI81" s="38">
        <f t="shared" si="72"/>
        <v>3266.2799999999997</v>
      </c>
      <c r="BJ81">
        <f t="shared" si="47"/>
        <v>0</v>
      </c>
      <c r="BL81" s="1" t="str" cm="1">
        <f t="array" ref="BL81">IF(INDEX(Utilities!81:81,$B$15)="","",INDEX(Utilities!81:81,$B$15))</f>
        <v/>
      </c>
      <c r="BM81" s="1" t="str" cm="1">
        <f t="array" ref="BM81">IF(INDEX(Utilities!81:81,$B$15 + 6)="","",INDEX(Utilities!81:81,$B$15 + 6))</f>
        <v/>
      </c>
      <c r="BO81">
        <f t="shared" si="83"/>
        <v>2091</v>
      </c>
      <c r="BP81">
        <f t="shared" si="73"/>
        <v>2040</v>
      </c>
      <c r="BQ81" cm="1">
        <f t="array" ref="BQ81">IF(BP81&gt;=MAX($D$3:$D$100),MAX($D$3:$D$100),IF(BO81&lt;$D$3,$D$3,INDEX($D$3:$D$100,MATCH(BO81,$D$3:$D$100)+1)))</f>
        <v>2040</v>
      </c>
      <c r="BR81">
        <f t="shared" si="74"/>
        <v>4.5396000000000001</v>
      </c>
      <c r="BS81">
        <f t="shared" si="75"/>
        <v>4.5396000000000001</v>
      </c>
      <c r="BT81">
        <f t="shared" si="76"/>
        <v>4.5396000000000001</v>
      </c>
      <c r="BU81" s="38">
        <f t="shared" si="77"/>
        <v>23946.39</v>
      </c>
      <c r="BV81">
        <f t="shared" si="48"/>
        <v>0</v>
      </c>
    </row>
    <row r="82" spans="7:74" x14ac:dyDescent="0.25">
      <c r="G82">
        <f t="shared" si="78"/>
        <v>2092</v>
      </c>
      <c r="H82">
        <f t="shared" si="49"/>
        <v>2040</v>
      </c>
      <c r="I82" cm="1">
        <f t="array" ref="I82">IF(H82&gt;=MAX($D$3:$D$100),MAX($D$3:$D$100),IF(G82&lt;$D$3,$D$3,INDEX($D$3:$D$100,MATCH(G82,$D$3:$D$100)+1)))</f>
        <v>2040</v>
      </c>
      <c r="J82">
        <f t="shared" si="50"/>
        <v>6.8040000000000003E-2</v>
      </c>
      <c r="K82">
        <f t="shared" si="51"/>
        <v>6.8040000000000003E-2</v>
      </c>
      <c r="L82">
        <f t="shared" si="52"/>
        <v>6.8040000000000003E-2</v>
      </c>
      <c r="M82" s="38">
        <f t="shared" si="42"/>
        <v>358.911</v>
      </c>
      <c r="N82">
        <f t="shared" si="43"/>
        <v>0</v>
      </c>
      <c r="P82" s="1" t="str" cm="1">
        <f t="array" ref="P82">IF(INDEX(Utilities!82:82,$B$15)="","",INDEX(Utilities!82:82,$B$15))</f>
        <v/>
      </c>
      <c r="Q82" s="1" t="str" cm="1">
        <f t="array" ref="Q82">IF(INDEX(Utilities!82:82,$B$15 + 2)="","",INDEX(Utilities!82:82,$B$15 + 2))</f>
        <v/>
      </c>
      <c r="S82">
        <f t="shared" si="79"/>
        <v>2092</v>
      </c>
      <c r="T82">
        <f t="shared" si="53"/>
        <v>2040</v>
      </c>
      <c r="U82" cm="1">
        <f t="array" ref="U82">IF(T82&gt;=MAX($D$3:$D$100),MAX($D$3:$D$100),IF(S82&lt;$D$3,$D$3,INDEX($D$3:$D$100,MATCH(S82,$D$3:$D$100)+1)))</f>
        <v>2040</v>
      </c>
      <c r="V82">
        <f t="shared" si="54"/>
        <v>4.5720000000000003E-5</v>
      </c>
      <c r="W82">
        <f t="shared" si="55"/>
        <v>4.5720000000000003E-5</v>
      </c>
      <c r="X82">
        <f t="shared" si="56"/>
        <v>4.5720000000000003E-5</v>
      </c>
      <c r="Y82" s="38">
        <f t="shared" si="57"/>
        <v>0.24117300000000003</v>
      </c>
      <c r="Z82">
        <f t="shared" si="44"/>
        <v>0</v>
      </c>
      <c r="AE82">
        <f t="shared" si="80"/>
        <v>2092</v>
      </c>
      <c r="AF82">
        <f t="shared" si="58"/>
        <v>2040</v>
      </c>
      <c r="AG82" cm="1">
        <f t="array" ref="AG82">IF(AF82&gt;=MAX($D$3:$D$100),MAX($D$3:$D$100),IF(AE82&lt;$D$3,$D$3,INDEX($D$3:$D$100,MATCH(AE82,$D$3:$D$100)+1)))</f>
        <v>2040</v>
      </c>
      <c r="AH82">
        <f t="shared" si="59"/>
        <v>4.572E-4</v>
      </c>
      <c r="AI82">
        <f t="shared" si="60"/>
        <v>4.572E-4</v>
      </c>
      <c r="AJ82">
        <f t="shared" si="61"/>
        <v>4.572E-4</v>
      </c>
      <c r="AK82" s="38">
        <f t="shared" si="62"/>
        <v>2.4117299999999999</v>
      </c>
      <c r="AL82">
        <f t="shared" si="45"/>
        <v>0</v>
      </c>
      <c r="AN82" s="1" t="str" cm="1">
        <f t="array" ref="AN82">IF(INDEX(Utilities!82:82,$B$15)="","",INDEX(Utilities!82:82,$B$15))</f>
        <v/>
      </c>
      <c r="AO82" s="1" t="str" cm="1">
        <f t="array" ref="AO82">IF(INDEX(Utilities!82:82,$B$15 + 4)="","",INDEX(Utilities!82:82,$B$15 + 4))</f>
        <v/>
      </c>
      <c r="AQ82">
        <f t="shared" si="81"/>
        <v>2092</v>
      </c>
      <c r="AR82">
        <f t="shared" si="63"/>
        <v>2040</v>
      </c>
      <c r="AS82" cm="1">
        <f t="array" ref="AS82">IF(AR82&gt;=MAX($D$3:$D$100),MAX($D$3:$D$100),IF(AQ82&lt;$D$3,$D$3,INDEX($D$3:$D$100,MATCH(AQ82,$D$3:$D$100)+1)))</f>
        <v>2040</v>
      </c>
      <c r="AT82">
        <f t="shared" si="64"/>
        <v>9.6840000000000001E-5</v>
      </c>
      <c r="AU82">
        <f t="shared" si="65"/>
        <v>9.6840000000000001E-5</v>
      </c>
      <c r="AV82">
        <f t="shared" si="66"/>
        <v>9.6840000000000001E-5</v>
      </c>
      <c r="AW82" s="38">
        <f t="shared" si="67"/>
        <v>0.51083100000000004</v>
      </c>
      <c r="AX82">
        <f t="shared" si="46"/>
        <v>0</v>
      </c>
      <c r="AZ82" s="1" t="str" cm="1">
        <f t="array" ref="AZ82">IF(INDEX(Utilities!82:82,$B$15)="","",INDEX(Utilities!82:82,$B$15))</f>
        <v/>
      </c>
      <c r="BA82" s="1" t="str" cm="1">
        <f t="array" ref="BA82">IF(INDEX(Utilities!82:82,$B$15 + 5)="","",INDEX(Utilities!82:82,$B$15 + 5))</f>
        <v/>
      </c>
      <c r="BC82">
        <f t="shared" si="82"/>
        <v>2092</v>
      </c>
      <c r="BD82">
        <f t="shared" si="68"/>
        <v>2040</v>
      </c>
      <c r="BE82" cm="1">
        <f t="array" ref="BE82">IF(BD82&gt;=MAX($D$3:$D$100),MAX($D$3:$D$100),IF(BC82&lt;$D$3,$D$3,INDEX($D$3:$D$100,MATCH(BC82,$D$3:$D$100)+1)))</f>
        <v>2040</v>
      </c>
      <c r="BF82">
        <f t="shared" si="69"/>
        <v>0.61919999999999997</v>
      </c>
      <c r="BG82">
        <f t="shared" si="70"/>
        <v>0.61919999999999997</v>
      </c>
      <c r="BH82">
        <f t="shared" si="71"/>
        <v>0.61919999999999997</v>
      </c>
      <c r="BI82" s="38">
        <f t="shared" si="72"/>
        <v>3266.2799999999997</v>
      </c>
      <c r="BJ82">
        <f t="shared" si="47"/>
        <v>0</v>
      </c>
      <c r="BL82" s="1" t="str" cm="1">
        <f t="array" ref="BL82">IF(INDEX(Utilities!82:82,$B$15)="","",INDEX(Utilities!82:82,$B$15))</f>
        <v/>
      </c>
      <c r="BM82" s="1" t="str" cm="1">
        <f t="array" ref="BM82">IF(INDEX(Utilities!82:82,$B$15 + 6)="","",INDEX(Utilities!82:82,$B$15 + 6))</f>
        <v/>
      </c>
      <c r="BO82">
        <f t="shared" si="83"/>
        <v>2092</v>
      </c>
      <c r="BP82">
        <f t="shared" si="73"/>
        <v>2040</v>
      </c>
      <c r="BQ82" cm="1">
        <f t="array" ref="BQ82">IF(BP82&gt;=MAX($D$3:$D$100),MAX($D$3:$D$100),IF(BO82&lt;$D$3,$D$3,INDEX($D$3:$D$100,MATCH(BO82,$D$3:$D$100)+1)))</f>
        <v>2040</v>
      </c>
      <c r="BR82">
        <f t="shared" si="74"/>
        <v>4.5396000000000001</v>
      </c>
      <c r="BS82">
        <f t="shared" si="75"/>
        <v>4.5396000000000001</v>
      </c>
      <c r="BT82">
        <f t="shared" si="76"/>
        <v>4.5396000000000001</v>
      </c>
      <c r="BU82" s="38">
        <f t="shared" si="77"/>
        <v>23946.39</v>
      </c>
      <c r="BV82">
        <f t="shared" si="48"/>
        <v>0</v>
      </c>
    </row>
    <row r="83" spans="7:74" x14ac:dyDescent="0.25">
      <c r="G83">
        <f t="shared" si="78"/>
        <v>2093</v>
      </c>
      <c r="H83">
        <f t="shared" si="49"/>
        <v>2040</v>
      </c>
      <c r="I83" cm="1">
        <f t="array" ref="I83">IF(H83&gt;=MAX($D$3:$D$100),MAX($D$3:$D$100),IF(G83&lt;$D$3,$D$3,INDEX($D$3:$D$100,MATCH(G83,$D$3:$D$100)+1)))</f>
        <v>2040</v>
      </c>
      <c r="J83">
        <f t="shared" si="50"/>
        <v>6.8040000000000003E-2</v>
      </c>
      <c r="K83">
        <f t="shared" si="51"/>
        <v>6.8040000000000003E-2</v>
      </c>
      <c r="L83">
        <f t="shared" si="52"/>
        <v>6.8040000000000003E-2</v>
      </c>
      <c r="M83" s="38">
        <f t="shared" si="42"/>
        <v>358.911</v>
      </c>
      <c r="N83">
        <f t="shared" si="43"/>
        <v>0</v>
      </c>
      <c r="P83" s="1" t="str" cm="1">
        <f t="array" ref="P83">IF(INDEX(Utilities!83:83,$B$15)="","",INDEX(Utilities!83:83,$B$15))</f>
        <v/>
      </c>
      <c r="Q83" s="1" t="str" cm="1">
        <f t="array" ref="Q83">IF(INDEX(Utilities!83:83,$B$15 + 2)="","",INDEX(Utilities!83:83,$B$15 + 2))</f>
        <v/>
      </c>
      <c r="S83">
        <f t="shared" si="79"/>
        <v>2093</v>
      </c>
      <c r="T83">
        <f t="shared" si="53"/>
        <v>2040</v>
      </c>
      <c r="U83" cm="1">
        <f t="array" ref="U83">IF(T83&gt;=MAX($D$3:$D$100),MAX($D$3:$D$100),IF(S83&lt;$D$3,$D$3,INDEX($D$3:$D$100,MATCH(S83,$D$3:$D$100)+1)))</f>
        <v>2040</v>
      </c>
      <c r="V83">
        <f t="shared" si="54"/>
        <v>4.5720000000000003E-5</v>
      </c>
      <c r="W83">
        <f t="shared" si="55"/>
        <v>4.5720000000000003E-5</v>
      </c>
      <c r="X83">
        <f t="shared" si="56"/>
        <v>4.5720000000000003E-5</v>
      </c>
      <c r="Y83" s="38">
        <f t="shared" si="57"/>
        <v>0.24117300000000003</v>
      </c>
      <c r="Z83">
        <f t="shared" si="44"/>
        <v>0</v>
      </c>
      <c r="AE83">
        <f t="shared" si="80"/>
        <v>2093</v>
      </c>
      <c r="AF83">
        <f t="shared" si="58"/>
        <v>2040</v>
      </c>
      <c r="AG83" cm="1">
        <f t="array" ref="AG83">IF(AF83&gt;=MAX($D$3:$D$100),MAX($D$3:$D$100),IF(AE83&lt;$D$3,$D$3,INDEX($D$3:$D$100,MATCH(AE83,$D$3:$D$100)+1)))</f>
        <v>2040</v>
      </c>
      <c r="AH83">
        <f t="shared" si="59"/>
        <v>4.572E-4</v>
      </c>
      <c r="AI83">
        <f t="shared" si="60"/>
        <v>4.572E-4</v>
      </c>
      <c r="AJ83">
        <f t="shared" si="61"/>
        <v>4.572E-4</v>
      </c>
      <c r="AK83" s="38">
        <f t="shared" si="62"/>
        <v>2.4117299999999999</v>
      </c>
      <c r="AL83">
        <f t="shared" si="45"/>
        <v>0</v>
      </c>
      <c r="AN83" s="1" t="str" cm="1">
        <f t="array" ref="AN83">IF(INDEX(Utilities!83:83,$B$15)="","",INDEX(Utilities!83:83,$B$15))</f>
        <v/>
      </c>
      <c r="AO83" s="1" t="str" cm="1">
        <f t="array" ref="AO83">IF(INDEX(Utilities!83:83,$B$15 + 4)="","",INDEX(Utilities!83:83,$B$15 + 4))</f>
        <v/>
      </c>
      <c r="AQ83">
        <f t="shared" si="81"/>
        <v>2093</v>
      </c>
      <c r="AR83">
        <f t="shared" si="63"/>
        <v>2040</v>
      </c>
      <c r="AS83" cm="1">
        <f t="array" ref="AS83">IF(AR83&gt;=MAX($D$3:$D$100),MAX($D$3:$D$100),IF(AQ83&lt;$D$3,$D$3,INDEX($D$3:$D$100,MATCH(AQ83,$D$3:$D$100)+1)))</f>
        <v>2040</v>
      </c>
      <c r="AT83">
        <f t="shared" si="64"/>
        <v>9.6840000000000001E-5</v>
      </c>
      <c r="AU83">
        <f t="shared" si="65"/>
        <v>9.6840000000000001E-5</v>
      </c>
      <c r="AV83">
        <f t="shared" si="66"/>
        <v>9.6840000000000001E-5</v>
      </c>
      <c r="AW83" s="38">
        <f t="shared" si="67"/>
        <v>0.51083100000000004</v>
      </c>
      <c r="AX83">
        <f t="shared" si="46"/>
        <v>0</v>
      </c>
      <c r="AZ83" s="1" t="str" cm="1">
        <f t="array" ref="AZ83">IF(INDEX(Utilities!83:83,$B$15)="","",INDEX(Utilities!83:83,$B$15))</f>
        <v/>
      </c>
      <c r="BA83" s="1" t="str" cm="1">
        <f t="array" ref="BA83">IF(INDEX(Utilities!83:83,$B$15 + 5)="","",INDEX(Utilities!83:83,$B$15 + 5))</f>
        <v/>
      </c>
      <c r="BC83">
        <f t="shared" si="82"/>
        <v>2093</v>
      </c>
      <c r="BD83">
        <f t="shared" si="68"/>
        <v>2040</v>
      </c>
      <c r="BE83" cm="1">
        <f t="array" ref="BE83">IF(BD83&gt;=MAX($D$3:$D$100),MAX($D$3:$D$100),IF(BC83&lt;$D$3,$D$3,INDEX($D$3:$D$100,MATCH(BC83,$D$3:$D$100)+1)))</f>
        <v>2040</v>
      </c>
      <c r="BF83">
        <f t="shared" si="69"/>
        <v>0.61919999999999997</v>
      </c>
      <c r="BG83">
        <f t="shared" si="70"/>
        <v>0.61919999999999997</v>
      </c>
      <c r="BH83">
        <f t="shared" si="71"/>
        <v>0.61919999999999997</v>
      </c>
      <c r="BI83" s="38">
        <f t="shared" si="72"/>
        <v>3266.2799999999997</v>
      </c>
      <c r="BJ83">
        <f t="shared" si="47"/>
        <v>0</v>
      </c>
      <c r="BL83" s="1" t="str" cm="1">
        <f t="array" ref="BL83">IF(INDEX(Utilities!83:83,$B$15)="","",INDEX(Utilities!83:83,$B$15))</f>
        <v/>
      </c>
      <c r="BM83" s="1" t="str" cm="1">
        <f t="array" ref="BM83">IF(INDEX(Utilities!83:83,$B$15 + 6)="","",INDEX(Utilities!83:83,$B$15 + 6))</f>
        <v/>
      </c>
      <c r="BO83">
        <f t="shared" si="83"/>
        <v>2093</v>
      </c>
      <c r="BP83">
        <f t="shared" si="73"/>
        <v>2040</v>
      </c>
      <c r="BQ83" cm="1">
        <f t="array" ref="BQ83">IF(BP83&gt;=MAX($D$3:$D$100),MAX($D$3:$D$100),IF(BO83&lt;$D$3,$D$3,INDEX($D$3:$D$100,MATCH(BO83,$D$3:$D$100)+1)))</f>
        <v>2040</v>
      </c>
      <c r="BR83">
        <f t="shared" si="74"/>
        <v>4.5396000000000001</v>
      </c>
      <c r="BS83">
        <f t="shared" si="75"/>
        <v>4.5396000000000001</v>
      </c>
      <c r="BT83">
        <f t="shared" si="76"/>
        <v>4.5396000000000001</v>
      </c>
      <c r="BU83" s="38">
        <f t="shared" si="77"/>
        <v>23946.39</v>
      </c>
      <c r="BV83">
        <f t="shared" si="48"/>
        <v>0</v>
      </c>
    </row>
    <row r="84" spans="7:74" x14ac:dyDescent="0.25">
      <c r="G84">
        <f t="shared" si="78"/>
        <v>2094</v>
      </c>
      <c r="H84">
        <f t="shared" si="49"/>
        <v>2040</v>
      </c>
      <c r="I84" cm="1">
        <f t="array" ref="I84">IF(H84&gt;=MAX($D$3:$D$100),MAX($D$3:$D$100),IF(G84&lt;$D$3,$D$3,INDEX($D$3:$D$100,MATCH(G84,$D$3:$D$100)+1)))</f>
        <v>2040</v>
      </c>
      <c r="J84">
        <f t="shared" si="50"/>
        <v>6.8040000000000003E-2</v>
      </c>
      <c r="K84">
        <f t="shared" si="51"/>
        <v>6.8040000000000003E-2</v>
      </c>
      <c r="L84">
        <f t="shared" si="52"/>
        <v>6.8040000000000003E-2</v>
      </c>
      <c r="M84" s="38">
        <f t="shared" si="42"/>
        <v>358.911</v>
      </c>
      <c r="N84">
        <f t="shared" si="43"/>
        <v>0</v>
      </c>
      <c r="P84" s="1" t="str" cm="1">
        <f t="array" ref="P84">IF(INDEX(Utilities!84:84,$B$15)="","",INDEX(Utilities!84:84,$B$15))</f>
        <v/>
      </c>
      <c r="Q84" s="1" t="str" cm="1">
        <f t="array" ref="Q84">IF(INDEX(Utilities!84:84,$B$15 + 2)="","",INDEX(Utilities!84:84,$B$15 + 2))</f>
        <v/>
      </c>
      <c r="S84">
        <f t="shared" si="79"/>
        <v>2094</v>
      </c>
      <c r="T84">
        <f t="shared" si="53"/>
        <v>2040</v>
      </c>
      <c r="U84" cm="1">
        <f t="array" ref="U84">IF(T84&gt;=MAX($D$3:$D$100),MAX($D$3:$D$100),IF(S84&lt;$D$3,$D$3,INDEX($D$3:$D$100,MATCH(S84,$D$3:$D$100)+1)))</f>
        <v>2040</v>
      </c>
      <c r="V84">
        <f t="shared" si="54"/>
        <v>4.5720000000000003E-5</v>
      </c>
      <c r="W84">
        <f t="shared" si="55"/>
        <v>4.5720000000000003E-5</v>
      </c>
      <c r="X84">
        <f t="shared" si="56"/>
        <v>4.5720000000000003E-5</v>
      </c>
      <c r="Y84" s="38">
        <f t="shared" si="57"/>
        <v>0.24117300000000003</v>
      </c>
      <c r="Z84">
        <f t="shared" si="44"/>
        <v>0</v>
      </c>
      <c r="AE84">
        <f t="shared" si="80"/>
        <v>2094</v>
      </c>
      <c r="AF84">
        <f t="shared" si="58"/>
        <v>2040</v>
      </c>
      <c r="AG84" cm="1">
        <f t="array" ref="AG84">IF(AF84&gt;=MAX($D$3:$D$100),MAX($D$3:$D$100),IF(AE84&lt;$D$3,$D$3,INDEX($D$3:$D$100,MATCH(AE84,$D$3:$D$100)+1)))</f>
        <v>2040</v>
      </c>
      <c r="AH84">
        <f t="shared" si="59"/>
        <v>4.572E-4</v>
      </c>
      <c r="AI84">
        <f t="shared" si="60"/>
        <v>4.572E-4</v>
      </c>
      <c r="AJ84">
        <f t="shared" si="61"/>
        <v>4.572E-4</v>
      </c>
      <c r="AK84" s="38">
        <f t="shared" si="62"/>
        <v>2.4117299999999999</v>
      </c>
      <c r="AL84">
        <f t="shared" si="45"/>
        <v>0</v>
      </c>
      <c r="AN84" s="1" t="str" cm="1">
        <f t="array" ref="AN84">IF(INDEX(Utilities!84:84,$B$15)="","",INDEX(Utilities!84:84,$B$15))</f>
        <v/>
      </c>
      <c r="AO84" s="1" t="str" cm="1">
        <f t="array" ref="AO84">IF(INDEX(Utilities!84:84,$B$15 + 4)="","",INDEX(Utilities!84:84,$B$15 + 4))</f>
        <v/>
      </c>
      <c r="AQ84">
        <f t="shared" si="81"/>
        <v>2094</v>
      </c>
      <c r="AR84">
        <f t="shared" si="63"/>
        <v>2040</v>
      </c>
      <c r="AS84" cm="1">
        <f t="array" ref="AS84">IF(AR84&gt;=MAX($D$3:$D$100),MAX($D$3:$D$100),IF(AQ84&lt;$D$3,$D$3,INDEX($D$3:$D$100,MATCH(AQ84,$D$3:$D$100)+1)))</f>
        <v>2040</v>
      </c>
      <c r="AT84">
        <f t="shared" si="64"/>
        <v>9.6840000000000001E-5</v>
      </c>
      <c r="AU84">
        <f t="shared" si="65"/>
        <v>9.6840000000000001E-5</v>
      </c>
      <c r="AV84">
        <f t="shared" si="66"/>
        <v>9.6840000000000001E-5</v>
      </c>
      <c r="AW84" s="38">
        <f t="shared" si="67"/>
        <v>0.51083100000000004</v>
      </c>
      <c r="AX84">
        <f t="shared" si="46"/>
        <v>0</v>
      </c>
      <c r="AZ84" s="1" t="str" cm="1">
        <f t="array" ref="AZ84">IF(INDEX(Utilities!84:84,$B$15)="","",INDEX(Utilities!84:84,$B$15))</f>
        <v/>
      </c>
      <c r="BA84" s="1" t="str" cm="1">
        <f t="array" ref="BA84">IF(INDEX(Utilities!84:84,$B$15 + 5)="","",INDEX(Utilities!84:84,$B$15 + 5))</f>
        <v/>
      </c>
      <c r="BC84">
        <f t="shared" si="82"/>
        <v>2094</v>
      </c>
      <c r="BD84">
        <f t="shared" si="68"/>
        <v>2040</v>
      </c>
      <c r="BE84" cm="1">
        <f t="array" ref="BE84">IF(BD84&gt;=MAX($D$3:$D$100),MAX($D$3:$D$100),IF(BC84&lt;$D$3,$D$3,INDEX($D$3:$D$100,MATCH(BC84,$D$3:$D$100)+1)))</f>
        <v>2040</v>
      </c>
      <c r="BF84">
        <f t="shared" si="69"/>
        <v>0.61919999999999997</v>
      </c>
      <c r="BG84">
        <f t="shared" si="70"/>
        <v>0.61919999999999997</v>
      </c>
      <c r="BH84">
        <f t="shared" si="71"/>
        <v>0.61919999999999997</v>
      </c>
      <c r="BI84" s="38">
        <f t="shared" si="72"/>
        <v>3266.2799999999997</v>
      </c>
      <c r="BJ84">
        <f t="shared" si="47"/>
        <v>0</v>
      </c>
      <c r="BL84" s="1" t="str" cm="1">
        <f t="array" ref="BL84">IF(INDEX(Utilities!84:84,$B$15)="","",INDEX(Utilities!84:84,$B$15))</f>
        <v/>
      </c>
      <c r="BM84" s="1" t="str" cm="1">
        <f t="array" ref="BM84">IF(INDEX(Utilities!84:84,$B$15 + 6)="","",INDEX(Utilities!84:84,$B$15 + 6))</f>
        <v/>
      </c>
      <c r="BO84">
        <f t="shared" si="83"/>
        <v>2094</v>
      </c>
      <c r="BP84">
        <f t="shared" si="73"/>
        <v>2040</v>
      </c>
      <c r="BQ84" cm="1">
        <f t="array" ref="BQ84">IF(BP84&gt;=MAX($D$3:$D$100),MAX($D$3:$D$100),IF(BO84&lt;$D$3,$D$3,INDEX($D$3:$D$100,MATCH(BO84,$D$3:$D$100)+1)))</f>
        <v>2040</v>
      </c>
      <c r="BR84">
        <f t="shared" si="74"/>
        <v>4.5396000000000001</v>
      </c>
      <c r="BS84">
        <f t="shared" si="75"/>
        <v>4.5396000000000001</v>
      </c>
      <c r="BT84">
        <f t="shared" si="76"/>
        <v>4.5396000000000001</v>
      </c>
      <c r="BU84" s="38">
        <f t="shared" si="77"/>
        <v>23946.39</v>
      </c>
      <c r="BV84">
        <f t="shared" si="48"/>
        <v>0</v>
      </c>
    </row>
    <row r="85" spans="7:74" x14ac:dyDescent="0.25">
      <c r="G85">
        <f t="shared" si="78"/>
        <v>2095</v>
      </c>
      <c r="H85">
        <f t="shared" si="49"/>
        <v>2040</v>
      </c>
      <c r="I85" cm="1">
        <f t="array" ref="I85">IF(H85&gt;=MAX($D$3:$D$100),MAX($D$3:$D$100),IF(G85&lt;$D$3,$D$3,INDEX($D$3:$D$100,MATCH(G85,$D$3:$D$100)+1)))</f>
        <v>2040</v>
      </c>
      <c r="J85">
        <f t="shared" si="50"/>
        <v>6.8040000000000003E-2</v>
      </c>
      <c r="K85">
        <f t="shared" si="51"/>
        <v>6.8040000000000003E-2</v>
      </c>
      <c r="L85">
        <f t="shared" si="52"/>
        <v>6.8040000000000003E-2</v>
      </c>
      <c r="M85" s="38">
        <f t="shared" si="42"/>
        <v>358.911</v>
      </c>
      <c r="N85">
        <f t="shared" si="43"/>
        <v>0</v>
      </c>
      <c r="P85" s="1" t="str" cm="1">
        <f t="array" ref="P85">IF(INDEX(Utilities!85:85,$B$15)="","",INDEX(Utilities!85:85,$B$15))</f>
        <v/>
      </c>
      <c r="Q85" s="1" t="str" cm="1">
        <f t="array" ref="Q85">IF(INDEX(Utilities!85:85,$B$15 + 2)="","",INDEX(Utilities!85:85,$B$15 + 2))</f>
        <v/>
      </c>
      <c r="S85">
        <f t="shared" si="79"/>
        <v>2095</v>
      </c>
      <c r="T85">
        <f t="shared" si="53"/>
        <v>2040</v>
      </c>
      <c r="U85" cm="1">
        <f t="array" ref="U85">IF(T85&gt;=MAX($D$3:$D$100),MAX($D$3:$D$100),IF(S85&lt;$D$3,$D$3,INDEX($D$3:$D$100,MATCH(S85,$D$3:$D$100)+1)))</f>
        <v>2040</v>
      </c>
      <c r="V85">
        <f t="shared" si="54"/>
        <v>4.5720000000000003E-5</v>
      </c>
      <c r="W85">
        <f t="shared" si="55"/>
        <v>4.5720000000000003E-5</v>
      </c>
      <c r="X85">
        <f t="shared" si="56"/>
        <v>4.5720000000000003E-5</v>
      </c>
      <c r="Y85" s="38">
        <f t="shared" si="57"/>
        <v>0.24117300000000003</v>
      </c>
      <c r="Z85">
        <f t="shared" si="44"/>
        <v>0</v>
      </c>
      <c r="AE85">
        <f t="shared" si="80"/>
        <v>2095</v>
      </c>
      <c r="AF85">
        <f t="shared" si="58"/>
        <v>2040</v>
      </c>
      <c r="AG85" cm="1">
        <f t="array" ref="AG85">IF(AF85&gt;=MAX($D$3:$D$100),MAX($D$3:$D$100),IF(AE85&lt;$D$3,$D$3,INDEX($D$3:$D$100,MATCH(AE85,$D$3:$D$100)+1)))</f>
        <v>2040</v>
      </c>
      <c r="AH85">
        <f t="shared" si="59"/>
        <v>4.572E-4</v>
      </c>
      <c r="AI85">
        <f t="shared" si="60"/>
        <v>4.572E-4</v>
      </c>
      <c r="AJ85">
        <f t="shared" si="61"/>
        <v>4.572E-4</v>
      </c>
      <c r="AK85" s="38">
        <f t="shared" si="62"/>
        <v>2.4117299999999999</v>
      </c>
      <c r="AL85">
        <f t="shared" si="45"/>
        <v>0</v>
      </c>
      <c r="AN85" s="1" t="str" cm="1">
        <f t="array" ref="AN85">IF(INDEX(Utilities!85:85,$B$15)="","",INDEX(Utilities!85:85,$B$15))</f>
        <v/>
      </c>
      <c r="AO85" s="1" t="str" cm="1">
        <f t="array" ref="AO85">IF(INDEX(Utilities!85:85,$B$15 + 4)="","",INDEX(Utilities!85:85,$B$15 + 4))</f>
        <v/>
      </c>
      <c r="AQ85">
        <f t="shared" si="81"/>
        <v>2095</v>
      </c>
      <c r="AR85">
        <f t="shared" si="63"/>
        <v>2040</v>
      </c>
      <c r="AS85" cm="1">
        <f t="array" ref="AS85">IF(AR85&gt;=MAX($D$3:$D$100),MAX($D$3:$D$100),IF(AQ85&lt;$D$3,$D$3,INDEX($D$3:$D$100,MATCH(AQ85,$D$3:$D$100)+1)))</f>
        <v>2040</v>
      </c>
      <c r="AT85">
        <f t="shared" si="64"/>
        <v>9.6840000000000001E-5</v>
      </c>
      <c r="AU85">
        <f t="shared" si="65"/>
        <v>9.6840000000000001E-5</v>
      </c>
      <c r="AV85">
        <f t="shared" si="66"/>
        <v>9.6840000000000001E-5</v>
      </c>
      <c r="AW85" s="38">
        <f t="shared" si="67"/>
        <v>0.51083100000000004</v>
      </c>
      <c r="AX85">
        <f t="shared" si="46"/>
        <v>0</v>
      </c>
      <c r="AZ85" s="1" t="str" cm="1">
        <f t="array" ref="AZ85">IF(INDEX(Utilities!85:85,$B$15)="","",INDEX(Utilities!85:85,$B$15))</f>
        <v/>
      </c>
      <c r="BA85" s="1" t="str" cm="1">
        <f t="array" ref="BA85">IF(INDEX(Utilities!85:85,$B$15 + 5)="","",INDEX(Utilities!85:85,$B$15 + 5))</f>
        <v/>
      </c>
      <c r="BC85">
        <f t="shared" si="82"/>
        <v>2095</v>
      </c>
      <c r="BD85">
        <f t="shared" si="68"/>
        <v>2040</v>
      </c>
      <c r="BE85" cm="1">
        <f t="array" ref="BE85">IF(BD85&gt;=MAX($D$3:$D$100),MAX($D$3:$D$100),IF(BC85&lt;$D$3,$D$3,INDEX($D$3:$D$100,MATCH(BC85,$D$3:$D$100)+1)))</f>
        <v>2040</v>
      </c>
      <c r="BF85">
        <f t="shared" si="69"/>
        <v>0.61919999999999997</v>
      </c>
      <c r="BG85">
        <f t="shared" si="70"/>
        <v>0.61919999999999997</v>
      </c>
      <c r="BH85">
        <f t="shared" si="71"/>
        <v>0.61919999999999997</v>
      </c>
      <c r="BI85" s="38">
        <f t="shared" si="72"/>
        <v>3266.2799999999997</v>
      </c>
      <c r="BJ85">
        <f t="shared" si="47"/>
        <v>0</v>
      </c>
      <c r="BL85" s="1" t="str" cm="1">
        <f t="array" ref="BL85">IF(INDEX(Utilities!85:85,$B$15)="","",INDEX(Utilities!85:85,$B$15))</f>
        <v/>
      </c>
      <c r="BM85" s="1" t="str" cm="1">
        <f t="array" ref="BM85">IF(INDEX(Utilities!85:85,$B$15 + 6)="","",INDEX(Utilities!85:85,$B$15 + 6))</f>
        <v/>
      </c>
      <c r="BO85">
        <f t="shared" si="83"/>
        <v>2095</v>
      </c>
      <c r="BP85">
        <f t="shared" si="73"/>
        <v>2040</v>
      </c>
      <c r="BQ85" cm="1">
        <f t="array" ref="BQ85">IF(BP85&gt;=MAX($D$3:$D$100),MAX($D$3:$D$100),IF(BO85&lt;$D$3,$D$3,INDEX($D$3:$D$100,MATCH(BO85,$D$3:$D$100)+1)))</f>
        <v>2040</v>
      </c>
      <c r="BR85">
        <f t="shared" si="74"/>
        <v>4.5396000000000001</v>
      </c>
      <c r="BS85">
        <f t="shared" si="75"/>
        <v>4.5396000000000001</v>
      </c>
      <c r="BT85">
        <f t="shared" si="76"/>
        <v>4.5396000000000001</v>
      </c>
      <c r="BU85" s="38">
        <f t="shared" si="77"/>
        <v>23946.39</v>
      </c>
      <c r="BV85">
        <f t="shared" si="48"/>
        <v>0</v>
      </c>
    </row>
    <row r="86" spans="7:74" x14ac:dyDescent="0.25">
      <c r="G86">
        <f t="shared" si="78"/>
        <v>2096</v>
      </c>
      <c r="H86">
        <f t="shared" si="49"/>
        <v>2040</v>
      </c>
      <c r="I86" cm="1">
        <f t="array" ref="I86">IF(H86&gt;=MAX($D$3:$D$100),MAX($D$3:$D$100),IF(G86&lt;$D$3,$D$3,INDEX($D$3:$D$100,MATCH(G86,$D$3:$D$100)+1)))</f>
        <v>2040</v>
      </c>
      <c r="J86">
        <f t="shared" si="50"/>
        <v>6.8040000000000003E-2</v>
      </c>
      <c r="K86">
        <f t="shared" si="51"/>
        <v>6.8040000000000003E-2</v>
      </c>
      <c r="L86">
        <f t="shared" si="52"/>
        <v>6.8040000000000003E-2</v>
      </c>
      <c r="M86" s="38">
        <f t="shared" si="42"/>
        <v>358.911</v>
      </c>
      <c r="N86">
        <f t="shared" si="43"/>
        <v>0</v>
      </c>
      <c r="P86" s="1" t="str" cm="1">
        <f t="array" ref="P86">IF(INDEX(Utilities!86:86,$B$15)="","",INDEX(Utilities!86:86,$B$15))</f>
        <v/>
      </c>
      <c r="Q86" s="1" t="str" cm="1">
        <f t="array" ref="Q86">IF(INDEX(Utilities!86:86,$B$15 + 2)="","",INDEX(Utilities!86:86,$B$15 + 2))</f>
        <v/>
      </c>
      <c r="S86">
        <f t="shared" si="79"/>
        <v>2096</v>
      </c>
      <c r="T86">
        <f t="shared" si="53"/>
        <v>2040</v>
      </c>
      <c r="U86" cm="1">
        <f t="array" ref="U86">IF(T86&gt;=MAX($D$3:$D$100),MAX($D$3:$D$100),IF(S86&lt;$D$3,$D$3,INDEX($D$3:$D$100,MATCH(S86,$D$3:$D$100)+1)))</f>
        <v>2040</v>
      </c>
      <c r="V86">
        <f t="shared" si="54"/>
        <v>4.5720000000000003E-5</v>
      </c>
      <c r="W86">
        <f t="shared" si="55"/>
        <v>4.5720000000000003E-5</v>
      </c>
      <c r="X86">
        <f t="shared" si="56"/>
        <v>4.5720000000000003E-5</v>
      </c>
      <c r="Y86" s="38">
        <f t="shared" si="57"/>
        <v>0.24117300000000003</v>
      </c>
      <c r="Z86">
        <f t="shared" si="44"/>
        <v>0</v>
      </c>
      <c r="AE86">
        <f t="shared" si="80"/>
        <v>2096</v>
      </c>
      <c r="AF86">
        <f t="shared" si="58"/>
        <v>2040</v>
      </c>
      <c r="AG86" cm="1">
        <f t="array" ref="AG86">IF(AF86&gt;=MAX($D$3:$D$100),MAX($D$3:$D$100),IF(AE86&lt;$D$3,$D$3,INDEX($D$3:$D$100,MATCH(AE86,$D$3:$D$100)+1)))</f>
        <v>2040</v>
      </c>
      <c r="AH86">
        <f t="shared" si="59"/>
        <v>4.572E-4</v>
      </c>
      <c r="AI86">
        <f t="shared" si="60"/>
        <v>4.572E-4</v>
      </c>
      <c r="AJ86">
        <f t="shared" si="61"/>
        <v>4.572E-4</v>
      </c>
      <c r="AK86" s="38">
        <f t="shared" si="62"/>
        <v>2.4117299999999999</v>
      </c>
      <c r="AL86">
        <f t="shared" si="45"/>
        <v>0</v>
      </c>
      <c r="AN86" s="1" t="str" cm="1">
        <f t="array" ref="AN86">IF(INDEX(Utilities!86:86,$B$15)="","",INDEX(Utilities!86:86,$B$15))</f>
        <v/>
      </c>
      <c r="AO86" s="1" t="str" cm="1">
        <f t="array" ref="AO86">IF(INDEX(Utilities!86:86,$B$15 + 4)="","",INDEX(Utilities!86:86,$B$15 + 4))</f>
        <v/>
      </c>
      <c r="AQ86">
        <f t="shared" si="81"/>
        <v>2096</v>
      </c>
      <c r="AR86">
        <f t="shared" si="63"/>
        <v>2040</v>
      </c>
      <c r="AS86" cm="1">
        <f t="array" ref="AS86">IF(AR86&gt;=MAX($D$3:$D$100),MAX($D$3:$D$100),IF(AQ86&lt;$D$3,$D$3,INDEX($D$3:$D$100,MATCH(AQ86,$D$3:$D$100)+1)))</f>
        <v>2040</v>
      </c>
      <c r="AT86">
        <f t="shared" si="64"/>
        <v>9.6840000000000001E-5</v>
      </c>
      <c r="AU86">
        <f t="shared" si="65"/>
        <v>9.6840000000000001E-5</v>
      </c>
      <c r="AV86">
        <f t="shared" si="66"/>
        <v>9.6840000000000001E-5</v>
      </c>
      <c r="AW86" s="38">
        <f t="shared" si="67"/>
        <v>0.51083100000000004</v>
      </c>
      <c r="AX86">
        <f t="shared" si="46"/>
        <v>0</v>
      </c>
      <c r="AZ86" s="1" t="str" cm="1">
        <f t="array" ref="AZ86">IF(INDEX(Utilities!86:86,$B$15)="","",INDEX(Utilities!86:86,$B$15))</f>
        <v/>
      </c>
      <c r="BA86" s="1" t="str" cm="1">
        <f t="array" ref="BA86">IF(INDEX(Utilities!86:86,$B$15 + 5)="","",INDEX(Utilities!86:86,$B$15 + 5))</f>
        <v/>
      </c>
      <c r="BC86">
        <f t="shared" si="82"/>
        <v>2096</v>
      </c>
      <c r="BD86">
        <f t="shared" si="68"/>
        <v>2040</v>
      </c>
      <c r="BE86" cm="1">
        <f t="array" ref="BE86">IF(BD86&gt;=MAX($D$3:$D$100),MAX($D$3:$D$100),IF(BC86&lt;$D$3,$D$3,INDEX($D$3:$D$100,MATCH(BC86,$D$3:$D$100)+1)))</f>
        <v>2040</v>
      </c>
      <c r="BF86">
        <f t="shared" si="69"/>
        <v>0.61919999999999997</v>
      </c>
      <c r="BG86">
        <f t="shared" si="70"/>
        <v>0.61919999999999997</v>
      </c>
      <c r="BH86">
        <f t="shared" si="71"/>
        <v>0.61919999999999997</v>
      </c>
      <c r="BI86" s="38">
        <f t="shared" si="72"/>
        <v>3266.2799999999997</v>
      </c>
      <c r="BJ86">
        <f t="shared" si="47"/>
        <v>0</v>
      </c>
      <c r="BL86" s="1" t="str" cm="1">
        <f t="array" ref="BL86">IF(INDEX(Utilities!86:86,$B$15)="","",INDEX(Utilities!86:86,$B$15))</f>
        <v/>
      </c>
      <c r="BM86" s="1" t="str" cm="1">
        <f t="array" ref="BM86">IF(INDEX(Utilities!86:86,$B$15 + 6)="","",INDEX(Utilities!86:86,$B$15 + 6))</f>
        <v/>
      </c>
      <c r="BO86">
        <f t="shared" si="83"/>
        <v>2096</v>
      </c>
      <c r="BP86">
        <f t="shared" si="73"/>
        <v>2040</v>
      </c>
      <c r="BQ86" cm="1">
        <f t="array" ref="BQ86">IF(BP86&gt;=MAX($D$3:$D$100),MAX($D$3:$D$100),IF(BO86&lt;$D$3,$D$3,INDEX($D$3:$D$100,MATCH(BO86,$D$3:$D$100)+1)))</f>
        <v>2040</v>
      </c>
      <c r="BR86">
        <f t="shared" si="74"/>
        <v>4.5396000000000001</v>
      </c>
      <c r="BS86">
        <f t="shared" si="75"/>
        <v>4.5396000000000001</v>
      </c>
      <c r="BT86">
        <f t="shared" si="76"/>
        <v>4.5396000000000001</v>
      </c>
      <c r="BU86" s="38">
        <f t="shared" si="77"/>
        <v>23946.39</v>
      </c>
      <c r="BV86">
        <f t="shared" si="48"/>
        <v>0</v>
      </c>
    </row>
    <row r="87" spans="7:74" x14ac:dyDescent="0.25">
      <c r="G87">
        <f t="shared" si="78"/>
        <v>2097</v>
      </c>
      <c r="H87">
        <f t="shared" si="49"/>
        <v>2040</v>
      </c>
      <c r="I87" cm="1">
        <f t="array" ref="I87">IF(H87&gt;=MAX($D$3:$D$100),MAX($D$3:$D$100),IF(G87&lt;$D$3,$D$3,INDEX($D$3:$D$100,MATCH(G87,$D$3:$D$100)+1)))</f>
        <v>2040</v>
      </c>
      <c r="J87">
        <f t="shared" si="50"/>
        <v>6.8040000000000003E-2</v>
      </c>
      <c r="K87">
        <f t="shared" si="51"/>
        <v>6.8040000000000003E-2</v>
      </c>
      <c r="L87">
        <f t="shared" si="52"/>
        <v>6.8040000000000003E-2</v>
      </c>
      <c r="M87" s="38">
        <f t="shared" si="42"/>
        <v>358.911</v>
      </c>
      <c r="N87">
        <f t="shared" si="43"/>
        <v>0</v>
      </c>
      <c r="P87" s="1" t="str" cm="1">
        <f t="array" ref="P87">IF(INDEX(Utilities!87:87,$B$15)="","",INDEX(Utilities!87:87,$B$15))</f>
        <v/>
      </c>
      <c r="Q87" s="1" t="str" cm="1">
        <f t="array" ref="Q87">IF(INDEX(Utilities!87:87,$B$15 + 2)="","",INDEX(Utilities!87:87,$B$15 + 2))</f>
        <v/>
      </c>
      <c r="S87">
        <f t="shared" si="79"/>
        <v>2097</v>
      </c>
      <c r="T87">
        <f t="shared" si="53"/>
        <v>2040</v>
      </c>
      <c r="U87" cm="1">
        <f t="array" ref="U87">IF(T87&gt;=MAX($D$3:$D$100),MAX($D$3:$D$100),IF(S87&lt;$D$3,$D$3,INDEX($D$3:$D$100,MATCH(S87,$D$3:$D$100)+1)))</f>
        <v>2040</v>
      </c>
      <c r="V87">
        <f t="shared" si="54"/>
        <v>4.5720000000000003E-5</v>
      </c>
      <c r="W87">
        <f t="shared" si="55"/>
        <v>4.5720000000000003E-5</v>
      </c>
      <c r="X87">
        <f t="shared" si="56"/>
        <v>4.5720000000000003E-5</v>
      </c>
      <c r="Y87" s="38">
        <f t="shared" si="57"/>
        <v>0.24117300000000003</v>
      </c>
      <c r="Z87">
        <f t="shared" si="44"/>
        <v>0</v>
      </c>
      <c r="AE87">
        <f t="shared" si="80"/>
        <v>2097</v>
      </c>
      <c r="AF87">
        <f t="shared" si="58"/>
        <v>2040</v>
      </c>
      <c r="AG87" cm="1">
        <f t="array" ref="AG87">IF(AF87&gt;=MAX($D$3:$D$100),MAX($D$3:$D$100),IF(AE87&lt;$D$3,$D$3,INDEX($D$3:$D$100,MATCH(AE87,$D$3:$D$100)+1)))</f>
        <v>2040</v>
      </c>
      <c r="AH87">
        <f t="shared" si="59"/>
        <v>4.572E-4</v>
      </c>
      <c r="AI87">
        <f t="shared" si="60"/>
        <v>4.572E-4</v>
      </c>
      <c r="AJ87">
        <f t="shared" si="61"/>
        <v>4.572E-4</v>
      </c>
      <c r="AK87" s="38">
        <f t="shared" si="62"/>
        <v>2.4117299999999999</v>
      </c>
      <c r="AL87">
        <f t="shared" si="45"/>
        <v>0</v>
      </c>
      <c r="AN87" s="1" t="str" cm="1">
        <f t="array" ref="AN87">IF(INDEX(Utilities!87:87,$B$15)="","",INDEX(Utilities!87:87,$B$15))</f>
        <v/>
      </c>
      <c r="AO87" s="1" t="str" cm="1">
        <f t="array" ref="AO87">IF(INDEX(Utilities!87:87,$B$15 + 4)="","",INDEX(Utilities!87:87,$B$15 + 4))</f>
        <v/>
      </c>
      <c r="AQ87">
        <f t="shared" si="81"/>
        <v>2097</v>
      </c>
      <c r="AR87">
        <f t="shared" si="63"/>
        <v>2040</v>
      </c>
      <c r="AS87" cm="1">
        <f t="array" ref="AS87">IF(AR87&gt;=MAX($D$3:$D$100),MAX($D$3:$D$100),IF(AQ87&lt;$D$3,$D$3,INDEX($D$3:$D$100,MATCH(AQ87,$D$3:$D$100)+1)))</f>
        <v>2040</v>
      </c>
      <c r="AT87">
        <f t="shared" si="64"/>
        <v>9.6840000000000001E-5</v>
      </c>
      <c r="AU87">
        <f t="shared" si="65"/>
        <v>9.6840000000000001E-5</v>
      </c>
      <c r="AV87">
        <f t="shared" si="66"/>
        <v>9.6840000000000001E-5</v>
      </c>
      <c r="AW87" s="38">
        <f t="shared" si="67"/>
        <v>0.51083100000000004</v>
      </c>
      <c r="AX87">
        <f t="shared" si="46"/>
        <v>0</v>
      </c>
      <c r="AZ87" s="1" t="str" cm="1">
        <f t="array" ref="AZ87">IF(INDEX(Utilities!87:87,$B$15)="","",INDEX(Utilities!87:87,$B$15))</f>
        <v/>
      </c>
      <c r="BA87" s="1" t="str" cm="1">
        <f t="array" ref="BA87">IF(INDEX(Utilities!87:87,$B$15 + 5)="","",INDEX(Utilities!87:87,$B$15 + 5))</f>
        <v/>
      </c>
      <c r="BC87">
        <f t="shared" si="82"/>
        <v>2097</v>
      </c>
      <c r="BD87">
        <f t="shared" si="68"/>
        <v>2040</v>
      </c>
      <c r="BE87" cm="1">
        <f t="array" ref="BE87">IF(BD87&gt;=MAX($D$3:$D$100),MAX($D$3:$D$100),IF(BC87&lt;$D$3,$D$3,INDEX($D$3:$D$100,MATCH(BC87,$D$3:$D$100)+1)))</f>
        <v>2040</v>
      </c>
      <c r="BF87">
        <f t="shared" si="69"/>
        <v>0.61919999999999997</v>
      </c>
      <c r="BG87">
        <f t="shared" si="70"/>
        <v>0.61919999999999997</v>
      </c>
      <c r="BH87">
        <f t="shared" si="71"/>
        <v>0.61919999999999997</v>
      </c>
      <c r="BI87" s="38">
        <f t="shared" si="72"/>
        <v>3266.2799999999997</v>
      </c>
      <c r="BJ87">
        <f t="shared" si="47"/>
        <v>0</v>
      </c>
      <c r="BL87" s="1" t="str" cm="1">
        <f t="array" ref="BL87">IF(INDEX(Utilities!87:87,$B$15)="","",INDEX(Utilities!87:87,$B$15))</f>
        <v/>
      </c>
      <c r="BM87" s="1" t="str" cm="1">
        <f t="array" ref="BM87">IF(INDEX(Utilities!87:87,$B$15 + 6)="","",INDEX(Utilities!87:87,$B$15 + 6))</f>
        <v/>
      </c>
      <c r="BO87">
        <f t="shared" si="83"/>
        <v>2097</v>
      </c>
      <c r="BP87">
        <f t="shared" si="73"/>
        <v>2040</v>
      </c>
      <c r="BQ87" cm="1">
        <f t="array" ref="BQ87">IF(BP87&gt;=MAX($D$3:$D$100),MAX($D$3:$D$100),IF(BO87&lt;$D$3,$D$3,INDEX($D$3:$D$100,MATCH(BO87,$D$3:$D$100)+1)))</f>
        <v>2040</v>
      </c>
      <c r="BR87">
        <f t="shared" si="74"/>
        <v>4.5396000000000001</v>
      </c>
      <c r="BS87">
        <f t="shared" si="75"/>
        <v>4.5396000000000001</v>
      </c>
      <c r="BT87">
        <f t="shared" si="76"/>
        <v>4.5396000000000001</v>
      </c>
      <c r="BU87" s="38">
        <f t="shared" si="77"/>
        <v>23946.39</v>
      </c>
      <c r="BV87">
        <f t="shared" si="48"/>
        <v>0</v>
      </c>
    </row>
    <row r="88" spans="7:74" x14ac:dyDescent="0.25">
      <c r="G88">
        <f t="shared" si="78"/>
        <v>2098</v>
      </c>
      <c r="H88">
        <f t="shared" si="49"/>
        <v>2040</v>
      </c>
      <c r="I88" cm="1">
        <f t="array" ref="I88">IF(H88&gt;=MAX($D$3:$D$100),MAX($D$3:$D$100),IF(G88&lt;$D$3,$D$3,INDEX($D$3:$D$100,MATCH(G88,$D$3:$D$100)+1)))</f>
        <v>2040</v>
      </c>
      <c r="J88">
        <f t="shared" si="50"/>
        <v>6.8040000000000003E-2</v>
      </c>
      <c r="K88">
        <f t="shared" si="51"/>
        <v>6.8040000000000003E-2</v>
      </c>
      <c r="L88">
        <f t="shared" si="52"/>
        <v>6.8040000000000003E-2</v>
      </c>
      <c r="M88" s="38">
        <f t="shared" si="42"/>
        <v>358.911</v>
      </c>
      <c r="N88">
        <f t="shared" si="43"/>
        <v>0</v>
      </c>
      <c r="P88" s="1" t="str" cm="1">
        <f t="array" ref="P88">IF(INDEX(Utilities!88:88,$B$15)="","",INDEX(Utilities!88:88,$B$15))</f>
        <v/>
      </c>
      <c r="Q88" s="1" t="str" cm="1">
        <f t="array" ref="Q88">IF(INDEX(Utilities!88:88,$B$15 + 2)="","",INDEX(Utilities!88:88,$B$15 + 2))</f>
        <v/>
      </c>
      <c r="S88">
        <f t="shared" si="79"/>
        <v>2098</v>
      </c>
      <c r="T88">
        <f t="shared" si="53"/>
        <v>2040</v>
      </c>
      <c r="U88" cm="1">
        <f t="array" ref="U88">IF(T88&gt;=MAX($D$3:$D$100),MAX($D$3:$D$100),IF(S88&lt;$D$3,$D$3,INDEX($D$3:$D$100,MATCH(S88,$D$3:$D$100)+1)))</f>
        <v>2040</v>
      </c>
      <c r="V88">
        <f t="shared" si="54"/>
        <v>4.5720000000000003E-5</v>
      </c>
      <c r="W88">
        <f t="shared" si="55"/>
        <v>4.5720000000000003E-5</v>
      </c>
      <c r="X88">
        <f t="shared" si="56"/>
        <v>4.5720000000000003E-5</v>
      </c>
      <c r="Y88" s="38">
        <f t="shared" si="57"/>
        <v>0.24117300000000003</v>
      </c>
      <c r="Z88">
        <f t="shared" si="44"/>
        <v>0</v>
      </c>
      <c r="AE88">
        <f t="shared" si="80"/>
        <v>2098</v>
      </c>
      <c r="AF88">
        <f t="shared" si="58"/>
        <v>2040</v>
      </c>
      <c r="AG88" cm="1">
        <f t="array" ref="AG88">IF(AF88&gt;=MAX($D$3:$D$100),MAX($D$3:$D$100),IF(AE88&lt;$D$3,$D$3,INDEX($D$3:$D$100,MATCH(AE88,$D$3:$D$100)+1)))</f>
        <v>2040</v>
      </c>
      <c r="AH88">
        <f t="shared" si="59"/>
        <v>4.572E-4</v>
      </c>
      <c r="AI88">
        <f t="shared" si="60"/>
        <v>4.572E-4</v>
      </c>
      <c r="AJ88">
        <f t="shared" si="61"/>
        <v>4.572E-4</v>
      </c>
      <c r="AK88" s="38">
        <f t="shared" si="62"/>
        <v>2.4117299999999999</v>
      </c>
      <c r="AL88">
        <f t="shared" si="45"/>
        <v>0</v>
      </c>
      <c r="AN88" s="1" t="str" cm="1">
        <f t="array" ref="AN88">IF(INDEX(Utilities!88:88,$B$15)="","",INDEX(Utilities!88:88,$B$15))</f>
        <v/>
      </c>
      <c r="AO88" s="1" t="str" cm="1">
        <f t="array" ref="AO88">IF(INDEX(Utilities!88:88,$B$15 + 4)="","",INDEX(Utilities!88:88,$B$15 + 4))</f>
        <v/>
      </c>
      <c r="AQ88">
        <f t="shared" si="81"/>
        <v>2098</v>
      </c>
      <c r="AR88">
        <f t="shared" si="63"/>
        <v>2040</v>
      </c>
      <c r="AS88" cm="1">
        <f t="array" ref="AS88">IF(AR88&gt;=MAX($D$3:$D$100),MAX($D$3:$D$100),IF(AQ88&lt;$D$3,$D$3,INDEX($D$3:$D$100,MATCH(AQ88,$D$3:$D$100)+1)))</f>
        <v>2040</v>
      </c>
      <c r="AT88">
        <f t="shared" si="64"/>
        <v>9.6840000000000001E-5</v>
      </c>
      <c r="AU88">
        <f t="shared" si="65"/>
        <v>9.6840000000000001E-5</v>
      </c>
      <c r="AV88">
        <f t="shared" si="66"/>
        <v>9.6840000000000001E-5</v>
      </c>
      <c r="AW88" s="38">
        <f t="shared" si="67"/>
        <v>0.51083100000000004</v>
      </c>
      <c r="AX88">
        <f t="shared" si="46"/>
        <v>0</v>
      </c>
      <c r="AZ88" s="1" t="str" cm="1">
        <f t="array" ref="AZ88">IF(INDEX(Utilities!88:88,$B$15)="","",INDEX(Utilities!88:88,$B$15))</f>
        <v/>
      </c>
      <c r="BA88" s="1" t="str" cm="1">
        <f t="array" ref="BA88">IF(INDEX(Utilities!88:88,$B$15 + 5)="","",INDEX(Utilities!88:88,$B$15 + 5))</f>
        <v/>
      </c>
      <c r="BC88">
        <f t="shared" si="82"/>
        <v>2098</v>
      </c>
      <c r="BD88">
        <f t="shared" si="68"/>
        <v>2040</v>
      </c>
      <c r="BE88" cm="1">
        <f t="array" ref="BE88">IF(BD88&gt;=MAX($D$3:$D$100),MAX($D$3:$D$100),IF(BC88&lt;$D$3,$D$3,INDEX($D$3:$D$100,MATCH(BC88,$D$3:$D$100)+1)))</f>
        <v>2040</v>
      </c>
      <c r="BF88">
        <f t="shared" si="69"/>
        <v>0.61919999999999997</v>
      </c>
      <c r="BG88">
        <f t="shared" si="70"/>
        <v>0.61919999999999997</v>
      </c>
      <c r="BH88">
        <f t="shared" si="71"/>
        <v>0.61919999999999997</v>
      </c>
      <c r="BI88" s="38">
        <f t="shared" si="72"/>
        <v>3266.2799999999997</v>
      </c>
      <c r="BJ88">
        <f t="shared" si="47"/>
        <v>0</v>
      </c>
      <c r="BL88" s="1" t="str" cm="1">
        <f t="array" ref="BL88">IF(INDEX(Utilities!88:88,$B$15)="","",INDEX(Utilities!88:88,$B$15))</f>
        <v/>
      </c>
      <c r="BM88" s="1" t="str" cm="1">
        <f t="array" ref="BM88">IF(INDEX(Utilities!88:88,$B$15 + 6)="","",INDEX(Utilities!88:88,$B$15 + 6))</f>
        <v/>
      </c>
      <c r="BO88">
        <f t="shared" si="83"/>
        <v>2098</v>
      </c>
      <c r="BP88">
        <f t="shared" si="73"/>
        <v>2040</v>
      </c>
      <c r="BQ88" cm="1">
        <f t="array" ref="BQ88">IF(BP88&gt;=MAX($D$3:$D$100),MAX($D$3:$D$100),IF(BO88&lt;$D$3,$D$3,INDEX($D$3:$D$100,MATCH(BO88,$D$3:$D$100)+1)))</f>
        <v>2040</v>
      </c>
      <c r="BR88">
        <f t="shared" si="74"/>
        <v>4.5396000000000001</v>
      </c>
      <c r="BS88">
        <f t="shared" si="75"/>
        <v>4.5396000000000001</v>
      </c>
      <c r="BT88">
        <f t="shared" si="76"/>
        <v>4.5396000000000001</v>
      </c>
      <c r="BU88" s="38">
        <f t="shared" si="77"/>
        <v>23946.39</v>
      </c>
      <c r="BV88">
        <f t="shared" si="48"/>
        <v>0</v>
      </c>
    </row>
    <row r="89" spans="7:74" x14ac:dyDescent="0.25">
      <c r="G89">
        <f t="shared" si="78"/>
        <v>2099</v>
      </c>
      <c r="H89">
        <f t="shared" si="49"/>
        <v>2040</v>
      </c>
      <c r="I89" cm="1">
        <f t="array" ref="I89">IF(H89&gt;=MAX($D$3:$D$100),MAX($D$3:$D$100),IF(G89&lt;$D$3,$D$3,INDEX($D$3:$D$100,MATCH(G89,$D$3:$D$100)+1)))</f>
        <v>2040</v>
      </c>
      <c r="J89">
        <f t="shared" si="50"/>
        <v>6.8040000000000003E-2</v>
      </c>
      <c r="K89">
        <f t="shared" si="51"/>
        <v>6.8040000000000003E-2</v>
      </c>
      <c r="L89">
        <f t="shared" si="52"/>
        <v>6.8040000000000003E-2</v>
      </c>
      <c r="M89" s="38">
        <f t="shared" si="42"/>
        <v>358.911</v>
      </c>
      <c r="N89">
        <f t="shared" si="43"/>
        <v>0</v>
      </c>
      <c r="P89" s="1" t="str" cm="1">
        <f t="array" ref="P89">IF(INDEX(Utilities!89:89,$B$15)="","",INDEX(Utilities!89:89,$B$15))</f>
        <v/>
      </c>
      <c r="Q89" s="1" t="str" cm="1">
        <f t="array" ref="Q89">IF(INDEX(Utilities!89:89,$B$15 + 2)="","",INDEX(Utilities!89:89,$B$15 + 2))</f>
        <v/>
      </c>
      <c r="S89">
        <f t="shared" si="79"/>
        <v>2099</v>
      </c>
      <c r="T89">
        <f t="shared" si="53"/>
        <v>2040</v>
      </c>
      <c r="U89" cm="1">
        <f t="array" ref="U89">IF(T89&gt;=MAX($D$3:$D$100),MAX($D$3:$D$100),IF(S89&lt;$D$3,$D$3,INDEX($D$3:$D$100,MATCH(S89,$D$3:$D$100)+1)))</f>
        <v>2040</v>
      </c>
      <c r="V89">
        <f t="shared" si="54"/>
        <v>4.5720000000000003E-5</v>
      </c>
      <c r="W89">
        <f t="shared" si="55"/>
        <v>4.5720000000000003E-5</v>
      </c>
      <c r="X89">
        <f t="shared" si="56"/>
        <v>4.5720000000000003E-5</v>
      </c>
      <c r="Y89" s="38">
        <f t="shared" si="57"/>
        <v>0.24117300000000003</v>
      </c>
      <c r="Z89">
        <f t="shared" si="44"/>
        <v>0</v>
      </c>
      <c r="AE89">
        <f t="shared" si="80"/>
        <v>2099</v>
      </c>
      <c r="AF89">
        <f t="shared" si="58"/>
        <v>2040</v>
      </c>
      <c r="AG89" cm="1">
        <f t="array" ref="AG89">IF(AF89&gt;=MAX($D$3:$D$100),MAX($D$3:$D$100),IF(AE89&lt;$D$3,$D$3,INDEX($D$3:$D$100,MATCH(AE89,$D$3:$D$100)+1)))</f>
        <v>2040</v>
      </c>
      <c r="AH89">
        <f t="shared" si="59"/>
        <v>4.572E-4</v>
      </c>
      <c r="AI89">
        <f t="shared" si="60"/>
        <v>4.572E-4</v>
      </c>
      <c r="AJ89">
        <f t="shared" si="61"/>
        <v>4.572E-4</v>
      </c>
      <c r="AK89" s="38">
        <f t="shared" si="62"/>
        <v>2.4117299999999999</v>
      </c>
      <c r="AL89">
        <f t="shared" si="45"/>
        <v>0</v>
      </c>
      <c r="AN89" s="1" t="str" cm="1">
        <f t="array" ref="AN89">IF(INDEX(Utilities!89:89,$B$15)="","",INDEX(Utilities!89:89,$B$15))</f>
        <v/>
      </c>
      <c r="AO89" s="1" t="str" cm="1">
        <f t="array" ref="AO89">IF(INDEX(Utilities!89:89,$B$15 + 4)="","",INDEX(Utilities!89:89,$B$15 + 4))</f>
        <v/>
      </c>
      <c r="AQ89">
        <f t="shared" si="81"/>
        <v>2099</v>
      </c>
      <c r="AR89">
        <f t="shared" si="63"/>
        <v>2040</v>
      </c>
      <c r="AS89" cm="1">
        <f t="array" ref="AS89">IF(AR89&gt;=MAX($D$3:$D$100),MAX($D$3:$D$100),IF(AQ89&lt;$D$3,$D$3,INDEX($D$3:$D$100,MATCH(AQ89,$D$3:$D$100)+1)))</f>
        <v>2040</v>
      </c>
      <c r="AT89">
        <f t="shared" si="64"/>
        <v>9.6840000000000001E-5</v>
      </c>
      <c r="AU89">
        <f t="shared" si="65"/>
        <v>9.6840000000000001E-5</v>
      </c>
      <c r="AV89">
        <f t="shared" si="66"/>
        <v>9.6840000000000001E-5</v>
      </c>
      <c r="AW89" s="38">
        <f t="shared" si="67"/>
        <v>0.51083100000000004</v>
      </c>
      <c r="AX89">
        <f t="shared" si="46"/>
        <v>0</v>
      </c>
      <c r="AZ89" s="1" t="str" cm="1">
        <f t="array" ref="AZ89">IF(INDEX(Utilities!89:89,$B$15)="","",INDEX(Utilities!89:89,$B$15))</f>
        <v/>
      </c>
      <c r="BA89" s="1" t="str" cm="1">
        <f t="array" ref="BA89">IF(INDEX(Utilities!89:89,$B$15 + 5)="","",INDEX(Utilities!89:89,$B$15 + 5))</f>
        <v/>
      </c>
      <c r="BC89">
        <f t="shared" si="82"/>
        <v>2099</v>
      </c>
      <c r="BD89">
        <f t="shared" si="68"/>
        <v>2040</v>
      </c>
      <c r="BE89" cm="1">
        <f t="array" ref="BE89">IF(BD89&gt;=MAX($D$3:$D$100),MAX($D$3:$D$100),IF(BC89&lt;$D$3,$D$3,INDEX($D$3:$D$100,MATCH(BC89,$D$3:$D$100)+1)))</f>
        <v>2040</v>
      </c>
      <c r="BF89">
        <f t="shared" si="69"/>
        <v>0.61919999999999997</v>
      </c>
      <c r="BG89">
        <f t="shared" si="70"/>
        <v>0.61919999999999997</v>
      </c>
      <c r="BH89">
        <f t="shared" si="71"/>
        <v>0.61919999999999997</v>
      </c>
      <c r="BI89" s="38">
        <f t="shared" si="72"/>
        <v>3266.2799999999997</v>
      </c>
      <c r="BJ89">
        <f t="shared" si="47"/>
        <v>0</v>
      </c>
      <c r="BL89" s="1" t="str" cm="1">
        <f t="array" ref="BL89">IF(INDEX(Utilities!89:89,$B$15)="","",INDEX(Utilities!89:89,$B$15))</f>
        <v/>
      </c>
      <c r="BM89" s="1" t="str" cm="1">
        <f t="array" ref="BM89">IF(INDEX(Utilities!89:89,$B$15 + 6)="","",INDEX(Utilities!89:89,$B$15 + 6))</f>
        <v/>
      </c>
      <c r="BO89">
        <f t="shared" si="83"/>
        <v>2099</v>
      </c>
      <c r="BP89">
        <f t="shared" si="73"/>
        <v>2040</v>
      </c>
      <c r="BQ89" cm="1">
        <f t="array" ref="BQ89">IF(BP89&gt;=MAX($D$3:$D$100),MAX($D$3:$D$100),IF(BO89&lt;$D$3,$D$3,INDEX($D$3:$D$100,MATCH(BO89,$D$3:$D$100)+1)))</f>
        <v>2040</v>
      </c>
      <c r="BR89">
        <f t="shared" si="74"/>
        <v>4.5396000000000001</v>
      </c>
      <c r="BS89">
        <f t="shared" si="75"/>
        <v>4.5396000000000001</v>
      </c>
      <c r="BT89">
        <f t="shared" si="76"/>
        <v>4.5396000000000001</v>
      </c>
      <c r="BU89" s="38">
        <f t="shared" si="77"/>
        <v>23946.39</v>
      </c>
      <c r="BV89">
        <f t="shared" si="48"/>
        <v>0</v>
      </c>
    </row>
    <row r="90" spans="7:74" x14ac:dyDescent="0.25">
      <c r="G90">
        <f t="shared" si="78"/>
        <v>2100</v>
      </c>
      <c r="H90">
        <f t="shared" si="49"/>
        <v>2040</v>
      </c>
      <c r="I90" cm="1">
        <f t="array" ref="I90">IF(H90&gt;=MAX($D$3:$D$100),MAX($D$3:$D$100),IF(G90&lt;$D$3,$D$3,INDEX($D$3:$D$100,MATCH(G90,$D$3:$D$100)+1)))</f>
        <v>2040</v>
      </c>
      <c r="J90">
        <f t="shared" si="50"/>
        <v>6.8040000000000003E-2</v>
      </c>
      <c r="K90">
        <f t="shared" si="51"/>
        <v>6.8040000000000003E-2</v>
      </c>
      <c r="L90">
        <f t="shared" si="52"/>
        <v>6.8040000000000003E-2</v>
      </c>
      <c r="M90" s="38">
        <f t="shared" si="42"/>
        <v>358.911</v>
      </c>
      <c r="N90">
        <f t="shared" si="43"/>
        <v>0</v>
      </c>
      <c r="P90" s="1" t="str" cm="1">
        <f t="array" ref="P90">IF(INDEX(Utilities!90:90,$B$15)="","",INDEX(Utilities!90:90,$B$15))</f>
        <v/>
      </c>
      <c r="Q90" s="1" t="str" cm="1">
        <f t="array" ref="Q90">IF(INDEX(Utilities!90:90,$B$15 + 2)="","",INDEX(Utilities!90:90,$B$15 + 2))</f>
        <v/>
      </c>
      <c r="S90">
        <f t="shared" si="79"/>
        <v>2100</v>
      </c>
      <c r="T90">
        <f t="shared" si="53"/>
        <v>2040</v>
      </c>
      <c r="U90" cm="1">
        <f t="array" ref="U90">IF(T90&gt;=MAX($D$3:$D$100),MAX($D$3:$D$100),IF(S90&lt;$D$3,$D$3,INDEX($D$3:$D$100,MATCH(S90,$D$3:$D$100)+1)))</f>
        <v>2040</v>
      </c>
      <c r="V90">
        <f t="shared" si="54"/>
        <v>4.5720000000000003E-5</v>
      </c>
      <c r="W90">
        <f t="shared" si="55"/>
        <v>4.5720000000000003E-5</v>
      </c>
      <c r="X90">
        <f t="shared" si="56"/>
        <v>4.5720000000000003E-5</v>
      </c>
      <c r="Y90" s="38">
        <f t="shared" si="57"/>
        <v>0.24117300000000003</v>
      </c>
      <c r="Z90">
        <f t="shared" si="44"/>
        <v>0</v>
      </c>
      <c r="AE90">
        <f t="shared" si="80"/>
        <v>2100</v>
      </c>
      <c r="AF90">
        <f t="shared" si="58"/>
        <v>2040</v>
      </c>
      <c r="AG90" cm="1">
        <f t="array" ref="AG90">IF(AF90&gt;=MAX($D$3:$D$100),MAX($D$3:$D$100),IF(AE90&lt;$D$3,$D$3,INDEX($D$3:$D$100,MATCH(AE90,$D$3:$D$100)+1)))</f>
        <v>2040</v>
      </c>
      <c r="AH90">
        <f t="shared" si="59"/>
        <v>4.572E-4</v>
      </c>
      <c r="AI90">
        <f t="shared" si="60"/>
        <v>4.572E-4</v>
      </c>
      <c r="AJ90">
        <f t="shared" si="61"/>
        <v>4.572E-4</v>
      </c>
      <c r="AK90" s="38">
        <f t="shared" si="62"/>
        <v>2.4117299999999999</v>
      </c>
      <c r="AL90">
        <f t="shared" si="45"/>
        <v>0</v>
      </c>
      <c r="AN90" s="1" t="str" cm="1">
        <f t="array" ref="AN90">IF(INDEX(Utilities!90:90,$B$15)="","",INDEX(Utilities!90:90,$B$15))</f>
        <v/>
      </c>
      <c r="AO90" s="1" t="str" cm="1">
        <f t="array" ref="AO90">IF(INDEX(Utilities!90:90,$B$15 + 4)="","",INDEX(Utilities!90:90,$B$15 + 4))</f>
        <v/>
      </c>
      <c r="AQ90">
        <f t="shared" si="81"/>
        <v>2100</v>
      </c>
      <c r="AR90">
        <f t="shared" si="63"/>
        <v>2040</v>
      </c>
      <c r="AS90" cm="1">
        <f t="array" ref="AS90">IF(AR90&gt;=MAX($D$3:$D$100),MAX($D$3:$D$100),IF(AQ90&lt;$D$3,$D$3,INDEX($D$3:$D$100,MATCH(AQ90,$D$3:$D$100)+1)))</f>
        <v>2040</v>
      </c>
      <c r="AT90">
        <f t="shared" si="64"/>
        <v>9.6840000000000001E-5</v>
      </c>
      <c r="AU90">
        <f t="shared" si="65"/>
        <v>9.6840000000000001E-5</v>
      </c>
      <c r="AV90">
        <f t="shared" si="66"/>
        <v>9.6840000000000001E-5</v>
      </c>
      <c r="AW90" s="38">
        <f t="shared" si="67"/>
        <v>0.51083100000000004</v>
      </c>
      <c r="AX90">
        <f t="shared" si="46"/>
        <v>0</v>
      </c>
      <c r="AZ90" s="1" t="str" cm="1">
        <f t="array" ref="AZ90">IF(INDEX(Utilities!90:90,$B$15)="","",INDEX(Utilities!90:90,$B$15))</f>
        <v/>
      </c>
      <c r="BA90" s="1" t="str" cm="1">
        <f t="array" ref="BA90">IF(INDEX(Utilities!90:90,$B$15 + 5)="","",INDEX(Utilities!90:90,$B$15 + 5))</f>
        <v/>
      </c>
      <c r="BC90">
        <f t="shared" si="82"/>
        <v>2100</v>
      </c>
      <c r="BD90">
        <f t="shared" si="68"/>
        <v>2040</v>
      </c>
      <c r="BE90" cm="1">
        <f t="array" ref="BE90">IF(BD90&gt;=MAX($D$3:$D$100),MAX($D$3:$D$100),IF(BC90&lt;$D$3,$D$3,INDEX($D$3:$D$100,MATCH(BC90,$D$3:$D$100)+1)))</f>
        <v>2040</v>
      </c>
      <c r="BF90">
        <f t="shared" si="69"/>
        <v>0.61919999999999997</v>
      </c>
      <c r="BG90">
        <f t="shared" si="70"/>
        <v>0.61919999999999997</v>
      </c>
      <c r="BH90">
        <f t="shared" si="71"/>
        <v>0.61919999999999997</v>
      </c>
      <c r="BI90" s="38">
        <f t="shared" si="72"/>
        <v>3266.2799999999997</v>
      </c>
      <c r="BJ90">
        <f t="shared" si="47"/>
        <v>0</v>
      </c>
      <c r="BL90" s="1" t="str" cm="1">
        <f t="array" ref="BL90">IF(INDEX(Utilities!90:90,$B$15)="","",INDEX(Utilities!90:90,$B$15))</f>
        <v/>
      </c>
      <c r="BM90" s="1" t="str" cm="1">
        <f t="array" ref="BM90">IF(INDEX(Utilities!90:90,$B$15 + 6)="","",INDEX(Utilities!90:90,$B$15 + 6))</f>
        <v/>
      </c>
      <c r="BO90">
        <f t="shared" si="83"/>
        <v>2100</v>
      </c>
      <c r="BP90">
        <f t="shared" si="73"/>
        <v>2040</v>
      </c>
      <c r="BQ90" cm="1">
        <f t="array" ref="BQ90">IF(BP90&gt;=MAX($D$3:$D$100),MAX($D$3:$D$100),IF(BO90&lt;$D$3,$D$3,INDEX($D$3:$D$100,MATCH(BO90,$D$3:$D$100)+1)))</f>
        <v>2040</v>
      </c>
      <c r="BR90">
        <f t="shared" si="74"/>
        <v>4.5396000000000001</v>
      </c>
      <c r="BS90">
        <f t="shared" si="75"/>
        <v>4.5396000000000001</v>
      </c>
      <c r="BT90">
        <f t="shared" si="76"/>
        <v>4.5396000000000001</v>
      </c>
      <c r="BU90" s="38">
        <f t="shared" si="77"/>
        <v>23946.39</v>
      </c>
      <c r="BV90">
        <f t="shared" si="48"/>
        <v>0</v>
      </c>
    </row>
    <row r="91" spans="7:74" x14ac:dyDescent="0.25">
      <c r="G91">
        <f t="shared" si="78"/>
        <v>2101</v>
      </c>
      <c r="H91">
        <f t="shared" si="49"/>
        <v>2040</v>
      </c>
      <c r="I91" cm="1">
        <f t="array" ref="I91">IF(H91&gt;=MAX($D$3:$D$100),MAX($D$3:$D$100),IF(G91&lt;$D$3,$D$3,INDEX($D$3:$D$100,MATCH(G91,$D$3:$D$100)+1)))</f>
        <v>2040</v>
      </c>
      <c r="J91">
        <f t="shared" si="50"/>
        <v>6.8040000000000003E-2</v>
      </c>
      <c r="K91">
        <f t="shared" si="51"/>
        <v>6.8040000000000003E-2</v>
      </c>
      <c r="L91">
        <f t="shared" si="52"/>
        <v>6.8040000000000003E-2</v>
      </c>
      <c r="M91" s="38">
        <f t="shared" si="42"/>
        <v>358.911</v>
      </c>
      <c r="N91">
        <f t="shared" si="43"/>
        <v>0</v>
      </c>
      <c r="P91" s="1" t="str" cm="1">
        <f t="array" ref="P91">IF(INDEX(Utilities!91:91,$B$15)="","",INDEX(Utilities!91:91,$B$15))</f>
        <v/>
      </c>
      <c r="Q91" s="1" t="str" cm="1">
        <f t="array" ref="Q91">IF(INDEX(Utilities!91:91,$B$15 + 2)="","",INDEX(Utilities!91:91,$B$15 + 2))</f>
        <v/>
      </c>
      <c r="S91">
        <f t="shared" si="79"/>
        <v>2101</v>
      </c>
      <c r="T91">
        <f t="shared" si="53"/>
        <v>2040</v>
      </c>
      <c r="U91" cm="1">
        <f t="array" ref="U91">IF(T91&gt;=MAX($D$3:$D$100),MAX($D$3:$D$100),IF(S91&lt;$D$3,$D$3,INDEX($D$3:$D$100,MATCH(S91,$D$3:$D$100)+1)))</f>
        <v>2040</v>
      </c>
      <c r="V91">
        <f t="shared" si="54"/>
        <v>4.5720000000000003E-5</v>
      </c>
      <c r="W91">
        <f t="shared" si="55"/>
        <v>4.5720000000000003E-5</v>
      </c>
      <c r="X91">
        <f t="shared" si="56"/>
        <v>4.5720000000000003E-5</v>
      </c>
      <c r="Y91" s="38">
        <f t="shared" si="57"/>
        <v>0.24117300000000003</v>
      </c>
      <c r="Z91">
        <f t="shared" si="44"/>
        <v>0</v>
      </c>
      <c r="AE91">
        <f t="shared" si="80"/>
        <v>2101</v>
      </c>
      <c r="AF91">
        <f t="shared" si="58"/>
        <v>2040</v>
      </c>
      <c r="AG91" cm="1">
        <f t="array" ref="AG91">IF(AF91&gt;=MAX($D$3:$D$100),MAX($D$3:$D$100),IF(AE91&lt;$D$3,$D$3,INDEX($D$3:$D$100,MATCH(AE91,$D$3:$D$100)+1)))</f>
        <v>2040</v>
      </c>
      <c r="AH91">
        <f t="shared" si="59"/>
        <v>4.572E-4</v>
      </c>
      <c r="AI91">
        <f t="shared" si="60"/>
        <v>4.572E-4</v>
      </c>
      <c r="AJ91">
        <f t="shared" si="61"/>
        <v>4.572E-4</v>
      </c>
      <c r="AK91" s="38">
        <f t="shared" si="62"/>
        <v>2.4117299999999999</v>
      </c>
      <c r="AL91">
        <f t="shared" si="45"/>
        <v>0</v>
      </c>
      <c r="AN91" s="1" t="str" cm="1">
        <f t="array" ref="AN91">IF(INDEX(Utilities!91:91,$B$15)="","",INDEX(Utilities!91:91,$B$15))</f>
        <v/>
      </c>
      <c r="AO91" s="1" t="str" cm="1">
        <f t="array" ref="AO91">IF(INDEX(Utilities!91:91,$B$15 + 4)="","",INDEX(Utilities!91:91,$B$15 + 4))</f>
        <v/>
      </c>
      <c r="AQ91">
        <f t="shared" si="81"/>
        <v>2101</v>
      </c>
      <c r="AR91">
        <f t="shared" si="63"/>
        <v>2040</v>
      </c>
      <c r="AS91" cm="1">
        <f t="array" ref="AS91">IF(AR91&gt;=MAX($D$3:$D$100),MAX($D$3:$D$100),IF(AQ91&lt;$D$3,$D$3,INDEX($D$3:$D$100,MATCH(AQ91,$D$3:$D$100)+1)))</f>
        <v>2040</v>
      </c>
      <c r="AT91">
        <f t="shared" si="64"/>
        <v>9.6840000000000001E-5</v>
      </c>
      <c r="AU91">
        <f t="shared" si="65"/>
        <v>9.6840000000000001E-5</v>
      </c>
      <c r="AV91">
        <f t="shared" si="66"/>
        <v>9.6840000000000001E-5</v>
      </c>
      <c r="AW91" s="38">
        <f t="shared" si="67"/>
        <v>0.51083100000000004</v>
      </c>
      <c r="AX91">
        <f t="shared" si="46"/>
        <v>0</v>
      </c>
      <c r="AZ91" s="1" t="str" cm="1">
        <f t="array" ref="AZ91">IF(INDEX(Utilities!91:91,$B$15)="","",INDEX(Utilities!91:91,$B$15))</f>
        <v/>
      </c>
      <c r="BA91" s="1" t="str" cm="1">
        <f t="array" ref="BA91">IF(INDEX(Utilities!91:91,$B$15 + 5)="","",INDEX(Utilities!91:91,$B$15 + 5))</f>
        <v/>
      </c>
      <c r="BC91">
        <f t="shared" si="82"/>
        <v>2101</v>
      </c>
      <c r="BD91">
        <f t="shared" si="68"/>
        <v>2040</v>
      </c>
      <c r="BE91" cm="1">
        <f t="array" ref="BE91">IF(BD91&gt;=MAX($D$3:$D$100),MAX($D$3:$D$100),IF(BC91&lt;$D$3,$D$3,INDEX($D$3:$D$100,MATCH(BC91,$D$3:$D$100)+1)))</f>
        <v>2040</v>
      </c>
      <c r="BF91">
        <f t="shared" si="69"/>
        <v>0.61919999999999997</v>
      </c>
      <c r="BG91">
        <f t="shared" si="70"/>
        <v>0.61919999999999997</v>
      </c>
      <c r="BH91">
        <f t="shared" si="71"/>
        <v>0.61919999999999997</v>
      </c>
      <c r="BI91" s="38">
        <f t="shared" si="72"/>
        <v>3266.2799999999997</v>
      </c>
      <c r="BJ91">
        <f t="shared" si="47"/>
        <v>0</v>
      </c>
      <c r="BL91" s="1" t="str" cm="1">
        <f t="array" ref="BL91">IF(INDEX(Utilities!91:91,$B$15)="","",INDEX(Utilities!91:91,$B$15))</f>
        <v/>
      </c>
      <c r="BM91" s="1" t="str" cm="1">
        <f t="array" ref="BM91">IF(INDEX(Utilities!91:91,$B$15 + 6)="","",INDEX(Utilities!91:91,$B$15 + 6))</f>
        <v/>
      </c>
      <c r="BO91">
        <f t="shared" si="83"/>
        <v>2101</v>
      </c>
      <c r="BP91">
        <f t="shared" si="73"/>
        <v>2040</v>
      </c>
      <c r="BQ91" cm="1">
        <f t="array" ref="BQ91">IF(BP91&gt;=MAX($D$3:$D$100),MAX($D$3:$D$100),IF(BO91&lt;$D$3,$D$3,INDEX($D$3:$D$100,MATCH(BO91,$D$3:$D$100)+1)))</f>
        <v>2040</v>
      </c>
      <c r="BR91">
        <f t="shared" si="74"/>
        <v>4.5396000000000001</v>
      </c>
      <c r="BS91">
        <f t="shared" si="75"/>
        <v>4.5396000000000001</v>
      </c>
      <c r="BT91">
        <f t="shared" si="76"/>
        <v>4.5396000000000001</v>
      </c>
      <c r="BU91" s="38">
        <f t="shared" si="77"/>
        <v>23946.39</v>
      </c>
      <c r="BV91">
        <f t="shared" si="48"/>
        <v>0</v>
      </c>
    </row>
    <row r="92" spans="7:74" x14ac:dyDescent="0.25">
      <c r="G92">
        <f t="shared" si="78"/>
        <v>2102</v>
      </c>
      <c r="H92">
        <f t="shared" si="49"/>
        <v>2040</v>
      </c>
      <c r="I92" cm="1">
        <f t="array" ref="I92">IF(H92&gt;=MAX($D$3:$D$100),MAX($D$3:$D$100),IF(G92&lt;$D$3,$D$3,INDEX($D$3:$D$100,MATCH(G92,$D$3:$D$100)+1)))</f>
        <v>2040</v>
      </c>
      <c r="J92">
        <f t="shared" si="50"/>
        <v>6.8040000000000003E-2</v>
      </c>
      <c r="K92">
        <f t="shared" si="51"/>
        <v>6.8040000000000003E-2</v>
      </c>
      <c r="L92">
        <f t="shared" si="52"/>
        <v>6.8040000000000003E-2</v>
      </c>
      <c r="M92" s="38">
        <f t="shared" si="42"/>
        <v>358.911</v>
      </c>
      <c r="N92">
        <f t="shared" si="43"/>
        <v>0</v>
      </c>
      <c r="P92" s="1" t="str" cm="1">
        <f t="array" ref="P92">IF(INDEX(Utilities!92:92,$B$15)="","",INDEX(Utilities!92:92,$B$15))</f>
        <v/>
      </c>
      <c r="Q92" s="1" t="str" cm="1">
        <f t="array" ref="Q92">IF(INDEX(Utilities!92:92,$B$15 + 2)="","",INDEX(Utilities!92:92,$B$15 + 2))</f>
        <v/>
      </c>
      <c r="S92">
        <f t="shared" si="79"/>
        <v>2102</v>
      </c>
      <c r="T92">
        <f t="shared" si="53"/>
        <v>2040</v>
      </c>
      <c r="U92" cm="1">
        <f t="array" ref="U92">IF(T92&gt;=MAX($D$3:$D$100),MAX($D$3:$D$100),IF(S92&lt;$D$3,$D$3,INDEX($D$3:$D$100,MATCH(S92,$D$3:$D$100)+1)))</f>
        <v>2040</v>
      </c>
      <c r="V92">
        <f t="shared" si="54"/>
        <v>4.5720000000000003E-5</v>
      </c>
      <c r="W92">
        <f t="shared" si="55"/>
        <v>4.5720000000000003E-5</v>
      </c>
      <c r="X92">
        <f t="shared" si="56"/>
        <v>4.5720000000000003E-5</v>
      </c>
      <c r="Y92" s="38">
        <f t="shared" si="57"/>
        <v>0.24117300000000003</v>
      </c>
      <c r="Z92">
        <f t="shared" si="44"/>
        <v>0</v>
      </c>
      <c r="AE92">
        <f t="shared" si="80"/>
        <v>2102</v>
      </c>
      <c r="AF92">
        <f t="shared" si="58"/>
        <v>2040</v>
      </c>
      <c r="AG92" cm="1">
        <f t="array" ref="AG92">IF(AF92&gt;=MAX($D$3:$D$100),MAX($D$3:$D$100),IF(AE92&lt;$D$3,$D$3,INDEX($D$3:$D$100,MATCH(AE92,$D$3:$D$100)+1)))</f>
        <v>2040</v>
      </c>
      <c r="AH92">
        <f t="shared" si="59"/>
        <v>4.572E-4</v>
      </c>
      <c r="AI92">
        <f t="shared" si="60"/>
        <v>4.572E-4</v>
      </c>
      <c r="AJ92">
        <f t="shared" si="61"/>
        <v>4.572E-4</v>
      </c>
      <c r="AK92" s="38">
        <f t="shared" si="62"/>
        <v>2.4117299999999999</v>
      </c>
      <c r="AL92">
        <f t="shared" si="45"/>
        <v>0</v>
      </c>
      <c r="AN92" s="1" t="str" cm="1">
        <f t="array" ref="AN92">IF(INDEX(Utilities!92:92,$B$15)="","",INDEX(Utilities!92:92,$B$15))</f>
        <v/>
      </c>
      <c r="AO92" s="1" t="str" cm="1">
        <f t="array" ref="AO92">IF(INDEX(Utilities!92:92,$B$15 + 4)="","",INDEX(Utilities!92:92,$B$15 + 4))</f>
        <v/>
      </c>
      <c r="AQ92">
        <f t="shared" si="81"/>
        <v>2102</v>
      </c>
      <c r="AR92">
        <f t="shared" si="63"/>
        <v>2040</v>
      </c>
      <c r="AS92" cm="1">
        <f t="array" ref="AS92">IF(AR92&gt;=MAX($D$3:$D$100),MAX($D$3:$D$100),IF(AQ92&lt;$D$3,$D$3,INDEX($D$3:$D$100,MATCH(AQ92,$D$3:$D$100)+1)))</f>
        <v>2040</v>
      </c>
      <c r="AT92">
        <f t="shared" si="64"/>
        <v>9.6840000000000001E-5</v>
      </c>
      <c r="AU92">
        <f t="shared" si="65"/>
        <v>9.6840000000000001E-5</v>
      </c>
      <c r="AV92">
        <f t="shared" si="66"/>
        <v>9.6840000000000001E-5</v>
      </c>
      <c r="AW92" s="38">
        <f t="shared" si="67"/>
        <v>0.51083100000000004</v>
      </c>
      <c r="AX92">
        <f t="shared" si="46"/>
        <v>0</v>
      </c>
      <c r="AZ92" s="1" t="str" cm="1">
        <f t="array" ref="AZ92">IF(INDEX(Utilities!92:92,$B$15)="","",INDEX(Utilities!92:92,$B$15))</f>
        <v/>
      </c>
      <c r="BA92" s="1" t="str" cm="1">
        <f t="array" ref="BA92">IF(INDEX(Utilities!92:92,$B$15 + 5)="","",INDEX(Utilities!92:92,$B$15 + 5))</f>
        <v/>
      </c>
      <c r="BC92">
        <f t="shared" si="82"/>
        <v>2102</v>
      </c>
      <c r="BD92">
        <f t="shared" si="68"/>
        <v>2040</v>
      </c>
      <c r="BE92" cm="1">
        <f t="array" ref="BE92">IF(BD92&gt;=MAX($D$3:$D$100),MAX($D$3:$D$100),IF(BC92&lt;$D$3,$D$3,INDEX($D$3:$D$100,MATCH(BC92,$D$3:$D$100)+1)))</f>
        <v>2040</v>
      </c>
      <c r="BF92">
        <f t="shared" si="69"/>
        <v>0.61919999999999997</v>
      </c>
      <c r="BG92">
        <f t="shared" si="70"/>
        <v>0.61919999999999997</v>
      </c>
      <c r="BH92">
        <f t="shared" si="71"/>
        <v>0.61919999999999997</v>
      </c>
      <c r="BI92" s="38">
        <f t="shared" si="72"/>
        <v>3266.2799999999997</v>
      </c>
      <c r="BJ92">
        <f t="shared" si="47"/>
        <v>0</v>
      </c>
      <c r="BL92" s="1" t="str" cm="1">
        <f t="array" ref="BL92">IF(INDEX(Utilities!92:92,$B$15)="","",INDEX(Utilities!92:92,$B$15))</f>
        <v/>
      </c>
      <c r="BM92" s="1" t="str" cm="1">
        <f t="array" ref="BM92">IF(INDEX(Utilities!92:92,$B$15 + 6)="","",INDEX(Utilities!92:92,$B$15 + 6))</f>
        <v/>
      </c>
      <c r="BO92">
        <f t="shared" si="83"/>
        <v>2102</v>
      </c>
      <c r="BP92">
        <f t="shared" si="73"/>
        <v>2040</v>
      </c>
      <c r="BQ92" cm="1">
        <f t="array" ref="BQ92">IF(BP92&gt;=MAX($D$3:$D$100),MAX($D$3:$D$100),IF(BO92&lt;$D$3,$D$3,INDEX($D$3:$D$100,MATCH(BO92,$D$3:$D$100)+1)))</f>
        <v>2040</v>
      </c>
      <c r="BR92">
        <f t="shared" si="74"/>
        <v>4.5396000000000001</v>
      </c>
      <c r="BS92">
        <f t="shared" si="75"/>
        <v>4.5396000000000001</v>
      </c>
      <c r="BT92">
        <f t="shared" si="76"/>
        <v>4.5396000000000001</v>
      </c>
      <c r="BU92" s="38">
        <f t="shared" si="77"/>
        <v>23946.39</v>
      </c>
      <c r="BV92">
        <f t="shared" si="48"/>
        <v>0</v>
      </c>
    </row>
    <row r="93" spans="7:74" x14ac:dyDescent="0.25">
      <c r="G93">
        <f t="shared" si="78"/>
        <v>2103</v>
      </c>
      <c r="H93">
        <f t="shared" si="49"/>
        <v>2040</v>
      </c>
      <c r="I93" cm="1">
        <f t="array" ref="I93">IF(H93&gt;=MAX($D$3:$D$100),MAX($D$3:$D$100),IF(G93&lt;$D$3,$D$3,INDEX($D$3:$D$100,MATCH(G93,$D$3:$D$100)+1)))</f>
        <v>2040</v>
      </c>
      <c r="J93">
        <f t="shared" si="50"/>
        <v>6.8040000000000003E-2</v>
      </c>
      <c r="K93">
        <f t="shared" si="51"/>
        <v>6.8040000000000003E-2</v>
      </c>
      <c r="L93">
        <f t="shared" si="52"/>
        <v>6.8040000000000003E-2</v>
      </c>
      <c r="M93" s="38">
        <f t="shared" si="42"/>
        <v>358.911</v>
      </c>
      <c r="N93">
        <f t="shared" si="43"/>
        <v>0</v>
      </c>
      <c r="P93" s="1" t="str" cm="1">
        <f t="array" ref="P93">IF(INDEX(Utilities!93:93,$B$15)="","",INDEX(Utilities!93:93,$B$15))</f>
        <v/>
      </c>
      <c r="Q93" s="1" t="str" cm="1">
        <f t="array" ref="Q93">IF(INDEX(Utilities!93:93,$B$15 + 2)="","",INDEX(Utilities!93:93,$B$15 + 2))</f>
        <v/>
      </c>
      <c r="S93">
        <f t="shared" si="79"/>
        <v>2103</v>
      </c>
      <c r="T93">
        <f t="shared" si="53"/>
        <v>2040</v>
      </c>
      <c r="U93" cm="1">
        <f t="array" ref="U93">IF(T93&gt;=MAX($D$3:$D$100),MAX($D$3:$D$100),IF(S93&lt;$D$3,$D$3,INDEX($D$3:$D$100,MATCH(S93,$D$3:$D$100)+1)))</f>
        <v>2040</v>
      </c>
      <c r="V93">
        <f t="shared" si="54"/>
        <v>4.5720000000000003E-5</v>
      </c>
      <c r="W93">
        <f t="shared" si="55"/>
        <v>4.5720000000000003E-5</v>
      </c>
      <c r="X93">
        <f t="shared" si="56"/>
        <v>4.5720000000000003E-5</v>
      </c>
      <c r="Y93" s="38">
        <f t="shared" si="57"/>
        <v>0.24117300000000003</v>
      </c>
      <c r="Z93">
        <f t="shared" si="44"/>
        <v>0</v>
      </c>
      <c r="AE93">
        <f t="shared" si="80"/>
        <v>2103</v>
      </c>
      <c r="AF93">
        <f t="shared" si="58"/>
        <v>2040</v>
      </c>
      <c r="AG93" cm="1">
        <f t="array" ref="AG93">IF(AF93&gt;=MAX($D$3:$D$100),MAX($D$3:$D$100),IF(AE93&lt;$D$3,$D$3,INDEX($D$3:$D$100,MATCH(AE93,$D$3:$D$100)+1)))</f>
        <v>2040</v>
      </c>
      <c r="AH93">
        <f t="shared" si="59"/>
        <v>4.572E-4</v>
      </c>
      <c r="AI93">
        <f t="shared" si="60"/>
        <v>4.572E-4</v>
      </c>
      <c r="AJ93">
        <f t="shared" si="61"/>
        <v>4.572E-4</v>
      </c>
      <c r="AK93" s="38">
        <f t="shared" si="62"/>
        <v>2.4117299999999999</v>
      </c>
      <c r="AL93">
        <f t="shared" si="45"/>
        <v>0</v>
      </c>
      <c r="AN93" s="1" t="str" cm="1">
        <f t="array" ref="AN93">IF(INDEX(Utilities!93:93,$B$15)="","",INDEX(Utilities!93:93,$B$15))</f>
        <v/>
      </c>
      <c r="AO93" s="1" t="str" cm="1">
        <f t="array" ref="AO93">IF(INDEX(Utilities!93:93,$B$15 + 4)="","",INDEX(Utilities!93:93,$B$15 + 4))</f>
        <v/>
      </c>
      <c r="AQ93">
        <f t="shared" si="81"/>
        <v>2103</v>
      </c>
      <c r="AR93">
        <f t="shared" si="63"/>
        <v>2040</v>
      </c>
      <c r="AS93" cm="1">
        <f t="array" ref="AS93">IF(AR93&gt;=MAX($D$3:$D$100),MAX($D$3:$D$100),IF(AQ93&lt;$D$3,$D$3,INDEX($D$3:$D$100,MATCH(AQ93,$D$3:$D$100)+1)))</f>
        <v>2040</v>
      </c>
      <c r="AT93">
        <f t="shared" si="64"/>
        <v>9.6840000000000001E-5</v>
      </c>
      <c r="AU93">
        <f t="shared" si="65"/>
        <v>9.6840000000000001E-5</v>
      </c>
      <c r="AV93">
        <f t="shared" si="66"/>
        <v>9.6840000000000001E-5</v>
      </c>
      <c r="AW93" s="38">
        <f t="shared" si="67"/>
        <v>0.51083100000000004</v>
      </c>
      <c r="AX93">
        <f t="shared" si="46"/>
        <v>0</v>
      </c>
      <c r="AZ93" s="1" t="str" cm="1">
        <f t="array" ref="AZ93">IF(INDEX(Utilities!93:93,$B$15)="","",INDEX(Utilities!93:93,$B$15))</f>
        <v/>
      </c>
      <c r="BA93" s="1" t="str" cm="1">
        <f t="array" ref="BA93">IF(INDEX(Utilities!93:93,$B$15 + 5)="","",INDEX(Utilities!93:93,$B$15 + 5))</f>
        <v/>
      </c>
      <c r="BC93">
        <f t="shared" si="82"/>
        <v>2103</v>
      </c>
      <c r="BD93">
        <f t="shared" si="68"/>
        <v>2040</v>
      </c>
      <c r="BE93" cm="1">
        <f t="array" ref="BE93">IF(BD93&gt;=MAX($D$3:$D$100),MAX($D$3:$D$100),IF(BC93&lt;$D$3,$D$3,INDEX($D$3:$D$100,MATCH(BC93,$D$3:$D$100)+1)))</f>
        <v>2040</v>
      </c>
      <c r="BF93">
        <f t="shared" si="69"/>
        <v>0.61919999999999997</v>
      </c>
      <c r="BG93">
        <f t="shared" si="70"/>
        <v>0.61919999999999997</v>
      </c>
      <c r="BH93">
        <f t="shared" si="71"/>
        <v>0.61919999999999997</v>
      </c>
      <c r="BI93" s="38">
        <f t="shared" si="72"/>
        <v>3266.2799999999997</v>
      </c>
      <c r="BJ93">
        <f t="shared" si="47"/>
        <v>0</v>
      </c>
      <c r="BL93" s="1" t="str" cm="1">
        <f t="array" ref="BL93">IF(INDEX(Utilities!93:93,$B$15)="","",INDEX(Utilities!93:93,$B$15))</f>
        <v/>
      </c>
      <c r="BM93" s="1" t="str" cm="1">
        <f t="array" ref="BM93">IF(INDEX(Utilities!93:93,$B$15 + 6)="","",INDEX(Utilities!93:93,$B$15 + 6))</f>
        <v/>
      </c>
      <c r="BO93">
        <f t="shared" si="83"/>
        <v>2103</v>
      </c>
      <c r="BP93">
        <f t="shared" si="73"/>
        <v>2040</v>
      </c>
      <c r="BQ93" cm="1">
        <f t="array" ref="BQ93">IF(BP93&gt;=MAX($D$3:$D$100),MAX($D$3:$D$100),IF(BO93&lt;$D$3,$D$3,INDEX($D$3:$D$100,MATCH(BO93,$D$3:$D$100)+1)))</f>
        <v>2040</v>
      </c>
      <c r="BR93">
        <f t="shared" si="74"/>
        <v>4.5396000000000001</v>
      </c>
      <c r="BS93">
        <f t="shared" si="75"/>
        <v>4.5396000000000001</v>
      </c>
      <c r="BT93">
        <f t="shared" si="76"/>
        <v>4.5396000000000001</v>
      </c>
      <c r="BU93" s="38">
        <f t="shared" si="77"/>
        <v>23946.39</v>
      </c>
      <c r="BV93">
        <f t="shared" si="48"/>
        <v>0</v>
      </c>
    </row>
    <row r="94" spans="7:74" x14ac:dyDescent="0.25">
      <c r="G94">
        <f t="shared" si="78"/>
        <v>2104</v>
      </c>
      <c r="H94">
        <f t="shared" si="49"/>
        <v>2040</v>
      </c>
      <c r="I94" cm="1">
        <f t="array" ref="I94">IF(H94&gt;=MAX($D$3:$D$100),MAX($D$3:$D$100),IF(G94&lt;$D$3,$D$3,INDEX($D$3:$D$100,MATCH(G94,$D$3:$D$100)+1)))</f>
        <v>2040</v>
      </c>
      <c r="J94">
        <f t="shared" si="50"/>
        <v>6.8040000000000003E-2</v>
      </c>
      <c r="K94">
        <f t="shared" si="51"/>
        <v>6.8040000000000003E-2</v>
      </c>
      <c r="L94">
        <f t="shared" si="52"/>
        <v>6.8040000000000003E-2</v>
      </c>
      <c r="M94" s="38">
        <f t="shared" si="42"/>
        <v>358.911</v>
      </c>
      <c r="N94">
        <f t="shared" si="43"/>
        <v>0</v>
      </c>
      <c r="P94" s="1" t="str" cm="1">
        <f t="array" ref="P94">IF(INDEX(Utilities!94:94,$B$15)="","",INDEX(Utilities!94:94,$B$15))</f>
        <v/>
      </c>
      <c r="Q94" s="1" t="str" cm="1">
        <f t="array" ref="Q94">IF(INDEX(Utilities!94:94,$B$15 + 2)="","",INDEX(Utilities!94:94,$B$15 + 2))</f>
        <v/>
      </c>
      <c r="S94">
        <f t="shared" si="79"/>
        <v>2104</v>
      </c>
      <c r="T94">
        <f t="shared" si="53"/>
        <v>2040</v>
      </c>
      <c r="U94" cm="1">
        <f t="array" ref="U94">IF(T94&gt;=MAX($D$3:$D$100),MAX($D$3:$D$100),IF(S94&lt;$D$3,$D$3,INDEX($D$3:$D$100,MATCH(S94,$D$3:$D$100)+1)))</f>
        <v>2040</v>
      </c>
      <c r="V94">
        <f t="shared" si="54"/>
        <v>4.5720000000000003E-5</v>
      </c>
      <c r="W94">
        <f t="shared" si="55"/>
        <v>4.5720000000000003E-5</v>
      </c>
      <c r="X94">
        <f t="shared" si="56"/>
        <v>4.5720000000000003E-5</v>
      </c>
      <c r="Y94" s="38">
        <f t="shared" si="57"/>
        <v>0.24117300000000003</v>
      </c>
      <c r="Z94">
        <f t="shared" si="44"/>
        <v>0</v>
      </c>
      <c r="AE94">
        <f t="shared" si="80"/>
        <v>2104</v>
      </c>
      <c r="AF94">
        <f t="shared" si="58"/>
        <v>2040</v>
      </c>
      <c r="AG94" cm="1">
        <f t="array" ref="AG94">IF(AF94&gt;=MAX($D$3:$D$100),MAX($D$3:$D$100),IF(AE94&lt;$D$3,$D$3,INDEX($D$3:$D$100,MATCH(AE94,$D$3:$D$100)+1)))</f>
        <v>2040</v>
      </c>
      <c r="AH94">
        <f t="shared" si="59"/>
        <v>4.572E-4</v>
      </c>
      <c r="AI94">
        <f t="shared" si="60"/>
        <v>4.572E-4</v>
      </c>
      <c r="AJ94">
        <f t="shared" si="61"/>
        <v>4.572E-4</v>
      </c>
      <c r="AK94" s="38">
        <f t="shared" si="62"/>
        <v>2.4117299999999999</v>
      </c>
      <c r="AL94">
        <f t="shared" si="45"/>
        <v>0</v>
      </c>
      <c r="AN94" s="1" t="str" cm="1">
        <f t="array" ref="AN94">IF(INDEX(Utilities!94:94,$B$15)="","",INDEX(Utilities!94:94,$B$15))</f>
        <v/>
      </c>
      <c r="AO94" s="1" t="str" cm="1">
        <f t="array" ref="AO94">IF(INDEX(Utilities!94:94,$B$15 + 4)="","",INDEX(Utilities!94:94,$B$15 + 4))</f>
        <v/>
      </c>
      <c r="AQ94">
        <f t="shared" si="81"/>
        <v>2104</v>
      </c>
      <c r="AR94">
        <f t="shared" si="63"/>
        <v>2040</v>
      </c>
      <c r="AS94" cm="1">
        <f t="array" ref="AS94">IF(AR94&gt;=MAX($D$3:$D$100),MAX($D$3:$D$100),IF(AQ94&lt;$D$3,$D$3,INDEX($D$3:$D$100,MATCH(AQ94,$D$3:$D$100)+1)))</f>
        <v>2040</v>
      </c>
      <c r="AT94">
        <f t="shared" si="64"/>
        <v>9.6840000000000001E-5</v>
      </c>
      <c r="AU94">
        <f t="shared" si="65"/>
        <v>9.6840000000000001E-5</v>
      </c>
      <c r="AV94">
        <f t="shared" si="66"/>
        <v>9.6840000000000001E-5</v>
      </c>
      <c r="AW94" s="38">
        <f t="shared" si="67"/>
        <v>0.51083100000000004</v>
      </c>
      <c r="AX94">
        <f t="shared" si="46"/>
        <v>0</v>
      </c>
      <c r="AZ94" s="1" t="str" cm="1">
        <f t="array" ref="AZ94">IF(INDEX(Utilities!94:94,$B$15)="","",INDEX(Utilities!94:94,$B$15))</f>
        <v/>
      </c>
      <c r="BA94" s="1" t="str" cm="1">
        <f t="array" ref="BA94">IF(INDEX(Utilities!94:94,$B$15 + 5)="","",INDEX(Utilities!94:94,$B$15 + 5))</f>
        <v/>
      </c>
      <c r="BC94">
        <f t="shared" si="82"/>
        <v>2104</v>
      </c>
      <c r="BD94">
        <f t="shared" si="68"/>
        <v>2040</v>
      </c>
      <c r="BE94" cm="1">
        <f t="array" ref="BE94">IF(BD94&gt;=MAX($D$3:$D$100),MAX($D$3:$D$100),IF(BC94&lt;$D$3,$D$3,INDEX($D$3:$D$100,MATCH(BC94,$D$3:$D$100)+1)))</f>
        <v>2040</v>
      </c>
      <c r="BF94">
        <f t="shared" si="69"/>
        <v>0.61919999999999997</v>
      </c>
      <c r="BG94">
        <f t="shared" si="70"/>
        <v>0.61919999999999997</v>
      </c>
      <c r="BH94">
        <f t="shared" si="71"/>
        <v>0.61919999999999997</v>
      </c>
      <c r="BI94" s="38">
        <f t="shared" si="72"/>
        <v>3266.2799999999997</v>
      </c>
      <c r="BJ94">
        <f t="shared" si="47"/>
        <v>0</v>
      </c>
      <c r="BL94" s="1" t="str" cm="1">
        <f t="array" ref="BL94">IF(INDEX(Utilities!94:94,$B$15)="","",INDEX(Utilities!94:94,$B$15))</f>
        <v/>
      </c>
      <c r="BM94" s="1" t="str" cm="1">
        <f t="array" ref="BM94">IF(INDEX(Utilities!94:94,$B$15 + 6)="","",INDEX(Utilities!94:94,$B$15 + 6))</f>
        <v/>
      </c>
      <c r="BO94">
        <f t="shared" si="83"/>
        <v>2104</v>
      </c>
      <c r="BP94">
        <f t="shared" si="73"/>
        <v>2040</v>
      </c>
      <c r="BQ94" cm="1">
        <f t="array" ref="BQ94">IF(BP94&gt;=MAX($D$3:$D$100),MAX($D$3:$D$100),IF(BO94&lt;$D$3,$D$3,INDEX($D$3:$D$100,MATCH(BO94,$D$3:$D$100)+1)))</f>
        <v>2040</v>
      </c>
      <c r="BR94">
        <f t="shared" si="74"/>
        <v>4.5396000000000001</v>
      </c>
      <c r="BS94">
        <f t="shared" si="75"/>
        <v>4.5396000000000001</v>
      </c>
      <c r="BT94">
        <f t="shared" si="76"/>
        <v>4.5396000000000001</v>
      </c>
      <c r="BU94" s="38">
        <f t="shared" si="77"/>
        <v>23946.39</v>
      </c>
      <c r="BV94">
        <f t="shared" si="48"/>
        <v>0</v>
      </c>
    </row>
    <row r="95" spans="7:74" x14ac:dyDescent="0.25">
      <c r="G95">
        <f t="shared" si="78"/>
        <v>2105</v>
      </c>
      <c r="H95">
        <f t="shared" si="49"/>
        <v>2040</v>
      </c>
      <c r="I95" cm="1">
        <f t="array" ref="I95">IF(H95&gt;=MAX($D$3:$D$100),MAX($D$3:$D$100),IF(G95&lt;$D$3,$D$3,INDEX($D$3:$D$100,MATCH(G95,$D$3:$D$100)+1)))</f>
        <v>2040</v>
      </c>
      <c r="J95">
        <f t="shared" si="50"/>
        <v>6.8040000000000003E-2</v>
      </c>
      <c r="K95">
        <f t="shared" si="51"/>
        <v>6.8040000000000003E-2</v>
      </c>
      <c r="L95">
        <f t="shared" si="52"/>
        <v>6.8040000000000003E-2</v>
      </c>
      <c r="M95" s="38">
        <f t="shared" si="42"/>
        <v>358.911</v>
      </c>
      <c r="N95">
        <f t="shared" si="43"/>
        <v>0</v>
      </c>
      <c r="P95" s="1" t="str" cm="1">
        <f t="array" ref="P95">IF(INDEX(Utilities!95:95,$B$15)="","",INDEX(Utilities!95:95,$B$15))</f>
        <v/>
      </c>
      <c r="Q95" s="1" t="str" cm="1">
        <f t="array" ref="Q95">IF(INDEX(Utilities!95:95,$B$15 + 2)="","",INDEX(Utilities!95:95,$B$15 + 2))</f>
        <v/>
      </c>
      <c r="S95">
        <f t="shared" si="79"/>
        <v>2105</v>
      </c>
      <c r="T95">
        <f t="shared" si="53"/>
        <v>2040</v>
      </c>
      <c r="U95" cm="1">
        <f t="array" ref="U95">IF(T95&gt;=MAX($D$3:$D$100),MAX($D$3:$D$100),IF(S95&lt;$D$3,$D$3,INDEX($D$3:$D$100,MATCH(S95,$D$3:$D$100)+1)))</f>
        <v>2040</v>
      </c>
      <c r="V95">
        <f t="shared" si="54"/>
        <v>4.5720000000000003E-5</v>
      </c>
      <c r="W95">
        <f t="shared" si="55"/>
        <v>4.5720000000000003E-5</v>
      </c>
      <c r="X95">
        <f t="shared" si="56"/>
        <v>4.5720000000000003E-5</v>
      </c>
      <c r="Y95" s="38">
        <f t="shared" si="57"/>
        <v>0.24117300000000003</v>
      </c>
      <c r="Z95">
        <f t="shared" si="44"/>
        <v>0</v>
      </c>
      <c r="AE95">
        <f t="shared" si="80"/>
        <v>2105</v>
      </c>
      <c r="AF95">
        <f t="shared" si="58"/>
        <v>2040</v>
      </c>
      <c r="AG95" cm="1">
        <f t="array" ref="AG95">IF(AF95&gt;=MAX($D$3:$D$100),MAX($D$3:$D$100),IF(AE95&lt;$D$3,$D$3,INDEX($D$3:$D$100,MATCH(AE95,$D$3:$D$100)+1)))</f>
        <v>2040</v>
      </c>
      <c r="AH95">
        <f t="shared" si="59"/>
        <v>4.572E-4</v>
      </c>
      <c r="AI95">
        <f t="shared" si="60"/>
        <v>4.572E-4</v>
      </c>
      <c r="AJ95">
        <f t="shared" si="61"/>
        <v>4.572E-4</v>
      </c>
      <c r="AK95" s="38">
        <f t="shared" si="62"/>
        <v>2.4117299999999999</v>
      </c>
      <c r="AL95">
        <f t="shared" si="45"/>
        <v>0</v>
      </c>
      <c r="AN95" s="1" t="str" cm="1">
        <f t="array" ref="AN95">IF(INDEX(Utilities!95:95,$B$15)="","",INDEX(Utilities!95:95,$B$15))</f>
        <v/>
      </c>
      <c r="AO95" s="1" t="str" cm="1">
        <f t="array" ref="AO95">IF(INDEX(Utilities!95:95,$B$15 + 4)="","",INDEX(Utilities!95:95,$B$15 + 4))</f>
        <v/>
      </c>
      <c r="AQ95">
        <f t="shared" si="81"/>
        <v>2105</v>
      </c>
      <c r="AR95">
        <f t="shared" si="63"/>
        <v>2040</v>
      </c>
      <c r="AS95" cm="1">
        <f t="array" ref="AS95">IF(AR95&gt;=MAX($D$3:$D$100),MAX($D$3:$D$100),IF(AQ95&lt;$D$3,$D$3,INDEX($D$3:$D$100,MATCH(AQ95,$D$3:$D$100)+1)))</f>
        <v>2040</v>
      </c>
      <c r="AT95">
        <f t="shared" si="64"/>
        <v>9.6840000000000001E-5</v>
      </c>
      <c r="AU95">
        <f t="shared" si="65"/>
        <v>9.6840000000000001E-5</v>
      </c>
      <c r="AV95">
        <f t="shared" si="66"/>
        <v>9.6840000000000001E-5</v>
      </c>
      <c r="AW95" s="38">
        <f t="shared" si="67"/>
        <v>0.51083100000000004</v>
      </c>
      <c r="AX95">
        <f t="shared" si="46"/>
        <v>0</v>
      </c>
      <c r="AZ95" s="1" t="str" cm="1">
        <f t="array" ref="AZ95">IF(INDEX(Utilities!95:95,$B$15)="","",INDEX(Utilities!95:95,$B$15))</f>
        <v/>
      </c>
      <c r="BA95" s="1" t="str" cm="1">
        <f t="array" ref="BA95">IF(INDEX(Utilities!95:95,$B$15 + 5)="","",INDEX(Utilities!95:95,$B$15 + 5))</f>
        <v/>
      </c>
      <c r="BC95">
        <f t="shared" si="82"/>
        <v>2105</v>
      </c>
      <c r="BD95">
        <f t="shared" si="68"/>
        <v>2040</v>
      </c>
      <c r="BE95" cm="1">
        <f t="array" ref="BE95">IF(BD95&gt;=MAX($D$3:$D$100),MAX($D$3:$D$100),IF(BC95&lt;$D$3,$D$3,INDEX($D$3:$D$100,MATCH(BC95,$D$3:$D$100)+1)))</f>
        <v>2040</v>
      </c>
      <c r="BF95">
        <f t="shared" si="69"/>
        <v>0.61919999999999997</v>
      </c>
      <c r="BG95">
        <f t="shared" si="70"/>
        <v>0.61919999999999997</v>
      </c>
      <c r="BH95">
        <f t="shared" si="71"/>
        <v>0.61919999999999997</v>
      </c>
      <c r="BI95" s="38">
        <f t="shared" si="72"/>
        <v>3266.2799999999997</v>
      </c>
      <c r="BJ95">
        <f t="shared" si="47"/>
        <v>0</v>
      </c>
      <c r="BL95" s="1" t="str" cm="1">
        <f t="array" ref="BL95">IF(INDEX(Utilities!95:95,$B$15)="","",INDEX(Utilities!95:95,$B$15))</f>
        <v/>
      </c>
      <c r="BM95" s="1" t="str" cm="1">
        <f t="array" ref="BM95">IF(INDEX(Utilities!95:95,$B$15 + 6)="","",INDEX(Utilities!95:95,$B$15 + 6))</f>
        <v/>
      </c>
      <c r="BO95">
        <f t="shared" si="83"/>
        <v>2105</v>
      </c>
      <c r="BP95">
        <f t="shared" si="73"/>
        <v>2040</v>
      </c>
      <c r="BQ95" cm="1">
        <f t="array" ref="BQ95">IF(BP95&gt;=MAX($D$3:$D$100),MAX($D$3:$D$100),IF(BO95&lt;$D$3,$D$3,INDEX($D$3:$D$100,MATCH(BO95,$D$3:$D$100)+1)))</f>
        <v>2040</v>
      </c>
      <c r="BR95">
        <f t="shared" si="74"/>
        <v>4.5396000000000001</v>
      </c>
      <c r="BS95">
        <f t="shared" si="75"/>
        <v>4.5396000000000001</v>
      </c>
      <c r="BT95">
        <f t="shared" si="76"/>
        <v>4.5396000000000001</v>
      </c>
      <c r="BU95" s="38">
        <f t="shared" si="77"/>
        <v>23946.39</v>
      </c>
      <c r="BV95">
        <f t="shared" si="48"/>
        <v>0</v>
      </c>
    </row>
    <row r="96" spans="7:74" x14ac:dyDescent="0.25">
      <c r="G96">
        <f t="shared" si="78"/>
        <v>2106</v>
      </c>
      <c r="H96">
        <f t="shared" si="49"/>
        <v>2040</v>
      </c>
      <c r="I96" cm="1">
        <f t="array" ref="I96">IF(H96&gt;=MAX($D$3:$D$100),MAX($D$3:$D$100),IF(G96&lt;$D$3,$D$3,INDEX($D$3:$D$100,MATCH(G96,$D$3:$D$100)+1)))</f>
        <v>2040</v>
      </c>
      <c r="J96">
        <f t="shared" si="50"/>
        <v>6.8040000000000003E-2</v>
      </c>
      <c r="K96">
        <f t="shared" si="51"/>
        <v>6.8040000000000003E-2</v>
      </c>
      <c r="L96">
        <f t="shared" si="52"/>
        <v>6.8040000000000003E-2</v>
      </c>
      <c r="M96" s="38">
        <f t="shared" si="42"/>
        <v>358.911</v>
      </c>
      <c r="N96">
        <f t="shared" si="43"/>
        <v>0</v>
      </c>
      <c r="P96" s="1" t="str" cm="1">
        <f t="array" ref="P96">IF(INDEX(Utilities!96:96,$B$15)="","",INDEX(Utilities!96:96,$B$15))</f>
        <v/>
      </c>
      <c r="Q96" s="1" t="str" cm="1">
        <f t="array" ref="Q96">IF(INDEX(Utilities!96:96,$B$15 + 2)="","",INDEX(Utilities!96:96,$B$15 + 2))</f>
        <v/>
      </c>
      <c r="S96">
        <f t="shared" si="79"/>
        <v>2106</v>
      </c>
      <c r="T96">
        <f t="shared" si="53"/>
        <v>2040</v>
      </c>
      <c r="U96" cm="1">
        <f t="array" ref="U96">IF(T96&gt;=MAX($D$3:$D$100),MAX($D$3:$D$100),IF(S96&lt;$D$3,$D$3,INDEX($D$3:$D$100,MATCH(S96,$D$3:$D$100)+1)))</f>
        <v>2040</v>
      </c>
      <c r="V96">
        <f t="shared" si="54"/>
        <v>4.5720000000000003E-5</v>
      </c>
      <c r="W96">
        <f t="shared" si="55"/>
        <v>4.5720000000000003E-5</v>
      </c>
      <c r="X96">
        <f t="shared" si="56"/>
        <v>4.5720000000000003E-5</v>
      </c>
      <c r="Y96" s="38">
        <f t="shared" si="57"/>
        <v>0.24117300000000003</v>
      </c>
      <c r="Z96">
        <f t="shared" si="44"/>
        <v>0</v>
      </c>
      <c r="AE96">
        <f t="shared" si="80"/>
        <v>2106</v>
      </c>
      <c r="AF96">
        <f t="shared" si="58"/>
        <v>2040</v>
      </c>
      <c r="AG96" cm="1">
        <f t="array" ref="AG96">IF(AF96&gt;=MAX($D$3:$D$100),MAX($D$3:$D$100),IF(AE96&lt;$D$3,$D$3,INDEX($D$3:$D$100,MATCH(AE96,$D$3:$D$100)+1)))</f>
        <v>2040</v>
      </c>
      <c r="AH96">
        <f t="shared" si="59"/>
        <v>4.572E-4</v>
      </c>
      <c r="AI96">
        <f t="shared" si="60"/>
        <v>4.572E-4</v>
      </c>
      <c r="AJ96">
        <f t="shared" si="61"/>
        <v>4.572E-4</v>
      </c>
      <c r="AK96" s="38">
        <f t="shared" si="62"/>
        <v>2.4117299999999999</v>
      </c>
      <c r="AL96">
        <f t="shared" si="45"/>
        <v>0</v>
      </c>
      <c r="AN96" s="1" t="str" cm="1">
        <f t="array" ref="AN96">IF(INDEX(Utilities!96:96,$B$15)="","",INDEX(Utilities!96:96,$B$15))</f>
        <v/>
      </c>
      <c r="AO96" s="1" t="str" cm="1">
        <f t="array" ref="AO96">IF(INDEX(Utilities!96:96,$B$15 + 4)="","",INDEX(Utilities!96:96,$B$15 + 4))</f>
        <v/>
      </c>
      <c r="AQ96">
        <f t="shared" si="81"/>
        <v>2106</v>
      </c>
      <c r="AR96">
        <f t="shared" si="63"/>
        <v>2040</v>
      </c>
      <c r="AS96" cm="1">
        <f t="array" ref="AS96">IF(AR96&gt;=MAX($D$3:$D$100),MAX($D$3:$D$100),IF(AQ96&lt;$D$3,$D$3,INDEX($D$3:$D$100,MATCH(AQ96,$D$3:$D$100)+1)))</f>
        <v>2040</v>
      </c>
      <c r="AT96">
        <f t="shared" si="64"/>
        <v>9.6840000000000001E-5</v>
      </c>
      <c r="AU96">
        <f t="shared" si="65"/>
        <v>9.6840000000000001E-5</v>
      </c>
      <c r="AV96">
        <f t="shared" si="66"/>
        <v>9.6840000000000001E-5</v>
      </c>
      <c r="AW96" s="38">
        <f t="shared" si="67"/>
        <v>0.51083100000000004</v>
      </c>
      <c r="AX96">
        <f t="shared" si="46"/>
        <v>0</v>
      </c>
      <c r="AZ96" s="1" t="str" cm="1">
        <f t="array" ref="AZ96">IF(INDEX(Utilities!96:96,$B$15)="","",INDEX(Utilities!96:96,$B$15))</f>
        <v/>
      </c>
      <c r="BA96" s="1" t="str" cm="1">
        <f t="array" ref="BA96">IF(INDEX(Utilities!96:96,$B$15 + 5)="","",INDEX(Utilities!96:96,$B$15 + 5))</f>
        <v/>
      </c>
      <c r="BC96">
        <f t="shared" si="82"/>
        <v>2106</v>
      </c>
      <c r="BD96">
        <f t="shared" si="68"/>
        <v>2040</v>
      </c>
      <c r="BE96" cm="1">
        <f t="array" ref="BE96">IF(BD96&gt;=MAX($D$3:$D$100),MAX($D$3:$D$100),IF(BC96&lt;$D$3,$D$3,INDEX($D$3:$D$100,MATCH(BC96,$D$3:$D$100)+1)))</f>
        <v>2040</v>
      </c>
      <c r="BF96">
        <f t="shared" si="69"/>
        <v>0.61919999999999997</v>
      </c>
      <c r="BG96">
        <f t="shared" si="70"/>
        <v>0.61919999999999997</v>
      </c>
      <c r="BH96">
        <f t="shared" si="71"/>
        <v>0.61919999999999997</v>
      </c>
      <c r="BI96" s="38">
        <f t="shared" si="72"/>
        <v>3266.2799999999997</v>
      </c>
      <c r="BJ96">
        <f t="shared" si="47"/>
        <v>0</v>
      </c>
      <c r="BL96" s="1" t="str" cm="1">
        <f t="array" ref="BL96">IF(INDEX(Utilities!96:96,$B$15)="","",INDEX(Utilities!96:96,$B$15))</f>
        <v/>
      </c>
      <c r="BM96" s="1" t="str" cm="1">
        <f t="array" ref="BM96">IF(INDEX(Utilities!96:96,$B$15 + 6)="","",INDEX(Utilities!96:96,$B$15 + 6))</f>
        <v/>
      </c>
      <c r="BO96">
        <f t="shared" si="83"/>
        <v>2106</v>
      </c>
      <c r="BP96">
        <f t="shared" si="73"/>
        <v>2040</v>
      </c>
      <c r="BQ96" cm="1">
        <f t="array" ref="BQ96">IF(BP96&gt;=MAX($D$3:$D$100),MAX($D$3:$D$100),IF(BO96&lt;$D$3,$D$3,INDEX($D$3:$D$100,MATCH(BO96,$D$3:$D$100)+1)))</f>
        <v>2040</v>
      </c>
      <c r="BR96">
        <f t="shared" si="74"/>
        <v>4.5396000000000001</v>
      </c>
      <c r="BS96">
        <f t="shared" si="75"/>
        <v>4.5396000000000001</v>
      </c>
      <c r="BT96">
        <f t="shared" si="76"/>
        <v>4.5396000000000001</v>
      </c>
      <c r="BU96" s="38">
        <f t="shared" si="77"/>
        <v>23946.39</v>
      </c>
      <c r="BV96">
        <f t="shared" si="48"/>
        <v>0</v>
      </c>
    </row>
    <row r="97" spans="7:74" x14ac:dyDescent="0.25">
      <c r="G97">
        <f t="shared" si="78"/>
        <v>2107</v>
      </c>
      <c r="H97">
        <f t="shared" si="49"/>
        <v>2040</v>
      </c>
      <c r="I97" cm="1">
        <f t="array" ref="I97">IF(H97&gt;=MAX($D$3:$D$100),MAX($D$3:$D$100),IF(G97&lt;$D$3,$D$3,INDEX($D$3:$D$100,MATCH(G97,$D$3:$D$100)+1)))</f>
        <v>2040</v>
      </c>
      <c r="J97">
        <f t="shared" si="50"/>
        <v>6.8040000000000003E-2</v>
      </c>
      <c r="K97">
        <f t="shared" si="51"/>
        <v>6.8040000000000003E-2</v>
      </c>
      <c r="L97">
        <f t="shared" si="52"/>
        <v>6.8040000000000003E-2</v>
      </c>
      <c r="M97" s="38">
        <f t="shared" si="42"/>
        <v>358.911</v>
      </c>
      <c r="N97">
        <f t="shared" si="43"/>
        <v>0</v>
      </c>
      <c r="P97" s="1" t="str" cm="1">
        <f t="array" ref="P97">IF(INDEX(Utilities!97:97,$B$15)="","",INDEX(Utilities!97:97,$B$15))</f>
        <v/>
      </c>
      <c r="Q97" s="1" t="str" cm="1">
        <f t="array" ref="Q97">IF(INDEX(Utilities!97:97,$B$15 + 2)="","",INDEX(Utilities!97:97,$B$15 + 2))</f>
        <v/>
      </c>
      <c r="S97">
        <f t="shared" si="79"/>
        <v>2107</v>
      </c>
      <c r="T97">
        <f t="shared" si="53"/>
        <v>2040</v>
      </c>
      <c r="U97" cm="1">
        <f t="array" ref="U97">IF(T97&gt;=MAX($D$3:$D$100),MAX($D$3:$D$100),IF(S97&lt;$D$3,$D$3,INDEX($D$3:$D$100,MATCH(S97,$D$3:$D$100)+1)))</f>
        <v>2040</v>
      </c>
      <c r="V97">
        <f t="shared" si="54"/>
        <v>4.5720000000000003E-5</v>
      </c>
      <c r="W97">
        <f t="shared" si="55"/>
        <v>4.5720000000000003E-5</v>
      </c>
      <c r="X97">
        <f t="shared" si="56"/>
        <v>4.5720000000000003E-5</v>
      </c>
      <c r="Y97" s="38">
        <f t="shared" si="57"/>
        <v>0.24117300000000003</v>
      </c>
      <c r="Z97">
        <f t="shared" si="44"/>
        <v>0</v>
      </c>
      <c r="AE97">
        <f t="shared" si="80"/>
        <v>2107</v>
      </c>
      <c r="AF97">
        <f t="shared" si="58"/>
        <v>2040</v>
      </c>
      <c r="AG97" cm="1">
        <f t="array" ref="AG97">IF(AF97&gt;=MAX($D$3:$D$100),MAX($D$3:$D$100),IF(AE97&lt;$D$3,$D$3,INDEX($D$3:$D$100,MATCH(AE97,$D$3:$D$100)+1)))</f>
        <v>2040</v>
      </c>
      <c r="AH97">
        <f t="shared" si="59"/>
        <v>4.572E-4</v>
      </c>
      <c r="AI97">
        <f t="shared" si="60"/>
        <v>4.572E-4</v>
      </c>
      <c r="AJ97">
        <f t="shared" si="61"/>
        <v>4.572E-4</v>
      </c>
      <c r="AK97" s="38">
        <f t="shared" si="62"/>
        <v>2.4117299999999999</v>
      </c>
      <c r="AL97">
        <f t="shared" si="45"/>
        <v>0</v>
      </c>
      <c r="AN97" s="1" t="str" cm="1">
        <f t="array" ref="AN97">IF(INDEX(Utilities!97:97,$B$15)="","",INDEX(Utilities!97:97,$B$15))</f>
        <v/>
      </c>
      <c r="AO97" s="1" t="str" cm="1">
        <f t="array" ref="AO97">IF(INDEX(Utilities!97:97,$B$15 + 4)="","",INDEX(Utilities!97:97,$B$15 + 4))</f>
        <v/>
      </c>
      <c r="AQ97">
        <f t="shared" si="81"/>
        <v>2107</v>
      </c>
      <c r="AR97">
        <f t="shared" si="63"/>
        <v>2040</v>
      </c>
      <c r="AS97" cm="1">
        <f t="array" ref="AS97">IF(AR97&gt;=MAX($D$3:$D$100),MAX($D$3:$D$100),IF(AQ97&lt;$D$3,$D$3,INDEX($D$3:$D$100,MATCH(AQ97,$D$3:$D$100)+1)))</f>
        <v>2040</v>
      </c>
      <c r="AT97">
        <f t="shared" si="64"/>
        <v>9.6840000000000001E-5</v>
      </c>
      <c r="AU97">
        <f t="shared" si="65"/>
        <v>9.6840000000000001E-5</v>
      </c>
      <c r="AV97">
        <f t="shared" si="66"/>
        <v>9.6840000000000001E-5</v>
      </c>
      <c r="AW97" s="38">
        <f t="shared" si="67"/>
        <v>0.51083100000000004</v>
      </c>
      <c r="AX97">
        <f t="shared" si="46"/>
        <v>0</v>
      </c>
      <c r="AZ97" s="1" t="str" cm="1">
        <f t="array" ref="AZ97">IF(INDEX(Utilities!97:97,$B$15)="","",INDEX(Utilities!97:97,$B$15))</f>
        <v/>
      </c>
      <c r="BA97" s="1" t="str" cm="1">
        <f t="array" ref="BA97">IF(INDEX(Utilities!97:97,$B$15 + 5)="","",INDEX(Utilities!97:97,$B$15 + 5))</f>
        <v/>
      </c>
      <c r="BC97">
        <f t="shared" si="82"/>
        <v>2107</v>
      </c>
      <c r="BD97">
        <f t="shared" si="68"/>
        <v>2040</v>
      </c>
      <c r="BE97" cm="1">
        <f t="array" ref="BE97">IF(BD97&gt;=MAX($D$3:$D$100),MAX($D$3:$D$100),IF(BC97&lt;$D$3,$D$3,INDEX($D$3:$D$100,MATCH(BC97,$D$3:$D$100)+1)))</f>
        <v>2040</v>
      </c>
      <c r="BF97">
        <f t="shared" si="69"/>
        <v>0.61919999999999997</v>
      </c>
      <c r="BG97">
        <f t="shared" si="70"/>
        <v>0.61919999999999997</v>
      </c>
      <c r="BH97">
        <f t="shared" si="71"/>
        <v>0.61919999999999997</v>
      </c>
      <c r="BI97" s="38">
        <f t="shared" si="72"/>
        <v>3266.2799999999997</v>
      </c>
      <c r="BJ97">
        <f t="shared" si="47"/>
        <v>0</v>
      </c>
      <c r="BL97" s="1" t="str" cm="1">
        <f t="array" ref="BL97">IF(INDEX(Utilities!97:97,$B$15)="","",INDEX(Utilities!97:97,$B$15))</f>
        <v/>
      </c>
      <c r="BM97" s="1" t="str" cm="1">
        <f t="array" ref="BM97">IF(INDEX(Utilities!97:97,$B$15 + 6)="","",INDEX(Utilities!97:97,$B$15 + 6))</f>
        <v/>
      </c>
      <c r="BO97">
        <f t="shared" si="83"/>
        <v>2107</v>
      </c>
      <c r="BP97">
        <f t="shared" si="73"/>
        <v>2040</v>
      </c>
      <c r="BQ97" cm="1">
        <f t="array" ref="BQ97">IF(BP97&gt;=MAX($D$3:$D$100),MAX($D$3:$D$100),IF(BO97&lt;$D$3,$D$3,INDEX($D$3:$D$100,MATCH(BO97,$D$3:$D$100)+1)))</f>
        <v>2040</v>
      </c>
      <c r="BR97">
        <f t="shared" si="74"/>
        <v>4.5396000000000001</v>
      </c>
      <c r="BS97">
        <f t="shared" si="75"/>
        <v>4.5396000000000001</v>
      </c>
      <c r="BT97">
        <f t="shared" si="76"/>
        <v>4.5396000000000001</v>
      </c>
      <c r="BU97" s="38">
        <f t="shared" si="77"/>
        <v>23946.39</v>
      </c>
      <c r="BV97">
        <f t="shared" si="48"/>
        <v>0</v>
      </c>
    </row>
    <row r="98" spans="7:74" x14ac:dyDescent="0.25">
      <c r="G98">
        <f t="shared" si="78"/>
        <v>2108</v>
      </c>
      <c r="H98">
        <f t="shared" si="49"/>
        <v>2040</v>
      </c>
      <c r="I98" cm="1">
        <f t="array" ref="I98">IF(H98&gt;=MAX($D$3:$D$100),MAX($D$3:$D$100),IF(G98&lt;$D$3,$D$3,INDEX($D$3:$D$100,MATCH(G98,$D$3:$D$100)+1)))</f>
        <v>2040</v>
      </c>
      <c r="J98">
        <f t="shared" si="50"/>
        <v>6.8040000000000003E-2</v>
      </c>
      <c r="K98">
        <f t="shared" si="51"/>
        <v>6.8040000000000003E-2</v>
      </c>
      <c r="L98">
        <f t="shared" si="52"/>
        <v>6.8040000000000003E-2</v>
      </c>
      <c r="M98" s="38">
        <f t="shared" si="42"/>
        <v>358.911</v>
      </c>
      <c r="N98">
        <f t="shared" si="43"/>
        <v>0</v>
      </c>
      <c r="P98" s="1" t="str" cm="1">
        <f t="array" ref="P98">IF(INDEX(Utilities!98:98,$B$15)="","",INDEX(Utilities!98:98,$B$15))</f>
        <v/>
      </c>
      <c r="Q98" s="1" t="str" cm="1">
        <f t="array" ref="Q98">IF(INDEX(Utilities!98:98,$B$15 + 2)="","",INDEX(Utilities!98:98,$B$15 + 2))</f>
        <v/>
      </c>
      <c r="S98">
        <f t="shared" si="79"/>
        <v>2108</v>
      </c>
      <c r="T98">
        <f t="shared" si="53"/>
        <v>2040</v>
      </c>
      <c r="U98" cm="1">
        <f t="array" ref="U98">IF(T98&gt;=MAX($D$3:$D$100),MAX($D$3:$D$100),IF(S98&lt;$D$3,$D$3,INDEX($D$3:$D$100,MATCH(S98,$D$3:$D$100)+1)))</f>
        <v>2040</v>
      </c>
      <c r="V98">
        <f t="shared" si="54"/>
        <v>4.5720000000000003E-5</v>
      </c>
      <c r="W98">
        <f t="shared" si="55"/>
        <v>4.5720000000000003E-5</v>
      </c>
      <c r="X98">
        <f t="shared" si="56"/>
        <v>4.5720000000000003E-5</v>
      </c>
      <c r="Y98" s="38">
        <f t="shared" si="57"/>
        <v>0.24117300000000003</v>
      </c>
      <c r="Z98">
        <f t="shared" si="44"/>
        <v>0</v>
      </c>
      <c r="AE98">
        <f t="shared" si="80"/>
        <v>2108</v>
      </c>
      <c r="AF98">
        <f t="shared" si="58"/>
        <v>2040</v>
      </c>
      <c r="AG98" cm="1">
        <f t="array" ref="AG98">IF(AF98&gt;=MAX($D$3:$D$100),MAX($D$3:$D$100),IF(AE98&lt;$D$3,$D$3,INDEX($D$3:$D$100,MATCH(AE98,$D$3:$D$100)+1)))</f>
        <v>2040</v>
      </c>
      <c r="AH98">
        <f t="shared" si="59"/>
        <v>4.572E-4</v>
      </c>
      <c r="AI98">
        <f t="shared" si="60"/>
        <v>4.572E-4</v>
      </c>
      <c r="AJ98">
        <f t="shared" si="61"/>
        <v>4.572E-4</v>
      </c>
      <c r="AK98" s="38">
        <f t="shared" si="62"/>
        <v>2.4117299999999999</v>
      </c>
      <c r="AL98">
        <f t="shared" si="45"/>
        <v>0</v>
      </c>
      <c r="AN98" s="1" t="str" cm="1">
        <f t="array" ref="AN98">IF(INDEX(Utilities!98:98,$B$15)="","",INDEX(Utilities!98:98,$B$15))</f>
        <v/>
      </c>
      <c r="AO98" s="1" t="str" cm="1">
        <f t="array" ref="AO98">IF(INDEX(Utilities!98:98,$B$15 + 4)="","",INDEX(Utilities!98:98,$B$15 + 4))</f>
        <v/>
      </c>
      <c r="AQ98">
        <f t="shared" si="81"/>
        <v>2108</v>
      </c>
      <c r="AR98">
        <f t="shared" si="63"/>
        <v>2040</v>
      </c>
      <c r="AS98" cm="1">
        <f t="array" ref="AS98">IF(AR98&gt;=MAX($D$3:$D$100),MAX($D$3:$D$100),IF(AQ98&lt;$D$3,$D$3,INDEX($D$3:$D$100,MATCH(AQ98,$D$3:$D$100)+1)))</f>
        <v>2040</v>
      </c>
      <c r="AT98">
        <f t="shared" si="64"/>
        <v>9.6840000000000001E-5</v>
      </c>
      <c r="AU98">
        <f t="shared" si="65"/>
        <v>9.6840000000000001E-5</v>
      </c>
      <c r="AV98">
        <f t="shared" si="66"/>
        <v>9.6840000000000001E-5</v>
      </c>
      <c r="AW98" s="38">
        <f t="shared" si="67"/>
        <v>0.51083100000000004</v>
      </c>
      <c r="AX98">
        <f t="shared" si="46"/>
        <v>0</v>
      </c>
      <c r="AZ98" s="1" t="str" cm="1">
        <f t="array" ref="AZ98">IF(INDEX(Utilities!98:98,$B$15)="","",INDEX(Utilities!98:98,$B$15))</f>
        <v/>
      </c>
      <c r="BA98" s="1" t="str" cm="1">
        <f t="array" ref="BA98">IF(INDEX(Utilities!98:98,$B$15 + 5)="","",INDEX(Utilities!98:98,$B$15 + 5))</f>
        <v/>
      </c>
      <c r="BC98">
        <f t="shared" si="82"/>
        <v>2108</v>
      </c>
      <c r="BD98">
        <f t="shared" si="68"/>
        <v>2040</v>
      </c>
      <c r="BE98" cm="1">
        <f t="array" ref="BE98">IF(BD98&gt;=MAX($D$3:$D$100),MAX($D$3:$D$100),IF(BC98&lt;$D$3,$D$3,INDEX($D$3:$D$100,MATCH(BC98,$D$3:$D$100)+1)))</f>
        <v>2040</v>
      </c>
      <c r="BF98">
        <f t="shared" si="69"/>
        <v>0.61919999999999997</v>
      </c>
      <c r="BG98">
        <f t="shared" si="70"/>
        <v>0.61919999999999997</v>
      </c>
      <c r="BH98">
        <f t="shared" si="71"/>
        <v>0.61919999999999997</v>
      </c>
      <c r="BI98" s="38">
        <f t="shared" si="72"/>
        <v>3266.2799999999997</v>
      </c>
      <c r="BJ98">
        <f t="shared" si="47"/>
        <v>0</v>
      </c>
      <c r="BL98" s="1" t="str" cm="1">
        <f t="array" ref="BL98">IF(INDEX(Utilities!98:98,$B$15)="","",INDEX(Utilities!98:98,$B$15))</f>
        <v/>
      </c>
      <c r="BM98" s="1" t="str" cm="1">
        <f t="array" ref="BM98">IF(INDEX(Utilities!98:98,$B$15 + 6)="","",INDEX(Utilities!98:98,$B$15 + 6))</f>
        <v/>
      </c>
      <c r="BO98">
        <f t="shared" si="83"/>
        <v>2108</v>
      </c>
      <c r="BP98">
        <f t="shared" si="73"/>
        <v>2040</v>
      </c>
      <c r="BQ98" cm="1">
        <f t="array" ref="BQ98">IF(BP98&gt;=MAX($D$3:$D$100),MAX($D$3:$D$100),IF(BO98&lt;$D$3,$D$3,INDEX($D$3:$D$100,MATCH(BO98,$D$3:$D$100)+1)))</f>
        <v>2040</v>
      </c>
      <c r="BR98">
        <f t="shared" si="74"/>
        <v>4.5396000000000001</v>
      </c>
      <c r="BS98">
        <f t="shared" si="75"/>
        <v>4.5396000000000001</v>
      </c>
      <c r="BT98">
        <f t="shared" si="76"/>
        <v>4.5396000000000001</v>
      </c>
      <c r="BU98" s="38">
        <f t="shared" si="77"/>
        <v>23946.39</v>
      </c>
      <c r="BV98">
        <f t="shared" si="48"/>
        <v>0</v>
      </c>
    </row>
    <row r="99" spans="7:74" x14ac:dyDescent="0.25">
      <c r="G99">
        <f t="shared" si="78"/>
        <v>2109</v>
      </c>
      <c r="H99">
        <f t="shared" si="49"/>
        <v>2040</v>
      </c>
      <c r="I99" cm="1">
        <f t="array" ref="I99">IF(H99&gt;=MAX($D$3:$D$100),MAX($D$3:$D$100),IF(G99&lt;$D$3,$D$3,INDEX($D$3:$D$100,MATCH(G99,$D$3:$D$100)+1)))</f>
        <v>2040</v>
      </c>
      <c r="J99">
        <f t="shared" si="50"/>
        <v>6.8040000000000003E-2</v>
      </c>
      <c r="K99">
        <f t="shared" si="51"/>
        <v>6.8040000000000003E-2</v>
      </c>
      <c r="L99">
        <f t="shared" si="52"/>
        <v>6.8040000000000003E-2</v>
      </c>
      <c r="M99" s="38">
        <f t="shared" si="42"/>
        <v>358.911</v>
      </c>
      <c r="N99">
        <f t="shared" si="43"/>
        <v>0</v>
      </c>
      <c r="P99" s="1" t="str" cm="1">
        <f t="array" ref="P99">IF(INDEX(Utilities!99:99,$B$15)="","",INDEX(Utilities!99:99,$B$15))</f>
        <v/>
      </c>
      <c r="Q99" s="1" t="str" cm="1">
        <f t="array" ref="Q99">IF(INDEX(Utilities!99:99,$B$15 + 2)="","",INDEX(Utilities!99:99,$B$15 + 2))</f>
        <v/>
      </c>
      <c r="S99">
        <f t="shared" si="79"/>
        <v>2109</v>
      </c>
      <c r="T99">
        <f t="shared" si="53"/>
        <v>2040</v>
      </c>
      <c r="U99" cm="1">
        <f t="array" ref="U99">IF(T99&gt;=MAX($D$3:$D$100),MAX($D$3:$D$100),IF(S99&lt;$D$3,$D$3,INDEX($D$3:$D$100,MATCH(S99,$D$3:$D$100)+1)))</f>
        <v>2040</v>
      </c>
      <c r="V99">
        <f t="shared" si="54"/>
        <v>4.5720000000000003E-5</v>
      </c>
      <c r="W99">
        <f t="shared" si="55"/>
        <v>4.5720000000000003E-5</v>
      </c>
      <c r="X99">
        <f t="shared" si="56"/>
        <v>4.5720000000000003E-5</v>
      </c>
      <c r="Y99" s="38">
        <f t="shared" si="57"/>
        <v>0.24117300000000003</v>
      </c>
      <c r="Z99">
        <f t="shared" si="44"/>
        <v>0</v>
      </c>
      <c r="AE99">
        <f t="shared" si="80"/>
        <v>2109</v>
      </c>
      <c r="AF99">
        <f t="shared" si="58"/>
        <v>2040</v>
      </c>
      <c r="AG99" cm="1">
        <f t="array" ref="AG99">IF(AF99&gt;=MAX($D$3:$D$100),MAX($D$3:$D$100),IF(AE99&lt;$D$3,$D$3,INDEX($D$3:$D$100,MATCH(AE99,$D$3:$D$100)+1)))</f>
        <v>2040</v>
      </c>
      <c r="AH99">
        <f t="shared" si="59"/>
        <v>4.572E-4</v>
      </c>
      <c r="AI99">
        <f t="shared" si="60"/>
        <v>4.572E-4</v>
      </c>
      <c r="AJ99">
        <f t="shared" si="61"/>
        <v>4.572E-4</v>
      </c>
      <c r="AK99" s="38">
        <f t="shared" si="62"/>
        <v>2.4117299999999999</v>
      </c>
      <c r="AL99">
        <f t="shared" si="45"/>
        <v>0</v>
      </c>
      <c r="AN99" s="1" t="str" cm="1">
        <f t="array" ref="AN99">IF(INDEX(Utilities!99:99,$B$15)="","",INDEX(Utilities!99:99,$B$15))</f>
        <v/>
      </c>
      <c r="AO99" s="1" t="str" cm="1">
        <f t="array" ref="AO99">IF(INDEX(Utilities!99:99,$B$15 + 4)="","",INDEX(Utilities!99:99,$B$15 + 4))</f>
        <v/>
      </c>
      <c r="AQ99">
        <f t="shared" si="81"/>
        <v>2109</v>
      </c>
      <c r="AR99">
        <f t="shared" si="63"/>
        <v>2040</v>
      </c>
      <c r="AS99" cm="1">
        <f t="array" ref="AS99">IF(AR99&gt;=MAX($D$3:$D$100),MAX($D$3:$D$100),IF(AQ99&lt;$D$3,$D$3,INDEX($D$3:$D$100,MATCH(AQ99,$D$3:$D$100)+1)))</f>
        <v>2040</v>
      </c>
      <c r="AT99">
        <f t="shared" si="64"/>
        <v>9.6840000000000001E-5</v>
      </c>
      <c r="AU99">
        <f t="shared" si="65"/>
        <v>9.6840000000000001E-5</v>
      </c>
      <c r="AV99">
        <f t="shared" si="66"/>
        <v>9.6840000000000001E-5</v>
      </c>
      <c r="AW99" s="38">
        <f t="shared" si="67"/>
        <v>0.51083100000000004</v>
      </c>
      <c r="AX99">
        <f t="shared" si="46"/>
        <v>0</v>
      </c>
      <c r="AZ99" s="1" t="str" cm="1">
        <f t="array" ref="AZ99">IF(INDEX(Utilities!99:99,$B$15)="","",INDEX(Utilities!99:99,$B$15))</f>
        <v/>
      </c>
      <c r="BA99" s="1" t="str" cm="1">
        <f t="array" ref="BA99">IF(INDEX(Utilities!99:99,$B$15 + 5)="","",INDEX(Utilities!99:99,$B$15 + 5))</f>
        <v/>
      </c>
      <c r="BC99">
        <f t="shared" si="82"/>
        <v>2109</v>
      </c>
      <c r="BD99">
        <f t="shared" si="68"/>
        <v>2040</v>
      </c>
      <c r="BE99" cm="1">
        <f t="array" ref="BE99">IF(BD99&gt;=MAX($D$3:$D$100),MAX($D$3:$D$100),IF(BC99&lt;$D$3,$D$3,INDEX($D$3:$D$100,MATCH(BC99,$D$3:$D$100)+1)))</f>
        <v>2040</v>
      </c>
      <c r="BF99">
        <f t="shared" si="69"/>
        <v>0.61919999999999997</v>
      </c>
      <c r="BG99">
        <f t="shared" si="70"/>
        <v>0.61919999999999997</v>
      </c>
      <c r="BH99">
        <f t="shared" si="71"/>
        <v>0.61919999999999997</v>
      </c>
      <c r="BI99" s="38">
        <f t="shared" si="72"/>
        <v>3266.2799999999997</v>
      </c>
      <c r="BJ99">
        <f t="shared" si="47"/>
        <v>0</v>
      </c>
      <c r="BL99" s="1" t="str" cm="1">
        <f t="array" ref="BL99">IF(INDEX(Utilities!99:99,$B$15)="","",INDEX(Utilities!99:99,$B$15))</f>
        <v/>
      </c>
      <c r="BM99" s="1" t="str" cm="1">
        <f t="array" ref="BM99">IF(INDEX(Utilities!99:99,$B$15 + 6)="","",INDEX(Utilities!99:99,$B$15 + 6))</f>
        <v/>
      </c>
      <c r="BO99">
        <f t="shared" si="83"/>
        <v>2109</v>
      </c>
      <c r="BP99">
        <f t="shared" si="73"/>
        <v>2040</v>
      </c>
      <c r="BQ99" cm="1">
        <f t="array" ref="BQ99">IF(BP99&gt;=MAX($D$3:$D$100),MAX($D$3:$D$100),IF(BO99&lt;$D$3,$D$3,INDEX($D$3:$D$100,MATCH(BO99,$D$3:$D$100)+1)))</f>
        <v>2040</v>
      </c>
      <c r="BR99">
        <f t="shared" si="74"/>
        <v>4.5396000000000001</v>
      </c>
      <c r="BS99">
        <f t="shared" si="75"/>
        <v>4.5396000000000001</v>
      </c>
      <c r="BT99">
        <f t="shared" si="76"/>
        <v>4.5396000000000001</v>
      </c>
      <c r="BU99" s="38">
        <f t="shared" si="77"/>
        <v>23946.39</v>
      </c>
      <c r="BV99">
        <f t="shared" si="48"/>
        <v>0</v>
      </c>
    </row>
    <row r="100" spans="7:74" x14ac:dyDescent="0.25">
      <c r="G100">
        <f t="shared" si="78"/>
        <v>2110</v>
      </c>
      <c r="H100">
        <f t="shared" si="49"/>
        <v>2040</v>
      </c>
      <c r="I100" cm="1">
        <f t="array" ref="I100">IF(H100&gt;=MAX($D$3:$D$100),MAX($D$3:$D$100),IF(G100&lt;$D$3,$D$3,INDEX($D$3:$D$100,MATCH(G100,$D$3:$D$100)+1)))</f>
        <v>2040</v>
      </c>
      <c r="J100">
        <f t="shared" si="50"/>
        <v>6.8040000000000003E-2</v>
      </c>
      <c r="K100">
        <f t="shared" si="51"/>
        <v>6.8040000000000003E-2</v>
      </c>
      <c r="L100">
        <f t="shared" si="52"/>
        <v>6.8040000000000003E-2</v>
      </c>
      <c r="M100" s="38">
        <f t="shared" si="42"/>
        <v>358.911</v>
      </c>
      <c r="N100">
        <f t="shared" si="43"/>
        <v>0</v>
      </c>
      <c r="P100" s="1" t="str" cm="1">
        <f t="array" ref="P100">IF(INDEX(Utilities!100:100,$B$15)="","",INDEX(Utilities!100:100,$B$15))</f>
        <v/>
      </c>
      <c r="Q100" s="1" t="str" cm="1">
        <f t="array" ref="Q100">IF(INDEX(Utilities!100:100,$B$15 + 2)="","",INDEX(Utilities!100:100,$B$15 + 2))</f>
        <v/>
      </c>
      <c r="S100">
        <f t="shared" si="79"/>
        <v>2110</v>
      </c>
      <c r="T100">
        <f t="shared" si="53"/>
        <v>2040</v>
      </c>
      <c r="U100" cm="1">
        <f t="array" ref="U100">IF(T100&gt;=MAX($D$3:$D$100),MAX($D$3:$D$100),IF(S100&lt;$D$3,$D$3,INDEX($D$3:$D$100,MATCH(S100,$D$3:$D$100)+1)))</f>
        <v>2040</v>
      </c>
      <c r="V100">
        <f t="shared" si="54"/>
        <v>4.5720000000000003E-5</v>
      </c>
      <c r="W100">
        <f t="shared" si="55"/>
        <v>4.5720000000000003E-5</v>
      </c>
      <c r="X100">
        <f t="shared" si="56"/>
        <v>4.5720000000000003E-5</v>
      </c>
      <c r="Y100" s="38">
        <f t="shared" si="57"/>
        <v>0.24117300000000003</v>
      </c>
      <c r="Z100">
        <f t="shared" si="44"/>
        <v>0</v>
      </c>
      <c r="AE100">
        <f t="shared" si="80"/>
        <v>2110</v>
      </c>
      <c r="AF100">
        <f t="shared" si="58"/>
        <v>2040</v>
      </c>
      <c r="AG100" cm="1">
        <f t="array" ref="AG100">IF(AF100&gt;=MAX($D$3:$D$100),MAX($D$3:$D$100),IF(AE100&lt;$D$3,$D$3,INDEX($D$3:$D$100,MATCH(AE100,$D$3:$D$100)+1)))</f>
        <v>2040</v>
      </c>
      <c r="AH100">
        <f t="shared" si="59"/>
        <v>4.572E-4</v>
      </c>
      <c r="AI100">
        <f t="shared" si="60"/>
        <v>4.572E-4</v>
      </c>
      <c r="AJ100">
        <f t="shared" si="61"/>
        <v>4.572E-4</v>
      </c>
      <c r="AK100" s="38">
        <f t="shared" si="62"/>
        <v>2.4117299999999999</v>
      </c>
      <c r="AL100">
        <f t="shared" si="45"/>
        <v>0</v>
      </c>
      <c r="AN100" s="1" t="str" cm="1">
        <f t="array" ref="AN100">IF(INDEX(Utilities!100:100,$B$15)="","",INDEX(Utilities!100:100,$B$15))</f>
        <v/>
      </c>
      <c r="AO100" s="1" t="str" cm="1">
        <f t="array" ref="AO100">IF(INDEX(Utilities!100:100,$B$15 + 4)="","",INDEX(Utilities!100:100,$B$15 + 4))</f>
        <v/>
      </c>
      <c r="AQ100">
        <f t="shared" si="81"/>
        <v>2110</v>
      </c>
      <c r="AR100">
        <f t="shared" si="63"/>
        <v>2040</v>
      </c>
      <c r="AS100" cm="1">
        <f t="array" ref="AS100">IF(AR100&gt;=MAX($D$3:$D$100),MAX($D$3:$D$100),IF(AQ100&lt;$D$3,$D$3,INDEX($D$3:$D$100,MATCH(AQ100,$D$3:$D$100)+1)))</f>
        <v>2040</v>
      </c>
      <c r="AT100">
        <f t="shared" si="64"/>
        <v>9.6840000000000001E-5</v>
      </c>
      <c r="AU100">
        <f t="shared" si="65"/>
        <v>9.6840000000000001E-5</v>
      </c>
      <c r="AV100">
        <f t="shared" si="66"/>
        <v>9.6840000000000001E-5</v>
      </c>
      <c r="AW100" s="38">
        <f t="shared" si="67"/>
        <v>0.51083100000000004</v>
      </c>
      <c r="AX100">
        <f t="shared" si="46"/>
        <v>0</v>
      </c>
      <c r="AZ100" s="1" t="str" cm="1">
        <f t="array" ref="AZ100">IF(INDEX(Utilities!100:100,$B$15)="","",INDEX(Utilities!100:100,$B$15))</f>
        <v/>
      </c>
      <c r="BA100" s="1" t="str" cm="1">
        <f t="array" ref="BA100">IF(INDEX(Utilities!100:100,$B$15 + 5)="","",INDEX(Utilities!100:100,$B$15 + 5))</f>
        <v/>
      </c>
      <c r="BC100">
        <f t="shared" si="82"/>
        <v>2110</v>
      </c>
      <c r="BD100">
        <f t="shared" si="68"/>
        <v>2040</v>
      </c>
      <c r="BE100" cm="1">
        <f t="array" ref="BE100">IF(BD100&gt;=MAX($D$3:$D$100),MAX($D$3:$D$100),IF(BC100&lt;$D$3,$D$3,INDEX($D$3:$D$100,MATCH(BC100,$D$3:$D$100)+1)))</f>
        <v>2040</v>
      </c>
      <c r="BF100">
        <f t="shared" si="69"/>
        <v>0.61919999999999997</v>
      </c>
      <c r="BG100">
        <f t="shared" si="70"/>
        <v>0.61919999999999997</v>
      </c>
      <c r="BH100">
        <f t="shared" si="71"/>
        <v>0.61919999999999997</v>
      </c>
      <c r="BI100" s="38">
        <f t="shared" si="72"/>
        <v>3266.2799999999997</v>
      </c>
      <c r="BJ100">
        <f t="shared" si="47"/>
        <v>0</v>
      </c>
      <c r="BL100" s="1" t="str" cm="1">
        <f t="array" ref="BL100">IF(INDEX(Utilities!100:100,$B$15)="","",INDEX(Utilities!100:100,$B$15))</f>
        <v/>
      </c>
      <c r="BM100" s="1" t="str" cm="1">
        <f t="array" ref="BM100">IF(INDEX(Utilities!100:100,$B$15 + 6)="","",INDEX(Utilities!100:100,$B$15 + 6))</f>
        <v/>
      </c>
      <c r="BO100">
        <f t="shared" si="83"/>
        <v>2110</v>
      </c>
      <c r="BP100">
        <f t="shared" si="73"/>
        <v>2040</v>
      </c>
      <c r="BQ100" cm="1">
        <f t="array" ref="BQ100">IF(BP100&gt;=MAX($D$3:$D$100),MAX($D$3:$D$100),IF(BO100&lt;$D$3,$D$3,INDEX($D$3:$D$100,MATCH(BO100,$D$3:$D$100)+1)))</f>
        <v>2040</v>
      </c>
      <c r="BR100">
        <f t="shared" si="74"/>
        <v>4.5396000000000001</v>
      </c>
      <c r="BS100">
        <f t="shared" si="75"/>
        <v>4.5396000000000001</v>
      </c>
      <c r="BT100">
        <f t="shared" si="76"/>
        <v>4.5396000000000001</v>
      </c>
      <c r="BU100" s="38">
        <f t="shared" si="77"/>
        <v>23946.39</v>
      </c>
      <c r="BV100">
        <f t="shared" si="48"/>
        <v>0</v>
      </c>
    </row>
    <row r="101" spans="7:74" x14ac:dyDescent="0.25">
      <c r="G101">
        <f t="shared" si="78"/>
        <v>2111</v>
      </c>
      <c r="H101">
        <f t="shared" si="49"/>
        <v>2040</v>
      </c>
      <c r="I101" cm="1">
        <f t="array" ref="I101">IF(H101&gt;=MAX($D$3:$D$100),MAX($D$3:$D$100),IF(G101&lt;$D$3,$D$3,INDEX($D$3:$D$100,MATCH(G101,$D$3:$D$100)+1)))</f>
        <v>2040</v>
      </c>
      <c r="J101">
        <f t="shared" si="50"/>
        <v>6.8040000000000003E-2</v>
      </c>
      <c r="K101">
        <f t="shared" si="51"/>
        <v>6.8040000000000003E-2</v>
      </c>
      <c r="L101">
        <f t="shared" si="52"/>
        <v>6.8040000000000003E-2</v>
      </c>
      <c r="M101" s="38">
        <f t="shared" si="42"/>
        <v>358.911</v>
      </c>
      <c r="N101">
        <f t="shared" si="43"/>
        <v>0</v>
      </c>
      <c r="P101" s="1" t="str" cm="1">
        <f t="array" ref="P101">IF(INDEX(Utilities!101:101,$B$15)="","",INDEX(Utilities!101:101,$B$15))</f>
        <v/>
      </c>
      <c r="Q101" s="1" t="str" cm="1">
        <f t="array" ref="Q101">IF(INDEX(Utilities!101:101,$B$15 + 2)="","",INDEX(Utilities!101:101,$B$15 + 2))</f>
        <v/>
      </c>
      <c r="S101">
        <f t="shared" si="79"/>
        <v>2111</v>
      </c>
      <c r="T101">
        <f t="shared" si="53"/>
        <v>2040</v>
      </c>
      <c r="U101" cm="1">
        <f t="array" ref="U101">IF(T101&gt;=MAX($D$3:$D$100),MAX($D$3:$D$100),IF(S101&lt;$D$3,$D$3,INDEX($D$3:$D$100,MATCH(S101,$D$3:$D$100)+1)))</f>
        <v>2040</v>
      </c>
      <c r="V101">
        <f t="shared" si="54"/>
        <v>4.5720000000000003E-5</v>
      </c>
      <c r="W101">
        <f t="shared" si="55"/>
        <v>4.5720000000000003E-5</v>
      </c>
      <c r="X101">
        <f t="shared" si="56"/>
        <v>4.5720000000000003E-5</v>
      </c>
      <c r="Y101" s="38">
        <f t="shared" si="57"/>
        <v>0.24117300000000003</v>
      </c>
      <c r="Z101">
        <f t="shared" si="44"/>
        <v>0</v>
      </c>
      <c r="AE101">
        <f t="shared" si="80"/>
        <v>2111</v>
      </c>
      <c r="AF101">
        <f t="shared" si="58"/>
        <v>2040</v>
      </c>
      <c r="AG101" cm="1">
        <f t="array" ref="AG101">IF(AF101&gt;=MAX($D$3:$D$100),MAX($D$3:$D$100),IF(AE101&lt;$D$3,$D$3,INDEX($D$3:$D$100,MATCH(AE101,$D$3:$D$100)+1)))</f>
        <v>2040</v>
      </c>
      <c r="AH101">
        <f t="shared" si="59"/>
        <v>4.572E-4</v>
      </c>
      <c r="AI101">
        <f t="shared" si="60"/>
        <v>4.572E-4</v>
      </c>
      <c r="AJ101">
        <f t="shared" si="61"/>
        <v>4.572E-4</v>
      </c>
      <c r="AK101" s="38">
        <f t="shared" si="62"/>
        <v>2.4117299999999999</v>
      </c>
      <c r="AL101">
        <f t="shared" si="45"/>
        <v>0</v>
      </c>
      <c r="AN101" s="1" t="str" cm="1">
        <f t="array" ref="AN101">IF(INDEX(Utilities!101:101,$B$15)="","",INDEX(Utilities!101:101,$B$15))</f>
        <v/>
      </c>
      <c r="AO101" s="1" t="str" cm="1">
        <f t="array" ref="AO101">IF(INDEX(Utilities!101:101,$B$15 + 4)="","",INDEX(Utilities!101:101,$B$15 + 4))</f>
        <v/>
      </c>
      <c r="AQ101">
        <f t="shared" si="81"/>
        <v>2111</v>
      </c>
      <c r="AR101">
        <f t="shared" si="63"/>
        <v>2040</v>
      </c>
      <c r="AS101" cm="1">
        <f t="array" ref="AS101">IF(AR101&gt;=MAX($D$3:$D$100),MAX($D$3:$D$100),IF(AQ101&lt;$D$3,$D$3,INDEX($D$3:$D$100,MATCH(AQ101,$D$3:$D$100)+1)))</f>
        <v>2040</v>
      </c>
      <c r="AT101">
        <f t="shared" si="64"/>
        <v>9.6840000000000001E-5</v>
      </c>
      <c r="AU101">
        <f t="shared" si="65"/>
        <v>9.6840000000000001E-5</v>
      </c>
      <c r="AV101">
        <f t="shared" si="66"/>
        <v>9.6840000000000001E-5</v>
      </c>
      <c r="AW101" s="38">
        <f t="shared" si="67"/>
        <v>0.51083100000000004</v>
      </c>
      <c r="AX101">
        <f t="shared" si="46"/>
        <v>0</v>
      </c>
      <c r="AZ101" s="1" t="str" cm="1">
        <f t="array" ref="AZ101">IF(INDEX(Utilities!101:101,$B$15)="","",INDEX(Utilities!101:101,$B$15))</f>
        <v/>
      </c>
      <c r="BA101" s="1" t="str" cm="1">
        <f t="array" ref="BA101">IF(INDEX(Utilities!101:101,$B$15 + 5)="","",INDEX(Utilities!101:101,$B$15 + 5))</f>
        <v/>
      </c>
      <c r="BC101">
        <f t="shared" si="82"/>
        <v>2111</v>
      </c>
      <c r="BD101">
        <f t="shared" si="68"/>
        <v>2040</v>
      </c>
      <c r="BE101" cm="1">
        <f t="array" ref="BE101">IF(BD101&gt;=MAX($D$3:$D$100),MAX($D$3:$D$100),IF(BC101&lt;$D$3,$D$3,INDEX($D$3:$D$100,MATCH(BC101,$D$3:$D$100)+1)))</f>
        <v>2040</v>
      </c>
      <c r="BF101">
        <f t="shared" si="69"/>
        <v>0.61919999999999997</v>
      </c>
      <c r="BG101">
        <f t="shared" si="70"/>
        <v>0.61919999999999997</v>
      </c>
      <c r="BH101">
        <f t="shared" si="71"/>
        <v>0.61919999999999997</v>
      </c>
      <c r="BI101" s="38">
        <f t="shared" si="72"/>
        <v>3266.2799999999997</v>
      </c>
      <c r="BJ101">
        <f t="shared" si="47"/>
        <v>0</v>
      </c>
      <c r="BL101" s="1" t="str" cm="1">
        <f t="array" ref="BL101">IF(INDEX(Utilities!101:101,$B$15)="","",INDEX(Utilities!101:101,$B$15))</f>
        <v/>
      </c>
      <c r="BM101" s="1" t="str" cm="1">
        <f t="array" ref="BM101">IF(INDEX(Utilities!101:101,$B$15 + 6)="","",INDEX(Utilities!101:101,$B$15 + 6))</f>
        <v/>
      </c>
      <c r="BO101">
        <f t="shared" si="83"/>
        <v>2111</v>
      </c>
      <c r="BP101">
        <f t="shared" si="73"/>
        <v>2040</v>
      </c>
      <c r="BQ101" cm="1">
        <f t="array" ref="BQ101">IF(BP101&gt;=MAX($D$3:$D$100),MAX($D$3:$D$100),IF(BO101&lt;$D$3,$D$3,INDEX($D$3:$D$100,MATCH(BO101,$D$3:$D$100)+1)))</f>
        <v>2040</v>
      </c>
      <c r="BR101">
        <f t="shared" si="74"/>
        <v>4.5396000000000001</v>
      </c>
      <c r="BS101">
        <f t="shared" si="75"/>
        <v>4.5396000000000001</v>
      </c>
      <c r="BT101">
        <f t="shared" si="76"/>
        <v>4.5396000000000001</v>
      </c>
      <c r="BU101" s="38">
        <f t="shared" si="77"/>
        <v>23946.39</v>
      </c>
      <c r="BV101">
        <f t="shared" si="48"/>
        <v>0</v>
      </c>
    </row>
    <row r="102" spans="7:74" x14ac:dyDescent="0.25">
      <c r="G102">
        <f t="shared" si="78"/>
        <v>2112</v>
      </c>
      <c r="H102">
        <f t="shared" si="49"/>
        <v>2040</v>
      </c>
      <c r="I102" cm="1">
        <f t="array" ref="I102">IF(H102&gt;=MAX($D$3:$D$100),MAX($D$3:$D$100),IF(G102&lt;$D$3,$D$3,INDEX($D$3:$D$100,MATCH(G102,$D$3:$D$100)+1)))</f>
        <v>2040</v>
      </c>
      <c r="J102">
        <f t="shared" si="50"/>
        <v>6.8040000000000003E-2</v>
      </c>
      <c r="K102">
        <f t="shared" si="51"/>
        <v>6.8040000000000003E-2</v>
      </c>
      <c r="L102">
        <f t="shared" si="52"/>
        <v>6.8040000000000003E-2</v>
      </c>
      <c r="M102" s="38">
        <f t="shared" si="42"/>
        <v>358.911</v>
      </c>
      <c r="N102">
        <f t="shared" si="43"/>
        <v>0</v>
      </c>
      <c r="P102" s="1" t="str" cm="1">
        <f t="array" ref="P102">IF(INDEX(Utilities!102:102,$B$15)="","",INDEX(Utilities!102:102,$B$15))</f>
        <v/>
      </c>
      <c r="Q102" s="1" t="str" cm="1">
        <f t="array" ref="Q102">IF(INDEX(Utilities!102:102,$B$15 + 2)="","",INDEX(Utilities!102:102,$B$15 + 2))</f>
        <v/>
      </c>
      <c r="S102">
        <f t="shared" si="79"/>
        <v>2112</v>
      </c>
      <c r="T102">
        <f t="shared" si="53"/>
        <v>2040</v>
      </c>
      <c r="U102" cm="1">
        <f t="array" ref="U102">IF(T102&gt;=MAX($D$3:$D$100),MAX($D$3:$D$100),IF(S102&lt;$D$3,$D$3,INDEX($D$3:$D$100,MATCH(S102,$D$3:$D$100)+1)))</f>
        <v>2040</v>
      </c>
      <c r="V102">
        <f t="shared" si="54"/>
        <v>4.5720000000000003E-5</v>
      </c>
      <c r="W102">
        <f t="shared" si="55"/>
        <v>4.5720000000000003E-5</v>
      </c>
      <c r="X102">
        <f t="shared" si="56"/>
        <v>4.5720000000000003E-5</v>
      </c>
      <c r="Y102" s="38">
        <f t="shared" si="57"/>
        <v>0.24117300000000003</v>
      </c>
      <c r="Z102">
        <f t="shared" si="44"/>
        <v>0</v>
      </c>
      <c r="AE102">
        <f t="shared" si="80"/>
        <v>2112</v>
      </c>
      <c r="AF102">
        <f t="shared" si="58"/>
        <v>2040</v>
      </c>
      <c r="AG102" cm="1">
        <f t="array" ref="AG102">IF(AF102&gt;=MAX($D$3:$D$100),MAX($D$3:$D$100),IF(AE102&lt;$D$3,$D$3,INDEX($D$3:$D$100,MATCH(AE102,$D$3:$D$100)+1)))</f>
        <v>2040</v>
      </c>
      <c r="AH102">
        <f t="shared" si="59"/>
        <v>4.572E-4</v>
      </c>
      <c r="AI102">
        <f t="shared" si="60"/>
        <v>4.572E-4</v>
      </c>
      <c r="AJ102">
        <f t="shared" si="61"/>
        <v>4.572E-4</v>
      </c>
      <c r="AK102" s="38">
        <f t="shared" si="62"/>
        <v>2.4117299999999999</v>
      </c>
      <c r="AL102">
        <f t="shared" si="45"/>
        <v>0</v>
      </c>
      <c r="AN102" s="1" t="str" cm="1">
        <f t="array" ref="AN102">IF(INDEX(Utilities!102:102,$B$15)="","",INDEX(Utilities!102:102,$B$15))</f>
        <v/>
      </c>
      <c r="AO102" s="1" t="str" cm="1">
        <f t="array" ref="AO102">IF(INDEX(Utilities!102:102,$B$15 + 4)="","",INDEX(Utilities!102:102,$B$15 + 4))</f>
        <v/>
      </c>
      <c r="AQ102">
        <f t="shared" si="81"/>
        <v>2112</v>
      </c>
      <c r="AR102">
        <f t="shared" si="63"/>
        <v>2040</v>
      </c>
      <c r="AS102" cm="1">
        <f t="array" ref="AS102">IF(AR102&gt;=MAX($D$3:$D$100),MAX($D$3:$D$100),IF(AQ102&lt;$D$3,$D$3,INDEX($D$3:$D$100,MATCH(AQ102,$D$3:$D$100)+1)))</f>
        <v>2040</v>
      </c>
      <c r="AT102">
        <f t="shared" si="64"/>
        <v>9.6840000000000001E-5</v>
      </c>
      <c r="AU102">
        <f t="shared" si="65"/>
        <v>9.6840000000000001E-5</v>
      </c>
      <c r="AV102">
        <f t="shared" si="66"/>
        <v>9.6840000000000001E-5</v>
      </c>
      <c r="AW102" s="38">
        <f t="shared" si="67"/>
        <v>0.51083100000000004</v>
      </c>
      <c r="AX102">
        <f t="shared" si="46"/>
        <v>0</v>
      </c>
      <c r="AZ102" s="1" t="str" cm="1">
        <f t="array" ref="AZ102">IF(INDEX(Utilities!102:102,$B$15)="","",INDEX(Utilities!102:102,$B$15))</f>
        <v/>
      </c>
      <c r="BA102" s="1" t="str" cm="1">
        <f t="array" ref="BA102">IF(INDEX(Utilities!102:102,$B$15 + 5)="","",INDEX(Utilities!102:102,$B$15 + 5))</f>
        <v/>
      </c>
      <c r="BC102">
        <f t="shared" si="82"/>
        <v>2112</v>
      </c>
      <c r="BD102">
        <f t="shared" si="68"/>
        <v>2040</v>
      </c>
      <c r="BE102" cm="1">
        <f t="array" ref="BE102">IF(BD102&gt;=MAX($D$3:$D$100),MAX($D$3:$D$100),IF(BC102&lt;$D$3,$D$3,INDEX($D$3:$D$100,MATCH(BC102,$D$3:$D$100)+1)))</f>
        <v>2040</v>
      </c>
      <c r="BF102">
        <f t="shared" si="69"/>
        <v>0.61919999999999997</v>
      </c>
      <c r="BG102">
        <f t="shared" si="70"/>
        <v>0.61919999999999997</v>
      </c>
      <c r="BH102">
        <f t="shared" si="71"/>
        <v>0.61919999999999997</v>
      </c>
      <c r="BI102" s="38">
        <f t="shared" si="72"/>
        <v>3266.2799999999997</v>
      </c>
      <c r="BJ102">
        <f t="shared" si="47"/>
        <v>0</v>
      </c>
      <c r="BL102" s="1" t="str" cm="1">
        <f t="array" ref="BL102">IF(INDEX(Utilities!102:102,$B$15)="","",INDEX(Utilities!102:102,$B$15))</f>
        <v/>
      </c>
      <c r="BM102" s="1" t="str" cm="1">
        <f t="array" ref="BM102">IF(INDEX(Utilities!102:102,$B$15 + 6)="","",INDEX(Utilities!102:102,$B$15 + 6))</f>
        <v/>
      </c>
      <c r="BO102">
        <f t="shared" si="83"/>
        <v>2112</v>
      </c>
      <c r="BP102">
        <f t="shared" si="73"/>
        <v>2040</v>
      </c>
      <c r="BQ102" cm="1">
        <f t="array" ref="BQ102">IF(BP102&gt;=MAX($D$3:$D$100),MAX($D$3:$D$100),IF(BO102&lt;$D$3,$D$3,INDEX($D$3:$D$100,MATCH(BO102,$D$3:$D$100)+1)))</f>
        <v>2040</v>
      </c>
      <c r="BR102">
        <f t="shared" si="74"/>
        <v>4.5396000000000001</v>
      </c>
      <c r="BS102">
        <f t="shared" si="75"/>
        <v>4.5396000000000001</v>
      </c>
      <c r="BT102">
        <f t="shared" si="76"/>
        <v>4.5396000000000001</v>
      </c>
      <c r="BU102" s="38">
        <f t="shared" si="77"/>
        <v>23946.39</v>
      </c>
      <c r="BV102">
        <f t="shared" si="48"/>
        <v>0</v>
      </c>
    </row>
    <row r="103" spans="7:74" x14ac:dyDescent="0.25">
      <c r="G103">
        <f t="shared" si="78"/>
        <v>2113</v>
      </c>
      <c r="H103">
        <f t="shared" si="49"/>
        <v>2040</v>
      </c>
      <c r="I103" cm="1">
        <f t="array" ref="I103">IF(H103&gt;=MAX($D$3:$D$100),MAX($D$3:$D$100),IF(G103&lt;$D$3,$D$3,INDEX($D$3:$D$100,MATCH(G103,$D$3:$D$100)+1)))</f>
        <v>2040</v>
      </c>
      <c r="J103">
        <f t="shared" si="50"/>
        <v>6.8040000000000003E-2</v>
      </c>
      <c r="K103">
        <f t="shared" si="51"/>
        <v>6.8040000000000003E-2</v>
      </c>
      <c r="L103">
        <f t="shared" si="52"/>
        <v>6.8040000000000003E-2</v>
      </c>
      <c r="M103" s="38">
        <f t="shared" si="42"/>
        <v>358.911</v>
      </c>
      <c r="N103">
        <f t="shared" si="43"/>
        <v>0</v>
      </c>
      <c r="P103" s="1" t="str" cm="1">
        <f t="array" ref="P103">IF(INDEX(Utilities!103:103,$B$15)="","",INDEX(Utilities!103:103,$B$15))</f>
        <v/>
      </c>
      <c r="Q103" s="1" t="str" cm="1">
        <f t="array" ref="Q103">IF(INDEX(Utilities!103:103,$B$15 + 2)="","",INDEX(Utilities!103:103,$B$15 + 2))</f>
        <v/>
      </c>
      <c r="S103">
        <f t="shared" si="79"/>
        <v>2113</v>
      </c>
      <c r="T103">
        <f t="shared" si="53"/>
        <v>2040</v>
      </c>
      <c r="U103" cm="1">
        <f t="array" ref="U103">IF(T103&gt;=MAX($D$3:$D$100),MAX($D$3:$D$100),IF(S103&lt;$D$3,$D$3,INDEX($D$3:$D$100,MATCH(S103,$D$3:$D$100)+1)))</f>
        <v>2040</v>
      </c>
      <c r="V103">
        <f t="shared" si="54"/>
        <v>4.5720000000000003E-5</v>
      </c>
      <c r="W103">
        <f t="shared" si="55"/>
        <v>4.5720000000000003E-5</v>
      </c>
      <c r="X103">
        <f t="shared" si="56"/>
        <v>4.5720000000000003E-5</v>
      </c>
      <c r="Y103" s="38">
        <f t="shared" si="57"/>
        <v>0.24117300000000003</v>
      </c>
      <c r="Z103">
        <f t="shared" si="44"/>
        <v>0</v>
      </c>
      <c r="AE103">
        <f t="shared" si="80"/>
        <v>2113</v>
      </c>
      <c r="AF103">
        <f t="shared" si="58"/>
        <v>2040</v>
      </c>
      <c r="AG103" cm="1">
        <f t="array" ref="AG103">IF(AF103&gt;=MAX($D$3:$D$100),MAX($D$3:$D$100),IF(AE103&lt;$D$3,$D$3,INDEX($D$3:$D$100,MATCH(AE103,$D$3:$D$100)+1)))</f>
        <v>2040</v>
      </c>
      <c r="AH103">
        <f t="shared" si="59"/>
        <v>4.572E-4</v>
      </c>
      <c r="AI103">
        <f t="shared" si="60"/>
        <v>4.572E-4</v>
      </c>
      <c r="AJ103">
        <f t="shared" si="61"/>
        <v>4.572E-4</v>
      </c>
      <c r="AK103" s="38">
        <f t="shared" si="62"/>
        <v>2.4117299999999999</v>
      </c>
      <c r="AL103">
        <f t="shared" si="45"/>
        <v>0</v>
      </c>
      <c r="AN103" s="1" t="str" cm="1">
        <f t="array" ref="AN103">IF(INDEX(Utilities!103:103,$B$15)="","",INDEX(Utilities!103:103,$B$15))</f>
        <v/>
      </c>
      <c r="AO103" s="1" t="str" cm="1">
        <f t="array" ref="AO103">IF(INDEX(Utilities!103:103,$B$15 + 4)="","",INDEX(Utilities!103:103,$B$15 + 4))</f>
        <v/>
      </c>
      <c r="AQ103">
        <f t="shared" si="81"/>
        <v>2113</v>
      </c>
      <c r="AR103">
        <f t="shared" si="63"/>
        <v>2040</v>
      </c>
      <c r="AS103" cm="1">
        <f t="array" ref="AS103">IF(AR103&gt;=MAX($D$3:$D$100),MAX($D$3:$D$100),IF(AQ103&lt;$D$3,$D$3,INDEX($D$3:$D$100,MATCH(AQ103,$D$3:$D$100)+1)))</f>
        <v>2040</v>
      </c>
      <c r="AT103">
        <f t="shared" si="64"/>
        <v>9.6840000000000001E-5</v>
      </c>
      <c r="AU103">
        <f t="shared" si="65"/>
        <v>9.6840000000000001E-5</v>
      </c>
      <c r="AV103">
        <f t="shared" si="66"/>
        <v>9.6840000000000001E-5</v>
      </c>
      <c r="AW103" s="38">
        <f t="shared" si="67"/>
        <v>0.51083100000000004</v>
      </c>
      <c r="AX103">
        <f t="shared" si="46"/>
        <v>0</v>
      </c>
      <c r="AZ103" s="1" t="str" cm="1">
        <f t="array" ref="AZ103">IF(INDEX(Utilities!103:103,$B$15)="","",INDEX(Utilities!103:103,$B$15))</f>
        <v/>
      </c>
      <c r="BA103" s="1" t="str" cm="1">
        <f t="array" ref="BA103">IF(INDEX(Utilities!103:103,$B$15 + 5)="","",INDEX(Utilities!103:103,$B$15 + 5))</f>
        <v/>
      </c>
      <c r="BC103">
        <f t="shared" si="82"/>
        <v>2113</v>
      </c>
      <c r="BD103">
        <f t="shared" si="68"/>
        <v>2040</v>
      </c>
      <c r="BE103" cm="1">
        <f t="array" ref="BE103">IF(BD103&gt;=MAX($D$3:$D$100),MAX($D$3:$D$100),IF(BC103&lt;$D$3,$D$3,INDEX($D$3:$D$100,MATCH(BC103,$D$3:$D$100)+1)))</f>
        <v>2040</v>
      </c>
      <c r="BF103">
        <f t="shared" si="69"/>
        <v>0.61919999999999997</v>
      </c>
      <c r="BG103">
        <f t="shared" si="70"/>
        <v>0.61919999999999997</v>
      </c>
      <c r="BH103">
        <f t="shared" si="71"/>
        <v>0.61919999999999997</v>
      </c>
      <c r="BI103" s="38">
        <f t="shared" si="72"/>
        <v>3266.2799999999997</v>
      </c>
      <c r="BJ103">
        <f t="shared" si="47"/>
        <v>0</v>
      </c>
      <c r="BL103" s="1" t="str" cm="1">
        <f t="array" ref="BL103">IF(INDEX(Utilities!103:103,$B$15)="","",INDEX(Utilities!103:103,$B$15))</f>
        <v/>
      </c>
      <c r="BM103" s="1" t="str" cm="1">
        <f t="array" ref="BM103">IF(INDEX(Utilities!103:103,$B$15 + 6)="","",INDEX(Utilities!103:103,$B$15 + 6))</f>
        <v/>
      </c>
      <c r="BO103">
        <f t="shared" si="83"/>
        <v>2113</v>
      </c>
      <c r="BP103">
        <f t="shared" si="73"/>
        <v>2040</v>
      </c>
      <c r="BQ103" cm="1">
        <f t="array" ref="BQ103">IF(BP103&gt;=MAX($D$3:$D$100),MAX($D$3:$D$100),IF(BO103&lt;$D$3,$D$3,INDEX($D$3:$D$100,MATCH(BO103,$D$3:$D$100)+1)))</f>
        <v>2040</v>
      </c>
      <c r="BR103">
        <f t="shared" si="74"/>
        <v>4.5396000000000001</v>
      </c>
      <c r="BS103">
        <f t="shared" si="75"/>
        <v>4.5396000000000001</v>
      </c>
      <c r="BT103">
        <f t="shared" si="76"/>
        <v>4.5396000000000001</v>
      </c>
      <c r="BU103" s="38">
        <f t="shared" si="77"/>
        <v>23946.39</v>
      </c>
      <c r="BV103">
        <f t="shared" si="48"/>
        <v>0</v>
      </c>
    </row>
    <row r="104" spans="7:74" x14ac:dyDescent="0.25">
      <c r="G104">
        <f t="shared" si="78"/>
        <v>2114</v>
      </c>
      <c r="H104">
        <f t="shared" si="49"/>
        <v>2040</v>
      </c>
      <c r="I104" cm="1">
        <f t="array" ref="I104">IF(H104&gt;=MAX($D$3:$D$100),MAX($D$3:$D$100),IF(G104&lt;$D$3,$D$3,INDEX($D$3:$D$100,MATCH(G104,$D$3:$D$100)+1)))</f>
        <v>2040</v>
      </c>
      <c r="J104">
        <f t="shared" si="50"/>
        <v>6.8040000000000003E-2</v>
      </c>
      <c r="K104">
        <f t="shared" si="51"/>
        <v>6.8040000000000003E-2</v>
      </c>
      <c r="L104">
        <f t="shared" si="52"/>
        <v>6.8040000000000003E-2</v>
      </c>
      <c r="M104" s="38">
        <f t="shared" si="42"/>
        <v>358.911</v>
      </c>
      <c r="N104">
        <f t="shared" si="43"/>
        <v>0</v>
      </c>
      <c r="P104" s="1" t="str" cm="1">
        <f t="array" ref="P104">IF(INDEX(Utilities!104:104,$B$15)="","",INDEX(Utilities!104:104,$B$15))</f>
        <v/>
      </c>
      <c r="Q104" s="1" t="str" cm="1">
        <f t="array" ref="Q104">IF(INDEX(Utilities!104:104,$B$15 + 2)="","",INDEX(Utilities!104:104,$B$15 + 2))</f>
        <v/>
      </c>
      <c r="S104">
        <f t="shared" si="79"/>
        <v>2114</v>
      </c>
      <c r="T104">
        <f t="shared" si="53"/>
        <v>2040</v>
      </c>
      <c r="U104" cm="1">
        <f t="array" ref="U104">IF(T104&gt;=MAX($D$3:$D$100),MAX($D$3:$D$100),IF(S104&lt;$D$3,$D$3,INDEX($D$3:$D$100,MATCH(S104,$D$3:$D$100)+1)))</f>
        <v>2040</v>
      </c>
      <c r="V104">
        <f t="shared" si="54"/>
        <v>4.5720000000000003E-5</v>
      </c>
      <c r="W104">
        <f t="shared" si="55"/>
        <v>4.5720000000000003E-5</v>
      </c>
      <c r="X104">
        <f t="shared" si="56"/>
        <v>4.5720000000000003E-5</v>
      </c>
      <c r="Y104" s="38">
        <f t="shared" si="57"/>
        <v>0.24117300000000003</v>
      </c>
      <c r="Z104">
        <f t="shared" si="44"/>
        <v>0</v>
      </c>
      <c r="AE104">
        <f t="shared" si="80"/>
        <v>2114</v>
      </c>
      <c r="AF104">
        <f t="shared" si="58"/>
        <v>2040</v>
      </c>
      <c r="AG104" cm="1">
        <f t="array" ref="AG104">IF(AF104&gt;=MAX($D$3:$D$100),MAX($D$3:$D$100),IF(AE104&lt;$D$3,$D$3,INDEX($D$3:$D$100,MATCH(AE104,$D$3:$D$100)+1)))</f>
        <v>2040</v>
      </c>
      <c r="AH104">
        <f t="shared" si="59"/>
        <v>4.572E-4</v>
      </c>
      <c r="AI104">
        <f t="shared" si="60"/>
        <v>4.572E-4</v>
      </c>
      <c r="AJ104">
        <f t="shared" si="61"/>
        <v>4.572E-4</v>
      </c>
      <c r="AK104" s="38">
        <f t="shared" si="62"/>
        <v>2.4117299999999999</v>
      </c>
      <c r="AL104">
        <f t="shared" si="45"/>
        <v>0</v>
      </c>
      <c r="AN104" s="1" t="str" cm="1">
        <f t="array" ref="AN104">IF(INDEX(Utilities!104:104,$B$15)="","",INDEX(Utilities!104:104,$B$15))</f>
        <v/>
      </c>
      <c r="AO104" s="1" t="str" cm="1">
        <f t="array" ref="AO104">IF(INDEX(Utilities!104:104,$B$15 + 4)="","",INDEX(Utilities!104:104,$B$15 + 4))</f>
        <v/>
      </c>
      <c r="AQ104">
        <f t="shared" si="81"/>
        <v>2114</v>
      </c>
      <c r="AR104">
        <f t="shared" si="63"/>
        <v>2040</v>
      </c>
      <c r="AS104" cm="1">
        <f t="array" ref="AS104">IF(AR104&gt;=MAX($D$3:$D$100),MAX($D$3:$D$100),IF(AQ104&lt;$D$3,$D$3,INDEX($D$3:$D$100,MATCH(AQ104,$D$3:$D$100)+1)))</f>
        <v>2040</v>
      </c>
      <c r="AT104">
        <f t="shared" si="64"/>
        <v>9.6840000000000001E-5</v>
      </c>
      <c r="AU104">
        <f t="shared" si="65"/>
        <v>9.6840000000000001E-5</v>
      </c>
      <c r="AV104">
        <f t="shared" si="66"/>
        <v>9.6840000000000001E-5</v>
      </c>
      <c r="AW104" s="38">
        <f t="shared" si="67"/>
        <v>0.51083100000000004</v>
      </c>
      <c r="AX104">
        <f t="shared" si="46"/>
        <v>0</v>
      </c>
      <c r="AZ104" s="1" t="str" cm="1">
        <f t="array" ref="AZ104">IF(INDEX(Utilities!104:104,$B$15)="","",INDEX(Utilities!104:104,$B$15))</f>
        <v/>
      </c>
      <c r="BA104" s="1" t="str" cm="1">
        <f t="array" ref="BA104">IF(INDEX(Utilities!104:104,$B$15 + 5)="","",INDEX(Utilities!104:104,$B$15 + 5))</f>
        <v/>
      </c>
      <c r="BC104">
        <f t="shared" si="82"/>
        <v>2114</v>
      </c>
      <c r="BD104">
        <f t="shared" si="68"/>
        <v>2040</v>
      </c>
      <c r="BE104" cm="1">
        <f t="array" ref="BE104">IF(BD104&gt;=MAX($D$3:$D$100),MAX($D$3:$D$100),IF(BC104&lt;$D$3,$D$3,INDEX($D$3:$D$100,MATCH(BC104,$D$3:$D$100)+1)))</f>
        <v>2040</v>
      </c>
      <c r="BF104">
        <f t="shared" si="69"/>
        <v>0.61919999999999997</v>
      </c>
      <c r="BG104">
        <f t="shared" si="70"/>
        <v>0.61919999999999997</v>
      </c>
      <c r="BH104">
        <f t="shared" si="71"/>
        <v>0.61919999999999997</v>
      </c>
      <c r="BI104" s="38">
        <f t="shared" si="72"/>
        <v>3266.2799999999997</v>
      </c>
      <c r="BJ104">
        <f t="shared" si="47"/>
        <v>0</v>
      </c>
      <c r="BL104" s="1" t="str" cm="1">
        <f t="array" ref="BL104">IF(INDEX(Utilities!104:104,$B$15)="","",INDEX(Utilities!104:104,$B$15))</f>
        <v/>
      </c>
      <c r="BM104" s="1" t="str" cm="1">
        <f t="array" ref="BM104">IF(INDEX(Utilities!104:104,$B$15 + 6)="","",INDEX(Utilities!104:104,$B$15 + 6))</f>
        <v/>
      </c>
      <c r="BO104">
        <f t="shared" si="83"/>
        <v>2114</v>
      </c>
      <c r="BP104">
        <f t="shared" si="73"/>
        <v>2040</v>
      </c>
      <c r="BQ104" cm="1">
        <f t="array" ref="BQ104">IF(BP104&gt;=MAX($D$3:$D$100),MAX($D$3:$D$100),IF(BO104&lt;$D$3,$D$3,INDEX($D$3:$D$100,MATCH(BO104,$D$3:$D$100)+1)))</f>
        <v>2040</v>
      </c>
      <c r="BR104">
        <f t="shared" si="74"/>
        <v>4.5396000000000001</v>
      </c>
      <c r="BS104">
        <f t="shared" si="75"/>
        <v>4.5396000000000001</v>
      </c>
      <c r="BT104">
        <f t="shared" si="76"/>
        <v>4.5396000000000001</v>
      </c>
      <c r="BU104" s="38">
        <f t="shared" si="77"/>
        <v>23946.39</v>
      </c>
      <c r="BV104">
        <f t="shared" si="48"/>
        <v>0</v>
      </c>
    </row>
    <row r="105" spans="7:74" x14ac:dyDescent="0.25">
      <c r="G105">
        <f t="shared" si="78"/>
        <v>2115</v>
      </c>
      <c r="H105">
        <f t="shared" si="49"/>
        <v>2040</v>
      </c>
      <c r="I105" cm="1">
        <f t="array" ref="I105">IF(H105&gt;=MAX($D$3:$D$100),MAX($D$3:$D$100),IF(G105&lt;$D$3,$D$3,INDEX($D$3:$D$100,MATCH(G105,$D$3:$D$100)+1)))</f>
        <v>2040</v>
      </c>
      <c r="J105">
        <f t="shared" si="50"/>
        <v>6.8040000000000003E-2</v>
      </c>
      <c r="K105">
        <f t="shared" si="51"/>
        <v>6.8040000000000003E-2</v>
      </c>
      <c r="L105">
        <f t="shared" si="52"/>
        <v>6.8040000000000003E-2</v>
      </c>
      <c r="M105" s="38">
        <f t="shared" si="42"/>
        <v>358.911</v>
      </c>
      <c r="N105">
        <f t="shared" si="43"/>
        <v>0</v>
      </c>
      <c r="P105" s="1" t="str" cm="1">
        <f t="array" ref="P105">IF(INDEX(Utilities!105:105,$B$15)="","",INDEX(Utilities!105:105,$B$15))</f>
        <v/>
      </c>
      <c r="Q105" s="1" t="str" cm="1">
        <f t="array" ref="Q105">IF(INDEX(Utilities!105:105,$B$15 + 2)="","",INDEX(Utilities!105:105,$B$15 + 2))</f>
        <v/>
      </c>
      <c r="S105">
        <f t="shared" si="79"/>
        <v>2115</v>
      </c>
      <c r="T105">
        <f t="shared" si="53"/>
        <v>2040</v>
      </c>
      <c r="U105" cm="1">
        <f t="array" ref="U105">IF(T105&gt;=MAX($D$3:$D$100),MAX($D$3:$D$100),IF(S105&lt;$D$3,$D$3,INDEX($D$3:$D$100,MATCH(S105,$D$3:$D$100)+1)))</f>
        <v>2040</v>
      </c>
      <c r="V105">
        <f t="shared" si="54"/>
        <v>4.5720000000000003E-5</v>
      </c>
      <c r="W105">
        <f t="shared" si="55"/>
        <v>4.5720000000000003E-5</v>
      </c>
      <c r="X105">
        <f t="shared" si="56"/>
        <v>4.5720000000000003E-5</v>
      </c>
      <c r="Y105" s="38">
        <f t="shared" si="57"/>
        <v>0.24117300000000003</v>
      </c>
      <c r="Z105">
        <f t="shared" si="44"/>
        <v>0</v>
      </c>
      <c r="AE105">
        <f t="shared" si="80"/>
        <v>2115</v>
      </c>
      <c r="AF105">
        <f t="shared" si="58"/>
        <v>2040</v>
      </c>
      <c r="AG105" cm="1">
        <f t="array" ref="AG105">IF(AF105&gt;=MAX($D$3:$D$100),MAX($D$3:$D$100),IF(AE105&lt;$D$3,$D$3,INDEX($D$3:$D$100,MATCH(AE105,$D$3:$D$100)+1)))</f>
        <v>2040</v>
      </c>
      <c r="AH105">
        <f t="shared" si="59"/>
        <v>4.572E-4</v>
      </c>
      <c r="AI105">
        <f t="shared" si="60"/>
        <v>4.572E-4</v>
      </c>
      <c r="AJ105">
        <f t="shared" si="61"/>
        <v>4.572E-4</v>
      </c>
      <c r="AK105" s="38">
        <f t="shared" si="62"/>
        <v>2.4117299999999999</v>
      </c>
      <c r="AL105">
        <f t="shared" si="45"/>
        <v>0</v>
      </c>
      <c r="AN105" s="1" t="str" cm="1">
        <f t="array" ref="AN105">IF(INDEX(Utilities!105:105,$B$15)="","",INDEX(Utilities!105:105,$B$15))</f>
        <v/>
      </c>
      <c r="AO105" s="1" t="str" cm="1">
        <f t="array" ref="AO105">IF(INDEX(Utilities!105:105,$B$15 + 4)="","",INDEX(Utilities!105:105,$B$15 + 4))</f>
        <v/>
      </c>
      <c r="AQ105">
        <f t="shared" si="81"/>
        <v>2115</v>
      </c>
      <c r="AR105">
        <f t="shared" si="63"/>
        <v>2040</v>
      </c>
      <c r="AS105" cm="1">
        <f t="array" ref="AS105">IF(AR105&gt;=MAX($D$3:$D$100),MAX($D$3:$D$100),IF(AQ105&lt;$D$3,$D$3,INDEX($D$3:$D$100,MATCH(AQ105,$D$3:$D$100)+1)))</f>
        <v>2040</v>
      </c>
      <c r="AT105">
        <f t="shared" si="64"/>
        <v>9.6840000000000001E-5</v>
      </c>
      <c r="AU105">
        <f t="shared" si="65"/>
        <v>9.6840000000000001E-5</v>
      </c>
      <c r="AV105">
        <f t="shared" si="66"/>
        <v>9.6840000000000001E-5</v>
      </c>
      <c r="AW105" s="38">
        <f t="shared" si="67"/>
        <v>0.51083100000000004</v>
      </c>
      <c r="AX105">
        <f t="shared" si="46"/>
        <v>0</v>
      </c>
      <c r="AZ105" s="1" t="str" cm="1">
        <f t="array" ref="AZ105">IF(INDEX(Utilities!105:105,$B$15)="","",INDEX(Utilities!105:105,$B$15))</f>
        <v/>
      </c>
      <c r="BA105" s="1" t="str" cm="1">
        <f t="array" ref="BA105">IF(INDEX(Utilities!105:105,$B$15 + 5)="","",INDEX(Utilities!105:105,$B$15 + 5))</f>
        <v/>
      </c>
      <c r="BC105">
        <f t="shared" si="82"/>
        <v>2115</v>
      </c>
      <c r="BD105">
        <f t="shared" si="68"/>
        <v>2040</v>
      </c>
      <c r="BE105" cm="1">
        <f t="array" ref="BE105">IF(BD105&gt;=MAX($D$3:$D$100),MAX($D$3:$D$100),IF(BC105&lt;$D$3,$D$3,INDEX($D$3:$D$100,MATCH(BC105,$D$3:$D$100)+1)))</f>
        <v>2040</v>
      </c>
      <c r="BF105">
        <f t="shared" si="69"/>
        <v>0.61919999999999997</v>
      </c>
      <c r="BG105">
        <f t="shared" si="70"/>
        <v>0.61919999999999997</v>
      </c>
      <c r="BH105">
        <f t="shared" si="71"/>
        <v>0.61919999999999997</v>
      </c>
      <c r="BI105" s="38">
        <f t="shared" si="72"/>
        <v>3266.2799999999997</v>
      </c>
      <c r="BJ105">
        <f t="shared" si="47"/>
        <v>0</v>
      </c>
      <c r="BL105" s="1" t="str" cm="1">
        <f t="array" ref="BL105">IF(INDEX(Utilities!105:105,$B$15)="","",INDEX(Utilities!105:105,$B$15))</f>
        <v/>
      </c>
      <c r="BM105" s="1" t="str" cm="1">
        <f t="array" ref="BM105">IF(INDEX(Utilities!105:105,$B$15 + 6)="","",INDEX(Utilities!105:105,$B$15 + 6))</f>
        <v/>
      </c>
      <c r="BO105">
        <f t="shared" si="83"/>
        <v>2115</v>
      </c>
      <c r="BP105">
        <f t="shared" si="73"/>
        <v>2040</v>
      </c>
      <c r="BQ105" cm="1">
        <f t="array" ref="BQ105">IF(BP105&gt;=MAX($D$3:$D$100),MAX($D$3:$D$100),IF(BO105&lt;$D$3,$D$3,INDEX($D$3:$D$100,MATCH(BO105,$D$3:$D$100)+1)))</f>
        <v>2040</v>
      </c>
      <c r="BR105">
        <f t="shared" si="74"/>
        <v>4.5396000000000001</v>
      </c>
      <c r="BS105">
        <f t="shared" si="75"/>
        <v>4.5396000000000001</v>
      </c>
      <c r="BT105">
        <f t="shared" si="76"/>
        <v>4.5396000000000001</v>
      </c>
      <c r="BU105" s="38">
        <f t="shared" si="77"/>
        <v>23946.39</v>
      </c>
      <c r="BV105">
        <f t="shared" si="48"/>
        <v>0</v>
      </c>
    </row>
    <row r="106" spans="7:74" x14ac:dyDescent="0.25">
      <c r="G106">
        <f t="shared" si="78"/>
        <v>2116</v>
      </c>
      <c r="H106">
        <f t="shared" si="49"/>
        <v>2040</v>
      </c>
      <c r="I106" cm="1">
        <f t="array" ref="I106">IF(H106&gt;=MAX($D$3:$D$100),MAX($D$3:$D$100),IF(G106&lt;$D$3,$D$3,INDEX($D$3:$D$100,MATCH(G106,$D$3:$D$100)+1)))</f>
        <v>2040</v>
      </c>
      <c r="J106">
        <f t="shared" si="50"/>
        <v>6.8040000000000003E-2</v>
      </c>
      <c r="K106">
        <f t="shared" si="51"/>
        <v>6.8040000000000003E-2</v>
      </c>
      <c r="L106">
        <f t="shared" si="52"/>
        <v>6.8040000000000003E-2</v>
      </c>
      <c r="M106" s="38">
        <f t="shared" si="42"/>
        <v>358.911</v>
      </c>
      <c r="N106">
        <f t="shared" si="43"/>
        <v>0</v>
      </c>
      <c r="P106" s="1" t="str" cm="1">
        <f t="array" ref="P106">IF(INDEX(Utilities!106:106,$B$15)="","",INDEX(Utilities!106:106,$B$15))</f>
        <v/>
      </c>
      <c r="Q106" s="1" t="str" cm="1">
        <f t="array" ref="Q106">IF(INDEX(Utilities!106:106,$B$15 + 2)="","",INDEX(Utilities!106:106,$B$15 + 2))</f>
        <v/>
      </c>
      <c r="S106">
        <f t="shared" si="79"/>
        <v>2116</v>
      </c>
      <c r="T106">
        <f t="shared" si="53"/>
        <v>2040</v>
      </c>
      <c r="U106" cm="1">
        <f t="array" ref="U106">IF(T106&gt;=MAX($D$3:$D$100),MAX($D$3:$D$100),IF(S106&lt;$D$3,$D$3,INDEX($D$3:$D$100,MATCH(S106,$D$3:$D$100)+1)))</f>
        <v>2040</v>
      </c>
      <c r="V106">
        <f t="shared" si="54"/>
        <v>4.5720000000000003E-5</v>
      </c>
      <c r="W106">
        <f t="shared" si="55"/>
        <v>4.5720000000000003E-5</v>
      </c>
      <c r="X106">
        <f t="shared" si="56"/>
        <v>4.5720000000000003E-5</v>
      </c>
      <c r="Y106" s="38">
        <f t="shared" si="57"/>
        <v>0.24117300000000003</v>
      </c>
      <c r="Z106">
        <f t="shared" si="44"/>
        <v>0</v>
      </c>
      <c r="AE106">
        <f t="shared" si="80"/>
        <v>2116</v>
      </c>
      <c r="AF106">
        <f t="shared" si="58"/>
        <v>2040</v>
      </c>
      <c r="AG106" cm="1">
        <f t="array" ref="AG106">IF(AF106&gt;=MAX($D$3:$D$100),MAX($D$3:$D$100),IF(AE106&lt;$D$3,$D$3,INDEX($D$3:$D$100,MATCH(AE106,$D$3:$D$100)+1)))</f>
        <v>2040</v>
      </c>
      <c r="AH106">
        <f t="shared" si="59"/>
        <v>4.572E-4</v>
      </c>
      <c r="AI106">
        <f t="shared" si="60"/>
        <v>4.572E-4</v>
      </c>
      <c r="AJ106">
        <f t="shared" si="61"/>
        <v>4.572E-4</v>
      </c>
      <c r="AK106" s="38">
        <f t="shared" si="62"/>
        <v>2.4117299999999999</v>
      </c>
      <c r="AL106">
        <f t="shared" si="45"/>
        <v>0</v>
      </c>
      <c r="AN106" s="1" t="str" cm="1">
        <f t="array" ref="AN106">IF(INDEX(Utilities!106:106,$B$15)="","",INDEX(Utilities!106:106,$B$15))</f>
        <v/>
      </c>
      <c r="AO106" s="1" t="str" cm="1">
        <f t="array" ref="AO106">IF(INDEX(Utilities!106:106,$B$15 + 4)="","",INDEX(Utilities!106:106,$B$15 + 4))</f>
        <v/>
      </c>
      <c r="AQ106">
        <f t="shared" si="81"/>
        <v>2116</v>
      </c>
      <c r="AR106">
        <f t="shared" si="63"/>
        <v>2040</v>
      </c>
      <c r="AS106" cm="1">
        <f t="array" ref="AS106">IF(AR106&gt;=MAX($D$3:$D$100),MAX($D$3:$D$100),IF(AQ106&lt;$D$3,$D$3,INDEX($D$3:$D$100,MATCH(AQ106,$D$3:$D$100)+1)))</f>
        <v>2040</v>
      </c>
      <c r="AT106">
        <f t="shared" si="64"/>
        <v>9.6840000000000001E-5</v>
      </c>
      <c r="AU106">
        <f t="shared" si="65"/>
        <v>9.6840000000000001E-5</v>
      </c>
      <c r="AV106">
        <f t="shared" si="66"/>
        <v>9.6840000000000001E-5</v>
      </c>
      <c r="AW106" s="38">
        <f t="shared" si="67"/>
        <v>0.51083100000000004</v>
      </c>
      <c r="AX106">
        <f t="shared" si="46"/>
        <v>0</v>
      </c>
      <c r="AZ106" s="1" t="str" cm="1">
        <f t="array" ref="AZ106">IF(INDEX(Utilities!106:106,$B$15)="","",INDEX(Utilities!106:106,$B$15))</f>
        <v/>
      </c>
      <c r="BA106" s="1" t="str" cm="1">
        <f t="array" ref="BA106">IF(INDEX(Utilities!106:106,$B$15 + 5)="","",INDEX(Utilities!106:106,$B$15 + 5))</f>
        <v/>
      </c>
      <c r="BC106">
        <f t="shared" si="82"/>
        <v>2116</v>
      </c>
      <c r="BD106">
        <f t="shared" si="68"/>
        <v>2040</v>
      </c>
      <c r="BE106" cm="1">
        <f t="array" ref="BE106">IF(BD106&gt;=MAX($D$3:$D$100),MAX($D$3:$D$100),IF(BC106&lt;$D$3,$D$3,INDEX($D$3:$D$100,MATCH(BC106,$D$3:$D$100)+1)))</f>
        <v>2040</v>
      </c>
      <c r="BF106">
        <f t="shared" si="69"/>
        <v>0.61919999999999997</v>
      </c>
      <c r="BG106">
        <f t="shared" si="70"/>
        <v>0.61919999999999997</v>
      </c>
      <c r="BH106">
        <f t="shared" si="71"/>
        <v>0.61919999999999997</v>
      </c>
      <c r="BI106" s="38">
        <f t="shared" si="72"/>
        <v>3266.2799999999997</v>
      </c>
      <c r="BJ106">
        <f t="shared" si="47"/>
        <v>0</v>
      </c>
      <c r="BL106" s="1" t="str" cm="1">
        <f t="array" ref="BL106">IF(INDEX(Utilities!106:106,$B$15)="","",INDEX(Utilities!106:106,$B$15))</f>
        <v/>
      </c>
      <c r="BM106" s="1" t="str" cm="1">
        <f t="array" ref="BM106">IF(INDEX(Utilities!106:106,$B$15 + 6)="","",INDEX(Utilities!106:106,$B$15 + 6))</f>
        <v/>
      </c>
      <c r="BO106">
        <f t="shared" si="83"/>
        <v>2116</v>
      </c>
      <c r="BP106">
        <f t="shared" si="73"/>
        <v>2040</v>
      </c>
      <c r="BQ106" cm="1">
        <f t="array" ref="BQ106">IF(BP106&gt;=MAX($D$3:$D$100),MAX($D$3:$D$100),IF(BO106&lt;$D$3,$D$3,INDEX($D$3:$D$100,MATCH(BO106,$D$3:$D$100)+1)))</f>
        <v>2040</v>
      </c>
      <c r="BR106">
        <f t="shared" si="74"/>
        <v>4.5396000000000001</v>
      </c>
      <c r="BS106">
        <f t="shared" si="75"/>
        <v>4.5396000000000001</v>
      </c>
      <c r="BT106">
        <f t="shared" si="76"/>
        <v>4.5396000000000001</v>
      </c>
      <c r="BU106" s="38">
        <f t="shared" si="77"/>
        <v>23946.39</v>
      </c>
      <c r="BV106">
        <f t="shared" si="48"/>
        <v>0</v>
      </c>
    </row>
    <row r="107" spans="7:74" x14ac:dyDescent="0.25">
      <c r="G107">
        <f t="shared" si="78"/>
        <v>2117</v>
      </c>
      <c r="H107">
        <f t="shared" si="49"/>
        <v>2040</v>
      </c>
      <c r="I107" cm="1">
        <f t="array" ref="I107">IF(H107&gt;=MAX($D$3:$D$100),MAX($D$3:$D$100),IF(G107&lt;$D$3,$D$3,INDEX($D$3:$D$100,MATCH(G107,$D$3:$D$100)+1)))</f>
        <v>2040</v>
      </c>
      <c r="J107">
        <f t="shared" si="50"/>
        <v>6.8040000000000003E-2</v>
      </c>
      <c r="K107">
        <f t="shared" si="51"/>
        <v>6.8040000000000003E-2</v>
      </c>
      <c r="L107">
        <f t="shared" si="52"/>
        <v>6.8040000000000003E-2</v>
      </c>
      <c r="M107" s="38">
        <f t="shared" si="42"/>
        <v>358.911</v>
      </c>
      <c r="N107">
        <f t="shared" si="43"/>
        <v>0</v>
      </c>
      <c r="P107" s="1" t="str" cm="1">
        <f t="array" ref="P107">IF(INDEX(Utilities!107:107,$B$15)="","",INDEX(Utilities!107:107,$B$15))</f>
        <v/>
      </c>
      <c r="Q107" s="1" t="str" cm="1">
        <f t="array" ref="Q107">IF(INDEX(Utilities!107:107,$B$15 + 2)="","",INDEX(Utilities!107:107,$B$15 + 2))</f>
        <v/>
      </c>
      <c r="S107">
        <f t="shared" si="79"/>
        <v>2117</v>
      </c>
      <c r="T107">
        <f t="shared" si="53"/>
        <v>2040</v>
      </c>
      <c r="U107" cm="1">
        <f t="array" ref="U107">IF(T107&gt;=MAX($D$3:$D$100),MAX($D$3:$D$100),IF(S107&lt;$D$3,$D$3,INDEX($D$3:$D$100,MATCH(S107,$D$3:$D$100)+1)))</f>
        <v>2040</v>
      </c>
      <c r="V107">
        <f t="shared" si="54"/>
        <v>4.5720000000000003E-5</v>
      </c>
      <c r="W107">
        <f t="shared" si="55"/>
        <v>4.5720000000000003E-5</v>
      </c>
      <c r="X107">
        <f t="shared" si="56"/>
        <v>4.5720000000000003E-5</v>
      </c>
      <c r="Y107" s="38">
        <f t="shared" si="57"/>
        <v>0.24117300000000003</v>
      </c>
      <c r="Z107">
        <f t="shared" si="44"/>
        <v>0</v>
      </c>
      <c r="AE107">
        <f t="shared" si="80"/>
        <v>2117</v>
      </c>
      <c r="AF107">
        <f t="shared" si="58"/>
        <v>2040</v>
      </c>
      <c r="AG107" cm="1">
        <f t="array" ref="AG107">IF(AF107&gt;=MAX($D$3:$D$100),MAX($D$3:$D$100),IF(AE107&lt;$D$3,$D$3,INDEX($D$3:$D$100,MATCH(AE107,$D$3:$D$100)+1)))</f>
        <v>2040</v>
      </c>
      <c r="AH107">
        <f t="shared" si="59"/>
        <v>4.572E-4</v>
      </c>
      <c r="AI107">
        <f t="shared" si="60"/>
        <v>4.572E-4</v>
      </c>
      <c r="AJ107">
        <f t="shared" si="61"/>
        <v>4.572E-4</v>
      </c>
      <c r="AK107" s="38">
        <f t="shared" si="62"/>
        <v>2.4117299999999999</v>
      </c>
      <c r="AL107">
        <f t="shared" si="45"/>
        <v>0</v>
      </c>
      <c r="AN107" s="1" t="str" cm="1">
        <f t="array" ref="AN107">IF(INDEX(Utilities!107:107,$B$15)="","",INDEX(Utilities!107:107,$B$15))</f>
        <v/>
      </c>
      <c r="AO107" s="1" t="str" cm="1">
        <f t="array" ref="AO107">IF(INDEX(Utilities!107:107,$B$15 + 4)="","",INDEX(Utilities!107:107,$B$15 + 4))</f>
        <v/>
      </c>
      <c r="AQ107">
        <f t="shared" si="81"/>
        <v>2117</v>
      </c>
      <c r="AR107">
        <f t="shared" si="63"/>
        <v>2040</v>
      </c>
      <c r="AS107" cm="1">
        <f t="array" ref="AS107">IF(AR107&gt;=MAX($D$3:$D$100),MAX($D$3:$D$100),IF(AQ107&lt;$D$3,$D$3,INDEX($D$3:$D$100,MATCH(AQ107,$D$3:$D$100)+1)))</f>
        <v>2040</v>
      </c>
      <c r="AT107">
        <f t="shared" si="64"/>
        <v>9.6840000000000001E-5</v>
      </c>
      <c r="AU107">
        <f t="shared" si="65"/>
        <v>9.6840000000000001E-5</v>
      </c>
      <c r="AV107">
        <f t="shared" si="66"/>
        <v>9.6840000000000001E-5</v>
      </c>
      <c r="AW107" s="38">
        <f t="shared" si="67"/>
        <v>0.51083100000000004</v>
      </c>
      <c r="AX107">
        <f t="shared" si="46"/>
        <v>0</v>
      </c>
      <c r="AZ107" s="1" t="str" cm="1">
        <f t="array" ref="AZ107">IF(INDEX(Utilities!107:107,$B$15)="","",INDEX(Utilities!107:107,$B$15))</f>
        <v/>
      </c>
      <c r="BA107" s="1" t="str" cm="1">
        <f t="array" ref="BA107">IF(INDEX(Utilities!107:107,$B$15 + 5)="","",INDEX(Utilities!107:107,$B$15 + 5))</f>
        <v/>
      </c>
      <c r="BC107">
        <f t="shared" si="82"/>
        <v>2117</v>
      </c>
      <c r="BD107">
        <f t="shared" si="68"/>
        <v>2040</v>
      </c>
      <c r="BE107" cm="1">
        <f t="array" ref="BE107">IF(BD107&gt;=MAX($D$3:$D$100),MAX($D$3:$D$100),IF(BC107&lt;$D$3,$D$3,INDEX($D$3:$D$100,MATCH(BC107,$D$3:$D$100)+1)))</f>
        <v>2040</v>
      </c>
      <c r="BF107">
        <f t="shared" si="69"/>
        <v>0.61919999999999997</v>
      </c>
      <c r="BG107">
        <f t="shared" si="70"/>
        <v>0.61919999999999997</v>
      </c>
      <c r="BH107">
        <f t="shared" si="71"/>
        <v>0.61919999999999997</v>
      </c>
      <c r="BI107" s="38">
        <f t="shared" si="72"/>
        <v>3266.2799999999997</v>
      </c>
      <c r="BJ107">
        <f t="shared" si="47"/>
        <v>0</v>
      </c>
      <c r="BL107" s="1" t="str" cm="1">
        <f t="array" ref="BL107">IF(INDEX(Utilities!107:107,$B$15)="","",INDEX(Utilities!107:107,$B$15))</f>
        <v/>
      </c>
      <c r="BM107" s="1" t="str" cm="1">
        <f t="array" ref="BM107">IF(INDEX(Utilities!107:107,$B$15 + 6)="","",INDEX(Utilities!107:107,$B$15 + 6))</f>
        <v/>
      </c>
      <c r="BO107">
        <f t="shared" si="83"/>
        <v>2117</v>
      </c>
      <c r="BP107">
        <f t="shared" si="73"/>
        <v>2040</v>
      </c>
      <c r="BQ107" cm="1">
        <f t="array" ref="BQ107">IF(BP107&gt;=MAX($D$3:$D$100),MAX($D$3:$D$100),IF(BO107&lt;$D$3,$D$3,INDEX($D$3:$D$100,MATCH(BO107,$D$3:$D$100)+1)))</f>
        <v>2040</v>
      </c>
      <c r="BR107">
        <f t="shared" si="74"/>
        <v>4.5396000000000001</v>
      </c>
      <c r="BS107">
        <f t="shared" si="75"/>
        <v>4.5396000000000001</v>
      </c>
      <c r="BT107">
        <f t="shared" si="76"/>
        <v>4.5396000000000001</v>
      </c>
      <c r="BU107" s="38">
        <f t="shared" si="77"/>
        <v>23946.39</v>
      </c>
      <c r="BV107">
        <f t="shared" si="48"/>
        <v>0</v>
      </c>
    </row>
    <row r="108" spans="7:74" x14ac:dyDescent="0.25">
      <c r="G108">
        <f t="shared" si="78"/>
        <v>2118</v>
      </c>
      <c r="H108">
        <f t="shared" si="49"/>
        <v>2040</v>
      </c>
      <c r="I108" cm="1">
        <f t="array" ref="I108">IF(H108&gt;=MAX($D$3:$D$100),MAX($D$3:$D$100),IF(G108&lt;$D$3,$D$3,INDEX($D$3:$D$100,MATCH(G108,$D$3:$D$100)+1)))</f>
        <v>2040</v>
      </c>
      <c r="J108">
        <f t="shared" si="50"/>
        <v>6.8040000000000003E-2</v>
      </c>
      <c r="K108">
        <f t="shared" si="51"/>
        <v>6.8040000000000003E-2</v>
      </c>
      <c r="L108">
        <f t="shared" si="52"/>
        <v>6.8040000000000003E-2</v>
      </c>
      <c r="M108" s="38">
        <f t="shared" si="42"/>
        <v>358.911</v>
      </c>
      <c r="N108">
        <f t="shared" si="43"/>
        <v>0</v>
      </c>
      <c r="P108" s="1" t="str" cm="1">
        <f t="array" ref="P108">IF(INDEX(Utilities!108:108,$B$15)="","",INDEX(Utilities!108:108,$B$15))</f>
        <v/>
      </c>
      <c r="Q108" s="1" t="str" cm="1">
        <f t="array" ref="Q108">IF(INDEX(Utilities!108:108,$B$15 + 2)="","",INDEX(Utilities!108:108,$B$15 + 2))</f>
        <v/>
      </c>
      <c r="S108">
        <f t="shared" si="79"/>
        <v>2118</v>
      </c>
      <c r="T108">
        <f t="shared" si="53"/>
        <v>2040</v>
      </c>
      <c r="U108" cm="1">
        <f t="array" ref="U108">IF(T108&gt;=MAX($D$3:$D$100),MAX($D$3:$D$100),IF(S108&lt;$D$3,$D$3,INDEX($D$3:$D$100,MATCH(S108,$D$3:$D$100)+1)))</f>
        <v>2040</v>
      </c>
      <c r="V108">
        <f t="shared" si="54"/>
        <v>4.5720000000000003E-5</v>
      </c>
      <c r="W108">
        <f t="shared" si="55"/>
        <v>4.5720000000000003E-5</v>
      </c>
      <c r="X108">
        <f t="shared" si="56"/>
        <v>4.5720000000000003E-5</v>
      </c>
      <c r="Y108" s="38">
        <f t="shared" si="57"/>
        <v>0.24117300000000003</v>
      </c>
      <c r="Z108">
        <f t="shared" si="44"/>
        <v>0</v>
      </c>
      <c r="AE108">
        <f t="shared" si="80"/>
        <v>2118</v>
      </c>
      <c r="AF108">
        <f t="shared" si="58"/>
        <v>2040</v>
      </c>
      <c r="AG108" cm="1">
        <f t="array" ref="AG108">IF(AF108&gt;=MAX($D$3:$D$100),MAX($D$3:$D$100),IF(AE108&lt;$D$3,$D$3,INDEX($D$3:$D$100,MATCH(AE108,$D$3:$D$100)+1)))</f>
        <v>2040</v>
      </c>
      <c r="AH108">
        <f t="shared" si="59"/>
        <v>4.572E-4</v>
      </c>
      <c r="AI108">
        <f t="shared" si="60"/>
        <v>4.572E-4</v>
      </c>
      <c r="AJ108">
        <f t="shared" si="61"/>
        <v>4.572E-4</v>
      </c>
      <c r="AK108" s="38">
        <f t="shared" si="62"/>
        <v>2.4117299999999999</v>
      </c>
      <c r="AL108">
        <f t="shared" si="45"/>
        <v>0</v>
      </c>
      <c r="AN108" s="1" t="str" cm="1">
        <f t="array" ref="AN108">IF(INDEX(Utilities!108:108,$B$15)="","",INDEX(Utilities!108:108,$B$15))</f>
        <v/>
      </c>
      <c r="AO108" s="1" t="str" cm="1">
        <f t="array" ref="AO108">IF(INDEX(Utilities!108:108,$B$15 + 4)="","",INDEX(Utilities!108:108,$B$15 + 4))</f>
        <v/>
      </c>
      <c r="AQ108">
        <f t="shared" si="81"/>
        <v>2118</v>
      </c>
      <c r="AR108">
        <f t="shared" si="63"/>
        <v>2040</v>
      </c>
      <c r="AS108" cm="1">
        <f t="array" ref="AS108">IF(AR108&gt;=MAX($D$3:$D$100),MAX($D$3:$D$100),IF(AQ108&lt;$D$3,$D$3,INDEX($D$3:$D$100,MATCH(AQ108,$D$3:$D$100)+1)))</f>
        <v>2040</v>
      </c>
      <c r="AT108">
        <f t="shared" si="64"/>
        <v>9.6840000000000001E-5</v>
      </c>
      <c r="AU108">
        <f t="shared" si="65"/>
        <v>9.6840000000000001E-5</v>
      </c>
      <c r="AV108">
        <f t="shared" si="66"/>
        <v>9.6840000000000001E-5</v>
      </c>
      <c r="AW108" s="38">
        <f t="shared" si="67"/>
        <v>0.51083100000000004</v>
      </c>
      <c r="AX108">
        <f t="shared" si="46"/>
        <v>0</v>
      </c>
      <c r="AZ108" s="1" t="str" cm="1">
        <f t="array" ref="AZ108">IF(INDEX(Utilities!108:108,$B$15)="","",INDEX(Utilities!108:108,$B$15))</f>
        <v/>
      </c>
      <c r="BA108" s="1" t="str" cm="1">
        <f t="array" ref="BA108">IF(INDEX(Utilities!108:108,$B$15 + 5)="","",INDEX(Utilities!108:108,$B$15 + 5))</f>
        <v/>
      </c>
      <c r="BC108">
        <f t="shared" si="82"/>
        <v>2118</v>
      </c>
      <c r="BD108">
        <f t="shared" si="68"/>
        <v>2040</v>
      </c>
      <c r="BE108" cm="1">
        <f t="array" ref="BE108">IF(BD108&gt;=MAX($D$3:$D$100),MAX($D$3:$D$100),IF(BC108&lt;$D$3,$D$3,INDEX($D$3:$D$100,MATCH(BC108,$D$3:$D$100)+1)))</f>
        <v>2040</v>
      </c>
      <c r="BF108">
        <f t="shared" si="69"/>
        <v>0.61919999999999997</v>
      </c>
      <c r="BG108">
        <f t="shared" si="70"/>
        <v>0.61919999999999997</v>
      </c>
      <c r="BH108">
        <f t="shared" si="71"/>
        <v>0.61919999999999997</v>
      </c>
      <c r="BI108" s="38">
        <f t="shared" si="72"/>
        <v>3266.2799999999997</v>
      </c>
      <c r="BJ108">
        <f t="shared" si="47"/>
        <v>0</v>
      </c>
      <c r="BL108" s="1" t="str" cm="1">
        <f t="array" ref="BL108">IF(INDEX(Utilities!108:108,$B$15)="","",INDEX(Utilities!108:108,$B$15))</f>
        <v/>
      </c>
      <c r="BM108" s="1" t="str" cm="1">
        <f t="array" ref="BM108">IF(INDEX(Utilities!108:108,$B$15 + 6)="","",INDEX(Utilities!108:108,$B$15 + 6))</f>
        <v/>
      </c>
      <c r="BO108">
        <f t="shared" si="83"/>
        <v>2118</v>
      </c>
      <c r="BP108">
        <f t="shared" si="73"/>
        <v>2040</v>
      </c>
      <c r="BQ108" cm="1">
        <f t="array" ref="BQ108">IF(BP108&gt;=MAX($D$3:$D$100),MAX($D$3:$D$100),IF(BO108&lt;$D$3,$D$3,INDEX($D$3:$D$100,MATCH(BO108,$D$3:$D$100)+1)))</f>
        <v>2040</v>
      </c>
      <c r="BR108">
        <f t="shared" si="74"/>
        <v>4.5396000000000001</v>
      </c>
      <c r="BS108">
        <f t="shared" si="75"/>
        <v>4.5396000000000001</v>
      </c>
      <c r="BT108">
        <f t="shared" si="76"/>
        <v>4.5396000000000001</v>
      </c>
      <c r="BU108" s="38">
        <f t="shared" si="77"/>
        <v>23946.39</v>
      </c>
      <c r="BV108">
        <f t="shared" si="48"/>
        <v>0</v>
      </c>
    </row>
    <row r="109" spans="7:74" x14ac:dyDescent="0.25">
      <c r="G109">
        <f t="shared" si="78"/>
        <v>2119</v>
      </c>
      <c r="H109">
        <f t="shared" si="49"/>
        <v>2040</v>
      </c>
      <c r="I109" cm="1">
        <f t="array" ref="I109">IF(H109&gt;=MAX($D$3:$D$100),MAX($D$3:$D$100),IF(G109&lt;$D$3,$D$3,INDEX($D$3:$D$100,MATCH(G109,$D$3:$D$100)+1)))</f>
        <v>2040</v>
      </c>
      <c r="J109">
        <f t="shared" si="50"/>
        <v>6.8040000000000003E-2</v>
      </c>
      <c r="K109">
        <f t="shared" si="51"/>
        <v>6.8040000000000003E-2</v>
      </c>
      <c r="L109">
        <f t="shared" si="52"/>
        <v>6.8040000000000003E-2</v>
      </c>
      <c r="M109" s="38">
        <f t="shared" si="42"/>
        <v>358.911</v>
      </c>
      <c r="N109">
        <f t="shared" si="43"/>
        <v>0</v>
      </c>
      <c r="P109" s="1" t="str" cm="1">
        <f t="array" ref="P109">IF(INDEX(Utilities!109:109,$B$15)="","",INDEX(Utilities!109:109,$B$15))</f>
        <v/>
      </c>
      <c r="Q109" s="1" t="str" cm="1">
        <f t="array" ref="Q109">IF(INDEX(Utilities!109:109,$B$15 + 2)="","",INDEX(Utilities!109:109,$B$15 + 2))</f>
        <v/>
      </c>
      <c r="S109">
        <f t="shared" si="79"/>
        <v>2119</v>
      </c>
      <c r="T109">
        <f t="shared" si="53"/>
        <v>2040</v>
      </c>
      <c r="U109" cm="1">
        <f t="array" ref="U109">IF(T109&gt;=MAX($D$3:$D$100),MAX($D$3:$D$100),IF(S109&lt;$D$3,$D$3,INDEX($D$3:$D$100,MATCH(S109,$D$3:$D$100)+1)))</f>
        <v>2040</v>
      </c>
      <c r="V109">
        <f t="shared" si="54"/>
        <v>4.5720000000000003E-5</v>
      </c>
      <c r="W109">
        <f t="shared" si="55"/>
        <v>4.5720000000000003E-5</v>
      </c>
      <c r="X109">
        <f t="shared" si="56"/>
        <v>4.5720000000000003E-5</v>
      </c>
      <c r="Y109" s="38">
        <f t="shared" si="57"/>
        <v>0.24117300000000003</v>
      </c>
      <c r="Z109">
        <f t="shared" si="44"/>
        <v>0</v>
      </c>
      <c r="AE109">
        <f t="shared" si="80"/>
        <v>2119</v>
      </c>
      <c r="AF109">
        <f t="shared" si="58"/>
        <v>2040</v>
      </c>
      <c r="AG109" cm="1">
        <f t="array" ref="AG109">IF(AF109&gt;=MAX($D$3:$D$100),MAX($D$3:$D$100),IF(AE109&lt;$D$3,$D$3,INDEX($D$3:$D$100,MATCH(AE109,$D$3:$D$100)+1)))</f>
        <v>2040</v>
      </c>
      <c r="AH109">
        <f t="shared" si="59"/>
        <v>4.572E-4</v>
      </c>
      <c r="AI109">
        <f t="shared" si="60"/>
        <v>4.572E-4</v>
      </c>
      <c r="AJ109">
        <f t="shared" si="61"/>
        <v>4.572E-4</v>
      </c>
      <c r="AK109" s="38">
        <f t="shared" si="62"/>
        <v>2.4117299999999999</v>
      </c>
      <c r="AL109">
        <f t="shared" si="45"/>
        <v>0</v>
      </c>
      <c r="AN109" s="1" t="str" cm="1">
        <f t="array" ref="AN109">IF(INDEX(Utilities!109:109,$B$15)="","",INDEX(Utilities!109:109,$B$15))</f>
        <v/>
      </c>
      <c r="AO109" s="1" t="str" cm="1">
        <f t="array" ref="AO109">IF(INDEX(Utilities!109:109,$B$15 + 4)="","",INDEX(Utilities!109:109,$B$15 + 4))</f>
        <v/>
      </c>
      <c r="AQ109">
        <f t="shared" si="81"/>
        <v>2119</v>
      </c>
      <c r="AR109">
        <f t="shared" si="63"/>
        <v>2040</v>
      </c>
      <c r="AS109" cm="1">
        <f t="array" ref="AS109">IF(AR109&gt;=MAX($D$3:$D$100),MAX($D$3:$D$100),IF(AQ109&lt;$D$3,$D$3,INDEX($D$3:$D$100,MATCH(AQ109,$D$3:$D$100)+1)))</f>
        <v>2040</v>
      </c>
      <c r="AT109">
        <f t="shared" si="64"/>
        <v>9.6840000000000001E-5</v>
      </c>
      <c r="AU109">
        <f t="shared" si="65"/>
        <v>9.6840000000000001E-5</v>
      </c>
      <c r="AV109">
        <f t="shared" si="66"/>
        <v>9.6840000000000001E-5</v>
      </c>
      <c r="AW109" s="38">
        <f t="shared" si="67"/>
        <v>0.51083100000000004</v>
      </c>
      <c r="AX109">
        <f t="shared" si="46"/>
        <v>0</v>
      </c>
      <c r="AZ109" s="1" t="str" cm="1">
        <f t="array" ref="AZ109">IF(INDEX(Utilities!109:109,$B$15)="","",INDEX(Utilities!109:109,$B$15))</f>
        <v/>
      </c>
      <c r="BA109" s="1" t="str" cm="1">
        <f t="array" ref="BA109">IF(INDEX(Utilities!109:109,$B$15 + 5)="","",INDEX(Utilities!109:109,$B$15 + 5))</f>
        <v/>
      </c>
      <c r="BC109">
        <f t="shared" si="82"/>
        <v>2119</v>
      </c>
      <c r="BD109">
        <f t="shared" si="68"/>
        <v>2040</v>
      </c>
      <c r="BE109" cm="1">
        <f t="array" ref="BE109">IF(BD109&gt;=MAX($D$3:$D$100),MAX($D$3:$D$100),IF(BC109&lt;$D$3,$D$3,INDEX($D$3:$D$100,MATCH(BC109,$D$3:$D$100)+1)))</f>
        <v>2040</v>
      </c>
      <c r="BF109">
        <f t="shared" si="69"/>
        <v>0.61919999999999997</v>
      </c>
      <c r="BG109">
        <f t="shared" si="70"/>
        <v>0.61919999999999997</v>
      </c>
      <c r="BH109">
        <f t="shared" si="71"/>
        <v>0.61919999999999997</v>
      </c>
      <c r="BI109" s="38">
        <f t="shared" si="72"/>
        <v>3266.2799999999997</v>
      </c>
      <c r="BJ109">
        <f t="shared" si="47"/>
        <v>0</v>
      </c>
      <c r="BL109" s="1" t="str" cm="1">
        <f t="array" ref="BL109">IF(INDEX(Utilities!109:109,$B$15)="","",INDEX(Utilities!109:109,$B$15))</f>
        <v/>
      </c>
      <c r="BM109" s="1" t="str" cm="1">
        <f t="array" ref="BM109">IF(INDEX(Utilities!109:109,$B$15 + 6)="","",INDEX(Utilities!109:109,$B$15 + 6))</f>
        <v/>
      </c>
      <c r="BO109">
        <f t="shared" si="83"/>
        <v>2119</v>
      </c>
      <c r="BP109">
        <f t="shared" si="73"/>
        <v>2040</v>
      </c>
      <c r="BQ109" cm="1">
        <f t="array" ref="BQ109">IF(BP109&gt;=MAX($D$3:$D$100),MAX($D$3:$D$100),IF(BO109&lt;$D$3,$D$3,INDEX($D$3:$D$100,MATCH(BO109,$D$3:$D$100)+1)))</f>
        <v>2040</v>
      </c>
      <c r="BR109">
        <f t="shared" si="74"/>
        <v>4.5396000000000001</v>
      </c>
      <c r="BS109">
        <f t="shared" si="75"/>
        <v>4.5396000000000001</v>
      </c>
      <c r="BT109">
        <f t="shared" si="76"/>
        <v>4.5396000000000001</v>
      </c>
      <c r="BU109" s="38">
        <f t="shared" si="77"/>
        <v>23946.39</v>
      </c>
      <c r="BV109">
        <f t="shared" si="48"/>
        <v>0</v>
      </c>
    </row>
    <row r="110" spans="7:74" x14ac:dyDescent="0.25">
      <c r="G110">
        <f t="shared" si="78"/>
        <v>2120</v>
      </c>
      <c r="H110">
        <f t="shared" si="49"/>
        <v>2040</v>
      </c>
      <c r="I110" cm="1">
        <f t="array" ref="I110">IF(H110&gt;=MAX($D$3:$D$100),MAX($D$3:$D$100),IF(G110&lt;$D$3,$D$3,INDEX($D$3:$D$100,MATCH(G110,$D$3:$D$100)+1)))</f>
        <v>2040</v>
      </c>
      <c r="J110">
        <f t="shared" si="50"/>
        <v>6.8040000000000003E-2</v>
      </c>
      <c r="K110">
        <f t="shared" si="51"/>
        <v>6.8040000000000003E-2</v>
      </c>
      <c r="L110">
        <f t="shared" si="52"/>
        <v>6.8040000000000003E-2</v>
      </c>
      <c r="M110" s="38">
        <f t="shared" si="42"/>
        <v>358.911</v>
      </c>
      <c r="N110">
        <f t="shared" si="43"/>
        <v>0</v>
      </c>
      <c r="P110" s="1" t="str" cm="1">
        <f t="array" ref="P110">IF(INDEX(Utilities!110:110,$B$15)="","",INDEX(Utilities!110:110,$B$15))</f>
        <v/>
      </c>
      <c r="Q110" s="1" t="str" cm="1">
        <f t="array" ref="Q110">IF(INDEX(Utilities!110:110,$B$15 + 2)="","",INDEX(Utilities!110:110,$B$15 + 2))</f>
        <v/>
      </c>
      <c r="S110">
        <f t="shared" si="79"/>
        <v>2120</v>
      </c>
      <c r="T110">
        <f t="shared" si="53"/>
        <v>2040</v>
      </c>
      <c r="U110" cm="1">
        <f t="array" ref="U110">IF(T110&gt;=MAX($D$3:$D$100),MAX($D$3:$D$100),IF(S110&lt;$D$3,$D$3,INDEX($D$3:$D$100,MATCH(S110,$D$3:$D$100)+1)))</f>
        <v>2040</v>
      </c>
      <c r="V110">
        <f t="shared" si="54"/>
        <v>4.5720000000000003E-5</v>
      </c>
      <c r="W110">
        <f t="shared" si="55"/>
        <v>4.5720000000000003E-5</v>
      </c>
      <c r="X110">
        <f t="shared" si="56"/>
        <v>4.5720000000000003E-5</v>
      </c>
      <c r="Y110" s="38">
        <f t="shared" si="57"/>
        <v>0.24117300000000003</v>
      </c>
      <c r="Z110">
        <f t="shared" si="44"/>
        <v>0</v>
      </c>
      <c r="AE110">
        <f t="shared" si="80"/>
        <v>2120</v>
      </c>
      <c r="AF110">
        <f t="shared" si="58"/>
        <v>2040</v>
      </c>
      <c r="AG110" cm="1">
        <f t="array" ref="AG110">IF(AF110&gt;=MAX($D$3:$D$100),MAX($D$3:$D$100),IF(AE110&lt;$D$3,$D$3,INDEX($D$3:$D$100,MATCH(AE110,$D$3:$D$100)+1)))</f>
        <v>2040</v>
      </c>
      <c r="AH110">
        <f t="shared" si="59"/>
        <v>4.572E-4</v>
      </c>
      <c r="AI110">
        <f t="shared" si="60"/>
        <v>4.572E-4</v>
      </c>
      <c r="AJ110">
        <f t="shared" si="61"/>
        <v>4.572E-4</v>
      </c>
      <c r="AK110" s="38">
        <f t="shared" si="62"/>
        <v>2.4117299999999999</v>
      </c>
      <c r="AL110">
        <f t="shared" si="45"/>
        <v>0</v>
      </c>
      <c r="AN110" s="1" t="str" cm="1">
        <f t="array" ref="AN110">IF(INDEX(Utilities!110:110,$B$15)="","",INDEX(Utilities!110:110,$B$15))</f>
        <v/>
      </c>
      <c r="AO110" s="1" t="str" cm="1">
        <f t="array" ref="AO110">IF(INDEX(Utilities!110:110,$B$15 + 4)="","",INDEX(Utilities!110:110,$B$15 + 4))</f>
        <v/>
      </c>
      <c r="AQ110">
        <f t="shared" si="81"/>
        <v>2120</v>
      </c>
      <c r="AR110">
        <f t="shared" si="63"/>
        <v>2040</v>
      </c>
      <c r="AS110" cm="1">
        <f t="array" ref="AS110">IF(AR110&gt;=MAX($D$3:$D$100),MAX($D$3:$D$100),IF(AQ110&lt;$D$3,$D$3,INDEX($D$3:$D$100,MATCH(AQ110,$D$3:$D$100)+1)))</f>
        <v>2040</v>
      </c>
      <c r="AT110">
        <f t="shared" si="64"/>
        <v>9.6840000000000001E-5</v>
      </c>
      <c r="AU110">
        <f t="shared" si="65"/>
        <v>9.6840000000000001E-5</v>
      </c>
      <c r="AV110">
        <f t="shared" si="66"/>
        <v>9.6840000000000001E-5</v>
      </c>
      <c r="AW110" s="38">
        <f t="shared" si="67"/>
        <v>0.51083100000000004</v>
      </c>
      <c r="AX110">
        <f t="shared" si="46"/>
        <v>0</v>
      </c>
      <c r="AZ110" s="1" t="str" cm="1">
        <f t="array" ref="AZ110">IF(INDEX(Utilities!110:110,$B$15)="","",INDEX(Utilities!110:110,$B$15))</f>
        <v/>
      </c>
      <c r="BA110" s="1" t="str" cm="1">
        <f t="array" ref="BA110">IF(INDEX(Utilities!110:110,$B$15 + 5)="","",INDEX(Utilities!110:110,$B$15 + 5))</f>
        <v/>
      </c>
      <c r="BC110">
        <f t="shared" si="82"/>
        <v>2120</v>
      </c>
      <c r="BD110">
        <f t="shared" si="68"/>
        <v>2040</v>
      </c>
      <c r="BE110" cm="1">
        <f t="array" ref="BE110">IF(BD110&gt;=MAX($D$3:$D$100),MAX($D$3:$D$100),IF(BC110&lt;$D$3,$D$3,INDEX($D$3:$D$100,MATCH(BC110,$D$3:$D$100)+1)))</f>
        <v>2040</v>
      </c>
      <c r="BF110">
        <f t="shared" si="69"/>
        <v>0.61919999999999997</v>
      </c>
      <c r="BG110">
        <f t="shared" si="70"/>
        <v>0.61919999999999997</v>
      </c>
      <c r="BH110">
        <f t="shared" si="71"/>
        <v>0.61919999999999997</v>
      </c>
      <c r="BI110" s="38">
        <f t="shared" si="72"/>
        <v>3266.2799999999997</v>
      </c>
      <c r="BJ110">
        <f t="shared" si="47"/>
        <v>0</v>
      </c>
      <c r="BL110" s="1" t="str" cm="1">
        <f t="array" ref="BL110">IF(INDEX(Utilities!110:110,$B$15)="","",INDEX(Utilities!110:110,$B$15))</f>
        <v/>
      </c>
      <c r="BM110" s="1" t="str" cm="1">
        <f t="array" ref="BM110">IF(INDEX(Utilities!110:110,$B$15 + 6)="","",INDEX(Utilities!110:110,$B$15 + 6))</f>
        <v/>
      </c>
      <c r="BO110">
        <f t="shared" si="83"/>
        <v>2120</v>
      </c>
      <c r="BP110">
        <f t="shared" si="73"/>
        <v>2040</v>
      </c>
      <c r="BQ110" cm="1">
        <f t="array" ref="BQ110">IF(BP110&gt;=MAX($D$3:$D$100),MAX($D$3:$D$100),IF(BO110&lt;$D$3,$D$3,INDEX($D$3:$D$100,MATCH(BO110,$D$3:$D$100)+1)))</f>
        <v>2040</v>
      </c>
      <c r="BR110">
        <f t="shared" si="74"/>
        <v>4.5396000000000001</v>
      </c>
      <c r="BS110">
        <f t="shared" si="75"/>
        <v>4.5396000000000001</v>
      </c>
      <c r="BT110">
        <f t="shared" si="76"/>
        <v>4.5396000000000001</v>
      </c>
      <c r="BU110" s="38">
        <f t="shared" si="77"/>
        <v>23946.39</v>
      </c>
      <c r="BV110">
        <f t="shared" si="48"/>
        <v>0</v>
      </c>
    </row>
    <row r="111" spans="7:74" x14ac:dyDescent="0.25">
      <c r="G111">
        <f t="shared" si="78"/>
        <v>2121</v>
      </c>
      <c r="H111">
        <f t="shared" si="49"/>
        <v>2040</v>
      </c>
      <c r="I111" cm="1">
        <f t="array" ref="I111">IF(H111&gt;=MAX($D$3:$D$100),MAX($D$3:$D$100),IF(G111&lt;$D$3,$D$3,INDEX($D$3:$D$100,MATCH(G111,$D$3:$D$100)+1)))</f>
        <v>2040</v>
      </c>
      <c r="J111">
        <f t="shared" si="50"/>
        <v>6.8040000000000003E-2</v>
      </c>
      <c r="K111">
        <f t="shared" si="51"/>
        <v>6.8040000000000003E-2</v>
      </c>
      <c r="L111">
        <f t="shared" si="52"/>
        <v>6.8040000000000003E-2</v>
      </c>
      <c r="M111" s="38">
        <f t="shared" si="42"/>
        <v>358.911</v>
      </c>
      <c r="N111">
        <f t="shared" si="43"/>
        <v>0</v>
      </c>
      <c r="P111" s="1" t="str" cm="1">
        <f t="array" ref="P111">IF(INDEX(Utilities!111:111,$B$15)="","",INDEX(Utilities!111:111,$B$15))</f>
        <v/>
      </c>
      <c r="Q111" s="1" t="str" cm="1">
        <f t="array" ref="Q111">IF(INDEX(Utilities!111:111,$B$15 + 2)="","",INDEX(Utilities!111:111,$B$15 + 2))</f>
        <v/>
      </c>
      <c r="S111">
        <f t="shared" si="79"/>
        <v>2121</v>
      </c>
      <c r="T111">
        <f t="shared" si="53"/>
        <v>2040</v>
      </c>
      <c r="U111" cm="1">
        <f t="array" ref="U111">IF(T111&gt;=MAX($D$3:$D$100),MAX($D$3:$D$100),IF(S111&lt;$D$3,$D$3,INDEX($D$3:$D$100,MATCH(S111,$D$3:$D$100)+1)))</f>
        <v>2040</v>
      </c>
      <c r="V111">
        <f t="shared" si="54"/>
        <v>4.5720000000000003E-5</v>
      </c>
      <c r="W111">
        <f t="shared" si="55"/>
        <v>4.5720000000000003E-5</v>
      </c>
      <c r="X111">
        <f t="shared" si="56"/>
        <v>4.5720000000000003E-5</v>
      </c>
      <c r="Y111" s="38">
        <f t="shared" si="57"/>
        <v>0.24117300000000003</v>
      </c>
      <c r="Z111">
        <f t="shared" si="44"/>
        <v>0</v>
      </c>
      <c r="AE111">
        <f t="shared" si="80"/>
        <v>2121</v>
      </c>
      <c r="AF111">
        <f t="shared" si="58"/>
        <v>2040</v>
      </c>
      <c r="AG111" cm="1">
        <f t="array" ref="AG111">IF(AF111&gt;=MAX($D$3:$D$100),MAX($D$3:$D$100),IF(AE111&lt;$D$3,$D$3,INDEX($D$3:$D$100,MATCH(AE111,$D$3:$D$100)+1)))</f>
        <v>2040</v>
      </c>
      <c r="AH111">
        <f t="shared" si="59"/>
        <v>4.572E-4</v>
      </c>
      <c r="AI111">
        <f t="shared" si="60"/>
        <v>4.572E-4</v>
      </c>
      <c r="AJ111">
        <f t="shared" si="61"/>
        <v>4.572E-4</v>
      </c>
      <c r="AK111" s="38">
        <f t="shared" si="62"/>
        <v>2.4117299999999999</v>
      </c>
      <c r="AL111">
        <f t="shared" si="45"/>
        <v>0</v>
      </c>
      <c r="AN111" s="1" t="str" cm="1">
        <f t="array" ref="AN111">IF(INDEX(Utilities!111:111,$B$15)="","",INDEX(Utilities!111:111,$B$15))</f>
        <v/>
      </c>
      <c r="AO111" s="1" t="str" cm="1">
        <f t="array" ref="AO111">IF(INDEX(Utilities!111:111,$B$15 + 4)="","",INDEX(Utilities!111:111,$B$15 + 4))</f>
        <v/>
      </c>
      <c r="AQ111">
        <f t="shared" si="81"/>
        <v>2121</v>
      </c>
      <c r="AR111">
        <f t="shared" si="63"/>
        <v>2040</v>
      </c>
      <c r="AS111" cm="1">
        <f t="array" ref="AS111">IF(AR111&gt;=MAX($D$3:$D$100),MAX($D$3:$D$100),IF(AQ111&lt;$D$3,$D$3,INDEX($D$3:$D$100,MATCH(AQ111,$D$3:$D$100)+1)))</f>
        <v>2040</v>
      </c>
      <c r="AT111">
        <f t="shared" si="64"/>
        <v>9.6840000000000001E-5</v>
      </c>
      <c r="AU111">
        <f t="shared" si="65"/>
        <v>9.6840000000000001E-5</v>
      </c>
      <c r="AV111">
        <f t="shared" si="66"/>
        <v>9.6840000000000001E-5</v>
      </c>
      <c r="AW111" s="38">
        <f t="shared" si="67"/>
        <v>0.51083100000000004</v>
      </c>
      <c r="AX111">
        <f t="shared" si="46"/>
        <v>0</v>
      </c>
      <c r="AZ111" s="1" t="str" cm="1">
        <f t="array" ref="AZ111">IF(INDEX(Utilities!111:111,$B$15)="","",INDEX(Utilities!111:111,$B$15))</f>
        <v/>
      </c>
      <c r="BA111" s="1" t="str" cm="1">
        <f t="array" ref="BA111">IF(INDEX(Utilities!111:111,$B$15 + 5)="","",INDEX(Utilities!111:111,$B$15 + 5))</f>
        <v/>
      </c>
      <c r="BC111">
        <f t="shared" si="82"/>
        <v>2121</v>
      </c>
      <c r="BD111">
        <f t="shared" si="68"/>
        <v>2040</v>
      </c>
      <c r="BE111" cm="1">
        <f t="array" ref="BE111">IF(BD111&gt;=MAX($D$3:$D$100),MAX($D$3:$D$100),IF(BC111&lt;$D$3,$D$3,INDEX($D$3:$D$100,MATCH(BC111,$D$3:$D$100)+1)))</f>
        <v>2040</v>
      </c>
      <c r="BF111">
        <f t="shared" si="69"/>
        <v>0.61919999999999997</v>
      </c>
      <c r="BG111">
        <f t="shared" si="70"/>
        <v>0.61919999999999997</v>
      </c>
      <c r="BH111">
        <f t="shared" si="71"/>
        <v>0.61919999999999997</v>
      </c>
      <c r="BI111" s="38">
        <f t="shared" si="72"/>
        <v>3266.2799999999997</v>
      </c>
      <c r="BJ111">
        <f t="shared" si="47"/>
        <v>0</v>
      </c>
      <c r="BL111" s="1" t="str" cm="1">
        <f t="array" ref="BL111">IF(INDEX(Utilities!111:111,$B$15)="","",INDEX(Utilities!111:111,$B$15))</f>
        <v/>
      </c>
      <c r="BM111" s="1" t="str" cm="1">
        <f t="array" ref="BM111">IF(INDEX(Utilities!111:111,$B$15 + 6)="","",INDEX(Utilities!111:111,$B$15 + 6))</f>
        <v/>
      </c>
      <c r="BO111">
        <f t="shared" si="83"/>
        <v>2121</v>
      </c>
      <c r="BP111">
        <f t="shared" si="73"/>
        <v>2040</v>
      </c>
      <c r="BQ111" cm="1">
        <f t="array" ref="BQ111">IF(BP111&gt;=MAX($D$3:$D$100),MAX($D$3:$D$100),IF(BO111&lt;$D$3,$D$3,INDEX($D$3:$D$100,MATCH(BO111,$D$3:$D$100)+1)))</f>
        <v>2040</v>
      </c>
      <c r="BR111">
        <f t="shared" si="74"/>
        <v>4.5396000000000001</v>
      </c>
      <c r="BS111">
        <f t="shared" si="75"/>
        <v>4.5396000000000001</v>
      </c>
      <c r="BT111">
        <f t="shared" si="76"/>
        <v>4.5396000000000001</v>
      </c>
      <c r="BU111" s="38">
        <f t="shared" si="77"/>
        <v>23946.39</v>
      </c>
      <c r="BV111">
        <f t="shared" si="48"/>
        <v>0</v>
      </c>
    </row>
    <row r="112" spans="7:74" x14ac:dyDescent="0.25">
      <c r="G112">
        <f t="shared" si="78"/>
        <v>2122</v>
      </c>
      <c r="H112">
        <f t="shared" si="49"/>
        <v>2040</v>
      </c>
      <c r="I112" cm="1">
        <f t="array" ref="I112">IF(H112&gt;=MAX($D$3:$D$100),MAX($D$3:$D$100),IF(G112&lt;$D$3,$D$3,INDEX($D$3:$D$100,MATCH(G112,$D$3:$D$100)+1)))</f>
        <v>2040</v>
      </c>
      <c r="J112">
        <f t="shared" si="50"/>
        <v>6.8040000000000003E-2</v>
      </c>
      <c r="K112">
        <f t="shared" si="51"/>
        <v>6.8040000000000003E-2</v>
      </c>
      <c r="L112">
        <f t="shared" si="52"/>
        <v>6.8040000000000003E-2</v>
      </c>
      <c r="M112" s="38">
        <f t="shared" si="42"/>
        <v>358.911</v>
      </c>
      <c r="N112">
        <f t="shared" si="43"/>
        <v>0</v>
      </c>
      <c r="P112" s="1" t="str" cm="1">
        <f t="array" ref="P112">IF(INDEX(Utilities!112:112,$B$15)="","",INDEX(Utilities!112:112,$B$15))</f>
        <v/>
      </c>
      <c r="Q112" s="1" t="str" cm="1">
        <f t="array" ref="Q112">IF(INDEX(Utilities!112:112,$B$15 + 2)="","",INDEX(Utilities!112:112,$B$15 + 2))</f>
        <v/>
      </c>
      <c r="S112">
        <f t="shared" si="79"/>
        <v>2122</v>
      </c>
      <c r="T112">
        <f t="shared" si="53"/>
        <v>2040</v>
      </c>
      <c r="U112" cm="1">
        <f t="array" ref="U112">IF(T112&gt;=MAX($D$3:$D$100),MAX($D$3:$D$100),IF(S112&lt;$D$3,$D$3,INDEX($D$3:$D$100,MATCH(S112,$D$3:$D$100)+1)))</f>
        <v>2040</v>
      </c>
      <c r="V112">
        <f t="shared" si="54"/>
        <v>4.5720000000000003E-5</v>
      </c>
      <c r="W112">
        <f t="shared" si="55"/>
        <v>4.5720000000000003E-5</v>
      </c>
      <c r="X112">
        <f t="shared" si="56"/>
        <v>4.5720000000000003E-5</v>
      </c>
      <c r="Y112" s="38">
        <f t="shared" si="57"/>
        <v>0.24117300000000003</v>
      </c>
      <c r="Z112">
        <f t="shared" si="44"/>
        <v>0</v>
      </c>
      <c r="AE112">
        <f t="shared" si="80"/>
        <v>2122</v>
      </c>
      <c r="AF112">
        <f t="shared" si="58"/>
        <v>2040</v>
      </c>
      <c r="AG112" cm="1">
        <f t="array" ref="AG112">IF(AF112&gt;=MAX($D$3:$D$100),MAX($D$3:$D$100),IF(AE112&lt;$D$3,$D$3,INDEX($D$3:$D$100,MATCH(AE112,$D$3:$D$100)+1)))</f>
        <v>2040</v>
      </c>
      <c r="AH112">
        <f t="shared" si="59"/>
        <v>4.572E-4</v>
      </c>
      <c r="AI112">
        <f t="shared" si="60"/>
        <v>4.572E-4</v>
      </c>
      <c r="AJ112">
        <f t="shared" si="61"/>
        <v>4.572E-4</v>
      </c>
      <c r="AK112" s="38">
        <f t="shared" si="62"/>
        <v>2.4117299999999999</v>
      </c>
      <c r="AL112">
        <f t="shared" si="45"/>
        <v>0</v>
      </c>
      <c r="AN112" s="1" t="str" cm="1">
        <f t="array" ref="AN112">IF(INDEX(Utilities!112:112,$B$15)="","",INDEX(Utilities!112:112,$B$15))</f>
        <v/>
      </c>
      <c r="AO112" s="1" t="str" cm="1">
        <f t="array" ref="AO112">IF(INDEX(Utilities!112:112,$B$15 + 4)="","",INDEX(Utilities!112:112,$B$15 + 4))</f>
        <v/>
      </c>
      <c r="AQ112">
        <f t="shared" si="81"/>
        <v>2122</v>
      </c>
      <c r="AR112">
        <f t="shared" si="63"/>
        <v>2040</v>
      </c>
      <c r="AS112" cm="1">
        <f t="array" ref="AS112">IF(AR112&gt;=MAX($D$3:$D$100),MAX($D$3:$D$100),IF(AQ112&lt;$D$3,$D$3,INDEX($D$3:$D$100,MATCH(AQ112,$D$3:$D$100)+1)))</f>
        <v>2040</v>
      </c>
      <c r="AT112">
        <f t="shared" si="64"/>
        <v>9.6840000000000001E-5</v>
      </c>
      <c r="AU112">
        <f t="shared" si="65"/>
        <v>9.6840000000000001E-5</v>
      </c>
      <c r="AV112">
        <f t="shared" si="66"/>
        <v>9.6840000000000001E-5</v>
      </c>
      <c r="AW112" s="38">
        <f t="shared" si="67"/>
        <v>0.51083100000000004</v>
      </c>
      <c r="AX112">
        <f t="shared" si="46"/>
        <v>0</v>
      </c>
      <c r="AZ112" s="1" t="str" cm="1">
        <f t="array" ref="AZ112">IF(INDEX(Utilities!112:112,$B$15)="","",INDEX(Utilities!112:112,$B$15))</f>
        <v/>
      </c>
      <c r="BA112" s="1" t="str" cm="1">
        <f t="array" ref="BA112">IF(INDEX(Utilities!112:112,$B$15 + 5)="","",INDEX(Utilities!112:112,$B$15 + 5))</f>
        <v/>
      </c>
      <c r="BC112">
        <f t="shared" si="82"/>
        <v>2122</v>
      </c>
      <c r="BD112">
        <f t="shared" si="68"/>
        <v>2040</v>
      </c>
      <c r="BE112" cm="1">
        <f t="array" ref="BE112">IF(BD112&gt;=MAX($D$3:$D$100),MAX($D$3:$D$100),IF(BC112&lt;$D$3,$D$3,INDEX($D$3:$D$100,MATCH(BC112,$D$3:$D$100)+1)))</f>
        <v>2040</v>
      </c>
      <c r="BF112">
        <f t="shared" si="69"/>
        <v>0.61919999999999997</v>
      </c>
      <c r="BG112">
        <f t="shared" si="70"/>
        <v>0.61919999999999997</v>
      </c>
      <c r="BH112">
        <f t="shared" si="71"/>
        <v>0.61919999999999997</v>
      </c>
      <c r="BI112" s="38">
        <f t="shared" si="72"/>
        <v>3266.2799999999997</v>
      </c>
      <c r="BJ112">
        <f t="shared" si="47"/>
        <v>0</v>
      </c>
      <c r="BL112" s="1" t="str" cm="1">
        <f t="array" ref="BL112">IF(INDEX(Utilities!112:112,$B$15)="","",INDEX(Utilities!112:112,$B$15))</f>
        <v/>
      </c>
      <c r="BM112" s="1" t="str" cm="1">
        <f t="array" ref="BM112">IF(INDEX(Utilities!112:112,$B$15 + 6)="","",INDEX(Utilities!112:112,$B$15 + 6))</f>
        <v/>
      </c>
      <c r="BO112">
        <f t="shared" si="83"/>
        <v>2122</v>
      </c>
      <c r="BP112">
        <f t="shared" si="73"/>
        <v>2040</v>
      </c>
      <c r="BQ112" cm="1">
        <f t="array" ref="BQ112">IF(BP112&gt;=MAX($D$3:$D$100),MAX($D$3:$D$100),IF(BO112&lt;$D$3,$D$3,INDEX($D$3:$D$100,MATCH(BO112,$D$3:$D$100)+1)))</f>
        <v>2040</v>
      </c>
      <c r="BR112">
        <f t="shared" si="74"/>
        <v>4.5396000000000001</v>
      </c>
      <c r="BS112">
        <f t="shared" si="75"/>
        <v>4.5396000000000001</v>
      </c>
      <c r="BT112">
        <f t="shared" si="76"/>
        <v>4.5396000000000001</v>
      </c>
      <c r="BU112" s="38">
        <f t="shared" si="77"/>
        <v>23946.39</v>
      </c>
      <c r="BV112">
        <f t="shared" si="48"/>
        <v>0</v>
      </c>
    </row>
    <row r="113" spans="7:74" x14ac:dyDescent="0.25">
      <c r="G113">
        <f t="shared" si="78"/>
        <v>2123</v>
      </c>
      <c r="H113">
        <f t="shared" si="49"/>
        <v>2040</v>
      </c>
      <c r="I113" cm="1">
        <f t="array" ref="I113">IF(H113&gt;=MAX($D$3:$D$100),MAX($D$3:$D$100),IF(G113&lt;$D$3,$D$3,INDEX($D$3:$D$100,MATCH(G113,$D$3:$D$100)+1)))</f>
        <v>2040</v>
      </c>
      <c r="J113">
        <f t="shared" si="50"/>
        <v>6.8040000000000003E-2</v>
      </c>
      <c r="K113">
        <f t="shared" si="51"/>
        <v>6.8040000000000003E-2</v>
      </c>
      <c r="L113">
        <f t="shared" si="52"/>
        <v>6.8040000000000003E-2</v>
      </c>
      <c r="M113" s="38">
        <f t="shared" si="42"/>
        <v>358.911</v>
      </c>
      <c r="N113">
        <f t="shared" si="43"/>
        <v>0</v>
      </c>
      <c r="P113" s="1" t="str" cm="1">
        <f t="array" ref="P113">IF(INDEX(Utilities!113:113,$B$15)="","",INDEX(Utilities!113:113,$B$15))</f>
        <v/>
      </c>
      <c r="Q113" s="1" t="str" cm="1">
        <f t="array" ref="Q113">IF(INDEX(Utilities!113:113,$B$15 + 2)="","",INDEX(Utilities!113:113,$B$15 + 2))</f>
        <v/>
      </c>
      <c r="S113">
        <f t="shared" si="79"/>
        <v>2123</v>
      </c>
      <c r="T113">
        <f t="shared" si="53"/>
        <v>2040</v>
      </c>
      <c r="U113" cm="1">
        <f t="array" ref="U113">IF(T113&gt;=MAX($D$3:$D$100),MAX($D$3:$D$100),IF(S113&lt;$D$3,$D$3,INDEX($D$3:$D$100,MATCH(S113,$D$3:$D$100)+1)))</f>
        <v>2040</v>
      </c>
      <c r="V113">
        <f t="shared" si="54"/>
        <v>4.5720000000000003E-5</v>
      </c>
      <c r="W113">
        <f t="shared" si="55"/>
        <v>4.5720000000000003E-5</v>
      </c>
      <c r="X113">
        <f t="shared" si="56"/>
        <v>4.5720000000000003E-5</v>
      </c>
      <c r="Y113" s="38">
        <f t="shared" si="57"/>
        <v>0.24117300000000003</v>
      </c>
      <c r="Z113">
        <f t="shared" si="44"/>
        <v>0</v>
      </c>
      <c r="AE113">
        <f t="shared" si="80"/>
        <v>2123</v>
      </c>
      <c r="AF113">
        <f t="shared" si="58"/>
        <v>2040</v>
      </c>
      <c r="AG113" cm="1">
        <f t="array" ref="AG113">IF(AF113&gt;=MAX($D$3:$D$100),MAX($D$3:$D$100),IF(AE113&lt;$D$3,$D$3,INDEX($D$3:$D$100,MATCH(AE113,$D$3:$D$100)+1)))</f>
        <v>2040</v>
      </c>
      <c r="AH113">
        <f t="shared" si="59"/>
        <v>4.572E-4</v>
      </c>
      <c r="AI113">
        <f t="shared" si="60"/>
        <v>4.572E-4</v>
      </c>
      <c r="AJ113">
        <f t="shared" si="61"/>
        <v>4.572E-4</v>
      </c>
      <c r="AK113" s="38">
        <f t="shared" si="62"/>
        <v>2.4117299999999999</v>
      </c>
      <c r="AL113">
        <f t="shared" si="45"/>
        <v>0</v>
      </c>
      <c r="AN113" s="1" t="str" cm="1">
        <f t="array" ref="AN113">IF(INDEX(Utilities!113:113,$B$15)="","",INDEX(Utilities!113:113,$B$15))</f>
        <v/>
      </c>
      <c r="AO113" s="1" t="str" cm="1">
        <f t="array" ref="AO113">IF(INDEX(Utilities!113:113,$B$15 + 4)="","",INDEX(Utilities!113:113,$B$15 + 4))</f>
        <v/>
      </c>
      <c r="AQ113">
        <f t="shared" si="81"/>
        <v>2123</v>
      </c>
      <c r="AR113">
        <f t="shared" si="63"/>
        <v>2040</v>
      </c>
      <c r="AS113" cm="1">
        <f t="array" ref="AS113">IF(AR113&gt;=MAX($D$3:$D$100),MAX($D$3:$D$100),IF(AQ113&lt;$D$3,$D$3,INDEX($D$3:$D$100,MATCH(AQ113,$D$3:$D$100)+1)))</f>
        <v>2040</v>
      </c>
      <c r="AT113">
        <f t="shared" si="64"/>
        <v>9.6840000000000001E-5</v>
      </c>
      <c r="AU113">
        <f t="shared" si="65"/>
        <v>9.6840000000000001E-5</v>
      </c>
      <c r="AV113">
        <f t="shared" si="66"/>
        <v>9.6840000000000001E-5</v>
      </c>
      <c r="AW113" s="38">
        <f t="shared" si="67"/>
        <v>0.51083100000000004</v>
      </c>
      <c r="AX113">
        <f t="shared" si="46"/>
        <v>0</v>
      </c>
      <c r="AZ113" s="1" t="str" cm="1">
        <f t="array" ref="AZ113">IF(INDEX(Utilities!113:113,$B$15)="","",INDEX(Utilities!113:113,$B$15))</f>
        <v/>
      </c>
      <c r="BA113" s="1" t="str" cm="1">
        <f t="array" ref="BA113">IF(INDEX(Utilities!113:113,$B$15 + 5)="","",INDEX(Utilities!113:113,$B$15 + 5))</f>
        <v/>
      </c>
      <c r="BC113">
        <f t="shared" si="82"/>
        <v>2123</v>
      </c>
      <c r="BD113">
        <f t="shared" si="68"/>
        <v>2040</v>
      </c>
      <c r="BE113" cm="1">
        <f t="array" ref="BE113">IF(BD113&gt;=MAX($D$3:$D$100),MAX($D$3:$D$100),IF(BC113&lt;$D$3,$D$3,INDEX($D$3:$D$100,MATCH(BC113,$D$3:$D$100)+1)))</f>
        <v>2040</v>
      </c>
      <c r="BF113">
        <f t="shared" si="69"/>
        <v>0.61919999999999997</v>
      </c>
      <c r="BG113">
        <f t="shared" si="70"/>
        <v>0.61919999999999997</v>
      </c>
      <c r="BH113">
        <f t="shared" si="71"/>
        <v>0.61919999999999997</v>
      </c>
      <c r="BI113" s="38">
        <f t="shared" si="72"/>
        <v>3266.2799999999997</v>
      </c>
      <c r="BJ113">
        <f t="shared" si="47"/>
        <v>0</v>
      </c>
      <c r="BL113" s="1" t="str" cm="1">
        <f t="array" ref="BL113">IF(INDEX(Utilities!113:113,$B$15)="","",INDEX(Utilities!113:113,$B$15))</f>
        <v/>
      </c>
      <c r="BM113" s="1" t="str" cm="1">
        <f t="array" ref="BM113">IF(INDEX(Utilities!113:113,$B$15 + 6)="","",INDEX(Utilities!113:113,$B$15 + 6))</f>
        <v/>
      </c>
      <c r="BO113">
        <f t="shared" si="83"/>
        <v>2123</v>
      </c>
      <c r="BP113">
        <f t="shared" si="73"/>
        <v>2040</v>
      </c>
      <c r="BQ113" cm="1">
        <f t="array" ref="BQ113">IF(BP113&gt;=MAX($D$3:$D$100),MAX($D$3:$D$100),IF(BO113&lt;$D$3,$D$3,INDEX($D$3:$D$100,MATCH(BO113,$D$3:$D$100)+1)))</f>
        <v>2040</v>
      </c>
      <c r="BR113">
        <f t="shared" si="74"/>
        <v>4.5396000000000001</v>
      </c>
      <c r="BS113">
        <f t="shared" si="75"/>
        <v>4.5396000000000001</v>
      </c>
      <c r="BT113">
        <f t="shared" si="76"/>
        <v>4.5396000000000001</v>
      </c>
      <c r="BU113" s="38">
        <f t="shared" si="77"/>
        <v>23946.39</v>
      </c>
      <c r="BV113">
        <f t="shared" si="48"/>
        <v>0</v>
      </c>
    </row>
    <row r="114" spans="7:74" x14ac:dyDescent="0.25">
      <c r="G114">
        <f t="shared" si="78"/>
        <v>2124</v>
      </c>
      <c r="H114">
        <f t="shared" si="49"/>
        <v>2040</v>
      </c>
      <c r="I114" cm="1">
        <f t="array" ref="I114">IF(H114&gt;=MAX($D$3:$D$100),MAX($D$3:$D$100),IF(G114&lt;$D$3,$D$3,INDEX($D$3:$D$100,MATCH(G114,$D$3:$D$100)+1)))</f>
        <v>2040</v>
      </c>
      <c r="J114">
        <f t="shared" si="50"/>
        <v>6.8040000000000003E-2</v>
      </c>
      <c r="K114">
        <f t="shared" si="51"/>
        <v>6.8040000000000003E-2</v>
      </c>
      <c r="L114">
        <f t="shared" si="52"/>
        <v>6.8040000000000003E-2</v>
      </c>
      <c r="M114" s="38">
        <f t="shared" si="42"/>
        <v>358.911</v>
      </c>
      <c r="N114">
        <f t="shared" si="43"/>
        <v>0</v>
      </c>
      <c r="P114" s="1" t="str" cm="1">
        <f t="array" ref="P114">IF(INDEX(Utilities!114:114,$B$15)="","",INDEX(Utilities!114:114,$B$15))</f>
        <v/>
      </c>
      <c r="Q114" s="1" t="str" cm="1">
        <f t="array" ref="Q114">IF(INDEX(Utilities!114:114,$B$15 + 2)="","",INDEX(Utilities!114:114,$B$15 + 2))</f>
        <v/>
      </c>
      <c r="S114">
        <f t="shared" si="79"/>
        <v>2124</v>
      </c>
      <c r="T114">
        <f t="shared" si="53"/>
        <v>2040</v>
      </c>
      <c r="U114" cm="1">
        <f t="array" ref="U114">IF(T114&gt;=MAX($D$3:$D$100),MAX($D$3:$D$100),IF(S114&lt;$D$3,$D$3,INDEX($D$3:$D$100,MATCH(S114,$D$3:$D$100)+1)))</f>
        <v>2040</v>
      </c>
      <c r="V114">
        <f t="shared" si="54"/>
        <v>4.5720000000000003E-5</v>
      </c>
      <c r="W114">
        <f t="shared" si="55"/>
        <v>4.5720000000000003E-5</v>
      </c>
      <c r="X114">
        <f t="shared" si="56"/>
        <v>4.5720000000000003E-5</v>
      </c>
      <c r="Y114" s="38">
        <f t="shared" si="57"/>
        <v>0.24117300000000003</v>
      </c>
      <c r="Z114">
        <f t="shared" si="44"/>
        <v>0</v>
      </c>
      <c r="AE114">
        <f t="shared" si="80"/>
        <v>2124</v>
      </c>
      <c r="AF114">
        <f t="shared" si="58"/>
        <v>2040</v>
      </c>
      <c r="AG114" cm="1">
        <f t="array" ref="AG114">IF(AF114&gt;=MAX($D$3:$D$100),MAX($D$3:$D$100),IF(AE114&lt;$D$3,$D$3,INDEX($D$3:$D$100,MATCH(AE114,$D$3:$D$100)+1)))</f>
        <v>2040</v>
      </c>
      <c r="AH114">
        <f t="shared" si="59"/>
        <v>4.572E-4</v>
      </c>
      <c r="AI114">
        <f t="shared" si="60"/>
        <v>4.572E-4</v>
      </c>
      <c r="AJ114">
        <f t="shared" si="61"/>
        <v>4.572E-4</v>
      </c>
      <c r="AK114" s="38">
        <f t="shared" si="62"/>
        <v>2.4117299999999999</v>
      </c>
      <c r="AL114">
        <f t="shared" si="45"/>
        <v>0</v>
      </c>
      <c r="AN114" s="1" t="str" cm="1">
        <f t="array" ref="AN114">IF(INDEX(Utilities!114:114,$B$15)="","",INDEX(Utilities!114:114,$B$15))</f>
        <v/>
      </c>
      <c r="AO114" s="1" t="str" cm="1">
        <f t="array" ref="AO114">IF(INDEX(Utilities!114:114,$B$15 + 4)="","",INDEX(Utilities!114:114,$B$15 + 4))</f>
        <v/>
      </c>
      <c r="AQ114">
        <f t="shared" si="81"/>
        <v>2124</v>
      </c>
      <c r="AR114">
        <f t="shared" si="63"/>
        <v>2040</v>
      </c>
      <c r="AS114" cm="1">
        <f t="array" ref="AS114">IF(AR114&gt;=MAX($D$3:$D$100),MAX($D$3:$D$100),IF(AQ114&lt;$D$3,$D$3,INDEX($D$3:$D$100,MATCH(AQ114,$D$3:$D$100)+1)))</f>
        <v>2040</v>
      </c>
      <c r="AT114">
        <f t="shared" si="64"/>
        <v>9.6840000000000001E-5</v>
      </c>
      <c r="AU114">
        <f t="shared" si="65"/>
        <v>9.6840000000000001E-5</v>
      </c>
      <c r="AV114">
        <f t="shared" si="66"/>
        <v>9.6840000000000001E-5</v>
      </c>
      <c r="AW114" s="38">
        <f t="shared" si="67"/>
        <v>0.51083100000000004</v>
      </c>
      <c r="AX114">
        <f t="shared" si="46"/>
        <v>0</v>
      </c>
      <c r="AZ114" s="1" t="str" cm="1">
        <f t="array" ref="AZ114">IF(INDEX(Utilities!114:114,$B$15)="","",INDEX(Utilities!114:114,$B$15))</f>
        <v/>
      </c>
      <c r="BA114" s="1" t="str" cm="1">
        <f t="array" ref="BA114">IF(INDEX(Utilities!114:114,$B$15 + 5)="","",INDEX(Utilities!114:114,$B$15 + 5))</f>
        <v/>
      </c>
      <c r="BC114">
        <f t="shared" si="82"/>
        <v>2124</v>
      </c>
      <c r="BD114">
        <f t="shared" si="68"/>
        <v>2040</v>
      </c>
      <c r="BE114" cm="1">
        <f t="array" ref="BE114">IF(BD114&gt;=MAX($D$3:$D$100),MAX($D$3:$D$100),IF(BC114&lt;$D$3,$D$3,INDEX($D$3:$D$100,MATCH(BC114,$D$3:$D$100)+1)))</f>
        <v>2040</v>
      </c>
      <c r="BF114">
        <f t="shared" si="69"/>
        <v>0.61919999999999997</v>
      </c>
      <c r="BG114">
        <f t="shared" si="70"/>
        <v>0.61919999999999997</v>
      </c>
      <c r="BH114">
        <f t="shared" si="71"/>
        <v>0.61919999999999997</v>
      </c>
      <c r="BI114" s="38">
        <f t="shared" si="72"/>
        <v>3266.2799999999997</v>
      </c>
      <c r="BJ114">
        <f t="shared" si="47"/>
        <v>0</v>
      </c>
      <c r="BL114" s="1" t="str" cm="1">
        <f t="array" ref="BL114">IF(INDEX(Utilities!114:114,$B$15)="","",INDEX(Utilities!114:114,$B$15))</f>
        <v/>
      </c>
      <c r="BM114" s="1" t="str" cm="1">
        <f t="array" ref="BM114">IF(INDEX(Utilities!114:114,$B$15 + 6)="","",INDEX(Utilities!114:114,$B$15 + 6))</f>
        <v/>
      </c>
      <c r="BO114">
        <f t="shared" si="83"/>
        <v>2124</v>
      </c>
      <c r="BP114">
        <f t="shared" si="73"/>
        <v>2040</v>
      </c>
      <c r="BQ114" cm="1">
        <f t="array" ref="BQ114">IF(BP114&gt;=MAX($D$3:$D$100),MAX($D$3:$D$100),IF(BO114&lt;$D$3,$D$3,INDEX($D$3:$D$100,MATCH(BO114,$D$3:$D$100)+1)))</f>
        <v>2040</v>
      </c>
      <c r="BR114">
        <f t="shared" si="74"/>
        <v>4.5396000000000001</v>
      </c>
      <c r="BS114">
        <f t="shared" si="75"/>
        <v>4.5396000000000001</v>
      </c>
      <c r="BT114">
        <f t="shared" si="76"/>
        <v>4.5396000000000001</v>
      </c>
      <c r="BU114" s="38">
        <f t="shared" si="77"/>
        <v>23946.39</v>
      </c>
      <c r="BV114">
        <f t="shared" si="48"/>
        <v>0</v>
      </c>
    </row>
    <row r="115" spans="7:74" x14ac:dyDescent="0.25">
      <c r="G115">
        <f t="shared" si="78"/>
        <v>2125</v>
      </c>
      <c r="H115">
        <f t="shared" si="49"/>
        <v>2040</v>
      </c>
      <c r="I115" cm="1">
        <f t="array" ref="I115">IF(H115&gt;=MAX($D$3:$D$100),MAX($D$3:$D$100),IF(G115&lt;$D$3,$D$3,INDEX($D$3:$D$100,MATCH(G115,$D$3:$D$100)+1)))</f>
        <v>2040</v>
      </c>
      <c r="J115">
        <f t="shared" si="50"/>
        <v>6.8040000000000003E-2</v>
      </c>
      <c r="K115">
        <f t="shared" si="51"/>
        <v>6.8040000000000003E-2</v>
      </c>
      <c r="L115">
        <f t="shared" si="52"/>
        <v>6.8040000000000003E-2</v>
      </c>
      <c r="M115" s="38">
        <f t="shared" si="42"/>
        <v>358.911</v>
      </c>
      <c r="N115">
        <f t="shared" si="43"/>
        <v>0</v>
      </c>
      <c r="P115" s="1" t="str" cm="1">
        <f t="array" ref="P115">IF(INDEX(Utilities!115:115,$B$15)="","",INDEX(Utilities!115:115,$B$15))</f>
        <v/>
      </c>
      <c r="Q115" s="1" t="str" cm="1">
        <f t="array" ref="Q115">IF(INDEX(Utilities!115:115,$B$15 + 2)="","",INDEX(Utilities!115:115,$B$15 + 2))</f>
        <v/>
      </c>
      <c r="S115">
        <f t="shared" si="79"/>
        <v>2125</v>
      </c>
      <c r="T115">
        <f t="shared" si="53"/>
        <v>2040</v>
      </c>
      <c r="U115" cm="1">
        <f t="array" ref="U115">IF(T115&gt;=MAX($D$3:$D$100),MAX($D$3:$D$100),IF(S115&lt;$D$3,$D$3,INDEX($D$3:$D$100,MATCH(S115,$D$3:$D$100)+1)))</f>
        <v>2040</v>
      </c>
      <c r="V115">
        <f t="shared" si="54"/>
        <v>4.5720000000000003E-5</v>
      </c>
      <c r="W115">
        <f t="shared" si="55"/>
        <v>4.5720000000000003E-5</v>
      </c>
      <c r="X115">
        <f t="shared" si="56"/>
        <v>4.5720000000000003E-5</v>
      </c>
      <c r="Y115" s="38">
        <f t="shared" si="57"/>
        <v>0.24117300000000003</v>
      </c>
      <c r="Z115">
        <f t="shared" si="44"/>
        <v>0</v>
      </c>
      <c r="AE115">
        <f t="shared" si="80"/>
        <v>2125</v>
      </c>
      <c r="AF115">
        <f t="shared" si="58"/>
        <v>2040</v>
      </c>
      <c r="AG115" cm="1">
        <f t="array" ref="AG115">IF(AF115&gt;=MAX($D$3:$D$100),MAX($D$3:$D$100),IF(AE115&lt;$D$3,$D$3,INDEX($D$3:$D$100,MATCH(AE115,$D$3:$D$100)+1)))</f>
        <v>2040</v>
      </c>
      <c r="AH115">
        <f t="shared" si="59"/>
        <v>4.572E-4</v>
      </c>
      <c r="AI115">
        <f t="shared" si="60"/>
        <v>4.572E-4</v>
      </c>
      <c r="AJ115">
        <f t="shared" si="61"/>
        <v>4.572E-4</v>
      </c>
      <c r="AK115" s="38">
        <f t="shared" si="62"/>
        <v>2.4117299999999999</v>
      </c>
      <c r="AL115">
        <f t="shared" si="45"/>
        <v>0</v>
      </c>
      <c r="AN115" s="1" t="str" cm="1">
        <f t="array" ref="AN115">IF(INDEX(Utilities!115:115,$B$15)="","",INDEX(Utilities!115:115,$B$15))</f>
        <v/>
      </c>
      <c r="AO115" s="1" t="str" cm="1">
        <f t="array" ref="AO115">IF(INDEX(Utilities!115:115,$B$15 + 4)="","",INDEX(Utilities!115:115,$B$15 + 4))</f>
        <v/>
      </c>
      <c r="AQ115">
        <f t="shared" si="81"/>
        <v>2125</v>
      </c>
      <c r="AR115">
        <f t="shared" si="63"/>
        <v>2040</v>
      </c>
      <c r="AS115" cm="1">
        <f t="array" ref="AS115">IF(AR115&gt;=MAX($D$3:$D$100),MAX($D$3:$D$100),IF(AQ115&lt;$D$3,$D$3,INDEX($D$3:$D$100,MATCH(AQ115,$D$3:$D$100)+1)))</f>
        <v>2040</v>
      </c>
      <c r="AT115">
        <f t="shared" si="64"/>
        <v>9.6840000000000001E-5</v>
      </c>
      <c r="AU115">
        <f t="shared" si="65"/>
        <v>9.6840000000000001E-5</v>
      </c>
      <c r="AV115">
        <f t="shared" si="66"/>
        <v>9.6840000000000001E-5</v>
      </c>
      <c r="AW115" s="38">
        <f t="shared" si="67"/>
        <v>0.51083100000000004</v>
      </c>
      <c r="AX115">
        <f t="shared" si="46"/>
        <v>0</v>
      </c>
      <c r="AZ115" s="1" t="str" cm="1">
        <f t="array" ref="AZ115">IF(INDEX(Utilities!115:115,$B$15)="","",INDEX(Utilities!115:115,$B$15))</f>
        <v/>
      </c>
      <c r="BA115" s="1" t="str" cm="1">
        <f t="array" ref="BA115">IF(INDEX(Utilities!115:115,$B$15 + 5)="","",INDEX(Utilities!115:115,$B$15 + 5))</f>
        <v/>
      </c>
      <c r="BC115">
        <f t="shared" si="82"/>
        <v>2125</v>
      </c>
      <c r="BD115">
        <f t="shared" si="68"/>
        <v>2040</v>
      </c>
      <c r="BE115" cm="1">
        <f t="array" ref="BE115">IF(BD115&gt;=MAX($D$3:$D$100),MAX($D$3:$D$100),IF(BC115&lt;$D$3,$D$3,INDEX($D$3:$D$100,MATCH(BC115,$D$3:$D$100)+1)))</f>
        <v>2040</v>
      </c>
      <c r="BF115">
        <f t="shared" si="69"/>
        <v>0.61919999999999997</v>
      </c>
      <c r="BG115">
        <f t="shared" si="70"/>
        <v>0.61919999999999997</v>
      </c>
      <c r="BH115">
        <f t="shared" si="71"/>
        <v>0.61919999999999997</v>
      </c>
      <c r="BI115" s="38">
        <f t="shared" si="72"/>
        <v>3266.2799999999997</v>
      </c>
      <c r="BJ115">
        <f t="shared" si="47"/>
        <v>0</v>
      </c>
      <c r="BL115" s="1" t="str" cm="1">
        <f t="array" ref="BL115">IF(INDEX(Utilities!115:115,$B$15)="","",INDEX(Utilities!115:115,$B$15))</f>
        <v/>
      </c>
      <c r="BM115" s="1" t="str" cm="1">
        <f t="array" ref="BM115">IF(INDEX(Utilities!115:115,$B$15 + 6)="","",INDEX(Utilities!115:115,$B$15 + 6))</f>
        <v/>
      </c>
      <c r="BO115">
        <f t="shared" si="83"/>
        <v>2125</v>
      </c>
      <c r="BP115">
        <f t="shared" si="73"/>
        <v>2040</v>
      </c>
      <c r="BQ115" cm="1">
        <f t="array" ref="BQ115">IF(BP115&gt;=MAX($D$3:$D$100),MAX($D$3:$D$100),IF(BO115&lt;$D$3,$D$3,INDEX($D$3:$D$100,MATCH(BO115,$D$3:$D$100)+1)))</f>
        <v>2040</v>
      </c>
      <c r="BR115">
        <f t="shared" si="74"/>
        <v>4.5396000000000001</v>
      </c>
      <c r="BS115">
        <f t="shared" si="75"/>
        <v>4.5396000000000001</v>
      </c>
      <c r="BT115">
        <f t="shared" si="76"/>
        <v>4.5396000000000001</v>
      </c>
      <c r="BU115" s="38">
        <f t="shared" si="77"/>
        <v>23946.39</v>
      </c>
      <c r="BV115">
        <f t="shared" si="48"/>
        <v>0</v>
      </c>
    </row>
    <row r="116" spans="7:74" x14ac:dyDescent="0.25">
      <c r="G116">
        <f t="shared" si="78"/>
        <v>2126</v>
      </c>
      <c r="H116">
        <f t="shared" si="49"/>
        <v>2040</v>
      </c>
      <c r="I116" cm="1">
        <f t="array" ref="I116">IF(H116&gt;=MAX($D$3:$D$100),MAX($D$3:$D$100),IF(G116&lt;$D$3,$D$3,INDEX($D$3:$D$100,MATCH(G116,$D$3:$D$100)+1)))</f>
        <v>2040</v>
      </c>
      <c r="J116">
        <f t="shared" si="50"/>
        <v>6.8040000000000003E-2</v>
      </c>
      <c r="K116">
        <f t="shared" si="51"/>
        <v>6.8040000000000003E-2</v>
      </c>
      <c r="L116">
        <f t="shared" si="52"/>
        <v>6.8040000000000003E-2</v>
      </c>
      <c r="M116" s="38">
        <f t="shared" si="42"/>
        <v>358.911</v>
      </c>
      <c r="N116">
        <f t="shared" si="43"/>
        <v>0</v>
      </c>
      <c r="P116" s="1" t="str" cm="1">
        <f t="array" ref="P116">IF(INDEX(Utilities!116:116,$B$15)="","",INDEX(Utilities!116:116,$B$15))</f>
        <v/>
      </c>
      <c r="Q116" s="1" t="str" cm="1">
        <f t="array" ref="Q116">IF(INDEX(Utilities!116:116,$B$15 + 2)="","",INDEX(Utilities!116:116,$B$15 + 2))</f>
        <v/>
      </c>
      <c r="S116">
        <f t="shared" si="79"/>
        <v>2126</v>
      </c>
      <c r="T116">
        <f t="shared" si="53"/>
        <v>2040</v>
      </c>
      <c r="U116" cm="1">
        <f t="array" ref="U116">IF(T116&gt;=MAX($D$3:$D$100),MAX($D$3:$D$100),IF(S116&lt;$D$3,$D$3,INDEX($D$3:$D$100,MATCH(S116,$D$3:$D$100)+1)))</f>
        <v>2040</v>
      </c>
      <c r="V116">
        <f t="shared" si="54"/>
        <v>4.5720000000000003E-5</v>
      </c>
      <c r="W116">
        <f t="shared" si="55"/>
        <v>4.5720000000000003E-5</v>
      </c>
      <c r="X116">
        <f t="shared" si="56"/>
        <v>4.5720000000000003E-5</v>
      </c>
      <c r="Y116" s="38">
        <f t="shared" si="57"/>
        <v>0.24117300000000003</v>
      </c>
      <c r="Z116">
        <f t="shared" si="44"/>
        <v>0</v>
      </c>
      <c r="AE116">
        <f t="shared" si="80"/>
        <v>2126</v>
      </c>
      <c r="AF116">
        <f t="shared" si="58"/>
        <v>2040</v>
      </c>
      <c r="AG116" cm="1">
        <f t="array" ref="AG116">IF(AF116&gt;=MAX($D$3:$D$100),MAX($D$3:$D$100),IF(AE116&lt;$D$3,$D$3,INDEX($D$3:$D$100,MATCH(AE116,$D$3:$D$100)+1)))</f>
        <v>2040</v>
      </c>
      <c r="AH116">
        <f t="shared" si="59"/>
        <v>4.572E-4</v>
      </c>
      <c r="AI116">
        <f t="shared" si="60"/>
        <v>4.572E-4</v>
      </c>
      <c r="AJ116">
        <f t="shared" si="61"/>
        <v>4.572E-4</v>
      </c>
      <c r="AK116" s="38">
        <f t="shared" si="62"/>
        <v>2.4117299999999999</v>
      </c>
      <c r="AL116">
        <f t="shared" si="45"/>
        <v>0</v>
      </c>
      <c r="AN116" s="1" t="str" cm="1">
        <f t="array" ref="AN116">IF(INDEX(Utilities!116:116,$B$15)="","",INDEX(Utilities!116:116,$B$15))</f>
        <v/>
      </c>
      <c r="AO116" s="1" t="str" cm="1">
        <f t="array" ref="AO116">IF(INDEX(Utilities!116:116,$B$15 + 4)="","",INDEX(Utilities!116:116,$B$15 + 4))</f>
        <v/>
      </c>
      <c r="AQ116">
        <f t="shared" si="81"/>
        <v>2126</v>
      </c>
      <c r="AR116">
        <f t="shared" si="63"/>
        <v>2040</v>
      </c>
      <c r="AS116" cm="1">
        <f t="array" ref="AS116">IF(AR116&gt;=MAX($D$3:$D$100),MAX($D$3:$D$100),IF(AQ116&lt;$D$3,$D$3,INDEX($D$3:$D$100,MATCH(AQ116,$D$3:$D$100)+1)))</f>
        <v>2040</v>
      </c>
      <c r="AT116">
        <f t="shared" si="64"/>
        <v>9.6840000000000001E-5</v>
      </c>
      <c r="AU116">
        <f t="shared" si="65"/>
        <v>9.6840000000000001E-5</v>
      </c>
      <c r="AV116">
        <f t="shared" si="66"/>
        <v>9.6840000000000001E-5</v>
      </c>
      <c r="AW116" s="38">
        <f t="shared" si="67"/>
        <v>0.51083100000000004</v>
      </c>
      <c r="AX116">
        <f t="shared" si="46"/>
        <v>0</v>
      </c>
      <c r="AZ116" s="1" t="str" cm="1">
        <f t="array" ref="AZ116">IF(INDEX(Utilities!116:116,$B$15)="","",INDEX(Utilities!116:116,$B$15))</f>
        <v/>
      </c>
      <c r="BA116" s="1" t="str" cm="1">
        <f t="array" ref="BA116">IF(INDEX(Utilities!116:116,$B$15 + 5)="","",INDEX(Utilities!116:116,$B$15 + 5))</f>
        <v/>
      </c>
      <c r="BC116">
        <f t="shared" si="82"/>
        <v>2126</v>
      </c>
      <c r="BD116">
        <f t="shared" si="68"/>
        <v>2040</v>
      </c>
      <c r="BE116" cm="1">
        <f t="array" ref="BE116">IF(BD116&gt;=MAX($D$3:$D$100),MAX($D$3:$D$100),IF(BC116&lt;$D$3,$D$3,INDEX($D$3:$D$100,MATCH(BC116,$D$3:$D$100)+1)))</f>
        <v>2040</v>
      </c>
      <c r="BF116">
        <f t="shared" si="69"/>
        <v>0.61919999999999997</v>
      </c>
      <c r="BG116">
        <f t="shared" si="70"/>
        <v>0.61919999999999997</v>
      </c>
      <c r="BH116">
        <f t="shared" si="71"/>
        <v>0.61919999999999997</v>
      </c>
      <c r="BI116" s="38">
        <f t="shared" si="72"/>
        <v>3266.2799999999997</v>
      </c>
      <c r="BJ116">
        <f t="shared" si="47"/>
        <v>0</v>
      </c>
      <c r="BL116" s="1" t="str" cm="1">
        <f t="array" ref="BL116">IF(INDEX(Utilities!116:116,$B$15)="","",INDEX(Utilities!116:116,$B$15))</f>
        <v/>
      </c>
      <c r="BM116" s="1" t="str" cm="1">
        <f t="array" ref="BM116">IF(INDEX(Utilities!116:116,$B$15 + 6)="","",INDEX(Utilities!116:116,$B$15 + 6))</f>
        <v/>
      </c>
      <c r="BO116">
        <f t="shared" si="83"/>
        <v>2126</v>
      </c>
      <c r="BP116">
        <f t="shared" si="73"/>
        <v>2040</v>
      </c>
      <c r="BQ116" cm="1">
        <f t="array" ref="BQ116">IF(BP116&gt;=MAX($D$3:$D$100),MAX($D$3:$D$100),IF(BO116&lt;$D$3,$D$3,INDEX($D$3:$D$100,MATCH(BO116,$D$3:$D$100)+1)))</f>
        <v>2040</v>
      </c>
      <c r="BR116">
        <f t="shared" si="74"/>
        <v>4.5396000000000001</v>
      </c>
      <c r="BS116">
        <f t="shared" si="75"/>
        <v>4.5396000000000001</v>
      </c>
      <c r="BT116">
        <f t="shared" si="76"/>
        <v>4.5396000000000001</v>
      </c>
      <c r="BU116" s="38">
        <f t="shared" si="77"/>
        <v>23946.39</v>
      </c>
      <c r="BV116">
        <f t="shared" si="48"/>
        <v>0</v>
      </c>
    </row>
    <row r="117" spans="7:74" x14ac:dyDescent="0.25">
      <c r="G117">
        <f t="shared" si="78"/>
        <v>2127</v>
      </c>
      <c r="H117">
        <f t="shared" si="49"/>
        <v>2040</v>
      </c>
      <c r="I117" cm="1">
        <f t="array" ref="I117">IF(H117&gt;=MAX($D$3:$D$100),MAX($D$3:$D$100),IF(G117&lt;$D$3,$D$3,INDEX($D$3:$D$100,MATCH(G117,$D$3:$D$100)+1)))</f>
        <v>2040</v>
      </c>
      <c r="J117">
        <f t="shared" si="50"/>
        <v>6.8040000000000003E-2</v>
      </c>
      <c r="K117">
        <f t="shared" si="51"/>
        <v>6.8040000000000003E-2</v>
      </c>
      <c r="L117">
        <f t="shared" si="52"/>
        <v>6.8040000000000003E-2</v>
      </c>
      <c r="M117" s="38">
        <f t="shared" si="42"/>
        <v>358.911</v>
      </c>
      <c r="N117">
        <f t="shared" si="43"/>
        <v>0</v>
      </c>
      <c r="P117" s="1" t="str" cm="1">
        <f t="array" ref="P117">IF(INDEX(Utilities!117:117,$B$15)="","",INDEX(Utilities!117:117,$B$15))</f>
        <v/>
      </c>
      <c r="Q117" s="1" t="str" cm="1">
        <f t="array" ref="Q117">IF(INDEX(Utilities!117:117,$B$15 + 2)="","",INDEX(Utilities!117:117,$B$15 + 2))</f>
        <v/>
      </c>
      <c r="S117">
        <f t="shared" si="79"/>
        <v>2127</v>
      </c>
      <c r="T117">
        <f t="shared" si="53"/>
        <v>2040</v>
      </c>
      <c r="U117" cm="1">
        <f t="array" ref="U117">IF(T117&gt;=MAX($D$3:$D$100),MAX($D$3:$D$100),IF(S117&lt;$D$3,$D$3,INDEX($D$3:$D$100,MATCH(S117,$D$3:$D$100)+1)))</f>
        <v>2040</v>
      </c>
      <c r="V117">
        <f t="shared" si="54"/>
        <v>4.5720000000000003E-5</v>
      </c>
      <c r="W117">
        <f t="shared" si="55"/>
        <v>4.5720000000000003E-5</v>
      </c>
      <c r="X117">
        <f t="shared" si="56"/>
        <v>4.5720000000000003E-5</v>
      </c>
      <c r="Y117" s="38">
        <f t="shared" si="57"/>
        <v>0.24117300000000003</v>
      </c>
      <c r="Z117">
        <f t="shared" si="44"/>
        <v>0</v>
      </c>
      <c r="AE117">
        <f t="shared" si="80"/>
        <v>2127</v>
      </c>
      <c r="AF117">
        <f t="shared" si="58"/>
        <v>2040</v>
      </c>
      <c r="AG117" cm="1">
        <f t="array" ref="AG117">IF(AF117&gt;=MAX($D$3:$D$100),MAX($D$3:$D$100),IF(AE117&lt;$D$3,$D$3,INDEX($D$3:$D$100,MATCH(AE117,$D$3:$D$100)+1)))</f>
        <v>2040</v>
      </c>
      <c r="AH117">
        <f t="shared" si="59"/>
        <v>4.572E-4</v>
      </c>
      <c r="AI117">
        <f t="shared" si="60"/>
        <v>4.572E-4</v>
      </c>
      <c r="AJ117">
        <f t="shared" si="61"/>
        <v>4.572E-4</v>
      </c>
      <c r="AK117" s="38">
        <f t="shared" si="62"/>
        <v>2.4117299999999999</v>
      </c>
      <c r="AL117">
        <f t="shared" si="45"/>
        <v>0</v>
      </c>
      <c r="AN117" s="1" t="str" cm="1">
        <f t="array" ref="AN117">IF(INDEX(Utilities!117:117,$B$15)="","",INDEX(Utilities!117:117,$B$15))</f>
        <v/>
      </c>
      <c r="AO117" s="1" t="str" cm="1">
        <f t="array" ref="AO117">IF(INDEX(Utilities!117:117,$B$15 + 4)="","",INDEX(Utilities!117:117,$B$15 + 4))</f>
        <v/>
      </c>
      <c r="AQ117">
        <f t="shared" si="81"/>
        <v>2127</v>
      </c>
      <c r="AR117">
        <f t="shared" si="63"/>
        <v>2040</v>
      </c>
      <c r="AS117" cm="1">
        <f t="array" ref="AS117">IF(AR117&gt;=MAX($D$3:$D$100),MAX($D$3:$D$100),IF(AQ117&lt;$D$3,$D$3,INDEX($D$3:$D$100,MATCH(AQ117,$D$3:$D$100)+1)))</f>
        <v>2040</v>
      </c>
      <c r="AT117">
        <f t="shared" si="64"/>
        <v>9.6840000000000001E-5</v>
      </c>
      <c r="AU117">
        <f t="shared" si="65"/>
        <v>9.6840000000000001E-5</v>
      </c>
      <c r="AV117">
        <f t="shared" si="66"/>
        <v>9.6840000000000001E-5</v>
      </c>
      <c r="AW117" s="38">
        <f t="shared" si="67"/>
        <v>0.51083100000000004</v>
      </c>
      <c r="AX117">
        <f t="shared" si="46"/>
        <v>0</v>
      </c>
      <c r="AZ117" s="1" t="str" cm="1">
        <f t="array" ref="AZ117">IF(INDEX(Utilities!117:117,$B$15)="","",INDEX(Utilities!117:117,$B$15))</f>
        <v/>
      </c>
      <c r="BA117" s="1" t="str" cm="1">
        <f t="array" ref="BA117">IF(INDEX(Utilities!117:117,$B$15 + 5)="","",INDEX(Utilities!117:117,$B$15 + 5))</f>
        <v/>
      </c>
      <c r="BC117">
        <f t="shared" si="82"/>
        <v>2127</v>
      </c>
      <c r="BD117">
        <f t="shared" si="68"/>
        <v>2040</v>
      </c>
      <c r="BE117" cm="1">
        <f t="array" ref="BE117">IF(BD117&gt;=MAX($D$3:$D$100),MAX($D$3:$D$100),IF(BC117&lt;$D$3,$D$3,INDEX($D$3:$D$100,MATCH(BC117,$D$3:$D$100)+1)))</f>
        <v>2040</v>
      </c>
      <c r="BF117">
        <f t="shared" si="69"/>
        <v>0.61919999999999997</v>
      </c>
      <c r="BG117">
        <f t="shared" si="70"/>
        <v>0.61919999999999997</v>
      </c>
      <c r="BH117">
        <f t="shared" si="71"/>
        <v>0.61919999999999997</v>
      </c>
      <c r="BI117" s="38">
        <f t="shared" si="72"/>
        <v>3266.2799999999997</v>
      </c>
      <c r="BJ117">
        <f t="shared" si="47"/>
        <v>0</v>
      </c>
      <c r="BL117" s="1" t="str" cm="1">
        <f t="array" ref="BL117">IF(INDEX(Utilities!117:117,$B$15)="","",INDEX(Utilities!117:117,$B$15))</f>
        <v/>
      </c>
      <c r="BM117" s="1" t="str" cm="1">
        <f t="array" ref="BM117">IF(INDEX(Utilities!117:117,$B$15 + 6)="","",INDEX(Utilities!117:117,$B$15 + 6))</f>
        <v/>
      </c>
      <c r="BO117">
        <f t="shared" si="83"/>
        <v>2127</v>
      </c>
      <c r="BP117">
        <f t="shared" si="73"/>
        <v>2040</v>
      </c>
      <c r="BQ117" cm="1">
        <f t="array" ref="BQ117">IF(BP117&gt;=MAX($D$3:$D$100),MAX($D$3:$D$100),IF(BO117&lt;$D$3,$D$3,INDEX($D$3:$D$100,MATCH(BO117,$D$3:$D$100)+1)))</f>
        <v>2040</v>
      </c>
      <c r="BR117">
        <f t="shared" si="74"/>
        <v>4.5396000000000001</v>
      </c>
      <c r="BS117">
        <f t="shared" si="75"/>
        <v>4.5396000000000001</v>
      </c>
      <c r="BT117">
        <f t="shared" si="76"/>
        <v>4.5396000000000001</v>
      </c>
      <c r="BU117" s="38">
        <f t="shared" si="77"/>
        <v>23946.39</v>
      </c>
      <c r="BV117">
        <f t="shared" si="48"/>
        <v>0</v>
      </c>
    </row>
    <row r="118" spans="7:74" x14ac:dyDescent="0.25">
      <c r="G118">
        <f t="shared" si="78"/>
        <v>2128</v>
      </c>
      <c r="H118">
        <f t="shared" si="49"/>
        <v>2040</v>
      </c>
      <c r="I118" cm="1">
        <f t="array" ref="I118">IF(H118&gt;=MAX($D$3:$D$100),MAX($D$3:$D$100),IF(G118&lt;$D$3,$D$3,INDEX($D$3:$D$100,MATCH(G118,$D$3:$D$100)+1)))</f>
        <v>2040</v>
      </c>
      <c r="J118">
        <f t="shared" si="50"/>
        <v>6.8040000000000003E-2</v>
      </c>
      <c r="K118">
        <f t="shared" si="51"/>
        <v>6.8040000000000003E-2</v>
      </c>
      <c r="L118">
        <f t="shared" si="52"/>
        <v>6.8040000000000003E-2</v>
      </c>
      <c r="M118" s="38">
        <f t="shared" si="42"/>
        <v>358.911</v>
      </c>
      <c r="N118">
        <f t="shared" si="43"/>
        <v>0</v>
      </c>
      <c r="P118" s="1" t="str" cm="1">
        <f t="array" ref="P118">IF(INDEX(Utilities!118:118,$B$15)="","",INDEX(Utilities!118:118,$B$15))</f>
        <v/>
      </c>
      <c r="Q118" s="1" t="str" cm="1">
        <f t="array" ref="Q118">IF(INDEX(Utilities!118:118,$B$15 + 2)="","",INDEX(Utilities!118:118,$B$15 + 2))</f>
        <v/>
      </c>
      <c r="S118">
        <f t="shared" si="79"/>
        <v>2128</v>
      </c>
      <c r="T118">
        <f t="shared" si="53"/>
        <v>2040</v>
      </c>
      <c r="U118" cm="1">
        <f t="array" ref="U118">IF(T118&gt;=MAX($D$3:$D$100),MAX($D$3:$D$100),IF(S118&lt;$D$3,$D$3,INDEX($D$3:$D$100,MATCH(S118,$D$3:$D$100)+1)))</f>
        <v>2040</v>
      </c>
      <c r="V118">
        <f t="shared" si="54"/>
        <v>4.5720000000000003E-5</v>
      </c>
      <c r="W118">
        <f t="shared" si="55"/>
        <v>4.5720000000000003E-5</v>
      </c>
      <c r="X118">
        <f t="shared" si="56"/>
        <v>4.5720000000000003E-5</v>
      </c>
      <c r="Y118" s="38">
        <f t="shared" si="57"/>
        <v>0.24117300000000003</v>
      </c>
      <c r="Z118">
        <f t="shared" si="44"/>
        <v>0</v>
      </c>
      <c r="AE118">
        <f t="shared" si="80"/>
        <v>2128</v>
      </c>
      <c r="AF118">
        <f t="shared" si="58"/>
        <v>2040</v>
      </c>
      <c r="AG118" cm="1">
        <f t="array" ref="AG118">IF(AF118&gt;=MAX($D$3:$D$100),MAX($D$3:$D$100),IF(AE118&lt;$D$3,$D$3,INDEX($D$3:$D$100,MATCH(AE118,$D$3:$D$100)+1)))</f>
        <v>2040</v>
      </c>
      <c r="AH118">
        <f t="shared" si="59"/>
        <v>4.572E-4</v>
      </c>
      <c r="AI118">
        <f t="shared" si="60"/>
        <v>4.572E-4</v>
      </c>
      <c r="AJ118">
        <f t="shared" si="61"/>
        <v>4.572E-4</v>
      </c>
      <c r="AK118" s="38">
        <f t="shared" si="62"/>
        <v>2.4117299999999999</v>
      </c>
      <c r="AL118">
        <f t="shared" si="45"/>
        <v>0</v>
      </c>
      <c r="AN118" s="1" t="str" cm="1">
        <f t="array" ref="AN118">IF(INDEX(Utilities!118:118,$B$15)="","",INDEX(Utilities!118:118,$B$15))</f>
        <v/>
      </c>
      <c r="AO118" s="1" t="str" cm="1">
        <f t="array" ref="AO118">IF(INDEX(Utilities!118:118,$B$15 + 4)="","",INDEX(Utilities!118:118,$B$15 + 4))</f>
        <v/>
      </c>
      <c r="AQ118">
        <f t="shared" si="81"/>
        <v>2128</v>
      </c>
      <c r="AR118">
        <f t="shared" si="63"/>
        <v>2040</v>
      </c>
      <c r="AS118" cm="1">
        <f t="array" ref="AS118">IF(AR118&gt;=MAX($D$3:$D$100),MAX($D$3:$D$100),IF(AQ118&lt;$D$3,$D$3,INDEX($D$3:$D$100,MATCH(AQ118,$D$3:$D$100)+1)))</f>
        <v>2040</v>
      </c>
      <c r="AT118">
        <f t="shared" si="64"/>
        <v>9.6840000000000001E-5</v>
      </c>
      <c r="AU118">
        <f t="shared" si="65"/>
        <v>9.6840000000000001E-5</v>
      </c>
      <c r="AV118">
        <f t="shared" si="66"/>
        <v>9.6840000000000001E-5</v>
      </c>
      <c r="AW118" s="38">
        <f t="shared" si="67"/>
        <v>0.51083100000000004</v>
      </c>
      <c r="AX118">
        <f t="shared" si="46"/>
        <v>0</v>
      </c>
      <c r="AZ118" s="1" t="str" cm="1">
        <f t="array" ref="AZ118">IF(INDEX(Utilities!118:118,$B$15)="","",INDEX(Utilities!118:118,$B$15))</f>
        <v/>
      </c>
      <c r="BA118" s="1" t="str" cm="1">
        <f t="array" ref="BA118">IF(INDEX(Utilities!118:118,$B$15 + 5)="","",INDEX(Utilities!118:118,$B$15 + 5))</f>
        <v/>
      </c>
      <c r="BC118">
        <f t="shared" si="82"/>
        <v>2128</v>
      </c>
      <c r="BD118">
        <f t="shared" si="68"/>
        <v>2040</v>
      </c>
      <c r="BE118" cm="1">
        <f t="array" ref="BE118">IF(BD118&gt;=MAX($D$3:$D$100),MAX($D$3:$D$100),IF(BC118&lt;$D$3,$D$3,INDEX($D$3:$D$100,MATCH(BC118,$D$3:$D$100)+1)))</f>
        <v>2040</v>
      </c>
      <c r="BF118">
        <f t="shared" si="69"/>
        <v>0.61919999999999997</v>
      </c>
      <c r="BG118">
        <f t="shared" si="70"/>
        <v>0.61919999999999997</v>
      </c>
      <c r="BH118">
        <f t="shared" si="71"/>
        <v>0.61919999999999997</v>
      </c>
      <c r="BI118" s="38">
        <f t="shared" si="72"/>
        <v>3266.2799999999997</v>
      </c>
      <c r="BJ118">
        <f t="shared" si="47"/>
        <v>0</v>
      </c>
      <c r="BL118" s="1" t="str" cm="1">
        <f t="array" ref="BL118">IF(INDEX(Utilities!118:118,$B$15)="","",INDEX(Utilities!118:118,$B$15))</f>
        <v/>
      </c>
      <c r="BM118" s="1" t="str" cm="1">
        <f t="array" ref="BM118">IF(INDEX(Utilities!118:118,$B$15 + 6)="","",INDEX(Utilities!118:118,$B$15 + 6))</f>
        <v/>
      </c>
      <c r="BO118">
        <f t="shared" si="83"/>
        <v>2128</v>
      </c>
      <c r="BP118">
        <f t="shared" si="73"/>
        <v>2040</v>
      </c>
      <c r="BQ118" cm="1">
        <f t="array" ref="BQ118">IF(BP118&gt;=MAX($D$3:$D$100),MAX($D$3:$D$100),IF(BO118&lt;$D$3,$D$3,INDEX($D$3:$D$100,MATCH(BO118,$D$3:$D$100)+1)))</f>
        <v>2040</v>
      </c>
      <c r="BR118">
        <f t="shared" si="74"/>
        <v>4.5396000000000001</v>
      </c>
      <c r="BS118">
        <f t="shared" si="75"/>
        <v>4.5396000000000001</v>
      </c>
      <c r="BT118">
        <f t="shared" si="76"/>
        <v>4.5396000000000001</v>
      </c>
      <c r="BU118" s="38">
        <f t="shared" si="77"/>
        <v>23946.39</v>
      </c>
      <c r="BV118">
        <f t="shared" si="48"/>
        <v>0</v>
      </c>
    </row>
    <row r="119" spans="7:74" x14ac:dyDescent="0.25">
      <c r="G119">
        <f t="shared" si="78"/>
        <v>2129</v>
      </c>
      <c r="H119">
        <f t="shared" si="49"/>
        <v>2040</v>
      </c>
      <c r="I119" cm="1">
        <f t="array" ref="I119">IF(H119&gt;=MAX($D$3:$D$100),MAX($D$3:$D$100),IF(G119&lt;$D$3,$D$3,INDEX($D$3:$D$100,MATCH(G119,$D$3:$D$100)+1)))</f>
        <v>2040</v>
      </c>
      <c r="J119">
        <f t="shared" si="50"/>
        <v>6.8040000000000003E-2</v>
      </c>
      <c r="K119">
        <f t="shared" si="51"/>
        <v>6.8040000000000003E-2</v>
      </c>
      <c r="L119">
        <f t="shared" si="52"/>
        <v>6.8040000000000003E-2</v>
      </c>
      <c r="M119" s="38">
        <f t="shared" si="42"/>
        <v>358.911</v>
      </c>
      <c r="N119">
        <f t="shared" si="43"/>
        <v>0</v>
      </c>
      <c r="P119" s="1" t="str" cm="1">
        <f t="array" ref="P119">IF(INDEX(Utilities!119:119,$B$15)="","",INDEX(Utilities!119:119,$B$15))</f>
        <v/>
      </c>
      <c r="Q119" s="1" t="str" cm="1">
        <f t="array" ref="Q119">IF(INDEX(Utilities!119:119,$B$15 + 2)="","",INDEX(Utilities!119:119,$B$15 + 2))</f>
        <v/>
      </c>
      <c r="S119">
        <f t="shared" si="79"/>
        <v>2129</v>
      </c>
      <c r="T119">
        <f t="shared" si="53"/>
        <v>2040</v>
      </c>
      <c r="U119" cm="1">
        <f t="array" ref="U119">IF(T119&gt;=MAX($D$3:$D$100),MAX($D$3:$D$100),IF(S119&lt;$D$3,$D$3,INDEX($D$3:$D$100,MATCH(S119,$D$3:$D$100)+1)))</f>
        <v>2040</v>
      </c>
      <c r="V119">
        <f t="shared" si="54"/>
        <v>4.5720000000000003E-5</v>
      </c>
      <c r="W119">
        <f t="shared" si="55"/>
        <v>4.5720000000000003E-5</v>
      </c>
      <c r="X119">
        <f t="shared" si="56"/>
        <v>4.5720000000000003E-5</v>
      </c>
      <c r="Y119" s="38">
        <f t="shared" si="57"/>
        <v>0.24117300000000003</v>
      </c>
      <c r="Z119">
        <f t="shared" si="44"/>
        <v>0</v>
      </c>
      <c r="AE119">
        <f t="shared" si="80"/>
        <v>2129</v>
      </c>
      <c r="AF119">
        <f t="shared" si="58"/>
        <v>2040</v>
      </c>
      <c r="AG119" cm="1">
        <f t="array" ref="AG119">IF(AF119&gt;=MAX($D$3:$D$100),MAX($D$3:$D$100),IF(AE119&lt;$D$3,$D$3,INDEX($D$3:$D$100,MATCH(AE119,$D$3:$D$100)+1)))</f>
        <v>2040</v>
      </c>
      <c r="AH119">
        <f t="shared" si="59"/>
        <v>4.572E-4</v>
      </c>
      <c r="AI119">
        <f t="shared" si="60"/>
        <v>4.572E-4</v>
      </c>
      <c r="AJ119">
        <f t="shared" si="61"/>
        <v>4.572E-4</v>
      </c>
      <c r="AK119" s="38">
        <f t="shared" si="62"/>
        <v>2.4117299999999999</v>
      </c>
      <c r="AL119">
        <f t="shared" si="45"/>
        <v>0</v>
      </c>
      <c r="AN119" s="1" t="str" cm="1">
        <f t="array" ref="AN119">IF(INDEX(Utilities!119:119,$B$15)="","",INDEX(Utilities!119:119,$B$15))</f>
        <v/>
      </c>
      <c r="AO119" s="1" t="str" cm="1">
        <f t="array" ref="AO119">IF(INDEX(Utilities!119:119,$B$15 + 4)="","",INDEX(Utilities!119:119,$B$15 + 4))</f>
        <v/>
      </c>
      <c r="AQ119">
        <f t="shared" si="81"/>
        <v>2129</v>
      </c>
      <c r="AR119">
        <f t="shared" si="63"/>
        <v>2040</v>
      </c>
      <c r="AS119" cm="1">
        <f t="array" ref="AS119">IF(AR119&gt;=MAX($D$3:$D$100),MAX($D$3:$D$100),IF(AQ119&lt;$D$3,$D$3,INDEX($D$3:$D$100,MATCH(AQ119,$D$3:$D$100)+1)))</f>
        <v>2040</v>
      </c>
      <c r="AT119">
        <f t="shared" si="64"/>
        <v>9.6840000000000001E-5</v>
      </c>
      <c r="AU119">
        <f t="shared" si="65"/>
        <v>9.6840000000000001E-5</v>
      </c>
      <c r="AV119">
        <f t="shared" si="66"/>
        <v>9.6840000000000001E-5</v>
      </c>
      <c r="AW119" s="38">
        <f t="shared" si="67"/>
        <v>0.51083100000000004</v>
      </c>
      <c r="AX119">
        <f t="shared" si="46"/>
        <v>0</v>
      </c>
      <c r="AZ119" s="1" t="str" cm="1">
        <f t="array" ref="AZ119">IF(INDEX(Utilities!119:119,$B$15)="","",INDEX(Utilities!119:119,$B$15))</f>
        <v/>
      </c>
      <c r="BA119" s="1" t="str" cm="1">
        <f t="array" ref="BA119">IF(INDEX(Utilities!119:119,$B$15 + 5)="","",INDEX(Utilities!119:119,$B$15 + 5))</f>
        <v/>
      </c>
      <c r="BC119">
        <f t="shared" si="82"/>
        <v>2129</v>
      </c>
      <c r="BD119">
        <f t="shared" si="68"/>
        <v>2040</v>
      </c>
      <c r="BE119" cm="1">
        <f t="array" ref="BE119">IF(BD119&gt;=MAX($D$3:$D$100),MAX($D$3:$D$100),IF(BC119&lt;$D$3,$D$3,INDEX($D$3:$D$100,MATCH(BC119,$D$3:$D$100)+1)))</f>
        <v>2040</v>
      </c>
      <c r="BF119">
        <f t="shared" si="69"/>
        <v>0.61919999999999997</v>
      </c>
      <c r="BG119">
        <f t="shared" si="70"/>
        <v>0.61919999999999997</v>
      </c>
      <c r="BH119">
        <f t="shared" si="71"/>
        <v>0.61919999999999997</v>
      </c>
      <c r="BI119" s="38">
        <f t="shared" si="72"/>
        <v>3266.2799999999997</v>
      </c>
      <c r="BJ119">
        <f t="shared" si="47"/>
        <v>0</v>
      </c>
      <c r="BL119" s="1" t="str" cm="1">
        <f t="array" ref="BL119">IF(INDEX(Utilities!119:119,$B$15)="","",INDEX(Utilities!119:119,$B$15))</f>
        <v/>
      </c>
      <c r="BM119" s="1" t="str" cm="1">
        <f t="array" ref="BM119">IF(INDEX(Utilities!119:119,$B$15 + 6)="","",INDEX(Utilities!119:119,$B$15 + 6))</f>
        <v/>
      </c>
      <c r="BO119">
        <f t="shared" si="83"/>
        <v>2129</v>
      </c>
      <c r="BP119">
        <f t="shared" si="73"/>
        <v>2040</v>
      </c>
      <c r="BQ119" cm="1">
        <f t="array" ref="BQ119">IF(BP119&gt;=MAX($D$3:$D$100),MAX($D$3:$D$100),IF(BO119&lt;$D$3,$D$3,INDEX($D$3:$D$100,MATCH(BO119,$D$3:$D$100)+1)))</f>
        <v>2040</v>
      </c>
      <c r="BR119">
        <f t="shared" si="74"/>
        <v>4.5396000000000001</v>
      </c>
      <c r="BS119">
        <f t="shared" si="75"/>
        <v>4.5396000000000001</v>
      </c>
      <c r="BT119">
        <f t="shared" si="76"/>
        <v>4.5396000000000001</v>
      </c>
      <c r="BU119" s="38">
        <f t="shared" si="77"/>
        <v>23946.39</v>
      </c>
      <c r="BV119">
        <f t="shared" si="48"/>
        <v>0</v>
      </c>
    </row>
    <row r="120" spans="7:74" x14ac:dyDescent="0.25">
      <c r="G120">
        <f t="shared" si="78"/>
        <v>2130</v>
      </c>
      <c r="H120">
        <f t="shared" si="49"/>
        <v>2040</v>
      </c>
      <c r="I120" cm="1">
        <f t="array" ref="I120">IF(H120&gt;=MAX($D$3:$D$100),MAX($D$3:$D$100),IF(G120&lt;$D$3,$D$3,INDEX($D$3:$D$100,MATCH(G120,$D$3:$D$100)+1)))</f>
        <v>2040</v>
      </c>
      <c r="J120">
        <f t="shared" si="50"/>
        <v>6.8040000000000003E-2</v>
      </c>
      <c r="K120">
        <f t="shared" si="51"/>
        <v>6.8040000000000003E-2</v>
      </c>
      <c r="L120">
        <f t="shared" si="52"/>
        <v>6.8040000000000003E-2</v>
      </c>
      <c r="M120" s="38">
        <f t="shared" si="42"/>
        <v>358.911</v>
      </c>
      <c r="N120">
        <f t="shared" si="43"/>
        <v>0</v>
      </c>
      <c r="P120" s="1" t="str" cm="1">
        <f t="array" ref="P120">IF(INDEX(Utilities!120:120,$B$15)="","",INDEX(Utilities!120:120,$B$15))</f>
        <v/>
      </c>
      <c r="Q120" s="1" t="str" cm="1">
        <f t="array" ref="Q120">IF(INDEX(Utilities!120:120,$B$15 + 2)="","",INDEX(Utilities!120:120,$B$15 + 2))</f>
        <v/>
      </c>
      <c r="S120">
        <f t="shared" si="79"/>
        <v>2130</v>
      </c>
      <c r="T120">
        <f t="shared" si="53"/>
        <v>2040</v>
      </c>
      <c r="U120" cm="1">
        <f t="array" ref="U120">IF(T120&gt;=MAX($D$3:$D$100),MAX($D$3:$D$100),IF(S120&lt;$D$3,$D$3,INDEX($D$3:$D$100,MATCH(S120,$D$3:$D$100)+1)))</f>
        <v>2040</v>
      </c>
      <c r="V120">
        <f t="shared" si="54"/>
        <v>4.5720000000000003E-5</v>
      </c>
      <c r="W120">
        <f t="shared" si="55"/>
        <v>4.5720000000000003E-5</v>
      </c>
      <c r="X120">
        <f t="shared" si="56"/>
        <v>4.5720000000000003E-5</v>
      </c>
      <c r="Y120" s="38">
        <f t="shared" si="57"/>
        <v>0.24117300000000003</v>
      </c>
      <c r="Z120">
        <f t="shared" si="44"/>
        <v>0</v>
      </c>
      <c r="AE120">
        <f t="shared" si="80"/>
        <v>2130</v>
      </c>
      <c r="AF120">
        <f t="shared" si="58"/>
        <v>2040</v>
      </c>
      <c r="AG120" cm="1">
        <f t="array" ref="AG120">IF(AF120&gt;=MAX($D$3:$D$100),MAX($D$3:$D$100),IF(AE120&lt;$D$3,$D$3,INDEX($D$3:$D$100,MATCH(AE120,$D$3:$D$100)+1)))</f>
        <v>2040</v>
      </c>
      <c r="AH120">
        <f t="shared" si="59"/>
        <v>4.572E-4</v>
      </c>
      <c r="AI120">
        <f t="shared" si="60"/>
        <v>4.572E-4</v>
      </c>
      <c r="AJ120">
        <f t="shared" si="61"/>
        <v>4.572E-4</v>
      </c>
      <c r="AK120" s="38">
        <f t="shared" si="62"/>
        <v>2.4117299999999999</v>
      </c>
      <c r="AL120">
        <f t="shared" si="45"/>
        <v>0</v>
      </c>
      <c r="AN120" s="1" t="str" cm="1">
        <f t="array" ref="AN120">IF(INDEX(Utilities!120:120,$B$15)="","",INDEX(Utilities!120:120,$B$15))</f>
        <v/>
      </c>
      <c r="AO120" s="1" t="str" cm="1">
        <f t="array" ref="AO120">IF(INDEX(Utilities!120:120,$B$15 + 4)="","",INDEX(Utilities!120:120,$B$15 + 4))</f>
        <v/>
      </c>
      <c r="AQ120">
        <f t="shared" si="81"/>
        <v>2130</v>
      </c>
      <c r="AR120">
        <f t="shared" si="63"/>
        <v>2040</v>
      </c>
      <c r="AS120" cm="1">
        <f t="array" ref="AS120">IF(AR120&gt;=MAX($D$3:$D$100),MAX($D$3:$D$100),IF(AQ120&lt;$D$3,$D$3,INDEX($D$3:$D$100,MATCH(AQ120,$D$3:$D$100)+1)))</f>
        <v>2040</v>
      </c>
      <c r="AT120">
        <f t="shared" si="64"/>
        <v>9.6840000000000001E-5</v>
      </c>
      <c r="AU120">
        <f t="shared" si="65"/>
        <v>9.6840000000000001E-5</v>
      </c>
      <c r="AV120">
        <f t="shared" si="66"/>
        <v>9.6840000000000001E-5</v>
      </c>
      <c r="AW120" s="38">
        <f t="shared" si="67"/>
        <v>0.51083100000000004</v>
      </c>
      <c r="AX120">
        <f t="shared" si="46"/>
        <v>0</v>
      </c>
      <c r="AZ120" s="1" t="str" cm="1">
        <f t="array" ref="AZ120">IF(INDEX(Utilities!120:120,$B$15)="","",INDEX(Utilities!120:120,$B$15))</f>
        <v/>
      </c>
      <c r="BA120" s="1" t="str" cm="1">
        <f t="array" ref="BA120">IF(INDEX(Utilities!120:120,$B$15 + 5)="","",INDEX(Utilities!120:120,$B$15 + 5))</f>
        <v/>
      </c>
      <c r="BC120">
        <f t="shared" si="82"/>
        <v>2130</v>
      </c>
      <c r="BD120">
        <f t="shared" si="68"/>
        <v>2040</v>
      </c>
      <c r="BE120" cm="1">
        <f t="array" ref="BE120">IF(BD120&gt;=MAX($D$3:$D$100),MAX($D$3:$D$100),IF(BC120&lt;$D$3,$D$3,INDEX($D$3:$D$100,MATCH(BC120,$D$3:$D$100)+1)))</f>
        <v>2040</v>
      </c>
      <c r="BF120">
        <f t="shared" si="69"/>
        <v>0.61919999999999997</v>
      </c>
      <c r="BG120">
        <f t="shared" si="70"/>
        <v>0.61919999999999997</v>
      </c>
      <c r="BH120">
        <f t="shared" si="71"/>
        <v>0.61919999999999997</v>
      </c>
      <c r="BI120" s="38">
        <f t="shared" si="72"/>
        <v>3266.2799999999997</v>
      </c>
      <c r="BJ120">
        <f t="shared" si="47"/>
        <v>0</v>
      </c>
      <c r="BL120" s="1" t="str" cm="1">
        <f t="array" ref="BL120">IF(INDEX(Utilities!120:120,$B$15)="","",INDEX(Utilities!120:120,$B$15))</f>
        <v/>
      </c>
      <c r="BM120" s="1" t="str" cm="1">
        <f t="array" ref="BM120">IF(INDEX(Utilities!120:120,$B$15 + 6)="","",INDEX(Utilities!120:120,$B$15 + 6))</f>
        <v/>
      </c>
      <c r="BO120">
        <f t="shared" si="83"/>
        <v>2130</v>
      </c>
      <c r="BP120">
        <f t="shared" si="73"/>
        <v>2040</v>
      </c>
      <c r="BQ120" cm="1">
        <f t="array" ref="BQ120">IF(BP120&gt;=MAX($D$3:$D$100),MAX($D$3:$D$100),IF(BO120&lt;$D$3,$D$3,INDEX($D$3:$D$100,MATCH(BO120,$D$3:$D$100)+1)))</f>
        <v>2040</v>
      </c>
      <c r="BR120">
        <f t="shared" si="74"/>
        <v>4.5396000000000001</v>
      </c>
      <c r="BS120">
        <f t="shared" si="75"/>
        <v>4.5396000000000001</v>
      </c>
      <c r="BT120">
        <f t="shared" si="76"/>
        <v>4.5396000000000001</v>
      </c>
      <c r="BU120" s="38">
        <f t="shared" si="77"/>
        <v>23946.39</v>
      </c>
      <c r="BV120">
        <f t="shared" si="48"/>
        <v>0</v>
      </c>
    </row>
    <row r="121" spans="7:74" x14ac:dyDescent="0.25">
      <c r="G121">
        <f t="shared" si="78"/>
        <v>2131</v>
      </c>
      <c r="H121">
        <f t="shared" si="49"/>
        <v>2040</v>
      </c>
      <c r="I121" cm="1">
        <f t="array" ref="I121">IF(H121&gt;=MAX($D$3:$D$100),MAX($D$3:$D$100),IF(G121&lt;$D$3,$D$3,INDEX($D$3:$D$100,MATCH(G121,$D$3:$D$100)+1)))</f>
        <v>2040</v>
      </c>
      <c r="J121">
        <f t="shared" si="50"/>
        <v>6.8040000000000003E-2</v>
      </c>
      <c r="K121">
        <f t="shared" si="51"/>
        <v>6.8040000000000003E-2</v>
      </c>
      <c r="L121">
        <f t="shared" si="52"/>
        <v>6.8040000000000003E-2</v>
      </c>
      <c r="M121" s="38">
        <f t="shared" si="42"/>
        <v>358.911</v>
      </c>
      <c r="N121">
        <f t="shared" si="43"/>
        <v>0</v>
      </c>
      <c r="P121" s="1" t="str" cm="1">
        <f t="array" ref="P121">IF(INDEX(Utilities!121:121,$B$15)="","",INDEX(Utilities!121:121,$B$15))</f>
        <v/>
      </c>
      <c r="Q121" s="1" t="str" cm="1">
        <f t="array" ref="Q121">IF(INDEX(Utilities!121:121,$B$15 + 2)="","",INDEX(Utilities!121:121,$B$15 + 2))</f>
        <v/>
      </c>
      <c r="S121">
        <f t="shared" si="79"/>
        <v>2131</v>
      </c>
      <c r="T121">
        <f t="shared" si="53"/>
        <v>2040</v>
      </c>
      <c r="U121" cm="1">
        <f t="array" ref="U121">IF(T121&gt;=MAX($D$3:$D$100),MAX($D$3:$D$100),IF(S121&lt;$D$3,$D$3,INDEX($D$3:$D$100,MATCH(S121,$D$3:$D$100)+1)))</f>
        <v>2040</v>
      </c>
      <c r="V121">
        <f t="shared" si="54"/>
        <v>4.5720000000000003E-5</v>
      </c>
      <c r="W121">
        <f t="shared" si="55"/>
        <v>4.5720000000000003E-5</v>
      </c>
      <c r="X121">
        <f t="shared" si="56"/>
        <v>4.5720000000000003E-5</v>
      </c>
      <c r="Y121" s="38">
        <f t="shared" si="57"/>
        <v>0.24117300000000003</v>
      </c>
      <c r="Z121">
        <f t="shared" si="44"/>
        <v>0</v>
      </c>
      <c r="AE121">
        <f t="shared" si="80"/>
        <v>2131</v>
      </c>
      <c r="AF121">
        <f t="shared" si="58"/>
        <v>2040</v>
      </c>
      <c r="AG121" cm="1">
        <f t="array" ref="AG121">IF(AF121&gt;=MAX($D$3:$D$100),MAX($D$3:$D$100),IF(AE121&lt;$D$3,$D$3,INDEX($D$3:$D$100,MATCH(AE121,$D$3:$D$100)+1)))</f>
        <v>2040</v>
      </c>
      <c r="AH121">
        <f t="shared" si="59"/>
        <v>4.572E-4</v>
      </c>
      <c r="AI121">
        <f t="shared" si="60"/>
        <v>4.572E-4</v>
      </c>
      <c r="AJ121">
        <f t="shared" si="61"/>
        <v>4.572E-4</v>
      </c>
      <c r="AK121" s="38">
        <f t="shared" si="62"/>
        <v>2.4117299999999999</v>
      </c>
      <c r="AL121">
        <f t="shared" si="45"/>
        <v>0</v>
      </c>
      <c r="AN121" s="1" t="str" cm="1">
        <f t="array" ref="AN121">IF(INDEX(Utilities!121:121,$B$15)="","",INDEX(Utilities!121:121,$B$15))</f>
        <v/>
      </c>
      <c r="AO121" s="1" t="str" cm="1">
        <f t="array" ref="AO121">IF(INDEX(Utilities!121:121,$B$15 + 4)="","",INDEX(Utilities!121:121,$B$15 + 4))</f>
        <v/>
      </c>
      <c r="AQ121">
        <f t="shared" si="81"/>
        <v>2131</v>
      </c>
      <c r="AR121">
        <f t="shared" si="63"/>
        <v>2040</v>
      </c>
      <c r="AS121" cm="1">
        <f t="array" ref="AS121">IF(AR121&gt;=MAX($D$3:$D$100),MAX($D$3:$D$100),IF(AQ121&lt;$D$3,$D$3,INDEX($D$3:$D$100,MATCH(AQ121,$D$3:$D$100)+1)))</f>
        <v>2040</v>
      </c>
      <c r="AT121">
        <f t="shared" si="64"/>
        <v>9.6840000000000001E-5</v>
      </c>
      <c r="AU121">
        <f t="shared" si="65"/>
        <v>9.6840000000000001E-5</v>
      </c>
      <c r="AV121">
        <f t="shared" si="66"/>
        <v>9.6840000000000001E-5</v>
      </c>
      <c r="AW121" s="38">
        <f t="shared" si="67"/>
        <v>0.51083100000000004</v>
      </c>
      <c r="AX121">
        <f t="shared" si="46"/>
        <v>0</v>
      </c>
      <c r="AZ121" s="1" t="str" cm="1">
        <f t="array" ref="AZ121">IF(INDEX(Utilities!121:121,$B$15)="","",INDEX(Utilities!121:121,$B$15))</f>
        <v/>
      </c>
      <c r="BA121" s="1" t="str" cm="1">
        <f t="array" ref="BA121">IF(INDEX(Utilities!121:121,$B$15 + 5)="","",INDEX(Utilities!121:121,$B$15 + 5))</f>
        <v/>
      </c>
      <c r="BC121">
        <f t="shared" si="82"/>
        <v>2131</v>
      </c>
      <c r="BD121">
        <f t="shared" si="68"/>
        <v>2040</v>
      </c>
      <c r="BE121" cm="1">
        <f t="array" ref="BE121">IF(BD121&gt;=MAX($D$3:$D$100),MAX($D$3:$D$100),IF(BC121&lt;$D$3,$D$3,INDEX($D$3:$D$100,MATCH(BC121,$D$3:$D$100)+1)))</f>
        <v>2040</v>
      </c>
      <c r="BF121">
        <f t="shared" si="69"/>
        <v>0.61919999999999997</v>
      </c>
      <c r="BG121">
        <f t="shared" si="70"/>
        <v>0.61919999999999997</v>
      </c>
      <c r="BH121">
        <f t="shared" si="71"/>
        <v>0.61919999999999997</v>
      </c>
      <c r="BI121" s="38">
        <f t="shared" si="72"/>
        <v>3266.2799999999997</v>
      </c>
      <c r="BJ121">
        <f t="shared" si="47"/>
        <v>0</v>
      </c>
      <c r="BL121" s="1" t="str" cm="1">
        <f t="array" ref="BL121">IF(INDEX(Utilities!121:121,$B$15)="","",INDEX(Utilities!121:121,$B$15))</f>
        <v/>
      </c>
      <c r="BM121" s="1" t="str" cm="1">
        <f t="array" ref="BM121">IF(INDEX(Utilities!121:121,$B$15 + 6)="","",INDEX(Utilities!121:121,$B$15 + 6))</f>
        <v/>
      </c>
      <c r="BO121">
        <f t="shared" si="83"/>
        <v>2131</v>
      </c>
      <c r="BP121">
        <f t="shared" si="73"/>
        <v>2040</v>
      </c>
      <c r="BQ121" cm="1">
        <f t="array" ref="BQ121">IF(BP121&gt;=MAX($D$3:$D$100),MAX($D$3:$D$100),IF(BO121&lt;$D$3,$D$3,INDEX($D$3:$D$100,MATCH(BO121,$D$3:$D$100)+1)))</f>
        <v>2040</v>
      </c>
      <c r="BR121">
        <f t="shared" si="74"/>
        <v>4.5396000000000001</v>
      </c>
      <c r="BS121">
        <f t="shared" si="75"/>
        <v>4.5396000000000001</v>
      </c>
      <c r="BT121">
        <f t="shared" si="76"/>
        <v>4.5396000000000001</v>
      </c>
      <c r="BU121" s="38">
        <f t="shared" si="77"/>
        <v>23946.39</v>
      </c>
      <c r="BV121">
        <f t="shared" si="48"/>
        <v>0</v>
      </c>
    </row>
    <row r="122" spans="7:74" x14ac:dyDescent="0.25">
      <c r="G122">
        <f t="shared" si="78"/>
        <v>2132</v>
      </c>
      <c r="H122">
        <f t="shared" si="49"/>
        <v>2040</v>
      </c>
      <c r="I122" cm="1">
        <f t="array" ref="I122">IF(H122&gt;=MAX($D$3:$D$100),MAX($D$3:$D$100),IF(G122&lt;$D$3,$D$3,INDEX($D$3:$D$100,MATCH(G122,$D$3:$D$100)+1)))</f>
        <v>2040</v>
      </c>
      <c r="J122">
        <f t="shared" si="50"/>
        <v>6.8040000000000003E-2</v>
      </c>
      <c r="K122">
        <f t="shared" si="51"/>
        <v>6.8040000000000003E-2</v>
      </c>
      <c r="L122">
        <f t="shared" si="52"/>
        <v>6.8040000000000003E-2</v>
      </c>
      <c r="M122" s="38">
        <f t="shared" si="42"/>
        <v>358.911</v>
      </c>
      <c r="N122">
        <f t="shared" si="43"/>
        <v>0</v>
      </c>
      <c r="P122" s="1" t="str" cm="1">
        <f t="array" ref="P122">IF(INDEX(Utilities!122:122,$B$15)="","",INDEX(Utilities!122:122,$B$15))</f>
        <v/>
      </c>
      <c r="Q122" s="1" t="str" cm="1">
        <f t="array" ref="Q122">IF(INDEX(Utilities!122:122,$B$15 + 2)="","",INDEX(Utilities!122:122,$B$15 + 2))</f>
        <v/>
      </c>
      <c r="S122">
        <f t="shared" si="79"/>
        <v>2132</v>
      </c>
      <c r="T122">
        <f t="shared" si="53"/>
        <v>2040</v>
      </c>
      <c r="U122" cm="1">
        <f t="array" ref="U122">IF(T122&gt;=MAX($D$3:$D$100),MAX($D$3:$D$100),IF(S122&lt;$D$3,$D$3,INDEX($D$3:$D$100,MATCH(S122,$D$3:$D$100)+1)))</f>
        <v>2040</v>
      </c>
      <c r="V122">
        <f t="shared" si="54"/>
        <v>4.5720000000000003E-5</v>
      </c>
      <c r="W122">
        <f t="shared" si="55"/>
        <v>4.5720000000000003E-5</v>
      </c>
      <c r="X122">
        <f t="shared" si="56"/>
        <v>4.5720000000000003E-5</v>
      </c>
      <c r="Y122" s="38">
        <f t="shared" si="57"/>
        <v>0.24117300000000003</v>
      </c>
      <c r="Z122">
        <f t="shared" si="44"/>
        <v>0</v>
      </c>
      <c r="AE122">
        <f t="shared" si="80"/>
        <v>2132</v>
      </c>
      <c r="AF122">
        <f t="shared" si="58"/>
        <v>2040</v>
      </c>
      <c r="AG122" cm="1">
        <f t="array" ref="AG122">IF(AF122&gt;=MAX($D$3:$D$100),MAX($D$3:$D$100),IF(AE122&lt;$D$3,$D$3,INDEX($D$3:$D$100,MATCH(AE122,$D$3:$D$100)+1)))</f>
        <v>2040</v>
      </c>
      <c r="AH122">
        <f t="shared" si="59"/>
        <v>4.572E-4</v>
      </c>
      <c r="AI122">
        <f t="shared" si="60"/>
        <v>4.572E-4</v>
      </c>
      <c r="AJ122">
        <f t="shared" si="61"/>
        <v>4.572E-4</v>
      </c>
      <c r="AK122" s="38">
        <f t="shared" si="62"/>
        <v>2.4117299999999999</v>
      </c>
      <c r="AL122">
        <f t="shared" si="45"/>
        <v>0</v>
      </c>
      <c r="AN122" s="1" t="str" cm="1">
        <f t="array" ref="AN122">IF(INDEX(Utilities!122:122,$B$15)="","",INDEX(Utilities!122:122,$B$15))</f>
        <v/>
      </c>
      <c r="AO122" s="1" t="str" cm="1">
        <f t="array" ref="AO122">IF(INDEX(Utilities!122:122,$B$15 + 4)="","",INDEX(Utilities!122:122,$B$15 + 4))</f>
        <v/>
      </c>
      <c r="AQ122">
        <f t="shared" si="81"/>
        <v>2132</v>
      </c>
      <c r="AR122">
        <f t="shared" si="63"/>
        <v>2040</v>
      </c>
      <c r="AS122" cm="1">
        <f t="array" ref="AS122">IF(AR122&gt;=MAX($D$3:$D$100),MAX($D$3:$D$100),IF(AQ122&lt;$D$3,$D$3,INDEX($D$3:$D$100,MATCH(AQ122,$D$3:$D$100)+1)))</f>
        <v>2040</v>
      </c>
      <c r="AT122">
        <f t="shared" si="64"/>
        <v>9.6840000000000001E-5</v>
      </c>
      <c r="AU122">
        <f t="shared" si="65"/>
        <v>9.6840000000000001E-5</v>
      </c>
      <c r="AV122">
        <f t="shared" si="66"/>
        <v>9.6840000000000001E-5</v>
      </c>
      <c r="AW122" s="38">
        <f t="shared" si="67"/>
        <v>0.51083100000000004</v>
      </c>
      <c r="AX122">
        <f t="shared" si="46"/>
        <v>0</v>
      </c>
      <c r="AZ122" s="1" t="str" cm="1">
        <f t="array" ref="AZ122">IF(INDEX(Utilities!122:122,$B$15)="","",INDEX(Utilities!122:122,$B$15))</f>
        <v/>
      </c>
      <c r="BA122" s="1" t="str" cm="1">
        <f t="array" ref="BA122">IF(INDEX(Utilities!122:122,$B$15 + 5)="","",INDEX(Utilities!122:122,$B$15 + 5))</f>
        <v/>
      </c>
      <c r="BC122">
        <f t="shared" si="82"/>
        <v>2132</v>
      </c>
      <c r="BD122">
        <f t="shared" si="68"/>
        <v>2040</v>
      </c>
      <c r="BE122" cm="1">
        <f t="array" ref="BE122">IF(BD122&gt;=MAX($D$3:$D$100),MAX($D$3:$D$100),IF(BC122&lt;$D$3,$D$3,INDEX($D$3:$D$100,MATCH(BC122,$D$3:$D$100)+1)))</f>
        <v>2040</v>
      </c>
      <c r="BF122">
        <f t="shared" si="69"/>
        <v>0.61919999999999997</v>
      </c>
      <c r="BG122">
        <f t="shared" si="70"/>
        <v>0.61919999999999997</v>
      </c>
      <c r="BH122">
        <f t="shared" si="71"/>
        <v>0.61919999999999997</v>
      </c>
      <c r="BI122" s="38">
        <f t="shared" si="72"/>
        <v>3266.2799999999997</v>
      </c>
      <c r="BJ122">
        <f t="shared" si="47"/>
        <v>0</v>
      </c>
      <c r="BL122" s="1" t="str" cm="1">
        <f t="array" ref="BL122">IF(INDEX(Utilities!122:122,$B$15)="","",INDEX(Utilities!122:122,$B$15))</f>
        <v/>
      </c>
      <c r="BM122" s="1" t="str" cm="1">
        <f t="array" ref="BM122">IF(INDEX(Utilities!122:122,$B$15 + 6)="","",INDEX(Utilities!122:122,$B$15 + 6))</f>
        <v/>
      </c>
      <c r="BO122">
        <f t="shared" si="83"/>
        <v>2132</v>
      </c>
      <c r="BP122">
        <f t="shared" si="73"/>
        <v>2040</v>
      </c>
      <c r="BQ122" cm="1">
        <f t="array" ref="BQ122">IF(BP122&gt;=MAX($D$3:$D$100),MAX($D$3:$D$100),IF(BO122&lt;$D$3,$D$3,INDEX($D$3:$D$100,MATCH(BO122,$D$3:$D$100)+1)))</f>
        <v>2040</v>
      </c>
      <c r="BR122">
        <f t="shared" si="74"/>
        <v>4.5396000000000001</v>
      </c>
      <c r="BS122">
        <f t="shared" si="75"/>
        <v>4.5396000000000001</v>
      </c>
      <c r="BT122">
        <f t="shared" si="76"/>
        <v>4.5396000000000001</v>
      </c>
      <c r="BU122" s="38">
        <f t="shared" si="77"/>
        <v>23946.39</v>
      </c>
      <c r="BV122">
        <f t="shared" si="48"/>
        <v>0</v>
      </c>
    </row>
    <row r="123" spans="7:74" x14ac:dyDescent="0.25">
      <c r="G123">
        <f t="shared" si="78"/>
        <v>2133</v>
      </c>
      <c r="H123">
        <f t="shared" si="49"/>
        <v>2040</v>
      </c>
      <c r="I123" cm="1">
        <f t="array" ref="I123">IF(H123&gt;=MAX($D$3:$D$100),MAX($D$3:$D$100),IF(G123&lt;$D$3,$D$3,INDEX($D$3:$D$100,MATCH(G123,$D$3:$D$100)+1)))</f>
        <v>2040</v>
      </c>
      <c r="J123">
        <f t="shared" si="50"/>
        <v>6.8040000000000003E-2</v>
      </c>
      <c r="K123">
        <f t="shared" si="51"/>
        <v>6.8040000000000003E-2</v>
      </c>
      <c r="L123">
        <f t="shared" si="52"/>
        <v>6.8040000000000003E-2</v>
      </c>
      <c r="M123" s="38">
        <f t="shared" si="42"/>
        <v>358.911</v>
      </c>
      <c r="N123">
        <f t="shared" si="43"/>
        <v>0</v>
      </c>
      <c r="P123" s="1" t="str" cm="1">
        <f t="array" ref="P123">IF(INDEX(Utilities!123:123,$B$15)="","",INDEX(Utilities!123:123,$B$15))</f>
        <v/>
      </c>
      <c r="Q123" s="1" t="str" cm="1">
        <f t="array" ref="Q123">IF(INDEX(Utilities!123:123,$B$15 + 2)="","",INDEX(Utilities!123:123,$B$15 + 2))</f>
        <v/>
      </c>
      <c r="S123">
        <f t="shared" si="79"/>
        <v>2133</v>
      </c>
      <c r="T123">
        <f t="shared" si="53"/>
        <v>2040</v>
      </c>
      <c r="U123" cm="1">
        <f t="array" ref="U123">IF(T123&gt;=MAX($D$3:$D$100),MAX($D$3:$D$100),IF(S123&lt;$D$3,$D$3,INDEX($D$3:$D$100,MATCH(S123,$D$3:$D$100)+1)))</f>
        <v>2040</v>
      </c>
      <c r="V123">
        <f t="shared" si="54"/>
        <v>4.5720000000000003E-5</v>
      </c>
      <c r="W123">
        <f t="shared" si="55"/>
        <v>4.5720000000000003E-5</v>
      </c>
      <c r="X123">
        <f t="shared" si="56"/>
        <v>4.5720000000000003E-5</v>
      </c>
      <c r="Y123" s="38">
        <f t="shared" si="57"/>
        <v>0.24117300000000003</v>
      </c>
      <c r="Z123">
        <f t="shared" si="44"/>
        <v>0</v>
      </c>
      <c r="AE123">
        <f t="shared" si="80"/>
        <v>2133</v>
      </c>
      <c r="AF123">
        <f t="shared" si="58"/>
        <v>2040</v>
      </c>
      <c r="AG123" cm="1">
        <f t="array" ref="AG123">IF(AF123&gt;=MAX($D$3:$D$100),MAX($D$3:$D$100),IF(AE123&lt;$D$3,$D$3,INDEX($D$3:$D$100,MATCH(AE123,$D$3:$D$100)+1)))</f>
        <v>2040</v>
      </c>
      <c r="AH123">
        <f t="shared" si="59"/>
        <v>4.572E-4</v>
      </c>
      <c r="AI123">
        <f t="shared" si="60"/>
        <v>4.572E-4</v>
      </c>
      <c r="AJ123">
        <f t="shared" si="61"/>
        <v>4.572E-4</v>
      </c>
      <c r="AK123" s="38">
        <f t="shared" si="62"/>
        <v>2.4117299999999999</v>
      </c>
      <c r="AL123">
        <f t="shared" si="45"/>
        <v>0</v>
      </c>
      <c r="AN123" s="1" t="str" cm="1">
        <f t="array" ref="AN123">IF(INDEX(Utilities!123:123,$B$15)="","",INDEX(Utilities!123:123,$B$15))</f>
        <v/>
      </c>
      <c r="AO123" s="1" t="str" cm="1">
        <f t="array" ref="AO123">IF(INDEX(Utilities!123:123,$B$15 + 4)="","",INDEX(Utilities!123:123,$B$15 + 4))</f>
        <v/>
      </c>
      <c r="AQ123">
        <f t="shared" si="81"/>
        <v>2133</v>
      </c>
      <c r="AR123">
        <f t="shared" si="63"/>
        <v>2040</v>
      </c>
      <c r="AS123" cm="1">
        <f t="array" ref="AS123">IF(AR123&gt;=MAX($D$3:$D$100),MAX($D$3:$D$100),IF(AQ123&lt;$D$3,$D$3,INDEX($D$3:$D$100,MATCH(AQ123,$D$3:$D$100)+1)))</f>
        <v>2040</v>
      </c>
      <c r="AT123">
        <f t="shared" si="64"/>
        <v>9.6840000000000001E-5</v>
      </c>
      <c r="AU123">
        <f t="shared" si="65"/>
        <v>9.6840000000000001E-5</v>
      </c>
      <c r="AV123">
        <f t="shared" si="66"/>
        <v>9.6840000000000001E-5</v>
      </c>
      <c r="AW123" s="38">
        <f t="shared" si="67"/>
        <v>0.51083100000000004</v>
      </c>
      <c r="AX123">
        <f t="shared" si="46"/>
        <v>0</v>
      </c>
      <c r="AZ123" s="1" t="str" cm="1">
        <f t="array" ref="AZ123">IF(INDEX(Utilities!123:123,$B$15)="","",INDEX(Utilities!123:123,$B$15))</f>
        <v/>
      </c>
      <c r="BA123" s="1" t="str" cm="1">
        <f t="array" ref="BA123">IF(INDEX(Utilities!123:123,$B$15 + 5)="","",INDEX(Utilities!123:123,$B$15 + 5))</f>
        <v/>
      </c>
      <c r="BC123">
        <f t="shared" si="82"/>
        <v>2133</v>
      </c>
      <c r="BD123">
        <f t="shared" si="68"/>
        <v>2040</v>
      </c>
      <c r="BE123" cm="1">
        <f t="array" ref="BE123">IF(BD123&gt;=MAX($D$3:$D$100),MAX($D$3:$D$100),IF(BC123&lt;$D$3,$D$3,INDEX($D$3:$D$100,MATCH(BC123,$D$3:$D$100)+1)))</f>
        <v>2040</v>
      </c>
      <c r="BF123">
        <f t="shared" si="69"/>
        <v>0.61919999999999997</v>
      </c>
      <c r="BG123">
        <f t="shared" si="70"/>
        <v>0.61919999999999997</v>
      </c>
      <c r="BH123">
        <f t="shared" si="71"/>
        <v>0.61919999999999997</v>
      </c>
      <c r="BI123" s="38">
        <f t="shared" si="72"/>
        <v>3266.2799999999997</v>
      </c>
      <c r="BJ123">
        <f t="shared" si="47"/>
        <v>0</v>
      </c>
      <c r="BL123" s="1" t="str" cm="1">
        <f t="array" ref="BL123">IF(INDEX(Utilities!123:123,$B$15)="","",INDEX(Utilities!123:123,$B$15))</f>
        <v/>
      </c>
      <c r="BM123" s="1" t="str" cm="1">
        <f t="array" ref="BM123">IF(INDEX(Utilities!123:123,$B$15 + 6)="","",INDEX(Utilities!123:123,$B$15 + 6))</f>
        <v/>
      </c>
      <c r="BO123">
        <f t="shared" si="83"/>
        <v>2133</v>
      </c>
      <c r="BP123">
        <f t="shared" si="73"/>
        <v>2040</v>
      </c>
      <c r="BQ123" cm="1">
        <f t="array" ref="BQ123">IF(BP123&gt;=MAX($D$3:$D$100),MAX($D$3:$D$100),IF(BO123&lt;$D$3,$D$3,INDEX($D$3:$D$100,MATCH(BO123,$D$3:$D$100)+1)))</f>
        <v>2040</v>
      </c>
      <c r="BR123">
        <f t="shared" si="74"/>
        <v>4.5396000000000001</v>
      </c>
      <c r="BS123">
        <f t="shared" si="75"/>
        <v>4.5396000000000001</v>
      </c>
      <c r="BT123">
        <f t="shared" si="76"/>
        <v>4.5396000000000001</v>
      </c>
      <c r="BU123" s="38">
        <f t="shared" si="77"/>
        <v>23946.39</v>
      </c>
      <c r="BV123">
        <f t="shared" si="48"/>
        <v>0</v>
      </c>
    </row>
    <row r="124" spans="7:74" x14ac:dyDescent="0.25">
      <c r="G124">
        <f t="shared" si="78"/>
        <v>2134</v>
      </c>
      <c r="H124">
        <f t="shared" si="49"/>
        <v>2040</v>
      </c>
      <c r="I124" cm="1">
        <f t="array" ref="I124">IF(H124&gt;=MAX($D$3:$D$100),MAX($D$3:$D$100),IF(G124&lt;$D$3,$D$3,INDEX($D$3:$D$100,MATCH(G124,$D$3:$D$100)+1)))</f>
        <v>2040</v>
      </c>
      <c r="J124">
        <f t="shared" si="50"/>
        <v>6.8040000000000003E-2</v>
      </c>
      <c r="K124">
        <f t="shared" si="51"/>
        <v>6.8040000000000003E-2</v>
      </c>
      <c r="L124">
        <f t="shared" si="52"/>
        <v>6.8040000000000003E-2</v>
      </c>
      <c r="M124" s="38">
        <f t="shared" si="42"/>
        <v>358.911</v>
      </c>
      <c r="N124">
        <f t="shared" si="43"/>
        <v>0</v>
      </c>
      <c r="P124" s="1" t="str" cm="1">
        <f t="array" ref="P124">IF(INDEX(Utilities!124:124,$B$15)="","",INDEX(Utilities!124:124,$B$15))</f>
        <v/>
      </c>
      <c r="Q124" s="1" t="str" cm="1">
        <f t="array" ref="Q124">IF(INDEX(Utilities!124:124,$B$15 + 2)="","",INDEX(Utilities!124:124,$B$15 + 2))</f>
        <v/>
      </c>
      <c r="S124">
        <f t="shared" si="79"/>
        <v>2134</v>
      </c>
      <c r="T124">
        <f t="shared" si="53"/>
        <v>2040</v>
      </c>
      <c r="U124" cm="1">
        <f t="array" ref="U124">IF(T124&gt;=MAX($D$3:$D$100),MAX($D$3:$D$100),IF(S124&lt;$D$3,$D$3,INDEX($D$3:$D$100,MATCH(S124,$D$3:$D$100)+1)))</f>
        <v>2040</v>
      </c>
      <c r="V124">
        <f t="shared" si="54"/>
        <v>4.5720000000000003E-5</v>
      </c>
      <c r="W124">
        <f t="shared" si="55"/>
        <v>4.5720000000000003E-5</v>
      </c>
      <c r="X124">
        <f t="shared" si="56"/>
        <v>4.5720000000000003E-5</v>
      </c>
      <c r="Y124" s="38">
        <f t="shared" si="57"/>
        <v>0.24117300000000003</v>
      </c>
      <c r="Z124">
        <f t="shared" si="44"/>
        <v>0</v>
      </c>
      <c r="AE124">
        <f t="shared" si="80"/>
        <v>2134</v>
      </c>
      <c r="AF124">
        <f t="shared" si="58"/>
        <v>2040</v>
      </c>
      <c r="AG124" cm="1">
        <f t="array" ref="AG124">IF(AF124&gt;=MAX($D$3:$D$100),MAX($D$3:$D$100),IF(AE124&lt;$D$3,$D$3,INDEX($D$3:$D$100,MATCH(AE124,$D$3:$D$100)+1)))</f>
        <v>2040</v>
      </c>
      <c r="AH124">
        <f t="shared" si="59"/>
        <v>4.572E-4</v>
      </c>
      <c r="AI124">
        <f t="shared" si="60"/>
        <v>4.572E-4</v>
      </c>
      <c r="AJ124">
        <f t="shared" si="61"/>
        <v>4.572E-4</v>
      </c>
      <c r="AK124" s="38">
        <f t="shared" si="62"/>
        <v>2.4117299999999999</v>
      </c>
      <c r="AL124">
        <f t="shared" si="45"/>
        <v>0</v>
      </c>
      <c r="AN124" s="1" t="str" cm="1">
        <f t="array" ref="AN124">IF(INDEX(Utilities!124:124,$B$15)="","",INDEX(Utilities!124:124,$B$15))</f>
        <v/>
      </c>
      <c r="AO124" s="1" t="str" cm="1">
        <f t="array" ref="AO124">IF(INDEX(Utilities!124:124,$B$15 + 4)="","",INDEX(Utilities!124:124,$B$15 + 4))</f>
        <v/>
      </c>
      <c r="AQ124">
        <f t="shared" si="81"/>
        <v>2134</v>
      </c>
      <c r="AR124">
        <f t="shared" si="63"/>
        <v>2040</v>
      </c>
      <c r="AS124" cm="1">
        <f t="array" ref="AS124">IF(AR124&gt;=MAX($D$3:$D$100),MAX($D$3:$D$100),IF(AQ124&lt;$D$3,$D$3,INDEX($D$3:$D$100,MATCH(AQ124,$D$3:$D$100)+1)))</f>
        <v>2040</v>
      </c>
      <c r="AT124">
        <f t="shared" si="64"/>
        <v>9.6840000000000001E-5</v>
      </c>
      <c r="AU124">
        <f t="shared" si="65"/>
        <v>9.6840000000000001E-5</v>
      </c>
      <c r="AV124">
        <f t="shared" si="66"/>
        <v>9.6840000000000001E-5</v>
      </c>
      <c r="AW124" s="38">
        <f t="shared" si="67"/>
        <v>0.51083100000000004</v>
      </c>
      <c r="AX124">
        <f t="shared" si="46"/>
        <v>0</v>
      </c>
      <c r="AZ124" s="1" t="str" cm="1">
        <f t="array" ref="AZ124">IF(INDEX(Utilities!124:124,$B$15)="","",INDEX(Utilities!124:124,$B$15))</f>
        <v/>
      </c>
      <c r="BA124" s="1" t="str" cm="1">
        <f t="array" ref="BA124">IF(INDEX(Utilities!124:124,$B$15 + 5)="","",INDEX(Utilities!124:124,$B$15 + 5))</f>
        <v/>
      </c>
      <c r="BC124">
        <f t="shared" si="82"/>
        <v>2134</v>
      </c>
      <c r="BD124">
        <f t="shared" si="68"/>
        <v>2040</v>
      </c>
      <c r="BE124" cm="1">
        <f t="array" ref="BE124">IF(BD124&gt;=MAX($D$3:$D$100),MAX($D$3:$D$100),IF(BC124&lt;$D$3,$D$3,INDEX($D$3:$D$100,MATCH(BC124,$D$3:$D$100)+1)))</f>
        <v>2040</v>
      </c>
      <c r="BF124">
        <f t="shared" si="69"/>
        <v>0.61919999999999997</v>
      </c>
      <c r="BG124">
        <f t="shared" si="70"/>
        <v>0.61919999999999997</v>
      </c>
      <c r="BH124">
        <f t="shared" si="71"/>
        <v>0.61919999999999997</v>
      </c>
      <c r="BI124" s="38">
        <f t="shared" si="72"/>
        <v>3266.2799999999997</v>
      </c>
      <c r="BJ124">
        <f t="shared" si="47"/>
        <v>0</v>
      </c>
      <c r="BL124" s="1" t="str" cm="1">
        <f t="array" ref="BL124">IF(INDEX(Utilities!124:124,$B$15)="","",INDEX(Utilities!124:124,$B$15))</f>
        <v/>
      </c>
      <c r="BM124" s="1" t="str" cm="1">
        <f t="array" ref="BM124">IF(INDEX(Utilities!124:124,$B$15 + 6)="","",INDEX(Utilities!124:124,$B$15 + 6))</f>
        <v/>
      </c>
      <c r="BO124">
        <f t="shared" si="83"/>
        <v>2134</v>
      </c>
      <c r="BP124">
        <f t="shared" si="73"/>
        <v>2040</v>
      </c>
      <c r="BQ124" cm="1">
        <f t="array" ref="BQ124">IF(BP124&gt;=MAX($D$3:$D$100),MAX($D$3:$D$100),IF(BO124&lt;$D$3,$D$3,INDEX($D$3:$D$100,MATCH(BO124,$D$3:$D$100)+1)))</f>
        <v>2040</v>
      </c>
      <c r="BR124">
        <f t="shared" si="74"/>
        <v>4.5396000000000001</v>
      </c>
      <c r="BS124">
        <f t="shared" si="75"/>
        <v>4.5396000000000001</v>
      </c>
      <c r="BT124">
        <f t="shared" si="76"/>
        <v>4.5396000000000001</v>
      </c>
      <c r="BU124" s="38">
        <f t="shared" si="77"/>
        <v>23946.39</v>
      </c>
      <c r="BV124">
        <f t="shared" si="48"/>
        <v>0</v>
      </c>
    </row>
    <row r="125" spans="7:74" x14ac:dyDescent="0.25">
      <c r="G125">
        <f t="shared" si="78"/>
        <v>2135</v>
      </c>
      <c r="H125">
        <f t="shared" si="49"/>
        <v>2040</v>
      </c>
      <c r="I125" cm="1">
        <f t="array" ref="I125">IF(H125&gt;=MAX($D$3:$D$100),MAX($D$3:$D$100),IF(G125&lt;$D$3,$D$3,INDEX($D$3:$D$100,MATCH(G125,$D$3:$D$100)+1)))</f>
        <v>2040</v>
      </c>
      <c r="J125">
        <f t="shared" si="50"/>
        <v>6.8040000000000003E-2</v>
      </c>
      <c r="K125">
        <f t="shared" si="51"/>
        <v>6.8040000000000003E-2</v>
      </c>
      <c r="L125">
        <f t="shared" si="52"/>
        <v>6.8040000000000003E-2</v>
      </c>
      <c r="M125" s="38">
        <f t="shared" si="42"/>
        <v>358.911</v>
      </c>
      <c r="N125">
        <f t="shared" si="43"/>
        <v>0</v>
      </c>
      <c r="P125" s="1" t="str" cm="1">
        <f t="array" ref="P125">IF(INDEX(Utilities!125:125,$B$15)="","",INDEX(Utilities!125:125,$B$15))</f>
        <v/>
      </c>
      <c r="Q125" s="1" t="str" cm="1">
        <f t="array" ref="Q125">IF(INDEX(Utilities!125:125,$B$15 + 2)="","",INDEX(Utilities!125:125,$B$15 + 2))</f>
        <v/>
      </c>
      <c r="S125">
        <f t="shared" si="79"/>
        <v>2135</v>
      </c>
      <c r="T125">
        <f t="shared" si="53"/>
        <v>2040</v>
      </c>
      <c r="U125" cm="1">
        <f t="array" ref="U125">IF(T125&gt;=MAX($D$3:$D$100),MAX($D$3:$D$100),IF(S125&lt;$D$3,$D$3,INDEX($D$3:$D$100,MATCH(S125,$D$3:$D$100)+1)))</f>
        <v>2040</v>
      </c>
      <c r="V125">
        <f t="shared" si="54"/>
        <v>4.5720000000000003E-5</v>
      </c>
      <c r="W125">
        <f t="shared" si="55"/>
        <v>4.5720000000000003E-5</v>
      </c>
      <c r="X125">
        <f t="shared" si="56"/>
        <v>4.5720000000000003E-5</v>
      </c>
      <c r="Y125" s="38">
        <f t="shared" si="57"/>
        <v>0.24117300000000003</v>
      </c>
      <c r="Z125">
        <f t="shared" si="44"/>
        <v>0</v>
      </c>
      <c r="AE125">
        <f t="shared" si="80"/>
        <v>2135</v>
      </c>
      <c r="AF125">
        <f t="shared" si="58"/>
        <v>2040</v>
      </c>
      <c r="AG125" cm="1">
        <f t="array" ref="AG125">IF(AF125&gt;=MAX($D$3:$D$100),MAX($D$3:$D$100),IF(AE125&lt;$D$3,$D$3,INDEX($D$3:$D$100,MATCH(AE125,$D$3:$D$100)+1)))</f>
        <v>2040</v>
      </c>
      <c r="AH125">
        <f t="shared" si="59"/>
        <v>4.572E-4</v>
      </c>
      <c r="AI125">
        <f t="shared" si="60"/>
        <v>4.572E-4</v>
      </c>
      <c r="AJ125">
        <f t="shared" si="61"/>
        <v>4.572E-4</v>
      </c>
      <c r="AK125" s="38">
        <f t="shared" si="62"/>
        <v>2.4117299999999999</v>
      </c>
      <c r="AL125">
        <f t="shared" si="45"/>
        <v>0</v>
      </c>
      <c r="AN125" s="1" t="str" cm="1">
        <f t="array" ref="AN125">IF(INDEX(Utilities!125:125,$B$15)="","",INDEX(Utilities!125:125,$B$15))</f>
        <v/>
      </c>
      <c r="AO125" s="1" t="str" cm="1">
        <f t="array" ref="AO125">IF(INDEX(Utilities!125:125,$B$15 + 4)="","",INDEX(Utilities!125:125,$B$15 + 4))</f>
        <v/>
      </c>
      <c r="AQ125">
        <f t="shared" si="81"/>
        <v>2135</v>
      </c>
      <c r="AR125">
        <f t="shared" si="63"/>
        <v>2040</v>
      </c>
      <c r="AS125" cm="1">
        <f t="array" ref="AS125">IF(AR125&gt;=MAX($D$3:$D$100),MAX($D$3:$D$100),IF(AQ125&lt;$D$3,$D$3,INDEX($D$3:$D$100,MATCH(AQ125,$D$3:$D$100)+1)))</f>
        <v>2040</v>
      </c>
      <c r="AT125">
        <f t="shared" si="64"/>
        <v>9.6840000000000001E-5</v>
      </c>
      <c r="AU125">
        <f t="shared" si="65"/>
        <v>9.6840000000000001E-5</v>
      </c>
      <c r="AV125">
        <f t="shared" si="66"/>
        <v>9.6840000000000001E-5</v>
      </c>
      <c r="AW125" s="38">
        <f t="shared" si="67"/>
        <v>0.51083100000000004</v>
      </c>
      <c r="AX125">
        <f t="shared" si="46"/>
        <v>0</v>
      </c>
      <c r="AZ125" s="1" t="str" cm="1">
        <f t="array" ref="AZ125">IF(INDEX(Utilities!125:125,$B$15)="","",INDEX(Utilities!125:125,$B$15))</f>
        <v/>
      </c>
      <c r="BA125" s="1" t="str" cm="1">
        <f t="array" ref="BA125">IF(INDEX(Utilities!125:125,$B$15 + 5)="","",INDEX(Utilities!125:125,$B$15 + 5))</f>
        <v/>
      </c>
      <c r="BC125">
        <f t="shared" si="82"/>
        <v>2135</v>
      </c>
      <c r="BD125">
        <f t="shared" si="68"/>
        <v>2040</v>
      </c>
      <c r="BE125" cm="1">
        <f t="array" ref="BE125">IF(BD125&gt;=MAX($D$3:$D$100),MAX($D$3:$D$100),IF(BC125&lt;$D$3,$D$3,INDEX($D$3:$D$100,MATCH(BC125,$D$3:$D$100)+1)))</f>
        <v>2040</v>
      </c>
      <c r="BF125">
        <f t="shared" si="69"/>
        <v>0.61919999999999997</v>
      </c>
      <c r="BG125">
        <f t="shared" si="70"/>
        <v>0.61919999999999997</v>
      </c>
      <c r="BH125">
        <f t="shared" si="71"/>
        <v>0.61919999999999997</v>
      </c>
      <c r="BI125" s="38">
        <f t="shared" si="72"/>
        <v>3266.2799999999997</v>
      </c>
      <c r="BJ125">
        <f t="shared" si="47"/>
        <v>0</v>
      </c>
      <c r="BL125" s="1" t="str" cm="1">
        <f t="array" ref="BL125">IF(INDEX(Utilities!125:125,$B$15)="","",INDEX(Utilities!125:125,$B$15))</f>
        <v/>
      </c>
      <c r="BM125" s="1" t="str" cm="1">
        <f t="array" ref="BM125">IF(INDEX(Utilities!125:125,$B$15 + 6)="","",INDEX(Utilities!125:125,$B$15 + 6))</f>
        <v/>
      </c>
      <c r="BO125">
        <f t="shared" si="83"/>
        <v>2135</v>
      </c>
      <c r="BP125">
        <f t="shared" si="73"/>
        <v>2040</v>
      </c>
      <c r="BQ125" cm="1">
        <f t="array" ref="BQ125">IF(BP125&gt;=MAX($D$3:$D$100),MAX($D$3:$D$100),IF(BO125&lt;$D$3,$D$3,INDEX($D$3:$D$100,MATCH(BO125,$D$3:$D$100)+1)))</f>
        <v>2040</v>
      </c>
      <c r="BR125">
        <f t="shared" si="74"/>
        <v>4.5396000000000001</v>
      </c>
      <c r="BS125">
        <f t="shared" si="75"/>
        <v>4.5396000000000001</v>
      </c>
      <c r="BT125">
        <f t="shared" si="76"/>
        <v>4.5396000000000001</v>
      </c>
      <c r="BU125" s="38">
        <f t="shared" si="77"/>
        <v>23946.39</v>
      </c>
      <c r="BV125">
        <f t="shared" si="48"/>
        <v>0</v>
      </c>
    </row>
    <row r="126" spans="7:74" x14ac:dyDescent="0.25">
      <c r="G126">
        <f t="shared" si="78"/>
        <v>2136</v>
      </c>
      <c r="H126">
        <f t="shared" si="49"/>
        <v>2040</v>
      </c>
      <c r="I126" cm="1">
        <f t="array" ref="I126">IF(H126&gt;=MAX($D$3:$D$100),MAX($D$3:$D$100),IF(G126&lt;$D$3,$D$3,INDEX($D$3:$D$100,MATCH(G126,$D$3:$D$100)+1)))</f>
        <v>2040</v>
      </c>
      <c r="J126">
        <f t="shared" si="50"/>
        <v>6.8040000000000003E-2</v>
      </c>
      <c r="K126">
        <f t="shared" si="51"/>
        <v>6.8040000000000003E-2</v>
      </c>
      <c r="L126">
        <f t="shared" si="52"/>
        <v>6.8040000000000003E-2</v>
      </c>
      <c r="M126" s="38">
        <f t="shared" si="42"/>
        <v>358.911</v>
      </c>
      <c r="N126">
        <f t="shared" si="43"/>
        <v>0</v>
      </c>
      <c r="P126" s="1" t="str" cm="1">
        <f t="array" ref="P126">IF(INDEX(Utilities!126:126,$B$15)="","",INDEX(Utilities!126:126,$B$15))</f>
        <v/>
      </c>
      <c r="Q126" s="1" t="str" cm="1">
        <f t="array" ref="Q126">IF(INDEX(Utilities!126:126,$B$15 + 2)="","",INDEX(Utilities!126:126,$B$15 + 2))</f>
        <v/>
      </c>
      <c r="S126">
        <f t="shared" si="79"/>
        <v>2136</v>
      </c>
      <c r="T126">
        <f t="shared" si="53"/>
        <v>2040</v>
      </c>
      <c r="U126" cm="1">
        <f t="array" ref="U126">IF(T126&gt;=MAX($D$3:$D$100),MAX($D$3:$D$100),IF(S126&lt;$D$3,$D$3,INDEX($D$3:$D$100,MATCH(S126,$D$3:$D$100)+1)))</f>
        <v>2040</v>
      </c>
      <c r="V126">
        <f t="shared" si="54"/>
        <v>4.5720000000000003E-5</v>
      </c>
      <c r="W126">
        <f t="shared" si="55"/>
        <v>4.5720000000000003E-5</v>
      </c>
      <c r="X126">
        <f t="shared" si="56"/>
        <v>4.5720000000000003E-5</v>
      </c>
      <c r="Y126" s="38">
        <f t="shared" si="57"/>
        <v>0.24117300000000003</v>
      </c>
      <c r="Z126">
        <f t="shared" si="44"/>
        <v>0</v>
      </c>
      <c r="AE126">
        <f t="shared" si="80"/>
        <v>2136</v>
      </c>
      <c r="AF126">
        <f t="shared" si="58"/>
        <v>2040</v>
      </c>
      <c r="AG126" cm="1">
        <f t="array" ref="AG126">IF(AF126&gt;=MAX($D$3:$D$100),MAX($D$3:$D$100),IF(AE126&lt;$D$3,$D$3,INDEX($D$3:$D$100,MATCH(AE126,$D$3:$D$100)+1)))</f>
        <v>2040</v>
      </c>
      <c r="AH126">
        <f t="shared" si="59"/>
        <v>4.572E-4</v>
      </c>
      <c r="AI126">
        <f t="shared" si="60"/>
        <v>4.572E-4</v>
      </c>
      <c r="AJ126">
        <f t="shared" si="61"/>
        <v>4.572E-4</v>
      </c>
      <c r="AK126" s="38">
        <f t="shared" si="62"/>
        <v>2.4117299999999999</v>
      </c>
      <c r="AL126">
        <f t="shared" si="45"/>
        <v>0</v>
      </c>
      <c r="AN126" s="1" t="str" cm="1">
        <f t="array" ref="AN126">IF(INDEX(Utilities!126:126,$B$15)="","",INDEX(Utilities!126:126,$B$15))</f>
        <v/>
      </c>
      <c r="AO126" s="1" t="str" cm="1">
        <f t="array" ref="AO126">IF(INDEX(Utilities!126:126,$B$15 + 4)="","",INDEX(Utilities!126:126,$B$15 + 4))</f>
        <v/>
      </c>
      <c r="AQ126">
        <f t="shared" si="81"/>
        <v>2136</v>
      </c>
      <c r="AR126">
        <f t="shared" si="63"/>
        <v>2040</v>
      </c>
      <c r="AS126" cm="1">
        <f t="array" ref="AS126">IF(AR126&gt;=MAX($D$3:$D$100),MAX($D$3:$D$100),IF(AQ126&lt;$D$3,$D$3,INDEX($D$3:$D$100,MATCH(AQ126,$D$3:$D$100)+1)))</f>
        <v>2040</v>
      </c>
      <c r="AT126">
        <f t="shared" si="64"/>
        <v>9.6840000000000001E-5</v>
      </c>
      <c r="AU126">
        <f t="shared" si="65"/>
        <v>9.6840000000000001E-5</v>
      </c>
      <c r="AV126">
        <f t="shared" si="66"/>
        <v>9.6840000000000001E-5</v>
      </c>
      <c r="AW126" s="38">
        <f t="shared" si="67"/>
        <v>0.51083100000000004</v>
      </c>
      <c r="AX126">
        <f t="shared" si="46"/>
        <v>0</v>
      </c>
      <c r="AZ126" s="1" t="str" cm="1">
        <f t="array" ref="AZ126">IF(INDEX(Utilities!126:126,$B$15)="","",INDEX(Utilities!126:126,$B$15))</f>
        <v/>
      </c>
      <c r="BA126" s="1" t="str" cm="1">
        <f t="array" ref="BA126">IF(INDEX(Utilities!126:126,$B$15 + 5)="","",INDEX(Utilities!126:126,$B$15 + 5))</f>
        <v/>
      </c>
      <c r="BC126">
        <f t="shared" si="82"/>
        <v>2136</v>
      </c>
      <c r="BD126">
        <f t="shared" si="68"/>
        <v>2040</v>
      </c>
      <c r="BE126" cm="1">
        <f t="array" ref="BE126">IF(BD126&gt;=MAX($D$3:$D$100),MAX($D$3:$D$100),IF(BC126&lt;$D$3,$D$3,INDEX($D$3:$D$100,MATCH(BC126,$D$3:$D$100)+1)))</f>
        <v>2040</v>
      </c>
      <c r="BF126">
        <f t="shared" si="69"/>
        <v>0.61919999999999997</v>
      </c>
      <c r="BG126">
        <f t="shared" si="70"/>
        <v>0.61919999999999997</v>
      </c>
      <c r="BH126">
        <f t="shared" si="71"/>
        <v>0.61919999999999997</v>
      </c>
      <c r="BI126" s="38">
        <f t="shared" si="72"/>
        <v>3266.2799999999997</v>
      </c>
      <c r="BJ126">
        <f t="shared" si="47"/>
        <v>0</v>
      </c>
      <c r="BL126" s="1" t="str" cm="1">
        <f t="array" ref="BL126">IF(INDEX(Utilities!126:126,$B$15)="","",INDEX(Utilities!126:126,$B$15))</f>
        <v/>
      </c>
      <c r="BM126" s="1" t="str" cm="1">
        <f t="array" ref="BM126">IF(INDEX(Utilities!126:126,$B$15 + 6)="","",INDEX(Utilities!126:126,$B$15 + 6))</f>
        <v/>
      </c>
      <c r="BO126">
        <f t="shared" si="83"/>
        <v>2136</v>
      </c>
      <c r="BP126">
        <f t="shared" si="73"/>
        <v>2040</v>
      </c>
      <c r="BQ126" cm="1">
        <f t="array" ref="BQ126">IF(BP126&gt;=MAX($D$3:$D$100),MAX($D$3:$D$100),IF(BO126&lt;$D$3,$D$3,INDEX($D$3:$D$100,MATCH(BO126,$D$3:$D$100)+1)))</f>
        <v>2040</v>
      </c>
      <c r="BR126">
        <f t="shared" si="74"/>
        <v>4.5396000000000001</v>
      </c>
      <c r="BS126">
        <f t="shared" si="75"/>
        <v>4.5396000000000001</v>
      </c>
      <c r="BT126">
        <f t="shared" si="76"/>
        <v>4.5396000000000001</v>
      </c>
      <c r="BU126" s="38">
        <f t="shared" si="77"/>
        <v>23946.39</v>
      </c>
      <c r="BV126">
        <f t="shared" si="48"/>
        <v>0</v>
      </c>
    </row>
    <row r="127" spans="7:74" x14ac:dyDescent="0.25">
      <c r="G127">
        <f t="shared" si="78"/>
        <v>2137</v>
      </c>
      <c r="H127">
        <f t="shared" si="49"/>
        <v>2040</v>
      </c>
      <c r="I127" cm="1">
        <f t="array" ref="I127">IF(H127&gt;=MAX($D$3:$D$100),MAX($D$3:$D$100),IF(G127&lt;$D$3,$D$3,INDEX($D$3:$D$100,MATCH(G127,$D$3:$D$100)+1)))</f>
        <v>2040</v>
      </c>
      <c r="J127">
        <f t="shared" si="50"/>
        <v>6.8040000000000003E-2</v>
      </c>
      <c r="K127">
        <f t="shared" si="51"/>
        <v>6.8040000000000003E-2</v>
      </c>
      <c r="L127">
        <f t="shared" si="52"/>
        <v>6.8040000000000003E-2</v>
      </c>
      <c r="M127" s="38">
        <f t="shared" si="42"/>
        <v>358.911</v>
      </c>
      <c r="N127">
        <f t="shared" si="43"/>
        <v>0</v>
      </c>
      <c r="P127" s="1" t="str" cm="1">
        <f t="array" ref="P127">IF(INDEX(Utilities!127:127,$B$15)="","",INDEX(Utilities!127:127,$B$15))</f>
        <v/>
      </c>
      <c r="Q127" s="1" t="str" cm="1">
        <f t="array" ref="Q127">IF(INDEX(Utilities!127:127,$B$15 + 2)="","",INDEX(Utilities!127:127,$B$15 + 2))</f>
        <v/>
      </c>
      <c r="S127">
        <f t="shared" si="79"/>
        <v>2137</v>
      </c>
      <c r="T127">
        <f t="shared" si="53"/>
        <v>2040</v>
      </c>
      <c r="U127" cm="1">
        <f t="array" ref="U127">IF(T127&gt;=MAX($D$3:$D$100),MAX($D$3:$D$100),IF(S127&lt;$D$3,$D$3,INDEX($D$3:$D$100,MATCH(S127,$D$3:$D$100)+1)))</f>
        <v>2040</v>
      </c>
      <c r="V127">
        <f t="shared" si="54"/>
        <v>4.5720000000000003E-5</v>
      </c>
      <c r="W127">
        <f t="shared" si="55"/>
        <v>4.5720000000000003E-5</v>
      </c>
      <c r="X127">
        <f t="shared" si="56"/>
        <v>4.5720000000000003E-5</v>
      </c>
      <c r="Y127" s="38">
        <f t="shared" si="57"/>
        <v>0.24117300000000003</v>
      </c>
      <c r="Z127">
        <f t="shared" si="44"/>
        <v>0</v>
      </c>
      <c r="AE127">
        <f t="shared" si="80"/>
        <v>2137</v>
      </c>
      <c r="AF127">
        <f t="shared" si="58"/>
        <v>2040</v>
      </c>
      <c r="AG127" cm="1">
        <f t="array" ref="AG127">IF(AF127&gt;=MAX($D$3:$D$100),MAX($D$3:$D$100),IF(AE127&lt;$D$3,$D$3,INDEX($D$3:$D$100,MATCH(AE127,$D$3:$D$100)+1)))</f>
        <v>2040</v>
      </c>
      <c r="AH127">
        <f t="shared" si="59"/>
        <v>4.572E-4</v>
      </c>
      <c r="AI127">
        <f t="shared" si="60"/>
        <v>4.572E-4</v>
      </c>
      <c r="AJ127">
        <f t="shared" si="61"/>
        <v>4.572E-4</v>
      </c>
      <c r="AK127" s="38">
        <f t="shared" si="62"/>
        <v>2.4117299999999999</v>
      </c>
      <c r="AL127">
        <f t="shared" si="45"/>
        <v>0</v>
      </c>
      <c r="AN127" s="1" t="str" cm="1">
        <f t="array" ref="AN127">IF(INDEX(Utilities!127:127,$B$15)="","",INDEX(Utilities!127:127,$B$15))</f>
        <v/>
      </c>
      <c r="AO127" s="1" t="str" cm="1">
        <f t="array" ref="AO127">IF(INDEX(Utilities!127:127,$B$15 + 4)="","",INDEX(Utilities!127:127,$B$15 + 4))</f>
        <v/>
      </c>
      <c r="AQ127">
        <f t="shared" si="81"/>
        <v>2137</v>
      </c>
      <c r="AR127">
        <f t="shared" si="63"/>
        <v>2040</v>
      </c>
      <c r="AS127" cm="1">
        <f t="array" ref="AS127">IF(AR127&gt;=MAX($D$3:$D$100),MAX($D$3:$D$100),IF(AQ127&lt;$D$3,$D$3,INDEX($D$3:$D$100,MATCH(AQ127,$D$3:$D$100)+1)))</f>
        <v>2040</v>
      </c>
      <c r="AT127">
        <f t="shared" si="64"/>
        <v>9.6840000000000001E-5</v>
      </c>
      <c r="AU127">
        <f t="shared" si="65"/>
        <v>9.6840000000000001E-5</v>
      </c>
      <c r="AV127">
        <f t="shared" si="66"/>
        <v>9.6840000000000001E-5</v>
      </c>
      <c r="AW127" s="38">
        <f t="shared" si="67"/>
        <v>0.51083100000000004</v>
      </c>
      <c r="AX127">
        <f t="shared" si="46"/>
        <v>0</v>
      </c>
      <c r="AZ127" s="1" t="str" cm="1">
        <f t="array" ref="AZ127">IF(INDEX(Utilities!127:127,$B$15)="","",INDEX(Utilities!127:127,$B$15))</f>
        <v/>
      </c>
      <c r="BA127" s="1" t="str" cm="1">
        <f t="array" ref="BA127">IF(INDEX(Utilities!127:127,$B$15 + 5)="","",INDEX(Utilities!127:127,$B$15 + 5))</f>
        <v/>
      </c>
      <c r="BC127">
        <f t="shared" si="82"/>
        <v>2137</v>
      </c>
      <c r="BD127">
        <f t="shared" si="68"/>
        <v>2040</v>
      </c>
      <c r="BE127" cm="1">
        <f t="array" ref="BE127">IF(BD127&gt;=MAX($D$3:$D$100),MAX($D$3:$D$100),IF(BC127&lt;$D$3,$D$3,INDEX($D$3:$D$100,MATCH(BC127,$D$3:$D$100)+1)))</f>
        <v>2040</v>
      </c>
      <c r="BF127">
        <f t="shared" si="69"/>
        <v>0.61919999999999997</v>
      </c>
      <c r="BG127">
        <f t="shared" si="70"/>
        <v>0.61919999999999997</v>
      </c>
      <c r="BH127">
        <f t="shared" si="71"/>
        <v>0.61919999999999997</v>
      </c>
      <c r="BI127" s="38">
        <f t="shared" si="72"/>
        <v>3266.2799999999997</v>
      </c>
      <c r="BJ127">
        <f t="shared" si="47"/>
        <v>0</v>
      </c>
      <c r="BL127" s="1" t="str" cm="1">
        <f t="array" ref="BL127">IF(INDEX(Utilities!127:127,$B$15)="","",INDEX(Utilities!127:127,$B$15))</f>
        <v/>
      </c>
      <c r="BM127" s="1" t="str" cm="1">
        <f t="array" ref="BM127">IF(INDEX(Utilities!127:127,$B$15 + 6)="","",INDEX(Utilities!127:127,$B$15 + 6))</f>
        <v/>
      </c>
      <c r="BO127">
        <f t="shared" si="83"/>
        <v>2137</v>
      </c>
      <c r="BP127">
        <f t="shared" si="73"/>
        <v>2040</v>
      </c>
      <c r="BQ127" cm="1">
        <f t="array" ref="BQ127">IF(BP127&gt;=MAX($D$3:$D$100),MAX($D$3:$D$100),IF(BO127&lt;$D$3,$D$3,INDEX($D$3:$D$100,MATCH(BO127,$D$3:$D$100)+1)))</f>
        <v>2040</v>
      </c>
      <c r="BR127">
        <f t="shared" si="74"/>
        <v>4.5396000000000001</v>
      </c>
      <c r="BS127">
        <f t="shared" si="75"/>
        <v>4.5396000000000001</v>
      </c>
      <c r="BT127">
        <f t="shared" si="76"/>
        <v>4.5396000000000001</v>
      </c>
      <c r="BU127" s="38">
        <f t="shared" si="77"/>
        <v>23946.39</v>
      </c>
      <c r="BV127">
        <f t="shared" si="48"/>
        <v>0</v>
      </c>
    </row>
    <row r="128" spans="7:74" x14ac:dyDescent="0.25">
      <c r="G128">
        <f t="shared" si="78"/>
        <v>2138</v>
      </c>
      <c r="H128">
        <f t="shared" si="49"/>
        <v>2040</v>
      </c>
      <c r="I128" cm="1">
        <f t="array" ref="I128">IF(H128&gt;=MAX($D$3:$D$100),MAX($D$3:$D$100),IF(G128&lt;$D$3,$D$3,INDEX($D$3:$D$100,MATCH(G128,$D$3:$D$100)+1)))</f>
        <v>2040</v>
      </c>
      <c r="J128">
        <f t="shared" si="50"/>
        <v>6.8040000000000003E-2</v>
      </c>
      <c r="K128">
        <f t="shared" si="51"/>
        <v>6.8040000000000003E-2</v>
      </c>
      <c r="L128">
        <f t="shared" si="52"/>
        <v>6.8040000000000003E-2</v>
      </c>
      <c r="M128" s="38">
        <f t="shared" si="42"/>
        <v>358.911</v>
      </c>
      <c r="N128">
        <f t="shared" si="43"/>
        <v>0</v>
      </c>
      <c r="P128" s="1" t="str" cm="1">
        <f t="array" ref="P128">IF(INDEX(Utilities!128:128,$B$15)="","",INDEX(Utilities!128:128,$B$15))</f>
        <v/>
      </c>
      <c r="Q128" s="1" t="str" cm="1">
        <f t="array" ref="Q128">IF(INDEX(Utilities!128:128,$B$15 + 2)="","",INDEX(Utilities!128:128,$B$15 + 2))</f>
        <v/>
      </c>
      <c r="S128">
        <f t="shared" si="79"/>
        <v>2138</v>
      </c>
      <c r="T128">
        <f t="shared" si="53"/>
        <v>2040</v>
      </c>
      <c r="U128" cm="1">
        <f t="array" ref="U128">IF(T128&gt;=MAX($D$3:$D$100),MAX($D$3:$D$100),IF(S128&lt;$D$3,$D$3,INDEX($D$3:$D$100,MATCH(S128,$D$3:$D$100)+1)))</f>
        <v>2040</v>
      </c>
      <c r="V128">
        <f t="shared" si="54"/>
        <v>4.5720000000000003E-5</v>
      </c>
      <c r="W128">
        <f t="shared" si="55"/>
        <v>4.5720000000000003E-5</v>
      </c>
      <c r="X128">
        <f t="shared" si="56"/>
        <v>4.5720000000000003E-5</v>
      </c>
      <c r="Y128" s="38">
        <f t="shared" si="57"/>
        <v>0.24117300000000003</v>
      </c>
      <c r="Z128">
        <f t="shared" si="44"/>
        <v>0</v>
      </c>
      <c r="AE128">
        <f t="shared" si="80"/>
        <v>2138</v>
      </c>
      <c r="AF128">
        <f t="shared" si="58"/>
        <v>2040</v>
      </c>
      <c r="AG128" cm="1">
        <f t="array" ref="AG128">IF(AF128&gt;=MAX($D$3:$D$100),MAX($D$3:$D$100),IF(AE128&lt;$D$3,$D$3,INDEX($D$3:$D$100,MATCH(AE128,$D$3:$D$100)+1)))</f>
        <v>2040</v>
      </c>
      <c r="AH128">
        <f t="shared" si="59"/>
        <v>4.572E-4</v>
      </c>
      <c r="AI128">
        <f t="shared" si="60"/>
        <v>4.572E-4</v>
      </c>
      <c r="AJ128">
        <f t="shared" si="61"/>
        <v>4.572E-4</v>
      </c>
      <c r="AK128" s="38">
        <f t="shared" si="62"/>
        <v>2.4117299999999999</v>
      </c>
      <c r="AL128">
        <f t="shared" si="45"/>
        <v>0</v>
      </c>
      <c r="AN128" s="1" t="str" cm="1">
        <f t="array" ref="AN128">IF(INDEX(Utilities!128:128,$B$15)="","",INDEX(Utilities!128:128,$B$15))</f>
        <v/>
      </c>
      <c r="AO128" s="1" t="str" cm="1">
        <f t="array" ref="AO128">IF(INDEX(Utilities!128:128,$B$15 + 4)="","",INDEX(Utilities!128:128,$B$15 + 4))</f>
        <v/>
      </c>
      <c r="AQ128">
        <f t="shared" si="81"/>
        <v>2138</v>
      </c>
      <c r="AR128">
        <f t="shared" si="63"/>
        <v>2040</v>
      </c>
      <c r="AS128" cm="1">
        <f t="array" ref="AS128">IF(AR128&gt;=MAX($D$3:$D$100),MAX($D$3:$D$100),IF(AQ128&lt;$D$3,$D$3,INDEX($D$3:$D$100,MATCH(AQ128,$D$3:$D$100)+1)))</f>
        <v>2040</v>
      </c>
      <c r="AT128">
        <f t="shared" si="64"/>
        <v>9.6840000000000001E-5</v>
      </c>
      <c r="AU128">
        <f t="shared" si="65"/>
        <v>9.6840000000000001E-5</v>
      </c>
      <c r="AV128">
        <f t="shared" si="66"/>
        <v>9.6840000000000001E-5</v>
      </c>
      <c r="AW128" s="38">
        <f t="shared" si="67"/>
        <v>0.51083100000000004</v>
      </c>
      <c r="AX128">
        <f t="shared" si="46"/>
        <v>0</v>
      </c>
      <c r="AZ128" s="1" t="str" cm="1">
        <f t="array" ref="AZ128">IF(INDEX(Utilities!128:128,$B$15)="","",INDEX(Utilities!128:128,$B$15))</f>
        <v/>
      </c>
      <c r="BA128" s="1" t="str" cm="1">
        <f t="array" ref="BA128">IF(INDEX(Utilities!128:128,$B$15 + 5)="","",INDEX(Utilities!128:128,$B$15 + 5))</f>
        <v/>
      </c>
      <c r="BC128">
        <f t="shared" si="82"/>
        <v>2138</v>
      </c>
      <c r="BD128">
        <f t="shared" si="68"/>
        <v>2040</v>
      </c>
      <c r="BE128" cm="1">
        <f t="array" ref="BE128">IF(BD128&gt;=MAX($D$3:$D$100),MAX($D$3:$D$100),IF(BC128&lt;$D$3,$D$3,INDEX($D$3:$D$100,MATCH(BC128,$D$3:$D$100)+1)))</f>
        <v>2040</v>
      </c>
      <c r="BF128">
        <f t="shared" si="69"/>
        <v>0.61919999999999997</v>
      </c>
      <c r="BG128">
        <f t="shared" si="70"/>
        <v>0.61919999999999997</v>
      </c>
      <c r="BH128">
        <f t="shared" si="71"/>
        <v>0.61919999999999997</v>
      </c>
      <c r="BI128" s="38">
        <f t="shared" si="72"/>
        <v>3266.2799999999997</v>
      </c>
      <c r="BJ128">
        <f t="shared" si="47"/>
        <v>0</v>
      </c>
      <c r="BL128" s="1" t="str" cm="1">
        <f t="array" ref="BL128">IF(INDEX(Utilities!128:128,$B$15)="","",INDEX(Utilities!128:128,$B$15))</f>
        <v/>
      </c>
      <c r="BM128" s="1" t="str" cm="1">
        <f t="array" ref="BM128">IF(INDEX(Utilities!128:128,$B$15 + 6)="","",INDEX(Utilities!128:128,$B$15 + 6))</f>
        <v/>
      </c>
      <c r="BO128">
        <f t="shared" si="83"/>
        <v>2138</v>
      </c>
      <c r="BP128">
        <f t="shared" si="73"/>
        <v>2040</v>
      </c>
      <c r="BQ128" cm="1">
        <f t="array" ref="BQ128">IF(BP128&gt;=MAX($D$3:$D$100),MAX($D$3:$D$100),IF(BO128&lt;$D$3,$D$3,INDEX($D$3:$D$100,MATCH(BO128,$D$3:$D$100)+1)))</f>
        <v>2040</v>
      </c>
      <c r="BR128">
        <f t="shared" si="74"/>
        <v>4.5396000000000001</v>
      </c>
      <c r="BS128">
        <f t="shared" si="75"/>
        <v>4.5396000000000001</v>
      </c>
      <c r="BT128">
        <f t="shared" si="76"/>
        <v>4.5396000000000001</v>
      </c>
      <c r="BU128" s="38">
        <f t="shared" si="77"/>
        <v>23946.39</v>
      </c>
      <c r="BV128">
        <f t="shared" si="48"/>
        <v>0</v>
      </c>
    </row>
    <row r="129" spans="7:74" x14ac:dyDescent="0.25">
      <c r="G129">
        <f t="shared" si="78"/>
        <v>2139</v>
      </c>
      <c r="H129">
        <f t="shared" si="49"/>
        <v>2040</v>
      </c>
      <c r="I129" cm="1">
        <f t="array" ref="I129">IF(H129&gt;=MAX($D$3:$D$100),MAX($D$3:$D$100),IF(G129&lt;$D$3,$D$3,INDEX($D$3:$D$100,MATCH(G129,$D$3:$D$100)+1)))</f>
        <v>2040</v>
      </c>
      <c r="J129">
        <f t="shared" si="50"/>
        <v>6.8040000000000003E-2</v>
      </c>
      <c r="K129">
        <f t="shared" si="51"/>
        <v>6.8040000000000003E-2</v>
      </c>
      <c r="L129">
        <f t="shared" si="52"/>
        <v>6.8040000000000003E-2</v>
      </c>
      <c r="M129" s="38">
        <f t="shared" si="42"/>
        <v>358.911</v>
      </c>
      <c r="N129">
        <f t="shared" si="43"/>
        <v>0</v>
      </c>
      <c r="P129" s="1" t="str" cm="1">
        <f t="array" ref="P129">IF(INDEX(Utilities!129:129,$B$15)="","",INDEX(Utilities!129:129,$B$15))</f>
        <v/>
      </c>
      <c r="Q129" s="1" t="str" cm="1">
        <f t="array" ref="Q129">IF(INDEX(Utilities!129:129,$B$15 + 2)="","",INDEX(Utilities!129:129,$B$15 + 2))</f>
        <v/>
      </c>
      <c r="S129">
        <f t="shared" si="79"/>
        <v>2139</v>
      </c>
      <c r="T129">
        <f t="shared" si="53"/>
        <v>2040</v>
      </c>
      <c r="U129" cm="1">
        <f t="array" ref="U129">IF(T129&gt;=MAX($D$3:$D$100),MAX($D$3:$D$100),IF(S129&lt;$D$3,$D$3,INDEX($D$3:$D$100,MATCH(S129,$D$3:$D$100)+1)))</f>
        <v>2040</v>
      </c>
      <c r="V129">
        <f t="shared" si="54"/>
        <v>4.5720000000000003E-5</v>
      </c>
      <c r="W129">
        <f t="shared" si="55"/>
        <v>4.5720000000000003E-5</v>
      </c>
      <c r="X129">
        <f t="shared" si="56"/>
        <v>4.5720000000000003E-5</v>
      </c>
      <c r="Y129" s="38">
        <f t="shared" si="57"/>
        <v>0.24117300000000003</v>
      </c>
      <c r="Z129">
        <f t="shared" si="44"/>
        <v>0</v>
      </c>
      <c r="AE129">
        <f t="shared" si="80"/>
        <v>2139</v>
      </c>
      <c r="AF129">
        <f t="shared" si="58"/>
        <v>2040</v>
      </c>
      <c r="AG129" cm="1">
        <f t="array" ref="AG129">IF(AF129&gt;=MAX($D$3:$D$100),MAX($D$3:$D$100),IF(AE129&lt;$D$3,$D$3,INDEX($D$3:$D$100,MATCH(AE129,$D$3:$D$100)+1)))</f>
        <v>2040</v>
      </c>
      <c r="AH129">
        <f t="shared" si="59"/>
        <v>4.572E-4</v>
      </c>
      <c r="AI129">
        <f t="shared" si="60"/>
        <v>4.572E-4</v>
      </c>
      <c r="AJ129">
        <f t="shared" si="61"/>
        <v>4.572E-4</v>
      </c>
      <c r="AK129" s="38">
        <f t="shared" si="62"/>
        <v>2.4117299999999999</v>
      </c>
      <c r="AL129">
        <f t="shared" si="45"/>
        <v>0</v>
      </c>
      <c r="AN129" s="1" t="str" cm="1">
        <f t="array" ref="AN129">IF(INDEX(Utilities!129:129,$B$15)="","",INDEX(Utilities!129:129,$B$15))</f>
        <v/>
      </c>
      <c r="AO129" s="1" t="str" cm="1">
        <f t="array" ref="AO129">IF(INDEX(Utilities!129:129,$B$15 + 4)="","",INDEX(Utilities!129:129,$B$15 + 4))</f>
        <v/>
      </c>
      <c r="AQ129">
        <f t="shared" si="81"/>
        <v>2139</v>
      </c>
      <c r="AR129">
        <f t="shared" si="63"/>
        <v>2040</v>
      </c>
      <c r="AS129" cm="1">
        <f t="array" ref="AS129">IF(AR129&gt;=MAX($D$3:$D$100),MAX($D$3:$D$100),IF(AQ129&lt;$D$3,$D$3,INDEX($D$3:$D$100,MATCH(AQ129,$D$3:$D$100)+1)))</f>
        <v>2040</v>
      </c>
      <c r="AT129">
        <f t="shared" si="64"/>
        <v>9.6840000000000001E-5</v>
      </c>
      <c r="AU129">
        <f t="shared" si="65"/>
        <v>9.6840000000000001E-5</v>
      </c>
      <c r="AV129">
        <f t="shared" si="66"/>
        <v>9.6840000000000001E-5</v>
      </c>
      <c r="AW129" s="38">
        <f t="shared" si="67"/>
        <v>0.51083100000000004</v>
      </c>
      <c r="AX129">
        <f t="shared" si="46"/>
        <v>0</v>
      </c>
      <c r="AZ129" s="1" t="str" cm="1">
        <f t="array" ref="AZ129">IF(INDEX(Utilities!129:129,$B$15)="","",INDEX(Utilities!129:129,$B$15))</f>
        <v/>
      </c>
      <c r="BA129" s="1" t="str" cm="1">
        <f t="array" ref="BA129">IF(INDEX(Utilities!129:129,$B$15 + 5)="","",INDEX(Utilities!129:129,$B$15 + 5))</f>
        <v/>
      </c>
      <c r="BC129">
        <f t="shared" si="82"/>
        <v>2139</v>
      </c>
      <c r="BD129">
        <f t="shared" si="68"/>
        <v>2040</v>
      </c>
      <c r="BE129" cm="1">
        <f t="array" ref="BE129">IF(BD129&gt;=MAX($D$3:$D$100),MAX($D$3:$D$100),IF(BC129&lt;$D$3,$D$3,INDEX($D$3:$D$100,MATCH(BC129,$D$3:$D$100)+1)))</f>
        <v>2040</v>
      </c>
      <c r="BF129">
        <f t="shared" si="69"/>
        <v>0.61919999999999997</v>
      </c>
      <c r="BG129">
        <f t="shared" si="70"/>
        <v>0.61919999999999997</v>
      </c>
      <c r="BH129">
        <f t="shared" si="71"/>
        <v>0.61919999999999997</v>
      </c>
      <c r="BI129" s="38">
        <f t="shared" si="72"/>
        <v>3266.2799999999997</v>
      </c>
      <c r="BJ129">
        <f t="shared" si="47"/>
        <v>0</v>
      </c>
      <c r="BL129" s="1" t="str" cm="1">
        <f t="array" ref="BL129">IF(INDEX(Utilities!129:129,$B$15)="","",INDEX(Utilities!129:129,$B$15))</f>
        <v/>
      </c>
      <c r="BM129" s="1" t="str" cm="1">
        <f t="array" ref="BM129">IF(INDEX(Utilities!129:129,$B$15 + 6)="","",INDEX(Utilities!129:129,$B$15 + 6))</f>
        <v/>
      </c>
      <c r="BO129">
        <f t="shared" si="83"/>
        <v>2139</v>
      </c>
      <c r="BP129">
        <f t="shared" si="73"/>
        <v>2040</v>
      </c>
      <c r="BQ129" cm="1">
        <f t="array" ref="BQ129">IF(BP129&gt;=MAX($D$3:$D$100),MAX($D$3:$D$100),IF(BO129&lt;$D$3,$D$3,INDEX($D$3:$D$100,MATCH(BO129,$D$3:$D$100)+1)))</f>
        <v>2040</v>
      </c>
      <c r="BR129">
        <f t="shared" si="74"/>
        <v>4.5396000000000001</v>
      </c>
      <c r="BS129">
        <f t="shared" si="75"/>
        <v>4.5396000000000001</v>
      </c>
      <c r="BT129">
        <f t="shared" si="76"/>
        <v>4.5396000000000001</v>
      </c>
      <c r="BU129" s="38">
        <f t="shared" si="77"/>
        <v>23946.39</v>
      </c>
      <c r="BV129">
        <f t="shared" si="48"/>
        <v>0</v>
      </c>
    </row>
    <row r="130" spans="7:74" x14ac:dyDescent="0.25">
      <c r="G130">
        <f t="shared" si="78"/>
        <v>2140</v>
      </c>
      <c r="H130">
        <f t="shared" si="49"/>
        <v>2040</v>
      </c>
      <c r="I130" cm="1">
        <f t="array" ref="I130">IF(H130&gt;=MAX($D$3:$D$100),MAX($D$3:$D$100),IF(G130&lt;$D$3,$D$3,INDEX($D$3:$D$100,MATCH(G130,$D$3:$D$100)+1)))</f>
        <v>2040</v>
      </c>
      <c r="J130">
        <f t="shared" si="50"/>
        <v>6.8040000000000003E-2</v>
      </c>
      <c r="K130">
        <f t="shared" si="51"/>
        <v>6.8040000000000003E-2</v>
      </c>
      <c r="L130">
        <f t="shared" si="52"/>
        <v>6.8040000000000003E-2</v>
      </c>
      <c r="M130" s="38">
        <f t="shared" si="42"/>
        <v>358.911</v>
      </c>
      <c r="N130">
        <f t="shared" si="43"/>
        <v>0</v>
      </c>
      <c r="P130" s="1" t="str" cm="1">
        <f t="array" ref="P130">IF(INDEX(Utilities!130:130,$B$15)="","",INDEX(Utilities!130:130,$B$15))</f>
        <v/>
      </c>
      <c r="Q130" s="1" t="str" cm="1">
        <f t="array" ref="Q130">IF(INDEX(Utilities!130:130,$B$15 + 2)="","",INDEX(Utilities!130:130,$B$15 + 2))</f>
        <v/>
      </c>
      <c r="S130">
        <f t="shared" si="79"/>
        <v>2140</v>
      </c>
      <c r="T130">
        <f t="shared" si="53"/>
        <v>2040</v>
      </c>
      <c r="U130" cm="1">
        <f t="array" ref="U130">IF(T130&gt;=MAX($D$3:$D$100),MAX($D$3:$D$100),IF(S130&lt;$D$3,$D$3,INDEX($D$3:$D$100,MATCH(S130,$D$3:$D$100)+1)))</f>
        <v>2040</v>
      </c>
      <c r="V130">
        <f t="shared" si="54"/>
        <v>4.5720000000000003E-5</v>
      </c>
      <c r="W130">
        <f t="shared" si="55"/>
        <v>4.5720000000000003E-5</v>
      </c>
      <c r="X130">
        <f t="shared" si="56"/>
        <v>4.5720000000000003E-5</v>
      </c>
      <c r="Y130" s="38">
        <f t="shared" si="57"/>
        <v>0.24117300000000003</v>
      </c>
      <c r="Z130">
        <f t="shared" si="44"/>
        <v>0</v>
      </c>
      <c r="AE130">
        <f t="shared" si="80"/>
        <v>2140</v>
      </c>
      <c r="AF130">
        <f t="shared" si="58"/>
        <v>2040</v>
      </c>
      <c r="AG130" cm="1">
        <f t="array" ref="AG130">IF(AF130&gt;=MAX($D$3:$D$100),MAX($D$3:$D$100),IF(AE130&lt;$D$3,$D$3,INDEX($D$3:$D$100,MATCH(AE130,$D$3:$D$100)+1)))</f>
        <v>2040</v>
      </c>
      <c r="AH130">
        <f t="shared" si="59"/>
        <v>4.572E-4</v>
      </c>
      <c r="AI130">
        <f t="shared" si="60"/>
        <v>4.572E-4</v>
      </c>
      <c r="AJ130">
        <f t="shared" si="61"/>
        <v>4.572E-4</v>
      </c>
      <c r="AK130" s="38">
        <f t="shared" si="62"/>
        <v>2.4117299999999999</v>
      </c>
      <c r="AL130">
        <f t="shared" si="45"/>
        <v>0</v>
      </c>
      <c r="AN130" s="1" t="str" cm="1">
        <f t="array" ref="AN130">IF(INDEX(Utilities!130:130,$B$15)="","",INDEX(Utilities!130:130,$B$15))</f>
        <v/>
      </c>
      <c r="AO130" s="1" t="str" cm="1">
        <f t="array" ref="AO130">IF(INDEX(Utilities!130:130,$B$15 + 4)="","",INDEX(Utilities!130:130,$B$15 + 4))</f>
        <v/>
      </c>
      <c r="AQ130">
        <f t="shared" si="81"/>
        <v>2140</v>
      </c>
      <c r="AR130">
        <f t="shared" si="63"/>
        <v>2040</v>
      </c>
      <c r="AS130" cm="1">
        <f t="array" ref="AS130">IF(AR130&gt;=MAX($D$3:$D$100),MAX($D$3:$D$100),IF(AQ130&lt;$D$3,$D$3,INDEX($D$3:$D$100,MATCH(AQ130,$D$3:$D$100)+1)))</f>
        <v>2040</v>
      </c>
      <c r="AT130">
        <f t="shared" si="64"/>
        <v>9.6840000000000001E-5</v>
      </c>
      <c r="AU130">
        <f t="shared" si="65"/>
        <v>9.6840000000000001E-5</v>
      </c>
      <c r="AV130">
        <f t="shared" si="66"/>
        <v>9.6840000000000001E-5</v>
      </c>
      <c r="AW130" s="38">
        <f t="shared" si="67"/>
        <v>0.51083100000000004</v>
      </c>
      <c r="AX130">
        <f t="shared" si="46"/>
        <v>0</v>
      </c>
      <c r="AZ130" s="1" t="str" cm="1">
        <f t="array" ref="AZ130">IF(INDEX(Utilities!130:130,$B$15)="","",INDEX(Utilities!130:130,$B$15))</f>
        <v/>
      </c>
      <c r="BA130" s="1" t="str" cm="1">
        <f t="array" ref="BA130">IF(INDEX(Utilities!130:130,$B$15 + 5)="","",INDEX(Utilities!130:130,$B$15 + 5))</f>
        <v/>
      </c>
      <c r="BC130">
        <f t="shared" si="82"/>
        <v>2140</v>
      </c>
      <c r="BD130">
        <f t="shared" si="68"/>
        <v>2040</v>
      </c>
      <c r="BE130" cm="1">
        <f t="array" ref="BE130">IF(BD130&gt;=MAX($D$3:$D$100),MAX($D$3:$D$100),IF(BC130&lt;$D$3,$D$3,INDEX($D$3:$D$100,MATCH(BC130,$D$3:$D$100)+1)))</f>
        <v>2040</v>
      </c>
      <c r="BF130">
        <f t="shared" si="69"/>
        <v>0.61919999999999997</v>
      </c>
      <c r="BG130">
        <f t="shared" si="70"/>
        <v>0.61919999999999997</v>
      </c>
      <c r="BH130">
        <f t="shared" si="71"/>
        <v>0.61919999999999997</v>
      </c>
      <c r="BI130" s="38">
        <f t="shared" si="72"/>
        <v>3266.2799999999997</v>
      </c>
      <c r="BJ130">
        <f t="shared" si="47"/>
        <v>0</v>
      </c>
      <c r="BL130" s="1" t="str" cm="1">
        <f t="array" ref="BL130">IF(INDEX(Utilities!130:130,$B$15)="","",INDEX(Utilities!130:130,$B$15))</f>
        <v/>
      </c>
      <c r="BM130" s="1" t="str" cm="1">
        <f t="array" ref="BM130">IF(INDEX(Utilities!130:130,$B$15 + 6)="","",INDEX(Utilities!130:130,$B$15 + 6))</f>
        <v/>
      </c>
      <c r="BO130">
        <f t="shared" si="83"/>
        <v>2140</v>
      </c>
      <c r="BP130">
        <f t="shared" si="73"/>
        <v>2040</v>
      </c>
      <c r="BQ130" cm="1">
        <f t="array" ref="BQ130">IF(BP130&gt;=MAX($D$3:$D$100),MAX($D$3:$D$100),IF(BO130&lt;$D$3,$D$3,INDEX($D$3:$D$100,MATCH(BO130,$D$3:$D$100)+1)))</f>
        <v>2040</v>
      </c>
      <c r="BR130">
        <f t="shared" si="74"/>
        <v>4.5396000000000001</v>
      </c>
      <c r="BS130">
        <f t="shared" si="75"/>
        <v>4.5396000000000001</v>
      </c>
      <c r="BT130">
        <f t="shared" si="76"/>
        <v>4.5396000000000001</v>
      </c>
      <c r="BU130" s="38">
        <f t="shared" si="77"/>
        <v>23946.39</v>
      </c>
      <c r="BV130">
        <f t="shared" si="48"/>
        <v>0</v>
      </c>
    </row>
    <row r="131" spans="7:74" x14ac:dyDescent="0.25">
      <c r="G131">
        <f t="shared" si="78"/>
        <v>2141</v>
      </c>
      <c r="H131">
        <f t="shared" si="49"/>
        <v>2040</v>
      </c>
      <c r="I131" cm="1">
        <f t="array" ref="I131">IF(H131&gt;=MAX($D$3:$D$100),MAX($D$3:$D$100),IF(G131&lt;$D$3,$D$3,INDEX($D$3:$D$100,MATCH(G131,$D$3:$D$100)+1)))</f>
        <v>2040</v>
      </c>
      <c r="J131">
        <f t="shared" si="50"/>
        <v>6.8040000000000003E-2</v>
      </c>
      <c r="K131">
        <f t="shared" si="51"/>
        <v>6.8040000000000003E-2</v>
      </c>
      <c r="L131">
        <f t="shared" si="52"/>
        <v>6.8040000000000003E-2</v>
      </c>
      <c r="M131" s="38">
        <f t="shared" ref="M131:M194" si="84">$L131*$B$12</f>
        <v>358.911</v>
      </c>
      <c r="N131">
        <f t="shared" ref="N131:N194" si="85">$L131*$B$13</f>
        <v>0</v>
      </c>
      <c r="P131" s="1" t="str" cm="1">
        <f t="array" ref="P131">IF(INDEX(Utilities!131:131,$B$15)="","",INDEX(Utilities!131:131,$B$15))</f>
        <v/>
      </c>
      <c r="Q131" s="1" t="str" cm="1">
        <f t="array" ref="Q131">IF(INDEX(Utilities!131:131,$B$15 + 2)="","",INDEX(Utilities!131:131,$B$15 + 2))</f>
        <v/>
      </c>
      <c r="S131">
        <f t="shared" si="79"/>
        <v>2141</v>
      </c>
      <c r="T131">
        <f t="shared" si="53"/>
        <v>2040</v>
      </c>
      <c r="U131" cm="1">
        <f t="array" ref="U131">IF(T131&gt;=MAX($D$3:$D$100),MAX($D$3:$D$100),IF(S131&lt;$D$3,$D$3,INDEX($D$3:$D$100,MATCH(S131,$D$3:$D$100)+1)))</f>
        <v>2040</v>
      </c>
      <c r="V131">
        <f t="shared" si="54"/>
        <v>4.5720000000000003E-5</v>
      </c>
      <c r="W131">
        <f t="shared" si="55"/>
        <v>4.5720000000000003E-5</v>
      </c>
      <c r="X131">
        <f t="shared" si="56"/>
        <v>4.5720000000000003E-5</v>
      </c>
      <c r="Y131" s="38">
        <f t="shared" si="57"/>
        <v>0.24117300000000003</v>
      </c>
      <c r="Z131">
        <f t="shared" ref="Z131:Z194" si="86">$L131*$B$13</f>
        <v>0</v>
      </c>
      <c r="AE131">
        <f t="shared" si="80"/>
        <v>2141</v>
      </c>
      <c r="AF131">
        <f t="shared" si="58"/>
        <v>2040</v>
      </c>
      <c r="AG131" cm="1">
        <f t="array" ref="AG131">IF(AF131&gt;=MAX($D$3:$D$100),MAX($D$3:$D$100),IF(AE131&lt;$D$3,$D$3,INDEX($D$3:$D$100,MATCH(AE131,$D$3:$D$100)+1)))</f>
        <v>2040</v>
      </c>
      <c r="AH131">
        <f t="shared" si="59"/>
        <v>4.572E-4</v>
      </c>
      <c r="AI131">
        <f t="shared" si="60"/>
        <v>4.572E-4</v>
      </c>
      <c r="AJ131">
        <f t="shared" si="61"/>
        <v>4.572E-4</v>
      </c>
      <c r="AK131" s="38">
        <f t="shared" si="62"/>
        <v>2.4117299999999999</v>
      </c>
      <c r="AL131">
        <f t="shared" ref="AL131:AL194" si="87">$L131*$B$13</f>
        <v>0</v>
      </c>
      <c r="AN131" s="1" t="str" cm="1">
        <f t="array" ref="AN131">IF(INDEX(Utilities!131:131,$B$15)="","",INDEX(Utilities!131:131,$B$15))</f>
        <v/>
      </c>
      <c r="AO131" s="1" t="str" cm="1">
        <f t="array" ref="AO131">IF(INDEX(Utilities!131:131,$B$15 + 4)="","",INDEX(Utilities!131:131,$B$15 + 4))</f>
        <v/>
      </c>
      <c r="AQ131">
        <f t="shared" si="81"/>
        <v>2141</v>
      </c>
      <c r="AR131">
        <f t="shared" si="63"/>
        <v>2040</v>
      </c>
      <c r="AS131" cm="1">
        <f t="array" ref="AS131">IF(AR131&gt;=MAX($D$3:$D$100),MAX($D$3:$D$100),IF(AQ131&lt;$D$3,$D$3,INDEX($D$3:$D$100,MATCH(AQ131,$D$3:$D$100)+1)))</f>
        <v>2040</v>
      </c>
      <c r="AT131">
        <f t="shared" si="64"/>
        <v>9.6840000000000001E-5</v>
      </c>
      <c r="AU131">
        <f t="shared" si="65"/>
        <v>9.6840000000000001E-5</v>
      </c>
      <c r="AV131">
        <f t="shared" si="66"/>
        <v>9.6840000000000001E-5</v>
      </c>
      <c r="AW131" s="38">
        <f t="shared" si="67"/>
        <v>0.51083100000000004</v>
      </c>
      <c r="AX131">
        <f t="shared" ref="AX131:AX194" si="88">$L131*$B$13</f>
        <v>0</v>
      </c>
      <c r="AZ131" s="1" t="str" cm="1">
        <f t="array" ref="AZ131">IF(INDEX(Utilities!131:131,$B$15)="","",INDEX(Utilities!131:131,$B$15))</f>
        <v/>
      </c>
      <c r="BA131" s="1" t="str" cm="1">
        <f t="array" ref="BA131">IF(INDEX(Utilities!131:131,$B$15 + 5)="","",INDEX(Utilities!131:131,$B$15 + 5))</f>
        <v/>
      </c>
      <c r="BC131">
        <f t="shared" si="82"/>
        <v>2141</v>
      </c>
      <c r="BD131">
        <f t="shared" si="68"/>
        <v>2040</v>
      </c>
      <c r="BE131" cm="1">
        <f t="array" ref="BE131">IF(BD131&gt;=MAX($D$3:$D$100),MAX($D$3:$D$100),IF(BC131&lt;$D$3,$D$3,INDEX($D$3:$D$100,MATCH(BC131,$D$3:$D$100)+1)))</f>
        <v>2040</v>
      </c>
      <c r="BF131">
        <f t="shared" si="69"/>
        <v>0.61919999999999997</v>
      </c>
      <c r="BG131">
        <f t="shared" si="70"/>
        <v>0.61919999999999997</v>
      </c>
      <c r="BH131">
        <f t="shared" si="71"/>
        <v>0.61919999999999997</v>
      </c>
      <c r="BI131" s="38">
        <f t="shared" si="72"/>
        <v>3266.2799999999997</v>
      </c>
      <c r="BJ131">
        <f t="shared" ref="BJ131:BJ194" si="89">$L131*$B$13</f>
        <v>0</v>
      </c>
      <c r="BL131" s="1" t="str" cm="1">
        <f t="array" ref="BL131">IF(INDEX(Utilities!131:131,$B$15)="","",INDEX(Utilities!131:131,$B$15))</f>
        <v/>
      </c>
      <c r="BM131" s="1" t="str" cm="1">
        <f t="array" ref="BM131">IF(INDEX(Utilities!131:131,$B$15 + 6)="","",INDEX(Utilities!131:131,$B$15 + 6))</f>
        <v/>
      </c>
      <c r="BO131">
        <f t="shared" si="83"/>
        <v>2141</v>
      </c>
      <c r="BP131">
        <f t="shared" si="73"/>
        <v>2040</v>
      </c>
      <c r="BQ131" cm="1">
        <f t="array" ref="BQ131">IF(BP131&gt;=MAX($D$3:$D$100),MAX($D$3:$D$100),IF(BO131&lt;$D$3,$D$3,INDEX($D$3:$D$100,MATCH(BO131,$D$3:$D$100)+1)))</f>
        <v>2040</v>
      </c>
      <c r="BR131">
        <f t="shared" si="74"/>
        <v>4.5396000000000001</v>
      </c>
      <c r="BS131">
        <f t="shared" si="75"/>
        <v>4.5396000000000001</v>
      </c>
      <c r="BT131">
        <f t="shared" si="76"/>
        <v>4.5396000000000001</v>
      </c>
      <c r="BU131" s="38">
        <f t="shared" si="77"/>
        <v>23946.39</v>
      </c>
      <c r="BV131">
        <f t="shared" ref="BV131:BV194" si="90">$L131*$B$13</f>
        <v>0</v>
      </c>
    </row>
    <row r="132" spans="7:74" x14ac:dyDescent="0.25">
      <c r="G132">
        <f t="shared" si="78"/>
        <v>2142</v>
      </c>
      <c r="H132">
        <f t="shared" ref="H132:H195" si="91">INDEX(D$3:D$100,IFERROR(MATCH(G132, D$3:D$100),1))</f>
        <v>2040</v>
      </c>
      <c r="I132" cm="1">
        <f t="array" ref="I132">IF(H132&gt;=MAX($D$3:$D$100),MAX($D$3:$D$100),IF(G132&lt;$D$3,$D$3,INDEX($D$3:$D$100,MATCH(G132,$D$3:$D$100)+1)))</f>
        <v>2040</v>
      </c>
      <c r="J132">
        <f t="shared" ref="J132:J195" si="92">INDEX(E$3:E$100,MATCH(H132,D$3:D$100))</f>
        <v>6.8040000000000003E-2</v>
      </c>
      <c r="K132">
        <f t="shared" ref="K132:K195" si="93">INDEX(E$3:E$100,MATCH(I132,D$3:D$100))</f>
        <v>6.8040000000000003E-2</v>
      </c>
      <c r="L132">
        <f t="shared" ref="L132:L195" si="94">IF(H132=I132,J132,J132+(K132-J132)*((G132-H132)/(I132-H132)))</f>
        <v>6.8040000000000003E-2</v>
      </c>
      <c r="M132" s="38">
        <f t="shared" si="84"/>
        <v>358.911</v>
      </c>
      <c r="N132">
        <f t="shared" si="85"/>
        <v>0</v>
      </c>
      <c r="P132" s="1" t="str" cm="1">
        <f t="array" ref="P132">IF(INDEX(Utilities!132:132,$B$15)="","",INDEX(Utilities!132:132,$B$15))</f>
        <v/>
      </c>
      <c r="Q132" s="1" t="str" cm="1">
        <f t="array" ref="Q132">IF(INDEX(Utilities!132:132,$B$15 + 2)="","",INDEX(Utilities!132:132,$B$15 + 2))</f>
        <v/>
      </c>
      <c r="S132">
        <f t="shared" si="79"/>
        <v>2142</v>
      </c>
      <c r="T132">
        <f t="shared" ref="T132:T195" si="95">INDEX(P$3:P$100,IFERROR(MATCH(S132, P$3:P$100),1))</f>
        <v>2040</v>
      </c>
      <c r="U132" cm="1">
        <f t="array" ref="U132">IF(T132&gt;=MAX($D$3:$D$100),MAX($D$3:$D$100),IF(S132&lt;$D$3,$D$3,INDEX($D$3:$D$100,MATCH(S132,$D$3:$D$100)+1)))</f>
        <v>2040</v>
      </c>
      <c r="V132">
        <f t="shared" ref="V132:V195" si="96">INDEX(Q$3:Q$100,MATCH(T132,P$3:P$100))</f>
        <v>4.5720000000000003E-5</v>
      </c>
      <c r="W132">
        <f t="shared" ref="W132:W195" si="97">INDEX(Q$3:Q$100,MATCH(U132,P$3:P$100))</f>
        <v>4.5720000000000003E-5</v>
      </c>
      <c r="X132">
        <f t="shared" ref="X132:X195" si="98">IF(T132=U132,V132,V132+(W132-V132)*((S132-T132)/(U132-T132)))</f>
        <v>4.5720000000000003E-5</v>
      </c>
      <c r="Y132" s="38">
        <f t="shared" ref="Y132:Y195" si="99">$X132*$B$12</f>
        <v>0.24117300000000003</v>
      </c>
      <c r="Z132">
        <f t="shared" si="86"/>
        <v>0</v>
      </c>
      <c r="AE132">
        <f t="shared" si="80"/>
        <v>2142</v>
      </c>
      <c r="AF132">
        <f t="shared" ref="AF132:AF195" si="100">INDEX(AB$3:AB$100,IFERROR(MATCH(AE132, AB$3:AB$100),1))</f>
        <v>2040</v>
      </c>
      <c r="AG132" cm="1">
        <f t="array" ref="AG132">IF(AF132&gt;=MAX($D$3:$D$100),MAX($D$3:$D$100),IF(AE132&lt;$D$3,$D$3,INDEX($D$3:$D$100,MATCH(AE132,$D$3:$D$100)+1)))</f>
        <v>2040</v>
      </c>
      <c r="AH132">
        <f t="shared" ref="AH132:AH195" si="101">INDEX(AC$3:AC$100,MATCH(AF132,AB$3:AB$100))</f>
        <v>4.572E-4</v>
      </c>
      <c r="AI132">
        <f t="shared" ref="AI132:AI195" si="102">INDEX(AC$3:AC$100,MATCH(AG132,AB$3:AB$100))</f>
        <v>4.572E-4</v>
      </c>
      <c r="AJ132">
        <f t="shared" ref="AJ132:AJ195" si="103">IF(AF132=AG132,AH132,AH132+(AI132-AH132)*((AE132-AF132)/(AG132-AF132)))</f>
        <v>4.572E-4</v>
      </c>
      <c r="AK132" s="38">
        <f t="shared" ref="AK132:AK195" si="104">$AJ132*$B$12</f>
        <v>2.4117299999999999</v>
      </c>
      <c r="AL132">
        <f t="shared" si="87"/>
        <v>0</v>
      </c>
      <c r="AN132" s="1" t="str" cm="1">
        <f t="array" ref="AN132">IF(INDEX(Utilities!132:132,$B$15)="","",INDEX(Utilities!132:132,$B$15))</f>
        <v/>
      </c>
      <c r="AO132" s="1" t="str" cm="1">
        <f t="array" ref="AO132">IF(INDEX(Utilities!132:132,$B$15 + 4)="","",INDEX(Utilities!132:132,$B$15 + 4))</f>
        <v/>
      </c>
      <c r="AQ132">
        <f t="shared" si="81"/>
        <v>2142</v>
      </c>
      <c r="AR132">
        <f t="shared" ref="AR132:AR195" si="105">INDEX(AN$3:AN$100,IFERROR(MATCH(AQ132, AN$3:AN$100),1))</f>
        <v>2040</v>
      </c>
      <c r="AS132" cm="1">
        <f t="array" ref="AS132">IF(AR132&gt;=MAX($D$3:$D$100),MAX($D$3:$D$100),IF(AQ132&lt;$D$3,$D$3,INDEX($D$3:$D$100,MATCH(AQ132,$D$3:$D$100)+1)))</f>
        <v>2040</v>
      </c>
      <c r="AT132">
        <f t="shared" ref="AT132:AT195" si="106">INDEX(AO$3:AO$100,MATCH(AR132,AN$3:AN$100))</f>
        <v>9.6840000000000001E-5</v>
      </c>
      <c r="AU132">
        <f t="shared" ref="AU132:AU195" si="107">INDEX(AO$3:AO$100,MATCH(AS132,AN$3:AN$100))</f>
        <v>9.6840000000000001E-5</v>
      </c>
      <c r="AV132">
        <f t="shared" ref="AV132:AV195" si="108">IF(AR132=AS132,AT132,AT132+(AU132-AT132)*((AQ132-AR132)/(AS132-AR132)))</f>
        <v>9.6840000000000001E-5</v>
      </c>
      <c r="AW132" s="38">
        <f t="shared" ref="AW132:AW195" si="109">$AV132*$B$12</f>
        <v>0.51083100000000004</v>
      </c>
      <c r="AX132">
        <f t="shared" si="88"/>
        <v>0</v>
      </c>
      <c r="AZ132" s="1" t="str" cm="1">
        <f t="array" ref="AZ132">IF(INDEX(Utilities!132:132,$B$15)="","",INDEX(Utilities!132:132,$B$15))</f>
        <v/>
      </c>
      <c r="BA132" s="1" t="str" cm="1">
        <f t="array" ref="BA132">IF(INDEX(Utilities!132:132,$B$15 + 5)="","",INDEX(Utilities!132:132,$B$15 + 5))</f>
        <v/>
      </c>
      <c r="BC132">
        <f t="shared" si="82"/>
        <v>2142</v>
      </c>
      <c r="BD132">
        <f t="shared" ref="BD132:BD195" si="110">INDEX(AZ$3:AZ$100,IFERROR(MATCH(BC132, AZ$3:AZ$100),1))</f>
        <v>2040</v>
      </c>
      <c r="BE132" cm="1">
        <f t="array" ref="BE132">IF(BD132&gt;=MAX($D$3:$D$100),MAX($D$3:$D$100),IF(BC132&lt;$D$3,$D$3,INDEX($D$3:$D$100,MATCH(BC132,$D$3:$D$100)+1)))</f>
        <v>2040</v>
      </c>
      <c r="BF132">
        <f t="shared" ref="BF132:BF195" si="111">INDEX(BA$3:BA$100,MATCH(BD132,AZ$3:AZ$100))</f>
        <v>0.61919999999999997</v>
      </c>
      <c r="BG132">
        <f t="shared" ref="BG132:BG195" si="112">INDEX(BA$3:BA$100,MATCH(BE132,AZ$3:AZ$100))</f>
        <v>0.61919999999999997</v>
      </c>
      <c r="BH132">
        <f t="shared" ref="BH132:BH195" si="113">IF(BD132=BE132,BF132,BF132+(BG132-BF132)*((BC132-BD132)/(BE132-BD132)))</f>
        <v>0.61919999999999997</v>
      </c>
      <c r="BI132" s="38">
        <f t="shared" ref="BI132:BI195" si="114">$BH132*$B$12</f>
        <v>3266.2799999999997</v>
      </c>
      <c r="BJ132">
        <f t="shared" si="89"/>
        <v>0</v>
      </c>
      <c r="BL132" s="1" t="str" cm="1">
        <f t="array" ref="BL132">IF(INDEX(Utilities!132:132,$B$15)="","",INDEX(Utilities!132:132,$B$15))</f>
        <v/>
      </c>
      <c r="BM132" s="1" t="str" cm="1">
        <f t="array" ref="BM132">IF(INDEX(Utilities!132:132,$B$15 + 6)="","",INDEX(Utilities!132:132,$B$15 + 6))</f>
        <v/>
      </c>
      <c r="BO132">
        <f t="shared" si="83"/>
        <v>2142</v>
      </c>
      <c r="BP132">
        <f t="shared" ref="BP132:BP195" si="115">INDEX(BL$3:BL$100,IFERROR(MATCH(BO132, BL$3:BL$100),1))</f>
        <v>2040</v>
      </c>
      <c r="BQ132" cm="1">
        <f t="array" ref="BQ132">IF(BP132&gt;=MAX($D$3:$D$100),MAX($D$3:$D$100),IF(BO132&lt;$D$3,$D$3,INDEX($D$3:$D$100,MATCH(BO132,$D$3:$D$100)+1)))</f>
        <v>2040</v>
      </c>
      <c r="BR132">
        <f t="shared" ref="BR132:BR195" si="116">INDEX(BM$3:BM$100,MATCH(BP132,BL$3:BL$100))</f>
        <v>4.5396000000000001</v>
      </c>
      <c r="BS132">
        <f t="shared" ref="BS132:BS195" si="117">INDEX(BM$3:BM$100,MATCH(BQ132,BL$3:BL$100))</f>
        <v>4.5396000000000001</v>
      </c>
      <c r="BT132">
        <f t="shared" ref="BT132:BT195" si="118">IF(BP132=BQ132,BR132,BR132+(BS132-BR132)*((BO132-BP132)/(BQ132-BP132)))</f>
        <v>4.5396000000000001</v>
      </c>
      <c r="BU132" s="38">
        <f t="shared" ref="BU132:BU195" si="119">$BT132*$B$12</f>
        <v>23946.39</v>
      </c>
      <c r="BV132">
        <f t="shared" si="90"/>
        <v>0</v>
      </c>
    </row>
    <row r="133" spans="7:74" x14ac:dyDescent="0.25">
      <c r="G133">
        <f t="shared" ref="G133:G196" si="120">G132+1</f>
        <v>2143</v>
      </c>
      <c r="H133">
        <f t="shared" si="91"/>
        <v>2040</v>
      </c>
      <c r="I133" cm="1">
        <f t="array" ref="I133">IF(H133&gt;=MAX($D$3:$D$100),MAX($D$3:$D$100),IF(G133&lt;$D$3,$D$3,INDEX($D$3:$D$100,MATCH(G133,$D$3:$D$100)+1)))</f>
        <v>2040</v>
      </c>
      <c r="J133">
        <f t="shared" si="92"/>
        <v>6.8040000000000003E-2</v>
      </c>
      <c r="K133">
        <f t="shared" si="93"/>
        <v>6.8040000000000003E-2</v>
      </c>
      <c r="L133">
        <f t="shared" si="94"/>
        <v>6.8040000000000003E-2</v>
      </c>
      <c r="M133" s="38">
        <f t="shared" si="84"/>
        <v>358.911</v>
      </c>
      <c r="N133">
        <f t="shared" si="85"/>
        <v>0</v>
      </c>
      <c r="P133" s="1" t="str" cm="1">
        <f t="array" ref="P133">IF(INDEX(Utilities!133:133,$B$15)="","",INDEX(Utilities!133:133,$B$15))</f>
        <v/>
      </c>
      <c r="Q133" s="1" t="str" cm="1">
        <f t="array" ref="Q133">IF(INDEX(Utilities!133:133,$B$15 + 2)="","",INDEX(Utilities!133:133,$B$15 + 2))</f>
        <v/>
      </c>
      <c r="S133">
        <f t="shared" ref="S133:S196" si="121">S132+1</f>
        <v>2143</v>
      </c>
      <c r="T133">
        <f t="shared" si="95"/>
        <v>2040</v>
      </c>
      <c r="U133" cm="1">
        <f t="array" ref="U133">IF(T133&gt;=MAX($D$3:$D$100),MAX($D$3:$D$100),IF(S133&lt;$D$3,$D$3,INDEX($D$3:$D$100,MATCH(S133,$D$3:$D$100)+1)))</f>
        <v>2040</v>
      </c>
      <c r="V133">
        <f t="shared" si="96"/>
        <v>4.5720000000000003E-5</v>
      </c>
      <c r="W133">
        <f t="shared" si="97"/>
        <v>4.5720000000000003E-5</v>
      </c>
      <c r="X133">
        <f t="shared" si="98"/>
        <v>4.5720000000000003E-5</v>
      </c>
      <c r="Y133" s="38">
        <f t="shared" si="99"/>
        <v>0.24117300000000003</v>
      </c>
      <c r="Z133">
        <f t="shared" si="86"/>
        <v>0</v>
      </c>
      <c r="AE133">
        <f t="shared" ref="AE133:AE196" si="122">AE132+1</f>
        <v>2143</v>
      </c>
      <c r="AF133">
        <f t="shared" si="100"/>
        <v>2040</v>
      </c>
      <c r="AG133" cm="1">
        <f t="array" ref="AG133">IF(AF133&gt;=MAX($D$3:$D$100),MAX($D$3:$D$100),IF(AE133&lt;$D$3,$D$3,INDEX($D$3:$D$100,MATCH(AE133,$D$3:$D$100)+1)))</f>
        <v>2040</v>
      </c>
      <c r="AH133">
        <f t="shared" si="101"/>
        <v>4.572E-4</v>
      </c>
      <c r="AI133">
        <f t="shared" si="102"/>
        <v>4.572E-4</v>
      </c>
      <c r="AJ133">
        <f t="shared" si="103"/>
        <v>4.572E-4</v>
      </c>
      <c r="AK133" s="38">
        <f t="shared" si="104"/>
        <v>2.4117299999999999</v>
      </c>
      <c r="AL133">
        <f t="shared" si="87"/>
        <v>0</v>
      </c>
      <c r="AN133" s="1" t="str" cm="1">
        <f t="array" ref="AN133">IF(INDEX(Utilities!133:133,$B$15)="","",INDEX(Utilities!133:133,$B$15))</f>
        <v/>
      </c>
      <c r="AO133" s="1" t="str" cm="1">
        <f t="array" ref="AO133">IF(INDEX(Utilities!133:133,$B$15 + 4)="","",INDEX(Utilities!133:133,$B$15 + 4))</f>
        <v/>
      </c>
      <c r="AQ133">
        <f t="shared" ref="AQ133:AQ196" si="123">AQ132+1</f>
        <v>2143</v>
      </c>
      <c r="AR133">
        <f t="shared" si="105"/>
        <v>2040</v>
      </c>
      <c r="AS133" cm="1">
        <f t="array" ref="AS133">IF(AR133&gt;=MAX($D$3:$D$100),MAX($D$3:$D$100),IF(AQ133&lt;$D$3,$D$3,INDEX($D$3:$D$100,MATCH(AQ133,$D$3:$D$100)+1)))</f>
        <v>2040</v>
      </c>
      <c r="AT133">
        <f t="shared" si="106"/>
        <v>9.6840000000000001E-5</v>
      </c>
      <c r="AU133">
        <f t="shared" si="107"/>
        <v>9.6840000000000001E-5</v>
      </c>
      <c r="AV133">
        <f t="shared" si="108"/>
        <v>9.6840000000000001E-5</v>
      </c>
      <c r="AW133" s="38">
        <f t="shared" si="109"/>
        <v>0.51083100000000004</v>
      </c>
      <c r="AX133">
        <f t="shared" si="88"/>
        <v>0</v>
      </c>
      <c r="AZ133" s="1" t="str" cm="1">
        <f t="array" ref="AZ133">IF(INDEX(Utilities!133:133,$B$15)="","",INDEX(Utilities!133:133,$B$15))</f>
        <v/>
      </c>
      <c r="BA133" s="1" t="str" cm="1">
        <f t="array" ref="BA133">IF(INDEX(Utilities!133:133,$B$15 + 5)="","",INDEX(Utilities!133:133,$B$15 + 5))</f>
        <v/>
      </c>
      <c r="BC133">
        <f t="shared" ref="BC133:BC196" si="124">BC132+1</f>
        <v>2143</v>
      </c>
      <c r="BD133">
        <f t="shared" si="110"/>
        <v>2040</v>
      </c>
      <c r="BE133" cm="1">
        <f t="array" ref="BE133">IF(BD133&gt;=MAX($D$3:$D$100),MAX($D$3:$D$100),IF(BC133&lt;$D$3,$D$3,INDEX($D$3:$D$100,MATCH(BC133,$D$3:$D$100)+1)))</f>
        <v>2040</v>
      </c>
      <c r="BF133">
        <f t="shared" si="111"/>
        <v>0.61919999999999997</v>
      </c>
      <c r="BG133">
        <f t="shared" si="112"/>
        <v>0.61919999999999997</v>
      </c>
      <c r="BH133">
        <f t="shared" si="113"/>
        <v>0.61919999999999997</v>
      </c>
      <c r="BI133" s="38">
        <f t="shared" si="114"/>
        <v>3266.2799999999997</v>
      </c>
      <c r="BJ133">
        <f t="shared" si="89"/>
        <v>0</v>
      </c>
      <c r="BL133" s="1" t="str" cm="1">
        <f t="array" ref="BL133">IF(INDEX(Utilities!133:133,$B$15)="","",INDEX(Utilities!133:133,$B$15))</f>
        <v/>
      </c>
      <c r="BM133" s="1" t="str" cm="1">
        <f t="array" ref="BM133">IF(INDEX(Utilities!133:133,$B$15 + 6)="","",INDEX(Utilities!133:133,$B$15 + 6))</f>
        <v/>
      </c>
      <c r="BO133">
        <f t="shared" ref="BO133:BO196" si="125">BO132+1</f>
        <v>2143</v>
      </c>
      <c r="BP133">
        <f t="shared" si="115"/>
        <v>2040</v>
      </c>
      <c r="BQ133" cm="1">
        <f t="array" ref="BQ133">IF(BP133&gt;=MAX($D$3:$D$100),MAX($D$3:$D$100),IF(BO133&lt;$D$3,$D$3,INDEX($D$3:$D$100,MATCH(BO133,$D$3:$D$100)+1)))</f>
        <v>2040</v>
      </c>
      <c r="BR133">
        <f t="shared" si="116"/>
        <v>4.5396000000000001</v>
      </c>
      <c r="BS133">
        <f t="shared" si="117"/>
        <v>4.5396000000000001</v>
      </c>
      <c r="BT133">
        <f t="shared" si="118"/>
        <v>4.5396000000000001</v>
      </c>
      <c r="BU133" s="38">
        <f t="shared" si="119"/>
        <v>23946.39</v>
      </c>
      <c r="BV133">
        <f t="shared" si="90"/>
        <v>0</v>
      </c>
    </row>
    <row r="134" spans="7:74" x14ac:dyDescent="0.25">
      <c r="G134">
        <f t="shared" si="120"/>
        <v>2144</v>
      </c>
      <c r="H134">
        <f t="shared" si="91"/>
        <v>2040</v>
      </c>
      <c r="I134" cm="1">
        <f t="array" ref="I134">IF(H134&gt;=MAX($D$3:$D$100),MAX($D$3:$D$100),IF(G134&lt;$D$3,$D$3,INDEX($D$3:$D$100,MATCH(G134,$D$3:$D$100)+1)))</f>
        <v>2040</v>
      </c>
      <c r="J134">
        <f t="shared" si="92"/>
        <v>6.8040000000000003E-2</v>
      </c>
      <c r="K134">
        <f t="shared" si="93"/>
        <v>6.8040000000000003E-2</v>
      </c>
      <c r="L134">
        <f t="shared" si="94"/>
        <v>6.8040000000000003E-2</v>
      </c>
      <c r="M134" s="38">
        <f t="shared" si="84"/>
        <v>358.911</v>
      </c>
      <c r="N134">
        <f t="shared" si="85"/>
        <v>0</v>
      </c>
      <c r="P134" s="1" t="str" cm="1">
        <f t="array" ref="P134">IF(INDEX(Utilities!134:134,$B$15)="","",INDEX(Utilities!134:134,$B$15))</f>
        <v/>
      </c>
      <c r="Q134" s="1" t="str" cm="1">
        <f t="array" ref="Q134">IF(INDEX(Utilities!134:134,$B$15 + 2)="","",INDEX(Utilities!134:134,$B$15 + 2))</f>
        <v/>
      </c>
      <c r="S134">
        <f t="shared" si="121"/>
        <v>2144</v>
      </c>
      <c r="T134">
        <f t="shared" si="95"/>
        <v>2040</v>
      </c>
      <c r="U134" cm="1">
        <f t="array" ref="U134">IF(T134&gt;=MAX($D$3:$D$100),MAX($D$3:$D$100),IF(S134&lt;$D$3,$D$3,INDEX($D$3:$D$100,MATCH(S134,$D$3:$D$100)+1)))</f>
        <v>2040</v>
      </c>
      <c r="V134">
        <f t="shared" si="96"/>
        <v>4.5720000000000003E-5</v>
      </c>
      <c r="W134">
        <f t="shared" si="97"/>
        <v>4.5720000000000003E-5</v>
      </c>
      <c r="X134">
        <f t="shared" si="98"/>
        <v>4.5720000000000003E-5</v>
      </c>
      <c r="Y134" s="38">
        <f t="shared" si="99"/>
        <v>0.24117300000000003</v>
      </c>
      <c r="Z134">
        <f t="shared" si="86"/>
        <v>0</v>
      </c>
      <c r="AE134">
        <f t="shared" si="122"/>
        <v>2144</v>
      </c>
      <c r="AF134">
        <f t="shared" si="100"/>
        <v>2040</v>
      </c>
      <c r="AG134" cm="1">
        <f t="array" ref="AG134">IF(AF134&gt;=MAX($D$3:$D$100),MAX($D$3:$D$100),IF(AE134&lt;$D$3,$D$3,INDEX($D$3:$D$100,MATCH(AE134,$D$3:$D$100)+1)))</f>
        <v>2040</v>
      </c>
      <c r="AH134">
        <f t="shared" si="101"/>
        <v>4.572E-4</v>
      </c>
      <c r="AI134">
        <f t="shared" si="102"/>
        <v>4.572E-4</v>
      </c>
      <c r="AJ134">
        <f t="shared" si="103"/>
        <v>4.572E-4</v>
      </c>
      <c r="AK134" s="38">
        <f t="shared" si="104"/>
        <v>2.4117299999999999</v>
      </c>
      <c r="AL134">
        <f t="shared" si="87"/>
        <v>0</v>
      </c>
      <c r="AN134" s="1" t="str" cm="1">
        <f t="array" ref="AN134">IF(INDEX(Utilities!134:134,$B$15)="","",INDEX(Utilities!134:134,$B$15))</f>
        <v/>
      </c>
      <c r="AO134" s="1" t="str" cm="1">
        <f t="array" ref="AO134">IF(INDEX(Utilities!134:134,$B$15 + 4)="","",INDEX(Utilities!134:134,$B$15 + 4))</f>
        <v/>
      </c>
      <c r="AQ134">
        <f t="shared" si="123"/>
        <v>2144</v>
      </c>
      <c r="AR134">
        <f t="shared" si="105"/>
        <v>2040</v>
      </c>
      <c r="AS134" cm="1">
        <f t="array" ref="AS134">IF(AR134&gt;=MAX($D$3:$D$100),MAX($D$3:$D$100),IF(AQ134&lt;$D$3,$D$3,INDEX($D$3:$D$100,MATCH(AQ134,$D$3:$D$100)+1)))</f>
        <v>2040</v>
      </c>
      <c r="AT134">
        <f t="shared" si="106"/>
        <v>9.6840000000000001E-5</v>
      </c>
      <c r="AU134">
        <f t="shared" si="107"/>
        <v>9.6840000000000001E-5</v>
      </c>
      <c r="AV134">
        <f t="shared" si="108"/>
        <v>9.6840000000000001E-5</v>
      </c>
      <c r="AW134" s="38">
        <f t="shared" si="109"/>
        <v>0.51083100000000004</v>
      </c>
      <c r="AX134">
        <f t="shared" si="88"/>
        <v>0</v>
      </c>
      <c r="AZ134" s="1" t="str" cm="1">
        <f t="array" ref="AZ134">IF(INDEX(Utilities!134:134,$B$15)="","",INDEX(Utilities!134:134,$B$15))</f>
        <v/>
      </c>
      <c r="BA134" s="1" t="str" cm="1">
        <f t="array" ref="BA134">IF(INDEX(Utilities!134:134,$B$15 + 5)="","",INDEX(Utilities!134:134,$B$15 + 5))</f>
        <v/>
      </c>
      <c r="BC134">
        <f t="shared" si="124"/>
        <v>2144</v>
      </c>
      <c r="BD134">
        <f t="shared" si="110"/>
        <v>2040</v>
      </c>
      <c r="BE134" cm="1">
        <f t="array" ref="BE134">IF(BD134&gt;=MAX($D$3:$D$100),MAX($D$3:$D$100),IF(BC134&lt;$D$3,$D$3,INDEX($D$3:$D$100,MATCH(BC134,$D$3:$D$100)+1)))</f>
        <v>2040</v>
      </c>
      <c r="BF134">
        <f t="shared" si="111"/>
        <v>0.61919999999999997</v>
      </c>
      <c r="BG134">
        <f t="shared" si="112"/>
        <v>0.61919999999999997</v>
      </c>
      <c r="BH134">
        <f t="shared" si="113"/>
        <v>0.61919999999999997</v>
      </c>
      <c r="BI134" s="38">
        <f t="shared" si="114"/>
        <v>3266.2799999999997</v>
      </c>
      <c r="BJ134">
        <f t="shared" si="89"/>
        <v>0</v>
      </c>
      <c r="BL134" s="1" t="str" cm="1">
        <f t="array" ref="BL134">IF(INDEX(Utilities!134:134,$B$15)="","",INDEX(Utilities!134:134,$B$15))</f>
        <v/>
      </c>
      <c r="BM134" s="1" t="str" cm="1">
        <f t="array" ref="BM134">IF(INDEX(Utilities!134:134,$B$15 + 6)="","",INDEX(Utilities!134:134,$B$15 + 6))</f>
        <v/>
      </c>
      <c r="BO134">
        <f t="shared" si="125"/>
        <v>2144</v>
      </c>
      <c r="BP134">
        <f t="shared" si="115"/>
        <v>2040</v>
      </c>
      <c r="BQ134" cm="1">
        <f t="array" ref="BQ134">IF(BP134&gt;=MAX($D$3:$D$100),MAX($D$3:$D$100),IF(BO134&lt;$D$3,$D$3,INDEX($D$3:$D$100,MATCH(BO134,$D$3:$D$100)+1)))</f>
        <v>2040</v>
      </c>
      <c r="BR134">
        <f t="shared" si="116"/>
        <v>4.5396000000000001</v>
      </c>
      <c r="BS134">
        <f t="shared" si="117"/>
        <v>4.5396000000000001</v>
      </c>
      <c r="BT134">
        <f t="shared" si="118"/>
        <v>4.5396000000000001</v>
      </c>
      <c r="BU134" s="38">
        <f t="shared" si="119"/>
        <v>23946.39</v>
      </c>
      <c r="BV134">
        <f t="shared" si="90"/>
        <v>0</v>
      </c>
    </row>
    <row r="135" spans="7:74" x14ac:dyDescent="0.25">
      <c r="G135">
        <f t="shared" si="120"/>
        <v>2145</v>
      </c>
      <c r="H135">
        <f t="shared" si="91"/>
        <v>2040</v>
      </c>
      <c r="I135" cm="1">
        <f t="array" ref="I135">IF(H135&gt;=MAX($D$3:$D$100),MAX($D$3:$D$100),IF(G135&lt;$D$3,$D$3,INDEX($D$3:$D$100,MATCH(G135,$D$3:$D$100)+1)))</f>
        <v>2040</v>
      </c>
      <c r="J135">
        <f t="shared" si="92"/>
        <v>6.8040000000000003E-2</v>
      </c>
      <c r="K135">
        <f t="shared" si="93"/>
        <v>6.8040000000000003E-2</v>
      </c>
      <c r="L135">
        <f t="shared" si="94"/>
        <v>6.8040000000000003E-2</v>
      </c>
      <c r="M135" s="38">
        <f t="shared" si="84"/>
        <v>358.911</v>
      </c>
      <c r="N135">
        <f t="shared" si="85"/>
        <v>0</v>
      </c>
      <c r="P135" s="1" t="str" cm="1">
        <f t="array" ref="P135">IF(INDEX(Utilities!135:135,$B$15)="","",INDEX(Utilities!135:135,$B$15))</f>
        <v/>
      </c>
      <c r="Q135" s="1" t="str" cm="1">
        <f t="array" ref="Q135">IF(INDEX(Utilities!135:135,$B$15 + 2)="","",INDEX(Utilities!135:135,$B$15 + 2))</f>
        <v/>
      </c>
      <c r="S135">
        <f t="shared" si="121"/>
        <v>2145</v>
      </c>
      <c r="T135">
        <f t="shared" si="95"/>
        <v>2040</v>
      </c>
      <c r="U135" cm="1">
        <f t="array" ref="U135">IF(T135&gt;=MAX($D$3:$D$100),MAX($D$3:$D$100),IF(S135&lt;$D$3,$D$3,INDEX($D$3:$D$100,MATCH(S135,$D$3:$D$100)+1)))</f>
        <v>2040</v>
      </c>
      <c r="V135">
        <f t="shared" si="96"/>
        <v>4.5720000000000003E-5</v>
      </c>
      <c r="W135">
        <f t="shared" si="97"/>
        <v>4.5720000000000003E-5</v>
      </c>
      <c r="X135">
        <f t="shared" si="98"/>
        <v>4.5720000000000003E-5</v>
      </c>
      <c r="Y135" s="38">
        <f t="shared" si="99"/>
        <v>0.24117300000000003</v>
      </c>
      <c r="Z135">
        <f t="shared" si="86"/>
        <v>0</v>
      </c>
      <c r="AE135">
        <f t="shared" si="122"/>
        <v>2145</v>
      </c>
      <c r="AF135">
        <f t="shared" si="100"/>
        <v>2040</v>
      </c>
      <c r="AG135" cm="1">
        <f t="array" ref="AG135">IF(AF135&gt;=MAX($D$3:$D$100),MAX($D$3:$D$100),IF(AE135&lt;$D$3,$D$3,INDEX($D$3:$D$100,MATCH(AE135,$D$3:$D$100)+1)))</f>
        <v>2040</v>
      </c>
      <c r="AH135">
        <f t="shared" si="101"/>
        <v>4.572E-4</v>
      </c>
      <c r="AI135">
        <f t="shared" si="102"/>
        <v>4.572E-4</v>
      </c>
      <c r="AJ135">
        <f t="shared" si="103"/>
        <v>4.572E-4</v>
      </c>
      <c r="AK135" s="38">
        <f t="shared" si="104"/>
        <v>2.4117299999999999</v>
      </c>
      <c r="AL135">
        <f t="shared" si="87"/>
        <v>0</v>
      </c>
      <c r="AN135" s="1" t="str" cm="1">
        <f t="array" ref="AN135">IF(INDEX(Utilities!135:135,$B$15)="","",INDEX(Utilities!135:135,$B$15))</f>
        <v/>
      </c>
      <c r="AO135" s="1" t="str" cm="1">
        <f t="array" ref="AO135">IF(INDEX(Utilities!135:135,$B$15 + 4)="","",INDEX(Utilities!135:135,$B$15 + 4))</f>
        <v/>
      </c>
      <c r="AQ135">
        <f t="shared" si="123"/>
        <v>2145</v>
      </c>
      <c r="AR135">
        <f t="shared" si="105"/>
        <v>2040</v>
      </c>
      <c r="AS135" cm="1">
        <f t="array" ref="AS135">IF(AR135&gt;=MAX($D$3:$D$100),MAX($D$3:$D$100),IF(AQ135&lt;$D$3,$D$3,INDEX($D$3:$D$100,MATCH(AQ135,$D$3:$D$100)+1)))</f>
        <v>2040</v>
      </c>
      <c r="AT135">
        <f t="shared" si="106"/>
        <v>9.6840000000000001E-5</v>
      </c>
      <c r="AU135">
        <f t="shared" si="107"/>
        <v>9.6840000000000001E-5</v>
      </c>
      <c r="AV135">
        <f t="shared" si="108"/>
        <v>9.6840000000000001E-5</v>
      </c>
      <c r="AW135" s="38">
        <f t="shared" si="109"/>
        <v>0.51083100000000004</v>
      </c>
      <c r="AX135">
        <f t="shared" si="88"/>
        <v>0</v>
      </c>
      <c r="AZ135" s="1" t="str" cm="1">
        <f t="array" ref="AZ135">IF(INDEX(Utilities!135:135,$B$15)="","",INDEX(Utilities!135:135,$B$15))</f>
        <v/>
      </c>
      <c r="BA135" s="1" t="str" cm="1">
        <f t="array" ref="BA135">IF(INDEX(Utilities!135:135,$B$15 + 5)="","",INDEX(Utilities!135:135,$B$15 + 5))</f>
        <v/>
      </c>
      <c r="BC135">
        <f t="shared" si="124"/>
        <v>2145</v>
      </c>
      <c r="BD135">
        <f t="shared" si="110"/>
        <v>2040</v>
      </c>
      <c r="BE135" cm="1">
        <f t="array" ref="BE135">IF(BD135&gt;=MAX($D$3:$D$100),MAX($D$3:$D$100),IF(BC135&lt;$D$3,$D$3,INDEX($D$3:$D$100,MATCH(BC135,$D$3:$D$100)+1)))</f>
        <v>2040</v>
      </c>
      <c r="BF135">
        <f t="shared" si="111"/>
        <v>0.61919999999999997</v>
      </c>
      <c r="BG135">
        <f t="shared" si="112"/>
        <v>0.61919999999999997</v>
      </c>
      <c r="BH135">
        <f t="shared" si="113"/>
        <v>0.61919999999999997</v>
      </c>
      <c r="BI135" s="38">
        <f t="shared" si="114"/>
        <v>3266.2799999999997</v>
      </c>
      <c r="BJ135">
        <f t="shared" si="89"/>
        <v>0</v>
      </c>
      <c r="BL135" s="1" t="str" cm="1">
        <f t="array" ref="BL135">IF(INDEX(Utilities!135:135,$B$15)="","",INDEX(Utilities!135:135,$B$15))</f>
        <v/>
      </c>
      <c r="BM135" s="1" t="str" cm="1">
        <f t="array" ref="BM135">IF(INDEX(Utilities!135:135,$B$15 + 6)="","",INDEX(Utilities!135:135,$B$15 + 6))</f>
        <v/>
      </c>
      <c r="BO135">
        <f t="shared" si="125"/>
        <v>2145</v>
      </c>
      <c r="BP135">
        <f t="shared" si="115"/>
        <v>2040</v>
      </c>
      <c r="BQ135" cm="1">
        <f t="array" ref="BQ135">IF(BP135&gt;=MAX($D$3:$D$100),MAX($D$3:$D$100),IF(BO135&lt;$D$3,$D$3,INDEX($D$3:$D$100,MATCH(BO135,$D$3:$D$100)+1)))</f>
        <v>2040</v>
      </c>
      <c r="BR135">
        <f t="shared" si="116"/>
        <v>4.5396000000000001</v>
      </c>
      <c r="BS135">
        <f t="shared" si="117"/>
        <v>4.5396000000000001</v>
      </c>
      <c r="BT135">
        <f t="shared" si="118"/>
        <v>4.5396000000000001</v>
      </c>
      <c r="BU135" s="38">
        <f t="shared" si="119"/>
        <v>23946.39</v>
      </c>
      <c r="BV135">
        <f t="shared" si="90"/>
        <v>0</v>
      </c>
    </row>
    <row r="136" spans="7:74" x14ac:dyDescent="0.25">
      <c r="G136">
        <f t="shared" si="120"/>
        <v>2146</v>
      </c>
      <c r="H136">
        <f t="shared" si="91"/>
        <v>2040</v>
      </c>
      <c r="I136" cm="1">
        <f t="array" ref="I136">IF(H136&gt;=MAX($D$3:$D$100),MAX($D$3:$D$100),IF(G136&lt;$D$3,$D$3,INDEX($D$3:$D$100,MATCH(G136,$D$3:$D$100)+1)))</f>
        <v>2040</v>
      </c>
      <c r="J136">
        <f t="shared" si="92"/>
        <v>6.8040000000000003E-2</v>
      </c>
      <c r="K136">
        <f t="shared" si="93"/>
        <v>6.8040000000000003E-2</v>
      </c>
      <c r="L136">
        <f t="shared" si="94"/>
        <v>6.8040000000000003E-2</v>
      </c>
      <c r="M136" s="38">
        <f t="shared" si="84"/>
        <v>358.911</v>
      </c>
      <c r="N136">
        <f t="shared" si="85"/>
        <v>0</v>
      </c>
      <c r="P136" s="1" t="str" cm="1">
        <f t="array" ref="P136">IF(INDEX(Utilities!136:136,$B$15)="","",INDEX(Utilities!136:136,$B$15))</f>
        <v/>
      </c>
      <c r="Q136" s="1" t="str" cm="1">
        <f t="array" ref="Q136">IF(INDEX(Utilities!136:136,$B$15 + 2)="","",INDEX(Utilities!136:136,$B$15 + 2))</f>
        <v/>
      </c>
      <c r="S136">
        <f t="shared" si="121"/>
        <v>2146</v>
      </c>
      <c r="T136">
        <f t="shared" si="95"/>
        <v>2040</v>
      </c>
      <c r="U136" cm="1">
        <f t="array" ref="U136">IF(T136&gt;=MAX($D$3:$D$100),MAX($D$3:$D$100),IF(S136&lt;$D$3,$D$3,INDEX($D$3:$D$100,MATCH(S136,$D$3:$D$100)+1)))</f>
        <v>2040</v>
      </c>
      <c r="V136">
        <f t="shared" si="96"/>
        <v>4.5720000000000003E-5</v>
      </c>
      <c r="W136">
        <f t="shared" si="97"/>
        <v>4.5720000000000003E-5</v>
      </c>
      <c r="X136">
        <f t="shared" si="98"/>
        <v>4.5720000000000003E-5</v>
      </c>
      <c r="Y136" s="38">
        <f t="shared" si="99"/>
        <v>0.24117300000000003</v>
      </c>
      <c r="Z136">
        <f t="shared" si="86"/>
        <v>0</v>
      </c>
      <c r="AE136">
        <f t="shared" si="122"/>
        <v>2146</v>
      </c>
      <c r="AF136">
        <f t="shared" si="100"/>
        <v>2040</v>
      </c>
      <c r="AG136" cm="1">
        <f t="array" ref="AG136">IF(AF136&gt;=MAX($D$3:$D$100),MAX($D$3:$D$100),IF(AE136&lt;$D$3,$D$3,INDEX($D$3:$D$100,MATCH(AE136,$D$3:$D$100)+1)))</f>
        <v>2040</v>
      </c>
      <c r="AH136">
        <f t="shared" si="101"/>
        <v>4.572E-4</v>
      </c>
      <c r="AI136">
        <f t="shared" si="102"/>
        <v>4.572E-4</v>
      </c>
      <c r="AJ136">
        <f t="shared" si="103"/>
        <v>4.572E-4</v>
      </c>
      <c r="AK136" s="38">
        <f t="shared" si="104"/>
        <v>2.4117299999999999</v>
      </c>
      <c r="AL136">
        <f t="shared" si="87"/>
        <v>0</v>
      </c>
      <c r="AN136" s="1" t="str" cm="1">
        <f t="array" ref="AN136">IF(INDEX(Utilities!136:136,$B$15)="","",INDEX(Utilities!136:136,$B$15))</f>
        <v/>
      </c>
      <c r="AO136" s="1" t="str" cm="1">
        <f t="array" ref="AO136">IF(INDEX(Utilities!136:136,$B$15 + 4)="","",INDEX(Utilities!136:136,$B$15 + 4))</f>
        <v/>
      </c>
      <c r="AQ136">
        <f t="shared" si="123"/>
        <v>2146</v>
      </c>
      <c r="AR136">
        <f t="shared" si="105"/>
        <v>2040</v>
      </c>
      <c r="AS136" cm="1">
        <f t="array" ref="AS136">IF(AR136&gt;=MAX($D$3:$D$100),MAX($D$3:$D$100),IF(AQ136&lt;$D$3,$D$3,INDEX($D$3:$D$100,MATCH(AQ136,$D$3:$D$100)+1)))</f>
        <v>2040</v>
      </c>
      <c r="AT136">
        <f t="shared" si="106"/>
        <v>9.6840000000000001E-5</v>
      </c>
      <c r="AU136">
        <f t="shared" si="107"/>
        <v>9.6840000000000001E-5</v>
      </c>
      <c r="AV136">
        <f t="shared" si="108"/>
        <v>9.6840000000000001E-5</v>
      </c>
      <c r="AW136" s="38">
        <f t="shared" si="109"/>
        <v>0.51083100000000004</v>
      </c>
      <c r="AX136">
        <f t="shared" si="88"/>
        <v>0</v>
      </c>
      <c r="AZ136" s="1" t="str" cm="1">
        <f t="array" ref="AZ136">IF(INDEX(Utilities!136:136,$B$15)="","",INDEX(Utilities!136:136,$B$15))</f>
        <v/>
      </c>
      <c r="BA136" s="1" t="str" cm="1">
        <f t="array" ref="BA136">IF(INDEX(Utilities!136:136,$B$15 + 5)="","",INDEX(Utilities!136:136,$B$15 + 5))</f>
        <v/>
      </c>
      <c r="BC136">
        <f t="shared" si="124"/>
        <v>2146</v>
      </c>
      <c r="BD136">
        <f t="shared" si="110"/>
        <v>2040</v>
      </c>
      <c r="BE136" cm="1">
        <f t="array" ref="BE136">IF(BD136&gt;=MAX($D$3:$D$100),MAX($D$3:$D$100),IF(BC136&lt;$D$3,$D$3,INDEX($D$3:$D$100,MATCH(BC136,$D$3:$D$100)+1)))</f>
        <v>2040</v>
      </c>
      <c r="BF136">
        <f t="shared" si="111"/>
        <v>0.61919999999999997</v>
      </c>
      <c r="BG136">
        <f t="shared" si="112"/>
        <v>0.61919999999999997</v>
      </c>
      <c r="BH136">
        <f t="shared" si="113"/>
        <v>0.61919999999999997</v>
      </c>
      <c r="BI136" s="38">
        <f t="shared" si="114"/>
        <v>3266.2799999999997</v>
      </c>
      <c r="BJ136">
        <f t="shared" si="89"/>
        <v>0</v>
      </c>
      <c r="BL136" s="1" t="str" cm="1">
        <f t="array" ref="BL136">IF(INDEX(Utilities!136:136,$B$15)="","",INDEX(Utilities!136:136,$B$15))</f>
        <v/>
      </c>
      <c r="BM136" s="1" t="str" cm="1">
        <f t="array" ref="BM136">IF(INDEX(Utilities!136:136,$B$15 + 6)="","",INDEX(Utilities!136:136,$B$15 + 6))</f>
        <v/>
      </c>
      <c r="BO136">
        <f t="shared" si="125"/>
        <v>2146</v>
      </c>
      <c r="BP136">
        <f t="shared" si="115"/>
        <v>2040</v>
      </c>
      <c r="BQ136" cm="1">
        <f t="array" ref="BQ136">IF(BP136&gt;=MAX($D$3:$D$100),MAX($D$3:$D$100),IF(BO136&lt;$D$3,$D$3,INDEX($D$3:$D$100,MATCH(BO136,$D$3:$D$100)+1)))</f>
        <v>2040</v>
      </c>
      <c r="BR136">
        <f t="shared" si="116"/>
        <v>4.5396000000000001</v>
      </c>
      <c r="BS136">
        <f t="shared" si="117"/>
        <v>4.5396000000000001</v>
      </c>
      <c r="BT136">
        <f t="shared" si="118"/>
        <v>4.5396000000000001</v>
      </c>
      <c r="BU136" s="38">
        <f t="shared" si="119"/>
        <v>23946.39</v>
      </c>
      <c r="BV136">
        <f t="shared" si="90"/>
        <v>0</v>
      </c>
    </row>
    <row r="137" spans="7:74" x14ac:dyDescent="0.25">
      <c r="G137">
        <f t="shared" si="120"/>
        <v>2147</v>
      </c>
      <c r="H137">
        <f t="shared" si="91"/>
        <v>2040</v>
      </c>
      <c r="I137" cm="1">
        <f t="array" ref="I137">IF(H137&gt;=MAX($D$3:$D$100),MAX($D$3:$D$100),IF(G137&lt;$D$3,$D$3,INDEX($D$3:$D$100,MATCH(G137,$D$3:$D$100)+1)))</f>
        <v>2040</v>
      </c>
      <c r="J137">
        <f t="shared" si="92"/>
        <v>6.8040000000000003E-2</v>
      </c>
      <c r="K137">
        <f t="shared" si="93"/>
        <v>6.8040000000000003E-2</v>
      </c>
      <c r="L137">
        <f t="shared" si="94"/>
        <v>6.8040000000000003E-2</v>
      </c>
      <c r="M137" s="38">
        <f t="shared" si="84"/>
        <v>358.911</v>
      </c>
      <c r="N137">
        <f t="shared" si="85"/>
        <v>0</v>
      </c>
      <c r="P137" s="1" t="str" cm="1">
        <f t="array" ref="P137">IF(INDEX(Utilities!137:137,$B$15)="","",INDEX(Utilities!137:137,$B$15))</f>
        <v/>
      </c>
      <c r="Q137" s="1" t="str" cm="1">
        <f t="array" ref="Q137">IF(INDEX(Utilities!137:137,$B$15 + 2)="","",INDEX(Utilities!137:137,$B$15 + 2))</f>
        <v/>
      </c>
      <c r="S137">
        <f t="shared" si="121"/>
        <v>2147</v>
      </c>
      <c r="T137">
        <f t="shared" si="95"/>
        <v>2040</v>
      </c>
      <c r="U137" cm="1">
        <f t="array" ref="U137">IF(T137&gt;=MAX($D$3:$D$100),MAX($D$3:$D$100),IF(S137&lt;$D$3,$D$3,INDEX($D$3:$D$100,MATCH(S137,$D$3:$D$100)+1)))</f>
        <v>2040</v>
      </c>
      <c r="V137">
        <f t="shared" si="96"/>
        <v>4.5720000000000003E-5</v>
      </c>
      <c r="W137">
        <f t="shared" si="97"/>
        <v>4.5720000000000003E-5</v>
      </c>
      <c r="X137">
        <f t="shared" si="98"/>
        <v>4.5720000000000003E-5</v>
      </c>
      <c r="Y137" s="38">
        <f t="shared" si="99"/>
        <v>0.24117300000000003</v>
      </c>
      <c r="Z137">
        <f t="shared" si="86"/>
        <v>0</v>
      </c>
      <c r="AE137">
        <f t="shared" si="122"/>
        <v>2147</v>
      </c>
      <c r="AF137">
        <f t="shared" si="100"/>
        <v>2040</v>
      </c>
      <c r="AG137" cm="1">
        <f t="array" ref="AG137">IF(AF137&gt;=MAX($D$3:$D$100),MAX($D$3:$D$100),IF(AE137&lt;$D$3,$D$3,INDEX($D$3:$D$100,MATCH(AE137,$D$3:$D$100)+1)))</f>
        <v>2040</v>
      </c>
      <c r="AH137">
        <f t="shared" si="101"/>
        <v>4.572E-4</v>
      </c>
      <c r="AI137">
        <f t="shared" si="102"/>
        <v>4.572E-4</v>
      </c>
      <c r="AJ137">
        <f t="shared" si="103"/>
        <v>4.572E-4</v>
      </c>
      <c r="AK137" s="38">
        <f t="shared" si="104"/>
        <v>2.4117299999999999</v>
      </c>
      <c r="AL137">
        <f t="shared" si="87"/>
        <v>0</v>
      </c>
      <c r="AN137" s="1" t="str" cm="1">
        <f t="array" ref="AN137">IF(INDEX(Utilities!137:137,$B$15)="","",INDEX(Utilities!137:137,$B$15))</f>
        <v/>
      </c>
      <c r="AO137" s="1" t="str" cm="1">
        <f t="array" ref="AO137">IF(INDEX(Utilities!137:137,$B$15 + 4)="","",INDEX(Utilities!137:137,$B$15 + 4))</f>
        <v/>
      </c>
      <c r="AQ137">
        <f t="shared" si="123"/>
        <v>2147</v>
      </c>
      <c r="AR137">
        <f t="shared" si="105"/>
        <v>2040</v>
      </c>
      <c r="AS137" cm="1">
        <f t="array" ref="AS137">IF(AR137&gt;=MAX($D$3:$D$100),MAX($D$3:$D$100),IF(AQ137&lt;$D$3,$D$3,INDEX($D$3:$D$100,MATCH(AQ137,$D$3:$D$100)+1)))</f>
        <v>2040</v>
      </c>
      <c r="AT137">
        <f t="shared" si="106"/>
        <v>9.6840000000000001E-5</v>
      </c>
      <c r="AU137">
        <f t="shared" si="107"/>
        <v>9.6840000000000001E-5</v>
      </c>
      <c r="AV137">
        <f t="shared" si="108"/>
        <v>9.6840000000000001E-5</v>
      </c>
      <c r="AW137" s="38">
        <f t="shared" si="109"/>
        <v>0.51083100000000004</v>
      </c>
      <c r="AX137">
        <f t="shared" si="88"/>
        <v>0</v>
      </c>
      <c r="AZ137" s="1" t="str" cm="1">
        <f t="array" ref="AZ137">IF(INDEX(Utilities!137:137,$B$15)="","",INDEX(Utilities!137:137,$B$15))</f>
        <v/>
      </c>
      <c r="BA137" s="1" t="str" cm="1">
        <f t="array" ref="BA137">IF(INDEX(Utilities!137:137,$B$15 + 5)="","",INDEX(Utilities!137:137,$B$15 + 5))</f>
        <v/>
      </c>
      <c r="BC137">
        <f t="shared" si="124"/>
        <v>2147</v>
      </c>
      <c r="BD137">
        <f t="shared" si="110"/>
        <v>2040</v>
      </c>
      <c r="BE137" cm="1">
        <f t="array" ref="BE137">IF(BD137&gt;=MAX($D$3:$D$100),MAX($D$3:$D$100),IF(BC137&lt;$D$3,$D$3,INDEX($D$3:$D$100,MATCH(BC137,$D$3:$D$100)+1)))</f>
        <v>2040</v>
      </c>
      <c r="BF137">
        <f t="shared" si="111"/>
        <v>0.61919999999999997</v>
      </c>
      <c r="BG137">
        <f t="shared" si="112"/>
        <v>0.61919999999999997</v>
      </c>
      <c r="BH137">
        <f t="shared" si="113"/>
        <v>0.61919999999999997</v>
      </c>
      <c r="BI137" s="38">
        <f t="shared" si="114"/>
        <v>3266.2799999999997</v>
      </c>
      <c r="BJ137">
        <f t="shared" si="89"/>
        <v>0</v>
      </c>
      <c r="BL137" s="1" t="str" cm="1">
        <f t="array" ref="BL137">IF(INDEX(Utilities!137:137,$B$15)="","",INDEX(Utilities!137:137,$B$15))</f>
        <v/>
      </c>
      <c r="BM137" s="1" t="str" cm="1">
        <f t="array" ref="BM137">IF(INDEX(Utilities!137:137,$B$15 + 6)="","",INDEX(Utilities!137:137,$B$15 + 6))</f>
        <v/>
      </c>
      <c r="BO137">
        <f t="shared" si="125"/>
        <v>2147</v>
      </c>
      <c r="BP137">
        <f t="shared" si="115"/>
        <v>2040</v>
      </c>
      <c r="BQ137" cm="1">
        <f t="array" ref="BQ137">IF(BP137&gt;=MAX($D$3:$D$100),MAX($D$3:$D$100),IF(BO137&lt;$D$3,$D$3,INDEX($D$3:$D$100,MATCH(BO137,$D$3:$D$100)+1)))</f>
        <v>2040</v>
      </c>
      <c r="BR137">
        <f t="shared" si="116"/>
        <v>4.5396000000000001</v>
      </c>
      <c r="BS137">
        <f t="shared" si="117"/>
        <v>4.5396000000000001</v>
      </c>
      <c r="BT137">
        <f t="shared" si="118"/>
        <v>4.5396000000000001</v>
      </c>
      <c r="BU137" s="38">
        <f t="shared" si="119"/>
        <v>23946.39</v>
      </c>
      <c r="BV137">
        <f t="shared" si="90"/>
        <v>0</v>
      </c>
    </row>
    <row r="138" spans="7:74" x14ac:dyDescent="0.25">
      <c r="G138">
        <f t="shared" si="120"/>
        <v>2148</v>
      </c>
      <c r="H138">
        <f t="shared" si="91"/>
        <v>2040</v>
      </c>
      <c r="I138" cm="1">
        <f t="array" ref="I138">IF(H138&gt;=MAX($D$3:$D$100),MAX($D$3:$D$100),IF(G138&lt;$D$3,$D$3,INDEX($D$3:$D$100,MATCH(G138,$D$3:$D$100)+1)))</f>
        <v>2040</v>
      </c>
      <c r="J138">
        <f t="shared" si="92"/>
        <v>6.8040000000000003E-2</v>
      </c>
      <c r="K138">
        <f t="shared" si="93"/>
        <v>6.8040000000000003E-2</v>
      </c>
      <c r="L138">
        <f t="shared" si="94"/>
        <v>6.8040000000000003E-2</v>
      </c>
      <c r="M138" s="38">
        <f t="shared" si="84"/>
        <v>358.911</v>
      </c>
      <c r="N138">
        <f t="shared" si="85"/>
        <v>0</v>
      </c>
      <c r="P138" s="1" t="str" cm="1">
        <f t="array" ref="P138">IF(INDEX(Utilities!138:138,$B$15)="","",INDEX(Utilities!138:138,$B$15))</f>
        <v/>
      </c>
      <c r="Q138" s="1" t="str" cm="1">
        <f t="array" ref="Q138">IF(INDEX(Utilities!138:138,$B$15 + 2)="","",INDEX(Utilities!138:138,$B$15 + 2))</f>
        <v/>
      </c>
      <c r="S138">
        <f t="shared" si="121"/>
        <v>2148</v>
      </c>
      <c r="T138">
        <f t="shared" si="95"/>
        <v>2040</v>
      </c>
      <c r="U138" cm="1">
        <f t="array" ref="U138">IF(T138&gt;=MAX($D$3:$D$100),MAX($D$3:$D$100),IF(S138&lt;$D$3,$D$3,INDEX($D$3:$D$100,MATCH(S138,$D$3:$D$100)+1)))</f>
        <v>2040</v>
      </c>
      <c r="V138">
        <f t="shared" si="96"/>
        <v>4.5720000000000003E-5</v>
      </c>
      <c r="W138">
        <f t="shared" si="97"/>
        <v>4.5720000000000003E-5</v>
      </c>
      <c r="X138">
        <f t="shared" si="98"/>
        <v>4.5720000000000003E-5</v>
      </c>
      <c r="Y138" s="38">
        <f t="shared" si="99"/>
        <v>0.24117300000000003</v>
      </c>
      <c r="Z138">
        <f t="shared" si="86"/>
        <v>0</v>
      </c>
      <c r="AE138">
        <f t="shared" si="122"/>
        <v>2148</v>
      </c>
      <c r="AF138">
        <f t="shared" si="100"/>
        <v>2040</v>
      </c>
      <c r="AG138" cm="1">
        <f t="array" ref="AG138">IF(AF138&gt;=MAX($D$3:$D$100),MAX($D$3:$D$100),IF(AE138&lt;$D$3,$D$3,INDEX($D$3:$D$100,MATCH(AE138,$D$3:$D$100)+1)))</f>
        <v>2040</v>
      </c>
      <c r="AH138">
        <f t="shared" si="101"/>
        <v>4.572E-4</v>
      </c>
      <c r="AI138">
        <f t="shared" si="102"/>
        <v>4.572E-4</v>
      </c>
      <c r="AJ138">
        <f t="shared" si="103"/>
        <v>4.572E-4</v>
      </c>
      <c r="AK138" s="38">
        <f t="shared" si="104"/>
        <v>2.4117299999999999</v>
      </c>
      <c r="AL138">
        <f t="shared" si="87"/>
        <v>0</v>
      </c>
      <c r="AN138" s="1" t="str" cm="1">
        <f t="array" ref="AN138">IF(INDEX(Utilities!138:138,$B$15)="","",INDEX(Utilities!138:138,$B$15))</f>
        <v/>
      </c>
      <c r="AO138" s="1" t="str" cm="1">
        <f t="array" ref="AO138">IF(INDEX(Utilities!138:138,$B$15 + 4)="","",INDEX(Utilities!138:138,$B$15 + 4))</f>
        <v/>
      </c>
      <c r="AQ138">
        <f t="shared" si="123"/>
        <v>2148</v>
      </c>
      <c r="AR138">
        <f t="shared" si="105"/>
        <v>2040</v>
      </c>
      <c r="AS138" cm="1">
        <f t="array" ref="AS138">IF(AR138&gt;=MAX($D$3:$D$100),MAX($D$3:$D$100),IF(AQ138&lt;$D$3,$D$3,INDEX($D$3:$D$100,MATCH(AQ138,$D$3:$D$100)+1)))</f>
        <v>2040</v>
      </c>
      <c r="AT138">
        <f t="shared" si="106"/>
        <v>9.6840000000000001E-5</v>
      </c>
      <c r="AU138">
        <f t="shared" si="107"/>
        <v>9.6840000000000001E-5</v>
      </c>
      <c r="AV138">
        <f t="shared" si="108"/>
        <v>9.6840000000000001E-5</v>
      </c>
      <c r="AW138" s="38">
        <f t="shared" si="109"/>
        <v>0.51083100000000004</v>
      </c>
      <c r="AX138">
        <f t="shared" si="88"/>
        <v>0</v>
      </c>
      <c r="AZ138" s="1" t="str" cm="1">
        <f t="array" ref="AZ138">IF(INDEX(Utilities!138:138,$B$15)="","",INDEX(Utilities!138:138,$B$15))</f>
        <v/>
      </c>
      <c r="BA138" s="1" t="str" cm="1">
        <f t="array" ref="BA138">IF(INDEX(Utilities!138:138,$B$15 + 5)="","",INDEX(Utilities!138:138,$B$15 + 5))</f>
        <v/>
      </c>
      <c r="BC138">
        <f t="shared" si="124"/>
        <v>2148</v>
      </c>
      <c r="BD138">
        <f t="shared" si="110"/>
        <v>2040</v>
      </c>
      <c r="BE138" cm="1">
        <f t="array" ref="BE138">IF(BD138&gt;=MAX($D$3:$D$100),MAX($D$3:$D$100),IF(BC138&lt;$D$3,$D$3,INDEX($D$3:$D$100,MATCH(BC138,$D$3:$D$100)+1)))</f>
        <v>2040</v>
      </c>
      <c r="BF138">
        <f t="shared" si="111"/>
        <v>0.61919999999999997</v>
      </c>
      <c r="BG138">
        <f t="shared" si="112"/>
        <v>0.61919999999999997</v>
      </c>
      <c r="BH138">
        <f t="shared" si="113"/>
        <v>0.61919999999999997</v>
      </c>
      <c r="BI138" s="38">
        <f t="shared" si="114"/>
        <v>3266.2799999999997</v>
      </c>
      <c r="BJ138">
        <f t="shared" si="89"/>
        <v>0</v>
      </c>
      <c r="BL138" s="1" t="str" cm="1">
        <f t="array" ref="BL138">IF(INDEX(Utilities!138:138,$B$15)="","",INDEX(Utilities!138:138,$B$15))</f>
        <v/>
      </c>
      <c r="BM138" s="1" t="str" cm="1">
        <f t="array" ref="BM138">IF(INDEX(Utilities!138:138,$B$15 + 6)="","",INDEX(Utilities!138:138,$B$15 + 6))</f>
        <v/>
      </c>
      <c r="BO138">
        <f t="shared" si="125"/>
        <v>2148</v>
      </c>
      <c r="BP138">
        <f t="shared" si="115"/>
        <v>2040</v>
      </c>
      <c r="BQ138" cm="1">
        <f t="array" ref="BQ138">IF(BP138&gt;=MAX($D$3:$D$100),MAX($D$3:$D$100),IF(BO138&lt;$D$3,$D$3,INDEX($D$3:$D$100,MATCH(BO138,$D$3:$D$100)+1)))</f>
        <v>2040</v>
      </c>
      <c r="BR138">
        <f t="shared" si="116"/>
        <v>4.5396000000000001</v>
      </c>
      <c r="BS138">
        <f t="shared" si="117"/>
        <v>4.5396000000000001</v>
      </c>
      <c r="BT138">
        <f t="shared" si="118"/>
        <v>4.5396000000000001</v>
      </c>
      <c r="BU138" s="38">
        <f t="shared" si="119"/>
        <v>23946.39</v>
      </c>
      <c r="BV138">
        <f t="shared" si="90"/>
        <v>0</v>
      </c>
    </row>
    <row r="139" spans="7:74" x14ac:dyDescent="0.25">
      <c r="G139">
        <f t="shared" si="120"/>
        <v>2149</v>
      </c>
      <c r="H139">
        <f t="shared" si="91"/>
        <v>2040</v>
      </c>
      <c r="I139" cm="1">
        <f t="array" ref="I139">IF(H139&gt;=MAX($D$3:$D$100),MAX($D$3:$D$100),IF(G139&lt;$D$3,$D$3,INDEX($D$3:$D$100,MATCH(G139,$D$3:$D$100)+1)))</f>
        <v>2040</v>
      </c>
      <c r="J139">
        <f t="shared" si="92"/>
        <v>6.8040000000000003E-2</v>
      </c>
      <c r="K139">
        <f t="shared" si="93"/>
        <v>6.8040000000000003E-2</v>
      </c>
      <c r="L139">
        <f t="shared" si="94"/>
        <v>6.8040000000000003E-2</v>
      </c>
      <c r="M139" s="38">
        <f t="shared" si="84"/>
        <v>358.911</v>
      </c>
      <c r="N139">
        <f t="shared" si="85"/>
        <v>0</v>
      </c>
      <c r="P139" s="1" t="str" cm="1">
        <f t="array" ref="P139">IF(INDEX(Utilities!139:139,$B$15)="","",INDEX(Utilities!139:139,$B$15))</f>
        <v/>
      </c>
      <c r="Q139" s="1" t="str" cm="1">
        <f t="array" ref="Q139">IF(INDEX(Utilities!139:139,$B$15 + 2)="","",INDEX(Utilities!139:139,$B$15 + 2))</f>
        <v/>
      </c>
      <c r="S139">
        <f t="shared" si="121"/>
        <v>2149</v>
      </c>
      <c r="T139">
        <f t="shared" si="95"/>
        <v>2040</v>
      </c>
      <c r="U139" cm="1">
        <f t="array" ref="U139">IF(T139&gt;=MAX($D$3:$D$100),MAX($D$3:$D$100),IF(S139&lt;$D$3,$D$3,INDEX($D$3:$D$100,MATCH(S139,$D$3:$D$100)+1)))</f>
        <v>2040</v>
      </c>
      <c r="V139">
        <f t="shared" si="96"/>
        <v>4.5720000000000003E-5</v>
      </c>
      <c r="W139">
        <f t="shared" si="97"/>
        <v>4.5720000000000003E-5</v>
      </c>
      <c r="X139">
        <f t="shared" si="98"/>
        <v>4.5720000000000003E-5</v>
      </c>
      <c r="Y139" s="38">
        <f t="shared" si="99"/>
        <v>0.24117300000000003</v>
      </c>
      <c r="Z139">
        <f t="shared" si="86"/>
        <v>0</v>
      </c>
      <c r="AE139">
        <f t="shared" si="122"/>
        <v>2149</v>
      </c>
      <c r="AF139">
        <f t="shared" si="100"/>
        <v>2040</v>
      </c>
      <c r="AG139" cm="1">
        <f t="array" ref="AG139">IF(AF139&gt;=MAX($D$3:$D$100),MAX($D$3:$D$100),IF(AE139&lt;$D$3,$D$3,INDEX($D$3:$D$100,MATCH(AE139,$D$3:$D$100)+1)))</f>
        <v>2040</v>
      </c>
      <c r="AH139">
        <f t="shared" si="101"/>
        <v>4.572E-4</v>
      </c>
      <c r="AI139">
        <f t="shared" si="102"/>
        <v>4.572E-4</v>
      </c>
      <c r="AJ139">
        <f t="shared" si="103"/>
        <v>4.572E-4</v>
      </c>
      <c r="AK139" s="38">
        <f t="shared" si="104"/>
        <v>2.4117299999999999</v>
      </c>
      <c r="AL139">
        <f t="shared" si="87"/>
        <v>0</v>
      </c>
      <c r="AN139" s="1" t="str" cm="1">
        <f t="array" ref="AN139">IF(INDEX(Utilities!139:139,$B$15)="","",INDEX(Utilities!139:139,$B$15))</f>
        <v/>
      </c>
      <c r="AO139" s="1" t="str" cm="1">
        <f t="array" ref="AO139">IF(INDEX(Utilities!139:139,$B$15 + 4)="","",INDEX(Utilities!139:139,$B$15 + 4))</f>
        <v/>
      </c>
      <c r="AQ139">
        <f t="shared" si="123"/>
        <v>2149</v>
      </c>
      <c r="AR139">
        <f t="shared" si="105"/>
        <v>2040</v>
      </c>
      <c r="AS139" cm="1">
        <f t="array" ref="AS139">IF(AR139&gt;=MAX($D$3:$D$100),MAX($D$3:$D$100),IF(AQ139&lt;$D$3,$D$3,INDEX($D$3:$D$100,MATCH(AQ139,$D$3:$D$100)+1)))</f>
        <v>2040</v>
      </c>
      <c r="AT139">
        <f t="shared" si="106"/>
        <v>9.6840000000000001E-5</v>
      </c>
      <c r="AU139">
        <f t="shared" si="107"/>
        <v>9.6840000000000001E-5</v>
      </c>
      <c r="AV139">
        <f t="shared" si="108"/>
        <v>9.6840000000000001E-5</v>
      </c>
      <c r="AW139" s="38">
        <f t="shared" si="109"/>
        <v>0.51083100000000004</v>
      </c>
      <c r="AX139">
        <f t="shared" si="88"/>
        <v>0</v>
      </c>
      <c r="AZ139" s="1" t="str" cm="1">
        <f t="array" ref="AZ139">IF(INDEX(Utilities!139:139,$B$15)="","",INDEX(Utilities!139:139,$B$15))</f>
        <v/>
      </c>
      <c r="BA139" s="1" t="str" cm="1">
        <f t="array" ref="BA139">IF(INDEX(Utilities!139:139,$B$15 + 5)="","",INDEX(Utilities!139:139,$B$15 + 5))</f>
        <v/>
      </c>
      <c r="BC139">
        <f t="shared" si="124"/>
        <v>2149</v>
      </c>
      <c r="BD139">
        <f t="shared" si="110"/>
        <v>2040</v>
      </c>
      <c r="BE139" cm="1">
        <f t="array" ref="BE139">IF(BD139&gt;=MAX($D$3:$D$100),MAX($D$3:$D$100),IF(BC139&lt;$D$3,$D$3,INDEX($D$3:$D$100,MATCH(BC139,$D$3:$D$100)+1)))</f>
        <v>2040</v>
      </c>
      <c r="BF139">
        <f t="shared" si="111"/>
        <v>0.61919999999999997</v>
      </c>
      <c r="BG139">
        <f t="shared" si="112"/>
        <v>0.61919999999999997</v>
      </c>
      <c r="BH139">
        <f t="shared" si="113"/>
        <v>0.61919999999999997</v>
      </c>
      <c r="BI139" s="38">
        <f t="shared" si="114"/>
        <v>3266.2799999999997</v>
      </c>
      <c r="BJ139">
        <f t="shared" si="89"/>
        <v>0</v>
      </c>
      <c r="BL139" s="1" t="str" cm="1">
        <f t="array" ref="BL139">IF(INDEX(Utilities!139:139,$B$15)="","",INDEX(Utilities!139:139,$B$15))</f>
        <v/>
      </c>
      <c r="BM139" s="1" t="str" cm="1">
        <f t="array" ref="BM139">IF(INDEX(Utilities!139:139,$B$15 + 6)="","",INDEX(Utilities!139:139,$B$15 + 6))</f>
        <v/>
      </c>
      <c r="BO139">
        <f t="shared" si="125"/>
        <v>2149</v>
      </c>
      <c r="BP139">
        <f t="shared" si="115"/>
        <v>2040</v>
      </c>
      <c r="BQ139" cm="1">
        <f t="array" ref="BQ139">IF(BP139&gt;=MAX($D$3:$D$100),MAX($D$3:$D$100),IF(BO139&lt;$D$3,$D$3,INDEX($D$3:$D$100,MATCH(BO139,$D$3:$D$100)+1)))</f>
        <v>2040</v>
      </c>
      <c r="BR139">
        <f t="shared" si="116"/>
        <v>4.5396000000000001</v>
      </c>
      <c r="BS139">
        <f t="shared" si="117"/>
        <v>4.5396000000000001</v>
      </c>
      <c r="BT139">
        <f t="shared" si="118"/>
        <v>4.5396000000000001</v>
      </c>
      <c r="BU139" s="38">
        <f t="shared" si="119"/>
        <v>23946.39</v>
      </c>
      <c r="BV139">
        <f t="shared" si="90"/>
        <v>0</v>
      </c>
    </row>
    <row r="140" spans="7:74" x14ac:dyDescent="0.25">
      <c r="G140">
        <f t="shared" si="120"/>
        <v>2150</v>
      </c>
      <c r="H140">
        <f t="shared" si="91"/>
        <v>2040</v>
      </c>
      <c r="I140" cm="1">
        <f t="array" ref="I140">IF(H140&gt;=MAX($D$3:$D$100),MAX($D$3:$D$100),IF(G140&lt;$D$3,$D$3,INDEX($D$3:$D$100,MATCH(G140,$D$3:$D$100)+1)))</f>
        <v>2040</v>
      </c>
      <c r="J140">
        <f t="shared" si="92"/>
        <v>6.8040000000000003E-2</v>
      </c>
      <c r="K140">
        <f t="shared" si="93"/>
        <v>6.8040000000000003E-2</v>
      </c>
      <c r="L140">
        <f t="shared" si="94"/>
        <v>6.8040000000000003E-2</v>
      </c>
      <c r="M140" s="38">
        <f t="shared" si="84"/>
        <v>358.911</v>
      </c>
      <c r="N140">
        <f t="shared" si="85"/>
        <v>0</v>
      </c>
      <c r="P140" s="1" t="str" cm="1">
        <f t="array" ref="P140">IF(INDEX(Utilities!140:140,$B$15)="","",INDEX(Utilities!140:140,$B$15))</f>
        <v/>
      </c>
      <c r="Q140" s="1" t="str" cm="1">
        <f t="array" ref="Q140">IF(INDEX(Utilities!140:140,$B$15 + 2)="","",INDEX(Utilities!140:140,$B$15 + 2))</f>
        <v/>
      </c>
      <c r="S140">
        <f t="shared" si="121"/>
        <v>2150</v>
      </c>
      <c r="T140">
        <f t="shared" si="95"/>
        <v>2040</v>
      </c>
      <c r="U140" cm="1">
        <f t="array" ref="U140">IF(T140&gt;=MAX($D$3:$D$100),MAX($D$3:$D$100),IF(S140&lt;$D$3,$D$3,INDEX($D$3:$D$100,MATCH(S140,$D$3:$D$100)+1)))</f>
        <v>2040</v>
      </c>
      <c r="V140">
        <f t="shared" si="96"/>
        <v>4.5720000000000003E-5</v>
      </c>
      <c r="W140">
        <f t="shared" si="97"/>
        <v>4.5720000000000003E-5</v>
      </c>
      <c r="X140">
        <f t="shared" si="98"/>
        <v>4.5720000000000003E-5</v>
      </c>
      <c r="Y140" s="38">
        <f t="shared" si="99"/>
        <v>0.24117300000000003</v>
      </c>
      <c r="Z140">
        <f t="shared" si="86"/>
        <v>0</v>
      </c>
      <c r="AE140">
        <f t="shared" si="122"/>
        <v>2150</v>
      </c>
      <c r="AF140">
        <f t="shared" si="100"/>
        <v>2040</v>
      </c>
      <c r="AG140" cm="1">
        <f t="array" ref="AG140">IF(AF140&gt;=MAX($D$3:$D$100),MAX($D$3:$D$100),IF(AE140&lt;$D$3,$D$3,INDEX($D$3:$D$100,MATCH(AE140,$D$3:$D$100)+1)))</f>
        <v>2040</v>
      </c>
      <c r="AH140">
        <f t="shared" si="101"/>
        <v>4.572E-4</v>
      </c>
      <c r="AI140">
        <f t="shared" si="102"/>
        <v>4.572E-4</v>
      </c>
      <c r="AJ140">
        <f t="shared" si="103"/>
        <v>4.572E-4</v>
      </c>
      <c r="AK140" s="38">
        <f t="shared" si="104"/>
        <v>2.4117299999999999</v>
      </c>
      <c r="AL140">
        <f t="shared" si="87"/>
        <v>0</v>
      </c>
      <c r="AN140" s="1" t="str" cm="1">
        <f t="array" ref="AN140">IF(INDEX(Utilities!140:140,$B$15)="","",INDEX(Utilities!140:140,$B$15))</f>
        <v/>
      </c>
      <c r="AO140" s="1" t="str" cm="1">
        <f t="array" ref="AO140">IF(INDEX(Utilities!140:140,$B$15 + 4)="","",INDEX(Utilities!140:140,$B$15 + 4))</f>
        <v/>
      </c>
      <c r="AQ140">
        <f t="shared" si="123"/>
        <v>2150</v>
      </c>
      <c r="AR140">
        <f t="shared" si="105"/>
        <v>2040</v>
      </c>
      <c r="AS140" cm="1">
        <f t="array" ref="AS140">IF(AR140&gt;=MAX($D$3:$D$100),MAX($D$3:$D$100),IF(AQ140&lt;$D$3,$D$3,INDEX($D$3:$D$100,MATCH(AQ140,$D$3:$D$100)+1)))</f>
        <v>2040</v>
      </c>
      <c r="AT140">
        <f t="shared" si="106"/>
        <v>9.6840000000000001E-5</v>
      </c>
      <c r="AU140">
        <f t="shared" si="107"/>
        <v>9.6840000000000001E-5</v>
      </c>
      <c r="AV140">
        <f t="shared" si="108"/>
        <v>9.6840000000000001E-5</v>
      </c>
      <c r="AW140" s="38">
        <f t="shared" si="109"/>
        <v>0.51083100000000004</v>
      </c>
      <c r="AX140">
        <f t="shared" si="88"/>
        <v>0</v>
      </c>
      <c r="AZ140" s="1" t="str" cm="1">
        <f t="array" ref="AZ140">IF(INDEX(Utilities!140:140,$B$15)="","",INDEX(Utilities!140:140,$B$15))</f>
        <v/>
      </c>
      <c r="BA140" s="1" t="str" cm="1">
        <f t="array" ref="BA140">IF(INDEX(Utilities!140:140,$B$15 + 5)="","",INDEX(Utilities!140:140,$B$15 + 5))</f>
        <v/>
      </c>
      <c r="BC140">
        <f t="shared" si="124"/>
        <v>2150</v>
      </c>
      <c r="BD140">
        <f t="shared" si="110"/>
        <v>2040</v>
      </c>
      <c r="BE140" cm="1">
        <f t="array" ref="BE140">IF(BD140&gt;=MAX($D$3:$D$100),MAX($D$3:$D$100),IF(BC140&lt;$D$3,$D$3,INDEX($D$3:$D$100,MATCH(BC140,$D$3:$D$100)+1)))</f>
        <v>2040</v>
      </c>
      <c r="BF140">
        <f t="shared" si="111"/>
        <v>0.61919999999999997</v>
      </c>
      <c r="BG140">
        <f t="shared" si="112"/>
        <v>0.61919999999999997</v>
      </c>
      <c r="BH140">
        <f t="shared" si="113"/>
        <v>0.61919999999999997</v>
      </c>
      <c r="BI140" s="38">
        <f t="shared" si="114"/>
        <v>3266.2799999999997</v>
      </c>
      <c r="BJ140">
        <f t="shared" si="89"/>
        <v>0</v>
      </c>
      <c r="BL140" s="1" t="str" cm="1">
        <f t="array" ref="BL140">IF(INDEX(Utilities!140:140,$B$15)="","",INDEX(Utilities!140:140,$B$15))</f>
        <v/>
      </c>
      <c r="BM140" s="1" t="str" cm="1">
        <f t="array" ref="BM140">IF(INDEX(Utilities!140:140,$B$15 + 6)="","",INDEX(Utilities!140:140,$B$15 + 6))</f>
        <v/>
      </c>
      <c r="BO140">
        <f t="shared" si="125"/>
        <v>2150</v>
      </c>
      <c r="BP140">
        <f t="shared" si="115"/>
        <v>2040</v>
      </c>
      <c r="BQ140" cm="1">
        <f t="array" ref="BQ140">IF(BP140&gt;=MAX($D$3:$D$100),MAX($D$3:$D$100),IF(BO140&lt;$D$3,$D$3,INDEX($D$3:$D$100,MATCH(BO140,$D$3:$D$100)+1)))</f>
        <v>2040</v>
      </c>
      <c r="BR140">
        <f t="shared" si="116"/>
        <v>4.5396000000000001</v>
      </c>
      <c r="BS140">
        <f t="shared" si="117"/>
        <v>4.5396000000000001</v>
      </c>
      <c r="BT140">
        <f t="shared" si="118"/>
        <v>4.5396000000000001</v>
      </c>
      <c r="BU140" s="38">
        <f t="shared" si="119"/>
        <v>23946.39</v>
      </c>
      <c r="BV140">
        <f t="shared" si="90"/>
        <v>0</v>
      </c>
    </row>
    <row r="141" spans="7:74" x14ac:dyDescent="0.25">
      <c r="G141">
        <f t="shared" si="120"/>
        <v>2151</v>
      </c>
      <c r="H141">
        <f t="shared" si="91"/>
        <v>2040</v>
      </c>
      <c r="I141" cm="1">
        <f t="array" ref="I141">IF(H141&gt;=MAX($D$3:$D$100),MAX($D$3:$D$100),IF(G141&lt;$D$3,$D$3,INDEX($D$3:$D$100,MATCH(G141,$D$3:$D$100)+1)))</f>
        <v>2040</v>
      </c>
      <c r="J141">
        <f t="shared" si="92"/>
        <v>6.8040000000000003E-2</v>
      </c>
      <c r="K141">
        <f t="shared" si="93"/>
        <v>6.8040000000000003E-2</v>
      </c>
      <c r="L141">
        <f t="shared" si="94"/>
        <v>6.8040000000000003E-2</v>
      </c>
      <c r="M141" s="38">
        <f t="shared" si="84"/>
        <v>358.911</v>
      </c>
      <c r="N141">
        <f t="shared" si="85"/>
        <v>0</v>
      </c>
      <c r="P141" s="1" t="str" cm="1">
        <f t="array" ref="P141">IF(INDEX(Utilities!141:141,$B$15)="","",INDEX(Utilities!141:141,$B$15))</f>
        <v/>
      </c>
      <c r="Q141" s="1" t="str" cm="1">
        <f t="array" ref="Q141">IF(INDEX(Utilities!141:141,$B$15 + 2)="","",INDEX(Utilities!141:141,$B$15 + 2))</f>
        <v/>
      </c>
      <c r="S141">
        <f t="shared" si="121"/>
        <v>2151</v>
      </c>
      <c r="T141">
        <f t="shared" si="95"/>
        <v>2040</v>
      </c>
      <c r="U141" cm="1">
        <f t="array" ref="U141">IF(T141&gt;=MAX($D$3:$D$100),MAX($D$3:$D$100),IF(S141&lt;$D$3,$D$3,INDEX($D$3:$D$100,MATCH(S141,$D$3:$D$100)+1)))</f>
        <v>2040</v>
      </c>
      <c r="V141">
        <f t="shared" si="96"/>
        <v>4.5720000000000003E-5</v>
      </c>
      <c r="W141">
        <f t="shared" si="97"/>
        <v>4.5720000000000003E-5</v>
      </c>
      <c r="X141">
        <f t="shared" si="98"/>
        <v>4.5720000000000003E-5</v>
      </c>
      <c r="Y141" s="38">
        <f t="shared" si="99"/>
        <v>0.24117300000000003</v>
      </c>
      <c r="Z141">
        <f t="shared" si="86"/>
        <v>0</v>
      </c>
      <c r="AE141">
        <f t="shared" si="122"/>
        <v>2151</v>
      </c>
      <c r="AF141">
        <f t="shared" si="100"/>
        <v>2040</v>
      </c>
      <c r="AG141" cm="1">
        <f t="array" ref="AG141">IF(AF141&gt;=MAX($D$3:$D$100),MAX($D$3:$D$100),IF(AE141&lt;$D$3,$D$3,INDEX($D$3:$D$100,MATCH(AE141,$D$3:$D$100)+1)))</f>
        <v>2040</v>
      </c>
      <c r="AH141">
        <f t="shared" si="101"/>
        <v>4.572E-4</v>
      </c>
      <c r="AI141">
        <f t="shared" si="102"/>
        <v>4.572E-4</v>
      </c>
      <c r="AJ141">
        <f t="shared" si="103"/>
        <v>4.572E-4</v>
      </c>
      <c r="AK141" s="38">
        <f t="shared" si="104"/>
        <v>2.4117299999999999</v>
      </c>
      <c r="AL141">
        <f t="shared" si="87"/>
        <v>0</v>
      </c>
      <c r="AN141" s="1" t="str" cm="1">
        <f t="array" ref="AN141">IF(INDEX(Utilities!141:141,$B$15)="","",INDEX(Utilities!141:141,$B$15))</f>
        <v/>
      </c>
      <c r="AO141" s="1" t="str" cm="1">
        <f t="array" ref="AO141">IF(INDEX(Utilities!141:141,$B$15 + 4)="","",INDEX(Utilities!141:141,$B$15 + 4))</f>
        <v/>
      </c>
      <c r="AQ141">
        <f t="shared" si="123"/>
        <v>2151</v>
      </c>
      <c r="AR141">
        <f t="shared" si="105"/>
        <v>2040</v>
      </c>
      <c r="AS141" cm="1">
        <f t="array" ref="AS141">IF(AR141&gt;=MAX($D$3:$D$100),MAX($D$3:$D$100),IF(AQ141&lt;$D$3,$D$3,INDEX($D$3:$D$100,MATCH(AQ141,$D$3:$D$100)+1)))</f>
        <v>2040</v>
      </c>
      <c r="AT141">
        <f t="shared" si="106"/>
        <v>9.6840000000000001E-5</v>
      </c>
      <c r="AU141">
        <f t="shared" si="107"/>
        <v>9.6840000000000001E-5</v>
      </c>
      <c r="AV141">
        <f t="shared" si="108"/>
        <v>9.6840000000000001E-5</v>
      </c>
      <c r="AW141" s="38">
        <f t="shared" si="109"/>
        <v>0.51083100000000004</v>
      </c>
      <c r="AX141">
        <f t="shared" si="88"/>
        <v>0</v>
      </c>
      <c r="AZ141" s="1" t="str" cm="1">
        <f t="array" ref="AZ141">IF(INDEX(Utilities!141:141,$B$15)="","",INDEX(Utilities!141:141,$B$15))</f>
        <v/>
      </c>
      <c r="BA141" s="1" t="str" cm="1">
        <f t="array" ref="BA141">IF(INDEX(Utilities!141:141,$B$15 + 5)="","",INDEX(Utilities!141:141,$B$15 + 5))</f>
        <v/>
      </c>
      <c r="BC141">
        <f t="shared" si="124"/>
        <v>2151</v>
      </c>
      <c r="BD141">
        <f t="shared" si="110"/>
        <v>2040</v>
      </c>
      <c r="BE141" cm="1">
        <f t="array" ref="BE141">IF(BD141&gt;=MAX($D$3:$D$100),MAX($D$3:$D$100),IF(BC141&lt;$D$3,$D$3,INDEX($D$3:$D$100,MATCH(BC141,$D$3:$D$100)+1)))</f>
        <v>2040</v>
      </c>
      <c r="BF141">
        <f t="shared" si="111"/>
        <v>0.61919999999999997</v>
      </c>
      <c r="BG141">
        <f t="shared" si="112"/>
        <v>0.61919999999999997</v>
      </c>
      <c r="BH141">
        <f t="shared" si="113"/>
        <v>0.61919999999999997</v>
      </c>
      <c r="BI141" s="38">
        <f t="shared" si="114"/>
        <v>3266.2799999999997</v>
      </c>
      <c r="BJ141">
        <f t="shared" si="89"/>
        <v>0</v>
      </c>
      <c r="BL141" s="1" t="str" cm="1">
        <f t="array" ref="BL141">IF(INDEX(Utilities!141:141,$B$15)="","",INDEX(Utilities!141:141,$B$15))</f>
        <v/>
      </c>
      <c r="BM141" s="1" t="str" cm="1">
        <f t="array" ref="BM141">IF(INDEX(Utilities!141:141,$B$15 + 6)="","",INDEX(Utilities!141:141,$B$15 + 6))</f>
        <v/>
      </c>
      <c r="BO141">
        <f t="shared" si="125"/>
        <v>2151</v>
      </c>
      <c r="BP141">
        <f t="shared" si="115"/>
        <v>2040</v>
      </c>
      <c r="BQ141" cm="1">
        <f t="array" ref="BQ141">IF(BP141&gt;=MAX($D$3:$D$100),MAX($D$3:$D$100),IF(BO141&lt;$D$3,$D$3,INDEX($D$3:$D$100,MATCH(BO141,$D$3:$D$100)+1)))</f>
        <v>2040</v>
      </c>
      <c r="BR141">
        <f t="shared" si="116"/>
        <v>4.5396000000000001</v>
      </c>
      <c r="BS141">
        <f t="shared" si="117"/>
        <v>4.5396000000000001</v>
      </c>
      <c r="BT141">
        <f t="shared" si="118"/>
        <v>4.5396000000000001</v>
      </c>
      <c r="BU141" s="38">
        <f t="shared" si="119"/>
        <v>23946.39</v>
      </c>
      <c r="BV141">
        <f t="shared" si="90"/>
        <v>0</v>
      </c>
    </row>
    <row r="142" spans="7:74" x14ac:dyDescent="0.25">
      <c r="G142">
        <f t="shared" si="120"/>
        <v>2152</v>
      </c>
      <c r="H142">
        <f t="shared" si="91"/>
        <v>2040</v>
      </c>
      <c r="I142" cm="1">
        <f t="array" ref="I142">IF(H142&gt;=MAX($D$3:$D$100),MAX($D$3:$D$100),IF(G142&lt;$D$3,$D$3,INDEX($D$3:$D$100,MATCH(G142,$D$3:$D$100)+1)))</f>
        <v>2040</v>
      </c>
      <c r="J142">
        <f t="shared" si="92"/>
        <v>6.8040000000000003E-2</v>
      </c>
      <c r="K142">
        <f t="shared" si="93"/>
        <v>6.8040000000000003E-2</v>
      </c>
      <c r="L142">
        <f t="shared" si="94"/>
        <v>6.8040000000000003E-2</v>
      </c>
      <c r="M142" s="38">
        <f t="shared" si="84"/>
        <v>358.911</v>
      </c>
      <c r="N142">
        <f t="shared" si="85"/>
        <v>0</v>
      </c>
      <c r="P142" s="1" t="str" cm="1">
        <f t="array" ref="P142">IF(INDEX(Utilities!142:142,$B$15)="","",INDEX(Utilities!142:142,$B$15))</f>
        <v/>
      </c>
      <c r="Q142" s="1" t="str" cm="1">
        <f t="array" ref="Q142">IF(INDEX(Utilities!142:142,$B$15 + 2)="","",INDEX(Utilities!142:142,$B$15 + 2))</f>
        <v/>
      </c>
      <c r="S142">
        <f t="shared" si="121"/>
        <v>2152</v>
      </c>
      <c r="T142">
        <f t="shared" si="95"/>
        <v>2040</v>
      </c>
      <c r="U142" cm="1">
        <f t="array" ref="U142">IF(T142&gt;=MAX($D$3:$D$100),MAX($D$3:$D$100),IF(S142&lt;$D$3,$D$3,INDEX($D$3:$D$100,MATCH(S142,$D$3:$D$100)+1)))</f>
        <v>2040</v>
      </c>
      <c r="V142">
        <f t="shared" si="96"/>
        <v>4.5720000000000003E-5</v>
      </c>
      <c r="W142">
        <f t="shared" si="97"/>
        <v>4.5720000000000003E-5</v>
      </c>
      <c r="X142">
        <f t="shared" si="98"/>
        <v>4.5720000000000003E-5</v>
      </c>
      <c r="Y142" s="38">
        <f t="shared" si="99"/>
        <v>0.24117300000000003</v>
      </c>
      <c r="Z142">
        <f t="shared" si="86"/>
        <v>0</v>
      </c>
      <c r="AE142">
        <f t="shared" si="122"/>
        <v>2152</v>
      </c>
      <c r="AF142">
        <f t="shared" si="100"/>
        <v>2040</v>
      </c>
      <c r="AG142" cm="1">
        <f t="array" ref="AG142">IF(AF142&gt;=MAX($D$3:$D$100),MAX($D$3:$D$100),IF(AE142&lt;$D$3,$D$3,INDEX($D$3:$D$100,MATCH(AE142,$D$3:$D$100)+1)))</f>
        <v>2040</v>
      </c>
      <c r="AH142">
        <f t="shared" si="101"/>
        <v>4.572E-4</v>
      </c>
      <c r="AI142">
        <f t="shared" si="102"/>
        <v>4.572E-4</v>
      </c>
      <c r="AJ142">
        <f t="shared" si="103"/>
        <v>4.572E-4</v>
      </c>
      <c r="AK142" s="38">
        <f t="shared" si="104"/>
        <v>2.4117299999999999</v>
      </c>
      <c r="AL142">
        <f t="shared" si="87"/>
        <v>0</v>
      </c>
      <c r="AN142" s="1" t="str" cm="1">
        <f t="array" ref="AN142">IF(INDEX(Utilities!142:142,$B$15)="","",INDEX(Utilities!142:142,$B$15))</f>
        <v/>
      </c>
      <c r="AO142" s="1" t="str" cm="1">
        <f t="array" ref="AO142">IF(INDEX(Utilities!142:142,$B$15 + 4)="","",INDEX(Utilities!142:142,$B$15 + 4))</f>
        <v/>
      </c>
      <c r="AQ142">
        <f t="shared" si="123"/>
        <v>2152</v>
      </c>
      <c r="AR142">
        <f t="shared" si="105"/>
        <v>2040</v>
      </c>
      <c r="AS142" cm="1">
        <f t="array" ref="AS142">IF(AR142&gt;=MAX($D$3:$D$100),MAX($D$3:$D$100),IF(AQ142&lt;$D$3,$D$3,INDEX($D$3:$D$100,MATCH(AQ142,$D$3:$D$100)+1)))</f>
        <v>2040</v>
      </c>
      <c r="AT142">
        <f t="shared" si="106"/>
        <v>9.6840000000000001E-5</v>
      </c>
      <c r="AU142">
        <f t="shared" si="107"/>
        <v>9.6840000000000001E-5</v>
      </c>
      <c r="AV142">
        <f t="shared" si="108"/>
        <v>9.6840000000000001E-5</v>
      </c>
      <c r="AW142" s="38">
        <f t="shared" si="109"/>
        <v>0.51083100000000004</v>
      </c>
      <c r="AX142">
        <f t="shared" si="88"/>
        <v>0</v>
      </c>
      <c r="AZ142" s="1" t="str" cm="1">
        <f t="array" ref="AZ142">IF(INDEX(Utilities!142:142,$B$15)="","",INDEX(Utilities!142:142,$B$15))</f>
        <v/>
      </c>
      <c r="BA142" s="1" t="str" cm="1">
        <f t="array" ref="BA142">IF(INDEX(Utilities!142:142,$B$15 + 5)="","",INDEX(Utilities!142:142,$B$15 + 5))</f>
        <v/>
      </c>
      <c r="BC142">
        <f t="shared" si="124"/>
        <v>2152</v>
      </c>
      <c r="BD142">
        <f t="shared" si="110"/>
        <v>2040</v>
      </c>
      <c r="BE142" cm="1">
        <f t="array" ref="BE142">IF(BD142&gt;=MAX($D$3:$D$100),MAX($D$3:$D$100),IF(BC142&lt;$D$3,$D$3,INDEX($D$3:$D$100,MATCH(BC142,$D$3:$D$100)+1)))</f>
        <v>2040</v>
      </c>
      <c r="BF142">
        <f t="shared" si="111"/>
        <v>0.61919999999999997</v>
      </c>
      <c r="BG142">
        <f t="shared" si="112"/>
        <v>0.61919999999999997</v>
      </c>
      <c r="BH142">
        <f t="shared" si="113"/>
        <v>0.61919999999999997</v>
      </c>
      <c r="BI142" s="38">
        <f t="shared" si="114"/>
        <v>3266.2799999999997</v>
      </c>
      <c r="BJ142">
        <f t="shared" si="89"/>
        <v>0</v>
      </c>
      <c r="BL142" s="1" t="str" cm="1">
        <f t="array" ref="BL142">IF(INDEX(Utilities!142:142,$B$15)="","",INDEX(Utilities!142:142,$B$15))</f>
        <v/>
      </c>
      <c r="BM142" s="1" t="str" cm="1">
        <f t="array" ref="BM142">IF(INDEX(Utilities!142:142,$B$15 + 6)="","",INDEX(Utilities!142:142,$B$15 + 6))</f>
        <v/>
      </c>
      <c r="BO142">
        <f t="shared" si="125"/>
        <v>2152</v>
      </c>
      <c r="BP142">
        <f t="shared" si="115"/>
        <v>2040</v>
      </c>
      <c r="BQ142" cm="1">
        <f t="array" ref="BQ142">IF(BP142&gt;=MAX($D$3:$D$100),MAX($D$3:$D$100),IF(BO142&lt;$D$3,$D$3,INDEX($D$3:$D$100,MATCH(BO142,$D$3:$D$100)+1)))</f>
        <v>2040</v>
      </c>
      <c r="BR142">
        <f t="shared" si="116"/>
        <v>4.5396000000000001</v>
      </c>
      <c r="BS142">
        <f t="shared" si="117"/>
        <v>4.5396000000000001</v>
      </c>
      <c r="BT142">
        <f t="shared" si="118"/>
        <v>4.5396000000000001</v>
      </c>
      <c r="BU142" s="38">
        <f t="shared" si="119"/>
        <v>23946.39</v>
      </c>
      <c r="BV142">
        <f t="shared" si="90"/>
        <v>0</v>
      </c>
    </row>
    <row r="143" spans="7:74" x14ac:dyDescent="0.25">
      <c r="G143">
        <f t="shared" si="120"/>
        <v>2153</v>
      </c>
      <c r="H143">
        <f t="shared" si="91"/>
        <v>2040</v>
      </c>
      <c r="I143" cm="1">
        <f t="array" ref="I143">IF(H143&gt;=MAX($D$3:$D$100),MAX($D$3:$D$100),IF(G143&lt;$D$3,$D$3,INDEX($D$3:$D$100,MATCH(G143,$D$3:$D$100)+1)))</f>
        <v>2040</v>
      </c>
      <c r="J143">
        <f t="shared" si="92"/>
        <v>6.8040000000000003E-2</v>
      </c>
      <c r="K143">
        <f t="shared" si="93"/>
        <v>6.8040000000000003E-2</v>
      </c>
      <c r="L143">
        <f t="shared" si="94"/>
        <v>6.8040000000000003E-2</v>
      </c>
      <c r="M143" s="38">
        <f t="shared" si="84"/>
        <v>358.911</v>
      </c>
      <c r="N143">
        <f t="shared" si="85"/>
        <v>0</v>
      </c>
      <c r="P143" s="1" t="str" cm="1">
        <f t="array" ref="P143">IF(INDEX(Utilities!143:143,$B$15)="","",INDEX(Utilities!143:143,$B$15))</f>
        <v/>
      </c>
      <c r="Q143" s="1" t="str" cm="1">
        <f t="array" ref="Q143">IF(INDEX(Utilities!143:143,$B$15 + 2)="","",INDEX(Utilities!143:143,$B$15 + 2))</f>
        <v/>
      </c>
      <c r="S143">
        <f t="shared" si="121"/>
        <v>2153</v>
      </c>
      <c r="T143">
        <f t="shared" si="95"/>
        <v>2040</v>
      </c>
      <c r="U143" cm="1">
        <f t="array" ref="U143">IF(T143&gt;=MAX($D$3:$D$100),MAX($D$3:$D$100),IF(S143&lt;$D$3,$D$3,INDEX($D$3:$D$100,MATCH(S143,$D$3:$D$100)+1)))</f>
        <v>2040</v>
      </c>
      <c r="V143">
        <f t="shared" si="96"/>
        <v>4.5720000000000003E-5</v>
      </c>
      <c r="W143">
        <f t="shared" si="97"/>
        <v>4.5720000000000003E-5</v>
      </c>
      <c r="X143">
        <f t="shared" si="98"/>
        <v>4.5720000000000003E-5</v>
      </c>
      <c r="Y143" s="38">
        <f t="shared" si="99"/>
        <v>0.24117300000000003</v>
      </c>
      <c r="Z143">
        <f t="shared" si="86"/>
        <v>0</v>
      </c>
      <c r="AE143">
        <f t="shared" si="122"/>
        <v>2153</v>
      </c>
      <c r="AF143">
        <f t="shared" si="100"/>
        <v>2040</v>
      </c>
      <c r="AG143" cm="1">
        <f t="array" ref="AG143">IF(AF143&gt;=MAX($D$3:$D$100),MAX($D$3:$D$100),IF(AE143&lt;$D$3,$D$3,INDEX($D$3:$D$100,MATCH(AE143,$D$3:$D$100)+1)))</f>
        <v>2040</v>
      </c>
      <c r="AH143">
        <f t="shared" si="101"/>
        <v>4.572E-4</v>
      </c>
      <c r="AI143">
        <f t="shared" si="102"/>
        <v>4.572E-4</v>
      </c>
      <c r="AJ143">
        <f t="shared" si="103"/>
        <v>4.572E-4</v>
      </c>
      <c r="AK143" s="38">
        <f t="shared" si="104"/>
        <v>2.4117299999999999</v>
      </c>
      <c r="AL143">
        <f t="shared" si="87"/>
        <v>0</v>
      </c>
      <c r="AN143" s="1" t="str" cm="1">
        <f t="array" ref="AN143">IF(INDEX(Utilities!143:143,$B$15)="","",INDEX(Utilities!143:143,$B$15))</f>
        <v/>
      </c>
      <c r="AO143" s="1" t="str" cm="1">
        <f t="array" ref="AO143">IF(INDEX(Utilities!143:143,$B$15 + 4)="","",INDEX(Utilities!143:143,$B$15 + 4))</f>
        <v/>
      </c>
      <c r="AQ143">
        <f t="shared" si="123"/>
        <v>2153</v>
      </c>
      <c r="AR143">
        <f t="shared" si="105"/>
        <v>2040</v>
      </c>
      <c r="AS143" cm="1">
        <f t="array" ref="AS143">IF(AR143&gt;=MAX($D$3:$D$100),MAX($D$3:$D$100),IF(AQ143&lt;$D$3,$D$3,INDEX($D$3:$D$100,MATCH(AQ143,$D$3:$D$100)+1)))</f>
        <v>2040</v>
      </c>
      <c r="AT143">
        <f t="shared" si="106"/>
        <v>9.6840000000000001E-5</v>
      </c>
      <c r="AU143">
        <f t="shared" si="107"/>
        <v>9.6840000000000001E-5</v>
      </c>
      <c r="AV143">
        <f t="shared" si="108"/>
        <v>9.6840000000000001E-5</v>
      </c>
      <c r="AW143" s="38">
        <f t="shared" si="109"/>
        <v>0.51083100000000004</v>
      </c>
      <c r="AX143">
        <f t="shared" si="88"/>
        <v>0</v>
      </c>
      <c r="AZ143" s="1" t="str" cm="1">
        <f t="array" ref="AZ143">IF(INDEX(Utilities!143:143,$B$15)="","",INDEX(Utilities!143:143,$B$15))</f>
        <v/>
      </c>
      <c r="BA143" s="1" t="str" cm="1">
        <f t="array" ref="BA143">IF(INDEX(Utilities!143:143,$B$15 + 5)="","",INDEX(Utilities!143:143,$B$15 + 5))</f>
        <v/>
      </c>
      <c r="BC143">
        <f t="shared" si="124"/>
        <v>2153</v>
      </c>
      <c r="BD143">
        <f t="shared" si="110"/>
        <v>2040</v>
      </c>
      <c r="BE143" cm="1">
        <f t="array" ref="BE143">IF(BD143&gt;=MAX($D$3:$D$100),MAX($D$3:$D$100),IF(BC143&lt;$D$3,$D$3,INDEX($D$3:$D$100,MATCH(BC143,$D$3:$D$100)+1)))</f>
        <v>2040</v>
      </c>
      <c r="BF143">
        <f t="shared" si="111"/>
        <v>0.61919999999999997</v>
      </c>
      <c r="BG143">
        <f t="shared" si="112"/>
        <v>0.61919999999999997</v>
      </c>
      <c r="BH143">
        <f t="shared" si="113"/>
        <v>0.61919999999999997</v>
      </c>
      <c r="BI143" s="38">
        <f t="shared" si="114"/>
        <v>3266.2799999999997</v>
      </c>
      <c r="BJ143">
        <f t="shared" si="89"/>
        <v>0</v>
      </c>
      <c r="BL143" s="1" t="str" cm="1">
        <f t="array" ref="BL143">IF(INDEX(Utilities!143:143,$B$15)="","",INDEX(Utilities!143:143,$B$15))</f>
        <v/>
      </c>
      <c r="BM143" s="1" t="str" cm="1">
        <f t="array" ref="BM143">IF(INDEX(Utilities!143:143,$B$15 + 6)="","",INDEX(Utilities!143:143,$B$15 + 6))</f>
        <v/>
      </c>
      <c r="BO143">
        <f t="shared" si="125"/>
        <v>2153</v>
      </c>
      <c r="BP143">
        <f t="shared" si="115"/>
        <v>2040</v>
      </c>
      <c r="BQ143" cm="1">
        <f t="array" ref="BQ143">IF(BP143&gt;=MAX($D$3:$D$100),MAX($D$3:$D$100),IF(BO143&lt;$D$3,$D$3,INDEX($D$3:$D$100,MATCH(BO143,$D$3:$D$100)+1)))</f>
        <v>2040</v>
      </c>
      <c r="BR143">
        <f t="shared" si="116"/>
        <v>4.5396000000000001</v>
      </c>
      <c r="BS143">
        <f t="shared" si="117"/>
        <v>4.5396000000000001</v>
      </c>
      <c r="BT143">
        <f t="shared" si="118"/>
        <v>4.5396000000000001</v>
      </c>
      <c r="BU143" s="38">
        <f t="shared" si="119"/>
        <v>23946.39</v>
      </c>
      <c r="BV143">
        <f t="shared" si="90"/>
        <v>0</v>
      </c>
    </row>
    <row r="144" spans="7:74" x14ac:dyDescent="0.25">
      <c r="G144">
        <f t="shared" si="120"/>
        <v>2154</v>
      </c>
      <c r="H144">
        <f t="shared" si="91"/>
        <v>2040</v>
      </c>
      <c r="I144" cm="1">
        <f t="array" ref="I144">IF(H144&gt;=MAX($D$3:$D$100),MAX($D$3:$D$100),IF(G144&lt;$D$3,$D$3,INDEX($D$3:$D$100,MATCH(G144,$D$3:$D$100)+1)))</f>
        <v>2040</v>
      </c>
      <c r="J144">
        <f t="shared" si="92"/>
        <v>6.8040000000000003E-2</v>
      </c>
      <c r="K144">
        <f t="shared" si="93"/>
        <v>6.8040000000000003E-2</v>
      </c>
      <c r="L144">
        <f t="shared" si="94"/>
        <v>6.8040000000000003E-2</v>
      </c>
      <c r="M144" s="38">
        <f t="shared" si="84"/>
        <v>358.911</v>
      </c>
      <c r="N144">
        <f t="shared" si="85"/>
        <v>0</v>
      </c>
      <c r="P144" s="1" t="str" cm="1">
        <f t="array" ref="P144">IF(INDEX(Utilities!144:144,$B$15)="","",INDEX(Utilities!144:144,$B$15))</f>
        <v/>
      </c>
      <c r="Q144" s="1" t="str" cm="1">
        <f t="array" ref="Q144">IF(INDEX(Utilities!144:144,$B$15 + 2)="","",INDEX(Utilities!144:144,$B$15 + 2))</f>
        <v/>
      </c>
      <c r="S144">
        <f t="shared" si="121"/>
        <v>2154</v>
      </c>
      <c r="T144">
        <f t="shared" si="95"/>
        <v>2040</v>
      </c>
      <c r="U144" cm="1">
        <f t="array" ref="U144">IF(T144&gt;=MAX($D$3:$D$100),MAX($D$3:$D$100),IF(S144&lt;$D$3,$D$3,INDEX($D$3:$D$100,MATCH(S144,$D$3:$D$100)+1)))</f>
        <v>2040</v>
      </c>
      <c r="V144">
        <f t="shared" si="96"/>
        <v>4.5720000000000003E-5</v>
      </c>
      <c r="W144">
        <f t="shared" si="97"/>
        <v>4.5720000000000003E-5</v>
      </c>
      <c r="X144">
        <f t="shared" si="98"/>
        <v>4.5720000000000003E-5</v>
      </c>
      <c r="Y144" s="38">
        <f t="shared" si="99"/>
        <v>0.24117300000000003</v>
      </c>
      <c r="Z144">
        <f t="shared" si="86"/>
        <v>0</v>
      </c>
      <c r="AE144">
        <f t="shared" si="122"/>
        <v>2154</v>
      </c>
      <c r="AF144">
        <f t="shared" si="100"/>
        <v>2040</v>
      </c>
      <c r="AG144" cm="1">
        <f t="array" ref="AG144">IF(AF144&gt;=MAX($D$3:$D$100),MAX($D$3:$D$100),IF(AE144&lt;$D$3,$D$3,INDEX($D$3:$D$100,MATCH(AE144,$D$3:$D$100)+1)))</f>
        <v>2040</v>
      </c>
      <c r="AH144">
        <f t="shared" si="101"/>
        <v>4.572E-4</v>
      </c>
      <c r="AI144">
        <f t="shared" si="102"/>
        <v>4.572E-4</v>
      </c>
      <c r="AJ144">
        <f t="shared" si="103"/>
        <v>4.572E-4</v>
      </c>
      <c r="AK144" s="38">
        <f t="shared" si="104"/>
        <v>2.4117299999999999</v>
      </c>
      <c r="AL144">
        <f t="shared" si="87"/>
        <v>0</v>
      </c>
      <c r="AN144" s="1" t="str" cm="1">
        <f t="array" ref="AN144">IF(INDEX(Utilities!144:144,$B$15)="","",INDEX(Utilities!144:144,$B$15))</f>
        <v/>
      </c>
      <c r="AO144" s="1" t="str" cm="1">
        <f t="array" ref="AO144">IF(INDEX(Utilities!144:144,$B$15 + 4)="","",INDEX(Utilities!144:144,$B$15 + 4))</f>
        <v/>
      </c>
      <c r="AQ144">
        <f t="shared" si="123"/>
        <v>2154</v>
      </c>
      <c r="AR144">
        <f t="shared" si="105"/>
        <v>2040</v>
      </c>
      <c r="AS144" cm="1">
        <f t="array" ref="AS144">IF(AR144&gt;=MAX($D$3:$D$100),MAX($D$3:$D$100),IF(AQ144&lt;$D$3,$D$3,INDEX($D$3:$D$100,MATCH(AQ144,$D$3:$D$100)+1)))</f>
        <v>2040</v>
      </c>
      <c r="AT144">
        <f t="shared" si="106"/>
        <v>9.6840000000000001E-5</v>
      </c>
      <c r="AU144">
        <f t="shared" si="107"/>
        <v>9.6840000000000001E-5</v>
      </c>
      <c r="AV144">
        <f t="shared" si="108"/>
        <v>9.6840000000000001E-5</v>
      </c>
      <c r="AW144" s="38">
        <f t="shared" si="109"/>
        <v>0.51083100000000004</v>
      </c>
      <c r="AX144">
        <f t="shared" si="88"/>
        <v>0</v>
      </c>
      <c r="AZ144" s="1" t="str" cm="1">
        <f t="array" ref="AZ144">IF(INDEX(Utilities!144:144,$B$15)="","",INDEX(Utilities!144:144,$B$15))</f>
        <v/>
      </c>
      <c r="BA144" s="1" t="str" cm="1">
        <f t="array" ref="BA144">IF(INDEX(Utilities!144:144,$B$15 + 5)="","",INDEX(Utilities!144:144,$B$15 + 5))</f>
        <v/>
      </c>
      <c r="BC144">
        <f t="shared" si="124"/>
        <v>2154</v>
      </c>
      <c r="BD144">
        <f t="shared" si="110"/>
        <v>2040</v>
      </c>
      <c r="BE144" cm="1">
        <f t="array" ref="BE144">IF(BD144&gt;=MAX($D$3:$D$100),MAX($D$3:$D$100),IF(BC144&lt;$D$3,$D$3,INDEX($D$3:$D$100,MATCH(BC144,$D$3:$D$100)+1)))</f>
        <v>2040</v>
      </c>
      <c r="BF144">
        <f t="shared" si="111"/>
        <v>0.61919999999999997</v>
      </c>
      <c r="BG144">
        <f t="shared" si="112"/>
        <v>0.61919999999999997</v>
      </c>
      <c r="BH144">
        <f t="shared" si="113"/>
        <v>0.61919999999999997</v>
      </c>
      <c r="BI144" s="38">
        <f t="shared" si="114"/>
        <v>3266.2799999999997</v>
      </c>
      <c r="BJ144">
        <f t="shared" si="89"/>
        <v>0</v>
      </c>
      <c r="BL144" s="1" t="str" cm="1">
        <f t="array" ref="BL144">IF(INDEX(Utilities!144:144,$B$15)="","",INDEX(Utilities!144:144,$B$15))</f>
        <v/>
      </c>
      <c r="BM144" s="1" t="str" cm="1">
        <f t="array" ref="BM144">IF(INDEX(Utilities!144:144,$B$15 + 6)="","",INDEX(Utilities!144:144,$B$15 + 6))</f>
        <v/>
      </c>
      <c r="BO144">
        <f t="shared" si="125"/>
        <v>2154</v>
      </c>
      <c r="BP144">
        <f t="shared" si="115"/>
        <v>2040</v>
      </c>
      <c r="BQ144" cm="1">
        <f t="array" ref="BQ144">IF(BP144&gt;=MAX($D$3:$D$100),MAX($D$3:$D$100),IF(BO144&lt;$D$3,$D$3,INDEX($D$3:$D$100,MATCH(BO144,$D$3:$D$100)+1)))</f>
        <v>2040</v>
      </c>
      <c r="BR144">
        <f t="shared" si="116"/>
        <v>4.5396000000000001</v>
      </c>
      <c r="BS144">
        <f t="shared" si="117"/>
        <v>4.5396000000000001</v>
      </c>
      <c r="BT144">
        <f t="shared" si="118"/>
        <v>4.5396000000000001</v>
      </c>
      <c r="BU144" s="38">
        <f t="shared" si="119"/>
        <v>23946.39</v>
      </c>
      <c r="BV144">
        <f t="shared" si="90"/>
        <v>0</v>
      </c>
    </row>
    <row r="145" spans="7:74" x14ac:dyDescent="0.25">
      <c r="G145">
        <f t="shared" si="120"/>
        <v>2155</v>
      </c>
      <c r="H145">
        <f t="shared" si="91"/>
        <v>2040</v>
      </c>
      <c r="I145" cm="1">
        <f t="array" ref="I145">IF(H145&gt;=MAX($D$3:$D$100),MAX($D$3:$D$100),IF(G145&lt;$D$3,$D$3,INDEX($D$3:$D$100,MATCH(G145,$D$3:$D$100)+1)))</f>
        <v>2040</v>
      </c>
      <c r="J145">
        <f t="shared" si="92"/>
        <v>6.8040000000000003E-2</v>
      </c>
      <c r="K145">
        <f t="shared" si="93"/>
        <v>6.8040000000000003E-2</v>
      </c>
      <c r="L145">
        <f t="shared" si="94"/>
        <v>6.8040000000000003E-2</v>
      </c>
      <c r="M145" s="38">
        <f t="shared" si="84"/>
        <v>358.911</v>
      </c>
      <c r="N145">
        <f t="shared" si="85"/>
        <v>0</v>
      </c>
      <c r="P145" s="1" t="str" cm="1">
        <f t="array" ref="P145">IF(INDEX(Utilities!145:145,$B$15)="","",INDEX(Utilities!145:145,$B$15))</f>
        <v/>
      </c>
      <c r="Q145" s="1" t="str" cm="1">
        <f t="array" ref="Q145">IF(INDEX(Utilities!145:145,$B$15 + 2)="","",INDEX(Utilities!145:145,$B$15 + 2))</f>
        <v/>
      </c>
      <c r="S145">
        <f t="shared" si="121"/>
        <v>2155</v>
      </c>
      <c r="T145">
        <f t="shared" si="95"/>
        <v>2040</v>
      </c>
      <c r="U145" cm="1">
        <f t="array" ref="U145">IF(T145&gt;=MAX($D$3:$D$100),MAX($D$3:$D$100),IF(S145&lt;$D$3,$D$3,INDEX($D$3:$D$100,MATCH(S145,$D$3:$D$100)+1)))</f>
        <v>2040</v>
      </c>
      <c r="V145">
        <f t="shared" si="96"/>
        <v>4.5720000000000003E-5</v>
      </c>
      <c r="W145">
        <f t="shared" si="97"/>
        <v>4.5720000000000003E-5</v>
      </c>
      <c r="X145">
        <f t="shared" si="98"/>
        <v>4.5720000000000003E-5</v>
      </c>
      <c r="Y145" s="38">
        <f t="shared" si="99"/>
        <v>0.24117300000000003</v>
      </c>
      <c r="Z145">
        <f t="shared" si="86"/>
        <v>0</v>
      </c>
      <c r="AE145">
        <f t="shared" si="122"/>
        <v>2155</v>
      </c>
      <c r="AF145">
        <f t="shared" si="100"/>
        <v>2040</v>
      </c>
      <c r="AG145" cm="1">
        <f t="array" ref="AG145">IF(AF145&gt;=MAX($D$3:$D$100),MAX($D$3:$D$100),IF(AE145&lt;$D$3,$D$3,INDEX($D$3:$D$100,MATCH(AE145,$D$3:$D$100)+1)))</f>
        <v>2040</v>
      </c>
      <c r="AH145">
        <f t="shared" si="101"/>
        <v>4.572E-4</v>
      </c>
      <c r="AI145">
        <f t="shared" si="102"/>
        <v>4.572E-4</v>
      </c>
      <c r="AJ145">
        <f t="shared" si="103"/>
        <v>4.572E-4</v>
      </c>
      <c r="AK145" s="38">
        <f t="shared" si="104"/>
        <v>2.4117299999999999</v>
      </c>
      <c r="AL145">
        <f t="shared" si="87"/>
        <v>0</v>
      </c>
      <c r="AN145" s="1" t="str" cm="1">
        <f t="array" ref="AN145">IF(INDEX(Utilities!145:145,$B$15)="","",INDEX(Utilities!145:145,$B$15))</f>
        <v/>
      </c>
      <c r="AO145" s="1" t="str" cm="1">
        <f t="array" ref="AO145">IF(INDEX(Utilities!145:145,$B$15 + 4)="","",INDEX(Utilities!145:145,$B$15 + 4))</f>
        <v/>
      </c>
      <c r="AQ145">
        <f t="shared" si="123"/>
        <v>2155</v>
      </c>
      <c r="AR145">
        <f t="shared" si="105"/>
        <v>2040</v>
      </c>
      <c r="AS145" cm="1">
        <f t="array" ref="AS145">IF(AR145&gt;=MAX($D$3:$D$100),MAX($D$3:$D$100),IF(AQ145&lt;$D$3,$D$3,INDEX($D$3:$D$100,MATCH(AQ145,$D$3:$D$100)+1)))</f>
        <v>2040</v>
      </c>
      <c r="AT145">
        <f t="shared" si="106"/>
        <v>9.6840000000000001E-5</v>
      </c>
      <c r="AU145">
        <f t="shared" si="107"/>
        <v>9.6840000000000001E-5</v>
      </c>
      <c r="AV145">
        <f t="shared" si="108"/>
        <v>9.6840000000000001E-5</v>
      </c>
      <c r="AW145" s="38">
        <f t="shared" si="109"/>
        <v>0.51083100000000004</v>
      </c>
      <c r="AX145">
        <f t="shared" si="88"/>
        <v>0</v>
      </c>
      <c r="AZ145" s="1" t="str" cm="1">
        <f t="array" ref="AZ145">IF(INDEX(Utilities!145:145,$B$15)="","",INDEX(Utilities!145:145,$B$15))</f>
        <v/>
      </c>
      <c r="BA145" s="1" t="str" cm="1">
        <f t="array" ref="BA145">IF(INDEX(Utilities!145:145,$B$15 + 5)="","",INDEX(Utilities!145:145,$B$15 + 5))</f>
        <v/>
      </c>
      <c r="BC145">
        <f t="shared" si="124"/>
        <v>2155</v>
      </c>
      <c r="BD145">
        <f t="shared" si="110"/>
        <v>2040</v>
      </c>
      <c r="BE145" cm="1">
        <f t="array" ref="BE145">IF(BD145&gt;=MAX($D$3:$D$100),MAX($D$3:$D$100),IF(BC145&lt;$D$3,$D$3,INDEX($D$3:$D$100,MATCH(BC145,$D$3:$D$100)+1)))</f>
        <v>2040</v>
      </c>
      <c r="BF145">
        <f t="shared" si="111"/>
        <v>0.61919999999999997</v>
      </c>
      <c r="BG145">
        <f t="shared" si="112"/>
        <v>0.61919999999999997</v>
      </c>
      <c r="BH145">
        <f t="shared" si="113"/>
        <v>0.61919999999999997</v>
      </c>
      <c r="BI145" s="38">
        <f t="shared" si="114"/>
        <v>3266.2799999999997</v>
      </c>
      <c r="BJ145">
        <f t="shared" si="89"/>
        <v>0</v>
      </c>
      <c r="BL145" s="1" t="str" cm="1">
        <f t="array" ref="BL145">IF(INDEX(Utilities!145:145,$B$15)="","",INDEX(Utilities!145:145,$B$15))</f>
        <v/>
      </c>
      <c r="BM145" s="1" t="str" cm="1">
        <f t="array" ref="BM145">IF(INDEX(Utilities!145:145,$B$15 + 6)="","",INDEX(Utilities!145:145,$B$15 + 6))</f>
        <v/>
      </c>
      <c r="BO145">
        <f t="shared" si="125"/>
        <v>2155</v>
      </c>
      <c r="BP145">
        <f t="shared" si="115"/>
        <v>2040</v>
      </c>
      <c r="BQ145" cm="1">
        <f t="array" ref="BQ145">IF(BP145&gt;=MAX($D$3:$D$100),MAX($D$3:$D$100),IF(BO145&lt;$D$3,$D$3,INDEX($D$3:$D$100,MATCH(BO145,$D$3:$D$100)+1)))</f>
        <v>2040</v>
      </c>
      <c r="BR145">
        <f t="shared" si="116"/>
        <v>4.5396000000000001</v>
      </c>
      <c r="BS145">
        <f t="shared" si="117"/>
        <v>4.5396000000000001</v>
      </c>
      <c r="BT145">
        <f t="shared" si="118"/>
        <v>4.5396000000000001</v>
      </c>
      <c r="BU145" s="38">
        <f t="shared" si="119"/>
        <v>23946.39</v>
      </c>
      <c r="BV145">
        <f t="shared" si="90"/>
        <v>0</v>
      </c>
    </row>
    <row r="146" spans="7:74" x14ac:dyDescent="0.25">
      <c r="G146">
        <f t="shared" si="120"/>
        <v>2156</v>
      </c>
      <c r="H146">
        <f t="shared" si="91"/>
        <v>2040</v>
      </c>
      <c r="I146" cm="1">
        <f t="array" ref="I146">IF(H146&gt;=MAX($D$3:$D$100),MAX($D$3:$D$100),IF(G146&lt;$D$3,$D$3,INDEX($D$3:$D$100,MATCH(G146,$D$3:$D$100)+1)))</f>
        <v>2040</v>
      </c>
      <c r="J146">
        <f t="shared" si="92"/>
        <v>6.8040000000000003E-2</v>
      </c>
      <c r="K146">
        <f t="shared" si="93"/>
        <v>6.8040000000000003E-2</v>
      </c>
      <c r="L146">
        <f t="shared" si="94"/>
        <v>6.8040000000000003E-2</v>
      </c>
      <c r="M146" s="38">
        <f t="shared" si="84"/>
        <v>358.911</v>
      </c>
      <c r="N146">
        <f t="shared" si="85"/>
        <v>0</v>
      </c>
      <c r="P146" s="1" t="str" cm="1">
        <f t="array" ref="P146">IF(INDEX(Utilities!146:146,$B$15)="","",INDEX(Utilities!146:146,$B$15))</f>
        <v/>
      </c>
      <c r="Q146" s="1" t="str" cm="1">
        <f t="array" ref="Q146">IF(INDEX(Utilities!146:146,$B$15 + 2)="","",INDEX(Utilities!146:146,$B$15 + 2))</f>
        <v/>
      </c>
      <c r="S146">
        <f t="shared" si="121"/>
        <v>2156</v>
      </c>
      <c r="T146">
        <f t="shared" si="95"/>
        <v>2040</v>
      </c>
      <c r="U146" cm="1">
        <f t="array" ref="U146">IF(T146&gt;=MAX($D$3:$D$100),MAX($D$3:$D$100),IF(S146&lt;$D$3,$D$3,INDEX($D$3:$D$100,MATCH(S146,$D$3:$D$100)+1)))</f>
        <v>2040</v>
      </c>
      <c r="V146">
        <f t="shared" si="96"/>
        <v>4.5720000000000003E-5</v>
      </c>
      <c r="W146">
        <f t="shared" si="97"/>
        <v>4.5720000000000003E-5</v>
      </c>
      <c r="X146">
        <f t="shared" si="98"/>
        <v>4.5720000000000003E-5</v>
      </c>
      <c r="Y146" s="38">
        <f t="shared" si="99"/>
        <v>0.24117300000000003</v>
      </c>
      <c r="Z146">
        <f t="shared" si="86"/>
        <v>0</v>
      </c>
      <c r="AE146">
        <f t="shared" si="122"/>
        <v>2156</v>
      </c>
      <c r="AF146">
        <f t="shared" si="100"/>
        <v>2040</v>
      </c>
      <c r="AG146" cm="1">
        <f t="array" ref="AG146">IF(AF146&gt;=MAX($D$3:$D$100),MAX($D$3:$D$100),IF(AE146&lt;$D$3,$D$3,INDEX($D$3:$D$100,MATCH(AE146,$D$3:$D$100)+1)))</f>
        <v>2040</v>
      </c>
      <c r="AH146">
        <f t="shared" si="101"/>
        <v>4.572E-4</v>
      </c>
      <c r="AI146">
        <f t="shared" si="102"/>
        <v>4.572E-4</v>
      </c>
      <c r="AJ146">
        <f t="shared" si="103"/>
        <v>4.572E-4</v>
      </c>
      <c r="AK146" s="38">
        <f t="shared" si="104"/>
        <v>2.4117299999999999</v>
      </c>
      <c r="AL146">
        <f t="shared" si="87"/>
        <v>0</v>
      </c>
      <c r="AN146" s="1" t="str" cm="1">
        <f t="array" ref="AN146">IF(INDEX(Utilities!146:146,$B$15)="","",INDEX(Utilities!146:146,$B$15))</f>
        <v/>
      </c>
      <c r="AO146" s="1" t="str" cm="1">
        <f t="array" ref="AO146">IF(INDEX(Utilities!146:146,$B$15 + 4)="","",INDEX(Utilities!146:146,$B$15 + 4))</f>
        <v/>
      </c>
      <c r="AQ146">
        <f t="shared" si="123"/>
        <v>2156</v>
      </c>
      <c r="AR146">
        <f t="shared" si="105"/>
        <v>2040</v>
      </c>
      <c r="AS146" cm="1">
        <f t="array" ref="AS146">IF(AR146&gt;=MAX($D$3:$D$100),MAX($D$3:$D$100),IF(AQ146&lt;$D$3,$D$3,INDEX($D$3:$D$100,MATCH(AQ146,$D$3:$D$100)+1)))</f>
        <v>2040</v>
      </c>
      <c r="AT146">
        <f t="shared" si="106"/>
        <v>9.6840000000000001E-5</v>
      </c>
      <c r="AU146">
        <f t="shared" si="107"/>
        <v>9.6840000000000001E-5</v>
      </c>
      <c r="AV146">
        <f t="shared" si="108"/>
        <v>9.6840000000000001E-5</v>
      </c>
      <c r="AW146" s="38">
        <f t="shared" si="109"/>
        <v>0.51083100000000004</v>
      </c>
      <c r="AX146">
        <f t="shared" si="88"/>
        <v>0</v>
      </c>
      <c r="AZ146" s="1" t="str" cm="1">
        <f t="array" ref="AZ146">IF(INDEX(Utilities!146:146,$B$15)="","",INDEX(Utilities!146:146,$B$15))</f>
        <v/>
      </c>
      <c r="BA146" s="1" t="str" cm="1">
        <f t="array" ref="BA146">IF(INDEX(Utilities!146:146,$B$15 + 5)="","",INDEX(Utilities!146:146,$B$15 + 5))</f>
        <v/>
      </c>
      <c r="BC146">
        <f t="shared" si="124"/>
        <v>2156</v>
      </c>
      <c r="BD146">
        <f t="shared" si="110"/>
        <v>2040</v>
      </c>
      <c r="BE146" cm="1">
        <f t="array" ref="BE146">IF(BD146&gt;=MAX($D$3:$D$100),MAX($D$3:$D$100),IF(BC146&lt;$D$3,$D$3,INDEX($D$3:$D$100,MATCH(BC146,$D$3:$D$100)+1)))</f>
        <v>2040</v>
      </c>
      <c r="BF146">
        <f t="shared" si="111"/>
        <v>0.61919999999999997</v>
      </c>
      <c r="BG146">
        <f t="shared" si="112"/>
        <v>0.61919999999999997</v>
      </c>
      <c r="BH146">
        <f t="shared" si="113"/>
        <v>0.61919999999999997</v>
      </c>
      <c r="BI146" s="38">
        <f t="shared" si="114"/>
        <v>3266.2799999999997</v>
      </c>
      <c r="BJ146">
        <f t="shared" si="89"/>
        <v>0</v>
      </c>
      <c r="BL146" s="1" t="str" cm="1">
        <f t="array" ref="BL146">IF(INDEX(Utilities!146:146,$B$15)="","",INDEX(Utilities!146:146,$B$15))</f>
        <v/>
      </c>
      <c r="BM146" s="1" t="str" cm="1">
        <f t="array" ref="BM146">IF(INDEX(Utilities!146:146,$B$15 + 6)="","",INDEX(Utilities!146:146,$B$15 + 6))</f>
        <v/>
      </c>
      <c r="BO146">
        <f t="shared" si="125"/>
        <v>2156</v>
      </c>
      <c r="BP146">
        <f t="shared" si="115"/>
        <v>2040</v>
      </c>
      <c r="BQ146" cm="1">
        <f t="array" ref="BQ146">IF(BP146&gt;=MAX($D$3:$D$100),MAX($D$3:$D$100),IF(BO146&lt;$D$3,$D$3,INDEX($D$3:$D$100,MATCH(BO146,$D$3:$D$100)+1)))</f>
        <v>2040</v>
      </c>
      <c r="BR146">
        <f t="shared" si="116"/>
        <v>4.5396000000000001</v>
      </c>
      <c r="BS146">
        <f t="shared" si="117"/>
        <v>4.5396000000000001</v>
      </c>
      <c r="BT146">
        <f t="shared" si="118"/>
        <v>4.5396000000000001</v>
      </c>
      <c r="BU146" s="38">
        <f t="shared" si="119"/>
        <v>23946.39</v>
      </c>
      <c r="BV146">
        <f t="shared" si="90"/>
        <v>0</v>
      </c>
    </row>
    <row r="147" spans="7:74" x14ac:dyDescent="0.25">
      <c r="G147">
        <f t="shared" si="120"/>
        <v>2157</v>
      </c>
      <c r="H147">
        <f t="shared" si="91"/>
        <v>2040</v>
      </c>
      <c r="I147" cm="1">
        <f t="array" ref="I147">IF(H147&gt;=MAX($D$3:$D$100),MAX($D$3:$D$100),IF(G147&lt;$D$3,$D$3,INDEX($D$3:$D$100,MATCH(G147,$D$3:$D$100)+1)))</f>
        <v>2040</v>
      </c>
      <c r="J147">
        <f t="shared" si="92"/>
        <v>6.8040000000000003E-2</v>
      </c>
      <c r="K147">
        <f t="shared" si="93"/>
        <v>6.8040000000000003E-2</v>
      </c>
      <c r="L147">
        <f t="shared" si="94"/>
        <v>6.8040000000000003E-2</v>
      </c>
      <c r="M147" s="38">
        <f t="shared" si="84"/>
        <v>358.911</v>
      </c>
      <c r="N147">
        <f t="shared" si="85"/>
        <v>0</v>
      </c>
      <c r="P147" s="1" t="str" cm="1">
        <f t="array" ref="P147">IF(INDEX(Utilities!147:147,$B$15)="","",INDEX(Utilities!147:147,$B$15))</f>
        <v/>
      </c>
      <c r="Q147" s="1" t="str" cm="1">
        <f t="array" ref="Q147">IF(INDEX(Utilities!147:147,$B$15 + 2)="","",INDEX(Utilities!147:147,$B$15 + 2))</f>
        <v/>
      </c>
      <c r="S147">
        <f t="shared" si="121"/>
        <v>2157</v>
      </c>
      <c r="T147">
        <f t="shared" si="95"/>
        <v>2040</v>
      </c>
      <c r="U147" cm="1">
        <f t="array" ref="U147">IF(T147&gt;=MAX($D$3:$D$100),MAX($D$3:$D$100),IF(S147&lt;$D$3,$D$3,INDEX($D$3:$D$100,MATCH(S147,$D$3:$D$100)+1)))</f>
        <v>2040</v>
      </c>
      <c r="V147">
        <f t="shared" si="96"/>
        <v>4.5720000000000003E-5</v>
      </c>
      <c r="W147">
        <f t="shared" si="97"/>
        <v>4.5720000000000003E-5</v>
      </c>
      <c r="X147">
        <f t="shared" si="98"/>
        <v>4.5720000000000003E-5</v>
      </c>
      <c r="Y147" s="38">
        <f t="shared" si="99"/>
        <v>0.24117300000000003</v>
      </c>
      <c r="Z147">
        <f t="shared" si="86"/>
        <v>0</v>
      </c>
      <c r="AE147">
        <f t="shared" si="122"/>
        <v>2157</v>
      </c>
      <c r="AF147">
        <f t="shared" si="100"/>
        <v>2040</v>
      </c>
      <c r="AG147" cm="1">
        <f t="array" ref="AG147">IF(AF147&gt;=MAX($D$3:$D$100),MAX($D$3:$D$100),IF(AE147&lt;$D$3,$D$3,INDEX($D$3:$D$100,MATCH(AE147,$D$3:$D$100)+1)))</f>
        <v>2040</v>
      </c>
      <c r="AH147">
        <f t="shared" si="101"/>
        <v>4.572E-4</v>
      </c>
      <c r="AI147">
        <f t="shared" si="102"/>
        <v>4.572E-4</v>
      </c>
      <c r="AJ147">
        <f t="shared" si="103"/>
        <v>4.572E-4</v>
      </c>
      <c r="AK147" s="38">
        <f t="shared" si="104"/>
        <v>2.4117299999999999</v>
      </c>
      <c r="AL147">
        <f t="shared" si="87"/>
        <v>0</v>
      </c>
      <c r="AN147" s="1" t="str" cm="1">
        <f t="array" ref="AN147">IF(INDEX(Utilities!147:147,$B$15)="","",INDEX(Utilities!147:147,$B$15))</f>
        <v/>
      </c>
      <c r="AO147" s="1" t="str" cm="1">
        <f t="array" ref="AO147">IF(INDEX(Utilities!147:147,$B$15 + 4)="","",INDEX(Utilities!147:147,$B$15 + 4))</f>
        <v/>
      </c>
      <c r="AQ147">
        <f t="shared" si="123"/>
        <v>2157</v>
      </c>
      <c r="AR147">
        <f t="shared" si="105"/>
        <v>2040</v>
      </c>
      <c r="AS147" cm="1">
        <f t="array" ref="AS147">IF(AR147&gt;=MAX($D$3:$D$100),MAX($D$3:$D$100),IF(AQ147&lt;$D$3,$D$3,INDEX($D$3:$D$100,MATCH(AQ147,$D$3:$D$100)+1)))</f>
        <v>2040</v>
      </c>
      <c r="AT147">
        <f t="shared" si="106"/>
        <v>9.6840000000000001E-5</v>
      </c>
      <c r="AU147">
        <f t="shared" si="107"/>
        <v>9.6840000000000001E-5</v>
      </c>
      <c r="AV147">
        <f t="shared" si="108"/>
        <v>9.6840000000000001E-5</v>
      </c>
      <c r="AW147" s="38">
        <f t="shared" si="109"/>
        <v>0.51083100000000004</v>
      </c>
      <c r="AX147">
        <f t="shared" si="88"/>
        <v>0</v>
      </c>
      <c r="AZ147" s="1" t="str" cm="1">
        <f t="array" ref="AZ147">IF(INDEX(Utilities!147:147,$B$15)="","",INDEX(Utilities!147:147,$B$15))</f>
        <v/>
      </c>
      <c r="BA147" s="1" t="str" cm="1">
        <f t="array" ref="BA147">IF(INDEX(Utilities!147:147,$B$15 + 5)="","",INDEX(Utilities!147:147,$B$15 + 5))</f>
        <v/>
      </c>
      <c r="BC147">
        <f t="shared" si="124"/>
        <v>2157</v>
      </c>
      <c r="BD147">
        <f t="shared" si="110"/>
        <v>2040</v>
      </c>
      <c r="BE147" cm="1">
        <f t="array" ref="BE147">IF(BD147&gt;=MAX($D$3:$D$100),MAX($D$3:$D$100),IF(BC147&lt;$D$3,$D$3,INDEX($D$3:$D$100,MATCH(BC147,$D$3:$D$100)+1)))</f>
        <v>2040</v>
      </c>
      <c r="BF147">
        <f t="shared" si="111"/>
        <v>0.61919999999999997</v>
      </c>
      <c r="BG147">
        <f t="shared" si="112"/>
        <v>0.61919999999999997</v>
      </c>
      <c r="BH147">
        <f t="shared" si="113"/>
        <v>0.61919999999999997</v>
      </c>
      <c r="BI147" s="38">
        <f t="shared" si="114"/>
        <v>3266.2799999999997</v>
      </c>
      <c r="BJ147">
        <f t="shared" si="89"/>
        <v>0</v>
      </c>
      <c r="BL147" s="1" t="str" cm="1">
        <f t="array" ref="BL147">IF(INDEX(Utilities!147:147,$B$15)="","",INDEX(Utilities!147:147,$B$15))</f>
        <v/>
      </c>
      <c r="BM147" s="1" t="str" cm="1">
        <f t="array" ref="BM147">IF(INDEX(Utilities!147:147,$B$15 + 6)="","",INDEX(Utilities!147:147,$B$15 + 6))</f>
        <v/>
      </c>
      <c r="BO147">
        <f t="shared" si="125"/>
        <v>2157</v>
      </c>
      <c r="BP147">
        <f t="shared" si="115"/>
        <v>2040</v>
      </c>
      <c r="BQ147" cm="1">
        <f t="array" ref="BQ147">IF(BP147&gt;=MAX($D$3:$D$100),MAX($D$3:$D$100),IF(BO147&lt;$D$3,$D$3,INDEX($D$3:$D$100,MATCH(BO147,$D$3:$D$100)+1)))</f>
        <v>2040</v>
      </c>
      <c r="BR147">
        <f t="shared" si="116"/>
        <v>4.5396000000000001</v>
      </c>
      <c r="BS147">
        <f t="shared" si="117"/>
        <v>4.5396000000000001</v>
      </c>
      <c r="BT147">
        <f t="shared" si="118"/>
        <v>4.5396000000000001</v>
      </c>
      <c r="BU147" s="38">
        <f t="shared" si="119"/>
        <v>23946.39</v>
      </c>
      <c r="BV147">
        <f t="shared" si="90"/>
        <v>0</v>
      </c>
    </row>
    <row r="148" spans="7:74" x14ac:dyDescent="0.25">
      <c r="G148">
        <f t="shared" si="120"/>
        <v>2158</v>
      </c>
      <c r="H148">
        <f t="shared" si="91"/>
        <v>2040</v>
      </c>
      <c r="I148" cm="1">
        <f t="array" ref="I148">IF(H148&gt;=MAX($D$3:$D$100),MAX($D$3:$D$100),IF(G148&lt;$D$3,$D$3,INDEX($D$3:$D$100,MATCH(G148,$D$3:$D$100)+1)))</f>
        <v>2040</v>
      </c>
      <c r="J148">
        <f t="shared" si="92"/>
        <v>6.8040000000000003E-2</v>
      </c>
      <c r="K148">
        <f t="shared" si="93"/>
        <v>6.8040000000000003E-2</v>
      </c>
      <c r="L148">
        <f t="shared" si="94"/>
        <v>6.8040000000000003E-2</v>
      </c>
      <c r="M148" s="38">
        <f t="shared" si="84"/>
        <v>358.911</v>
      </c>
      <c r="N148">
        <f t="shared" si="85"/>
        <v>0</v>
      </c>
      <c r="P148" s="1" t="str" cm="1">
        <f t="array" ref="P148">IF(INDEX(Utilities!148:148,$B$15)="","",INDEX(Utilities!148:148,$B$15))</f>
        <v/>
      </c>
      <c r="Q148" s="1" t="str" cm="1">
        <f t="array" ref="Q148">IF(INDEX(Utilities!148:148,$B$15 + 2)="","",INDEX(Utilities!148:148,$B$15 + 2))</f>
        <v/>
      </c>
      <c r="S148">
        <f t="shared" si="121"/>
        <v>2158</v>
      </c>
      <c r="T148">
        <f t="shared" si="95"/>
        <v>2040</v>
      </c>
      <c r="U148" cm="1">
        <f t="array" ref="U148">IF(T148&gt;=MAX($D$3:$D$100),MAX($D$3:$D$100),IF(S148&lt;$D$3,$D$3,INDEX($D$3:$D$100,MATCH(S148,$D$3:$D$100)+1)))</f>
        <v>2040</v>
      </c>
      <c r="V148">
        <f t="shared" si="96"/>
        <v>4.5720000000000003E-5</v>
      </c>
      <c r="W148">
        <f t="shared" si="97"/>
        <v>4.5720000000000003E-5</v>
      </c>
      <c r="X148">
        <f t="shared" si="98"/>
        <v>4.5720000000000003E-5</v>
      </c>
      <c r="Y148" s="38">
        <f t="shared" si="99"/>
        <v>0.24117300000000003</v>
      </c>
      <c r="Z148">
        <f t="shared" si="86"/>
        <v>0</v>
      </c>
      <c r="AE148">
        <f t="shared" si="122"/>
        <v>2158</v>
      </c>
      <c r="AF148">
        <f t="shared" si="100"/>
        <v>2040</v>
      </c>
      <c r="AG148" cm="1">
        <f t="array" ref="AG148">IF(AF148&gt;=MAX($D$3:$D$100),MAX($D$3:$D$100),IF(AE148&lt;$D$3,$D$3,INDEX($D$3:$D$100,MATCH(AE148,$D$3:$D$100)+1)))</f>
        <v>2040</v>
      </c>
      <c r="AH148">
        <f t="shared" si="101"/>
        <v>4.572E-4</v>
      </c>
      <c r="AI148">
        <f t="shared" si="102"/>
        <v>4.572E-4</v>
      </c>
      <c r="AJ148">
        <f t="shared" si="103"/>
        <v>4.572E-4</v>
      </c>
      <c r="AK148" s="38">
        <f t="shared" si="104"/>
        <v>2.4117299999999999</v>
      </c>
      <c r="AL148">
        <f t="shared" si="87"/>
        <v>0</v>
      </c>
      <c r="AN148" s="1" t="str" cm="1">
        <f t="array" ref="AN148">IF(INDEX(Utilities!148:148,$B$15)="","",INDEX(Utilities!148:148,$B$15))</f>
        <v/>
      </c>
      <c r="AO148" s="1" t="str" cm="1">
        <f t="array" ref="AO148">IF(INDEX(Utilities!148:148,$B$15 + 4)="","",INDEX(Utilities!148:148,$B$15 + 4))</f>
        <v/>
      </c>
      <c r="AQ148">
        <f t="shared" si="123"/>
        <v>2158</v>
      </c>
      <c r="AR148">
        <f t="shared" si="105"/>
        <v>2040</v>
      </c>
      <c r="AS148" cm="1">
        <f t="array" ref="AS148">IF(AR148&gt;=MAX($D$3:$D$100),MAX($D$3:$D$100),IF(AQ148&lt;$D$3,$D$3,INDEX($D$3:$D$100,MATCH(AQ148,$D$3:$D$100)+1)))</f>
        <v>2040</v>
      </c>
      <c r="AT148">
        <f t="shared" si="106"/>
        <v>9.6840000000000001E-5</v>
      </c>
      <c r="AU148">
        <f t="shared" si="107"/>
        <v>9.6840000000000001E-5</v>
      </c>
      <c r="AV148">
        <f t="shared" si="108"/>
        <v>9.6840000000000001E-5</v>
      </c>
      <c r="AW148" s="38">
        <f t="shared" si="109"/>
        <v>0.51083100000000004</v>
      </c>
      <c r="AX148">
        <f t="shared" si="88"/>
        <v>0</v>
      </c>
      <c r="AZ148" s="1" t="str" cm="1">
        <f t="array" ref="AZ148">IF(INDEX(Utilities!148:148,$B$15)="","",INDEX(Utilities!148:148,$B$15))</f>
        <v/>
      </c>
      <c r="BA148" s="1" t="str" cm="1">
        <f t="array" ref="BA148">IF(INDEX(Utilities!148:148,$B$15 + 5)="","",INDEX(Utilities!148:148,$B$15 + 5))</f>
        <v/>
      </c>
      <c r="BC148">
        <f t="shared" si="124"/>
        <v>2158</v>
      </c>
      <c r="BD148">
        <f t="shared" si="110"/>
        <v>2040</v>
      </c>
      <c r="BE148" cm="1">
        <f t="array" ref="BE148">IF(BD148&gt;=MAX($D$3:$D$100),MAX($D$3:$D$100),IF(BC148&lt;$D$3,$D$3,INDEX($D$3:$D$100,MATCH(BC148,$D$3:$D$100)+1)))</f>
        <v>2040</v>
      </c>
      <c r="BF148">
        <f t="shared" si="111"/>
        <v>0.61919999999999997</v>
      </c>
      <c r="BG148">
        <f t="shared" si="112"/>
        <v>0.61919999999999997</v>
      </c>
      <c r="BH148">
        <f t="shared" si="113"/>
        <v>0.61919999999999997</v>
      </c>
      <c r="BI148" s="38">
        <f t="shared" si="114"/>
        <v>3266.2799999999997</v>
      </c>
      <c r="BJ148">
        <f t="shared" si="89"/>
        <v>0</v>
      </c>
      <c r="BL148" s="1" t="str" cm="1">
        <f t="array" ref="BL148">IF(INDEX(Utilities!148:148,$B$15)="","",INDEX(Utilities!148:148,$B$15))</f>
        <v/>
      </c>
      <c r="BM148" s="1" t="str" cm="1">
        <f t="array" ref="BM148">IF(INDEX(Utilities!148:148,$B$15 + 6)="","",INDEX(Utilities!148:148,$B$15 + 6))</f>
        <v/>
      </c>
      <c r="BO148">
        <f t="shared" si="125"/>
        <v>2158</v>
      </c>
      <c r="BP148">
        <f t="shared" si="115"/>
        <v>2040</v>
      </c>
      <c r="BQ148" cm="1">
        <f t="array" ref="BQ148">IF(BP148&gt;=MAX($D$3:$D$100),MAX($D$3:$D$100),IF(BO148&lt;$D$3,$D$3,INDEX($D$3:$D$100,MATCH(BO148,$D$3:$D$100)+1)))</f>
        <v>2040</v>
      </c>
      <c r="BR148">
        <f t="shared" si="116"/>
        <v>4.5396000000000001</v>
      </c>
      <c r="BS148">
        <f t="shared" si="117"/>
        <v>4.5396000000000001</v>
      </c>
      <c r="BT148">
        <f t="shared" si="118"/>
        <v>4.5396000000000001</v>
      </c>
      <c r="BU148" s="38">
        <f t="shared" si="119"/>
        <v>23946.39</v>
      </c>
      <c r="BV148">
        <f t="shared" si="90"/>
        <v>0</v>
      </c>
    </row>
    <row r="149" spans="7:74" x14ac:dyDescent="0.25">
      <c r="G149">
        <f t="shared" si="120"/>
        <v>2159</v>
      </c>
      <c r="H149">
        <f t="shared" si="91"/>
        <v>2040</v>
      </c>
      <c r="I149" cm="1">
        <f t="array" ref="I149">IF(H149&gt;=MAX($D$3:$D$100),MAX($D$3:$D$100),IF(G149&lt;$D$3,$D$3,INDEX($D$3:$D$100,MATCH(G149,$D$3:$D$100)+1)))</f>
        <v>2040</v>
      </c>
      <c r="J149">
        <f t="shared" si="92"/>
        <v>6.8040000000000003E-2</v>
      </c>
      <c r="K149">
        <f t="shared" si="93"/>
        <v>6.8040000000000003E-2</v>
      </c>
      <c r="L149">
        <f t="shared" si="94"/>
        <v>6.8040000000000003E-2</v>
      </c>
      <c r="M149" s="38">
        <f t="shared" si="84"/>
        <v>358.911</v>
      </c>
      <c r="N149">
        <f t="shared" si="85"/>
        <v>0</v>
      </c>
      <c r="P149" s="1" t="str" cm="1">
        <f t="array" ref="P149">IF(INDEX(Utilities!149:149,$B$15)="","",INDEX(Utilities!149:149,$B$15))</f>
        <v/>
      </c>
      <c r="Q149" s="1" t="str" cm="1">
        <f t="array" ref="Q149">IF(INDEX(Utilities!149:149,$B$15 + 2)="","",INDEX(Utilities!149:149,$B$15 + 2))</f>
        <v/>
      </c>
      <c r="S149">
        <f t="shared" si="121"/>
        <v>2159</v>
      </c>
      <c r="T149">
        <f t="shared" si="95"/>
        <v>2040</v>
      </c>
      <c r="U149" cm="1">
        <f t="array" ref="U149">IF(T149&gt;=MAX($D$3:$D$100),MAX($D$3:$D$100),IF(S149&lt;$D$3,$D$3,INDEX($D$3:$D$100,MATCH(S149,$D$3:$D$100)+1)))</f>
        <v>2040</v>
      </c>
      <c r="V149">
        <f t="shared" si="96"/>
        <v>4.5720000000000003E-5</v>
      </c>
      <c r="W149">
        <f t="shared" si="97"/>
        <v>4.5720000000000003E-5</v>
      </c>
      <c r="X149">
        <f t="shared" si="98"/>
        <v>4.5720000000000003E-5</v>
      </c>
      <c r="Y149" s="38">
        <f t="shared" si="99"/>
        <v>0.24117300000000003</v>
      </c>
      <c r="Z149">
        <f t="shared" si="86"/>
        <v>0</v>
      </c>
      <c r="AE149">
        <f t="shared" si="122"/>
        <v>2159</v>
      </c>
      <c r="AF149">
        <f t="shared" si="100"/>
        <v>2040</v>
      </c>
      <c r="AG149" cm="1">
        <f t="array" ref="AG149">IF(AF149&gt;=MAX($D$3:$D$100),MAX($D$3:$D$100),IF(AE149&lt;$D$3,$D$3,INDEX($D$3:$D$100,MATCH(AE149,$D$3:$D$100)+1)))</f>
        <v>2040</v>
      </c>
      <c r="AH149">
        <f t="shared" si="101"/>
        <v>4.572E-4</v>
      </c>
      <c r="AI149">
        <f t="shared" si="102"/>
        <v>4.572E-4</v>
      </c>
      <c r="AJ149">
        <f t="shared" si="103"/>
        <v>4.572E-4</v>
      </c>
      <c r="AK149" s="38">
        <f t="shared" si="104"/>
        <v>2.4117299999999999</v>
      </c>
      <c r="AL149">
        <f t="shared" si="87"/>
        <v>0</v>
      </c>
      <c r="AN149" s="1" t="str" cm="1">
        <f t="array" ref="AN149">IF(INDEX(Utilities!149:149,$B$15)="","",INDEX(Utilities!149:149,$B$15))</f>
        <v/>
      </c>
      <c r="AO149" s="1" t="str" cm="1">
        <f t="array" ref="AO149">IF(INDEX(Utilities!149:149,$B$15 + 4)="","",INDEX(Utilities!149:149,$B$15 + 4))</f>
        <v/>
      </c>
      <c r="AQ149">
        <f t="shared" si="123"/>
        <v>2159</v>
      </c>
      <c r="AR149">
        <f t="shared" si="105"/>
        <v>2040</v>
      </c>
      <c r="AS149" cm="1">
        <f t="array" ref="AS149">IF(AR149&gt;=MAX($D$3:$D$100),MAX($D$3:$D$100),IF(AQ149&lt;$D$3,$D$3,INDEX($D$3:$D$100,MATCH(AQ149,$D$3:$D$100)+1)))</f>
        <v>2040</v>
      </c>
      <c r="AT149">
        <f t="shared" si="106"/>
        <v>9.6840000000000001E-5</v>
      </c>
      <c r="AU149">
        <f t="shared" si="107"/>
        <v>9.6840000000000001E-5</v>
      </c>
      <c r="AV149">
        <f t="shared" si="108"/>
        <v>9.6840000000000001E-5</v>
      </c>
      <c r="AW149" s="38">
        <f t="shared" si="109"/>
        <v>0.51083100000000004</v>
      </c>
      <c r="AX149">
        <f t="shared" si="88"/>
        <v>0</v>
      </c>
      <c r="AZ149" s="1" t="str" cm="1">
        <f t="array" ref="AZ149">IF(INDEX(Utilities!149:149,$B$15)="","",INDEX(Utilities!149:149,$B$15))</f>
        <v/>
      </c>
      <c r="BA149" s="1" t="str" cm="1">
        <f t="array" ref="BA149">IF(INDEX(Utilities!149:149,$B$15 + 5)="","",INDEX(Utilities!149:149,$B$15 + 5))</f>
        <v/>
      </c>
      <c r="BC149">
        <f t="shared" si="124"/>
        <v>2159</v>
      </c>
      <c r="BD149">
        <f t="shared" si="110"/>
        <v>2040</v>
      </c>
      <c r="BE149" cm="1">
        <f t="array" ref="BE149">IF(BD149&gt;=MAX($D$3:$D$100),MAX($D$3:$D$100),IF(BC149&lt;$D$3,$D$3,INDEX($D$3:$D$100,MATCH(BC149,$D$3:$D$100)+1)))</f>
        <v>2040</v>
      </c>
      <c r="BF149">
        <f t="shared" si="111"/>
        <v>0.61919999999999997</v>
      </c>
      <c r="BG149">
        <f t="shared" si="112"/>
        <v>0.61919999999999997</v>
      </c>
      <c r="BH149">
        <f t="shared" si="113"/>
        <v>0.61919999999999997</v>
      </c>
      <c r="BI149" s="38">
        <f t="shared" si="114"/>
        <v>3266.2799999999997</v>
      </c>
      <c r="BJ149">
        <f t="shared" si="89"/>
        <v>0</v>
      </c>
      <c r="BL149" s="1" t="str" cm="1">
        <f t="array" ref="BL149">IF(INDEX(Utilities!149:149,$B$15)="","",INDEX(Utilities!149:149,$B$15))</f>
        <v/>
      </c>
      <c r="BM149" s="1" t="str" cm="1">
        <f t="array" ref="BM149">IF(INDEX(Utilities!149:149,$B$15 + 6)="","",INDEX(Utilities!149:149,$B$15 + 6))</f>
        <v/>
      </c>
      <c r="BO149">
        <f t="shared" si="125"/>
        <v>2159</v>
      </c>
      <c r="BP149">
        <f t="shared" si="115"/>
        <v>2040</v>
      </c>
      <c r="BQ149" cm="1">
        <f t="array" ref="BQ149">IF(BP149&gt;=MAX($D$3:$D$100),MAX($D$3:$D$100),IF(BO149&lt;$D$3,$D$3,INDEX($D$3:$D$100,MATCH(BO149,$D$3:$D$100)+1)))</f>
        <v>2040</v>
      </c>
      <c r="BR149">
        <f t="shared" si="116"/>
        <v>4.5396000000000001</v>
      </c>
      <c r="BS149">
        <f t="shared" si="117"/>
        <v>4.5396000000000001</v>
      </c>
      <c r="BT149">
        <f t="shared" si="118"/>
        <v>4.5396000000000001</v>
      </c>
      <c r="BU149" s="38">
        <f t="shared" si="119"/>
        <v>23946.39</v>
      </c>
      <c r="BV149">
        <f t="shared" si="90"/>
        <v>0</v>
      </c>
    </row>
    <row r="150" spans="7:74" x14ac:dyDescent="0.25">
      <c r="G150">
        <f t="shared" si="120"/>
        <v>2160</v>
      </c>
      <c r="H150">
        <f t="shared" si="91"/>
        <v>2040</v>
      </c>
      <c r="I150" cm="1">
        <f t="array" ref="I150">IF(H150&gt;=MAX($D$3:$D$100),MAX($D$3:$D$100),IF(G150&lt;$D$3,$D$3,INDEX($D$3:$D$100,MATCH(G150,$D$3:$D$100)+1)))</f>
        <v>2040</v>
      </c>
      <c r="J150">
        <f t="shared" si="92"/>
        <v>6.8040000000000003E-2</v>
      </c>
      <c r="K150">
        <f t="shared" si="93"/>
        <v>6.8040000000000003E-2</v>
      </c>
      <c r="L150">
        <f t="shared" si="94"/>
        <v>6.8040000000000003E-2</v>
      </c>
      <c r="M150" s="38">
        <f t="shared" si="84"/>
        <v>358.911</v>
      </c>
      <c r="N150">
        <f t="shared" si="85"/>
        <v>0</v>
      </c>
      <c r="P150" s="1" t="str" cm="1">
        <f t="array" ref="P150">IF(INDEX(Utilities!150:150,$B$15)="","",INDEX(Utilities!150:150,$B$15))</f>
        <v/>
      </c>
      <c r="Q150" s="1" t="str" cm="1">
        <f t="array" ref="Q150">IF(INDEX(Utilities!150:150,$B$15 + 2)="","",INDEX(Utilities!150:150,$B$15 + 2))</f>
        <v/>
      </c>
      <c r="S150">
        <f t="shared" si="121"/>
        <v>2160</v>
      </c>
      <c r="T150">
        <f t="shared" si="95"/>
        <v>2040</v>
      </c>
      <c r="U150" cm="1">
        <f t="array" ref="U150">IF(T150&gt;=MAX($D$3:$D$100),MAX($D$3:$D$100),IF(S150&lt;$D$3,$D$3,INDEX($D$3:$D$100,MATCH(S150,$D$3:$D$100)+1)))</f>
        <v>2040</v>
      </c>
      <c r="V150">
        <f t="shared" si="96"/>
        <v>4.5720000000000003E-5</v>
      </c>
      <c r="W150">
        <f t="shared" si="97"/>
        <v>4.5720000000000003E-5</v>
      </c>
      <c r="X150">
        <f t="shared" si="98"/>
        <v>4.5720000000000003E-5</v>
      </c>
      <c r="Y150" s="38">
        <f t="shared" si="99"/>
        <v>0.24117300000000003</v>
      </c>
      <c r="Z150">
        <f t="shared" si="86"/>
        <v>0</v>
      </c>
      <c r="AE150">
        <f t="shared" si="122"/>
        <v>2160</v>
      </c>
      <c r="AF150">
        <f t="shared" si="100"/>
        <v>2040</v>
      </c>
      <c r="AG150" cm="1">
        <f t="array" ref="AG150">IF(AF150&gt;=MAX($D$3:$D$100),MAX($D$3:$D$100),IF(AE150&lt;$D$3,$D$3,INDEX($D$3:$D$100,MATCH(AE150,$D$3:$D$100)+1)))</f>
        <v>2040</v>
      </c>
      <c r="AH150">
        <f t="shared" si="101"/>
        <v>4.572E-4</v>
      </c>
      <c r="AI150">
        <f t="shared" si="102"/>
        <v>4.572E-4</v>
      </c>
      <c r="AJ150">
        <f t="shared" si="103"/>
        <v>4.572E-4</v>
      </c>
      <c r="AK150" s="38">
        <f t="shared" si="104"/>
        <v>2.4117299999999999</v>
      </c>
      <c r="AL150">
        <f t="shared" si="87"/>
        <v>0</v>
      </c>
      <c r="AN150" s="1" t="str" cm="1">
        <f t="array" ref="AN150">IF(INDEX(Utilities!150:150,$B$15)="","",INDEX(Utilities!150:150,$B$15))</f>
        <v/>
      </c>
      <c r="AO150" s="1" t="str" cm="1">
        <f t="array" ref="AO150">IF(INDEX(Utilities!150:150,$B$15 + 4)="","",INDEX(Utilities!150:150,$B$15 + 4))</f>
        <v/>
      </c>
      <c r="AQ150">
        <f t="shared" si="123"/>
        <v>2160</v>
      </c>
      <c r="AR150">
        <f t="shared" si="105"/>
        <v>2040</v>
      </c>
      <c r="AS150" cm="1">
        <f t="array" ref="AS150">IF(AR150&gt;=MAX($D$3:$D$100),MAX($D$3:$D$100),IF(AQ150&lt;$D$3,$D$3,INDEX($D$3:$D$100,MATCH(AQ150,$D$3:$D$100)+1)))</f>
        <v>2040</v>
      </c>
      <c r="AT150">
        <f t="shared" si="106"/>
        <v>9.6840000000000001E-5</v>
      </c>
      <c r="AU150">
        <f t="shared" si="107"/>
        <v>9.6840000000000001E-5</v>
      </c>
      <c r="AV150">
        <f t="shared" si="108"/>
        <v>9.6840000000000001E-5</v>
      </c>
      <c r="AW150" s="38">
        <f t="shared" si="109"/>
        <v>0.51083100000000004</v>
      </c>
      <c r="AX150">
        <f t="shared" si="88"/>
        <v>0</v>
      </c>
      <c r="AZ150" s="1" t="str" cm="1">
        <f t="array" ref="AZ150">IF(INDEX(Utilities!150:150,$B$15)="","",INDEX(Utilities!150:150,$B$15))</f>
        <v/>
      </c>
      <c r="BA150" s="1" t="str" cm="1">
        <f t="array" ref="BA150">IF(INDEX(Utilities!150:150,$B$15 + 5)="","",INDEX(Utilities!150:150,$B$15 + 5))</f>
        <v/>
      </c>
      <c r="BC150">
        <f t="shared" si="124"/>
        <v>2160</v>
      </c>
      <c r="BD150">
        <f t="shared" si="110"/>
        <v>2040</v>
      </c>
      <c r="BE150" cm="1">
        <f t="array" ref="BE150">IF(BD150&gt;=MAX($D$3:$D$100),MAX($D$3:$D$100),IF(BC150&lt;$D$3,$D$3,INDEX($D$3:$D$100,MATCH(BC150,$D$3:$D$100)+1)))</f>
        <v>2040</v>
      </c>
      <c r="BF150">
        <f t="shared" si="111"/>
        <v>0.61919999999999997</v>
      </c>
      <c r="BG150">
        <f t="shared" si="112"/>
        <v>0.61919999999999997</v>
      </c>
      <c r="BH150">
        <f t="shared" si="113"/>
        <v>0.61919999999999997</v>
      </c>
      <c r="BI150" s="38">
        <f t="shared" si="114"/>
        <v>3266.2799999999997</v>
      </c>
      <c r="BJ150">
        <f t="shared" si="89"/>
        <v>0</v>
      </c>
      <c r="BL150" s="1" t="str" cm="1">
        <f t="array" ref="BL150">IF(INDEX(Utilities!150:150,$B$15)="","",INDEX(Utilities!150:150,$B$15))</f>
        <v/>
      </c>
      <c r="BM150" s="1" t="str" cm="1">
        <f t="array" ref="BM150">IF(INDEX(Utilities!150:150,$B$15 + 6)="","",INDEX(Utilities!150:150,$B$15 + 6))</f>
        <v/>
      </c>
      <c r="BO150">
        <f t="shared" si="125"/>
        <v>2160</v>
      </c>
      <c r="BP150">
        <f t="shared" si="115"/>
        <v>2040</v>
      </c>
      <c r="BQ150" cm="1">
        <f t="array" ref="BQ150">IF(BP150&gt;=MAX($D$3:$D$100),MAX($D$3:$D$100),IF(BO150&lt;$D$3,$D$3,INDEX($D$3:$D$100,MATCH(BO150,$D$3:$D$100)+1)))</f>
        <v>2040</v>
      </c>
      <c r="BR150">
        <f t="shared" si="116"/>
        <v>4.5396000000000001</v>
      </c>
      <c r="BS150">
        <f t="shared" si="117"/>
        <v>4.5396000000000001</v>
      </c>
      <c r="BT150">
        <f t="shared" si="118"/>
        <v>4.5396000000000001</v>
      </c>
      <c r="BU150" s="38">
        <f t="shared" si="119"/>
        <v>23946.39</v>
      </c>
      <c r="BV150">
        <f t="shared" si="90"/>
        <v>0</v>
      </c>
    </row>
    <row r="151" spans="7:74" x14ac:dyDescent="0.25">
      <c r="G151">
        <f t="shared" si="120"/>
        <v>2161</v>
      </c>
      <c r="H151">
        <f t="shared" si="91"/>
        <v>2040</v>
      </c>
      <c r="I151" cm="1">
        <f t="array" ref="I151">IF(H151&gt;=MAX($D$3:$D$100),MAX($D$3:$D$100),IF(G151&lt;$D$3,$D$3,INDEX($D$3:$D$100,MATCH(G151,$D$3:$D$100)+1)))</f>
        <v>2040</v>
      </c>
      <c r="J151">
        <f t="shared" si="92"/>
        <v>6.8040000000000003E-2</v>
      </c>
      <c r="K151">
        <f t="shared" si="93"/>
        <v>6.8040000000000003E-2</v>
      </c>
      <c r="L151">
        <f t="shared" si="94"/>
        <v>6.8040000000000003E-2</v>
      </c>
      <c r="M151" s="38">
        <f t="shared" si="84"/>
        <v>358.911</v>
      </c>
      <c r="N151">
        <f t="shared" si="85"/>
        <v>0</v>
      </c>
      <c r="P151" s="1" t="str" cm="1">
        <f t="array" ref="P151">IF(INDEX(Utilities!151:151,$B$15)="","",INDEX(Utilities!151:151,$B$15))</f>
        <v/>
      </c>
      <c r="Q151" s="1" t="str" cm="1">
        <f t="array" ref="Q151">IF(INDEX(Utilities!151:151,$B$15 + 2)="","",INDEX(Utilities!151:151,$B$15 + 2))</f>
        <v/>
      </c>
      <c r="S151">
        <f t="shared" si="121"/>
        <v>2161</v>
      </c>
      <c r="T151">
        <f t="shared" si="95"/>
        <v>2040</v>
      </c>
      <c r="U151" cm="1">
        <f t="array" ref="U151">IF(T151&gt;=MAX($D$3:$D$100),MAX($D$3:$D$100),IF(S151&lt;$D$3,$D$3,INDEX($D$3:$D$100,MATCH(S151,$D$3:$D$100)+1)))</f>
        <v>2040</v>
      </c>
      <c r="V151">
        <f t="shared" si="96"/>
        <v>4.5720000000000003E-5</v>
      </c>
      <c r="W151">
        <f t="shared" si="97"/>
        <v>4.5720000000000003E-5</v>
      </c>
      <c r="X151">
        <f t="shared" si="98"/>
        <v>4.5720000000000003E-5</v>
      </c>
      <c r="Y151" s="38">
        <f t="shared" si="99"/>
        <v>0.24117300000000003</v>
      </c>
      <c r="Z151">
        <f t="shared" si="86"/>
        <v>0</v>
      </c>
      <c r="AE151">
        <f t="shared" si="122"/>
        <v>2161</v>
      </c>
      <c r="AF151">
        <f t="shared" si="100"/>
        <v>2040</v>
      </c>
      <c r="AG151" cm="1">
        <f t="array" ref="AG151">IF(AF151&gt;=MAX($D$3:$D$100),MAX($D$3:$D$100),IF(AE151&lt;$D$3,$D$3,INDEX($D$3:$D$100,MATCH(AE151,$D$3:$D$100)+1)))</f>
        <v>2040</v>
      </c>
      <c r="AH151">
        <f t="shared" si="101"/>
        <v>4.572E-4</v>
      </c>
      <c r="AI151">
        <f t="shared" si="102"/>
        <v>4.572E-4</v>
      </c>
      <c r="AJ151">
        <f t="shared" si="103"/>
        <v>4.572E-4</v>
      </c>
      <c r="AK151" s="38">
        <f t="shared" si="104"/>
        <v>2.4117299999999999</v>
      </c>
      <c r="AL151">
        <f t="shared" si="87"/>
        <v>0</v>
      </c>
      <c r="AN151" s="1" t="str" cm="1">
        <f t="array" ref="AN151">IF(INDEX(Utilities!151:151,$B$15)="","",INDEX(Utilities!151:151,$B$15))</f>
        <v/>
      </c>
      <c r="AO151" s="1" t="str" cm="1">
        <f t="array" ref="AO151">IF(INDEX(Utilities!151:151,$B$15 + 4)="","",INDEX(Utilities!151:151,$B$15 + 4))</f>
        <v/>
      </c>
      <c r="AQ151">
        <f t="shared" si="123"/>
        <v>2161</v>
      </c>
      <c r="AR151">
        <f t="shared" si="105"/>
        <v>2040</v>
      </c>
      <c r="AS151" cm="1">
        <f t="array" ref="AS151">IF(AR151&gt;=MAX($D$3:$D$100),MAX($D$3:$D$100),IF(AQ151&lt;$D$3,$D$3,INDEX($D$3:$D$100,MATCH(AQ151,$D$3:$D$100)+1)))</f>
        <v>2040</v>
      </c>
      <c r="AT151">
        <f t="shared" si="106"/>
        <v>9.6840000000000001E-5</v>
      </c>
      <c r="AU151">
        <f t="shared" si="107"/>
        <v>9.6840000000000001E-5</v>
      </c>
      <c r="AV151">
        <f t="shared" si="108"/>
        <v>9.6840000000000001E-5</v>
      </c>
      <c r="AW151" s="38">
        <f t="shared" si="109"/>
        <v>0.51083100000000004</v>
      </c>
      <c r="AX151">
        <f t="shared" si="88"/>
        <v>0</v>
      </c>
      <c r="AZ151" s="1" t="str" cm="1">
        <f t="array" ref="AZ151">IF(INDEX(Utilities!151:151,$B$15)="","",INDEX(Utilities!151:151,$B$15))</f>
        <v/>
      </c>
      <c r="BA151" s="1" t="str" cm="1">
        <f t="array" ref="BA151">IF(INDEX(Utilities!151:151,$B$15 + 5)="","",INDEX(Utilities!151:151,$B$15 + 5))</f>
        <v/>
      </c>
      <c r="BC151">
        <f t="shared" si="124"/>
        <v>2161</v>
      </c>
      <c r="BD151">
        <f t="shared" si="110"/>
        <v>2040</v>
      </c>
      <c r="BE151" cm="1">
        <f t="array" ref="BE151">IF(BD151&gt;=MAX($D$3:$D$100),MAX($D$3:$D$100),IF(BC151&lt;$D$3,$D$3,INDEX($D$3:$D$100,MATCH(BC151,$D$3:$D$100)+1)))</f>
        <v>2040</v>
      </c>
      <c r="BF151">
        <f t="shared" si="111"/>
        <v>0.61919999999999997</v>
      </c>
      <c r="BG151">
        <f t="shared" si="112"/>
        <v>0.61919999999999997</v>
      </c>
      <c r="BH151">
        <f t="shared" si="113"/>
        <v>0.61919999999999997</v>
      </c>
      <c r="BI151" s="38">
        <f t="shared" si="114"/>
        <v>3266.2799999999997</v>
      </c>
      <c r="BJ151">
        <f t="shared" si="89"/>
        <v>0</v>
      </c>
      <c r="BL151" s="1" t="str" cm="1">
        <f t="array" ref="BL151">IF(INDEX(Utilities!151:151,$B$15)="","",INDEX(Utilities!151:151,$B$15))</f>
        <v/>
      </c>
      <c r="BM151" s="1" t="str" cm="1">
        <f t="array" ref="BM151">IF(INDEX(Utilities!151:151,$B$15 + 6)="","",INDEX(Utilities!151:151,$B$15 + 6))</f>
        <v/>
      </c>
      <c r="BO151">
        <f t="shared" si="125"/>
        <v>2161</v>
      </c>
      <c r="BP151">
        <f t="shared" si="115"/>
        <v>2040</v>
      </c>
      <c r="BQ151" cm="1">
        <f t="array" ref="BQ151">IF(BP151&gt;=MAX($D$3:$D$100),MAX($D$3:$D$100),IF(BO151&lt;$D$3,$D$3,INDEX($D$3:$D$100,MATCH(BO151,$D$3:$D$100)+1)))</f>
        <v>2040</v>
      </c>
      <c r="BR151">
        <f t="shared" si="116"/>
        <v>4.5396000000000001</v>
      </c>
      <c r="BS151">
        <f t="shared" si="117"/>
        <v>4.5396000000000001</v>
      </c>
      <c r="BT151">
        <f t="shared" si="118"/>
        <v>4.5396000000000001</v>
      </c>
      <c r="BU151" s="38">
        <f t="shared" si="119"/>
        <v>23946.39</v>
      </c>
      <c r="BV151">
        <f t="shared" si="90"/>
        <v>0</v>
      </c>
    </row>
    <row r="152" spans="7:74" x14ac:dyDescent="0.25">
      <c r="G152">
        <f t="shared" si="120"/>
        <v>2162</v>
      </c>
      <c r="H152">
        <f t="shared" si="91"/>
        <v>2040</v>
      </c>
      <c r="I152" cm="1">
        <f t="array" ref="I152">IF(H152&gt;=MAX($D$3:$D$100),MAX($D$3:$D$100),IF(G152&lt;$D$3,$D$3,INDEX($D$3:$D$100,MATCH(G152,$D$3:$D$100)+1)))</f>
        <v>2040</v>
      </c>
      <c r="J152">
        <f t="shared" si="92"/>
        <v>6.8040000000000003E-2</v>
      </c>
      <c r="K152">
        <f t="shared" si="93"/>
        <v>6.8040000000000003E-2</v>
      </c>
      <c r="L152">
        <f t="shared" si="94"/>
        <v>6.8040000000000003E-2</v>
      </c>
      <c r="M152" s="38">
        <f t="shared" si="84"/>
        <v>358.911</v>
      </c>
      <c r="N152">
        <f t="shared" si="85"/>
        <v>0</v>
      </c>
      <c r="P152" s="1" t="str" cm="1">
        <f t="array" ref="P152">IF(INDEX(Utilities!152:152,$B$15)="","",INDEX(Utilities!152:152,$B$15))</f>
        <v/>
      </c>
      <c r="Q152" s="1" t="str" cm="1">
        <f t="array" ref="Q152">IF(INDEX(Utilities!152:152,$B$15 + 2)="","",INDEX(Utilities!152:152,$B$15 + 2))</f>
        <v/>
      </c>
      <c r="S152">
        <f t="shared" si="121"/>
        <v>2162</v>
      </c>
      <c r="T152">
        <f t="shared" si="95"/>
        <v>2040</v>
      </c>
      <c r="U152" cm="1">
        <f t="array" ref="U152">IF(T152&gt;=MAX($D$3:$D$100),MAX($D$3:$D$100),IF(S152&lt;$D$3,$D$3,INDEX($D$3:$D$100,MATCH(S152,$D$3:$D$100)+1)))</f>
        <v>2040</v>
      </c>
      <c r="V152">
        <f t="shared" si="96"/>
        <v>4.5720000000000003E-5</v>
      </c>
      <c r="W152">
        <f t="shared" si="97"/>
        <v>4.5720000000000003E-5</v>
      </c>
      <c r="X152">
        <f t="shared" si="98"/>
        <v>4.5720000000000003E-5</v>
      </c>
      <c r="Y152" s="38">
        <f t="shared" si="99"/>
        <v>0.24117300000000003</v>
      </c>
      <c r="Z152">
        <f t="shared" si="86"/>
        <v>0</v>
      </c>
      <c r="AE152">
        <f t="shared" si="122"/>
        <v>2162</v>
      </c>
      <c r="AF152">
        <f t="shared" si="100"/>
        <v>2040</v>
      </c>
      <c r="AG152" cm="1">
        <f t="array" ref="AG152">IF(AF152&gt;=MAX($D$3:$D$100),MAX($D$3:$D$100),IF(AE152&lt;$D$3,$D$3,INDEX($D$3:$D$100,MATCH(AE152,$D$3:$D$100)+1)))</f>
        <v>2040</v>
      </c>
      <c r="AH152">
        <f t="shared" si="101"/>
        <v>4.572E-4</v>
      </c>
      <c r="AI152">
        <f t="shared" si="102"/>
        <v>4.572E-4</v>
      </c>
      <c r="AJ152">
        <f t="shared" si="103"/>
        <v>4.572E-4</v>
      </c>
      <c r="AK152" s="38">
        <f t="shared" si="104"/>
        <v>2.4117299999999999</v>
      </c>
      <c r="AL152">
        <f t="shared" si="87"/>
        <v>0</v>
      </c>
      <c r="AN152" s="1" t="str" cm="1">
        <f t="array" ref="AN152">IF(INDEX(Utilities!152:152,$B$15)="","",INDEX(Utilities!152:152,$B$15))</f>
        <v/>
      </c>
      <c r="AO152" s="1" t="str" cm="1">
        <f t="array" ref="AO152">IF(INDEX(Utilities!152:152,$B$15 + 4)="","",INDEX(Utilities!152:152,$B$15 + 4))</f>
        <v/>
      </c>
      <c r="AQ152">
        <f t="shared" si="123"/>
        <v>2162</v>
      </c>
      <c r="AR152">
        <f t="shared" si="105"/>
        <v>2040</v>
      </c>
      <c r="AS152" cm="1">
        <f t="array" ref="AS152">IF(AR152&gt;=MAX($D$3:$D$100),MAX($D$3:$D$100),IF(AQ152&lt;$D$3,$D$3,INDEX($D$3:$D$100,MATCH(AQ152,$D$3:$D$100)+1)))</f>
        <v>2040</v>
      </c>
      <c r="AT152">
        <f t="shared" si="106"/>
        <v>9.6840000000000001E-5</v>
      </c>
      <c r="AU152">
        <f t="shared" si="107"/>
        <v>9.6840000000000001E-5</v>
      </c>
      <c r="AV152">
        <f t="shared" si="108"/>
        <v>9.6840000000000001E-5</v>
      </c>
      <c r="AW152" s="38">
        <f t="shared" si="109"/>
        <v>0.51083100000000004</v>
      </c>
      <c r="AX152">
        <f t="shared" si="88"/>
        <v>0</v>
      </c>
      <c r="AZ152" s="1" t="str" cm="1">
        <f t="array" ref="AZ152">IF(INDEX(Utilities!152:152,$B$15)="","",INDEX(Utilities!152:152,$B$15))</f>
        <v/>
      </c>
      <c r="BA152" s="1" t="str" cm="1">
        <f t="array" ref="BA152">IF(INDEX(Utilities!152:152,$B$15 + 5)="","",INDEX(Utilities!152:152,$B$15 + 5))</f>
        <v/>
      </c>
      <c r="BC152">
        <f t="shared" si="124"/>
        <v>2162</v>
      </c>
      <c r="BD152">
        <f t="shared" si="110"/>
        <v>2040</v>
      </c>
      <c r="BE152" cm="1">
        <f t="array" ref="BE152">IF(BD152&gt;=MAX($D$3:$D$100),MAX($D$3:$D$100),IF(BC152&lt;$D$3,$D$3,INDEX($D$3:$D$100,MATCH(BC152,$D$3:$D$100)+1)))</f>
        <v>2040</v>
      </c>
      <c r="BF152">
        <f t="shared" si="111"/>
        <v>0.61919999999999997</v>
      </c>
      <c r="BG152">
        <f t="shared" si="112"/>
        <v>0.61919999999999997</v>
      </c>
      <c r="BH152">
        <f t="shared" si="113"/>
        <v>0.61919999999999997</v>
      </c>
      <c r="BI152" s="38">
        <f t="shared" si="114"/>
        <v>3266.2799999999997</v>
      </c>
      <c r="BJ152">
        <f t="shared" si="89"/>
        <v>0</v>
      </c>
      <c r="BL152" s="1" t="str" cm="1">
        <f t="array" ref="BL152">IF(INDEX(Utilities!152:152,$B$15)="","",INDEX(Utilities!152:152,$B$15))</f>
        <v/>
      </c>
      <c r="BM152" s="1" t="str" cm="1">
        <f t="array" ref="BM152">IF(INDEX(Utilities!152:152,$B$15 + 6)="","",INDEX(Utilities!152:152,$B$15 + 6))</f>
        <v/>
      </c>
      <c r="BO152">
        <f t="shared" si="125"/>
        <v>2162</v>
      </c>
      <c r="BP152">
        <f t="shared" si="115"/>
        <v>2040</v>
      </c>
      <c r="BQ152" cm="1">
        <f t="array" ref="BQ152">IF(BP152&gt;=MAX($D$3:$D$100),MAX($D$3:$D$100),IF(BO152&lt;$D$3,$D$3,INDEX($D$3:$D$100,MATCH(BO152,$D$3:$D$100)+1)))</f>
        <v>2040</v>
      </c>
      <c r="BR152">
        <f t="shared" si="116"/>
        <v>4.5396000000000001</v>
      </c>
      <c r="BS152">
        <f t="shared" si="117"/>
        <v>4.5396000000000001</v>
      </c>
      <c r="BT152">
        <f t="shared" si="118"/>
        <v>4.5396000000000001</v>
      </c>
      <c r="BU152" s="38">
        <f t="shared" si="119"/>
        <v>23946.39</v>
      </c>
      <c r="BV152">
        <f t="shared" si="90"/>
        <v>0</v>
      </c>
    </row>
    <row r="153" spans="7:74" x14ac:dyDescent="0.25">
      <c r="G153">
        <f t="shared" si="120"/>
        <v>2163</v>
      </c>
      <c r="H153">
        <f t="shared" si="91"/>
        <v>2040</v>
      </c>
      <c r="I153" cm="1">
        <f t="array" ref="I153">IF(H153&gt;=MAX($D$3:$D$100),MAX($D$3:$D$100),IF(G153&lt;$D$3,$D$3,INDEX($D$3:$D$100,MATCH(G153,$D$3:$D$100)+1)))</f>
        <v>2040</v>
      </c>
      <c r="J153">
        <f t="shared" si="92"/>
        <v>6.8040000000000003E-2</v>
      </c>
      <c r="K153">
        <f t="shared" si="93"/>
        <v>6.8040000000000003E-2</v>
      </c>
      <c r="L153">
        <f t="shared" si="94"/>
        <v>6.8040000000000003E-2</v>
      </c>
      <c r="M153" s="38">
        <f t="shared" si="84"/>
        <v>358.911</v>
      </c>
      <c r="N153">
        <f t="shared" si="85"/>
        <v>0</v>
      </c>
      <c r="P153" s="1" t="str" cm="1">
        <f t="array" ref="P153">IF(INDEX(Utilities!153:153,$B$15)="","",INDEX(Utilities!153:153,$B$15))</f>
        <v/>
      </c>
      <c r="Q153" s="1" t="str" cm="1">
        <f t="array" ref="Q153">IF(INDEX(Utilities!153:153,$B$15 + 2)="","",INDEX(Utilities!153:153,$B$15 + 2))</f>
        <v/>
      </c>
      <c r="S153">
        <f t="shared" si="121"/>
        <v>2163</v>
      </c>
      <c r="T153">
        <f t="shared" si="95"/>
        <v>2040</v>
      </c>
      <c r="U153" cm="1">
        <f t="array" ref="U153">IF(T153&gt;=MAX($D$3:$D$100),MAX($D$3:$D$100),IF(S153&lt;$D$3,$D$3,INDEX($D$3:$D$100,MATCH(S153,$D$3:$D$100)+1)))</f>
        <v>2040</v>
      </c>
      <c r="V153">
        <f t="shared" si="96"/>
        <v>4.5720000000000003E-5</v>
      </c>
      <c r="W153">
        <f t="shared" si="97"/>
        <v>4.5720000000000003E-5</v>
      </c>
      <c r="X153">
        <f t="shared" si="98"/>
        <v>4.5720000000000003E-5</v>
      </c>
      <c r="Y153" s="38">
        <f t="shared" si="99"/>
        <v>0.24117300000000003</v>
      </c>
      <c r="Z153">
        <f t="shared" si="86"/>
        <v>0</v>
      </c>
      <c r="AE153">
        <f t="shared" si="122"/>
        <v>2163</v>
      </c>
      <c r="AF153">
        <f t="shared" si="100"/>
        <v>2040</v>
      </c>
      <c r="AG153" cm="1">
        <f t="array" ref="AG153">IF(AF153&gt;=MAX($D$3:$D$100),MAX($D$3:$D$100),IF(AE153&lt;$D$3,$D$3,INDEX($D$3:$D$100,MATCH(AE153,$D$3:$D$100)+1)))</f>
        <v>2040</v>
      </c>
      <c r="AH153">
        <f t="shared" si="101"/>
        <v>4.572E-4</v>
      </c>
      <c r="AI153">
        <f t="shared" si="102"/>
        <v>4.572E-4</v>
      </c>
      <c r="AJ153">
        <f t="shared" si="103"/>
        <v>4.572E-4</v>
      </c>
      <c r="AK153" s="38">
        <f t="shared" si="104"/>
        <v>2.4117299999999999</v>
      </c>
      <c r="AL153">
        <f t="shared" si="87"/>
        <v>0</v>
      </c>
      <c r="AN153" s="1" t="str" cm="1">
        <f t="array" ref="AN153">IF(INDEX(Utilities!153:153,$B$15)="","",INDEX(Utilities!153:153,$B$15))</f>
        <v/>
      </c>
      <c r="AO153" s="1" t="str" cm="1">
        <f t="array" ref="AO153">IF(INDEX(Utilities!153:153,$B$15 + 4)="","",INDEX(Utilities!153:153,$B$15 + 4))</f>
        <v/>
      </c>
      <c r="AQ153">
        <f t="shared" si="123"/>
        <v>2163</v>
      </c>
      <c r="AR153">
        <f t="shared" si="105"/>
        <v>2040</v>
      </c>
      <c r="AS153" cm="1">
        <f t="array" ref="AS153">IF(AR153&gt;=MAX($D$3:$D$100),MAX($D$3:$D$100),IF(AQ153&lt;$D$3,$D$3,INDEX($D$3:$D$100,MATCH(AQ153,$D$3:$D$100)+1)))</f>
        <v>2040</v>
      </c>
      <c r="AT153">
        <f t="shared" si="106"/>
        <v>9.6840000000000001E-5</v>
      </c>
      <c r="AU153">
        <f t="shared" si="107"/>
        <v>9.6840000000000001E-5</v>
      </c>
      <c r="AV153">
        <f t="shared" si="108"/>
        <v>9.6840000000000001E-5</v>
      </c>
      <c r="AW153" s="38">
        <f t="shared" si="109"/>
        <v>0.51083100000000004</v>
      </c>
      <c r="AX153">
        <f t="shared" si="88"/>
        <v>0</v>
      </c>
      <c r="AZ153" s="1" t="str" cm="1">
        <f t="array" ref="AZ153">IF(INDEX(Utilities!153:153,$B$15)="","",INDEX(Utilities!153:153,$B$15))</f>
        <v/>
      </c>
      <c r="BA153" s="1" t="str" cm="1">
        <f t="array" ref="BA153">IF(INDEX(Utilities!153:153,$B$15 + 5)="","",INDEX(Utilities!153:153,$B$15 + 5))</f>
        <v/>
      </c>
      <c r="BC153">
        <f t="shared" si="124"/>
        <v>2163</v>
      </c>
      <c r="BD153">
        <f t="shared" si="110"/>
        <v>2040</v>
      </c>
      <c r="BE153" cm="1">
        <f t="array" ref="BE153">IF(BD153&gt;=MAX($D$3:$D$100),MAX($D$3:$D$100),IF(BC153&lt;$D$3,$D$3,INDEX($D$3:$D$100,MATCH(BC153,$D$3:$D$100)+1)))</f>
        <v>2040</v>
      </c>
      <c r="BF153">
        <f t="shared" si="111"/>
        <v>0.61919999999999997</v>
      </c>
      <c r="BG153">
        <f t="shared" si="112"/>
        <v>0.61919999999999997</v>
      </c>
      <c r="BH153">
        <f t="shared" si="113"/>
        <v>0.61919999999999997</v>
      </c>
      <c r="BI153" s="38">
        <f t="shared" si="114"/>
        <v>3266.2799999999997</v>
      </c>
      <c r="BJ153">
        <f t="shared" si="89"/>
        <v>0</v>
      </c>
      <c r="BL153" s="1" t="str" cm="1">
        <f t="array" ref="BL153">IF(INDEX(Utilities!153:153,$B$15)="","",INDEX(Utilities!153:153,$B$15))</f>
        <v/>
      </c>
      <c r="BM153" s="1" t="str" cm="1">
        <f t="array" ref="BM153">IF(INDEX(Utilities!153:153,$B$15 + 6)="","",INDEX(Utilities!153:153,$B$15 + 6))</f>
        <v/>
      </c>
      <c r="BO153">
        <f t="shared" si="125"/>
        <v>2163</v>
      </c>
      <c r="BP153">
        <f t="shared" si="115"/>
        <v>2040</v>
      </c>
      <c r="BQ153" cm="1">
        <f t="array" ref="BQ153">IF(BP153&gt;=MAX($D$3:$D$100),MAX($D$3:$D$100),IF(BO153&lt;$D$3,$D$3,INDEX($D$3:$D$100,MATCH(BO153,$D$3:$D$100)+1)))</f>
        <v>2040</v>
      </c>
      <c r="BR153">
        <f t="shared" si="116"/>
        <v>4.5396000000000001</v>
      </c>
      <c r="BS153">
        <f t="shared" si="117"/>
        <v>4.5396000000000001</v>
      </c>
      <c r="BT153">
        <f t="shared" si="118"/>
        <v>4.5396000000000001</v>
      </c>
      <c r="BU153" s="38">
        <f t="shared" si="119"/>
        <v>23946.39</v>
      </c>
      <c r="BV153">
        <f t="shared" si="90"/>
        <v>0</v>
      </c>
    </row>
    <row r="154" spans="7:74" x14ac:dyDescent="0.25">
      <c r="G154">
        <f t="shared" si="120"/>
        <v>2164</v>
      </c>
      <c r="H154">
        <f t="shared" si="91"/>
        <v>2040</v>
      </c>
      <c r="I154" cm="1">
        <f t="array" ref="I154">IF(H154&gt;=MAX($D$3:$D$100),MAX($D$3:$D$100),IF(G154&lt;$D$3,$D$3,INDEX($D$3:$D$100,MATCH(G154,$D$3:$D$100)+1)))</f>
        <v>2040</v>
      </c>
      <c r="J154">
        <f t="shared" si="92"/>
        <v>6.8040000000000003E-2</v>
      </c>
      <c r="K154">
        <f t="shared" si="93"/>
        <v>6.8040000000000003E-2</v>
      </c>
      <c r="L154">
        <f t="shared" si="94"/>
        <v>6.8040000000000003E-2</v>
      </c>
      <c r="M154" s="38">
        <f t="shared" si="84"/>
        <v>358.911</v>
      </c>
      <c r="N154">
        <f t="shared" si="85"/>
        <v>0</v>
      </c>
      <c r="P154" s="1" t="str" cm="1">
        <f t="array" ref="P154">IF(INDEX(Utilities!154:154,$B$15)="","",INDEX(Utilities!154:154,$B$15))</f>
        <v/>
      </c>
      <c r="Q154" s="1" t="str" cm="1">
        <f t="array" ref="Q154">IF(INDEX(Utilities!154:154,$B$15 + 2)="","",INDEX(Utilities!154:154,$B$15 + 2))</f>
        <v/>
      </c>
      <c r="S154">
        <f t="shared" si="121"/>
        <v>2164</v>
      </c>
      <c r="T154">
        <f t="shared" si="95"/>
        <v>2040</v>
      </c>
      <c r="U154" cm="1">
        <f t="array" ref="U154">IF(T154&gt;=MAX($D$3:$D$100),MAX($D$3:$D$100),IF(S154&lt;$D$3,$D$3,INDEX($D$3:$D$100,MATCH(S154,$D$3:$D$100)+1)))</f>
        <v>2040</v>
      </c>
      <c r="V154">
        <f t="shared" si="96"/>
        <v>4.5720000000000003E-5</v>
      </c>
      <c r="W154">
        <f t="shared" si="97"/>
        <v>4.5720000000000003E-5</v>
      </c>
      <c r="X154">
        <f t="shared" si="98"/>
        <v>4.5720000000000003E-5</v>
      </c>
      <c r="Y154" s="38">
        <f t="shared" si="99"/>
        <v>0.24117300000000003</v>
      </c>
      <c r="Z154">
        <f t="shared" si="86"/>
        <v>0</v>
      </c>
      <c r="AE154">
        <f t="shared" si="122"/>
        <v>2164</v>
      </c>
      <c r="AF154">
        <f t="shared" si="100"/>
        <v>2040</v>
      </c>
      <c r="AG154" cm="1">
        <f t="array" ref="AG154">IF(AF154&gt;=MAX($D$3:$D$100),MAX($D$3:$D$100),IF(AE154&lt;$D$3,$D$3,INDEX($D$3:$D$100,MATCH(AE154,$D$3:$D$100)+1)))</f>
        <v>2040</v>
      </c>
      <c r="AH154">
        <f t="shared" si="101"/>
        <v>4.572E-4</v>
      </c>
      <c r="AI154">
        <f t="shared" si="102"/>
        <v>4.572E-4</v>
      </c>
      <c r="AJ154">
        <f t="shared" si="103"/>
        <v>4.572E-4</v>
      </c>
      <c r="AK154" s="38">
        <f t="shared" si="104"/>
        <v>2.4117299999999999</v>
      </c>
      <c r="AL154">
        <f t="shared" si="87"/>
        <v>0</v>
      </c>
      <c r="AN154" s="1" t="str" cm="1">
        <f t="array" ref="AN154">IF(INDEX(Utilities!154:154,$B$15)="","",INDEX(Utilities!154:154,$B$15))</f>
        <v/>
      </c>
      <c r="AO154" s="1" t="str" cm="1">
        <f t="array" ref="AO154">IF(INDEX(Utilities!154:154,$B$15 + 4)="","",INDEX(Utilities!154:154,$B$15 + 4))</f>
        <v/>
      </c>
      <c r="AQ154">
        <f t="shared" si="123"/>
        <v>2164</v>
      </c>
      <c r="AR154">
        <f t="shared" si="105"/>
        <v>2040</v>
      </c>
      <c r="AS154" cm="1">
        <f t="array" ref="AS154">IF(AR154&gt;=MAX($D$3:$D$100),MAX($D$3:$D$100),IF(AQ154&lt;$D$3,$D$3,INDEX($D$3:$D$100,MATCH(AQ154,$D$3:$D$100)+1)))</f>
        <v>2040</v>
      </c>
      <c r="AT154">
        <f t="shared" si="106"/>
        <v>9.6840000000000001E-5</v>
      </c>
      <c r="AU154">
        <f t="shared" si="107"/>
        <v>9.6840000000000001E-5</v>
      </c>
      <c r="AV154">
        <f t="shared" si="108"/>
        <v>9.6840000000000001E-5</v>
      </c>
      <c r="AW154" s="38">
        <f t="shared" si="109"/>
        <v>0.51083100000000004</v>
      </c>
      <c r="AX154">
        <f t="shared" si="88"/>
        <v>0</v>
      </c>
      <c r="AZ154" s="1" t="str" cm="1">
        <f t="array" ref="AZ154">IF(INDEX(Utilities!154:154,$B$15)="","",INDEX(Utilities!154:154,$B$15))</f>
        <v/>
      </c>
      <c r="BA154" s="1" t="str" cm="1">
        <f t="array" ref="BA154">IF(INDEX(Utilities!154:154,$B$15 + 5)="","",INDEX(Utilities!154:154,$B$15 + 5))</f>
        <v/>
      </c>
      <c r="BC154">
        <f t="shared" si="124"/>
        <v>2164</v>
      </c>
      <c r="BD154">
        <f t="shared" si="110"/>
        <v>2040</v>
      </c>
      <c r="BE154" cm="1">
        <f t="array" ref="BE154">IF(BD154&gt;=MAX($D$3:$D$100),MAX($D$3:$D$100),IF(BC154&lt;$D$3,$D$3,INDEX($D$3:$D$100,MATCH(BC154,$D$3:$D$100)+1)))</f>
        <v>2040</v>
      </c>
      <c r="BF154">
        <f t="shared" si="111"/>
        <v>0.61919999999999997</v>
      </c>
      <c r="BG154">
        <f t="shared" si="112"/>
        <v>0.61919999999999997</v>
      </c>
      <c r="BH154">
        <f t="shared" si="113"/>
        <v>0.61919999999999997</v>
      </c>
      <c r="BI154" s="38">
        <f t="shared" si="114"/>
        <v>3266.2799999999997</v>
      </c>
      <c r="BJ154">
        <f t="shared" si="89"/>
        <v>0</v>
      </c>
      <c r="BL154" s="1" t="str" cm="1">
        <f t="array" ref="BL154">IF(INDEX(Utilities!154:154,$B$15)="","",INDEX(Utilities!154:154,$B$15))</f>
        <v/>
      </c>
      <c r="BM154" s="1" t="str" cm="1">
        <f t="array" ref="BM154">IF(INDEX(Utilities!154:154,$B$15 + 6)="","",INDEX(Utilities!154:154,$B$15 + 6))</f>
        <v/>
      </c>
      <c r="BO154">
        <f t="shared" si="125"/>
        <v>2164</v>
      </c>
      <c r="BP154">
        <f t="shared" si="115"/>
        <v>2040</v>
      </c>
      <c r="BQ154" cm="1">
        <f t="array" ref="BQ154">IF(BP154&gt;=MAX($D$3:$D$100),MAX($D$3:$D$100),IF(BO154&lt;$D$3,$D$3,INDEX($D$3:$D$100,MATCH(BO154,$D$3:$D$100)+1)))</f>
        <v>2040</v>
      </c>
      <c r="BR154">
        <f t="shared" si="116"/>
        <v>4.5396000000000001</v>
      </c>
      <c r="BS154">
        <f t="shared" si="117"/>
        <v>4.5396000000000001</v>
      </c>
      <c r="BT154">
        <f t="shared" si="118"/>
        <v>4.5396000000000001</v>
      </c>
      <c r="BU154" s="38">
        <f t="shared" si="119"/>
        <v>23946.39</v>
      </c>
      <c r="BV154">
        <f t="shared" si="90"/>
        <v>0</v>
      </c>
    </row>
    <row r="155" spans="7:74" x14ac:dyDescent="0.25">
      <c r="G155">
        <f t="shared" si="120"/>
        <v>2165</v>
      </c>
      <c r="H155">
        <f t="shared" si="91"/>
        <v>2040</v>
      </c>
      <c r="I155" cm="1">
        <f t="array" ref="I155">IF(H155&gt;=MAX($D$3:$D$100),MAX($D$3:$D$100),IF(G155&lt;$D$3,$D$3,INDEX($D$3:$D$100,MATCH(G155,$D$3:$D$100)+1)))</f>
        <v>2040</v>
      </c>
      <c r="J155">
        <f t="shared" si="92"/>
        <v>6.8040000000000003E-2</v>
      </c>
      <c r="K155">
        <f t="shared" si="93"/>
        <v>6.8040000000000003E-2</v>
      </c>
      <c r="L155">
        <f t="shared" si="94"/>
        <v>6.8040000000000003E-2</v>
      </c>
      <c r="M155" s="38">
        <f t="shared" si="84"/>
        <v>358.911</v>
      </c>
      <c r="N155">
        <f t="shared" si="85"/>
        <v>0</v>
      </c>
      <c r="P155" s="1" t="str" cm="1">
        <f t="array" ref="P155">IF(INDEX(Utilities!155:155,$B$15)="","",INDEX(Utilities!155:155,$B$15))</f>
        <v/>
      </c>
      <c r="Q155" s="1" t="str" cm="1">
        <f t="array" ref="Q155">IF(INDEX(Utilities!155:155,$B$15 + 2)="","",INDEX(Utilities!155:155,$B$15 + 2))</f>
        <v/>
      </c>
      <c r="S155">
        <f t="shared" si="121"/>
        <v>2165</v>
      </c>
      <c r="T155">
        <f t="shared" si="95"/>
        <v>2040</v>
      </c>
      <c r="U155" cm="1">
        <f t="array" ref="U155">IF(T155&gt;=MAX($D$3:$D$100),MAX($D$3:$D$100),IF(S155&lt;$D$3,$D$3,INDEX($D$3:$D$100,MATCH(S155,$D$3:$D$100)+1)))</f>
        <v>2040</v>
      </c>
      <c r="V155">
        <f t="shared" si="96"/>
        <v>4.5720000000000003E-5</v>
      </c>
      <c r="W155">
        <f t="shared" si="97"/>
        <v>4.5720000000000003E-5</v>
      </c>
      <c r="X155">
        <f t="shared" si="98"/>
        <v>4.5720000000000003E-5</v>
      </c>
      <c r="Y155" s="38">
        <f t="shared" si="99"/>
        <v>0.24117300000000003</v>
      </c>
      <c r="Z155">
        <f t="shared" si="86"/>
        <v>0</v>
      </c>
      <c r="AE155">
        <f t="shared" si="122"/>
        <v>2165</v>
      </c>
      <c r="AF155">
        <f t="shared" si="100"/>
        <v>2040</v>
      </c>
      <c r="AG155" cm="1">
        <f t="array" ref="AG155">IF(AF155&gt;=MAX($D$3:$D$100),MAX($D$3:$D$100),IF(AE155&lt;$D$3,$D$3,INDEX($D$3:$D$100,MATCH(AE155,$D$3:$D$100)+1)))</f>
        <v>2040</v>
      </c>
      <c r="AH155">
        <f t="shared" si="101"/>
        <v>4.572E-4</v>
      </c>
      <c r="AI155">
        <f t="shared" si="102"/>
        <v>4.572E-4</v>
      </c>
      <c r="AJ155">
        <f t="shared" si="103"/>
        <v>4.572E-4</v>
      </c>
      <c r="AK155" s="38">
        <f t="shared" si="104"/>
        <v>2.4117299999999999</v>
      </c>
      <c r="AL155">
        <f t="shared" si="87"/>
        <v>0</v>
      </c>
      <c r="AN155" s="1" t="str" cm="1">
        <f t="array" ref="AN155">IF(INDEX(Utilities!155:155,$B$15)="","",INDEX(Utilities!155:155,$B$15))</f>
        <v/>
      </c>
      <c r="AO155" s="1" t="str" cm="1">
        <f t="array" ref="AO155">IF(INDEX(Utilities!155:155,$B$15 + 4)="","",INDEX(Utilities!155:155,$B$15 + 4))</f>
        <v/>
      </c>
      <c r="AQ155">
        <f t="shared" si="123"/>
        <v>2165</v>
      </c>
      <c r="AR155">
        <f t="shared" si="105"/>
        <v>2040</v>
      </c>
      <c r="AS155" cm="1">
        <f t="array" ref="AS155">IF(AR155&gt;=MAX($D$3:$D$100),MAX($D$3:$D$100),IF(AQ155&lt;$D$3,$D$3,INDEX($D$3:$D$100,MATCH(AQ155,$D$3:$D$100)+1)))</f>
        <v>2040</v>
      </c>
      <c r="AT155">
        <f t="shared" si="106"/>
        <v>9.6840000000000001E-5</v>
      </c>
      <c r="AU155">
        <f t="shared" si="107"/>
        <v>9.6840000000000001E-5</v>
      </c>
      <c r="AV155">
        <f t="shared" si="108"/>
        <v>9.6840000000000001E-5</v>
      </c>
      <c r="AW155" s="38">
        <f t="shared" si="109"/>
        <v>0.51083100000000004</v>
      </c>
      <c r="AX155">
        <f t="shared" si="88"/>
        <v>0</v>
      </c>
      <c r="AZ155" s="1" t="str" cm="1">
        <f t="array" ref="AZ155">IF(INDEX(Utilities!155:155,$B$15)="","",INDEX(Utilities!155:155,$B$15))</f>
        <v/>
      </c>
      <c r="BA155" s="1" t="str" cm="1">
        <f t="array" ref="BA155">IF(INDEX(Utilities!155:155,$B$15 + 5)="","",INDEX(Utilities!155:155,$B$15 + 5))</f>
        <v/>
      </c>
      <c r="BC155">
        <f t="shared" si="124"/>
        <v>2165</v>
      </c>
      <c r="BD155">
        <f t="shared" si="110"/>
        <v>2040</v>
      </c>
      <c r="BE155" cm="1">
        <f t="array" ref="BE155">IF(BD155&gt;=MAX($D$3:$D$100),MAX($D$3:$D$100),IF(BC155&lt;$D$3,$D$3,INDEX($D$3:$D$100,MATCH(BC155,$D$3:$D$100)+1)))</f>
        <v>2040</v>
      </c>
      <c r="BF155">
        <f t="shared" si="111"/>
        <v>0.61919999999999997</v>
      </c>
      <c r="BG155">
        <f t="shared" si="112"/>
        <v>0.61919999999999997</v>
      </c>
      <c r="BH155">
        <f t="shared" si="113"/>
        <v>0.61919999999999997</v>
      </c>
      <c r="BI155" s="38">
        <f t="shared" si="114"/>
        <v>3266.2799999999997</v>
      </c>
      <c r="BJ155">
        <f t="shared" si="89"/>
        <v>0</v>
      </c>
      <c r="BL155" s="1" t="str" cm="1">
        <f t="array" ref="BL155">IF(INDEX(Utilities!155:155,$B$15)="","",INDEX(Utilities!155:155,$B$15))</f>
        <v/>
      </c>
      <c r="BM155" s="1" t="str" cm="1">
        <f t="array" ref="BM155">IF(INDEX(Utilities!155:155,$B$15 + 6)="","",INDEX(Utilities!155:155,$B$15 + 6))</f>
        <v/>
      </c>
      <c r="BO155">
        <f t="shared" si="125"/>
        <v>2165</v>
      </c>
      <c r="BP155">
        <f t="shared" si="115"/>
        <v>2040</v>
      </c>
      <c r="BQ155" cm="1">
        <f t="array" ref="BQ155">IF(BP155&gt;=MAX($D$3:$D$100),MAX($D$3:$D$100),IF(BO155&lt;$D$3,$D$3,INDEX($D$3:$D$100,MATCH(BO155,$D$3:$D$100)+1)))</f>
        <v>2040</v>
      </c>
      <c r="BR155">
        <f t="shared" si="116"/>
        <v>4.5396000000000001</v>
      </c>
      <c r="BS155">
        <f t="shared" si="117"/>
        <v>4.5396000000000001</v>
      </c>
      <c r="BT155">
        <f t="shared" si="118"/>
        <v>4.5396000000000001</v>
      </c>
      <c r="BU155" s="38">
        <f t="shared" si="119"/>
        <v>23946.39</v>
      </c>
      <c r="BV155">
        <f t="shared" si="90"/>
        <v>0</v>
      </c>
    </row>
    <row r="156" spans="7:74" x14ac:dyDescent="0.25">
      <c r="G156">
        <f t="shared" si="120"/>
        <v>2166</v>
      </c>
      <c r="H156">
        <f t="shared" si="91"/>
        <v>2040</v>
      </c>
      <c r="I156" cm="1">
        <f t="array" ref="I156">IF(H156&gt;=MAX($D$3:$D$100),MAX($D$3:$D$100),IF(G156&lt;$D$3,$D$3,INDEX($D$3:$D$100,MATCH(G156,$D$3:$D$100)+1)))</f>
        <v>2040</v>
      </c>
      <c r="J156">
        <f t="shared" si="92"/>
        <v>6.8040000000000003E-2</v>
      </c>
      <c r="K156">
        <f t="shared" si="93"/>
        <v>6.8040000000000003E-2</v>
      </c>
      <c r="L156">
        <f t="shared" si="94"/>
        <v>6.8040000000000003E-2</v>
      </c>
      <c r="M156" s="38">
        <f t="shared" si="84"/>
        <v>358.911</v>
      </c>
      <c r="N156">
        <f t="shared" si="85"/>
        <v>0</v>
      </c>
      <c r="P156" s="1" t="str" cm="1">
        <f t="array" ref="P156">IF(INDEX(Utilities!156:156,$B$15)="","",INDEX(Utilities!156:156,$B$15))</f>
        <v/>
      </c>
      <c r="Q156" s="1" t="str" cm="1">
        <f t="array" ref="Q156">IF(INDEX(Utilities!156:156,$B$15 + 2)="","",INDEX(Utilities!156:156,$B$15 + 2))</f>
        <v/>
      </c>
      <c r="S156">
        <f t="shared" si="121"/>
        <v>2166</v>
      </c>
      <c r="T156">
        <f t="shared" si="95"/>
        <v>2040</v>
      </c>
      <c r="U156" cm="1">
        <f t="array" ref="U156">IF(T156&gt;=MAX($D$3:$D$100),MAX($D$3:$D$100),IF(S156&lt;$D$3,$D$3,INDEX($D$3:$D$100,MATCH(S156,$D$3:$D$100)+1)))</f>
        <v>2040</v>
      </c>
      <c r="V156">
        <f t="shared" si="96"/>
        <v>4.5720000000000003E-5</v>
      </c>
      <c r="W156">
        <f t="shared" si="97"/>
        <v>4.5720000000000003E-5</v>
      </c>
      <c r="X156">
        <f t="shared" si="98"/>
        <v>4.5720000000000003E-5</v>
      </c>
      <c r="Y156" s="38">
        <f t="shared" si="99"/>
        <v>0.24117300000000003</v>
      </c>
      <c r="Z156">
        <f t="shared" si="86"/>
        <v>0</v>
      </c>
      <c r="AE156">
        <f t="shared" si="122"/>
        <v>2166</v>
      </c>
      <c r="AF156">
        <f t="shared" si="100"/>
        <v>2040</v>
      </c>
      <c r="AG156" cm="1">
        <f t="array" ref="AG156">IF(AF156&gt;=MAX($D$3:$D$100),MAX($D$3:$D$100),IF(AE156&lt;$D$3,$D$3,INDEX($D$3:$D$100,MATCH(AE156,$D$3:$D$100)+1)))</f>
        <v>2040</v>
      </c>
      <c r="AH156">
        <f t="shared" si="101"/>
        <v>4.572E-4</v>
      </c>
      <c r="AI156">
        <f t="shared" si="102"/>
        <v>4.572E-4</v>
      </c>
      <c r="AJ156">
        <f t="shared" si="103"/>
        <v>4.572E-4</v>
      </c>
      <c r="AK156" s="38">
        <f t="shared" si="104"/>
        <v>2.4117299999999999</v>
      </c>
      <c r="AL156">
        <f t="shared" si="87"/>
        <v>0</v>
      </c>
      <c r="AN156" s="1" t="str" cm="1">
        <f t="array" ref="AN156">IF(INDEX(Utilities!156:156,$B$15)="","",INDEX(Utilities!156:156,$B$15))</f>
        <v/>
      </c>
      <c r="AO156" s="1" t="str" cm="1">
        <f t="array" ref="AO156">IF(INDEX(Utilities!156:156,$B$15 + 4)="","",INDEX(Utilities!156:156,$B$15 + 4))</f>
        <v/>
      </c>
      <c r="AQ156">
        <f t="shared" si="123"/>
        <v>2166</v>
      </c>
      <c r="AR156">
        <f t="shared" si="105"/>
        <v>2040</v>
      </c>
      <c r="AS156" cm="1">
        <f t="array" ref="AS156">IF(AR156&gt;=MAX($D$3:$D$100),MAX($D$3:$D$100),IF(AQ156&lt;$D$3,$D$3,INDEX($D$3:$D$100,MATCH(AQ156,$D$3:$D$100)+1)))</f>
        <v>2040</v>
      </c>
      <c r="AT156">
        <f t="shared" si="106"/>
        <v>9.6840000000000001E-5</v>
      </c>
      <c r="AU156">
        <f t="shared" si="107"/>
        <v>9.6840000000000001E-5</v>
      </c>
      <c r="AV156">
        <f t="shared" si="108"/>
        <v>9.6840000000000001E-5</v>
      </c>
      <c r="AW156" s="38">
        <f t="shared" si="109"/>
        <v>0.51083100000000004</v>
      </c>
      <c r="AX156">
        <f t="shared" si="88"/>
        <v>0</v>
      </c>
      <c r="AZ156" s="1" t="str" cm="1">
        <f t="array" ref="AZ156">IF(INDEX(Utilities!156:156,$B$15)="","",INDEX(Utilities!156:156,$B$15))</f>
        <v/>
      </c>
      <c r="BA156" s="1" t="str" cm="1">
        <f t="array" ref="BA156">IF(INDEX(Utilities!156:156,$B$15 + 5)="","",INDEX(Utilities!156:156,$B$15 + 5))</f>
        <v/>
      </c>
      <c r="BC156">
        <f t="shared" si="124"/>
        <v>2166</v>
      </c>
      <c r="BD156">
        <f t="shared" si="110"/>
        <v>2040</v>
      </c>
      <c r="BE156" cm="1">
        <f t="array" ref="BE156">IF(BD156&gt;=MAX($D$3:$D$100),MAX($D$3:$D$100),IF(BC156&lt;$D$3,$D$3,INDEX($D$3:$D$100,MATCH(BC156,$D$3:$D$100)+1)))</f>
        <v>2040</v>
      </c>
      <c r="BF156">
        <f t="shared" si="111"/>
        <v>0.61919999999999997</v>
      </c>
      <c r="BG156">
        <f t="shared" si="112"/>
        <v>0.61919999999999997</v>
      </c>
      <c r="BH156">
        <f t="shared" si="113"/>
        <v>0.61919999999999997</v>
      </c>
      <c r="BI156" s="38">
        <f t="shared" si="114"/>
        <v>3266.2799999999997</v>
      </c>
      <c r="BJ156">
        <f t="shared" si="89"/>
        <v>0</v>
      </c>
      <c r="BL156" s="1" t="str" cm="1">
        <f t="array" ref="BL156">IF(INDEX(Utilities!156:156,$B$15)="","",INDEX(Utilities!156:156,$B$15))</f>
        <v/>
      </c>
      <c r="BM156" s="1" t="str" cm="1">
        <f t="array" ref="BM156">IF(INDEX(Utilities!156:156,$B$15 + 6)="","",INDEX(Utilities!156:156,$B$15 + 6))</f>
        <v/>
      </c>
      <c r="BO156">
        <f t="shared" si="125"/>
        <v>2166</v>
      </c>
      <c r="BP156">
        <f t="shared" si="115"/>
        <v>2040</v>
      </c>
      <c r="BQ156" cm="1">
        <f t="array" ref="BQ156">IF(BP156&gt;=MAX($D$3:$D$100),MAX($D$3:$D$100),IF(BO156&lt;$D$3,$D$3,INDEX($D$3:$D$100,MATCH(BO156,$D$3:$D$100)+1)))</f>
        <v>2040</v>
      </c>
      <c r="BR156">
        <f t="shared" si="116"/>
        <v>4.5396000000000001</v>
      </c>
      <c r="BS156">
        <f t="shared" si="117"/>
        <v>4.5396000000000001</v>
      </c>
      <c r="BT156">
        <f t="shared" si="118"/>
        <v>4.5396000000000001</v>
      </c>
      <c r="BU156" s="38">
        <f t="shared" si="119"/>
        <v>23946.39</v>
      </c>
      <c r="BV156">
        <f t="shared" si="90"/>
        <v>0</v>
      </c>
    </row>
    <row r="157" spans="7:74" x14ac:dyDescent="0.25">
      <c r="G157">
        <f t="shared" si="120"/>
        <v>2167</v>
      </c>
      <c r="H157">
        <f t="shared" si="91"/>
        <v>2040</v>
      </c>
      <c r="I157" cm="1">
        <f t="array" ref="I157">IF(H157&gt;=MAX($D$3:$D$100),MAX($D$3:$D$100),IF(G157&lt;$D$3,$D$3,INDEX($D$3:$D$100,MATCH(G157,$D$3:$D$100)+1)))</f>
        <v>2040</v>
      </c>
      <c r="J157">
        <f t="shared" si="92"/>
        <v>6.8040000000000003E-2</v>
      </c>
      <c r="K157">
        <f t="shared" si="93"/>
        <v>6.8040000000000003E-2</v>
      </c>
      <c r="L157">
        <f t="shared" si="94"/>
        <v>6.8040000000000003E-2</v>
      </c>
      <c r="M157" s="38">
        <f t="shared" si="84"/>
        <v>358.911</v>
      </c>
      <c r="N157">
        <f t="shared" si="85"/>
        <v>0</v>
      </c>
      <c r="P157" s="1" t="str" cm="1">
        <f t="array" ref="P157">IF(INDEX(Utilities!157:157,$B$15)="","",INDEX(Utilities!157:157,$B$15))</f>
        <v/>
      </c>
      <c r="Q157" s="1" t="str" cm="1">
        <f t="array" ref="Q157">IF(INDEX(Utilities!157:157,$B$15 + 2)="","",INDEX(Utilities!157:157,$B$15 + 2))</f>
        <v/>
      </c>
      <c r="S157">
        <f t="shared" si="121"/>
        <v>2167</v>
      </c>
      <c r="T157">
        <f t="shared" si="95"/>
        <v>2040</v>
      </c>
      <c r="U157" cm="1">
        <f t="array" ref="U157">IF(T157&gt;=MAX($D$3:$D$100),MAX($D$3:$D$100),IF(S157&lt;$D$3,$D$3,INDEX($D$3:$D$100,MATCH(S157,$D$3:$D$100)+1)))</f>
        <v>2040</v>
      </c>
      <c r="V157">
        <f t="shared" si="96"/>
        <v>4.5720000000000003E-5</v>
      </c>
      <c r="W157">
        <f t="shared" si="97"/>
        <v>4.5720000000000003E-5</v>
      </c>
      <c r="X157">
        <f t="shared" si="98"/>
        <v>4.5720000000000003E-5</v>
      </c>
      <c r="Y157" s="38">
        <f t="shared" si="99"/>
        <v>0.24117300000000003</v>
      </c>
      <c r="Z157">
        <f t="shared" si="86"/>
        <v>0</v>
      </c>
      <c r="AE157">
        <f t="shared" si="122"/>
        <v>2167</v>
      </c>
      <c r="AF157">
        <f t="shared" si="100"/>
        <v>2040</v>
      </c>
      <c r="AG157" cm="1">
        <f t="array" ref="AG157">IF(AF157&gt;=MAX($D$3:$D$100),MAX($D$3:$D$100),IF(AE157&lt;$D$3,$D$3,INDEX($D$3:$D$100,MATCH(AE157,$D$3:$D$100)+1)))</f>
        <v>2040</v>
      </c>
      <c r="AH157">
        <f t="shared" si="101"/>
        <v>4.572E-4</v>
      </c>
      <c r="AI157">
        <f t="shared" si="102"/>
        <v>4.572E-4</v>
      </c>
      <c r="AJ157">
        <f t="shared" si="103"/>
        <v>4.572E-4</v>
      </c>
      <c r="AK157" s="38">
        <f t="shared" si="104"/>
        <v>2.4117299999999999</v>
      </c>
      <c r="AL157">
        <f t="shared" si="87"/>
        <v>0</v>
      </c>
      <c r="AN157" s="1" t="str" cm="1">
        <f t="array" ref="AN157">IF(INDEX(Utilities!157:157,$B$15)="","",INDEX(Utilities!157:157,$B$15))</f>
        <v/>
      </c>
      <c r="AO157" s="1" t="str" cm="1">
        <f t="array" ref="AO157">IF(INDEX(Utilities!157:157,$B$15 + 4)="","",INDEX(Utilities!157:157,$B$15 + 4))</f>
        <v/>
      </c>
      <c r="AQ157">
        <f t="shared" si="123"/>
        <v>2167</v>
      </c>
      <c r="AR157">
        <f t="shared" si="105"/>
        <v>2040</v>
      </c>
      <c r="AS157" cm="1">
        <f t="array" ref="AS157">IF(AR157&gt;=MAX($D$3:$D$100),MAX($D$3:$D$100),IF(AQ157&lt;$D$3,$D$3,INDEX($D$3:$D$100,MATCH(AQ157,$D$3:$D$100)+1)))</f>
        <v>2040</v>
      </c>
      <c r="AT157">
        <f t="shared" si="106"/>
        <v>9.6840000000000001E-5</v>
      </c>
      <c r="AU157">
        <f t="shared" si="107"/>
        <v>9.6840000000000001E-5</v>
      </c>
      <c r="AV157">
        <f t="shared" si="108"/>
        <v>9.6840000000000001E-5</v>
      </c>
      <c r="AW157" s="38">
        <f t="shared" si="109"/>
        <v>0.51083100000000004</v>
      </c>
      <c r="AX157">
        <f t="shared" si="88"/>
        <v>0</v>
      </c>
      <c r="AZ157" s="1" t="str" cm="1">
        <f t="array" ref="AZ157">IF(INDEX(Utilities!157:157,$B$15)="","",INDEX(Utilities!157:157,$B$15))</f>
        <v/>
      </c>
      <c r="BA157" s="1" t="str" cm="1">
        <f t="array" ref="BA157">IF(INDEX(Utilities!157:157,$B$15 + 5)="","",INDEX(Utilities!157:157,$B$15 + 5))</f>
        <v/>
      </c>
      <c r="BC157">
        <f t="shared" si="124"/>
        <v>2167</v>
      </c>
      <c r="BD157">
        <f t="shared" si="110"/>
        <v>2040</v>
      </c>
      <c r="BE157" cm="1">
        <f t="array" ref="BE157">IF(BD157&gt;=MAX($D$3:$D$100),MAX($D$3:$D$100),IF(BC157&lt;$D$3,$D$3,INDEX($D$3:$D$100,MATCH(BC157,$D$3:$D$100)+1)))</f>
        <v>2040</v>
      </c>
      <c r="BF157">
        <f t="shared" si="111"/>
        <v>0.61919999999999997</v>
      </c>
      <c r="BG157">
        <f t="shared" si="112"/>
        <v>0.61919999999999997</v>
      </c>
      <c r="BH157">
        <f t="shared" si="113"/>
        <v>0.61919999999999997</v>
      </c>
      <c r="BI157" s="38">
        <f t="shared" si="114"/>
        <v>3266.2799999999997</v>
      </c>
      <c r="BJ157">
        <f t="shared" si="89"/>
        <v>0</v>
      </c>
      <c r="BL157" s="1" t="str" cm="1">
        <f t="array" ref="BL157">IF(INDEX(Utilities!157:157,$B$15)="","",INDEX(Utilities!157:157,$B$15))</f>
        <v/>
      </c>
      <c r="BM157" s="1" t="str" cm="1">
        <f t="array" ref="BM157">IF(INDEX(Utilities!157:157,$B$15 + 6)="","",INDEX(Utilities!157:157,$B$15 + 6))</f>
        <v/>
      </c>
      <c r="BO157">
        <f t="shared" si="125"/>
        <v>2167</v>
      </c>
      <c r="BP157">
        <f t="shared" si="115"/>
        <v>2040</v>
      </c>
      <c r="BQ157" cm="1">
        <f t="array" ref="BQ157">IF(BP157&gt;=MAX($D$3:$D$100),MAX($D$3:$D$100),IF(BO157&lt;$D$3,$D$3,INDEX($D$3:$D$100,MATCH(BO157,$D$3:$D$100)+1)))</f>
        <v>2040</v>
      </c>
      <c r="BR157">
        <f t="shared" si="116"/>
        <v>4.5396000000000001</v>
      </c>
      <c r="BS157">
        <f t="shared" si="117"/>
        <v>4.5396000000000001</v>
      </c>
      <c r="BT157">
        <f t="shared" si="118"/>
        <v>4.5396000000000001</v>
      </c>
      <c r="BU157" s="38">
        <f t="shared" si="119"/>
        <v>23946.39</v>
      </c>
      <c r="BV157">
        <f t="shared" si="90"/>
        <v>0</v>
      </c>
    </row>
    <row r="158" spans="7:74" x14ac:dyDescent="0.25">
      <c r="G158">
        <f t="shared" si="120"/>
        <v>2168</v>
      </c>
      <c r="H158">
        <f t="shared" si="91"/>
        <v>2040</v>
      </c>
      <c r="I158" cm="1">
        <f t="array" ref="I158">IF(H158&gt;=MAX($D$3:$D$100),MAX($D$3:$D$100),IF(G158&lt;$D$3,$D$3,INDEX($D$3:$D$100,MATCH(G158,$D$3:$D$100)+1)))</f>
        <v>2040</v>
      </c>
      <c r="J158">
        <f t="shared" si="92"/>
        <v>6.8040000000000003E-2</v>
      </c>
      <c r="K158">
        <f t="shared" si="93"/>
        <v>6.8040000000000003E-2</v>
      </c>
      <c r="L158">
        <f t="shared" si="94"/>
        <v>6.8040000000000003E-2</v>
      </c>
      <c r="M158" s="38">
        <f t="shared" si="84"/>
        <v>358.911</v>
      </c>
      <c r="N158">
        <f t="shared" si="85"/>
        <v>0</v>
      </c>
      <c r="P158" s="1" t="str" cm="1">
        <f t="array" ref="P158">IF(INDEX(Utilities!158:158,$B$15)="","",INDEX(Utilities!158:158,$B$15))</f>
        <v/>
      </c>
      <c r="Q158" s="1" t="str" cm="1">
        <f t="array" ref="Q158">IF(INDEX(Utilities!158:158,$B$15 + 2)="","",INDEX(Utilities!158:158,$B$15 + 2))</f>
        <v/>
      </c>
      <c r="S158">
        <f t="shared" si="121"/>
        <v>2168</v>
      </c>
      <c r="T158">
        <f t="shared" si="95"/>
        <v>2040</v>
      </c>
      <c r="U158" cm="1">
        <f t="array" ref="U158">IF(T158&gt;=MAX($D$3:$D$100),MAX($D$3:$D$100),IF(S158&lt;$D$3,$D$3,INDEX($D$3:$D$100,MATCH(S158,$D$3:$D$100)+1)))</f>
        <v>2040</v>
      </c>
      <c r="V158">
        <f t="shared" si="96"/>
        <v>4.5720000000000003E-5</v>
      </c>
      <c r="W158">
        <f t="shared" si="97"/>
        <v>4.5720000000000003E-5</v>
      </c>
      <c r="X158">
        <f t="shared" si="98"/>
        <v>4.5720000000000003E-5</v>
      </c>
      <c r="Y158" s="38">
        <f t="shared" si="99"/>
        <v>0.24117300000000003</v>
      </c>
      <c r="Z158">
        <f t="shared" si="86"/>
        <v>0</v>
      </c>
      <c r="AE158">
        <f t="shared" si="122"/>
        <v>2168</v>
      </c>
      <c r="AF158">
        <f t="shared" si="100"/>
        <v>2040</v>
      </c>
      <c r="AG158" cm="1">
        <f t="array" ref="AG158">IF(AF158&gt;=MAX($D$3:$D$100),MAX($D$3:$D$100),IF(AE158&lt;$D$3,$D$3,INDEX($D$3:$D$100,MATCH(AE158,$D$3:$D$100)+1)))</f>
        <v>2040</v>
      </c>
      <c r="AH158">
        <f t="shared" si="101"/>
        <v>4.572E-4</v>
      </c>
      <c r="AI158">
        <f t="shared" si="102"/>
        <v>4.572E-4</v>
      </c>
      <c r="AJ158">
        <f t="shared" si="103"/>
        <v>4.572E-4</v>
      </c>
      <c r="AK158" s="38">
        <f t="shared" si="104"/>
        <v>2.4117299999999999</v>
      </c>
      <c r="AL158">
        <f t="shared" si="87"/>
        <v>0</v>
      </c>
      <c r="AN158" s="1" t="str" cm="1">
        <f t="array" ref="AN158">IF(INDEX(Utilities!158:158,$B$15)="","",INDEX(Utilities!158:158,$B$15))</f>
        <v/>
      </c>
      <c r="AO158" s="1" t="str" cm="1">
        <f t="array" ref="AO158">IF(INDEX(Utilities!158:158,$B$15 + 4)="","",INDEX(Utilities!158:158,$B$15 + 4))</f>
        <v/>
      </c>
      <c r="AQ158">
        <f t="shared" si="123"/>
        <v>2168</v>
      </c>
      <c r="AR158">
        <f t="shared" si="105"/>
        <v>2040</v>
      </c>
      <c r="AS158" cm="1">
        <f t="array" ref="AS158">IF(AR158&gt;=MAX($D$3:$D$100),MAX($D$3:$D$100),IF(AQ158&lt;$D$3,$D$3,INDEX($D$3:$D$100,MATCH(AQ158,$D$3:$D$100)+1)))</f>
        <v>2040</v>
      </c>
      <c r="AT158">
        <f t="shared" si="106"/>
        <v>9.6840000000000001E-5</v>
      </c>
      <c r="AU158">
        <f t="shared" si="107"/>
        <v>9.6840000000000001E-5</v>
      </c>
      <c r="AV158">
        <f t="shared" si="108"/>
        <v>9.6840000000000001E-5</v>
      </c>
      <c r="AW158" s="38">
        <f t="shared" si="109"/>
        <v>0.51083100000000004</v>
      </c>
      <c r="AX158">
        <f t="shared" si="88"/>
        <v>0</v>
      </c>
      <c r="AZ158" s="1" t="str" cm="1">
        <f t="array" ref="AZ158">IF(INDEX(Utilities!158:158,$B$15)="","",INDEX(Utilities!158:158,$B$15))</f>
        <v/>
      </c>
      <c r="BA158" s="1" t="str" cm="1">
        <f t="array" ref="BA158">IF(INDEX(Utilities!158:158,$B$15 + 5)="","",INDEX(Utilities!158:158,$B$15 + 5))</f>
        <v/>
      </c>
      <c r="BC158">
        <f t="shared" si="124"/>
        <v>2168</v>
      </c>
      <c r="BD158">
        <f t="shared" si="110"/>
        <v>2040</v>
      </c>
      <c r="BE158" cm="1">
        <f t="array" ref="BE158">IF(BD158&gt;=MAX($D$3:$D$100),MAX($D$3:$D$100),IF(BC158&lt;$D$3,$D$3,INDEX($D$3:$D$100,MATCH(BC158,$D$3:$D$100)+1)))</f>
        <v>2040</v>
      </c>
      <c r="BF158">
        <f t="shared" si="111"/>
        <v>0.61919999999999997</v>
      </c>
      <c r="BG158">
        <f t="shared" si="112"/>
        <v>0.61919999999999997</v>
      </c>
      <c r="BH158">
        <f t="shared" si="113"/>
        <v>0.61919999999999997</v>
      </c>
      <c r="BI158" s="38">
        <f t="shared" si="114"/>
        <v>3266.2799999999997</v>
      </c>
      <c r="BJ158">
        <f t="shared" si="89"/>
        <v>0</v>
      </c>
      <c r="BL158" s="1" t="str" cm="1">
        <f t="array" ref="BL158">IF(INDEX(Utilities!158:158,$B$15)="","",INDEX(Utilities!158:158,$B$15))</f>
        <v/>
      </c>
      <c r="BM158" s="1" t="str" cm="1">
        <f t="array" ref="BM158">IF(INDEX(Utilities!158:158,$B$15 + 6)="","",INDEX(Utilities!158:158,$B$15 + 6))</f>
        <v/>
      </c>
      <c r="BO158">
        <f t="shared" si="125"/>
        <v>2168</v>
      </c>
      <c r="BP158">
        <f t="shared" si="115"/>
        <v>2040</v>
      </c>
      <c r="BQ158" cm="1">
        <f t="array" ref="BQ158">IF(BP158&gt;=MAX($D$3:$D$100),MAX($D$3:$D$100),IF(BO158&lt;$D$3,$D$3,INDEX($D$3:$D$100,MATCH(BO158,$D$3:$D$100)+1)))</f>
        <v>2040</v>
      </c>
      <c r="BR158">
        <f t="shared" si="116"/>
        <v>4.5396000000000001</v>
      </c>
      <c r="BS158">
        <f t="shared" si="117"/>
        <v>4.5396000000000001</v>
      </c>
      <c r="BT158">
        <f t="shared" si="118"/>
        <v>4.5396000000000001</v>
      </c>
      <c r="BU158" s="38">
        <f t="shared" si="119"/>
        <v>23946.39</v>
      </c>
      <c r="BV158">
        <f t="shared" si="90"/>
        <v>0</v>
      </c>
    </row>
    <row r="159" spans="7:74" x14ac:dyDescent="0.25">
      <c r="G159">
        <f t="shared" si="120"/>
        <v>2169</v>
      </c>
      <c r="H159">
        <f t="shared" si="91"/>
        <v>2040</v>
      </c>
      <c r="I159" cm="1">
        <f t="array" ref="I159">IF(H159&gt;=MAX($D$3:$D$100),MAX($D$3:$D$100),IF(G159&lt;$D$3,$D$3,INDEX($D$3:$D$100,MATCH(G159,$D$3:$D$100)+1)))</f>
        <v>2040</v>
      </c>
      <c r="J159">
        <f t="shared" si="92"/>
        <v>6.8040000000000003E-2</v>
      </c>
      <c r="K159">
        <f t="shared" si="93"/>
        <v>6.8040000000000003E-2</v>
      </c>
      <c r="L159">
        <f t="shared" si="94"/>
        <v>6.8040000000000003E-2</v>
      </c>
      <c r="M159" s="38">
        <f t="shared" si="84"/>
        <v>358.911</v>
      </c>
      <c r="N159">
        <f t="shared" si="85"/>
        <v>0</v>
      </c>
      <c r="P159" s="1" t="str" cm="1">
        <f t="array" ref="P159">IF(INDEX(Utilities!159:159,$B$15)="","",INDEX(Utilities!159:159,$B$15))</f>
        <v/>
      </c>
      <c r="Q159" s="1" t="str" cm="1">
        <f t="array" ref="Q159">IF(INDEX(Utilities!159:159,$B$15 + 2)="","",INDEX(Utilities!159:159,$B$15 + 2))</f>
        <v/>
      </c>
      <c r="S159">
        <f t="shared" si="121"/>
        <v>2169</v>
      </c>
      <c r="T159">
        <f t="shared" si="95"/>
        <v>2040</v>
      </c>
      <c r="U159" cm="1">
        <f t="array" ref="U159">IF(T159&gt;=MAX($D$3:$D$100),MAX($D$3:$D$100),IF(S159&lt;$D$3,$D$3,INDEX($D$3:$D$100,MATCH(S159,$D$3:$D$100)+1)))</f>
        <v>2040</v>
      </c>
      <c r="V159">
        <f t="shared" si="96"/>
        <v>4.5720000000000003E-5</v>
      </c>
      <c r="W159">
        <f t="shared" si="97"/>
        <v>4.5720000000000003E-5</v>
      </c>
      <c r="X159">
        <f t="shared" si="98"/>
        <v>4.5720000000000003E-5</v>
      </c>
      <c r="Y159" s="38">
        <f t="shared" si="99"/>
        <v>0.24117300000000003</v>
      </c>
      <c r="Z159">
        <f t="shared" si="86"/>
        <v>0</v>
      </c>
      <c r="AE159">
        <f t="shared" si="122"/>
        <v>2169</v>
      </c>
      <c r="AF159">
        <f t="shared" si="100"/>
        <v>2040</v>
      </c>
      <c r="AG159" cm="1">
        <f t="array" ref="AG159">IF(AF159&gt;=MAX($D$3:$D$100),MAX($D$3:$D$100),IF(AE159&lt;$D$3,$D$3,INDEX($D$3:$D$100,MATCH(AE159,$D$3:$D$100)+1)))</f>
        <v>2040</v>
      </c>
      <c r="AH159">
        <f t="shared" si="101"/>
        <v>4.572E-4</v>
      </c>
      <c r="AI159">
        <f t="shared" si="102"/>
        <v>4.572E-4</v>
      </c>
      <c r="AJ159">
        <f t="shared" si="103"/>
        <v>4.572E-4</v>
      </c>
      <c r="AK159" s="38">
        <f t="shared" si="104"/>
        <v>2.4117299999999999</v>
      </c>
      <c r="AL159">
        <f t="shared" si="87"/>
        <v>0</v>
      </c>
      <c r="AN159" s="1" t="str" cm="1">
        <f t="array" ref="AN159">IF(INDEX(Utilities!159:159,$B$15)="","",INDEX(Utilities!159:159,$B$15))</f>
        <v/>
      </c>
      <c r="AO159" s="1" t="str" cm="1">
        <f t="array" ref="AO159">IF(INDEX(Utilities!159:159,$B$15 + 4)="","",INDEX(Utilities!159:159,$B$15 + 4))</f>
        <v/>
      </c>
      <c r="AQ159">
        <f t="shared" si="123"/>
        <v>2169</v>
      </c>
      <c r="AR159">
        <f t="shared" si="105"/>
        <v>2040</v>
      </c>
      <c r="AS159" cm="1">
        <f t="array" ref="AS159">IF(AR159&gt;=MAX($D$3:$D$100),MAX($D$3:$D$100),IF(AQ159&lt;$D$3,$D$3,INDEX($D$3:$D$100,MATCH(AQ159,$D$3:$D$100)+1)))</f>
        <v>2040</v>
      </c>
      <c r="AT159">
        <f t="shared" si="106"/>
        <v>9.6840000000000001E-5</v>
      </c>
      <c r="AU159">
        <f t="shared" si="107"/>
        <v>9.6840000000000001E-5</v>
      </c>
      <c r="AV159">
        <f t="shared" si="108"/>
        <v>9.6840000000000001E-5</v>
      </c>
      <c r="AW159" s="38">
        <f t="shared" si="109"/>
        <v>0.51083100000000004</v>
      </c>
      <c r="AX159">
        <f t="shared" si="88"/>
        <v>0</v>
      </c>
      <c r="AZ159" s="1" t="str" cm="1">
        <f t="array" ref="AZ159">IF(INDEX(Utilities!159:159,$B$15)="","",INDEX(Utilities!159:159,$B$15))</f>
        <v/>
      </c>
      <c r="BA159" s="1" t="str" cm="1">
        <f t="array" ref="BA159">IF(INDEX(Utilities!159:159,$B$15 + 5)="","",INDEX(Utilities!159:159,$B$15 + 5))</f>
        <v/>
      </c>
      <c r="BC159">
        <f t="shared" si="124"/>
        <v>2169</v>
      </c>
      <c r="BD159">
        <f t="shared" si="110"/>
        <v>2040</v>
      </c>
      <c r="BE159" cm="1">
        <f t="array" ref="BE159">IF(BD159&gt;=MAX($D$3:$D$100),MAX($D$3:$D$100),IF(BC159&lt;$D$3,$D$3,INDEX($D$3:$D$100,MATCH(BC159,$D$3:$D$100)+1)))</f>
        <v>2040</v>
      </c>
      <c r="BF159">
        <f t="shared" si="111"/>
        <v>0.61919999999999997</v>
      </c>
      <c r="BG159">
        <f t="shared" si="112"/>
        <v>0.61919999999999997</v>
      </c>
      <c r="BH159">
        <f t="shared" si="113"/>
        <v>0.61919999999999997</v>
      </c>
      <c r="BI159" s="38">
        <f t="shared" si="114"/>
        <v>3266.2799999999997</v>
      </c>
      <c r="BJ159">
        <f t="shared" si="89"/>
        <v>0</v>
      </c>
      <c r="BL159" s="1" t="str" cm="1">
        <f t="array" ref="BL159">IF(INDEX(Utilities!159:159,$B$15)="","",INDEX(Utilities!159:159,$B$15))</f>
        <v/>
      </c>
      <c r="BM159" s="1" t="str" cm="1">
        <f t="array" ref="BM159">IF(INDEX(Utilities!159:159,$B$15 + 6)="","",INDEX(Utilities!159:159,$B$15 + 6))</f>
        <v/>
      </c>
      <c r="BO159">
        <f t="shared" si="125"/>
        <v>2169</v>
      </c>
      <c r="BP159">
        <f t="shared" si="115"/>
        <v>2040</v>
      </c>
      <c r="BQ159" cm="1">
        <f t="array" ref="BQ159">IF(BP159&gt;=MAX($D$3:$D$100),MAX($D$3:$D$100),IF(BO159&lt;$D$3,$D$3,INDEX($D$3:$D$100,MATCH(BO159,$D$3:$D$100)+1)))</f>
        <v>2040</v>
      </c>
      <c r="BR159">
        <f t="shared" si="116"/>
        <v>4.5396000000000001</v>
      </c>
      <c r="BS159">
        <f t="shared" si="117"/>
        <v>4.5396000000000001</v>
      </c>
      <c r="BT159">
        <f t="shared" si="118"/>
        <v>4.5396000000000001</v>
      </c>
      <c r="BU159" s="38">
        <f t="shared" si="119"/>
        <v>23946.39</v>
      </c>
      <c r="BV159">
        <f t="shared" si="90"/>
        <v>0</v>
      </c>
    </row>
    <row r="160" spans="7:74" x14ac:dyDescent="0.25">
      <c r="G160">
        <f t="shared" si="120"/>
        <v>2170</v>
      </c>
      <c r="H160">
        <f t="shared" si="91"/>
        <v>2040</v>
      </c>
      <c r="I160" cm="1">
        <f t="array" ref="I160">IF(H160&gt;=MAX($D$3:$D$100),MAX($D$3:$D$100),IF(G160&lt;$D$3,$D$3,INDEX($D$3:$D$100,MATCH(G160,$D$3:$D$100)+1)))</f>
        <v>2040</v>
      </c>
      <c r="J160">
        <f t="shared" si="92"/>
        <v>6.8040000000000003E-2</v>
      </c>
      <c r="K160">
        <f t="shared" si="93"/>
        <v>6.8040000000000003E-2</v>
      </c>
      <c r="L160">
        <f t="shared" si="94"/>
        <v>6.8040000000000003E-2</v>
      </c>
      <c r="M160" s="38">
        <f t="shared" si="84"/>
        <v>358.911</v>
      </c>
      <c r="N160">
        <f t="shared" si="85"/>
        <v>0</v>
      </c>
      <c r="P160" s="1" t="str" cm="1">
        <f t="array" ref="P160">IF(INDEX(Utilities!160:160,$B$15)="","",INDEX(Utilities!160:160,$B$15))</f>
        <v/>
      </c>
      <c r="Q160" s="1" t="str" cm="1">
        <f t="array" ref="Q160">IF(INDEX(Utilities!160:160,$B$15 + 2)="","",INDEX(Utilities!160:160,$B$15 + 2))</f>
        <v/>
      </c>
      <c r="S160">
        <f t="shared" si="121"/>
        <v>2170</v>
      </c>
      <c r="T160">
        <f t="shared" si="95"/>
        <v>2040</v>
      </c>
      <c r="U160" cm="1">
        <f t="array" ref="U160">IF(T160&gt;=MAX($D$3:$D$100),MAX($D$3:$D$100),IF(S160&lt;$D$3,$D$3,INDEX($D$3:$D$100,MATCH(S160,$D$3:$D$100)+1)))</f>
        <v>2040</v>
      </c>
      <c r="V160">
        <f t="shared" si="96"/>
        <v>4.5720000000000003E-5</v>
      </c>
      <c r="W160">
        <f t="shared" si="97"/>
        <v>4.5720000000000003E-5</v>
      </c>
      <c r="X160">
        <f t="shared" si="98"/>
        <v>4.5720000000000003E-5</v>
      </c>
      <c r="Y160" s="38">
        <f t="shared" si="99"/>
        <v>0.24117300000000003</v>
      </c>
      <c r="Z160">
        <f t="shared" si="86"/>
        <v>0</v>
      </c>
      <c r="AE160">
        <f t="shared" si="122"/>
        <v>2170</v>
      </c>
      <c r="AF160">
        <f t="shared" si="100"/>
        <v>2040</v>
      </c>
      <c r="AG160" cm="1">
        <f t="array" ref="AG160">IF(AF160&gt;=MAX($D$3:$D$100),MAX($D$3:$D$100),IF(AE160&lt;$D$3,$D$3,INDEX($D$3:$D$100,MATCH(AE160,$D$3:$D$100)+1)))</f>
        <v>2040</v>
      </c>
      <c r="AH160">
        <f t="shared" si="101"/>
        <v>4.572E-4</v>
      </c>
      <c r="AI160">
        <f t="shared" si="102"/>
        <v>4.572E-4</v>
      </c>
      <c r="AJ160">
        <f t="shared" si="103"/>
        <v>4.572E-4</v>
      </c>
      <c r="AK160" s="38">
        <f t="shared" si="104"/>
        <v>2.4117299999999999</v>
      </c>
      <c r="AL160">
        <f t="shared" si="87"/>
        <v>0</v>
      </c>
      <c r="AN160" s="1" t="str" cm="1">
        <f t="array" ref="AN160">IF(INDEX(Utilities!160:160,$B$15)="","",INDEX(Utilities!160:160,$B$15))</f>
        <v/>
      </c>
      <c r="AO160" s="1" t="str" cm="1">
        <f t="array" ref="AO160">IF(INDEX(Utilities!160:160,$B$15 + 4)="","",INDEX(Utilities!160:160,$B$15 + 4))</f>
        <v/>
      </c>
      <c r="AQ160">
        <f t="shared" si="123"/>
        <v>2170</v>
      </c>
      <c r="AR160">
        <f t="shared" si="105"/>
        <v>2040</v>
      </c>
      <c r="AS160" cm="1">
        <f t="array" ref="AS160">IF(AR160&gt;=MAX($D$3:$D$100),MAX($D$3:$D$100),IF(AQ160&lt;$D$3,$D$3,INDEX($D$3:$D$100,MATCH(AQ160,$D$3:$D$100)+1)))</f>
        <v>2040</v>
      </c>
      <c r="AT160">
        <f t="shared" si="106"/>
        <v>9.6840000000000001E-5</v>
      </c>
      <c r="AU160">
        <f t="shared" si="107"/>
        <v>9.6840000000000001E-5</v>
      </c>
      <c r="AV160">
        <f t="shared" si="108"/>
        <v>9.6840000000000001E-5</v>
      </c>
      <c r="AW160" s="38">
        <f t="shared" si="109"/>
        <v>0.51083100000000004</v>
      </c>
      <c r="AX160">
        <f t="shared" si="88"/>
        <v>0</v>
      </c>
      <c r="AZ160" s="1" t="str" cm="1">
        <f t="array" ref="AZ160">IF(INDEX(Utilities!160:160,$B$15)="","",INDEX(Utilities!160:160,$B$15))</f>
        <v/>
      </c>
      <c r="BA160" s="1" t="str" cm="1">
        <f t="array" ref="BA160">IF(INDEX(Utilities!160:160,$B$15 + 5)="","",INDEX(Utilities!160:160,$B$15 + 5))</f>
        <v/>
      </c>
      <c r="BC160">
        <f t="shared" si="124"/>
        <v>2170</v>
      </c>
      <c r="BD160">
        <f t="shared" si="110"/>
        <v>2040</v>
      </c>
      <c r="BE160" cm="1">
        <f t="array" ref="BE160">IF(BD160&gt;=MAX($D$3:$D$100),MAX($D$3:$D$100),IF(BC160&lt;$D$3,$D$3,INDEX($D$3:$D$100,MATCH(BC160,$D$3:$D$100)+1)))</f>
        <v>2040</v>
      </c>
      <c r="BF160">
        <f t="shared" si="111"/>
        <v>0.61919999999999997</v>
      </c>
      <c r="BG160">
        <f t="shared" si="112"/>
        <v>0.61919999999999997</v>
      </c>
      <c r="BH160">
        <f t="shared" si="113"/>
        <v>0.61919999999999997</v>
      </c>
      <c r="BI160" s="38">
        <f t="shared" si="114"/>
        <v>3266.2799999999997</v>
      </c>
      <c r="BJ160">
        <f t="shared" si="89"/>
        <v>0</v>
      </c>
      <c r="BL160" s="1" t="str" cm="1">
        <f t="array" ref="BL160">IF(INDEX(Utilities!160:160,$B$15)="","",INDEX(Utilities!160:160,$B$15))</f>
        <v/>
      </c>
      <c r="BM160" s="1" t="str" cm="1">
        <f t="array" ref="BM160">IF(INDEX(Utilities!160:160,$B$15 + 6)="","",INDEX(Utilities!160:160,$B$15 + 6))</f>
        <v/>
      </c>
      <c r="BO160">
        <f t="shared" si="125"/>
        <v>2170</v>
      </c>
      <c r="BP160">
        <f t="shared" si="115"/>
        <v>2040</v>
      </c>
      <c r="BQ160" cm="1">
        <f t="array" ref="BQ160">IF(BP160&gt;=MAX($D$3:$D$100),MAX($D$3:$D$100),IF(BO160&lt;$D$3,$D$3,INDEX($D$3:$D$100,MATCH(BO160,$D$3:$D$100)+1)))</f>
        <v>2040</v>
      </c>
      <c r="BR160">
        <f t="shared" si="116"/>
        <v>4.5396000000000001</v>
      </c>
      <c r="BS160">
        <f t="shared" si="117"/>
        <v>4.5396000000000001</v>
      </c>
      <c r="BT160">
        <f t="shared" si="118"/>
        <v>4.5396000000000001</v>
      </c>
      <c r="BU160" s="38">
        <f t="shared" si="119"/>
        <v>23946.39</v>
      </c>
      <c r="BV160">
        <f t="shared" si="90"/>
        <v>0</v>
      </c>
    </row>
    <row r="161" spans="7:74" x14ac:dyDescent="0.25">
      <c r="G161">
        <f t="shared" si="120"/>
        <v>2171</v>
      </c>
      <c r="H161">
        <f t="shared" si="91"/>
        <v>2040</v>
      </c>
      <c r="I161" cm="1">
        <f t="array" ref="I161">IF(H161&gt;=MAX($D$3:$D$100),MAX($D$3:$D$100),IF(G161&lt;$D$3,$D$3,INDEX($D$3:$D$100,MATCH(G161,$D$3:$D$100)+1)))</f>
        <v>2040</v>
      </c>
      <c r="J161">
        <f t="shared" si="92"/>
        <v>6.8040000000000003E-2</v>
      </c>
      <c r="K161">
        <f t="shared" si="93"/>
        <v>6.8040000000000003E-2</v>
      </c>
      <c r="L161">
        <f t="shared" si="94"/>
        <v>6.8040000000000003E-2</v>
      </c>
      <c r="M161" s="38">
        <f t="shared" si="84"/>
        <v>358.911</v>
      </c>
      <c r="N161">
        <f t="shared" si="85"/>
        <v>0</v>
      </c>
      <c r="P161" s="1" t="str" cm="1">
        <f t="array" ref="P161">IF(INDEX(Utilities!161:161,$B$15)="","",INDEX(Utilities!161:161,$B$15))</f>
        <v/>
      </c>
      <c r="Q161" s="1" t="str" cm="1">
        <f t="array" ref="Q161">IF(INDEX(Utilities!161:161,$B$15 + 2)="","",INDEX(Utilities!161:161,$B$15 + 2))</f>
        <v/>
      </c>
      <c r="S161">
        <f t="shared" si="121"/>
        <v>2171</v>
      </c>
      <c r="T161">
        <f t="shared" si="95"/>
        <v>2040</v>
      </c>
      <c r="U161" cm="1">
        <f t="array" ref="U161">IF(T161&gt;=MAX($D$3:$D$100),MAX($D$3:$D$100),IF(S161&lt;$D$3,$D$3,INDEX($D$3:$D$100,MATCH(S161,$D$3:$D$100)+1)))</f>
        <v>2040</v>
      </c>
      <c r="V161">
        <f t="shared" si="96"/>
        <v>4.5720000000000003E-5</v>
      </c>
      <c r="W161">
        <f t="shared" si="97"/>
        <v>4.5720000000000003E-5</v>
      </c>
      <c r="X161">
        <f t="shared" si="98"/>
        <v>4.5720000000000003E-5</v>
      </c>
      <c r="Y161" s="38">
        <f t="shared" si="99"/>
        <v>0.24117300000000003</v>
      </c>
      <c r="Z161">
        <f t="shared" si="86"/>
        <v>0</v>
      </c>
      <c r="AE161">
        <f t="shared" si="122"/>
        <v>2171</v>
      </c>
      <c r="AF161">
        <f t="shared" si="100"/>
        <v>2040</v>
      </c>
      <c r="AG161" cm="1">
        <f t="array" ref="AG161">IF(AF161&gt;=MAX($D$3:$D$100),MAX($D$3:$D$100),IF(AE161&lt;$D$3,$D$3,INDEX($D$3:$D$100,MATCH(AE161,$D$3:$D$100)+1)))</f>
        <v>2040</v>
      </c>
      <c r="AH161">
        <f t="shared" si="101"/>
        <v>4.572E-4</v>
      </c>
      <c r="AI161">
        <f t="shared" si="102"/>
        <v>4.572E-4</v>
      </c>
      <c r="AJ161">
        <f t="shared" si="103"/>
        <v>4.572E-4</v>
      </c>
      <c r="AK161" s="38">
        <f t="shared" si="104"/>
        <v>2.4117299999999999</v>
      </c>
      <c r="AL161">
        <f t="shared" si="87"/>
        <v>0</v>
      </c>
      <c r="AN161" s="1" t="str" cm="1">
        <f t="array" ref="AN161">IF(INDEX(Utilities!161:161,$B$15)="","",INDEX(Utilities!161:161,$B$15))</f>
        <v/>
      </c>
      <c r="AO161" s="1" t="str" cm="1">
        <f t="array" ref="AO161">IF(INDEX(Utilities!161:161,$B$15 + 4)="","",INDEX(Utilities!161:161,$B$15 + 4))</f>
        <v/>
      </c>
      <c r="AQ161">
        <f t="shared" si="123"/>
        <v>2171</v>
      </c>
      <c r="AR161">
        <f t="shared" si="105"/>
        <v>2040</v>
      </c>
      <c r="AS161" cm="1">
        <f t="array" ref="AS161">IF(AR161&gt;=MAX($D$3:$D$100),MAX($D$3:$D$100),IF(AQ161&lt;$D$3,$D$3,INDEX($D$3:$D$100,MATCH(AQ161,$D$3:$D$100)+1)))</f>
        <v>2040</v>
      </c>
      <c r="AT161">
        <f t="shared" si="106"/>
        <v>9.6840000000000001E-5</v>
      </c>
      <c r="AU161">
        <f t="shared" si="107"/>
        <v>9.6840000000000001E-5</v>
      </c>
      <c r="AV161">
        <f t="shared" si="108"/>
        <v>9.6840000000000001E-5</v>
      </c>
      <c r="AW161" s="38">
        <f t="shared" si="109"/>
        <v>0.51083100000000004</v>
      </c>
      <c r="AX161">
        <f t="shared" si="88"/>
        <v>0</v>
      </c>
      <c r="AZ161" s="1" t="str" cm="1">
        <f t="array" ref="AZ161">IF(INDEX(Utilities!161:161,$B$15)="","",INDEX(Utilities!161:161,$B$15))</f>
        <v/>
      </c>
      <c r="BA161" s="1" t="str" cm="1">
        <f t="array" ref="BA161">IF(INDEX(Utilities!161:161,$B$15 + 5)="","",INDEX(Utilities!161:161,$B$15 + 5))</f>
        <v/>
      </c>
      <c r="BC161">
        <f t="shared" si="124"/>
        <v>2171</v>
      </c>
      <c r="BD161">
        <f t="shared" si="110"/>
        <v>2040</v>
      </c>
      <c r="BE161" cm="1">
        <f t="array" ref="BE161">IF(BD161&gt;=MAX($D$3:$D$100),MAX($D$3:$D$100),IF(BC161&lt;$D$3,$D$3,INDEX($D$3:$D$100,MATCH(BC161,$D$3:$D$100)+1)))</f>
        <v>2040</v>
      </c>
      <c r="BF161">
        <f t="shared" si="111"/>
        <v>0.61919999999999997</v>
      </c>
      <c r="BG161">
        <f t="shared" si="112"/>
        <v>0.61919999999999997</v>
      </c>
      <c r="BH161">
        <f t="shared" si="113"/>
        <v>0.61919999999999997</v>
      </c>
      <c r="BI161" s="38">
        <f t="shared" si="114"/>
        <v>3266.2799999999997</v>
      </c>
      <c r="BJ161">
        <f t="shared" si="89"/>
        <v>0</v>
      </c>
      <c r="BL161" s="1" t="str" cm="1">
        <f t="array" ref="BL161">IF(INDEX(Utilities!161:161,$B$15)="","",INDEX(Utilities!161:161,$B$15))</f>
        <v/>
      </c>
      <c r="BM161" s="1" t="str" cm="1">
        <f t="array" ref="BM161">IF(INDEX(Utilities!161:161,$B$15 + 6)="","",INDEX(Utilities!161:161,$B$15 + 6))</f>
        <v/>
      </c>
      <c r="BO161">
        <f t="shared" si="125"/>
        <v>2171</v>
      </c>
      <c r="BP161">
        <f t="shared" si="115"/>
        <v>2040</v>
      </c>
      <c r="BQ161" cm="1">
        <f t="array" ref="BQ161">IF(BP161&gt;=MAX($D$3:$D$100),MAX($D$3:$D$100),IF(BO161&lt;$D$3,$D$3,INDEX($D$3:$D$100,MATCH(BO161,$D$3:$D$100)+1)))</f>
        <v>2040</v>
      </c>
      <c r="BR161">
        <f t="shared" si="116"/>
        <v>4.5396000000000001</v>
      </c>
      <c r="BS161">
        <f t="shared" si="117"/>
        <v>4.5396000000000001</v>
      </c>
      <c r="BT161">
        <f t="shared" si="118"/>
        <v>4.5396000000000001</v>
      </c>
      <c r="BU161" s="38">
        <f t="shared" si="119"/>
        <v>23946.39</v>
      </c>
      <c r="BV161">
        <f t="shared" si="90"/>
        <v>0</v>
      </c>
    </row>
    <row r="162" spans="7:74" x14ac:dyDescent="0.25">
      <c r="G162">
        <f t="shared" si="120"/>
        <v>2172</v>
      </c>
      <c r="H162">
        <f t="shared" si="91"/>
        <v>2040</v>
      </c>
      <c r="I162" cm="1">
        <f t="array" ref="I162">IF(H162&gt;=MAX($D$3:$D$100),MAX($D$3:$D$100),IF(G162&lt;$D$3,$D$3,INDEX($D$3:$D$100,MATCH(G162,$D$3:$D$100)+1)))</f>
        <v>2040</v>
      </c>
      <c r="J162">
        <f t="shared" si="92"/>
        <v>6.8040000000000003E-2</v>
      </c>
      <c r="K162">
        <f t="shared" si="93"/>
        <v>6.8040000000000003E-2</v>
      </c>
      <c r="L162">
        <f t="shared" si="94"/>
        <v>6.8040000000000003E-2</v>
      </c>
      <c r="M162" s="38">
        <f t="shared" si="84"/>
        <v>358.911</v>
      </c>
      <c r="N162">
        <f t="shared" si="85"/>
        <v>0</v>
      </c>
      <c r="P162" s="1" t="str" cm="1">
        <f t="array" ref="P162">IF(INDEX(Utilities!162:162,$B$15)="","",INDEX(Utilities!162:162,$B$15))</f>
        <v/>
      </c>
      <c r="Q162" s="1" t="str" cm="1">
        <f t="array" ref="Q162">IF(INDEX(Utilities!162:162,$B$15 + 2)="","",INDEX(Utilities!162:162,$B$15 + 2))</f>
        <v/>
      </c>
      <c r="S162">
        <f t="shared" si="121"/>
        <v>2172</v>
      </c>
      <c r="T162">
        <f t="shared" si="95"/>
        <v>2040</v>
      </c>
      <c r="U162" cm="1">
        <f t="array" ref="U162">IF(T162&gt;=MAX($D$3:$D$100),MAX($D$3:$D$100),IF(S162&lt;$D$3,$D$3,INDEX($D$3:$D$100,MATCH(S162,$D$3:$D$100)+1)))</f>
        <v>2040</v>
      </c>
      <c r="V162">
        <f t="shared" si="96"/>
        <v>4.5720000000000003E-5</v>
      </c>
      <c r="W162">
        <f t="shared" si="97"/>
        <v>4.5720000000000003E-5</v>
      </c>
      <c r="X162">
        <f t="shared" si="98"/>
        <v>4.5720000000000003E-5</v>
      </c>
      <c r="Y162" s="38">
        <f t="shared" si="99"/>
        <v>0.24117300000000003</v>
      </c>
      <c r="Z162">
        <f t="shared" si="86"/>
        <v>0</v>
      </c>
      <c r="AE162">
        <f t="shared" si="122"/>
        <v>2172</v>
      </c>
      <c r="AF162">
        <f t="shared" si="100"/>
        <v>2040</v>
      </c>
      <c r="AG162" cm="1">
        <f t="array" ref="AG162">IF(AF162&gt;=MAX($D$3:$D$100),MAX($D$3:$D$100),IF(AE162&lt;$D$3,$D$3,INDEX($D$3:$D$100,MATCH(AE162,$D$3:$D$100)+1)))</f>
        <v>2040</v>
      </c>
      <c r="AH162">
        <f t="shared" si="101"/>
        <v>4.572E-4</v>
      </c>
      <c r="AI162">
        <f t="shared" si="102"/>
        <v>4.572E-4</v>
      </c>
      <c r="AJ162">
        <f t="shared" si="103"/>
        <v>4.572E-4</v>
      </c>
      <c r="AK162" s="38">
        <f t="shared" si="104"/>
        <v>2.4117299999999999</v>
      </c>
      <c r="AL162">
        <f t="shared" si="87"/>
        <v>0</v>
      </c>
      <c r="AN162" s="1" t="str" cm="1">
        <f t="array" ref="AN162">IF(INDEX(Utilities!162:162,$B$15)="","",INDEX(Utilities!162:162,$B$15))</f>
        <v/>
      </c>
      <c r="AO162" s="1" t="str" cm="1">
        <f t="array" ref="AO162">IF(INDEX(Utilities!162:162,$B$15 + 4)="","",INDEX(Utilities!162:162,$B$15 + 4))</f>
        <v/>
      </c>
      <c r="AQ162">
        <f t="shared" si="123"/>
        <v>2172</v>
      </c>
      <c r="AR162">
        <f t="shared" si="105"/>
        <v>2040</v>
      </c>
      <c r="AS162" cm="1">
        <f t="array" ref="AS162">IF(AR162&gt;=MAX($D$3:$D$100),MAX($D$3:$D$100),IF(AQ162&lt;$D$3,$D$3,INDEX($D$3:$D$100,MATCH(AQ162,$D$3:$D$100)+1)))</f>
        <v>2040</v>
      </c>
      <c r="AT162">
        <f t="shared" si="106"/>
        <v>9.6840000000000001E-5</v>
      </c>
      <c r="AU162">
        <f t="shared" si="107"/>
        <v>9.6840000000000001E-5</v>
      </c>
      <c r="AV162">
        <f t="shared" si="108"/>
        <v>9.6840000000000001E-5</v>
      </c>
      <c r="AW162" s="38">
        <f t="shared" si="109"/>
        <v>0.51083100000000004</v>
      </c>
      <c r="AX162">
        <f t="shared" si="88"/>
        <v>0</v>
      </c>
      <c r="AZ162" s="1" t="str" cm="1">
        <f t="array" ref="AZ162">IF(INDEX(Utilities!162:162,$B$15)="","",INDEX(Utilities!162:162,$B$15))</f>
        <v/>
      </c>
      <c r="BA162" s="1" t="str" cm="1">
        <f t="array" ref="BA162">IF(INDEX(Utilities!162:162,$B$15 + 5)="","",INDEX(Utilities!162:162,$B$15 + 5))</f>
        <v/>
      </c>
      <c r="BC162">
        <f t="shared" si="124"/>
        <v>2172</v>
      </c>
      <c r="BD162">
        <f t="shared" si="110"/>
        <v>2040</v>
      </c>
      <c r="BE162" cm="1">
        <f t="array" ref="BE162">IF(BD162&gt;=MAX($D$3:$D$100),MAX($D$3:$D$100),IF(BC162&lt;$D$3,$D$3,INDEX($D$3:$D$100,MATCH(BC162,$D$3:$D$100)+1)))</f>
        <v>2040</v>
      </c>
      <c r="BF162">
        <f t="shared" si="111"/>
        <v>0.61919999999999997</v>
      </c>
      <c r="BG162">
        <f t="shared" si="112"/>
        <v>0.61919999999999997</v>
      </c>
      <c r="BH162">
        <f t="shared" si="113"/>
        <v>0.61919999999999997</v>
      </c>
      <c r="BI162" s="38">
        <f t="shared" si="114"/>
        <v>3266.2799999999997</v>
      </c>
      <c r="BJ162">
        <f t="shared" si="89"/>
        <v>0</v>
      </c>
      <c r="BL162" s="1" t="str" cm="1">
        <f t="array" ref="BL162">IF(INDEX(Utilities!162:162,$B$15)="","",INDEX(Utilities!162:162,$B$15))</f>
        <v/>
      </c>
      <c r="BM162" s="1" t="str" cm="1">
        <f t="array" ref="BM162">IF(INDEX(Utilities!162:162,$B$15 + 6)="","",INDEX(Utilities!162:162,$B$15 + 6))</f>
        <v/>
      </c>
      <c r="BO162">
        <f t="shared" si="125"/>
        <v>2172</v>
      </c>
      <c r="BP162">
        <f t="shared" si="115"/>
        <v>2040</v>
      </c>
      <c r="BQ162" cm="1">
        <f t="array" ref="BQ162">IF(BP162&gt;=MAX($D$3:$D$100),MAX($D$3:$D$100),IF(BO162&lt;$D$3,$D$3,INDEX($D$3:$D$100,MATCH(BO162,$D$3:$D$100)+1)))</f>
        <v>2040</v>
      </c>
      <c r="BR162">
        <f t="shared" si="116"/>
        <v>4.5396000000000001</v>
      </c>
      <c r="BS162">
        <f t="shared" si="117"/>
        <v>4.5396000000000001</v>
      </c>
      <c r="BT162">
        <f t="shared" si="118"/>
        <v>4.5396000000000001</v>
      </c>
      <c r="BU162" s="38">
        <f t="shared" si="119"/>
        <v>23946.39</v>
      </c>
      <c r="BV162">
        <f t="shared" si="90"/>
        <v>0</v>
      </c>
    </row>
    <row r="163" spans="7:74" x14ac:dyDescent="0.25">
      <c r="G163">
        <f t="shared" si="120"/>
        <v>2173</v>
      </c>
      <c r="H163">
        <f t="shared" si="91"/>
        <v>2040</v>
      </c>
      <c r="I163" cm="1">
        <f t="array" ref="I163">IF(H163&gt;=MAX($D$3:$D$100),MAX($D$3:$D$100),IF(G163&lt;$D$3,$D$3,INDEX($D$3:$D$100,MATCH(G163,$D$3:$D$100)+1)))</f>
        <v>2040</v>
      </c>
      <c r="J163">
        <f t="shared" si="92"/>
        <v>6.8040000000000003E-2</v>
      </c>
      <c r="K163">
        <f t="shared" si="93"/>
        <v>6.8040000000000003E-2</v>
      </c>
      <c r="L163">
        <f t="shared" si="94"/>
        <v>6.8040000000000003E-2</v>
      </c>
      <c r="M163" s="38">
        <f t="shared" si="84"/>
        <v>358.911</v>
      </c>
      <c r="N163">
        <f t="shared" si="85"/>
        <v>0</v>
      </c>
      <c r="P163" s="1" t="str" cm="1">
        <f t="array" ref="P163">IF(INDEX(Utilities!163:163,$B$15)="","",INDEX(Utilities!163:163,$B$15))</f>
        <v/>
      </c>
      <c r="Q163" s="1" t="str" cm="1">
        <f t="array" ref="Q163">IF(INDEX(Utilities!163:163,$B$15 + 2)="","",INDEX(Utilities!163:163,$B$15 + 2))</f>
        <v/>
      </c>
      <c r="S163">
        <f t="shared" si="121"/>
        <v>2173</v>
      </c>
      <c r="T163">
        <f t="shared" si="95"/>
        <v>2040</v>
      </c>
      <c r="U163" cm="1">
        <f t="array" ref="U163">IF(T163&gt;=MAX($D$3:$D$100),MAX($D$3:$D$100),IF(S163&lt;$D$3,$D$3,INDEX($D$3:$D$100,MATCH(S163,$D$3:$D$100)+1)))</f>
        <v>2040</v>
      </c>
      <c r="V163">
        <f t="shared" si="96"/>
        <v>4.5720000000000003E-5</v>
      </c>
      <c r="W163">
        <f t="shared" si="97"/>
        <v>4.5720000000000003E-5</v>
      </c>
      <c r="X163">
        <f t="shared" si="98"/>
        <v>4.5720000000000003E-5</v>
      </c>
      <c r="Y163" s="38">
        <f t="shared" si="99"/>
        <v>0.24117300000000003</v>
      </c>
      <c r="Z163">
        <f t="shared" si="86"/>
        <v>0</v>
      </c>
      <c r="AE163">
        <f t="shared" si="122"/>
        <v>2173</v>
      </c>
      <c r="AF163">
        <f t="shared" si="100"/>
        <v>2040</v>
      </c>
      <c r="AG163" cm="1">
        <f t="array" ref="AG163">IF(AF163&gt;=MAX($D$3:$D$100),MAX($D$3:$D$100),IF(AE163&lt;$D$3,$D$3,INDEX($D$3:$D$100,MATCH(AE163,$D$3:$D$100)+1)))</f>
        <v>2040</v>
      </c>
      <c r="AH163">
        <f t="shared" si="101"/>
        <v>4.572E-4</v>
      </c>
      <c r="AI163">
        <f t="shared" si="102"/>
        <v>4.572E-4</v>
      </c>
      <c r="AJ163">
        <f t="shared" si="103"/>
        <v>4.572E-4</v>
      </c>
      <c r="AK163" s="38">
        <f t="shared" si="104"/>
        <v>2.4117299999999999</v>
      </c>
      <c r="AL163">
        <f t="shared" si="87"/>
        <v>0</v>
      </c>
      <c r="AN163" s="1" t="str" cm="1">
        <f t="array" ref="AN163">IF(INDEX(Utilities!163:163,$B$15)="","",INDEX(Utilities!163:163,$B$15))</f>
        <v/>
      </c>
      <c r="AO163" s="1" t="str" cm="1">
        <f t="array" ref="AO163">IF(INDEX(Utilities!163:163,$B$15 + 4)="","",INDEX(Utilities!163:163,$B$15 + 4))</f>
        <v/>
      </c>
      <c r="AQ163">
        <f t="shared" si="123"/>
        <v>2173</v>
      </c>
      <c r="AR163">
        <f t="shared" si="105"/>
        <v>2040</v>
      </c>
      <c r="AS163" cm="1">
        <f t="array" ref="AS163">IF(AR163&gt;=MAX($D$3:$D$100),MAX($D$3:$D$100),IF(AQ163&lt;$D$3,$D$3,INDEX($D$3:$D$100,MATCH(AQ163,$D$3:$D$100)+1)))</f>
        <v>2040</v>
      </c>
      <c r="AT163">
        <f t="shared" si="106"/>
        <v>9.6840000000000001E-5</v>
      </c>
      <c r="AU163">
        <f t="shared" si="107"/>
        <v>9.6840000000000001E-5</v>
      </c>
      <c r="AV163">
        <f t="shared" si="108"/>
        <v>9.6840000000000001E-5</v>
      </c>
      <c r="AW163" s="38">
        <f t="shared" si="109"/>
        <v>0.51083100000000004</v>
      </c>
      <c r="AX163">
        <f t="shared" si="88"/>
        <v>0</v>
      </c>
      <c r="AZ163" s="1" t="str" cm="1">
        <f t="array" ref="AZ163">IF(INDEX(Utilities!163:163,$B$15)="","",INDEX(Utilities!163:163,$B$15))</f>
        <v/>
      </c>
      <c r="BA163" s="1" t="str" cm="1">
        <f t="array" ref="BA163">IF(INDEX(Utilities!163:163,$B$15 + 5)="","",INDEX(Utilities!163:163,$B$15 + 5))</f>
        <v/>
      </c>
      <c r="BC163">
        <f t="shared" si="124"/>
        <v>2173</v>
      </c>
      <c r="BD163">
        <f t="shared" si="110"/>
        <v>2040</v>
      </c>
      <c r="BE163" cm="1">
        <f t="array" ref="BE163">IF(BD163&gt;=MAX($D$3:$D$100),MAX($D$3:$D$100),IF(BC163&lt;$D$3,$D$3,INDEX($D$3:$D$100,MATCH(BC163,$D$3:$D$100)+1)))</f>
        <v>2040</v>
      </c>
      <c r="BF163">
        <f t="shared" si="111"/>
        <v>0.61919999999999997</v>
      </c>
      <c r="BG163">
        <f t="shared" si="112"/>
        <v>0.61919999999999997</v>
      </c>
      <c r="BH163">
        <f t="shared" si="113"/>
        <v>0.61919999999999997</v>
      </c>
      <c r="BI163" s="38">
        <f t="shared" si="114"/>
        <v>3266.2799999999997</v>
      </c>
      <c r="BJ163">
        <f t="shared" si="89"/>
        <v>0</v>
      </c>
      <c r="BL163" s="1" t="str" cm="1">
        <f t="array" ref="BL163">IF(INDEX(Utilities!163:163,$B$15)="","",INDEX(Utilities!163:163,$B$15))</f>
        <v/>
      </c>
      <c r="BM163" s="1" t="str" cm="1">
        <f t="array" ref="BM163">IF(INDEX(Utilities!163:163,$B$15 + 6)="","",INDEX(Utilities!163:163,$B$15 + 6))</f>
        <v/>
      </c>
      <c r="BO163">
        <f t="shared" si="125"/>
        <v>2173</v>
      </c>
      <c r="BP163">
        <f t="shared" si="115"/>
        <v>2040</v>
      </c>
      <c r="BQ163" cm="1">
        <f t="array" ref="BQ163">IF(BP163&gt;=MAX($D$3:$D$100),MAX($D$3:$D$100),IF(BO163&lt;$D$3,$D$3,INDEX($D$3:$D$100,MATCH(BO163,$D$3:$D$100)+1)))</f>
        <v>2040</v>
      </c>
      <c r="BR163">
        <f t="shared" si="116"/>
        <v>4.5396000000000001</v>
      </c>
      <c r="BS163">
        <f t="shared" si="117"/>
        <v>4.5396000000000001</v>
      </c>
      <c r="BT163">
        <f t="shared" si="118"/>
        <v>4.5396000000000001</v>
      </c>
      <c r="BU163" s="38">
        <f t="shared" si="119"/>
        <v>23946.39</v>
      </c>
      <c r="BV163">
        <f t="shared" si="90"/>
        <v>0</v>
      </c>
    </row>
    <row r="164" spans="7:74" x14ac:dyDescent="0.25">
      <c r="G164">
        <f t="shared" si="120"/>
        <v>2174</v>
      </c>
      <c r="H164">
        <f t="shared" si="91"/>
        <v>2040</v>
      </c>
      <c r="I164" cm="1">
        <f t="array" ref="I164">IF(H164&gt;=MAX($D$3:$D$100),MAX($D$3:$D$100),IF(G164&lt;$D$3,$D$3,INDEX($D$3:$D$100,MATCH(G164,$D$3:$D$100)+1)))</f>
        <v>2040</v>
      </c>
      <c r="J164">
        <f t="shared" si="92"/>
        <v>6.8040000000000003E-2</v>
      </c>
      <c r="K164">
        <f t="shared" si="93"/>
        <v>6.8040000000000003E-2</v>
      </c>
      <c r="L164">
        <f t="shared" si="94"/>
        <v>6.8040000000000003E-2</v>
      </c>
      <c r="M164" s="38">
        <f t="shared" si="84"/>
        <v>358.911</v>
      </c>
      <c r="N164">
        <f t="shared" si="85"/>
        <v>0</v>
      </c>
      <c r="P164" s="1" t="str" cm="1">
        <f t="array" ref="P164">IF(INDEX(Utilities!164:164,$B$15)="","",INDEX(Utilities!164:164,$B$15))</f>
        <v/>
      </c>
      <c r="Q164" s="1" t="str" cm="1">
        <f t="array" ref="Q164">IF(INDEX(Utilities!164:164,$B$15 + 2)="","",INDEX(Utilities!164:164,$B$15 + 2))</f>
        <v/>
      </c>
      <c r="S164">
        <f t="shared" si="121"/>
        <v>2174</v>
      </c>
      <c r="T164">
        <f t="shared" si="95"/>
        <v>2040</v>
      </c>
      <c r="U164" cm="1">
        <f t="array" ref="U164">IF(T164&gt;=MAX($D$3:$D$100),MAX($D$3:$D$100),IF(S164&lt;$D$3,$D$3,INDEX($D$3:$D$100,MATCH(S164,$D$3:$D$100)+1)))</f>
        <v>2040</v>
      </c>
      <c r="V164">
        <f t="shared" si="96"/>
        <v>4.5720000000000003E-5</v>
      </c>
      <c r="W164">
        <f t="shared" si="97"/>
        <v>4.5720000000000003E-5</v>
      </c>
      <c r="X164">
        <f t="shared" si="98"/>
        <v>4.5720000000000003E-5</v>
      </c>
      <c r="Y164" s="38">
        <f t="shared" si="99"/>
        <v>0.24117300000000003</v>
      </c>
      <c r="Z164">
        <f t="shared" si="86"/>
        <v>0</v>
      </c>
      <c r="AE164">
        <f t="shared" si="122"/>
        <v>2174</v>
      </c>
      <c r="AF164">
        <f t="shared" si="100"/>
        <v>2040</v>
      </c>
      <c r="AG164" cm="1">
        <f t="array" ref="AG164">IF(AF164&gt;=MAX($D$3:$D$100),MAX($D$3:$D$100),IF(AE164&lt;$D$3,$D$3,INDEX($D$3:$D$100,MATCH(AE164,$D$3:$D$100)+1)))</f>
        <v>2040</v>
      </c>
      <c r="AH164">
        <f t="shared" si="101"/>
        <v>4.572E-4</v>
      </c>
      <c r="AI164">
        <f t="shared" si="102"/>
        <v>4.572E-4</v>
      </c>
      <c r="AJ164">
        <f t="shared" si="103"/>
        <v>4.572E-4</v>
      </c>
      <c r="AK164" s="38">
        <f t="shared" si="104"/>
        <v>2.4117299999999999</v>
      </c>
      <c r="AL164">
        <f t="shared" si="87"/>
        <v>0</v>
      </c>
      <c r="AN164" s="1" t="str" cm="1">
        <f t="array" ref="AN164">IF(INDEX(Utilities!164:164,$B$15)="","",INDEX(Utilities!164:164,$B$15))</f>
        <v/>
      </c>
      <c r="AO164" s="1" t="str" cm="1">
        <f t="array" ref="AO164">IF(INDEX(Utilities!164:164,$B$15 + 4)="","",INDEX(Utilities!164:164,$B$15 + 4))</f>
        <v/>
      </c>
      <c r="AQ164">
        <f t="shared" si="123"/>
        <v>2174</v>
      </c>
      <c r="AR164">
        <f t="shared" si="105"/>
        <v>2040</v>
      </c>
      <c r="AS164" cm="1">
        <f t="array" ref="AS164">IF(AR164&gt;=MAX($D$3:$D$100),MAX($D$3:$D$100),IF(AQ164&lt;$D$3,$D$3,INDEX($D$3:$D$100,MATCH(AQ164,$D$3:$D$100)+1)))</f>
        <v>2040</v>
      </c>
      <c r="AT164">
        <f t="shared" si="106"/>
        <v>9.6840000000000001E-5</v>
      </c>
      <c r="AU164">
        <f t="shared" si="107"/>
        <v>9.6840000000000001E-5</v>
      </c>
      <c r="AV164">
        <f t="shared" si="108"/>
        <v>9.6840000000000001E-5</v>
      </c>
      <c r="AW164" s="38">
        <f t="shared" si="109"/>
        <v>0.51083100000000004</v>
      </c>
      <c r="AX164">
        <f t="shared" si="88"/>
        <v>0</v>
      </c>
      <c r="AZ164" s="1" t="str" cm="1">
        <f t="array" ref="AZ164">IF(INDEX(Utilities!164:164,$B$15)="","",INDEX(Utilities!164:164,$B$15))</f>
        <v/>
      </c>
      <c r="BA164" s="1" t="str" cm="1">
        <f t="array" ref="BA164">IF(INDEX(Utilities!164:164,$B$15 + 5)="","",INDEX(Utilities!164:164,$B$15 + 5))</f>
        <v/>
      </c>
      <c r="BC164">
        <f t="shared" si="124"/>
        <v>2174</v>
      </c>
      <c r="BD164">
        <f t="shared" si="110"/>
        <v>2040</v>
      </c>
      <c r="BE164" cm="1">
        <f t="array" ref="BE164">IF(BD164&gt;=MAX($D$3:$D$100),MAX($D$3:$D$100),IF(BC164&lt;$D$3,$D$3,INDEX($D$3:$D$100,MATCH(BC164,$D$3:$D$100)+1)))</f>
        <v>2040</v>
      </c>
      <c r="BF164">
        <f t="shared" si="111"/>
        <v>0.61919999999999997</v>
      </c>
      <c r="BG164">
        <f t="shared" si="112"/>
        <v>0.61919999999999997</v>
      </c>
      <c r="BH164">
        <f t="shared" si="113"/>
        <v>0.61919999999999997</v>
      </c>
      <c r="BI164" s="38">
        <f t="shared" si="114"/>
        <v>3266.2799999999997</v>
      </c>
      <c r="BJ164">
        <f t="shared" si="89"/>
        <v>0</v>
      </c>
      <c r="BL164" s="1" t="str" cm="1">
        <f t="array" ref="BL164">IF(INDEX(Utilities!164:164,$B$15)="","",INDEX(Utilities!164:164,$B$15))</f>
        <v/>
      </c>
      <c r="BM164" s="1" t="str" cm="1">
        <f t="array" ref="BM164">IF(INDEX(Utilities!164:164,$B$15 + 6)="","",INDEX(Utilities!164:164,$B$15 + 6))</f>
        <v/>
      </c>
      <c r="BO164">
        <f t="shared" si="125"/>
        <v>2174</v>
      </c>
      <c r="BP164">
        <f t="shared" si="115"/>
        <v>2040</v>
      </c>
      <c r="BQ164" cm="1">
        <f t="array" ref="BQ164">IF(BP164&gt;=MAX($D$3:$D$100),MAX($D$3:$D$100),IF(BO164&lt;$D$3,$D$3,INDEX($D$3:$D$100,MATCH(BO164,$D$3:$D$100)+1)))</f>
        <v>2040</v>
      </c>
      <c r="BR164">
        <f t="shared" si="116"/>
        <v>4.5396000000000001</v>
      </c>
      <c r="BS164">
        <f t="shared" si="117"/>
        <v>4.5396000000000001</v>
      </c>
      <c r="BT164">
        <f t="shared" si="118"/>
        <v>4.5396000000000001</v>
      </c>
      <c r="BU164" s="38">
        <f t="shared" si="119"/>
        <v>23946.39</v>
      </c>
      <c r="BV164">
        <f t="shared" si="90"/>
        <v>0</v>
      </c>
    </row>
    <row r="165" spans="7:74" x14ac:dyDescent="0.25">
      <c r="G165">
        <f t="shared" si="120"/>
        <v>2175</v>
      </c>
      <c r="H165">
        <f t="shared" si="91"/>
        <v>2040</v>
      </c>
      <c r="I165" cm="1">
        <f t="array" ref="I165">IF(H165&gt;=MAX($D$3:$D$100),MAX($D$3:$D$100),IF(G165&lt;$D$3,$D$3,INDEX($D$3:$D$100,MATCH(G165,$D$3:$D$100)+1)))</f>
        <v>2040</v>
      </c>
      <c r="J165">
        <f t="shared" si="92"/>
        <v>6.8040000000000003E-2</v>
      </c>
      <c r="K165">
        <f t="shared" si="93"/>
        <v>6.8040000000000003E-2</v>
      </c>
      <c r="L165">
        <f t="shared" si="94"/>
        <v>6.8040000000000003E-2</v>
      </c>
      <c r="M165" s="38">
        <f t="shared" si="84"/>
        <v>358.911</v>
      </c>
      <c r="N165">
        <f t="shared" si="85"/>
        <v>0</v>
      </c>
      <c r="P165" s="1" t="str" cm="1">
        <f t="array" ref="P165">IF(INDEX(Utilities!165:165,$B$15)="","",INDEX(Utilities!165:165,$B$15))</f>
        <v/>
      </c>
      <c r="Q165" s="1" t="str" cm="1">
        <f t="array" ref="Q165">IF(INDEX(Utilities!165:165,$B$15 + 2)="","",INDEX(Utilities!165:165,$B$15 + 2))</f>
        <v/>
      </c>
      <c r="S165">
        <f t="shared" si="121"/>
        <v>2175</v>
      </c>
      <c r="T165">
        <f t="shared" si="95"/>
        <v>2040</v>
      </c>
      <c r="U165" cm="1">
        <f t="array" ref="U165">IF(T165&gt;=MAX($D$3:$D$100),MAX($D$3:$D$100),IF(S165&lt;$D$3,$D$3,INDEX($D$3:$D$100,MATCH(S165,$D$3:$D$100)+1)))</f>
        <v>2040</v>
      </c>
      <c r="V165">
        <f t="shared" si="96"/>
        <v>4.5720000000000003E-5</v>
      </c>
      <c r="W165">
        <f t="shared" si="97"/>
        <v>4.5720000000000003E-5</v>
      </c>
      <c r="X165">
        <f t="shared" si="98"/>
        <v>4.5720000000000003E-5</v>
      </c>
      <c r="Y165" s="38">
        <f t="shared" si="99"/>
        <v>0.24117300000000003</v>
      </c>
      <c r="Z165">
        <f t="shared" si="86"/>
        <v>0</v>
      </c>
      <c r="AE165">
        <f t="shared" si="122"/>
        <v>2175</v>
      </c>
      <c r="AF165">
        <f t="shared" si="100"/>
        <v>2040</v>
      </c>
      <c r="AG165" cm="1">
        <f t="array" ref="AG165">IF(AF165&gt;=MAX($D$3:$D$100),MAX($D$3:$D$100),IF(AE165&lt;$D$3,$D$3,INDEX($D$3:$D$100,MATCH(AE165,$D$3:$D$100)+1)))</f>
        <v>2040</v>
      </c>
      <c r="AH165">
        <f t="shared" si="101"/>
        <v>4.572E-4</v>
      </c>
      <c r="AI165">
        <f t="shared" si="102"/>
        <v>4.572E-4</v>
      </c>
      <c r="AJ165">
        <f t="shared" si="103"/>
        <v>4.572E-4</v>
      </c>
      <c r="AK165" s="38">
        <f t="shared" si="104"/>
        <v>2.4117299999999999</v>
      </c>
      <c r="AL165">
        <f t="shared" si="87"/>
        <v>0</v>
      </c>
      <c r="AN165" s="1" t="str" cm="1">
        <f t="array" ref="AN165">IF(INDEX(Utilities!165:165,$B$15)="","",INDEX(Utilities!165:165,$B$15))</f>
        <v/>
      </c>
      <c r="AO165" s="1" t="str" cm="1">
        <f t="array" ref="AO165">IF(INDEX(Utilities!165:165,$B$15 + 4)="","",INDEX(Utilities!165:165,$B$15 + 4))</f>
        <v/>
      </c>
      <c r="AQ165">
        <f t="shared" si="123"/>
        <v>2175</v>
      </c>
      <c r="AR165">
        <f t="shared" si="105"/>
        <v>2040</v>
      </c>
      <c r="AS165" cm="1">
        <f t="array" ref="AS165">IF(AR165&gt;=MAX($D$3:$D$100),MAX($D$3:$D$100),IF(AQ165&lt;$D$3,$D$3,INDEX($D$3:$D$100,MATCH(AQ165,$D$3:$D$100)+1)))</f>
        <v>2040</v>
      </c>
      <c r="AT165">
        <f t="shared" si="106"/>
        <v>9.6840000000000001E-5</v>
      </c>
      <c r="AU165">
        <f t="shared" si="107"/>
        <v>9.6840000000000001E-5</v>
      </c>
      <c r="AV165">
        <f t="shared" si="108"/>
        <v>9.6840000000000001E-5</v>
      </c>
      <c r="AW165" s="38">
        <f t="shared" si="109"/>
        <v>0.51083100000000004</v>
      </c>
      <c r="AX165">
        <f t="shared" si="88"/>
        <v>0</v>
      </c>
      <c r="AZ165" s="1" t="str" cm="1">
        <f t="array" ref="AZ165">IF(INDEX(Utilities!165:165,$B$15)="","",INDEX(Utilities!165:165,$B$15))</f>
        <v/>
      </c>
      <c r="BA165" s="1" t="str" cm="1">
        <f t="array" ref="BA165">IF(INDEX(Utilities!165:165,$B$15 + 5)="","",INDEX(Utilities!165:165,$B$15 + 5))</f>
        <v/>
      </c>
      <c r="BC165">
        <f t="shared" si="124"/>
        <v>2175</v>
      </c>
      <c r="BD165">
        <f t="shared" si="110"/>
        <v>2040</v>
      </c>
      <c r="BE165" cm="1">
        <f t="array" ref="BE165">IF(BD165&gt;=MAX($D$3:$D$100),MAX($D$3:$D$100),IF(BC165&lt;$D$3,$D$3,INDEX($D$3:$D$100,MATCH(BC165,$D$3:$D$100)+1)))</f>
        <v>2040</v>
      </c>
      <c r="BF165">
        <f t="shared" si="111"/>
        <v>0.61919999999999997</v>
      </c>
      <c r="BG165">
        <f t="shared" si="112"/>
        <v>0.61919999999999997</v>
      </c>
      <c r="BH165">
        <f t="shared" si="113"/>
        <v>0.61919999999999997</v>
      </c>
      <c r="BI165" s="38">
        <f t="shared" si="114"/>
        <v>3266.2799999999997</v>
      </c>
      <c r="BJ165">
        <f t="shared" si="89"/>
        <v>0</v>
      </c>
      <c r="BL165" s="1" t="str" cm="1">
        <f t="array" ref="BL165">IF(INDEX(Utilities!165:165,$B$15)="","",INDEX(Utilities!165:165,$B$15))</f>
        <v/>
      </c>
      <c r="BM165" s="1" t="str" cm="1">
        <f t="array" ref="BM165">IF(INDEX(Utilities!165:165,$B$15 + 6)="","",INDEX(Utilities!165:165,$B$15 + 6))</f>
        <v/>
      </c>
      <c r="BO165">
        <f t="shared" si="125"/>
        <v>2175</v>
      </c>
      <c r="BP165">
        <f t="shared" si="115"/>
        <v>2040</v>
      </c>
      <c r="BQ165" cm="1">
        <f t="array" ref="BQ165">IF(BP165&gt;=MAX($D$3:$D$100),MAX($D$3:$D$100),IF(BO165&lt;$D$3,$D$3,INDEX($D$3:$D$100,MATCH(BO165,$D$3:$D$100)+1)))</f>
        <v>2040</v>
      </c>
      <c r="BR165">
        <f t="shared" si="116"/>
        <v>4.5396000000000001</v>
      </c>
      <c r="BS165">
        <f t="shared" si="117"/>
        <v>4.5396000000000001</v>
      </c>
      <c r="BT165">
        <f t="shared" si="118"/>
        <v>4.5396000000000001</v>
      </c>
      <c r="BU165" s="38">
        <f t="shared" si="119"/>
        <v>23946.39</v>
      </c>
      <c r="BV165">
        <f t="shared" si="90"/>
        <v>0</v>
      </c>
    </row>
    <row r="166" spans="7:74" x14ac:dyDescent="0.25">
      <c r="G166">
        <f t="shared" si="120"/>
        <v>2176</v>
      </c>
      <c r="H166">
        <f t="shared" si="91"/>
        <v>2040</v>
      </c>
      <c r="I166" cm="1">
        <f t="array" ref="I166">IF(H166&gt;=MAX($D$3:$D$100),MAX($D$3:$D$100),IF(G166&lt;$D$3,$D$3,INDEX($D$3:$D$100,MATCH(G166,$D$3:$D$100)+1)))</f>
        <v>2040</v>
      </c>
      <c r="J166">
        <f t="shared" si="92"/>
        <v>6.8040000000000003E-2</v>
      </c>
      <c r="K166">
        <f t="shared" si="93"/>
        <v>6.8040000000000003E-2</v>
      </c>
      <c r="L166">
        <f t="shared" si="94"/>
        <v>6.8040000000000003E-2</v>
      </c>
      <c r="M166" s="38">
        <f t="shared" si="84"/>
        <v>358.911</v>
      </c>
      <c r="N166">
        <f t="shared" si="85"/>
        <v>0</v>
      </c>
      <c r="P166" s="1" t="str" cm="1">
        <f t="array" ref="P166">IF(INDEX(Utilities!166:166,$B$15)="","",INDEX(Utilities!166:166,$B$15))</f>
        <v/>
      </c>
      <c r="Q166" s="1" t="str" cm="1">
        <f t="array" ref="Q166">IF(INDEX(Utilities!166:166,$B$15 + 2)="","",INDEX(Utilities!166:166,$B$15 + 2))</f>
        <v/>
      </c>
      <c r="S166">
        <f t="shared" si="121"/>
        <v>2176</v>
      </c>
      <c r="T166">
        <f t="shared" si="95"/>
        <v>2040</v>
      </c>
      <c r="U166" cm="1">
        <f t="array" ref="U166">IF(T166&gt;=MAX($D$3:$D$100),MAX($D$3:$D$100),IF(S166&lt;$D$3,$D$3,INDEX($D$3:$D$100,MATCH(S166,$D$3:$D$100)+1)))</f>
        <v>2040</v>
      </c>
      <c r="V166">
        <f t="shared" si="96"/>
        <v>4.5720000000000003E-5</v>
      </c>
      <c r="W166">
        <f t="shared" si="97"/>
        <v>4.5720000000000003E-5</v>
      </c>
      <c r="X166">
        <f t="shared" si="98"/>
        <v>4.5720000000000003E-5</v>
      </c>
      <c r="Y166" s="38">
        <f t="shared" si="99"/>
        <v>0.24117300000000003</v>
      </c>
      <c r="Z166">
        <f t="shared" si="86"/>
        <v>0</v>
      </c>
      <c r="AE166">
        <f t="shared" si="122"/>
        <v>2176</v>
      </c>
      <c r="AF166">
        <f t="shared" si="100"/>
        <v>2040</v>
      </c>
      <c r="AG166" cm="1">
        <f t="array" ref="AG166">IF(AF166&gt;=MAX($D$3:$D$100),MAX($D$3:$D$100),IF(AE166&lt;$D$3,$D$3,INDEX($D$3:$D$100,MATCH(AE166,$D$3:$D$100)+1)))</f>
        <v>2040</v>
      </c>
      <c r="AH166">
        <f t="shared" si="101"/>
        <v>4.572E-4</v>
      </c>
      <c r="AI166">
        <f t="shared" si="102"/>
        <v>4.572E-4</v>
      </c>
      <c r="AJ166">
        <f t="shared" si="103"/>
        <v>4.572E-4</v>
      </c>
      <c r="AK166" s="38">
        <f t="shared" si="104"/>
        <v>2.4117299999999999</v>
      </c>
      <c r="AL166">
        <f t="shared" si="87"/>
        <v>0</v>
      </c>
      <c r="AN166" s="1" t="str" cm="1">
        <f t="array" ref="AN166">IF(INDEX(Utilities!166:166,$B$15)="","",INDEX(Utilities!166:166,$B$15))</f>
        <v/>
      </c>
      <c r="AO166" s="1" t="str" cm="1">
        <f t="array" ref="AO166">IF(INDEX(Utilities!166:166,$B$15 + 4)="","",INDEX(Utilities!166:166,$B$15 + 4))</f>
        <v/>
      </c>
      <c r="AQ166">
        <f t="shared" si="123"/>
        <v>2176</v>
      </c>
      <c r="AR166">
        <f t="shared" si="105"/>
        <v>2040</v>
      </c>
      <c r="AS166" cm="1">
        <f t="array" ref="AS166">IF(AR166&gt;=MAX($D$3:$D$100),MAX($D$3:$D$100),IF(AQ166&lt;$D$3,$D$3,INDEX($D$3:$D$100,MATCH(AQ166,$D$3:$D$100)+1)))</f>
        <v>2040</v>
      </c>
      <c r="AT166">
        <f t="shared" si="106"/>
        <v>9.6840000000000001E-5</v>
      </c>
      <c r="AU166">
        <f t="shared" si="107"/>
        <v>9.6840000000000001E-5</v>
      </c>
      <c r="AV166">
        <f t="shared" si="108"/>
        <v>9.6840000000000001E-5</v>
      </c>
      <c r="AW166" s="38">
        <f t="shared" si="109"/>
        <v>0.51083100000000004</v>
      </c>
      <c r="AX166">
        <f t="shared" si="88"/>
        <v>0</v>
      </c>
      <c r="AZ166" s="1" t="str" cm="1">
        <f t="array" ref="AZ166">IF(INDEX(Utilities!166:166,$B$15)="","",INDEX(Utilities!166:166,$B$15))</f>
        <v/>
      </c>
      <c r="BA166" s="1" t="str" cm="1">
        <f t="array" ref="BA166">IF(INDEX(Utilities!166:166,$B$15 + 5)="","",INDEX(Utilities!166:166,$B$15 + 5))</f>
        <v/>
      </c>
      <c r="BC166">
        <f t="shared" si="124"/>
        <v>2176</v>
      </c>
      <c r="BD166">
        <f t="shared" si="110"/>
        <v>2040</v>
      </c>
      <c r="BE166" cm="1">
        <f t="array" ref="BE166">IF(BD166&gt;=MAX($D$3:$D$100),MAX($D$3:$D$100),IF(BC166&lt;$D$3,$D$3,INDEX($D$3:$D$100,MATCH(BC166,$D$3:$D$100)+1)))</f>
        <v>2040</v>
      </c>
      <c r="BF166">
        <f t="shared" si="111"/>
        <v>0.61919999999999997</v>
      </c>
      <c r="BG166">
        <f t="shared" si="112"/>
        <v>0.61919999999999997</v>
      </c>
      <c r="BH166">
        <f t="shared" si="113"/>
        <v>0.61919999999999997</v>
      </c>
      <c r="BI166" s="38">
        <f t="shared" si="114"/>
        <v>3266.2799999999997</v>
      </c>
      <c r="BJ166">
        <f t="shared" si="89"/>
        <v>0</v>
      </c>
      <c r="BL166" s="1" t="str" cm="1">
        <f t="array" ref="BL166">IF(INDEX(Utilities!166:166,$B$15)="","",INDEX(Utilities!166:166,$B$15))</f>
        <v/>
      </c>
      <c r="BM166" s="1" t="str" cm="1">
        <f t="array" ref="BM166">IF(INDEX(Utilities!166:166,$B$15 + 6)="","",INDEX(Utilities!166:166,$B$15 + 6))</f>
        <v/>
      </c>
      <c r="BO166">
        <f t="shared" si="125"/>
        <v>2176</v>
      </c>
      <c r="BP166">
        <f t="shared" si="115"/>
        <v>2040</v>
      </c>
      <c r="BQ166" cm="1">
        <f t="array" ref="BQ166">IF(BP166&gt;=MAX($D$3:$D$100),MAX($D$3:$D$100),IF(BO166&lt;$D$3,$D$3,INDEX($D$3:$D$100,MATCH(BO166,$D$3:$D$100)+1)))</f>
        <v>2040</v>
      </c>
      <c r="BR166">
        <f t="shared" si="116"/>
        <v>4.5396000000000001</v>
      </c>
      <c r="BS166">
        <f t="shared" si="117"/>
        <v>4.5396000000000001</v>
      </c>
      <c r="BT166">
        <f t="shared" si="118"/>
        <v>4.5396000000000001</v>
      </c>
      <c r="BU166" s="38">
        <f t="shared" si="119"/>
        <v>23946.39</v>
      </c>
      <c r="BV166">
        <f t="shared" si="90"/>
        <v>0</v>
      </c>
    </row>
    <row r="167" spans="7:74" x14ac:dyDescent="0.25">
      <c r="G167">
        <f t="shared" si="120"/>
        <v>2177</v>
      </c>
      <c r="H167">
        <f t="shared" si="91"/>
        <v>2040</v>
      </c>
      <c r="I167" cm="1">
        <f t="array" ref="I167">IF(H167&gt;=MAX($D$3:$D$100),MAX($D$3:$D$100),IF(G167&lt;$D$3,$D$3,INDEX($D$3:$D$100,MATCH(G167,$D$3:$D$100)+1)))</f>
        <v>2040</v>
      </c>
      <c r="J167">
        <f t="shared" si="92"/>
        <v>6.8040000000000003E-2</v>
      </c>
      <c r="K167">
        <f t="shared" si="93"/>
        <v>6.8040000000000003E-2</v>
      </c>
      <c r="L167">
        <f t="shared" si="94"/>
        <v>6.8040000000000003E-2</v>
      </c>
      <c r="M167" s="38">
        <f t="shared" si="84"/>
        <v>358.911</v>
      </c>
      <c r="N167">
        <f t="shared" si="85"/>
        <v>0</v>
      </c>
      <c r="P167" s="1" t="str" cm="1">
        <f t="array" ref="P167">IF(INDEX(Utilities!167:167,$B$15)="","",INDEX(Utilities!167:167,$B$15))</f>
        <v/>
      </c>
      <c r="Q167" s="1" t="str" cm="1">
        <f t="array" ref="Q167">IF(INDEX(Utilities!167:167,$B$15 + 2)="","",INDEX(Utilities!167:167,$B$15 + 2))</f>
        <v/>
      </c>
      <c r="S167">
        <f t="shared" si="121"/>
        <v>2177</v>
      </c>
      <c r="T167">
        <f t="shared" si="95"/>
        <v>2040</v>
      </c>
      <c r="U167" cm="1">
        <f t="array" ref="U167">IF(T167&gt;=MAX($D$3:$D$100),MAX($D$3:$D$100),IF(S167&lt;$D$3,$D$3,INDEX($D$3:$D$100,MATCH(S167,$D$3:$D$100)+1)))</f>
        <v>2040</v>
      </c>
      <c r="V167">
        <f t="shared" si="96"/>
        <v>4.5720000000000003E-5</v>
      </c>
      <c r="W167">
        <f t="shared" si="97"/>
        <v>4.5720000000000003E-5</v>
      </c>
      <c r="X167">
        <f t="shared" si="98"/>
        <v>4.5720000000000003E-5</v>
      </c>
      <c r="Y167" s="38">
        <f t="shared" si="99"/>
        <v>0.24117300000000003</v>
      </c>
      <c r="Z167">
        <f t="shared" si="86"/>
        <v>0</v>
      </c>
      <c r="AE167">
        <f t="shared" si="122"/>
        <v>2177</v>
      </c>
      <c r="AF167">
        <f t="shared" si="100"/>
        <v>2040</v>
      </c>
      <c r="AG167" cm="1">
        <f t="array" ref="AG167">IF(AF167&gt;=MAX($D$3:$D$100),MAX($D$3:$D$100),IF(AE167&lt;$D$3,$D$3,INDEX($D$3:$D$100,MATCH(AE167,$D$3:$D$100)+1)))</f>
        <v>2040</v>
      </c>
      <c r="AH167">
        <f t="shared" si="101"/>
        <v>4.572E-4</v>
      </c>
      <c r="AI167">
        <f t="shared" si="102"/>
        <v>4.572E-4</v>
      </c>
      <c r="AJ167">
        <f t="shared" si="103"/>
        <v>4.572E-4</v>
      </c>
      <c r="AK167" s="38">
        <f t="shared" si="104"/>
        <v>2.4117299999999999</v>
      </c>
      <c r="AL167">
        <f t="shared" si="87"/>
        <v>0</v>
      </c>
      <c r="AN167" s="1" t="str" cm="1">
        <f t="array" ref="AN167">IF(INDEX(Utilities!167:167,$B$15)="","",INDEX(Utilities!167:167,$B$15))</f>
        <v/>
      </c>
      <c r="AO167" s="1" t="str" cm="1">
        <f t="array" ref="AO167">IF(INDEX(Utilities!167:167,$B$15 + 4)="","",INDEX(Utilities!167:167,$B$15 + 4))</f>
        <v/>
      </c>
      <c r="AQ167">
        <f t="shared" si="123"/>
        <v>2177</v>
      </c>
      <c r="AR167">
        <f t="shared" si="105"/>
        <v>2040</v>
      </c>
      <c r="AS167" cm="1">
        <f t="array" ref="AS167">IF(AR167&gt;=MAX($D$3:$D$100),MAX($D$3:$D$100),IF(AQ167&lt;$D$3,$D$3,INDEX($D$3:$D$100,MATCH(AQ167,$D$3:$D$100)+1)))</f>
        <v>2040</v>
      </c>
      <c r="AT167">
        <f t="shared" si="106"/>
        <v>9.6840000000000001E-5</v>
      </c>
      <c r="AU167">
        <f t="shared" si="107"/>
        <v>9.6840000000000001E-5</v>
      </c>
      <c r="AV167">
        <f t="shared" si="108"/>
        <v>9.6840000000000001E-5</v>
      </c>
      <c r="AW167" s="38">
        <f t="shared" si="109"/>
        <v>0.51083100000000004</v>
      </c>
      <c r="AX167">
        <f t="shared" si="88"/>
        <v>0</v>
      </c>
      <c r="AZ167" s="1" t="str" cm="1">
        <f t="array" ref="AZ167">IF(INDEX(Utilities!167:167,$B$15)="","",INDEX(Utilities!167:167,$B$15))</f>
        <v/>
      </c>
      <c r="BA167" s="1" t="str" cm="1">
        <f t="array" ref="BA167">IF(INDEX(Utilities!167:167,$B$15 + 5)="","",INDEX(Utilities!167:167,$B$15 + 5))</f>
        <v/>
      </c>
      <c r="BC167">
        <f t="shared" si="124"/>
        <v>2177</v>
      </c>
      <c r="BD167">
        <f t="shared" si="110"/>
        <v>2040</v>
      </c>
      <c r="BE167" cm="1">
        <f t="array" ref="BE167">IF(BD167&gt;=MAX($D$3:$D$100),MAX($D$3:$D$100),IF(BC167&lt;$D$3,$D$3,INDEX($D$3:$D$100,MATCH(BC167,$D$3:$D$100)+1)))</f>
        <v>2040</v>
      </c>
      <c r="BF167">
        <f t="shared" si="111"/>
        <v>0.61919999999999997</v>
      </c>
      <c r="BG167">
        <f t="shared" si="112"/>
        <v>0.61919999999999997</v>
      </c>
      <c r="BH167">
        <f t="shared" si="113"/>
        <v>0.61919999999999997</v>
      </c>
      <c r="BI167" s="38">
        <f t="shared" si="114"/>
        <v>3266.2799999999997</v>
      </c>
      <c r="BJ167">
        <f t="shared" si="89"/>
        <v>0</v>
      </c>
      <c r="BL167" s="1" t="str" cm="1">
        <f t="array" ref="BL167">IF(INDEX(Utilities!167:167,$B$15)="","",INDEX(Utilities!167:167,$B$15))</f>
        <v/>
      </c>
      <c r="BM167" s="1" t="str" cm="1">
        <f t="array" ref="BM167">IF(INDEX(Utilities!167:167,$B$15 + 6)="","",INDEX(Utilities!167:167,$B$15 + 6))</f>
        <v/>
      </c>
      <c r="BO167">
        <f t="shared" si="125"/>
        <v>2177</v>
      </c>
      <c r="BP167">
        <f t="shared" si="115"/>
        <v>2040</v>
      </c>
      <c r="BQ167" cm="1">
        <f t="array" ref="BQ167">IF(BP167&gt;=MAX($D$3:$D$100),MAX($D$3:$D$100),IF(BO167&lt;$D$3,$D$3,INDEX($D$3:$D$100,MATCH(BO167,$D$3:$D$100)+1)))</f>
        <v>2040</v>
      </c>
      <c r="BR167">
        <f t="shared" si="116"/>
        <v>4.5396000000000001</v>
      </c>
      <c r="BS167">
        <f t="shared" si="117"/>
        <v>4.5396000000000001</v>
      </c>
      <c r="BT167">
        <f t="shared" si="118"/>
        <v>4.5396000000000001</v>
      </c>
      <c r="BU167" s="38">
        <f t="shared" si="119"/>
        <v>23946.39</v>
      </c>
      <c r="BV167">
        <f t="shared" si="90"/>
        <v>0</v>
      </c>
    </row>
    <row r="168" spans="7:74" x14ac:dyDescent="0.25">
      <c r="G168">
        <f t="shared" si="120"/>
        <v>2178</v>
      </c>
      <c r="H168">
        <f t="shared" si="91"/>
        <v>2040</v>
      </c>
      <c r="I168" cm="1">
        <f t="array" ref="I168">IF(H168&gt;=MAX($D$3:$D$100),MAX($D$3:$D$100),IF(G168&lt;$D$3,$D$3,INDEX($D$3:$D$100,MATCH(G168,$D$3:$D$100)+1)))</f>
        <v>2040</v>
      </c>
      <c r="J168">
        <f t="shared" si="92"/>
        <v>6.8040000000000003E-2</v>
      </c>
      <c r="K168">
        <f t="shared" si="93"/>
        <v>6.8040000000000003E-2</v>
      </c>
      <c r="L168">
        <f t="shared" si="94"/>
        <v>6.8040000000000003E-2</v>
      </c>
      <c r="M168" s="38">
        <f t="shared" si="84"/>
        <v>358.911</v>
      </c>
      <c r="N168">
        <f t="shared" si="85"/>
        <v>0</v>
      </c>
      <c r="P168" s="1" t="str" cm="1">
        <f t="array" ref="P168">IF(INDEX(Utilities!168:168,$B$15)="","",INDEX(Utilities!168:168,$B$15))</f>
        <v/>
      </c>
      <c r="Q168" s="1" t="str" cm="1">
        <f t="array" ref="Q168">IF(INDEX(Utilities!168:168,$B$15 + 2)="","",INDEX(Utilities!168:168,$B$15 + 2))</f>
        <v/>
      </c>
      <c r="S168">
        <f t="shared" si="121"/>
        <v>2178</v>
      </c>
      <c r="T168">
        <f t="shared" si="95"/>
        <v>2040</v>
      </c>
      <c r="U168" cm="1">
        <f t="array" ref="U168">IF(T168&gt;=MAX($D$3:$D$100),MAX($D$3:$D$100),IF(S168&lt;$D$3,$D$3,INDEX($D$3:$D$100,MATCH(S168,$D$3:$D$100)+1)))</f>
        <v>2040</v>
      </c>
      <c r="V168">
        <f t="shared" si="96"/>
        <v>4.5720000000000003E-5</v>
      </c>
      <c r="W168">
        <f t="shared" si="97"/>
        <v>4.5720000000000003E-5</v>
      </c>
      <c r="X168">
        <f t="shared" si="98"/>
        <v>4.5720000000000003E-5</v>
      </c>
      <c r="Y168" s="38">
        <f t="shared" si="99"/>
        <v>0.24117300000000003</v>
      </c>
      <c r="Z168">
        <f t="shared" si="86"/>
        <v>0</v>
      </c>
      <c r="AE168">
        <f t="shared" si="122"/>
        <v>2178</v>
      </c>
      <c r="AF168">
        <f t="shared" si="100"/>
        <v>2040</v>
      </c>
      <c r="AG168" cm="1">
        <f t="array" ref="AG168">IF(AF168&gt;=MAX($D$3:$D$100),MAX($D$3:$D$100),IF(AE168&lt;$D$3,$D$3,INDEX($D$3:$D$100,MATCH(AE168,$D$3:$D$100)+1)))</f>
        <v>2040</v>
      </c>
      <c r="AH168">
        <f t="shared" si="101"/>
        <v>4.572E-4</v>
      </c>
      <c r="AI168">
        <f t="shared" si="102"/>
        <v>4.572E-4</v>
      </c>
      <c r="AJ168">
        <f t="shared" si="103"/>
        <v>4.572E-4</v>
      </c>
      <c r="AK168" s="38">
        <f t="shared" si="104"/>
        <v>2.4117299999999999</v>
      </c>
      <c r="AL168">
        <f t="shared" si="87"/>
        <v>0</v>
      </c>
      <c r="AN168" s="1" t="str" cm="1">
        <f t="array" ref="AN168">IF(INDEX(Utilities!168:168,$B$15)="","",INDEX(Utilities!168:168,$B$15))</f>
        <v/>
      </c>
      <c r="AO168" s="1" t="str" cm="1">
        <f t="array" ref="AO168">IF(INDEX(Utilities!168:168,$B$15 + 4)="","",INDEX(Utilities!168:168,$B$15 + 4))</f>
        <v/>
      </c>
      <c r="AQ168">
        <f t="shared" si="123"/>
        <v>2178</v>
      </c>
      <c r="AR168">
        <f t="shared" si="105"/>
        <v>2040</v>
      </c>
      <c r="AS168" cm="1">
        <f t="array" ref="AS168">IF(AR168&gt;=MAX($D$3:$D$100),MAX($D$3:$D$100),IF(AQ168&lt;$D$3,$D$3,INDEX($D$3:$D$100,MATCH(AQ168,$D$3:$D$100)+1)))</f>
        <v>2040</v>
      </c>
      <c r="AT168">
        <f t="shared" si="106"/>
        <v>9.6840000000000001E-5</v>
      </c>
      <c r="AU168">
        <f t="shared" si="107"/>
        <v>9.6840000000000001E-5</v>
      </c>
      <c r="AV168">
        <f t="shared" si="108"/>
        <v>9.6840000000000001E-5</v>
      </c>
      <c r="AW168" s="38">
        <f t="shared" si="109"/>
        <v>0.51083100000000004</v>
      </c>
      <c r="AX168">
        <f t="shared" si="88"/>
        <v>0</v>
      </c>
      <c r="AZ168" s="1" t="str" cm="1">
        <f t="array" ref="AZ168">IF(INDEX(Utilities!168:168,$B$15)="","",INDEX(Utilities!168:168,$B$15))</f>
        <v/>
      </c>
      <c r="BA168" s="1" t="str" cm="1">
        <f t="array" ref="BA168">IF(INDEX(Utilities!168:168,$B$15 + 5)="","",INDEX(Utilities!168:168,$B$15 + 5))</f>
        <v/>
      </c>
      <c r="BC168">
        <f t="shared" si="124"/>
        <v>2178</v>
      </c>
      <c r="BD168">
        <f t="shared" si="110"/>
        <v>2040</v>
      </c>
      <c r="BE168" cm="1">
        <f t="array" ref="BE168">IF(BD168&gt;=MAX($D$3:$D$100),MAX($D$3:$D$100),IF(BC168&lt;$D$3,$D$3,INDEX($D$3:$D$100,MATCH(BC168,$D$3:$D$100)+1)))</f>
        <v>2040</v>
      </c>
      <c r="BF168">
        <f t="shared" si="111"/>
        <v>0.61919999999999997</v>
      </c>
      <c r="BG168">
        <f t="shared" si="112"/>
        <v>0.61919999999999997</v>
      </c>
      <c r="BH168">
        <f t="shared" si="113"/>
        <v>0.61919999999999997</v>
      </c>
      <c r="BI168" s="38">
        <f t="shared" si="114"/>
        <v>3266.2799999999997</v>
      </c>
      <c r="BJ168">
        <f t="shared" si="89"/>
        <v>0</v>
      </c>
      <c r="BL168" s="1" t="str" cm="1">
        <f t="array" ref="BL168">IF(INDEX(Utilities!168:168,$B$15)="","",INDEX(Utilities!168:168,$B$15))</f>
        <v/>
      </c>
      <c r="BM168" s="1" t="str" cm="1">
        <f t="array" ref="BM168">IF(INDEX(Utilities!168:168,$B$15 + 6)="","",INDEX(Utilities!168:168,$B$15 + 6))</f>
        <v/>
      </c>
      <c r="BO168">
        <f t="shared" si="125"/>
        <v>2178</v>
      </c>
      <c r="BP168">
        <f t="shared" si="115"/>
        <v>2040</v>
      </c>
      <c r="BQ168" cm="1">
        <f t="array" ref="BQ168">IF(BP168&gt;=MAX($D$3:$D$100),MAX($D$3:$D$100),IF(BO168&lt;$D$3,$D$3,INDEX($D$3:$D$100,MATCH(BO168,$D$3:$D$100)+1)))</f>
        <v>2040</v>
      </c>
      <c r="BR168">
        <f t="shared" si="116"/>
        <v>4.5396000000000001</v>
      </c>
      <c r="BS168">
        <f t="shared" si="117"/>
        <v>4.5396000000000001</v>
      </c>
      <c r="BT168">
        <f t="shared" si="118"/>
        <v>4.5396000000000001</v>
      </c>
      <c r="BU168" s="38">
        <f t="shared" si="119"/>
        <v>23946.39</v>
      </c>
      <c r="BV168">
        <f t="shared" si="90"/>
        <v>0</v>
      </c>
    </row>
    <row r="169" spans="7:74" x14ac:dyDescent="0.25">
      <c r="G169">
        <f t="shared" si="120"/>
        <v>2179</v>
      </c>
      <c r="H169">
        <f t="shared" si="91"/>
        <v>2040</v>
      </c>
      <c r="I169" cm="1">
        <f t="array" ref="I169">IF(H169&gt;=MAX($D$3:$D$100),MAX($D$3:$D$100),IF(G169&lt;$D$3,$D$3,INDEX($D$3:$D$100,MATCH(G169,$D$3:$D$100)+1)))</f>
        <v>2040</v>
      </c>
      <c r="J169">
        <f t="shared" si="92"/>
        <v>6.8040000000000003E-2</v>
      </c>
      <c r="K169">
        <f t="shared" si="93"/>
        <v>6.8040000000000003E-2</v>
      </c>
      <c r="L169">
        <f t="shared" si="94"/>
        <v>6.8040000000000003E-2</v>
      </c>
      <c r="M169" s="38">
        <f t="shared" si="84"/>
        <v>358.911</v>
      </c>
      <c r="N169">
        <f t="shared" si="85"/>
        <v>0</v>
      </c>
      <c r="P169" s="1" t="str" cm="1">
        <f t="array" ref="P169">IF(INDEX(Utilities!169:169,$B$15)="","",INDEX(Utilities!169:169,$B$15))</f>
        <v/>
      </c>
      <c r="Q169" s="1" t="str" cm="1">
        <f t="array" ref="Q169">IF(INDEX(Utilities!169:169,$B$15 + 2)="","",INDEX(Utilities!169:169,$B$15 + 2))</f>
        <v/>
      </c>
      <c r="S169">
        <f t="shared" si="121"/>
        <v>2179</v>
      </c>
      <c r="T169">
        <f t="shared" si="95"/>
        <v>2040</v>
      </c>
      <c r="U169" cm="1">
        <f t="array" ref="U169">IF(T169&gt;=MAX($D$3:$D$100),MAX($D$3:$D$100),IF(S169&lt;$D$3,$D$3,INDEX($D$3:$D$100,MATCH(S169,$D$3:$D$100)+1)))</f>
        <v>2040</v>
      </c>
      <c r="V169">
        <f t="shared" si="96"/>
        <v>4.5720000000000003E-5</v>
      </c>
      <c r="W169">
        <f t="shared" si="97"/>
        <v>4.5720000000000003E-5</v>
      </c>
      <c r="X169">
        <f t="shared" si="98"/>
        <v>4.5720000000000003E-5</v>
      </c>
      <c r="Y169" s="38">
        <f t="shared" si="99"/>
        <v>0.24117300000000003</v>
      </c>
      <c r="Z169">
        <f t="shared" si="86"/>
        <v>0</v>
      </c>
      <c r="AE169">
        <f t="shared" si="122"/>
        <v>2179</v>
      </c>
      <c r="AF169">
        <f t="shared" si="100"/>
        <v>2040</v>
      </c>
      <c r="AG169" cm="1">
        <f t="array" ref="AG169">IF(AF169&gt;=MAX($D$3:$D$100),MAX($D$3:$D$100),IF(AE169&lt;$D$3,$D$3,INDEX($D$3:$D$100,MATCH(AE169,$D$3:$D$100)+1)))</f>
        <v>2040</v>
      </c>
      <c r="AH169">
        <f t="shared" si="101"/>
        <v>4.572E-4</v>
      </c>
      <c r="AI169">
        <f t="shared" si="102"/>
        <v>4.572E-4</v>
      </c>
      <c r="AJ169">
        <f t="shared" si="103"/>
        <v>4.572E-4</v>
      </c>
      <c r="AK169" s="38">
        <f t="shared" si="104"/>
        <v>2.4117299999999999</v>
      </c>
      <c r="AL169">
        <f t="shared" si="87"/>
        <v>0</v>
      </c>
      <c r="AN169" s="1" t="str" cm="1">
        <f t="array" ref="AN169">IF(INDEX(Utilities!169:169,$B$15)="","",INDEX(Utilities!169:169,$B$15))</f>
        <v/>
      </c>
      <c r="AO169" s="1" t="str" cm="1">
        <f t="array" ref="AO169">IF(INDEX(Utilities!169:169,$B$15 + 4)="","",INDEX(Utilities!169:169,$B$15 + 4))</f>
        <v/>
      </c>
      <c r="AQ169">
        <f t="shared" si="123"/>
        <v>2179</v>
      </c>
      <c r="AR169">
        <f t="shared" si="105"/>
        <v>2040</v>
      </c>
      <c r="AS169" cm="1">
        <f t="array" ref="AS169">IF(AR169&gt;=MAX($D$3:$D$100),MAX($D$3:$D$100),IF(AQ169&lt;$D$3,$D$3,INDEX($D$3:$D$100,MATCH(AQ169,$D$3:$D$100)+1)))</f>
        <v>2040</v>
      </c>
      <c r="AT169">
        <f t="shared" si="106"/>
        <v>9.6840000000000001E-5</v>
      </c>
      <c r="AU169">
        <f t="shared" si="107"/>
        <v>9.6840000000000001E-5</v>
      </c>
      <c r="AV169">
        <f t="shared" si="108"/>
        <v>9.6840000000000001E-5</v>
      </c>
      <c r="AW169" s="38">
        <f t="shared" si="109"/>
        <v>0.51083100000000004</v>
      </c>
      <c r="AX169">
        <f t="shared" si="88"/>
        <v>0</v>
      </c>
      <c r="AZ169" s="1" t="str" cm="1">
        <f t="array" ref="AZ169">IF(INDEX(Utilities!169:169,$B$15)="","",INDEX(Utilities!169:169,$B$15))</f>
        <v/>
      </c>
      <c r="BA169" s="1" t="str" cm="1">
        <f t="array" ref="BA169">IF(INDEX(Utilities!169:169,$B$15 + 5)="","",INDEX(Utilities!169:169,$B$15 + 5))</f>
        <v/>
      </c>
      <c r="BC169">
        <f t="shared" si="124"/>
        <v>2179</v>
      </c>
      <c r="BD169">
        <f t="shared" si="110"/>
        <v>2040</v>
      </c>
      <c r="BE169" cm="1">
        <f t="array" ref="BE169">IF(BD169&gt;=MAX($D$3:$D$100),MAX($D$3:$D$100),IF(BC169&lt;$D$3,$D$3,INDEX($D$3:$D$100,MATCH(BC169,$D$3:$D$100)+1)))</f>
        <v>2040</v>
      </c>
      <c r="BF169">
        <f t="shared" si="111"/>
        <v>0.61919999999999997</v>
      </c>
      <c r="BG169">
        <f t="shared" si="112"/>
        <v>0.61919999999999997</v>
      </c>
      <c r="BH169">
        <f t="shared" si="113"/>
        <v>0.61919999999999997</v>
      </c>
      <c r="BI169" s="38">
        <f t="shared" si="114"/>
        <v>3266.2799999999997</v>
      </c>
      <c r="BJ169">
        <f t="shared" si="89"/>
        <v>0</v>
      </c>
      <c r="BL169" s="1" t="str" cm="1">
        <f t="array" ref="BL169">IF(INDEX(Utilities!169:169,$B$15)="","",INDEX(Utilities!169:169,$B$15))</f>
        <v/>
      </c>
      <c r="BM169" s="1" t="str" cm="1">
        <f t="array" ref="BM169">IF(INDEX(Utilities!169:169,$B$15 + 6)="","",INDEX(Utilities!169:169,$B$15 + 6))</f>
        <v/>
      </c>
      <c r="BO169">
        <f t="shared" si="125"/>
        <v>2179</v>
      </c>
      <c r="BP169">
        <f t="shared" si="115"/>
        <v>2040</v>
      </c>
      <c r="BQ169" cm="1">
        <f t="array" ref="BQ169">IF(BP169&gt;=MAX($D$3:$D$100),MAX($D$3:$D$100),IF(BO169&lt;$D$3,$D$3,INDEX($D$3:$D$100,MATCH(BO169,$D$3:$D$100)+1)))</f>
        <v>2040</v>
      </c>
      <c r="BR169">
        <f t="shared" si="116"/>
        <v>4.5396000000000001</v>
      </c>
      <c r="BS169">
        <f t="shared" si="117"/>
        <v>4.5396000000000001</v>
      </c>
      <c r="BT169">
        <f t="shared" si="118"/>
        <v>4.5396000000000001</v>
      </c>
      <c r="BU169" s="38">
        <f t="shared" si="119"/>
        <v>23946.39</v>
      </c>
      <c r="BV169">
        <f t="shared" si="90"/>
        <v>0</v>
      </c>
    </row>
    <row r="170" spans="7:74" x14ac:dyDescent="0.25">
      <c r="G170">
        <f t="shared" si="120"/>
        <v>2180</v>
      </c>
      <c r="H170">
        <f t="shared" si="91"/>
        <v>2040</v>
      </c>
      <c r="I170" cm="1">
        <f t="array" ref="I170">IF(H170&gt;=MAX($D$3:$D$100),MAX($D$3:$D$100),IF(G170&lt;$D$3,$D$3,INDEX($D$3:$D$100,MATCH(G170,$D$3:$D$100)+1)))</f>
        <v>2040</v>
      </c>
      <c r="J170">
        <f t="shared" si="92"/>
        <v>6.8040000000000003E-2</v>
      </c>
      <c r="K170">
        <f t="shared" si="93"/>
        <v>6.8040000000000003E-2</v>
      </c>
      <c r="L170">
        <f t="shared" si="94"/>
        <v>6.8040000000000003E-2</v>
      </c>
      <c r="M170" s="38">
        <f t="shared" si="84"/>
        <v>358.911</v>
      </c>
      <c r="N170">
        <f t="shared" si="85"/>
        <v>0</v>
      </c>
      <c r="P170" s="1" t="str" cm="1">
        <f t="array" ref="P170">IF(INDEX(Utilities!170:170,$B$15)="","",INDEX(Utilities!170:170,$B$15))</f>
        <v/>
      </c>
      <c r="Q170" s="1" t="str" cm="1">
        <f t="array" ref="Q170">IF(INDEX(Utilities!170:170,$B$15 + 2)="","",INDEX(Utilities!170:170,$B$15 + 2))</f>
        <v/>
      </c>
      <c r="S170">
        <f t="shared" si="121"/>
        <v>2180</v>
      </c>
      <c r="T170">
        <f t="shared" si="95"/>
        <v>2040</v>
      </c>
      <c r="U170" cm="1">
        <f t="array" ref="U170">IF(T170&gt;=MAX($D$3:$D$100),MAX($D$3:$D$100),IF(S170&lt;$D$3,$D$3,INDEX($D$3:$D$100,MATCH(S170,$D$3:$D$100)+1)))</f>
        <v>2040</v>
      </c>
      <c r="V170">
        <f t="shared" si="96"/>
        <v>4.5720000000000003E-5</v>
      </c>
      <c r="W170">
        <f t="shared" si="97"/>
        <v>4.5720000000000003E-5</v>
      </c>
      <c r="X170">
        <f t="shared" si="98"/>
        <v>4.5720000000000003E-5</v>
      </c>
      <c r="Y170" s="38">
        <f t="shared" si="99"/>
        <v>0.24117300000000003</v>
      </c>
      <c r="Z170">
        <f t="shared" si="86"/>
        <v>0</v>
      </c>
      <c r="AE170">
        <f t="shared" si="122"/>
        <v>2180</v>
      </c>
      <c r="AF170">
        <f t="shared" si="100"/>
        <v>2040</v>
      </c>
      <c r="AG170" cm="1">
        <f t="array" ref="AG170">IF(AF170&gt;=MAX($D$3:$D$100),MAX($D$3:$D$100),IF(AE170&lt;$D$3,$D$3,INDEX($D$3:$D$100,MATCH(AE170,$D$3:$D$100)+1)))</f>
        <v>2040</v>
      </c>
      <c r="AH170">
        <f t="shared" si="101"/>
        <v>4.572E-4</v>
      </c>
      <c r="AI170">
        <f t="shared" si="102"/>
        <v>4.572E-4</v>
      </c>
      <c r="AJ170">
        <f t="shared" si="103"/>
        <v>4.572E-4</v>
      </c>
      <c r="AK170" s="38">
        <f t="shared" si="104"/>
        <v>2.4117299999999999</v>
      </c>
      <c r="AL170">
        <f t="shared" si="87"/>
        <v>0</v>
      </c>
      <c r="AN170" s="1" t="str" cm="1">
        <f t="array" ref="AN170">IF(INDEX(Utilities!170:170,$B$15)="","",INDEX(Utilities!170:170,$B$15))</f>
        <v/>
      </c>
      <c r="AO170" s="1" t="str" cm="1">
        <f t="array" ref="AO170">IF(INDEX(Utilities!170:170,$B$15 + 4)="","",INDEX(Utilities!170:170,$B$15 + 4))</f>
        <v/>
      </c>
      <c r="AQ170">
        <f t="shared" si="123"/>
        <v>2180</v>
      </c>
      <c r="AR170">
        <f t="shared" si="105"/>
        <v>2040</v>
      </c>
      <c r="AS170" cm="1">
        <f t="array" ref="AS170">IF(AR170&gt;=MAX($D$3:$D$100),MAX($D$3:$D$100),IF(AQ170&lt;$D$3,$D$3,INDEX($D$3:$D$100,MATCH(AQ170,$D$3:$D$100)+1)))</f>
        <v>2040</v>
      </c>
      <c r="AT170">
        <f t="shared" si="106"/>
        <v>9.6840000000000001E-5</v>
      </c>
      <c r="AU170">
        <f t="shared" si="107"/>
        <v>9.6840000000000001E-5</v>
      </c>
      <c r="AV170">
        <f t="shared" si="108"/>
        <v>9.6840000000000001E-5</v>
      </c>
      <c r="AW170" s="38">
        <f t="shared" si="109"/>
        <v>0.51083100000000004</v>
      </c>
      <c r="AX170">
        <f t="shared" si="88"/>
        <v>0</v>
      </c>
      <c r="AZ170" s="1" t="str" cm="1">
        <f t="array" ref="AZ170">IF(INDEX(Utilities!170:170,$B$15)="","",INDEX(Utilities!170:170,$B$15))</f>
        <v/>
      </c>
      <c r="BA170" s="1" t="str" cm="1">
        <f t="array" ref="BA170">IF(INDEX(Utilities!170:170,$B$15 + 5)="","",INDEX(Utilities!170:170,$B$15 + 5))</f>
        <v/>
      </c>
      <c r="BC170">
        <f t="shared" si="124"/>
        <v>2180</v>
      </c>
      <c r="BD170">
        <f t="shared" si="110"/>
        <v>2040</v>
      </c>
      <c r="BE170" cm="1">
        <f t="array" ref="BE170">IF(BD170&gt;=MAX($D$3:$D$100),MAX($D$3:$D$100),IF(BC170&lt;$D$3,$D$3,INDEX($D$3:$D$100,MATCH(BC170,$D$3:$D$100)+1)))</f>
        <v>2040</v>
      </c>
      <c r="BF170">
        <f t="shared" si="111"/>
        <v>0.61919999999999997</v>
      </c>
      <c r="BG170">
        <f t="shared" si="112"/>
        <v>0.61919999999999997</v>
      </c>
      <c r="BH170">
        <f t="shared" si="113"/>
        <v>0.61919999999999997</v>
      </c>
      <c r="BI170" s="38">
        <f t="shared" si="114"/>
        <v>3266.2799999999997</v>
      </c>
      <c r="BJ170">
        <f t="shared" si="89"/>
        <v>0</v>
      </c>
      <c r="BL170" s="1" t="str" cm="1">
        <f t="array" ref="BL170">IF(INDEX(Utilities!170:170,$B$15)="","",INDEX(Utilities!170:170,$B$15))</f>
        <v/>
      </c>
      <c r="BM170" s="1" t="str" cm="1">
        <f t="array" ref="BM170">IF(INDEX(Utilities!170:170,$B$15 + 6)="","",INDEX(Utilities!170:170,$B$15 + 6))</f>
        <v/>
      </c>
      <c r="BO170">
        <f t="shared" si="125"/>
        <v>2180</v>
      </c>
      <c r="BP170">
        <f t="shared" si="115"/>
        <v>2040</v>
      </c>
      <c r="BQ170" cm="1">
        <f t="array" ref="BQ170">IF(BP170&gt;=MAX($D$3:$D$100),MAX($D$3:$D$100),IF(BO170&lt;$D$3,$D$3,INDEX($D$3:$D$100,MATCH(BO170,$D$3:$D$100)+1)))</f>
        <v>2040</v>
      </c>
      <c r="BR170">
        <f t="shared" si="116"/>
        <v>4.5396000000000001</v>
      </c>
      <c r="BS170">
        <f t="shared" si="117"/>
        <v>4.5396000000000001</v>
      </c>
      <c r="BT170">
        <f t="shared" si="118"/>
        <v>4.5396000000000001</v>
      </c>
      <c r="BU170" s="38">
        <f t="shared" si="119"/>
        <v>23946.39</v>
      </c>
      <c r="BV170">
        <f t="shared" si="90"/>
        <v>0</v>
      </c>
    </row>
    <row r="171" spans="7:74" x14ac:dyDescent="0.25">
      <c r="G171">
        <f t="shared" si="120"/>
        <v>2181</v>
      </c>
      <c r="H171">
        <f t="shared" si="91"/>
        <v>2040</v>
      </c>
      <c r="I171" cm="1">
        <f t="array" ref="I171">IF(H171&gt;=MAX($D$3:$D$100),MAX($D$3:$D$100),IF(G171&lt;$D$3,$D$3,INDEX($D$3:$D$100,MATCH(G171,$D$3:$D$100)+1)))</f>
        <v>2040</v>
      </c>
      <c r="J171">
        <f t="shared" si="92"/>
        <v>6.8040000000000003E-2</v>
      </c>
      <c r="K171">
        <f t="shared" si="93"/>
        <v>6.8040000000000003E-2</v>
      </c>
      <c r="L171">
        <f t="shared" si="94"/>
        <v>6.8040000000000003E-2</v>
      </c>
      <c r="M171" s="38">
        <f t="shared" si="84"/>
        <v>358.911</v>
      </c>
      <c r="N171">
        <f t="shared" si="85"/>
        <v>0</v>
      </c>
      <c r="P171" s="1" t="str" cm="1">
        <f t="array" ref="P171">IF(INDEX(Utilities!171:171,$B$15)="","",INDEX(Utilities!171:171,$B$15))</f>
        <v/>
      </c>
      <c r="Q171" s="1" t="str" cm="1">
        <f t="array" ref="Q171">IF(INDEX(Utilities!171:171,$B$15 + 2)="","",INDEX(Utilities!171:171,$B$15 + 2))</f>
        <v/>
      </c>
      <c r="S171">
        <f t="shared" si="121"/>
        <v>2181</v>
      </c>
      <c r="T171">
        <f t="shared" si="95"/>
        <v>2040</v>
      </c>
      <c r="U171" cm="1">
        <f t="array" ref="U171">IF(T171&gt;=MAX($D$3:$D$100),MAX($D$3:$D$100),IF(S171&lt;$D$3,$D$3,INDEX($D$3:$D$100,MATCH(S171,$D$3:$D$100)+1)))</f>
        <v>2040</v>
      </c>
      <c r="V171">
        <f t="shared" si="96"/>
        <v>4.5720000000000003E-5</v>
      </c>
      <c r="W171">
        <f t="shared" si="97"/>
        <v>4.5720000000000003E-5</v>
      </c>
      <c r="X171">
        <f t="shared" si="98"/>
        <v>4.5720000000000003E-5</v>
      </c>
      <c r="Y171" s="38">
        <f t="shared" si="99"/>
        <v>0.24117300000000003</v>
      </c>
      <c r="Z171">
        <f t="shared" si="86"/>
        <v>0</v>
      </c>
      <c r="AE171">
        <f t="shared" si="122"/>
        <v>2181</v>
      </c>
      <c r="AF171">
        <f t="shared" si="100"/>
        <v>2040</v>
      </c>
      <c r="AG171" cm="1">
        <f t="array" ref="AG171">IF(AF171&gt;=MAX($D$3:$D$100),MAX($D$3:$D$100),IF(AE171&lt;$D$3,$D$3,INDEX($D$3:$D$100,MATCH(AE171,$D$3:$D$100)+1)))</f>
        <v>2040</v>
      </c>
      <c r="AH171">
        <f t="shared" si="101"/>
        <v>4.572E-4</v>
      </c>
      <c r="AI171">
        <f t="shared" si="102"/>
        <v>4.572E-4</v>
      </c>
      <c r="AJ171">
        <f t="shared" si="103"/>
        <v>4.572E-4</v>
      </c>
      <c r="AK171" s="38">
        <f t="shared" si="104"/>
        <v>2.4117299999999999</v>
      </c>
      <c r="AL171">
        <f t="shared" si="87"/>
        <v>0</v>
      </c>
      <c r="AN171" s="1" t="str" cm="1">
        <f t="array" ref="AN171">IF(INDEX(Utilities!171:171,$B$15)="","",INDEX(Utilities!171:171,$B$15))</f>
        <v/>
      </c>
      <c r="AO171" s="1" t="str" cm="1">
        <f t="array" ref="AO171">IF(INDEX(Utilities!171:171,$B$15 + 4)="","",INDEX(Utilities!171:171,$B$15 + 4))</f>
        <v/>
      </c>
      <c r="AQ171">
        <f t="shared" si="123"/>
        <v>2181</v>
      </c>
      <c r="AR171">
        <f t="shared" si="105"/>
        <v>2040</v>
      </c>
      <c r="AS171" cm="1">
        <f t="array" ref="AS171">IF(AR171&gt;=MAX($D$3:$D$100),MAX($D$3:$D$100),IF(AQ171&lt;$D$3,$D$3,INDEX($D$3:$D$100,MATCH(AQ171,$D$3:$D$100)+1)))</f>
        <v>2040</v>
      </c>
      <c r="AT171">
        <f t="shared" si="106"/>
        <v>9.6840000000000001E-5</v>
      </c>
      <c r="AU171">
        <f t="shared" si="107"/>
        <v>9.6840000000000001E-5</v>
      </c>
      <c r="AV171">
        <f t="shared" si="108"/>
        <v>9.6840000000000001E-5</v>
      </c>
      <c r="AW171" s="38">
        <f t="shared" si="109"/>
        <v>0.51083100000000004</v>
      </c>
      <c r="AX171">
        <f t="shared" si="88"/>
        <v>0</v>
      </c>
      <c r="AZ171" s="1" t="str" cm="1">
        <f t="array" ref="AZ171">IF(INDEX(Utilities!171:171,$B$15)="","",INDEX(Utilities!171:171,$B$15))</f>
        <v/>
      </c>
      <c r="BA171" s="1" t="str" cm="1">
        <f t="array" ref="BA171">IF(INDEX(Utilities!171:171,$B$15 + 5)="","",INDEX(Utilities!171:171,$B$15 + 5))</f>
        <v/>
      </c>
      <c r="BC171">
        <f t="shared" si="124"/>
        <v>2181</v>
      </c>
      <c r="BD171">
        <f t="shared" si="110"/>
        <v>2040</v>
      </c>
      <c r="BE171" cm="1">
        <f t="array" ref="BE171">IF(BD171&gt;=MAX($D$3:$D$100),MAX($D$3:$D$100),IF(BC171&lt;$D$3,$D$3,INDEX($D$3:$D$100,MATCH(BC171,$D$3:$D$100)+1)))</f>
        <v>2040</v>
      </c>
      <c r="BF171">
        <f t="shared" si="111"/>
        <v>0.61919999999999997</v>
      </c>
      <c r="BG171">
        <f t="shared" si="112"/>
        <v>0.61919999999999997</v>
      </c>
      <c r="BH171">
        <f t="shared" si="113"/>
        <v>0.61919999999999997</v>
      </c>
      <c r="BI171" s="38">
        <f t="shared" si="114"/>
        <v>3266.2799999999997</v>
      </c>
      <c r="BJ171">
        <f t="shared" si="89"/>
        <v>0</v>
      </c>
      <c r="BL171" s="1" t="str" cm="1">
        <f t="array" ref="BL171">IF(INDEX(Utilities!171:171,$B$15)="","",INDEX(Utilities!171:171,$B$15))</f>
        <v/>
      </c>
      <c r="BM171" s="1" t="str" cm="1">
        <f t="array" ref="BM171">IF(INDEX(Utilities!171:171,$B$15 + 6)="","",INDEX(Utilities!171:171,$B$15 + 6))</f>
        <v/>
      </c>
      <c r="BO171">
        <f t="shared" si="125"/>
        <v>2181</v>
      </c>
      <c r="BP171">
        <f t="shared" si="115"/>
        <v>2040</v>
      </c>
      <c r="BQ171" cm="1">
        <f t="array" ref="BQ171">IF(BP171&gt;=MAX($D$3:$D$100),MAX($D$3:$D$100),IF(BO171&lt;$D$3,$D$3,INDEX($D$3:$D$100,MATCH(BO171,$D$3:$D$100)+1)))</f>
        <v>2040</v>
      </c>
      <c r="BR171">
        <f t="shared" si="116"/>
        <v>4.5396000000000001</v>
      </c>
      <c r="BS171">
        <f t="shared" si="117"/>
        <v>4.5396000000000001</v>
      </c>
      <c r="BT171">
        <f t="shared" si="118"/>
        <v>4.5396000000000001</v>
      </c>
      <c r="BU171" s="38">
        <f t="shared" si="119"/>
        <v>23946.39</v>
      </c>
      <c r="BV171">
        <f t="shared" si="90"/>
        <v>0</v>
      </c>
    </row>
    <row r="172" spans="7:74" x14ac:dyDescent="0.25">
      <c r="G172">
        <f t="shared" si="120"/>
        <v>2182</v>
      </c>
      <c r="H172">
        <f t="shared" si="91"/>
        <v>2040</v>
      </c>
      <c r="I172" cm="1">
        <f t="array" ref="I172">IF(H172&gt;=MAX($D$3:$D$100),MAX($D$3:$D$100),IF(G172&lt;$D$3,$D$3,INDEX($D$3:$D$100,MATCH(G172,$D$3:$D$100)+1)))</f>
        <v>2040</v>
      </c>
      <c r="J172">
        <f t="shared" si="92"/>
        <v>6.8040000000000003E-2</v>
      </c>
      <c r="K172">
        <f t="shared" si="93"/>
        <v>6.8040000000000003E-2</v>
      </c>
      <c r="L172">
        <f t="shared" si="94"/>
        <v>6.8040000000000003E-2</v>
      </c>
      <c r="M172" s="38">
        <f t="shared" si="84"/>
        <v>358.911</v>
      </c>
      <c r="N172">
        <f t="shared" si="85"/>
        <v>0</v>
      </c>
      <c r="P172" s="1" t="str" cm="1">
        <f t="array" ref="P172">IF(INDEX(Utilities!172:172,$B$15)="","",INDEX(Utilities!172:172,$B$15))</f>
        <v/>
      </c>
      <c r="Q172" s="1" t="str" cm="1">
        <f t="array" ref="Q172">IF(INDEX(Utilities!172:172,$B$15 + 2)="","",INDEX(Utilities!172:172,$B$15 + 2))</f>
        <v/>
      </c>
      <c r="S172">
        <f t="shared" si="121"/>
        <v>2182</v>
      </c>
      <c r="T172">
        <f t="shared" si="95"/>
        <v>2040</v>
      </c>
      <c r="U172" cm="1">
        <f t="array" ref="U172">IF(T172&gt;=MAX($D$3:$D$100),MAX($D$3:$D$100),IF(S172&lt;$D$3,$D$3,INDEX($D$3:$D$100,MATCH(S172,$D$3:$D$100)+1)))</f>
        <v>2040</v>
      </c>
      <c r="V172">
        <f t="shared" si="96"/>
        <v>4.5720000000000003E-5</v>
      </c>
      <c r="W172">
        <f t="shared" si="97"/>
        <v>4.5720000000000003E-5</v>
      </c>
      <c r="X172">
        <f t="shared" si="98"/>
        <v>4.5720000000000003E-5</v>
      </c>
      <c r="Y172" s="38">
        <f t="shared" si="99"/>
        <v>0.24117300000000003</v>
      </c>
      <c r="Z172">
        <f t="shared" si="86"/>
        <v>0</v>
      </c>
      <c r="AE172">
        <f t="shared" si="122"/>
        <v>2182</v>
      </c>
      <c r="AF172">
        <f t="shared" si="100"/>
        <v>2040</v>
      </c>
      <c r="AG172" cm="1">
        <f t="array" ref="AG172">IF(AF172&gt;=MAX($D$3:$D$100),MAX($D$3:$D$100),IF(AE172&lt;$D$3,$D$3,INDEX($D$3:$D$100,MATCH(AE172,$D$3:$D$100)+1)))</f>
        <v>2040</v>
      </c>
      <c r="AH172">
        <f t="shared" si="101"/>
        <v>4.572E-4</v>
      </c>
      <c r="AI172">
        <f t="shared" si="102"/>
        <v>4.572E-4</v>
      </c>
      <c r="AJ172">
        <f t="shared" si="103"/>
        <v>4.572E-4</v>
      </c>
      <c r="AK172" s="38">
        <f t="shared" si="104"/>
        <v>2.4117299999999999</v>
      </c>
      <c r="AL172">
        <f t="shared" si="87"/>
        <v>0</v>
      </c>
      <c r="AN172" s="1" t="str" cm="1">
        <f t="array" ref="AN172">IF(INDEX(Utilities!172:172,$B$15)="","",INDEX(Utilities!172:172,$B$15))</f>
        <v/>
      </c>
      <c r="AO172" s="1" t="str" cm="1">
        <f t="array" ref="AO172">IF(INDEX(Utilities!172:172,$B$15 + 4)="","",INDEX(Utilities!172:172,$B$15 + 4))</f>
        <v/>
      </c>
      <c r="AQ172">
        <f t="shared" si="123"/>
        <v>2182</v>
      </c>
      <c r="AR172">
        <f t="shared" si="105"/>
        <v>2040</v>
      </c>
      <c r="AS172" cm="1">
        <f t="array" ref="AS172">IF(AR172&gt;=MAX($D$3:$D$100),MAX($D$3:$D$100),IF(AQ172&lt;$D$3,$D$3,INDEX($D$3:$D$100,MATCH(AQ172,$D$3:$D$100)+1)))</f>
        <v>2040</v>
      </c>
      <c r="AT172">
        <f t="shared" si="106"/>
        <v>9.6840000000000001E-5</v>
      </c>
      <c r="AU172">
        <f t="shared" si="107"/>
        <v>9.6840000000000001E-5</v>
      </c>
      <c r="AV172">
        <f t="shared" si="108"/>
        <v>9.6840000000000001E-5</v>
      </c>
      <c r="AW172" s="38">
        <f t="shared" si="109"/>
        <v>0.51083100000000004</v>
      </c>
      <c r="AX172">
        <f t="shared" si="88"/>
        <v>0</v>
      </c>
      <c r="AZ172" s="1" t="str" cm="1">
        <f t="array" ref="AZ172">IF(INDEX(Utilities!172:172,$B$15)="","",INDEX(Utilities!172:172,$B$15))</f>
        <v/>
      </c>
      <c r="BA172" s="1" t="str" cm="1">
        <f t="array" ref="BA172">IF(INDEX(Utilities!172:172,$B$15 + 5)="","",INDEX(Utilities!172:172,$B$15 + 5))</f>
        <v/>
      </c>
      <c r="BC172">
        <f t="shared" si="124"/>
        <v>2182</v>
      </c>
      <c r="BD172">
        <f t="shared" si="110"/>
        <v>2040</v>
      </c>
      <c r="BE172" cm="1">
        <f t="array" ref="BE172">IF(BD172&gt;=MAX($D$3:$D$100),MAX($D$3:$D$100),IF(BC172&lt;$D$3,$D$3,INDEX($D$3:$D$100,MATCH(BC172,$D$3:$D$100)+1)))</f>
        <v>2040</v>
      </c>
      <c r="BF172">
        <f t="shared" si="111"/>
        <v>0.61919999999999997</v>
      </c>
      <c r="BG172">
        <f t="shared" si="112"/>
        <v>0.61919999999999997</v>
      </c>
      <c r="BH172">
        <f t="shared" si="113"/>
        <v>0.61919999999999997</v>
      </c>
      <c r="BI172" s="38">
        <f t="shared" si="114"/>
        <v>3266.2799999999997</v>
      </c>
      <c r="BJ172">
        <f t="shared" si="89"/>
        <v>0</v>
      </c>
      <c r="BL172" s="1" t="str" cm="1">
        <f t="array" ref="BL172">IF(INDEX(Utilities!172:172,$B$15)="","",INDEX(Utilities!172:172,$B$15))</f>
        <v/>
      </c>
      <c r="BM172" s="1" t="str" cm="1">
        <f t="array" ref="BM172">IF(INDEX(Utilities!172:172,$B$15 + 6)="","",INDEX(Utilities!172:172,$B$15 + 6))</f>
        <v/>
      </c>
      <c r="BO172">
        <f t="shared" si="125"/>
        <v>2182</v>
      </c>
      <c r="BP172">
        <f t="shared" si="115"/>
        <v>2040</v>
      </c>
      <c r="BQ172" cm="1">
        <f t="array" ref="BQ172">IF(BP172&gt;=MAX($D$3:$D$100),MAX($D$3:$D$100),IF(BO172&lt;$D$3,$D$3,INDEX($D$3:$D$100,MATCH(BO172,$D$3:$D$100)+1)))</f>
        <v>2040</v>
      </c>
      <c r="BR172">
        <f t="shared" si="116"/>
        <v>4.5396000000000001</v>
      </c>
      <c r="BS172">
        <f t="shared" si="117"/>
        <v>4.5396000000000001</v>
      </c>
      <c r="BT172">
        <f t="shared" si="118"/>
        <v>4.5396000000000001</v>
      </c>
      <c r="BU172" s="38">
        <f t="shared" si="119"/>
        <v>23946.39</v>
      </c>
      <c r="BV172">
        <f t="shared" si="90"/>
        <v>0</v>
      </c>
    </row>
    <row r="173" spans="7:74" x14ac:dyDescent="0.25">
      <c r="G173">
        <f t="shared" si="120"/>
        <v>2183</v>
      </c>
      <c r="H173">
        <f t="shared" si="91"/>
        <v>2040</v>
      </c>
      <c r="I173" cm="1">
        <f t="array" ref="I173">IF(H173&gt;=MAX($D$3:$D$100),MAX($D$3:$D$100),IF(G173&lt;$D$3,$D$3,INDEX($D$3:$D$100,MATCH(G173,$D$3:$D$100)+1)))</f>
        <v>2040</v>
      </c>
      <c r="J173">
        <f t="shared" si="92"/>
        <v>6.8040000000000003E-2</v>
      </c>
      <c r="K173">
        <f t="shared" si="93"/>
        <v>6.8040000000000003E-2</v>
      </c>
      <c r="L173">
        <f t="shared" si="94"/>
        <v>6.8040000000000003E-2</v>
      </c>
      <c r="M173" s="38">
        <f t="shared" si="84"/>
        <v>358.911</v>
      </c>
      <c r="N173">
        <f t="shared" si="85"/>
        <v>0</v>
      </c>
      <c r="P173" s="1" t="str" cm="1">
        <f t="array" ref="P173">IF(INDEX(Utilities!173:173,$B$15)="","",INDEX(Utilities!173:173,$B$15))</f>
        <v/>
      </c>
      <c r="Q173" s="1" t="str" cm="1">
        <f t="array" ref="Q173">IF(INDEX(Utilities!173:173,$B$15 + 2)="","",INDEX(Utilities!173:173,$B$15 + 2))</f>
        <v/>
      </c>
      <c r="S173">
        <f t="shared" si="121"/>
        <v>2183</v>
      </c>
      <c r="T173">
        <f t="shared" si="95"/>
        <v>2040</v>
      </c>
      <c r="U173" cm="1">
        <f t="array" ref="U173">IF(T173&gt;=MAX($D$3:$D$100),MAX($D$3:$D$100),IF(S173&lt;$D$3,$D$3,INDEX($D$3:$D$100,MATCH(S173,$D$3:$D$100)+1)))</f>
        <v>2040</v>
      </c>
      <c r="V173">
        <f t="shared" si="96"/>
        <v>4.5720000000000003E-5</v>
      </c>
      <c r="W173">
        <f t="shared" si="97"/>
        <v>4.5720000000000003E-5</v>
      </c>
      <c r="X173">
        <f t="shared" si="98"/>
        <v>4.5720000000000003E-5</v>
      </c>
      <c r="Y173" s="38">
        <f t="shared" si="99"/>
        <v>0.24117300000000003</v>
      </c>
      <c r="Z173">
        <f t="shared" si="86"/>
        <v>0</v>
      </c>
      <c r="AE173">
        <f t="shared" si="122"/>
        <v>2183</v>
      </c>
      <c r="AF173">
        <f t="shared" si="100"/>
        <v>2040</v>
      </c>
      <c r="AG173" cm="1">
        <f t="array" ref="AG173">IF(AF173&gt;=MAX($D$3:$D$100),MAX($D$3:$D$100),IF(AE173&lt;$D$3,$D$3,INDEX($D$3:$D$100,MATCH(AE173,$D$3:$D$100)+1)))</f>
        <v>2040</v>
      </c>
      <c r="AH173">
        <f t="shared" si="101"/>
        <v>4.572E-4</v>
      </c>
      <c r="AI173">
        <f t="shared" si="102"/>
        <v>4.572E-4</v>
      </c>
      <c r="AJ173">
        <f t="shared" si="103"/>
        <v>4.572E-4</v>
      </c>
      <c r="AK173" s="38">
        <f t="shared" si="104"/>
        <v>2.4117299999999999</v>
      </c>
      <c r="AL173">
        <f t="shared" si="87"/>
        <v>0</v>
      </c>
      <c r="AN173" s="1" t="str" cm="1">
        <f t="array" ref="AN173">IF(INDEX(Utilities!173:173,$B$15)="","",INDEX(Utilities!173:173,$B$15))</f>
        <v/>
      </c>
      <c r="AO173" s="1" t="str" cm="1">
        <f t="array" ref="AO173">IF(INDEX(Utilities!173:173,$B$15 + 4)="","",INDEX(Utilities!173:173,$B$15 + 4))</f>
        <v/>
      </c>
      <c r="AQ173">
        <f t="shared" si="123"/>
        <v>2183</v>
      </c>
      <c r="AR173">
        <f t="shared" si="105"/>
        <v>2040</v>
      </c>
      <c r="AS173" cm="1">
        <f t="array" ref="AS173">IF(AR173&gt;=MAX($D$3:$D$100),MAX($D$3:$D$100),IF(AQ173&lt;$D$3,$D$3,INDEX($D$3:$D$100,MATCH(AQ173,$D$3:$D$100)+1)))</f>
        <v>2040</v>
      </c>
      <c r="AT173">
        <f t="shared" si="106"/>
        <v>9.6840000000000001E-5</v>
      </c>
      <c r="AU173">
        <f t="shared" si="107"/>
        <v>9.6840000000000001E-5</v>
      </c>
      <c r="AV173">
        <f t="shared" si="108"/>
        <v>9.6840000000000001E-5</v>
      </c>
      <c r="AW173" s="38">
        <f t="shared" si="109"/>
        <v>0.51083100000000004</v>
      </c>
      <c r="AX173">
        <f t="shared" si="88"/>
        <v>0</v>
      </c>
      <c r="AZ173" s="1" t="str" cm="1">
        <f t="array" ref="AZ173">IF(INDEX(Utilities!173:173,$B$15)="","",INDEX(Utilities!173:173,$B$15))</f>
        <v/>
      </c>
      <c r="BA173" s="1" t="str" cm="1">
        <f t="array" ref="BA173">IF(INDEX(Utilities!173:173,$B$15 + 5)="","",INDEX(Utilities!173:173,$B$15 + 5))</f>
        <v/>
      </c>
      <c r="BC173">
        <f t="shared" si="124"/>
        <v>2183</v>
      </c>
      <c r="BD173">
        <f t="shared" si="110"/>
        <v>2040</v>
      </c>
      <c r="BE173" cm="1">
        <f t="array" ref="BE173">IF(BD173&gt;=MAX($D$3:$D$100),MAX($D$3:$D$100),IF(BC173&lt;$D$3,$D$3,INDEX($D$3:$D$100,MATCH(BC173,$D$3:$D$100)+1)))</f>
        <v>2040</v>
      </c>
      <c r="BF173">
        <f t="shared" si="111"/>
        <v>0.61919999999999997</v>
      </c>
      <c r="BG173">
        <f t="shared" si="112"/>
        <v>0.61919999999999997</v>
      </c>
      <c r="BH173">
        <f t="shared" si="113"/>
        <v>0.61919999999999997</v>
      </c>
      <c r="BI173" s="38">
        <f t="shared" si="114"/>
        <v>3266.2799999999997</v>
      </c>
      <c r="BJ173">
        <f t="shared" si="89"/>
        <v>0</v>
      </c>
      <c r="BL173" s="1" t="str" cm="1">
        <f t="array" ref="BL173">IF(INDEX(Utilities!173:173,$B$15)="","",INDEX(Utilities!173:173,$B$15))</f>
        <v/>
      </c>
      <c r="BM173" s="1" t="str" cm="1">
        <f t="array" ref="BM173">IF(INDEX(Utilities!173:173,$B$15 + 6)="","",INDEX(Utilities!173:173,$B$15 + 6))</f>
        <v/>
      </c>
      <c r="BO173">
        <f t="shared" si="125"/>
        <v>2183</v>
      </c>
      <c r="BP173">
        <f t="shared" si="115"/>
        <v>2040</v>
      </c>
      <c r="BQ173" cm="1">
        <f t="array" ref="BQ173">IF(BP173&gt;=MAX($D$3:$D$100),MAX($D$3:$D$100),IF(BO173&lt;$D$3,$D$3,INDEX($D$3:$D$100,MATCH(BO173,$D$3:$D$100)+1)))</f>
        <v>2040</v>
      </c>
      <c r="BR173">
        <f t="shared" si="116"/>
        <v>4.5396000000000001</v>
      </c>
      <c r="BS173">
        <f t="shared" si="117"/>
        <v>4.5396000000000001</v>
      </c>
      <c r="BT173">
        <f t="shared" si="118"/>
        <v>4.5396000000000001</v>
      </c>
      <c r="BU173" s="38">
        <f t="shared" si="119"/>
        <v>23946.39</v>
      </c>
      <c r="BV173">
        <f t="shared" si="90"/>
        <v>0</v>
      </c>
    </row>
    <row r="174" spans="7:74" x14ac:dyDescent="0.25">
      <c r="G174">
        <f t="shared" si="120"/>
        <v>2184</v>
      </c>
      <c r="H174">
        <f t="shared" si="91"/>
        <v>2040</v>
      </c>
      <c r="I174" cm="1">
        <f t="array" ref="I174">IF(H174&gt;=MAX($D$3:$D$100),MAX($D$3:$D$100),IF(G174&lt;$D$3,$D$3,INDEX($D$3:$D$100,MATCH(G174,$D$3:$D$100)+1)))</f>
        <v>2040</v>
      </c>
      <c r="J174">
        <f t="shared" si="92"/>
        <v>6.8040000000000003E-2</v>
      </c>
      <c r="K174">
        <f t="shared" si="93"/>
        <v>6.8040000000000003E-2</v>
      </c>
      <c r="L174">
        <f t="shared" si="94"/>
        <v>6.8040000000000003E-2</v>
      </c>
      <c r="M174" s="38">
        <f t="shared" si="84"/>
        <v>358.911</v>
      </c>
      <c r="N174">
        <f t="shared" si="85"/>
        <v>0</v>
      </c>
      <c r="P174" s="1" t="str" cm="1">
        <f t="array" ref="P174">IF(INDEX(Utilities!174:174,$B$15)="","",INDEX(Utilities!174:174,$B$15))</f>
        <v/>
      </c>
      <c r="Q174" s="1" t="str" cm="1">
        <f t="array" ref="Q174">IF(INDEX(Utilities!174:174,$B$15 + 2)="","",INDEX(Utilities!174:174,$B$15 + 2))</f>
        <v/>
      </c>
      <c r="S174">
        <f t="shared" si="121"/>
        <v>2184</v>
      </c>
      <c r="T174">
        <f t="shared" si="95"/>
        <v>2040</v>
      </c>
      <c r="U174" cm="1">
        <f t="array" ref="U174">IF(T174&gt;=MAX($D$3:$D$100),MAX($D$3:$D$100),IF(S174&lt;$D$3,$D$3,INDEX($D$3:$D$100,MATCH(S174,$D$3:$D$100)+1)))</f>
        <v>2040</v>
      </c>
      <c r="V174">
        <f t="shared" si="96"/>
        <v>4.5720000000000003E-5</v>
      </c>
      <c r="W174">
        <f t="shared" si="97"/>
        <v>4.5720000000000003E-5</v>
      </c>
      <c r="X174">
        <f t="shared" si="98"/>
        <v>4.5720000000000003E-5</v>
      </c>
      <c r="Y174" s="38">
        <f t="shared" si="99"/>
        <v>0.24117300000000003</v>
      </c>
      <c r="Z174">
        <f t="shared" si="86"/>
        <v>0</v>
      </c>
      <c r="AE174">
        <f t="shared" si="122"/>
        <v>2184</v>
      </c>
      <c r="AF174">
        <f t="shared" si="100"/>
        <v>2040</v>
      </c>
      <c r="AG174" cm="1">
        <f t="array" ref="AG174">IF(AF174&gt;=MAX($D$3:$D$100),MAX($D$3:$D$100),IF(AE174&lt;$D$3,$D$3,INDEX($D$3:$D$100,MATCH(AE174,$D$3:$D$100)+1)))</f>
        <v>2040</v>
      </c>
      <c r="AH174">
        <f t="shared" si="101"/>
        <v>4.572E-4</v>
      </c>
      <c r="AI174">
        <f t="shared" si="102"/>
        <v>4.572E-4</v>
      </c>
      <c r="AJ174">
        <f t="shared" si="103"/>
        <v>4.572E-4</v>
      </c>
      <c r="AK174" s="38">
        <f t="shared" si="104"/>
        <v>2.4117299999999999</v>
      </c>
      <c r="AL174">
        <f t="shared" si="87"/>
        <v>0</v>
      </c>
      <c r="AN174" s="1" t="str" cm="1">
        <f t="array" ref="AN174">IF(INDEX(Utilities!174:174,$B$15)="","",INDEX(Utilities!174:174,$B$15))</f>
        <v/>
      </c>
      <c r="AO174" s="1" t="str" cm="1">
        <f t="array" ref="AO174">IF(INDEX(Utilities!174:174,$B$15 + 4)="","",INDEX(Utilities!174:174,$B$15 + 4))</f>
        <v/>
      </c>
      <c r="AQ174">
        <f t="shared" si="123"/>
        <v>2184</v>
      </c>
      <c r="AR174">
        <f t="shared" si="105"/>
        <v>2040</v>
      </c>
      <c r="AS174" cm="1">
        <f t="array" ref="AS174">IF(AR174&gt;=MAX($D$3:$D$100),MAX($D$3:$D$100),IF(AQ174&lt;$D$3,$D$3,INDEX($D$3:$D$100,MATCH(AQ174,$D$3:$D$100)+1)))</f>
        <v>2040</v>
      </c>
      <c r="AT174">
        <f t="shared" si="106"/>
        <v>9.6840000000000001E-5</v>
      </c>
      <c r="AU174">
        <f t="shared" si="107"/>
        <v>9.6840000000000001E-5</v>
      </c>
      <c r="AV174">
        <f t="shared" si="108"/>
        <v>9.6840000000000001E-5</v>
      </c>
      <c r="AW174" s="38">
        <f t="shared" si="109"/>
        <v>0.51083100000000004</v>
      </c>
      <c r="AX174">
        <f t="shared" si="88"/>
        <v>0</v>
      </c>
      <c r="AZ174" s="1" t="str" cm="1">
        <f t="array" ref="AZ174">IF(INDEX(Utilities!174:174,$B$15)="","",INDEX(Utilities!174:174,$B$15))</f>
        <v/>
      </c>
      <c r="BA174" s="1" t="str" cm="1">
        <f t="array" ref="BA174">IF(INDEX(Utilities!174:174,$B$15 + 5)="","",INDEX(Utilities!174:174,$B$15 + 5))</f>
        <v/>
      </c>
      <c r="BC174">
        <f t="shared" si="124"/>
        <v>2184</v>
      </c>
      <c r="BD174">
        <f t="shared" si="110"/>
        <v>2040</v>
      </c>
      <c r="BE174" cm="1">
        <f t="array" ref="BE174">IF(BD174&gt;=MAX($D$3:$D$100),MAX($D$3:$D$100),IF(BC174&lt;$D$3,$D$3,INDEX($D$3:$D$100,MATCH(BC174,$D$3:$D$100)+1)))</f>
        <v>2040</v>
      </c>
      <c r="BF174">
        <f t="shared" si="111"/>
        <v>0.61919999999999997</v>
      </c>
      <c r="BG174">
        <f t="shared" si="112"/>
        <v>0.61919999999999997</v>
      </c>
      <c r="BH174">
        <f t="shared" si="113"/>
        <v>0.61919999999999997</v>
      </c>
      <c r="BI174" s="38">
        <f t="shared" si="114"/>
        <v>3266.2799999999997</v>
      </c>
      <c r="BJ174">
        <f t="shared" si="89"/>
        <v>0</v>
      </c>
      <c r="BL174" s="1" t="str" cm="1">
        <f t="array" ref="BL174">IF(INDEX(Utilities!174:174,$B$15)="","",INDEX(Utilities!174:174,$B$15))</f>
        <v/>
      </c>
      <c r="BM174" s="1" t="str" cm="1">
        <f t="array" ref="BM174">IF(INDEX(Utilities!174:174,$B$15 + 6)="","",INDEX(Utilities!174:174,$B$15 + 6))</f>
        <v/>
      </c>
      <c r="BO174">
        <f t="shared" si="125"/>
        <v>2184</v>
      </c>
      <c r="BP174">
        <f t="shared" si="115"/>
        <v>2040</v>
      </c>
      <c r="BQ174" cm="1">
        <f t="array" ref="BQ174">IF(BP174&gt;=MAX($D$3:$D$100),MAX($D$3:$D$100),IF(BO174&lt;$D$3,$D$3,INDEX($D$3:$D$100,MATCH(BO174,$D$3:$D$100)+1)))</f>
        <v>2040</v>
      </c>
      <c r="BR174">
        <f t="shared" si="116"/>
        <v>4.5396000000000001</v>
      </c>
      <c r="BS174">
        <f t="shared" si="117"/>
        <v>4.5396000000000001</v>
      </c>
      <c r="BT174">
        <f t="shared" si="118"/>
        <v>4.5396000000000001</v>
      </c>
      <c r="BU174" s="38">
        <f t="shared" si="119"/>
        <v>23946.39</v>
      </c>
      <c r="BV174">
        <f t="shared" si="90"/>
        <v>0</v>
      </c>
    </row>
    <row r="175" spans="7:74" x14ac:dyDescent="0.25">
      <c r="G175">
        <f t="shared" si="120"/>
        <v>2185</v>
      </c>
      <c r="H175">
        <f t="shared" si="91"/>
        <v>2040</v>
      </c>
      <c r="I175" cm="1">
        <f t="array" ref="I175">IF(H175&gt;=MAX($D$3:$D$100),MAX($D$3:$D$100),IF(G175&lt;$D$3,$D$3,INDEX($D$3:$D$100,MATCH(G175,$D$3:$D$100)+1)))</f>
        <v>2040</v>
      </c>
      <c r="J175">
        <f t="shared" si="92"/>
        <v>6.8040000000000003E-2</v>
      </c>
      <c r="K175">
        <f t="shared" si="93"/>
        <v>6.8040000000000003E-2</v>
      </c>
      <c r="L175">
        <f t="shared" si="94"/>
        <v>6.8040000000000003E-2</v>
      </c>
      <c r="M175" s="38">
        <f t="shared" si="84"/>
        <v>358.911</v>
      </c>
      <c r="N175">
        <f t="shared" si="85"/>
        <v>0</v>
      </c>
      <c r="P175" s="1" t="str" cm="1">
        <f t="array" ref="P175">IF(INDEX(Utilities!175:175,$B$15)="","",INDEX(Utilities!175:175,$B$15))</f>
        <v/>
      </c>
      <c r="Q175" s="1" t="str" cm="1">
        <f t="array" ref="Q175">IF(INDEX(Utilities!175:175,$B$15 + 2)="","",INDEX(Utilities!175:175,$B$15 + 2))</f>
        <v/>
      </c>
      <c r="S175">
        <f t="shared" si="121"/>
        <v>2185</v>
      </c>
      <c r="T175">
        <f t="shared" si="95"/>
        <v>2040</v>
      </c>
      <c r="U175" cm="1">
        <f t="array" ref="U175">IF(T175&gt;=MAX($D$3:$D$100),MAX($D$3:$D$100),IF(S175&lt;$D$3,$D$3,INDEX($D$3:$D$100,MATCH(S175,$D$3:$D$100)+1)))</f>
        <v>2040</v>
      </c>
      <c r="V175">
        <f t="shared" si="96"/>
        <v>4.5720000000000003E-5</v>
      </c>
      <c r="W175">
        <f t="shared" si="97"/>
        <v>4.5720000000000003E-5</v>
      </c>
      <c r="X175">
        <f t="shared" si="98"/>
        <v>4.5720000000000003E-5</v>
      </c>
      <c r="Y175" s="38">
        <f t="shared" si="99"/>
        <v>0.24117300000000003</v>
      </c>
      <c r="Z175">
        <f t="shared" si="86"/>
        <v>0</v>
      </c>
      <c r="AE175">
        <f t="shared" si="122"/>
        <v>2185</v>
      </c>
      <c r="AF175">
        <f t="shared" si="100"/>
        <v>2040</v>
      </c>
      <c r="AG175" cm="1">
        <f t="array" ref="AG175">IF(AF175&gt;=MAX($D$3:$D$100),MAX($D$3:$D$100),IF(AE175&lt;$D$3,$D$3,INDEX($D$3:$D$100,MATCH(AE175,$D$3:$D$100)+1)))</f>
        <v>2040</v>
      </c>
      <c r="AH175">
        <f t="shared" si="101"/>
        <v>4.572E-4</v>
      </c>
      <c r="AI175">
        <f t="shared" si="102"/>
        <v>4.572E-4</v>
      </c>
      <c r="AJ175">
        <f t="shared" si="103"/>
        <v>4.572E-4</v>
      </c>
      <c r="AK175" s="38">
        <f t="shared" si="104"/>
        <v>2.4117299999999999</v>
      </c>
      <c r="AL175">
        <f t="shared" si="87"/>
        <v>0</v>
      </c>
      <c r="AN175" s="1" t="str" cm="1">
        <f t="array" ref="AN175">IF(INDEX(Utilities!175:175,$B$15)="","",INDEX(Utilities!175:175,$B$15))</f>
        <v/>
      </c>
      <c r="AO175" s="1" t="str" cm="1">
        <f t="array" ref="AO175">IF(INDEX(Utilities!175:175,$B$15 + 4)="","",INDEX(Utilities!175:175,$B$15 + 4))</f>
        <v/>
      </c>
      <c r="AQ175">
        <f t="shared" si="123"/>
        <v>2185</v>
      </c>
      <c r="AR175">
        <f t="shared" si="105"/>
        <v>2040</v>
      </c>
      <c r="AS175" cm="1">
        <f t="array" ref="AS175">IF(AR175&gt;=MAX($D$3:$D$100),MAX($D$3:$D$100),IF(AQ175&lt;$D$3,$D$3,INDEX($D$3:$D$100,MATCH(AQ175,$D$3:$D$100)+1)))</f>
        <v>2040</v>
      </c>
      <c r="AT175">
        <f t="shared" si="106"/>
        <v>9.6840000000000001E-5</v>
      </c>
      <c r="AU175">
        <f t="shared" si="107"/>
        <v>9.6840000000000001E-5</v>
      </c>
      <c r="AV175">
        <f t="shared" si="108"/>
        <v>9.6840000000000001E-5</v>
      </c>
      <c r="AW175" s="38">
        <f t="shared" si="109"/>
        <v>0.51083100000000004</v>
      </c>
      <c r="AX175">
        <f t="shared" si="88"/>
        <v>0</v>
      </c>
      <c r="AZ175" s="1" t="str" cm="1">
        <f t="array" ref="AZ175">IF(INDEX(Utilities!175:175,$B$15)="","",INDEX(Utilities!175:175,$B$15))</f>
        <v/>
      </c>
      <c r="BA175" s="1" t="str" cm="1">
        <f t="array" ref="BA175">IF(INDEX(Utilities!175:175,$B$15 + 5)="","",INDEX(Utilities!175:175,$B$15 + 5))</f>
        <v/>
      </c>
      <c r="BC175">
        <f t="shared" si="124"/>
        <v>2185</v>
      </c>
      <c r="BD175">
        <f t="shared" si="110"/>
        <v>2040</v>
      </c>
      <c r="BE175" cm="1">
        <f t="array" ref="BE175">IF(BD175&gt;=MAX($D$3:$D$100),MAX($D$3:$D$100),IF(BC175&lt;$D$3,$D$3,INDEX($D$3:$D$100,MATCH(BC175,$D$3:$D$100)+1)))</f>
        <v>2040</v>
      </c>
      <c r="BF175">
        <f t="shared" si="111"/>
        <v>0.61919999999999997</v>
      </c>
      <c r="BG175">
        <f t="shared" si="112"/>
        <v>0.61919999999999997</v>
      </c>
      <c r="BH175">
        <f t="shared" si="113"/>
        <v>0.61919999999999997</v>
      </c>
      <c r="BI175" s="38">
        <f t="shared" si="114"/>
        <v>3266.2799999999997</v>
      </c>
      <c r="BJ175">
        <f t="shared" si="89"/>
        <v>0</v>
      </c>
      <c r="BL175" s="1" t="str" cm="1">
        <f t="array" ref="BL175">IF(INDEX(Utilities!175:175,$B$15)="","",INDEX(Utilities!175:175,$B$15))</f>
        <v/>
      </c>
      <c r="BM175" s="1" t="str" cm="1">
        <f t="array" ref="BM175">IF(INDEX(Utilities!175:175,$B$15 + 6)="","",INDEX(Utilities!175:175,$B$15 + 6))</f>
        <v/>
      </c>
      <c r="BO175">
        <f t="shared" si="125"/>
        <v>2185</v>
      </c>
      <c r="BP175">
        <f t="shared" si="115"/>
        <v>2040</v>
      </c>
      <c r="BQ175" cm="1">
        <f t="array" ref="BQ175">IF(BP175&gt;=MAX($D$3:$D$100),MAX($D$3:$D$100),IF(BO175&lt;$D$3,$D$3,INDEX($D$3:$D$100,MATCH(BO175,$D$3:$D$100)+1)))</f>
        <v>2040</v>
      </c>
      <c r="BR175">
        <f t="shared" si="116"/>
        <v>4.5396000000000001</v>
      </c>
      <c r="BS175">
        <f t="shared" si="117"/>
        <v>4.5396000000000001</v>
      </c>
      <c r="BT175">
        <f t="shared" si="118"/>
        <v>4.5396000000000001</v>
      </c>
      <c r="BU175" s="38">
        <f t="shared" si="119"/>
        <v>23946.39</v>
      </c>
      <c r="BV175">
        <f t="shared" si="90"/>
        <v>0</v>
      </c>
    </row>
    <row r="176" spans="7:74" x14ac:dyDescent="0.25">
      <c r="G176">
        <f t="shared" si="120"/>
        <v>2186</v>
      </c>
      <c r="H176">
        <f t="shared" si="91"/>
        <v>2040</v>
      </c>
      <c r="I176" cm="1">
        <f t="array" ref="I176">IF(H176&gt;=MAX($D$3:$D$100),MAX($D$3:$D$100),IF(G176&lt;$D$3,$D$3,INDEX($D$3:$D$100,MATCH(G176,$D$3:$D$100)+1)))</f>
        <v>2040</v>
      </c>
      <c r="J176">
        <f t="shared" si="92"/>
        <v>6.8040000000000003E-2</v>
      </c>
      <c r="K176">
        <f t="shared" si="93"/>
        <v>6.8040000000000003E-2</v>
      </c>
      <c r="L176">
        <f t="shared" si="94"/>
        <v>6.8040000000000003E-2</v>
      </c>
      <c r="M176" s="38">
        <f t="shared" si="84"/>
        <v>358.911</v>
      </c>
      <c r="N176">
        <f t="shared" si="85"/>
        <v>0</v>
      </c>
      <c r="P176" s="1" t="str" cm="1">
        <f t="array" ref="P176">IF(INDEX(Utilities!176:176,$B$15)="","",INDEX(Utilities!176:176,$B$15))</f>
        <v/>
      </c>
      <c r="Q176" s="1" t="str" cm="1">
        <f t="array" ref="Q176">IF(INDEX(Utilities!176:176,$B$15 + 2)="","",INDEX(Utilities!176:176,$B$15 + 2))</f>
        <v/>
      </c>
      <c r="S176">
        <f t="shared" si="121"/>
        <v>2186</v>
      </c>
      <c r="T176">
        <f t="shared" si="95"/>
        <v>2040</v>
      </c>
      <c r="U176" cm="1">
        <f t="array" ref="U176">IF(T176&gt;=MAX($D$3:$D$100),MAX($D$3:$D$100),IF(S176&lt;$D$3,$D$3,INDEX($D$3:$D$100,MATCH(S176,$D$3:$D$100)+1)))</f>
        <v>2040</v>
      </c>
      <c r="V176">
        <f t="shared" si="96"/>
        <v>4.5720000000000003E-5</v>
      </c>
      <c r="W176">
        <f t="shared" si="97"/>
        <v>4.5720000000000003E-5</v>
      </c>
      <c r="X176">
        <f t="shared" si="98"/>
        <v>4.5720000000000003E-5</v>
      </c>
      <c r="Y176" s="38">
        <f t="shared" si="99"/>
        <v>0.24117300000000003</v>
      </c>
      <c r="Z176">
        <f t="shared" si="86"/>
        <v>0</v>
      </c>
      <c r="AE176">
        <f t="shared" si="122"/>
        <v>2186</v>
      </c>
      <c r="AF176">
        <f t="shared" si="100"/>
        <v>2040</v>
      </c>
      <c r="AG176" cm="1">
        <f t="array" ref="AG176">IF(AF176&gt;=MAX($D$3:$D$100),MAX($D$3:$D$100),IF(AE176&lt;$D$3,$D$3,INDEX($D$3:$D$100,MATCH(AE176,$D$3:$D$100)+1)))</f>
        <v>2040</v>
      </c>
      <c r="AH176">
        <f t="shared" si="101"/>
        <v>4.572E-4</v>
      </c>
      <c r="AI176">
        <f t="shared" si="102"/>
        <v>4.572E-4</v>
      </c>
      <c r="AJ176">
        <f t="shared" si="103"/>
        <v>4.572E-4</v>
      </c>
      <c r="AK176" s="38">
        <f t="shared" si="104"/>
        <v>2.4117299999999999</v>
      </c>
      <c r="AL176">
        <f t="shared" si="87"/>
        <v>0</v>
      </c>
      <c r="AN176" s="1" t="str" cm="1">
        <f t="array" ref="AN176">IF(INDEX(Utilities!176:176,$B$15)="","",INDEX(Utilities!176:176,$B$15))</f>
        <v/>
      </c>
      <c r="AO176" s="1" t="str" cm="1">
        <f t="array" ref="AO176">IF(INDEX(Utilities!176:176,$B$15 + 4)="","",INDEX(Utilities!176:176,$B$15 + 4))</f>
        <v/>
      </c>
      <c r="AQ176">
        <f t="shared" si="123"/>
        <v>2186</v>
      </c>
      <c r="AR176">
        <f t="shared" si="105"/>
        <v>2040</v>
      </c>
      <c r="AS176" cm="1">
        <f t="array" ref="AS176">IF(AR176&gt;=MAX($D$3:$D$100),MAX($D$3:$D$100),IF(AQ176&lt;$D$3,$D$3,INDEX($D$3:$D$100,MATCH(AQ176,$D$3:$D$100)+1)))</f>
        <v>2040</v>
      </c>
      <c r="AT176">
        <f t="shared" si="106"/>
        <v>9.6840000000000001E-5</v>
      </c>
      <c r="AU176">
        <f t="shared" si="107"/>
        <v>9.6840000000000001E-5</v>
      </c>
      <c r="AV176">
        <f t="shared" si="108"/>
        <v>9.6840000000000001E-5</v>
      </c>
      <c r="AW176" s="38">
        <f t="shared" si="109"/>
        <v>0.51083100000000004</v>
      </c>
      <c r="AX176">
        <f t="shared" si="88"/>
        <v>0</v>
      </c>
      <c r="AZ176" s="1" t="str" cm="1">
        <f t="array" ref="AZ176">IF(INDEX(Utilities!176:176,$B$15)="","",INDEX(Utilities!176:176,$B$15))</f>
        <v/>
      </c>
      <c r="BA176" s="1" t="str" cm="1">
        <f t="array" ref="BA176">IF(INDEX(Utilities!176:176,$B$15 + 5)="","",INDEX(Utilities!176:176,$B$15 + 5))</f>
        <v/>
      </c>
      <c r="BC176">
        <f t="shared" si="124"/>
        <v>2186</v>
      </c>
      <c r="BD176">
        <f t="shared" si="110"/>
        <v>2040</v>
      </c>
      <c r="BE176" cm="1">
        <f t="array" ref="BE176">IF(BD176&gt;=MAX($D$3:$D$100),MAX($D$3:$D$100),IF(BC176&lt;$D$3,$D$3,INDEX($D$3:$D$100,MATCH(BC176,$D$3:$D$100)+1)))</f>
        <v>2040</v>
      </c>
      <c r="BF176">
        <f t="shared" si="111"/>
        <v>0.61919999999999997</v>
      </c>
      <c r="BG176">
        <f t="shared" si="112"/>
        <v>0.61919999999999997</v>
      </c>
      <c r="BH176">
        <f t="shared" si="113"/>
        <v>0.61919999999999997</v>
      </c>
      <c r="BI176" s="38">
        <f t="shared" si="114"/>
        <v>3266.2799999999997</v>
      </c>
      <c r="BJ176">
        <f t="shared" si="89"/>
        <v>0</v>
      </c>
      <c r="BL176" s="1" t="str" cm="1">
        <f t="array" ref="BL176">IF(INDEX(Utilities!176:176,$B$15)="","",INDEX(Utilities!176:176,$B$15))</f>
        <v/>
      </c>
      <c r="BM176" s="1" t="str" cm="1">
        <f t="array" ref="BM176">IF(INDEX(Utilities!176:176,$B$15 + 6)="","",INDEX(Utilities!176:176,$B$15 + 6))</f>
        <v/>
      </c>
      <c r="BO176">
        <f t="shared" si="125"/>
        <v>2186</v>
      </c>
      <c r="BP176">
        <f t="shared" si="115"/>
        <v>2040</v>
      </c>
      <c r="BQ176" cm="1">
        <f t="array" ref="BQ176">IF(BP176&gt;=MAX($D$3:$D$100),MAX($D$3:$D$100),IF(BO176&lt;$D$3,$D$3,INDEX($D$3:$D$100,MATCH(BO176,$D$3:$D$100)+1)))</f>
        <v>2040</v>
      </c>
      <c r="BR176">
        <f t="shared" si="116"/>
        <v>4.5396000000000001</v>
      </c>
      <c r="BS176">
        <f t="shared" si="117"/>
        <v>4.5396000000000001</v>
      </c>
      <c r="BT176">
        <f t="shared" si="118"/>
        <v>4.5396000000000001</v>
      </c>
      <c r="BU176" s="38">
        <f t="shared" si="119"/>
        <v>23946.39</v>
      </c>
      <c r="BV176">
        <f t="shared" si="90"/>
        <v>0</v>
      </c>
    </row>
    <row r="177" spans="7:74" x14ac:dyDescent="0.25">
      <c r="G177">
        <f t="shared" si="120"/>
        <v>2187</v>
      </c>
      <c r="H177">
        <f t="shared" si="91"/>
        <v>2040</v>
      </c>
      <c r="I177" cm="1">
        <f t="array" ref="I177">IF(H177&gt;=MAX($D$3:$D$100),MAX($D$3:$D$100),IF(G177&lt;$D$3,$D$3,INDEX($D$3:$D$100,MATCH(G177,$D$3:$D$100)+1)))</f>
        <v>2040</v>
      </c>
      <c r="J177">
        <f t="shared" si="92"/>
        <v>6.8040000000000003E-2</v>
      </c>
      <c r="K177">
        <f t="shared" si="93"/>
        <v>6.8040000000000003E-2</v>
      </c>
      <c r="L177">
        <f t="shared" si="94"/>
        <v>6.8040000000000003E-2</v>
      </c>
      <c r="M177" s="38">
        <f t="shared" si="84"/>
        <v>358.911</v>
      </c>
      <c r="N177">
        <f t="shared" si="85"/>
        <v>0</v>
      </c>
      <c r="P177" s="1" t="str" cm="1">
        <f t="array" ref="P177">IF(INDEX(Utilities!177:177,$B$15)="","",INDEX(Utilities!177:177,$B$15))</f>
        <v/>
      </c>
      <c r="Q177" s="1" t="str" cm="1">
        <f t="array" ref="Q177">IF(INDEX(Utilities!177:177,$B$15 + 2)="","",INDEX(Utilities!177:177,$B$15 + 2))</f>
        <v/>
      </c>
      <c r="S177">
        <f t="shared" si="121"/>
        <v>2187</v>
      </c>
      <c r="T177">
        <f t="shared" si="95"/>
        <v>2040</v>
      </c>
      <c r="U177" cm="1">
        <f t="array" ref="U177">IF(T177&gt;=MAX($D$3:$D$100),MAX($D$3:$D$100),IF(S177&lt;$D$3,$D$3,INDEX($D$3:$D$100,MATCH(S177,$D$3:$D$100)+1)))</f>
        <v>2040</v>
      </c>
      <c r="V177">
        <f t="shared" si="96"/>
        <v>4.5720000000000003E-5</v>
      </c>
      <c r="W177">
        <f t="shared" si="97"/>
        <v>4.5720000000000003E-5</v>
      </c>
      <c r="X177">
        <f t="shared" si="98"/>
        <v>4.5720000000000003E-5</v>
      </c>
      <c r="Y177" s="38">
        <f t="shared" si="99"/>
        <v>0.24117300000000003</v>
      </c>
      <c r="Z177">
        <f t="shared" si="86"/>
        <v>0</v>
      </c>
      <c r="AE177">
        <f t="shared" si="122"/>
        <v>2187</v>
      </c>
      <c r="AF177">
        <f t="shared" si="100"/>
        <v>2040</v>
      </c>
      <c r="AG177" cm="1">
        <f t="array" ref="AG177">IF(AF177&gt;=MAX($D$3:$D$100),MAX($D$3:$D$100),IF(AE177&lt;$D$3,$D$3,INDEX($D$3:$D$100,MATCH(AE177,$D$3:$D$100)+1)))</f>
        <v>2040</v>
      </c>
      <c r="AH177">
        <f t="shared" si="101"/>
        <v>4.572E-4</v>
      </c>
      <c r="AI177">
        <f t="shared" si="102"/>
        <v>4.572E-4</v>
      </c>
      <c r="AJ177">
        <f t="shared" si="103"/>
        <v>4.572E-4</v>
      </c>
      <c r="AK177" s="38">
        <f t="shared" si="104"/>
        <v>2.4117299999999999</v>
      </c>
      <c r="AL177">
        <f t="shared" si="87"/>
        <v>0</v>
      </c>
      <c r="AN177" s="1" t="str" cm="1">
        <f t="array" ref="AN177">IF(INDEX(Utilities!177:177,$B$15)="","",INDEX(Utilities!177:177,$B$15))</f>
        <v/>
      </c>
      <c r="AO177" s="1" t="str" cm="1">
        <f t="array" ref="AO177">IF(INDEX(Utilities!177:177,$B$15 + 4)="","",INDEX(Utilities!177:177,$B$15 + 4))</f>
        <v/>
      </c>
      <c r="AQ177">
        <f t="shared" si="123"/>
        <v>2187</v>
      </c>
      <c r="AR177">
        <f t="shared" si="105"/>
        <v>2040</v>
      </c>
      <c r="AS177" cm="1">
        <f t="array" ref="AS177">IF(AR177&gt;=MAX($D$3:$D$100),MAX($D$3:$D$100),IF(AQ177&lt;$D$3,$D$3,INDEX($D$3:$D$100,MATCH(AQ177,$D$3:$D$100)+1)))</f>
        <v>2040</v>
      </c>
      <c r="AT177">
        <f t="shared" si="106"/>
        <v>9.6840000000000001E-5</v>
      </c>
      <c r="AU177">
        <f t="shared" si="107"/>
        <v>9.6840000000000001E-5</v>
      </c>
      <c r="AV177">
        <f t="shared" si="108"/>
        <v>9.6840000000000001E-5</v>
      </c>
      <c r="AW177" s="38">
        <f t="shared" si="109"/>
        <v>0.51083100000000004</v>
      </c>
      <c r="AX177">
        <f t="shared" si="88"/>
        <v>0</v>
      </c>
      <c r="AZ177" s="1" t="str" cm="1">
        <f t="array" ref="AZ177">IF(INDEX(Utilities!177:177,$B$15)="","",INDEX(Utilities!177:177,$B$15))</f>
        <v/>
      </c>
      <c r="BA177" s="1" t="str" cm="1">
        <f t="array" ref="BA177">IF(INDEX(Utilities!177:177,$B$15 + 5)="","",INDEX(Utilities!177:177,$B$15 + 5))</f>
        <v/>
      </c>
      <c r="BC177">
        <f t="shared" si="124"/>
        <v>2187</v>
      </c>
      <c r="BD177">
        <f t="shared" si="110"/>
        <v>2040</v>
      </c>
      <c r="BE177" cm="1">
        <f t="array" ref="BE177">IF(BD177&gt;=MAX($D$3:$D$100),MAX($D$3:$D$100),IF(BC177&lt;$D$3,$D$3,INDEX($D$3:$D$100,MATCH(BC177,$D$3:$D$100)+1)))</f>
        <v>2040</v>
      </c>
      <c r="BF177">
        <f t="shared" si="111"/>
        <v>0.61919999999999997</v>
      </c>
      <c r="BG177">
        <f t="shared" si="112"/>
        <v>0.61919999999999997</v>
      </c>
      <c r="BH177">
        <f t="shared" si="113"/>
        <v>0.61919999999999997</v>
      </c>
      <c r="BI177" s="38">
        <f t="shared" si="114"/>
        <v>3266.2799999999997</v>
      </c>
      <c r="BJ177">
        <f t="shared" si="89"/>
        <v>0</v>
      </c>
      <c r="BL177" s="1" t="str" cm="1">
        <f t="array" ref="BL177">IF(INDEX(Utilities!177:177,$B$15)="","",INDEX(Utilities!177:177,$B$15))</f>
        <v/>
      </c>
      <c r="BM177" s="1" t="str" cm="1">
        <f t="array" ref="BM177">IF(INDEX(Utilities!177:177,$B$15 + 6)="","",INDEX(Utilities!177:177,$B$15 + 6))</f>
        <v/>
      </c>
      <c r="BO177">
        <f t="shared" si="125"/>
        <v>2187</v>
      </c>
      <c r="BP177">
        <f t="shared" si="115"/>
        <v>2040</v>
      </c>
      <c r="BQ177" cm="1">
        <f t="array" ref="BQ177">IF(BP177&gt;=MAX($D$3:$D$100),MAX($D$3:$D$100),IF(BO177&lt;$D$3,$D$3,INDEX($D$3:$D$100,MATCH(BO177,$D$3:$D$100)+1)))</f>
        <v>2040</v>
      </c>
      <c r="BR177">
        <f t="shared" si="116"/>
        <v>4.5396000000000001</v>
      </c>
      <c r="BS177">
        <f t="shared" si="117"/>
        <v>4.5396000000000001</v>
      </c>
      <c r="BT177">
        <f t="shared" si="118"/>
        <v>4.5396000000000001</v>
      </c>
      <c r="BU177" s="38">
        <f t="shared" si="119"/>
        <v>23946.39</v>
      </c>
      <c r="BV177">
        <f t="shared" si="90"/>
        <v>0</v>
      </c>
    </row>
    <row r="178" spans="7:74" x14ac:dyDescent="0.25">
      <c r="G178">
        <f t="shared" si="120"/>
        <v>2188</v>
      </c>
      <c r="H178">
        <f t="shared" si="91"/>
        <v>2040</v>
      </c>
      <c r="I178" cm="1">
        <f t="array" ref="I178">IF(H178&gt;=MAX($D$3:$D$100),MAX($D$3:$D$100),IF(G178&lt;$D$3,$D$3,INDEX($D$3:$D$100,MATCH(G178,$D$3:$D$100)+1)))</f>
        <v>2040</v>
      </c>
      <c r="J178">
        <f t="shared" si="92"/>
        <v>6.8040000000000003E-2</v>
      </c>
      <c r="K178">
        <f t="shared" si="93"/>
        <v>6.8040000000000003E-2</v>
      </c>
      <c r="L178">
        <f t="shared" si="94"/>
        <v>6.8040000000000003E-2</v>
      </c>
      <c r="M178" s="38">
        <f t="shared" si="84"/>
        <v>358.911</v>
      </c>
      <c r="N178">
        <f t="shared" si="85"/>
        <v>0</v>
      </c>
      <c r="P178" s="1" t="str" cm="1">
        <f t="array" ref="P178">IF(INDEX(Utilities!178:178,$B$15)="","",INDEX(Utilities!178:178,$B$15))</f>
        <v/>
      </c>
      <c r="Q178" s="1" t="str" cm="1">
        <f t="array" ref="Q178">IF(INDEX(Utilities!178:178,$B$15 + 2)="","",INDEX(Utilities!178:178,$B$15 + 2))</f>
        <v/>
      </c>
      <c r="S178">
        <f t="shared" si="121"/>
        <v>2188</v>
      </c>
      <c r="T178">
        <f t="shared" si="95"/>
        <v>2040</v>
      </c>
      <c r="U178" cm="1">
        <f t="array" ref="U178">IF(T178&gt;=MAX($D$3:$D$100),MAX($D$3:$D$100),IF(S178&lt;$D$3,$D$3,INDEX($D$3:$D$100,MATCH(S178,$D$3:$D$100)+1)))</f>
        <v>2040</v>
      </c>
      <c r="V178">
        <f t="shared" si="96"/>
        <v>4.5720000000000003E-5</v>
      </c>
      <c r="W178">
        <f t="shared" si="97"/>
        <v>4.5720000000000003E-5</v>
      </c>
      <c r="X178">
        <f t="shared" si="98"/>
        <v>4.5720000000000003E-5</v>
      </c>
      <c r="Y178" s="38">
        <f t="shared" si="99"/>
        <v>0.24117300000000003</v>
      </c>
      <c r="Z178">
        <f t="shared" si="86"/>
        <v>0</v>
      </c>
      <c r="AE178">
        <f t="shared" si="122"/>
        <v>2188</v>
      </c>
      <c r="AF178">
        <f t="shared" si="100"/>
        <v>2040</v>
      </c>
      <c r="AG178" cm="1">
        <f t="array" ref="AG178">IF(AF178&gt;=MAX($D$3:$D$100),MAX($D$3:$D$100),IF(AE178&lt;$D$3,$D$3,INDEX($D$3:$D$100,MATCH(AE178,$D$3:$D$100)+1)))</f>
        <v>2040</v>
      </c>
      <c r="AH178">
        <f t="shared" si="101"/>
        <v>4.572E-4</v>
      </c>
      <c r="AI178">
        <f t="shared" si="102"/>
        <v>4.572E-4</v>
      </c>
      <c r="AJ178">
        <f t="shared" si="103"/>
        <v>4.572E-4</v>
      </c>
      <c r="AK178" s="38">
        <f t="shared" si="104"/>
        <v>2.4117299999999999</v>
      </c>
      <c r="AL178">
        <f t="shared" si="87"/>
        <v>0</v>
      </c>
      <c r="AN178" s="1" t="str" cm="1">
        <f t="array" ref="AN178">IF(INDEX(Utilities!178:178,$B$15)="","",INDEX(Utilities!178:178,$B$15))</f>
        <v/>
      </c>
      <c r="AO178" s="1" t="str" cm="1">
        <f t="array" ref="AO178">IF(INDEX(Utilities!178:178,$B$15 + 4)="","",INDEX(Utilities!178:178,$B$15 + 4))</f>
        <v/>
      </c>
      <c r="AQ178">
        <f t="shared" si="123"/>
        <v>2188</v>
      </c>
      <c r="AR178">
        <f t="shared" si="105"/>
        <v>2040</v>
      </c>
      <c r="AS178" cm="1">
        <f t="array" ref="AS178">IF(AR178&gt;=MAX($D$3:$D$100),MAX($D$3:$D$100),IF(AQ178&lt;$D$3,$D$3,INDEX($D$3:$D$100,MATCH(AQ178,$D$3:$D$100)+1)))</f>
        <v>2040</v>
      </c>
      <c r="AT178">
        <f t="shared" si="106"/>
        <v>9.6840000000000001E-5</v>
      </c>
      <c r="AU178">
        <f t="shared" si="107"/>
        <v>9.6840000000000001E-5</v>
      </c>
      <c r="AV178">
        <f t="shared" si="108"/>
        <v>9.6840000000000001E-5</v>
      </c>
      <c r="AW178" s="38">
        <f t="shared" si="109"/>
        <v>0.51083100000000004</v>
      </c>
      <c r="AX178">
        <f t="shared" si="88"/>
        <v>0</v>
      </c>
      <c r="AZ178" s="1" t="str" cm="1">
        <f t="array" ref="AZ178">IF(INDEX(Utilities!178:178,$B$15)="","",INDEX(Utilities!178:178,$B$15))</f>
        <v/>
      </c>
      <c r="BA178" s="1" t="str" cm="1">
        <f t="array" ref="BA178">IF(INDEX(Utilities!178:178,$B$15 + 5)="","",INDEX(Utilities!178:178,$B$15 + 5))</f>
        <v/>
      </c>
      <c r="BC178">
        <f t="shared" si="124"/>
        <v>2188</v>
      </c>
      <c r="BD178">
        <f t="shared" si="110"/>
        <v>2040</v>
      </c>
      <c r="BE178" cm="1">
        <f t="array" ref="BE178">IF(BD178&gt;=MAX($D$3:$D$100),MAX($D$3:$D$100),IF(BC178&lt;$D$3,$D$3,INDEX($D$3:$D$100,MATCH(BC178,$D$3:$D$100)+1)))</f>
        <v>2040</v>
      </c>
      <c r="BF178">
        <f t="shared" si="111"/>
        <v>0.61919999999999997</v>
      </c>
      <c r="BG178">
        <f t="shared" si="112"/>
        <v>0.61919999999999997</v>
      </c>
      <c r="BH178">
        <f t="shared" si="113"/>
        <v>0.61919999999999997</v>
      </c>
      <c r="BI178" s="38">
        <f t="shared" si="114"/>
        <v>3266.2799999999997</v>
      </c>
      <c r="BJ178">
        <f t="shared" si="89"/>
        <v>0</v>
      </c>
      <c r="BL178" s="1" t="str" cm="1">
        <f t="array" ref="BL178">IF(INDEX(Utilities!178:178,$B$15)="","",INDEX(Utilities!178:178,$B$15))</f>
        <v/>
      </c>
      <c r="BM178" s="1" t="str" cm="1">
        <f t="array" ref="BM178">IF(INDEX(Utilities!178:178,$B$15 + 6)="","",INDEX(Utilities!178:178,$B$15 + 6))</f>
        <v/>
      </c>
      <c r="BO178">
        <f t="shared" si="125"/>
        <v>2188</v>
      </c>
      <c r="BP178">
        <f t="shared" si="115"/>
        <v>2040</v>
      </c>
      <c r="BQ178" cm="1">
        <f t="array" ref="BQ178">IF(BP178&gt;=MAX($D$3:$D$100),MAX($D$3:$D$100),IF(BO178&lt;$D$3,$D$3,INDEX($D$3:$D$100,MATCH(BO178,$D$3:$D$100)+1)))</f>
        <v>2040</v>
      </c>
      <c r="BR178">
        <f t="shared" si="116"/>
        <v>4.5396000000000001</v>
      </c>
      <c r="BS178">
        <f t="shared" si="117"/>
        <v>4.5396000000000001</v>
      </c>
      <c r="BT178">
        <f t="shared" si="118"/>
        <v>4.5396000000000001</v>
      </c>
      <c r="BU178" s="38">
        <f t="shared" si="119"/>
        <v>23946.39</v>
      </c>
      <c r="BV178">
        <f t="shared" si="90"/>
        <v>0</v>
      </c>
    </row>
    <row r="179" spans="7:74" x14ac:dyDescent="0.25">
      <c r="G179">
        <f t="shared" si="120"/>
        <v>2189</v>
      </c>
      <c r="H179">
        <f t="shared" si="91"/>
        <v>2040</v>
      </c>
      <c r="I179" cm="1">
        <f t="array" ref="I179">IF(H179&gt;=MAX($D$3:$D$100),MAX($D$3:$D$100),IF(G179&lt;$D$3,$D$3,INDEX($D$3:$D$100,MATCH(G179,$D$3:$D$100)+1)))</f>
        <v>2040</v>
      </c>
      <c r="J179">
        <f t="shared" si="92"/>
        <v>6.8040000000000003E-2</v>
      </c>
      <c r="K179">
        <f t="shared" si="93"/>
        <v>6.8040000000000003E-2</v>
      </c>
      <c r="L179">
        <f t="shared" si="94"/>
        <v>6.8040000000000003E-2</v>
      </c>
      <c r="M179" s="38">
        <f t="shared" si="84"/>
        <v>358.911</v>
      </c>
      <c r="N179">
        <f t="shared" si="85"/>
        <v>0</v>
      </c>
      <c r="P179" s="1" t="str" cm="1">
        <f t="array" ref="P179">IF(INDEX(Utilities!179:179,$B$15)="","",INDEX(Utilities!179:179,$B$15))</f>
        <v/>
      </c>
      <c r="Q179" s="1" t="str" cm="1">
        <f t="array" ref="Q179">IF(INDEX(Utilities!179:179,$B$15 + 2)="","",INDEX(Utilities!179:179,$B$15 + 2))</f>
        <v/>
      </c>
      <c r="S179">
        <f t="shared" si="121"/>
        <v>2189</v>
      </c>
      <c r="T179">
        <f t="shared" si="95"/>
        <v>2040</v>
      </c>
      <c r="U179" cm="1">
        <f t="array" ref="U179">IF(T179&gt;=MAX($D$3:$D$100),MAX($D$3:$D$100),IF(S179&lt;$D$3,$D$3,INDEX($D$3:$D$100,MATCH(S179,$D$3:$D$100)+1)))</f>
        <v>2040</v>
      </c>
      <c r="V179">
        <f t="shared" si="96"/>
        <v>4.5720000000000003E-5</v>
      </c>
      <c r="W179">
        <f t="shared" si="97"/>
        <v>4.5720000000000003E-5</v>
      </c>
      <c r="X179">
        <f t="shared" si="98"/>
        <v>4.5720000000000003E-5</v>
      </c>
      <c r="Y179" s="38">
        <f t="shared" si="99"/>
        <v>0.24117300000000003</v>
      </c>
      <c r="Z179">
        <f t="shared" si="86"/>
        <v>0</v>
      </c>
      <c r="AE179">
        <f t="shared" si="122"/>
        <v>2189</v>
      </c>
      <c r="AF179">
        <f t="shared" si="100"/>
        <v>2040</v>
      </c>
      <c r="AG179" cm="1">
        <f t="array" ref="AG179">IF(AF179&gt;=MAX($D$3:$D$100),MAX($D$3:$D$100),IF(AE179&lt;$D$3,$D$3,INDEX($D$3:$D$100,MATCH(AE179,$D$3:$D$100)+1)))</f>
        <v>2040</v>
      </c>
      <c r="AH179">
        <f t="shared" si="101"/>
        <v>4.572E-4</v>
      </c>
      <c r="AI179">
        <f t="shared" si="102"/>
        <v>4.572E-4</v>
      </c>
      <c r="AJ179">
        <f t="shared" si="103"/>
        <v>4.572E-4</v>
      </c>
      <c r="AK179" s="38">
        <f t="shared" si="104"/>
        <v>2.4117299999999999</v>
      </c>
      <c r="AL179">
        <f t="shared" si="87"/>
        <v>0</v>
      </c>
      <c r="AN179" s="1" t="str" cm="1">
        <f t="array" ref="AN179">IF(INDEX(Utilities!179:179,$B$15)="","",INDEX(Utilities!179:179,$B$15))</f>
        <v/>
      </c>
      <c r="AO179" s="1" t="str" cm="1">
        <f t="array" ref="AO179">IF(INDEX(Utilities!179:179,$B$15 + 4)="","",INDEX(Utilities!179:179,$B$15 + 4))</f>
        <v/>
      </c>
      <c r="AQ179">
        <f t="shared" si="123"/>
        <v>2189</v>
      </c>
      <c r="AR179">
        <f t="shared" si="105"/>
        <v>2040</v>
      </c>
      <c r="AS179" cm="1">
        <f t="array" ref="AS179">IF(AR179&gt;=MAX($D$3:$D$100),MAX($D$3:$D$100),IF(AQ179&lt;$D$3,$D$3,INDEX($D$3:$D$100,MATCH(AQ179,$D$3:$D$100)+1)))</f>
        <v>2040</v>
      </c>
      <c r="AT179">
        <f t="shared" si="106"/>
        <v>9.6840000000000001E-5</v>
      </c>
      <c r="AU179">
        <f t="shared" si="107"/>
        <v>9.6840000000000001E-5</v>
      </c>
      <c r="AV179">
        <f t="shared" si="108"/>
        <v>9.6840000000000001E-5</v>
      </c>
      <c r="AW179" s="38">
        <f t="shared" si="109"/>
        <v>0.51083100000000004</v>
      </c>
      <c r="AX179">
        <f t="shared" si="88"/>
        <v>0</v>
      </c>
      <c r="AZ179" s="1" t="str" cm="1">
        <f t="array" ref="AZ179">IF(INDEX(Utilities!179:179,$B$15)="","",INDEX(Utilities!179:179,$B$15))</f>
        <v/>
      </c>
      <c r="BA179" s="1" t="str" cm="1">
        <f t="array" ref="BA179">IF(INDEX(Utilities!179:179,$B$15 + 5)="","",INDEX(Utilities!179:179,$B$15 + 5))</f>
        <v/>
      </c>
      <c r="BC179">
        <f t="shared" si="124"/>
        <v>2189</v>
      </c>
      <c r="BD179">
        <f t="shared" si="110"/>
        <v>2040</v>
      </c>
      <c r="BE179" cm="1">
        <f t="array" ref="BE179">IF(BD179&gt;=MAX($D$3:$D$100),MAX($D$3:$D$100),IF(BC179&lt;$D$3,$D$3,INDEX($D$3:$D$100,MATCH(BC179,$D$3:$D$100)+1)))</f>
        <v>2040</v>
      </c>
      <c r="BF179">
        <f t="shared" si="111"/>
        <v>0.61919999999999997</v>
      </c>
      <c r="BG179">
        <f t="shared" si="112"/>
        <v>0.61919999999999997</v>
      </c>
      <c r="BH179">
        <f t="shared" si="113"/>
        <v>0.61919999999999997</v>
      </c>
      <c r="BI179" s="38">
        <f t="shared" si="114"/>
        <v>3266.2799999999997</v>
      </c>
      <c r="BJ179">
        <f t="shared" si="89"/>
        <v>0</v>
      </c>
      <c r="BL179" s="1" t="str" cm="1">
        <f t="array" ref="BL179">IF(INDEX(Utilities!179:179,$B$15)="","",INDEX(Utilities!179:179,$B$15))</f>
        <v/>
      </c>
      <c r="BM179" s="1" t="str" cm="1">
        <f t="array" ref="BM179">IF(INDEX(Utilities!179:179,$B$15 + 6)="","",INDEX(Utilities!179:179,$B$15 + 6))</f>
        <v/>
      </c>
      <c r="BO179">
        <f t="shared" si="125"/>
        <v>2189</v>
      </c>
      <c r="BP179">
        <f t="shared" si="115"/>
        <v>2040</v>
      </c>
      <c r="BQ179" cm="1">
        <f t="array" ref="BQ179">IF(BP179&gt;=MAX($D$3:$D$100),MAX($D$3:$D$100),IF(BO179&lt;$D$3,$D$3,INDEX($D$3:$D$100,MATCH(BO179,$D$3:$D$100)+1)))</f>
        <v>2040</v>
      </c>
      <c r="BR179">
        <f t="shared" si="116"/>
        <v>4.5396000000000001</v>
      </c>
      <c r="BS179">
        <f t="shared" si="117"/>
        <v>4.5396000000000001</v>
      </c>
      <c r="BT179">
        <f t="shared" si="118"/>
        <v>4.5396000000000001</v>
      </c>
      <c r="BU179" s="38">
        <f t="shared" si="119"/>
        <v>23946.39</v>
      </c>
      <c r="BV179">
        <f t="shared" si="90"/>
        <v>0</v>
      </c>
    </row>
    <row r="180" spans="7:74" x14ac:dyDescent="0.25">
      <c r="G180">
        <f t="shared" si="120"/>
        <v>2190</v>
      </c>
      <c r="H180">
        <f t="shared" si="91"/>
        <v>2040</v>
      </c>
      <c r="I180" cm="1">
        <f t="array" ref="I180">IF(H180&gt;=MAX($D$3:$D$100),MAX($D$3:$D$100),IF(G180&lt;$D$3,$D$3,INDEX($D$3:$D$100,MATCH(G180,$D$3:$D$100)+1)))</f>
        <v>2040</v>
      </c>
      <c r="J180">
        <f t="shared" si="92"/>
        <v>6.8040000000000003E-2</v>
      </c>
      <c r="K180">
        <f t="shared" si="93"/>
        <v>6.8040000000000003E-2</v>
      </c>
      <c r="L180">
        <f t="shared" si="94"/>
        <v>6.8040000000000003E-2</v>
      </c>
      <c r="M180" s="38">
        <f t="shared" si="84"/>
        <v>358.911</v>
      </c>
      <c r="N180">
        <f t="shared" si="85"/>
        <v>0</v>
      </c>
      <c r="P180" s="1" t="str" cm="1">
        <f t="array" ref="P180">IF(INDEX(Utilities!180:180,$B$15)="","",INDEX(Utilities!180:180,$B$15))</f>
        <v/>
      </c>
      <c r="Q180" s="1" t="str" cm="1">
        <f t="array" ref="Q180">IF(INDEX(Utilities!180:180,$B$15 + 2)="","",INDEX(Utilities!180:180,$B$15 + 2))</f>
        <v/>
      </c>
      <c r="S180">
        <f t="shared" si="121"/>
        <v>2190</v>
      </c>
      <c r="T180">
        <f t="shared" si="95"/>
        <v>2040</v>
      </c>
      <c r="U180" cm="1">
        <f t="array" ref="U180">IF(T180&gt;=MAX($D$3:$D$100),MAX($D$3:$D$100),IF(S180&lt;$D$3,$D$3,INDEX($D$3:$D$100,MATCH(S180,$D$3:$D$100)+1)))</f>
        <v>2040</v>
      </c>
      <c r="V180">
        <f t="shared" si="96"/>
        <v>4.5720000000000003E-5</v>
      </c>
      <c r="W180">
        <f t="shared" si="97"/>
        <v>4.5720000000000003E-5</v>
      </c>
      <c r="X180">
        <f t="shared" si="98"/>
        <v>4.5720000000000003E-5</v>
      </c>
      <c r="Y180" s="38">
        <f t="shared" si="99"/>
        <v>0.24117300000000003</v>
      </c>
      <c r="Z180">
        <f t="shared" si="86"/>
        <v>0</v>
      </c>
      <c r="AE180">
        <f t="shared" si="122"/>
        <v>2190</v>
      </c>
      <c r="AF180">
        <f t="shared" si="100"/>
        <v>2040</v>
      </c>
      <c r="AG180" cm="1">
        <f t="array" ref="AG180">IF(AF180&gt;=MAX($D$3:$D$100),MAX($D$3:$D$100),IF(AE180&lt;$D$3,$D$3,INDEX($D$3:$D$100,MATCH(AE180,$D$3:$D$100)+1)))</f>
        <v>2040</v>
      </c>
      <c r="AH180">
        <f t="shared" si="101"/>
        <v>4.572E-4</v>
      </c>
      <c r="AI180">
        <f t="shared" si="102"/>
        <v>4.572E-4</v>
      </c>
      <c r="AJ180">
        <f t="shared" si="103"/>
        <v>4.572E-4</v>
      </c>
      <c r="AK180" s="38">
        <f t="shared" si="104"/>
        <v>2.4117299999999999</v>
      </c>
      <c r="AL180">
        <f t="shared" si="87"/>
        <v>0</v>
      </c>
      <c r="AN180" s="1" t="str" cm="1">
        <f t="array" ref="AN180">IF(INDEX(Utilities!180:180,$B$15)="","",INDEX(Utilities!180:180,$B$15))</f>
        <v/>
      </c>
      <c r="AO180" s="1" t="str" cm="1">
        <f t="array" ref="AO180">IF(INDEX(Utilities!180:180,$B$15 + 4)="","",INDEX(Utilities!180:180,$B$15 + 4))</f>
        <v/>
      </c>
      <c r="AQ180">
        <f t="shared" si="123"/>
        <v>2190</v>
      </c>
      <c r="AR180">
        <f t="shared" si="105"/>
        <v>2040</v>
      </c>
      <c r="AS180" cm="1">
        <f t="array" ref="AS180">IF(AR180&gt;=MAX($D$3:$D$100),MAX($D$3:$D$100),IF(AQ180&lt;$D$3,$D$3,INDEX($D$3:$D$100,MATCH(AQ180,$D$3:$D$100)+1)))</f>
        <v>2040</v>
      </c>
      <c r="AT180">
        <f t="shared" si="106"/>
        <v>9.6840000000000001E-5</v>
      </c>
      <c r="AU180">
        <f t="shared" si="107"/>
        <v>9.6840000000000001E-5</v>
      </c>
      <c r="AV180">
        <f t="shared" si="108"/>
        <v>9.6840000000000001E-5</v>
      </c>
      <c r="AW180" s="38">
        <f t="shared" si="109"/>
        <v>0.51083100000000004</v>
      </c>
      <c r="AX180">
        <f t="shared" si="88"/>
        <v>0</v>
      </c>
      <c r="AZ180" s="1" t="str" cm="1">
        <f t="array" ref="AZ180">IF(INDEX(Utilities!180:180,$B$15)="","",INDEX(Utilities!180:180,$B$15))</f>
        <v/>
      </c>
      <c r="BA180" s="1" t="str" cm="1">
        <f t="array" ref="BA180">IF(INDEX(Utilities!180:180,$B$15 + 5)="","",INDEX(Utilities!180:180,$B$15 + 5))</f>
        <v/>
      </c>
      <c r="BC180">
        <f t="shared" si="124"/>
        <v>2190</v>
      </c>
      <c r="BD180">
        <f t="shared" si="110"/>
        <v>2040</v>
      </c>
      <c r="BE180" cm="1">
        <f t="array" ref="BE180">IF(BD180&gt;=MAX($D$3:$D$100),MAX($D$3:$D$100),IF(BC180&lt;$D$3,$D$3,INDEX($D$3:$D$100,MATCH(BC180,$D$3:$D$100)+1)))</f>
        <v>2040</v>
      </c>
      <c r="BF180">
        <f t="shared" si="111"/>
        <v>0.61919999999999997</v>
      </c>
      <c r="BG180">
        <f t="shared" si="112"/>
        <v>0.61919999999999997</v>
      </c>
      <c r="BH180">
        <f t="shared" si="113"/>
        <v>0.61919999999999997</v>
      </c>
      <c r="BI180" s="38">
        <f t="shared" si="114"/>
        <v>3266.2799999999997</v>
      </c>
      <c r="BJ180">
        <f t="shared" si="89"/>
        <v>0</v>
      </c>
      <c r="BL180" s="1" t="str" cm="1">
        <f t="array" ref="BL180">IF(INDEX(Utilities!180:180,$B$15)="","",INDEX(Utilities!180:180,$B$15))</f>
        <v/>
      </c>
      <c r="BM180" s="1" t="str" cm="1">
        <f t="array" ref="BM180">IF(INDEX(Utilities!180:180,$B$15 + 6)="","",INDEX(Utilities!180:180,$B$15 + 6))</f>
        <v/>
      </c>
      <c r="BO180">
        <f t="shared" si="125"/>
        <v>2190</v>
      </c>
      <c r="BP180">
        <f t="shared" si="115"/>
        <v>2040</v>
      </c>
      <c r="BQ180" cm="1">
        <f t="array" ref="BQ180">IF(BP180&gt;=MAX($D$3:$D$100),MAX($D$3:$D$100),IF(BO180&lt;$D$3,$D$3,INDEX($D$3:$D$100,MATCH(BO180,$D$3:$D$100)+1)))</f>
        <v>2040</v>
      </c>
      <c r="BR180">
        <f t="shared" si="116"/>
        <v>4.5396000000000001</v>
      </c>
      <c r="BS180">
        <f t="shared" si="117"/>
        <v>4.5396000000000001</v>
      </c>
      <c r="BT180">
        <f t="shared" si="118"/>
        <v>4.5396000000000001</v>
      </c>
      <c r="BU180" s="38">
        <f t="shared" si="119"/>
        <v>23946.39</v>
      </c>
      <c r="BV180">
        <f t="shared" si="90"/>
        <v>0</v>
      </c>
    </row>
    <row r="181" spans="7:74" x14ac:dyDescent="0.25">
      <c r="G181">
        <f t="shared" si="120"/>
        <v>2191</v>
      </c>
      <c r="H181">
        <f t="shared" si="91"/>
        <v>2040</v>
      </c>
      <c r="I181" cm="1">
        <f t="array" ref="I181">IF(H181&gt;=MAX($D$3:$D$100),MAX($D$3:$D$100),IF(G181&lt;$D$3,$D$3,INDEX($D$3:$D$100,MATCH(G181,$D$3:$D$100)+1)))</f>
        <v>2040</v>
      </c>
      <c r="J181">
        <f t="shared" si="92"/>
        <v>6.8040000000000003E-2</v>
      </c>
      <c r="K181">
        <f t="shared" si="93"/>
        <v>6.8040000000000003E-2</v>
      </c>
      <c r="L181">
        <f t="shared" si="94"/>
        <v>6.8040000000000003E-2</v>
      </c>
      <c r="M181" s="38">
        <f t="shared" si="84"/>
        <v>358.911</v>
      </c>
      <c r="N181">
        <f t="shared" si="85"/>
        <v>0</v>
      </c>
      <c r="P181" s="1" t="str" cm="1">
        <f t="array" ref="P181">IF(INDEX(Utilities!181:181,$B$15)="","",INDEX(Utilities!181:181,$B$15))</f>
        <v/>
      </c>
      <c r="Q181" s="1" t="str" cm="1">
        <f t="array" ref="Q181">IF(INDEX(Utilities!181:181,$B$15 + 2)="","",INDEX(Utilities!181:181,$B$15 + 2))</f>
        <v/>
      </c>
      <c r="S181">
        <f t="shared" si="121"/>
        <v>2191</v>
      </c>
      <c r="T181">
        <f t="shared" si="95"/>
        <v>2040</v>
      </c>
      <c r="U181" cm="1">
        <f t="array" ref="U181">IF(T181&gt;=MAX($D$3:$D$100),MAX($D$3:$D$100),IF(S181&lt;$D$3,$D$3,INDEX($D$3:$D$100,MATCH(S181,$D$3:$D$100)+1)))</f>
        <v>2040</v>
      </c>
      <c r="V181">
        <f t="shared" si="96"/>
        <v>4.5720000000000003E-5</v>
      </c>
      <c r="W181">
        <f t="shared" si="97"/>
        <v>4.5720000000000003E-5</v>
      </c>
      <c r="X181">
        <f t="shared" si="98"/>
        <v>4.5720000000000003E-5</v>
      </c>
      <c r="Y181" s="38">
        <f t="shared" si="99"/>
        <v>0.24117300000000003</v>
      </c>
      <c r="Z181">
        <f t="shared" si="86"/>
        <v>0</v>
      </c>
      <c r="AE181">
        <f t="shared" si="122"/>
        <v>2191</v>
      </c>
      <c r="AF181">
        <f t="shared" si="100"/>
        <v>2040</v>
      </c>
      <c r="AG181" cm="1">
        <f t="array" ref="AG181">IF(AF181&gt;=MAX($D$3:$D$100),MAX($D$3:$D$100),IF(AE181&lt;$D$3,$D$3,INDEX($D$3:$D$100,MATCH(AE181,$D$3:$D$100)+1)))</f>
        <v>2040</v>
      </c>
      <c r="AH181">
        <f t="shared" si="101"/>
        <v>4.572E-4</v>
      </c>
      <c r="AI181">
        <f t="shared" si="102"/>
        <v>4.572E-4</v>
      </c>
      <c r="AJ181">
        <f t="shared" si="103"/>
        <v>4.572E-4</v>
      </c>
      <c r="AK181" s="38">
        <f t="shared" si="104"/>
        <v>2.4117299999999999</v>
      </c>
      <c r="AL181">
        <f t="shared" si="87"/>
        <v>0</v>
      </c>
      <c r="AN181" s="1" t="str" cm="1">
        <f t="array" ref="AN181">IF(INDEX(Utilities!181:181,$B$15)="","",INDEX(Utilities!181:181,$B$15))</f>
        <v/>
      </c>
      <c r="AO181" s="1" t="str" cm="1">
        <f t="array" ref="AO181">IF(INDEX(Utilities!181:181,$B$15 + 4)="","",INDEX(Utilities!181:181,$B$15 + 4))</f>
        <v/>
      </c>
      <c r="AQ181">
        <f t="shared" si="123"/>
        <v>2191</v>
      </c>
      <c r="AR181">
        <f t="shared" si="105"/>
        <v>2040</v>
      </c>
      <c r="AS181" cm="1">
        <f t="array" ref="AS181">IF(AR181&gt;=MAX($D$3:$D$100),MAX($D$3:$D$100),IF(AQ181&lt;$D$3,$D$3,INDEX($D$3:$D$100,MATCH(AQ181,$D$3:$D$100)+1)))</f>
        <v>2040</v>
      </c>
      <c r="AT181">
        <f t="shared" si="106"/>
        <v>9.6840000000000001E-5</v>
      </c>
      <c r="AU181">
        <f t="shared" si="107"/>
        <v>9.6840000000000001E-5</v>
      </c>
      <c r="AV181">
        <f t="shared" si="108"/>
        <v>9.6840000000000001E-5</v>
      </c>
      <c r="AW181" s="38">
        <f t="shared" si="109"/>
        <v>0.51083100000000004</v>
      </c>
      <c r="AX181">
        <f t="shared" si="88"/>
        <v>0</v>
      </c>
      <c r="AZ181" s="1" t="str" cm="1">
        <f t="array" ref="AZ181">IF(INDEX(Utilities!181:181,$B$15)="","",INDEX(Utilities!181:181,$B$15))</f>
        <v/>
      </c>
      <c r="BA181" s="1" t="str" cm="1">
        <f t="array" ref="BA181">IF(INDEX(Utilities!181:181,$B$15 + 5)="","",INDEX(Utilities!181:181,$B$15 + 5))</f>
        <v/>
      </c>
      <c r="BC181">
        <f t="shared" si="124"/>
        <v>2191</v>
      </c>
      <c r="BD181">
        <f t="shared" si="110"/>
        <v>2040</v>
      </c>
      <c r="BE181" cm="1">
        <f t="array" ref="BE181">IF(BD181&gt;=MAX($D$3:$D$100),MAX($D$3:$D$100),IF(BC181&lt;$D$3,$D$3,INDEX($D$3:$D$100,MATCH(BC181,$D$3:$D$100)+1)))</f>
        <v>2040</v>
      </c>
      <c r="BF181">
        <f t="shared" si="111"/>
        <v>0.61919999999999997</v>
      </c>
      <c r="BG181">
        <f t="shared" si="112"/>
        <v>0.61919999999999997</v>
      </c>
      <c r="BH181">
        <f t="shared" si="113"/>
        <v>0.61919999999999997</v>
      </c>
      <c r="BI181" s="38">
        <f t="shared" si="114"/>
        <v>3266.2799999999997</v>
      </c>
      <c r="BJ181">
        <f t="shared" si="89"/>
        <v>0</v>
      </c>
      <c r="BL181" s="1" t="str" cm="1">
        <f t="array" ref="BL181">IF(INDEX(Utilities!181:181,$B$15)="","",INDEX(Utilities!181:181,$B$15))</f>
        <v/>
      </c>
      <c r="BM181" s="1" t="str" cm="1">
        <f t="array" ref="BM181">IF(INDEX(Utilities!181:181,$B$15 + 6)="","",INDEX(Utilities!181:181,$B$15 + 6))</f>
        <v/>
      </c>
      <c r="BO181">
        <f t="shared" si="125"/>
        <v>2191</v>
      </c>
      <c r="BP181">
        <f t="shared" si="115"/>
        <v>2040</v>
      </c>
      <c r="BQ181" cm="1">
        <f t="array" ref="BQ181">IF(BP181&gt;=MAX($D$3:$D$100),MAX($D$3:$D$100),IF(BO181&lt;$D$3,$D$3,INDEX($D$3:$D$100,MATCH(BO181,$D$3:$D$100)+1)))</f>
        <v>2040</v>
      </c>
      <c r="BR181">
        <f t="shared" si="116"/>
        <v>4.5396000000000001</v>
      </c>
      <c r="BS181">
        <f t="shared" si="117"/>
        <v>4.5396000000000001</v>
      </c>
      <c r="BT181">
        <f t="shared" si="118"/>
        <v>4.5396000000000001</v>
      </c>
      <c r="BU181" s="38">
        <f t="shared" si="119"/>
        <v>23946.39</v>
      </c>
      <c r="BV181">
        <f t="shared" si="90"/>
        <v>0</v>
      </c>
    </row>
    <row r="182" spans="7:74" x14ac:dyDescent="0.25">
      <c r="G182">
        <f t="shared" si="120"/>
        <v>2192</v>
      </c>
      <c r="H182">
        <f t="shared" si="91"/>
        <v>2040</v>
      </c>
      <c r="I182" cm="1">
        <f t="array" ref="I182">IF(H182&gt;=MAX($D$3:$D$100),MAX($D$3:$D$100),IF(G182&lt;$D$3,$D$3,INDEX($D$3:$D$100,MATCH(G182,$D$3:$D$100)+1)))</f>
        <v>2040</v>
      </c>
      <c r="J182">
        <f t="shared" si="92"/>
        <v>6.8040000000000003E-2</v>
      </c>
      <c r="K182">
        <f t="shared" si="93"/>
        <v>6.8040000000000003E-2</v>
      </c>
      <c r="L182">
        <f t="shared" si="94"/>
        <v>6.8040000000000003E-2</v>
      </c>
      <c r="M182" s="38">
        <f t="shared" si="84"/>
        <v>358.911</v>
      </c>
      <c r="N182">
        <f t="shared" si="85"/>
        <v>0</v>
      </c>
      <c r="P182" s="1" t="str" cm="1">
        <f t="array" ref="P182">IF(INDEX(Utilities!182:182,$B$15)="","",INDEX(Utilities!182:182,$B$15))</f>
        <v/>
      </c>
      <c r="Q182" s="1" t="str" cm="1">
        <f t="array" ref="Q182">IF(INDEX(Utilities!182:182,$B$15 + 2)="","",INDEX(Utilities!182:182,$B$15 + 2))</f>
        <v/>
      </c>
      <c r="S182">
        <f t="shared" si="121"/>
        <v>2192</v>
      </c>
      <c r="T182">
        <f t="shared" si="95"/>
        <v>2040</v>
      </c>
      <c r="U182" cm="1">
        <f t="array" ref="U182">IF(T182&gt;=MAX($D$3:$D$100),MAX($D$3:$D$100),IF(S182&lt;$D$3,$D$3,INDEX($D$3:$D$100,MATCH(S182,$D$3:$D$100)+1)))</f>
        <v>2040</v>
      </c>
      <c r="V182">
        <f t="shared" si="96"/>
        <v>4.5720000000000003E-5</v>
      </c>
      <c r="W182">
        <f t="shared" si="97"/>
        <v>4.5720000000000003E-5</v>
      </c>
      <c r="X182">
        <f t="shared" si="98"/>
        <v>4.5720000000000003E-5</v>
      </c>
      <c r="Y182" s="38">
        <f t="shared" si="99"/>
        <v>0.24117300000000003</v>
      </c>
      <c r="Z182">
        <f t="shared" si="86"/>
        <v>0</v>
      </c>
      <c r="AE182">
        <f t="shared" si="122"/>
        <v>2192</v>
      </c>
      <c r="AF182">
        <f t="shared" si="100"/>
        <v>2040</v>
      </c>
      <c r="AG182" cm="1">
        <f t="array" ref="AG182">IF(AF182&gt;=MAX($D$3:$D$100),MAX($D$3:$D$100),IF(AE182&lt;$D$3,$D$3,INDEX($D$3:$D$100,MATCH(AE182,$D$3:$D$100)+1)))</f>
        <v>2040</v>
      </c>
      <c r="AH182">
        <f t="shared" si="101"/>
        <v>4.572E-4</v>
      </c>
      <c r="AI182">
        <f t="shared" si="102"/>
        <v>4.572E-4</v>
      </c>
      <c r="AJ182">
        <f t="shared" si="103"/>
        <v>4.572E-4</v>
      </c>
      <c r="AK182" s="38">
        <f t="shared" si="104"/>
        <v>2.4117299999999999</v>
      </c>
      <c r="AL182">
        <f t="shared" si="87"/>
        <v>0</v>
      </c>
      <c r="AN182" s="1" t="str" cm="1">
        <f t="array" ref="AN182">IF(INDEX(Utilities!182:182,$B$15)="","",INDEX(Utilities!182:182,$B$15))</f>
        <v/>
      </c>
      <c r="AO182" s="1" t="str" cm="1">
        <f t="array" ref="AO182">IF(INDEX(Utilities!182:182,$B$15 + 4)="","",INDEX(Utilities!182:182,$B$15 + 4))</f>
        <v/>
      </c>
      <c r="AQ182">
        <f t="shared" si="123"/>
        <v>2192</v>
      </c>
      <c r="AR182">
        <f t="shared" si="105"/>
        <v>2040</v>
      </c>
      <c r="AS182" cm="1">
        <f t="array" ref="AS182">IF(AR182&gt;=MAX($D$3:$D$100),MAX($D$3:$D$100),IF(AQ182&lt;$D$3,$D$3,INDEX($D$3:$D$100,MATCH(AQ182,$D$3:$D$100)+1)))</f>
        <v>2040</v>
      </c>
      <c r="AT182">
        <f t="shared" si="106"/>
        <v>9.6840000000000001E-5</v>
      </c>
      <c r="AU182">
        <f t="shared" si="107"/>
        <v>9.6840000000000001E-5</v>
      </c>
      <c r="AV182">
        <f t="shared" si="108"/>
        <v>9.6840000000000001E-5</v>
      </c>
      <c r="AW182" s="38">
        <f t="shared" si="109"/>
        <v>0.51083100000000004</v>
      </c>
      <c r="AX182">
        <f t="shared" si="88"/>
        <v>0</v>
      </c>
      <c r="AZ182" s="1" t="str" cm="1">
        <f t="array" ref="AZ182">IF(INDEX(Utilities!182:182,$B$15)="","",INDEX(Utilities!182:182,$B$15))</f>
        <v/>
      </c>
      <c r="BA182" s="1" t="str" cm="1">
        <f t="array" ref="BA182">IF(INDEX(Utilities!182:182,$B$15 + 5)="","",INDEX(Utilities!182:182,$B$15 + 5))</f>
        <v/>
      </c>
      <c r="BC182">
        <f t="shared" si="124"/>
        <v>2192</v>
      </c>
      <c r="BD182">
        <f t="shared" si="110"/>
        <v>2040</v>
      </c>
      <c r="BE182" cm="1">
        <f t="array" ref="BE182">IF(BD182&gt;=MAX($D$3:$D$100),MAX($D$3:$D$100),IF(BC182&lt;$D$3,$D$3,INDEX($D$3:$D$100,MATCH(BC182,$D$3:$D$100)+1)))</f>
        <v>2040</v>
      </c>
      <c r="BF182">
        <f t="shared" si="111"/>
        <v>0.61919999999999997</v>
      </c>
      <c r="BG182">
        <f t="shared" si="112"/>
        <v>0.61919999999999997</v>
      </c>
      <c r="BH182">
        <f t="shared" si="113"/>
        <v>0.61919999999999997</v>
      </c>
      <c r="BI182" s="38">
        <f t="shared" si="114"/>
        <v>3266.2799999999997</v>
      </c>
      <c r="BJ182">
        <f t="shared" si="89"/>
        <v>0</v>
      </c>
      <c r="BL182" s="1" t="str" cm="1">
        <f t="array" ref="BL182">IF(INDEX(Utilities!182:182,$B$15)="","",INDEX(Utilities!182:182,$B$15))</f>
        <v/>
      </c>
      <c r="BM182" s="1" t="str" cm="1">
        <f t="array" ref="BM182">IF(INDEX(Utilities!182:182,$B$15 + 6)="","",INDEX(Utilities!182:182,$B$15 + 6))</f>
        <v/>
      </c>
      <c r="BO182">
        <f t="shared" si="125"/>
        <v>2192</v>
      </c>
      <c r="BP182">
        <f t="shared" si="115"/>
        <v>2040</v>
      </c>
      <c r="BQ182" cm="1">
        <f t="array" ref="BQ182">IF(BP182&gt;=MAX($D$3:$D$100),MAX($D$3:$D$100),IF(BO182&lt;$D$3,$D$3,INDEX($D$3:$D$100,MATCH(BO182,$D$3:$D$100)+1)))</f>
        <v>2040</v>
      </c>
      <c r="BR182">
        <f t="shared" si="116"/>
        <v>4.5396000000000001</v>
      </c>
      <c r="BS182">
        <f t="shared" si="117"/>
        <v>4.5396000000000001</v>
      </c>
      <c r="BT182">
        <f t="shared" si="118"/>
        <v>4.5396000000000001</v>
      </c>
      <c r="BU182" s="38">
        <f t="shared" si="119"/>
        <v>23946.39</v>
      </c>
      <c r="BV182">
        <f t="shared" si="90"/>
        <v>0</v>
      </c>
    </row>
    <row r="183" spans="7:74" x14ac:dyDescent="0.25">
      <c r="G183">
        <f t="shared" si="120"/>
        <v>2193</v>
      </c>
      <c r="H183">
        <f t="shared" si="91"/>
        <v>2040</v>
      </c>
      <c r="I183" cm="1">
        <f t="array" ref="I183">IF(H183&gt;=MAX($D$3:$D$100),MAX($D$3:$D$100),IF(G183&lt;$D$3,$D$3,INDEX($D$3:$D$100,MATCH(G183,$D$3:$D$100)+1)))</f>
        <v>2040</v>
      </c>
      <c r="J183">
        <f t="shared" si="92"/>
        <v>6.8040000000000003E-2</v>
      </c>
      <c r="K183">
        <f t="shared" si="93"/>
        <v>6.8040000000000003E-2</v>
      </c>
      <c r="L183">
        <f t="shared" si="94"/>
        <v>6.8040000000000003E-2</v>
      </c>
      <c r="M183" s="38">
        <f t="shared" si="84"/>
        <v>358.911</v>
      </c>
      <c r="N183">
        <f t="shared" si="85"/>
        <v>0</v>
      </c>
      <c r="P183" s="1" t="str" cm="1">
        <f t="array" ref="P183">IF(INDEX(Utilities!183:183,$B$15)="","",INDEX(Utilities!183:183,$B$15))</f>
        <v/>
      </c>
      <c r="Q183" s="1" t="str" cm="1">
        <f t="array" ref="Q183">IF(INDEX(Utilities!183:183,$B$15 + 2)="","",INDEX(Utilities!183:183,$B$15 + 2))</f>
        <v/>
      </c>
      <c r="S183">
        <f t="shared" si="121"/>
        <v>2193</v>
      </c>
      <c r="T183">
        <f t="shared" si="95"/>
        <v>2040</v>
      </c>
      <c r="U183" cm="1">
        <f t="array" ref="U183">IF(T183&gt;=MAX($D$3:$D$100),MAX($D$3:$D$100),IF(S183&lt;$D$3,$D$3,INDEX($D$3:$D$100,MATCH(S183,$D$3:$D$100)+1)))</f>
        <v>2040</v>
      </c>
      <c r="V183">
        <f t="shared" si="96"/>
        <v>4.5720000000000003E-5</v>
      </c>
      <c r="W183">
        <f t="shared" si="97"/>
        <v>4.5720000000000003E-5</v>
      </c>
      <c r="X183">
        <f t="shared" si="98"/>
        <v>4.5720000000000003E-5</v>
      </c>
      <c r="Y183" s="38">
        <f t="shared" si="99"/>
        <v>0.24117300000000003</v>
      </c>
      <c r="Z183">
        <f t="shared" si="86"/>
        <v>0</v>
      </c>
      <c r="AE183">
        <f t="shared" si="122"/>
        <v>2193</v>
      </c>
      <c r="AF183">
        <f t="shared" si="100"/>
        <v>2040</v>
      </c>
      <c r="AG183" cm="1">
        <f t="array" ref="AG183">IF(AF183&gt;=MAX($D$3:$D$100),MAX($D$3:$D$100),IF(AE183&lt;$D$3,$D$3,INDEX($D$3:$D$100,MATCH(AE183,$D$3:$D$100)+1)))</f>
        <v>2040</v>
      </c>
      <c r="AH183">
        <f t="shared" si="101"/>
        <v>4.572E-4</v>
      </c>
      <c r="AI183">
        <f t="shared" si="102"/>
        <v>4.572E-4</v>
      </c>
      <c r="AJ183">
        <f t="shared" si="103"/>
        <v>4.572E-4</v>
      </c>
      <c r="AK183" s="38">
        <f t="shared" si="104"/>
        <v>2.4117299999999999</v>
      </c>
      <c r="AL183">
        <f t="shared" si="87"/>
        <v>0</v>
      </c>
      <c r="AN183" s="1" t="str" cm="1">
        <f t="array" ref="AN183">IF(INDEX(Utilities!183:183,$B$15)="","",INDEX(Utilities!183:183,$B$15))</f>
        <v/>
      </c>
      <c r="AO183" s="1" t="str" cm="1">
        <f t="array" ref="AO183">IF(INDEX(Utilities!183:183,$B$15 + 4)="","",INDEX(Utilities!183:183,$B$15 + 4))</f>
        <v/>
      </c>
      <c r="AQ183">
        <f t="shared" si="123"/>
        <v>2193</v>
      </c>
      <c r="AR183">
        <f t="shared" si="105"/>
        <v>2040</v>
      </c>
      <c r="AS183" cm="1">
        <f t="array" ref="AS183">IF(AR183&gt;=MAX($D$3:$D$100),MAX($D$3:$D$100),IF(AQ183&lt;$D$3,$D$3,INDEX($D$3:$D$100,MATCH(AQ183,$D$3:$D$100)+1)))</f>
        <v>2040</v>
      </c>
      <c r="AT183">
        <f t="shared" si="106"/>
        <v>9.6840000000000001E-5</v>
      </c>
      <c r="AU183">
        <f t="shared" si="107"/>
        <v>9.6840000000000001E-5</v>
      </c>
      <c r="AV183">
        <f t="shared" si="108"/>
        <v>9.6840000000000001E-5</v>
      </c>
      <c r="AW183" s="38">
        <f t="shared" si="109"/>
        <v>0.51083100000000004</v>
      </c>
      <c r="AX183">
        <f t="shared" si="88"/>
        <v>0</v>
      </c>
      <c r="AZ183" s="1" t="str" cm="1">
        <f t="array" ref="AZ183">IF(INDEX(Utilities!183:183,$B$15)="","",INDEX(Utilities!183:183,$B$15))</f>
        <v/>
      </c>
      <c r="BA183" s="1" t="str" cm="1">
        <f t="array" ref="BA183">IF(INDEX(Utilities!183:183,$B$15 + 5)="","",INDEX(Utilities!183:183,$B$15 + 5))</f>
        <v/>
      </c>
      <c r="BC183">
        <f t="shared" si="124"/>
        <v>2193</v>
      </c>
      <c r="BD183">
        <f t="shared" si="110"/>
        <v>2040</v>
      </c>
      <c r="BE183" cm="1">
        <f t="array" ref="BE183">IF(BD183&gt;=MAX($D$3:$D$100),MAX($D$3:$D$100),IF(BC183&lt;$D$3,$D$3,INDEX($D$3:$D$100,MATCH(BC183,$D$3:$D$100)+1)))</f>
        <v>2040</v>
      </c>
      <c r="BF183">
        <f t="shared" si="111"/>
        <v>0.61919999999999997</v>
      </c>
      <c r="BG183">
        <f t="shared" si="112"/>
        <v>0.61919999999999997</v>
      </c>
      <c r="BH183">
        <f t="shared" si="113"/>
        <v>0.61919999999999997</v>
      </c>
      <c r="BI183" s="38">
        <f t="shared" si="114"/>
        <v>3266.2799999999997</v>
      </c>
      <c r="BJ183">
        <f t="shared" si="89"/>
        <v>0</v>
      </c>
      <c r="BL183" s="1" t="str" cm="1">
        <f t="array" ref="BL183">IF(INDEX(Utilities!183:183,$B$15)="","",INDEX(Utilities!183:183,$B$15))</f>
        <v/>
      </c>
      <c r="BM183" s="1" t="str" cm="1">
        <f t="array" ref="BM183">IF(INDEX(Utilities!183:183,$B$15 + 6)="","",INDEX(Utilities!183:183,$B$15 + 6))</f>
        <v/>
      </c>
      <c r="BO183">
        <f t="shared" si="125"/>
        <v>2193</v>
      </c>
      <c r="BP183">
        <f t="shared" si="115"/>
        <v>2040</v>
      </c>
      <c r="BQ183" cm="1">
        <f t="array" ref="BQ183">IF(BP183&gt;=MAX($D$3:$D$100),MAX($D$3:$D$100),IF(BO183&lt;$D$3,$D$3,INDEX($D$3:$D$100,MATCH(BO183,$D$3:$D$100)+1)))</f>
        <v>2040</v>
      </c>
      <c r="BR183">
        <f t="shared" si="116"/>
        <v>4.5396000000000001</v>
      </c>
      <c r="BS183">
        <f t="shared" si="117"/>
        <v>4.5396000000000001</v>
      </c>
      <c r="BT183">
        <f t="shared" si="118"/>
        <v>4.5396000000000001</v>
      </c>
      <c r="BU183" s="38">
        <f t="shared" si="119"/>
        <v>23946.39</v>
      </c>
      <c r="BV183">
        <f t="shared" si="90"/>
        <v>0</v>
      </c>
    </row>
    <row r="184" spans="7:74" x14ac:dyDescent="0.25">
      <c r="G184">
        <f t="shared" si="120"/>
        <v>2194</v>
      </c>
      <c r="H184">
        <f t="shared" si="91"/>
        <v>2040</v>
      </c>
      <c r="I184" cm="1">
        <f t="array" ref="I184">IF(H184&gt;=MAX($D$3:$D$100),MAX($D$3:$D$100),IF(G184&lt;$D$3,$D$3,INDEX($D$3:$D$100,MATCH(G184,$D$3:$D$100)+1)))</f>
        <v>2040</v>
      </c>
      <c r="J184">
        <f t="shared" si="92"/>
        <v>6.8040000000000003E-2</v>
      </c>
      <c r="K184">
        <f t="shared" si="93"/>
        <v>6.8040000000000003E-2</v>
      </c>
      <c r="L184">
        <f t="shared" si="94"/>
        <v>6.8040000000000003E-2</v>
      </c>
      <c r="M184" s="38">
        <f t="shared" si="84"/>
        <v>358.911</v>
      </c>
      <c r="N184">
        <f t="shared" si="85"/>
        <v>0</v>
      </c>
      <c r="P184" s="1" t="str" cm="1">
        <f t="array" ref="P184">IF(INDEX(Utilities!184:184,$B$15)="","",INDEX(Utilities!184:184,$B$15))</f>
        <v/>
      </c>
      <c r="Q184" s="1" t="str" cm="1">
        <f t="array" ref="Q184">IF(INDEX(Utilities!184:184,$B$15 + 2)="","",INDEX(Utilities!184:184,$B$15 + 2))</f>
        <v/>
      </c>
      <c r="S184">
        <f t="shared" si="121"/>
        <v>2194</v>
      </c>
      <c r="T184">
        <f t="shared" si="95"/>
        <v>2040</v>
      </c>
      <c r="U184" cm="1">
        <f t="array" ref="U184">IF(T184&gt;=MAX($D$3:$D$100),MAX($D$3:$D$100),IF(S184&lt;$D$3,$D$3,INDEX($D$3:$D$100,MATCH(S184,$D$3:$D$100)+1)))</f>
        <v>2040</v>
      </c>
      <c r="V184">
        <f t="shared" si="96"/>
        <v>4.5720000000000003E-5</v>
      </c>
      <c r="W184">
        <f t="shared" si="97"/>
        <v>4.5720000000000003E-5</v>
      </c>
      <c r="X184">
        <f t="shared" si="98"/>
        <v>4.5720000000000003E-5</v>
      </c>
      <c r="Y184" s="38">
        <f t="shared" si="99"/>
        <v>0.24117300000000003</v>
      </c>
      <c r="Z184">
        <f t="shared" si="86"/>
        <v>0</v>
      </c>
      <c r="AE184">
        <f t="shared" si="122"/>
        <v>2194</v>
      </c>
      <c r="AF184">
        <f t="shared" si="100"/>
        <v>2040</v>
      </c>
      <c r="AG184" cm="1">
        <f t="array" ref="AG184">IF(AF184&gt;=MAX($D$3:$D$100),MAX($D$3:$D$100),IF(AE184&lt;$D$3,$D$3,INDEX($D$3:$D$100,MATCH(AE184,$D$3:$D$100)+1)))</f>
        <v>2040</v>
      </c>
      <c r="AH184">
        <f t="shared" si="101"/>
        <v>4.572E-4</v>
      </c>
      <c r="AI184">
        <f t="shared" si="102"/>
        <v>4.572E-4</v>
      </c>
      <c r="AJ184">
        <f t="shared" si="103"/>
        <v>4.572E-4</v>
      </c>
      <c r="AK184" s="38">
        <f t="shared" si="104"/>
        <v>2.4117299999999999</v>
      </c>
      <c r="AL184">
        <f t="shared" si="87"/>
        <v>0</v>
      </c>
      <c r="AN184" s="1" t="str" cm="1">
        <f t="array" ref="AN184">IF(INDEX(Utilities!184:184,$B$15)="","",INDEX(Utilities!184:184,$B$15))</f>
        <v/>
      </c>
      <c r="AO184" s="1" t="str" cm="1">
        <f t="array" ref="AO184">IF(INDEX(Utilities!184:184,$B$15 + 4)="","",INDEX(Utilities!184:184,$B$15 + 4))</f>
        <v/>
      </c>
      <c r="AQ184">
        <f t="shared" si="123"/>
        <v>2194</v>
      </c>
      <c r="AR184">
        <f t="shared" si="105"/>
        <v>2040</v>
      </c>
      <c r="AS184" cm="1">
        <f t="array" ref="AS184">IF(AR184&gt;=MAX($D$3:$D$100),MAX($D$3:$D$100),IF(AQ184&lt;$D$3,$D$3,INDEX($D$3:$D$100,MATCH(AQ184,$D$3:$D$100)+1)))</f>
        <v>2040</v>
      </c>
      <c r="AT184">
        <f t="shared" si="106"/>
        <v>9.6840000000000001E-5</v>
      </c>
      <c r="AU184">
        <f t="shared" si="107"/>
        <v>9.6840000000000001E-5</v>
      </c>
      <c r="AV184">
        <f t="shared" si="108"/>
        <v>9.6840000000000001E-5</v>
      </c>
      <c r="AW184" s="38">
        <f t="shared" si="109"/>
        <v>0.51083100000000004</v>
      </c>
      <c r="AX184">
        <f t="shared" si="88"/>
        <v>0</v>
      </c>
      <c r="AZ184" s="1" t="str" cm="1">
        <f t="array" ref="AZ184">IF(INDEX(Utilities!184:184,$B$15)="","",INDEX(Utilities!184:184,$B$15))</f>
        <v/>
      </c>
      <c r="BA184" s="1" t="str" cm="1">
        <f t="array" ref="BA184">IF(INDEX(Utilities!184:184,$B$15 + 5)="","",INDEX(Utilities!184:184,$B$15 + 5))</f>
        <v/>
      </c>
      <c r="BC184">
        <f t="shared" si="124"/>
        <v>2194</v>
      </c>
      <c r="BD184">
        <f t="shared" si="110"/>
        <v>2040</v>
      </c>
      <c r="BE184" cm="1">
        <f t="array" ref="BE184">IF(BD184&gt;=MAX($D$3:$D$100),MAX($D$3:$D$100),IF(BC184&lt;$D$3,$D$3,INDEX($D$3:$D$100,MATCH(BC184,$D$3:$D$100)+1)))</f>
        <v>2040</v>
      </c>
      <c r="BF184">
        <f t="shared" si="111"/>
        <v>0.61919999999999997</v>
      </c>
      <c r="BG184">
        <f t="shared" si="112"/>
        <v>0.61919999999999997</v>
      </c>
      <c r="BH184">
        <f t="shared" si="113"/>
        <v>0.61919999999999997</v>
      </c>
      <c r="BI184" s="38">
        <f t="shared" si="114"/>
        <v>3266.2799999999997</v>
      </c>
      <c r="BJ184">
        <f t="shared" si="89"/>
        <v>0</v>
      </c>
      <c r="BL184" s="1" t="str" cm="1">
        <f t="array" ref="BL184">IF(INDEX(Utilities!184:184,$B$15)="","",INDEX(Utilities!184:184,$B$15))</f>
        <v/>
      </c>
      <c r="BM184" s="1" t="str" cm="1">
        <f t="array" ref="BM184">IF(INDEX(Utilities!184:184,$B$15 + 6)="","",INDEX(Utilities!184:184,$B$15 + 6))</f>
        <v/>
      </c>
      <c r="BO184">
        <f t="shared" si="125"/>
        <v>2194</v>
      </c>
      <c r="BP184">
        <f t="shared" si="115"/>
        <v>2040</v>
      </c>
      <c r="BQ184" cm="1">
        <f t="array" ref="BQ184">IF(BP184&gt;=MAX($D$3:$D$100),MAX($D$3:$D$100),IF(BO184&lt;$D$3,$D$3,INDEX($D$3:$D$100,MATCH(BO184,$D$3:$D$100)+1)))</f>
        <v>2040</v>
      </c>
      <c r="BR184">
        <f t="shared" si="116"/>
        <v>4.5396000000000001</v>
      </c>
      <c r="BS184">
        <f t="shared" si="117"/>
        <v>4.5396000000000001</v>
      </c>
      <c r="BT184">
        <f t="shared" si="118"/>
        <v>4.5396000000000001</v>
      </c>
      <c r="BU184" s="38">
        <f t="shared" si="119"/>
        <v>23946.39</v>
      </c>
      <c r="BV184">
        <f t="shared" si="90"/>
        <v>0</v>
      </c>
    </row>
    <row r="185" spans="7:74" x14ac:dyDescent="0.25">
      <c r="G185">
        <f t="shared" si="120"/>
        <v>2195</v>
      </c>
      <c r="H185">
        <f t="shared" si="91"/>
        <v>2040</v>
      </c>
      <c r="I185" cm="1">
        <f t="array" ref="I185">IF(H185&gt;=MAX($D$3:$D$100),MAX($D$3:$D$100),IF(G185&lt;$D$3,$D$3,INDEX($D$3:$D$100,MATCH(G185,$D$3:$D$100)+1)))</f>
        <v>2040</v>
      </c>
      <c r="J185">
        <f t="shared" si="92"/>
        <v>6.8040000000000003E-2</v>
      </c>
      <c r="K185">
        <f t="shared" si="93"/>
        <v>6.8040000000000003E-2</v>
      </c>
      <c r="L185">
        <f t="shared" si="94"/>
        <v>6.8040000000000003E-2</v>
      </c>
      <c r="M185" s="38">
        <f t="shared" si="84"/>
        <v>358.911</v>
      </c>
      <c r="N185">
        <f t="shared" si="85"/>
        <v>0</v>
      </c>
      <c r="P185" s="1" t="str" cm="1">
        <f t="array" ref="P185">IF(INDEX(Utilities!185:185,$B$15)="","",INDEX(Utilities!185:185,$B$15))</f>
        <v/>
      </c>
      <c r="Q185" s="1" t="str" cm="1">
        <f t="array" ref="Q185">IF(INDEX(Utilities!185:185,$B$15 + 2)="","",INDEX(Utilities!185:185,$B$15 + 2))</f>
        <v/>
      </c>
      <c r="S185">
        <f t="shared" si="121"/>
        <v>2195</v>
      </c>
      <c r="T185">
        <f t="shared" si="95"/>
        <v>2040</v>
      </c>
      <c r="U185" cm="1">
        <f t="array" ref="U185">IF(T185&gt;=MAX($D$3:$D$100),MAX($D$3:$D$100),IF(S185&lt;$D$3,$D$3,INDEX($D$3:$D$100,MATCH(S185,$D$3:$D$100)+1)))</f>
        <v>2040</v>
      </c>
      <c r="V185">
        <f t="shared" si="96"/>
        <v>4.5720000000000003E-5</v>
      </c>
      <c r="W185">
        <f t="shared" si="97"/>
        <v>4.5720000000000003E-5</v>
      </c>
      <c r="X185">
        <f t="shared" si="98"/>
        <v>4.5720000000000003E-5</v>
      </c>
      <c r="Y185" s="38">
        <f t="shared" si="99"/>
        <v>0.24117300000000003</v>
      </c>
      <c r="Z185">
        <f t="shared" si="86"/>
        <v>0</v>
      </c>
      <c r="AE185">
        <f t="shared" si="122"/>
        <v>2195</v>
      </c>
      <c r="AF185">
        <f t="shared" si="100"/>
        <v>2040</v>
      </c>
      <c r="AG185" cm="1">
        <f t="array" ref="AG185">IF(AF185&gt;=MAX($D$3:$D$100),MAX($D$3:$D$100),IF(AE185&lt;$D$3,$D$3,INDEX($D$3:$D$100,MATCH(AE185,$D$3:$D$100)+1)))</f>
        <v>2040</v>
      </c>
      <c r="AH185">
        <f t="shared" si="101"/>
        <v>4.572E-4</v>
      </c>
      <c r="AI185">
        <f t="shared" si="102"/>
        <v>4.572E-4</v>
      </c>
      <c r="AJ185">
        <f t="shared" si="103"/>
        <v>4.572E-4</v>
      </c>
      <c r="AK185" s="38">
        <f t="shared" si="104"/>
        <v>2.4117299999999999</v>
      </c>
      <c r="AL185">
        <f t="shared" si="87"/>
        <v>0</v>
      </c>
      <c r="AN185" s="1" t="str" cm="1">
        <f t="array" ref="AN185">IF(INDEX(Utilities!185:185,$B$15)="","",INDEX(Utilities!185:185,$B$15))</f>
        <v/>
      </c>
      <c r="AO185" s="1" t="str" cm="1">
        <f t="array" ref="AO185">IF(INDEX(Utilities!185:185,$B$15 + 4)="","",INDEX(Utilities!185:185,$B$15 + 4))</f>
        <v/>
      </c>
      <c r="AQ185">
        <f t="shared" si="123"/>
        <v>2195</v>
      </c>
      <c r="AR185">
        <f t="shared" si="105"/>
        <v>2040</v>
      </c>
      <c r="AS185" cm="1">
        <f t="array" ref="AS185">IF(AR185&gt;=MAX($D$3:$D$100),MAX($D$3:$D$100),IF(AQ185&lt;$D$3,$D$3,INDEX($D$3:$D$100,MATCH(AQ185,$D$3:$D$100)+1)))</f>
        <v>2040</v>
      </c>
      <c r="AT185">
        <f t="shared" si="106"/>
        <v>9.6840000000000001E-5</v>
      </c>
      <c r="AU185">
        <f t="shared" si="107"/>
        <v>9.6840000000000001E-5</v>
      </c>
      <c r="AV185">
        <f t="shared" si="108"/>
        <v>9.6840000000000001E-5</v>
      </c>
      <c r="AW185" s="38">
        <f t="shared" si="109"/>
        <v>0.51083100000000004</v>
      </c>
      <c r="AX185">
        <f t="shared" si="88"/>
        <v>0</v>
      </c>
      <c r="AZ185" s="1" t="str" cm="1">
        <f t="array" ref="AZ185">IF(INDEX(Utilities!185:185,$B$15)="","",INDEX(Utilities!185:185,$B$15))</f>
        <v/>
      </c>
      <c r="BA185" s="1" t="str" cm="1">
        <f t="array" ref="BA185">IF(INDEX(Utilities!185:185,$B$15 + 5)="","",INDEX(Utilities!185:185,$B$15 + 5))</f>
        <v/>
      </c>
      <c r="BC185">
        <f t="shared" si="124"/>
        <v>2195</v>
      </c>
      <c r="BD185">
        <f t="shared" si="110"/>
        <v>2040</v>
      </c>
      <c r="BE185" cm="1">
        <f t="array" ref="BE185">IF(BD185&gt;=MAX($D$3:$D$100),MAX($D$3:$D$100),IF(BC185&lt;$D$3,$D$3,INDEX($D$3:$D$100,MATCH(BC185,$D$3:$D$100)+1)))</f>
        <v>2040</v>
      </c>
      <c r="BF185">
        <f t="shared" si="111"/>
        <v>0.61919999999999997</v>
      </c>
      <c r="BG185">
        <f t="shared" si="112"/>
        <v>0.61919999999999997</v>
      </c>
      <c r="BH185">
        <f t="shared" si="113"/>
        <v>0.61919999999999997</v>
      </c>
      <c r="BI185" s="38">
        <f t="shared" si="114"/>
        <v>3266.2799999999997</v>
      </c>
      <c r="BJ185">
        <f t="shared" si="89"/>
        <v>0</v>
      </c>
      <c r="BL185" s="1" t="str" cm="1">
        <f t="array" ref="BL185">IF(INDEX(Utilities!185:185,$B$15)="","",INDEX(Utilities!185:185,$B$15))</f>
        <v/>
      </c>
      <c r="BM185" s="1" t="str" cm="1">
        <f t="array" ref="BM185">IF(INDEX(Utilities!185:185,$B$15 + 6)="","",INDEX(Utilities!185:185,$B$15 + 6))</f>
        <v/>
      </c>
      <c r="BO185">
        <f t="shared" si="125"/>
        <v>2195</v>
      </c>
      <c r="BP185">
        <f t="shared" si="115"/>
        <v>2040</v>
      </c>
      <c r="BQ185" cm="1">
        <f t="array" ref="BQ185">IF(BP185&gt;=MAX($D$3:$D$100),MAX($D$3:$D$100),IF(BO185&lt;$D$3,$D$3,INDEX($D$3:$D$100,MATCH(BO185,$D$3:$D$100)+1)))</f>
        <v>2040</v>
      </c>
      <c r="BR185">
        <f t="shared" si="116"/>
        <v>4.5396000000000001</v>
      </c>
      <c r="BS185">
        <f t="shared" si="117"/>
        <v>4.5396000000000001</v>
      </c>
      <c r="BT185">
        <f t="shared" si="118"/>
        <v>4.5396000000000001</v>
      </c>
      <c r="BU185" s="38">
        <f t="shared" si="119"/>
        <v>23946.39</v>
      </c>
      <c r="BV185">
        <f t="shared" si="90"/>
        <v>0</v>
      </c>
    </row>
    <row r="186" spans="7:74" x14ac:dyDescent="0.25">
      <c r="G186">
        <f t="shared" si="120"/>
        <v>2196</v>
      </c>
      <c r="H186">
        <f t="shared" si="91"/>
        <v>2040</v>
      </c>
      <c r="I186" cm="1">
        <f t="array" ref="I186">IF(H186&gt;=MAX($D$3:$D$100),MAX($D$3:$D$100),IF(G186&lt;$D$3,$D$3,INDEX($D$3:$D$100,MATCH(G186,$D$3:$D$100)+1)))</f>
        <v>2040</v>
      </c>
      <c r="J186">
        <f t="shared" si="92"/>
        <v>6.8040000000000003E-2</v>
      </c>
      <c r="K186">
        <f t="shared" si="93"/>
        <v>6.8040000000000003E-2</v>
      </c>
      <c r="L186">
        <f t="shared" si="94"/>
        <v>6.8040000000000003E-2</v>
      </c>
      <c r="M186" s="38">
        <f t="shared" si="84"/>
        <v>358.911</v>
      </c>
      <c r="N186">
        <f t="shared" si="85"/>
        <v>0</v>
      </c>
      <c r="P186" s="1" t="str" cm="1">
        <f t="array" ref="P186">IF(INDEX(Utilities!186:186,$B$15)="","",INDEX(Utilities!186:186,$B$15))</f>
        <v/>
      </c>
      <c r="Q186" s="1" t="str" cm="1">
        <f t="array" ref="Q186">IF(INDEX(Utilities!186:186,$B$15 + 2)="","",INDEX(Utilities!186:186,$B$15 + 2))</f>
        <v/>
      </c>
      <c r="S186">
        <f t="shared" si="121"/>
        <v>2196</v>
      </c>
      <c r="T186">
        <f t="shared" si="95"/>
        <v>2040</v>
      </c>
      <c r="U186" cm="1">
        <f t="array" ref="U186">IF(T186&gt;=MAX($D$3:$D$100),MAX($D$3:$D$100),IF(S186&lt;$D$3,$D$3,INDEX($D$3:$D$100,MATCH(S186,$D$3:$D$100)+1)))</f>
        <v>2040</v>
      </c>
      <c r="V186">
        <f t="shared" si="96"/>
        <v>4.5720000000000003E-5</v>
      </c>
      <c r="W186">
        <f t="shared" si="97"/>
        <v>4.5720000000000003E-5</v>
      </c>
      <c r="X186">
        <f t="shared" si="98"/>
        <v>4.5720000000000003E-5</v>
      </c>
      <c r="Y186" s="38">
        <f t="shared" si="99"/>
        <v>0.24117300000000003</v>
      </c>
      <c r="Z186">
        <f t="shared" si="86"/>
        <v>0</v>
      </c>
      <c r="AE186">
        <f t="shared" si="122"/>
        <v>2196</v>
      </c>
      <c r="AF186">
        <f t="shared" si="100"/>
        <v>2040</v>
      </c>
      <c r="AG186" cm="1">
        <f t="array" ref="AG186">IF(AF186&gt;=MAX($D$3:$D$100),MAX($D$3:$D$100),IF(AE186&lt;$D$3,$D$3,INDEX($D$3:$D$100,MATCH(AE186,$D$3:$D$100)+1)))</f>
        <v>2040</v>
      </c>
      <c r="AH186">
        <f t="shared" si="101"/>
        <v>4.572E-4</v>
      </c>
      <c r="AI186">
        <f t="shared" si="102"/>
        <v>4.572E-4</v>
      </c>
      <c r="AJ186">
        <f t="shared" si="103"/>
        <v>4.572E-4</v>
      </c>
      <c r="AK186" s="38">
        <f t="shared" si="104"/>
        <v>2.4117299999999999</v>
      </c>
      <c r="AL186">
        <f t="shared" si="87"/>
        <v>0</v>
      </c>
      <c r="AN186" s="1" t="str" cm="1">
        <f t="array" ref="AN186">IF(INDEX(Utilities!186:186,$B$15)="","",INDEX(Utilities!186:186,$B$15))</f>
        <v/>
      </c>
      <c r="AO186" s="1" t="str" cm="1">
        <f t="array" ref="AO186">IF(INDEX(Utilities!186:186,$B$15 + 4)="","",INDEX(Utilities!186:186,$B$15 + 4))</f>
        <v/>
      </c>
      <c r="AQ186">
        <f t="shared" si="123"/>
        <v>2196</v>
      </c>
      <c r="AR186">
        <f t="shared" si="105"/>
        <v>2040</v>
      </c>
      <c r="AS186" cm="1">
        <f t="array" ref="AS186">IF(AR186&gt;=MAX($D$3:$D$100),MAX($D$3:$D$100),IF(AQ186&lt;$D$3,$D$3,INDEX($D$3:$D$100,MATCH(AQ186,$D$3:$D$100)+1)))</f>
        <v>2040</v>
      </c>
      <c r="AT186">
        <f t="shared" si="106"/>
        <v>9.6840000000000001E-5</v>
      </c>
      <c r="AU186">
        <f t="shared" si="107"/>
        <v>9.6840000000000001E-5</v>
      </c>
      <c r="AV186">
        <f t="shared" si="108"/>
        <v>9.6840000000000001E-5</v>
      </c>
      <c r="AW186" s="38">
        <f t="shared" si="109"/>
        <v>0.51083100000000004</v>
      </c>
      <c r="AX186">
        <f t="shared" si="88"/>
        <v>0</v>
      </c>
      <c r="AZ186" s="1" t="str" cm="1">
        <f t="array" ref="AZ186">IF(INDEX(Utilities!186:186,$B$15)="","",INDEX(Utilities!186:186,$B$15))</f>
        <v/>
      </c>
      <c r="BA186" s="1" t="str" cm="1">
        <f t="array" ref="BA186">IF(INDEX(Utilities!186:186,$B$15 + 5)="","",INDEX(Utilities!186:186,$B$15 + 5))</f>
        <v/>
      </c>
      <c r="BC186">
        <f t="shared" si="124"/>
        <v>2196</v>
      </c>
      <c r="BD186">
        <f t="shared" si="110"/>
        <v>2040</v>
      </c>
      <c r="BE186" cm="1">
        <f t="array" ref="BE186">IF(BD186&gt;=MAX($D$3:$D$100),MAX($D$3:$D$100),IF(BC186&lt;$D$3,$D$3,INDEX($D$3:$D$100,MATCH(BC186,$D$3:$D$100)+1)))</f>
        <v>2040</v>
      </c>
      <c r="BF186">
        <f t="shared" si="111"/>
        <v>0.61919999999999997</v>
      </c>
      <c r="BG186">
        <f t="shared" si="112"/>
        <v>0.61919999999999997</v>
      </c>
      <c r="BH186">
        <f t="shared" si="113"/>
        <v>0.61919999999999997</v>
      </c>
      <c r="BI186" s="38">
        <f t="shared" si="114"/>
        <v>3266.2799999999997</v>
      </c>
      <c r="BJ186">
        <f t="shared" si="89"/>
        <v>0</v>
      </c>
      <c r="BL186" s="1" t="str" cm="1">
        <f t="array" ref="BL186">IF(INDEX(Utilities!186:186,$B$15)="","",INDEX(Utilities!186:186,$B$15))</f>
        <v/>
      </c>
      <c r="BM186" s="1" t="str" cm="1">
        <f t="array" ref="BM186">IF(INDEX(Utilities!186:186,$B$15 + 6)="","",INDEX(Utilities!186:186,$B$15 + 6))</f>
        <v/>
      </c>
      <c r="BO186">
        <f t="shared" si="125"/>
        <v>2196</v>
      </c>
      <c r="BP186">
        <f t="shared" si="115"/>
        <v>2040</v>
      </c>
      <c r="BQ186" cm="1">
        <f t="array" ref="BQ186">IF(BP186&gt;=MAX($D$3:$D$100),MAX($D$3:$D$100),IF(BO186&lt;$D$3,$D$3,INDEX($D$3:$D$100,MATCH(BO186,$D$3:$D$100)+1)))</f>
        <v>2040</v>
      </c>
      <c r="BR186">
        <f t="shared" si="116"/>
        <v>4.5396000000000001</v>
      </c>
      <c r="BS186">
        <f t="shared" si="117"/>
        <v>4.5396000000000001</v>
      </c>
      <c r="BT186">
        <f t="shared" si="118"/>
        <v>4.5396000000000001</v>
      </c>
      <c r="BU186" s="38">
        <f t="shared" si="119"/>
        <v>23946.39</v>
      </c>
      <c r="BV186">
        <f t="shared" si="90"/>
        <v>0</v>
      </c>
    </row>
    <row r="187" spans="7:74" x14ac:dyDescent="0.25">
      <c r="G187">
        <f t="shared" si="120"/>
        <v>2197</v>
      </c>
      <c r="H187">
        <f t="shared" si="91"/>
        <v>2040</v>
      </c>
      <c r="I187" cm="1">
        <f t="array" ref="I187">IF(H187&gt;=MAX($D$3:$D$100),MAX($D$3:$D$100),IF(G187&lt;$D$3,$D$3,INDEX($D$3:$D$100,MATCH(G187,$D$3:$D$100)+1)))</f>
        <v>2040</v>
      </c>
      <c r="J187">
        <f t="shared" si="92"/>
        <v>6.8040000000000003E-2</v>
      </c>
      <c r="K187">
        <f t="shared" si="93"/>
        <v>6.8040000000000003E-2</v>
      </c>
      <c r="L187">
        <f t="shared" si="94"/>
        <v>6.8040000000000003E-2</v>
      </c>
      <c r="M187" s="38">
        <f t="shared" si="84"/>
        <v>358.911</v>
      </c>
      <c r="N187">
        <f t="shared" si="85"/>
        <v>0</v>
      </c>
      <c r="P187" s="1" t="str" cm="1">
        <f t="array" ref="P187">IF(INDEX(Utilities!187:187,$B$15)="","",INDEX(Utilities!187:187,$B$15))</f>
        <v/>
      </c>
      <c r="Q187" s="1" t="str" cm="1">
        <f t="array" ref="Q187">IF(INDEX(Utilities!187:187,$B$15 + 2)="","",INDEX(Utilities!187:187,$B$15 + 2))</f>
        <v/>
      </c>
      <c r="S187">
        <f t="shared" si="121"/>
        <v>2197</v>
      </c>
      <c r="T187">
        <f t="shared" si="95"/>
        <v>2040</v>
      </c>
      <c r="U187" cm="1">
        <f t="array" ref="U187">IF(T187&gt;=MAX($D$3:$D$100),MAX($D$3:$D$100),IF(S187&lt;$D$3,$D$3,INDEX($D$3:$D$100,MATCH(S187,$D$3:$D$100)+1)))</f>
        <v>2040</v>
      </c>
      <c r="V187">
        <f t="shared" si="96"/>
        <v>4.5720000000000003E-5</v>
      </c>
      <c r="W187">
        <f t="shared" si="97"/>
        <v>4.5720000000000003E-5</v>
      </c>
      <c r="X187">
        <f t="shared" si="98"/>
        <v>4.5720000000000003E-5</v>
      </c>
      <c r="Y187" s="38">
        <f t="shared" si="99"/>
        <v>0.24117300000000003</v>
      </c>
      <c r="Z187">
        <f t="shared" si="86"/>
        <v>0</v>
      </c>
      <c r="AE187">
        <f t="shared" si="122"/>
        <v>2197</v>
      </c>
      <c r="AF187">
        <f t="shared" si="100"/>
        <v>2040</v>
      </c>
      <c r="AG187" cm="1">
        <f t="array" ref="AG187">IF(AF187&gt;=MAX($D$3:$D$100),MAX($D$3:$D$100),IF(AE187&lt;$D$3,$D$3,INDEX($D$3:$D$100,MATCH(AE187,$D$3:$D$100)+1)))</f>
        <v>2040</v>
      </c>
      <c r="AH187">
        <f t="shared" si="101"/>
        <v>4.572E-4</v>
      </c>
      <c r="AI187">
        <f t="shared" si="102"/>
        <v>4.572E-4</v>
      </c>
      <c r="AJ187">
        <f t="shared" si="103"/>
        <v>4.572E-4</v>
      </c>
      <c r="AK187" s="38">
        <f t="shared" si="104"/>
        <v>2.4117299999999999</v>
      </c>
      <c r="AL187">
        <f t="shared" si="87"/>
        <v>0</v>
      </c>
      <c r="AN187" s="1" t="str" cm="1">
        <f t="array" ref="AN187">IF(INDEX(Utilities!187:187,$B$15)="","",INDEX(Utilities!187:187,$B$15))</f>
        <v/>
      </c>
      <c r="AO187" s="1" t="str" cm="1">
        <f t="array" ref="AO187">IF(INDEX(Utilities!187:187,$B$15 + 4)="","",INDEX(Utilities!187:187,$B$15 + 4))</f>
        <v/>
      </c>
      <c r="AQ187">
        <f t="shared" si="123"/>
        <v>2197</v>
      </c>
      <c r="AR187">
        <f t="shared" si="105"/>
        <v>2040</v>
      </c>
      <c r="AS187" cm="1">
        <f t="array" ref="AS187">IF(AR187&gt;=MAX($D$3:$D$100),MAX($D$3:$D$100),IF(AQ187&lt;$D$3,$D$3,INDEX($D$3:$D$100,MATCH(AQ187,$D$3:$D$100)+1)))</f>
        <v>2040</v>
      </c>
      <c r="AT187">
        <f t="shared" si="106"/>
        <v>9.6840000000000001E-5</v>
      </c>
      <c r="AU187">
        <f t="shared" si="107"/>
        <v>9.6840000000000001E-5</v>
      </c>
      <c r="AV187">
        <f t="shared" si="108"/>
        <v>9.6840000000000001E-5</v>
      </c>
      <c r="AW187" s="38">
        <f t="shared" si="109"/>
        <v>0.51083100000000004</v>
      </c>
      <c r="AX187">
        <f t="shared" si="88"/>
        <v>0</v>
      </c>
      <c r="AZ187" s="1" t="str" cm="1">
        <f t="array" ref="AZ187">IF(INDEX(Utilities!187:187,$B$15)="","",INDEX(Utilities!187:187,$B$15))</f>
        <v/>
      </c>
      <c r="BA187" s="1" t="str" cm="1">
        <f t="array" ref="BA187">IF(INDEX(Utilities!187:187,$B$15 + 5)="","",INDEX(Utilities!187:187,$B$15 + 5))</f>
        <v/>
      </c>
      <c r="BC187">
        <f t="shared" si="124"/>
        <v>2197</v>
      </c>
      <c r="BD187">
        <f t="shared" si="110"/>
        <v>2040</v>
      </c>
      <c r="BE187" cm="1">
        <f t="array" ref="BE187">IF(BD187&gt;=MAX($D$3:$D$100),MAX($D$3:$D$100),IF(BC187&lt;$D$3,$D$3,INDEX($D$3:$D$100,MATCH(BC187,$D$3:$D$100)+1)))</f>
        <v>2040</v>
      </c>
      <c r="BF187">
        <f t="shared" si="111"/>
        <v>0.61919999999999997</v>
      </c>
      <c r="BG187">
        <f t="shared" si="112"/>
        <v>0.61919999999999997</v>
      </c>
      <c r="BH187">
        <f t="shared" si="113"/>
        <v>0.61919999999999997</v>
      </c>
      <c r="BI187" s="38">
        <f t="shared" si="114"/>
        <v>3266.2799999999997</v>
      </c>
      <c r="BJ187">
        <f t="shared" si="89"/>
        <v>0</v>
      </c>
      <c r="BL187" s="1" t="str" cm="1">
        <f t="array" ref="BL187">IF(INDEX(Utilities!187:187,$B$15)="","",INDEX(Utilities!187:187,$B$15))</f>
        <v/>
      </c>
      <c r="BM187" s="1" t="str" cm="1">
        <f t="array" ref="BM187">IF(INDEX(Utilities!187:187,$B$15 + 6)="","",INDEX(Utilities!187:187,$B$15 + 6))</f>
        <v/>
      </c>
      <c r="BO187">
        <f t="shared" si="125"/>
        <v>2197</v>
      </c>
      <c r="BP187">
        <f t="shared" si="115"/>
        <v>2040</v>
      </c>
      <c r="BQ187" cm="1">
        <f t="array" ref="BQ187">IF(BP187&gt;=MAX($D$3:$D$100),MAX($D$3:$D$100),IF(BO187&lt;$D$3,$D$3,INDEX($D$3:$D$100,MATCH(BO187,$D$3:$D$100)+1)))</f>
        <v>2040</v>
      </c>
      <c r="BR187">
        <f t="shared" si="116"/>
        <v>4.5396000000000001</v>
      </c>
      <c r="BS187">
        <f t="shared" si="117"/>
        <v>4.5396000000000001</v>
      </c>
      <c r="BT187">
        <f t="shared" si="118"/>
        <v>4.5396000000000001</v>
      </c>
      <c r="BU187" s="38">
        <f t="shared" si="119"/>
        <v>23946.39</v>
      </c>
      <c r="BV187">
        <f t="shared" si="90"/>
        <v>0</v>
      </c>
    </row>
    <row r="188" spans="7:74" x14ac:dyDescent="0.25">
      <c r="G188">
        <f t="shared" si="120"/>
        <v>2198</v>
      </c>
      <c r="H188">
        <f t="shared" si="91"/>
        <v>2040</v>
      </c>
      <c r="I188" cm="1">
        <f t="array" ref="I188">IF(H188&gt;=MAX($D$3:$D$100),MAX($D$3:$D$100),IF(G188&lt;$D$3,$D$3,INDEX($D$3:$D$100,MATCH(G188,$D$3:$D$100)+1)))</f>
        <v>2040</v>
      </c>
      <c r="J188">
        <f t="shared" si="92"/>
        <v>6.8040000000000003E-2</v>
      </c>
      <c r="K188">
        <f t="shared" si="93"/>
        <v>6.8040000000000003E-2</v>
      </c>
      <c r="L188">
        <f t="shared" si="94"/>
        <v>6.8040000000000003E-2</v>
      </c>
      <c r="M188" s="38">
        <f t="shared" si="84"/>
        <v>358.911</v>
      </c>
      <c r="N188">
        <f t="shared" si="85"/>
        <v>0</v>
      </c>
      <c r="P188" s="1" t="str" cm="1">
        <f t="array" ref="P188">IF(INDEX(Utilities!188:188,$B$15)="","",INDEX(Utilities!188:188,$B$15))</f>
        <v/>
      </c>
      <c r="Q188" s="1" t="str" cm="1">
        <f t="array" ref="Q188">IF(INDEX(Utilities!188:188,$B$15 + 2)="","",INDEX(Utilities!188:188,$B$15 + 2))</f>
        <v/>
      </c>
      <c r="S188">
        <f t="shared" si="121"/>
        <v>2198</v>
      </c>
      <c r="T188">
        <f t="shared" si="95"/>
        <v>2040</v>
      </c>
      <c r="U188" cm="1">
        <f t="array" ref="U188">IF(T188&gt;=MAX($D$3:$D$100),MAX($D$3:$D$100),IF(S188&lt;$D$3,$D$3,INDEX($D$3:$D$100,MATCH(S188,$D$3:$D$100)+1)))</f>
        <v>2040</v>
      </c>
      <c r="V188">
        <f t="shared" si="96"/>
        <v>4.5720000000000003E-5</v>
      </c>
      <c r="W188">
        <f t="shared" si="97"/>
        <v>4.5720000000000003E-5</v>
      </c>
      <c r="X188">
        <f t="shared" si="98"/>
        <v>4.5720000000000003E-5</v>
      </c>
      <c r="Y188" s="38">
        <f t="shared" si="99"/>
        <v>0.24117300000000003</v>
      </c>
      <c r="Z188">
        <f t="shared" si="86"/>
        <v>0</v>
      </c>
      <c r="AE188">
        <f t="shared" si="122"/>
        <v>2198</v>
      </c>
      <c r="AF188">
        <f t="shared" si="100"/>
        <v>2040</v>
      </c>
      <c r="AG188" cm="1">
        <f t="array" ref="AG188">IF(AF188&gt;=MAX($D$3:$D$100),MAX($D$3:$D$100),IF(AE188&lt;$D$3,$D$3,INDEX($D$3:$D$100,MATCH(AE188,$D$3:$D$100)+1)))</f>
        <v>2040</v>
      </c>
      <c r="AH188">
        <f t="shared" si="101"/>
        <v>4.572E-4</v>
      </c>
      <c r="AI188">
        <f t="shared" si="102"/>
        <v>4.572E-4</v>
      </c>
      <c r="AJ188">
        <f t="shared" si="103"/>
        <v>4.572E-4</v>
      </c>
      <c r="AK188" s="38">
        <f t="shared" si="104"/>
        <v>2.4117299999999999</v>
      </c>
      <c r="AL188">
        <f t="shared" si="87"/>
        <v>0</v>
      </c>
      <c r="AN188" s="1" t="str" cm="1">
        <f t="array" ref="AN188">IF(INDEX(Utilities!188:188,$B$15)="","",INDEX(Utilities!188:188,$B$15))</f>
        <v/>
      </c>
      <c r="AO188" s="1" t="str" cm="1">
        <f t="array" ref="AO188">IF(INDEX(Utilities!188:188,$B$15 + 4)="","",INDEX(Utilities!188:188,$B$15 + 4))</f>
        <v/>
      </c>
      <c r="AQ188">
        <f t="shared" si="123"/>
        <v>2198</v>
      </c>
      <c r="AR188">
        <f t="shared" si="105"/>
        <v>2040</v>
      </c>
      <c r="AS188" cm="1">
        <f t="array" ref="AS188">IF(AR188&gt;=MAX($D$3:$D$100),MAX($D$3:$D$100),IF(AQ188&lt;$D$3,$D$3,INDEX($D$3:$D$100,MATCH(AQ188,$D$3:$D$100)+1)))</f>
        <v>2040</v>
      </c>
      <c r="AT188">
        <f t="shared" si="106"/>
        <v>9.6840000000000001E-5</v>
      </c>
      <c r="AU188">
        <f t="shared" si="107"/>
        <v>9.6840000000000001E-5</v>
      </c>
      <c r="AV188">
        <f t="shared" si="108"/>
        <v>9.6840000000000001E-5</v>
      </c>
      <c r="AW188" s="38">
        <f t="shared" si="109"/>
        <v>0.51083100000000004</v>
      </c>
      <c r="AX188">
        <f t="shared" si="88"/>
        <v>0</v>
      </c>
      <c r="AZ188" s="1" t="str" cm="1">
        <f t="array" ref="AZ188">IF(INDEX(Utilities!188:188,$B$15)="","",INDEX(Utilities!188:188,$B$15))</f>
        <v/>
      </c>
      <c r="BA188" s="1" t="str" cm="1">
        <f t="array" ref="BA188">IF(INDEX(Utilities!188:188,$B$15 + 5)="","",INDEX(Utilities!188:188,$B$15 + 5))</f>
        <v/>
      </c>
      <c r="BC188">
        <f t="shared" si="124"/>
        <v>2198</v>
      </c>
      <c r="BD188">
        <f t="shared" si="110"/>
        <v>2040</v>
      </c>
      <c r="BE188" cm="1">
        <f t="array" ref="BE188">IF(BD188&gt;=MAX($D$3:$D$100),MAX($D$3:$D$100),IF(BC188&lt;$D$3,$D$3,INDEX($D$3:$D$100,MATCH(BC188,$D$3:$D$100)+1)))</f>
        <v>2040</v>
      </c>
      <c r="BF188">
        <f t="shared" si="111"/>
        <v>0.61919999999999997</v>
      </c>
      <c r="BG188">
        <f t="shared" si="112"/>
        <v>0.61919999999999997</v>
      </c>
      <c r="BH188">
        <f t="shared" si="113"/>
        <v>0.61919999999999997</v>
      </c>
      <c r="BI188" s="38">
        <f t="shared" si="114"/>
        <v>3266.2799999999997</v>
      </c>
      <c r="BJ188">
        <f t="shared" si="89"/>
        <v>0</v>
      </c>
      <c r="BL188" s="1" t="str" cm="1">
        <f t="array" ref="BL188">IF(INDEX(Utilities!188:188,$B$15)="","",INDEX(Utilities!188:188,$B$15))</f>
        <v/>
      </c>
      <c r="BM188" s="1" t="str" cm="1">
        <f t="array" ref="BM188">IF(INDEX(Utilities!188:188,$B$15 + 6)="","",INDEX(Utilities!188:188,$B$15 + 6))</f>
        <v/>
      </c>
      <c r="BO188">
        <f t="shared" si="125"/>
        <v>2198</v>
      </c>
      <c r="BP188">
        <f t="shared" si="115"/>
        <v>2040</v>
      </c>
      <c r="BQ188" cm="1">
        <f t="array" ref="BQ188">IF(BP188&gt;=MAX($D$3:$D$100),MAX($D$3:$D$100),IF(BO188&lt;$D$3,$D$3,INDEX($D$3:$D$100,MATCH(BO188,$D$3:$D$100)+1)))</f>
        <v>2040</v>
      </c>
      <c r="BR188">
        <f t="shared" si="116"/>
        <v>4.5396000000000001</v>
      </c>
      <c r="BS188">
        <f t="shared" si="117"/>
        <v>4.5396000000000001</v>
      </c>
      <c r="BT188">
        <f t="shared" si="118"/>
        <v>4.5396000000000001</v>
      </c>
      <c r="BU188" s="38">
        <f t="shared" si="119"/>
        <v>23946.39</v>
      </c>
      <c r="BV188">
        <f t="shared" si="90"/>
        <v>0</v>
      </c>
    </row>
    <row r="189" spans="7:74" x14ac:dyDescent="0.25">
      <c r="G189">
        <f t="shared" si="120"/>
        <v>2199</v>
      </c>
      <c r="H189">
        <f t="shared" si="91"/>
        <v>2040</v>
      </c>
      <c r="I189" cm="1">
        <f t="array" ref="I189">IF(H189&gt;=MAX($D$3:$D$100),MAX($D$3:$D$100),IF(G189&lt;$D$3,$D$3,INDEX($D$3:$D$100,MATCH(G189,$D$3:$D$100)+1)))</f>
        <v>2040</v>
      </c>
      <c r="J189">
        <f t="shared" si="92"/>
        <v>6.8040000000000003E-2</v>
      </c>
      <c r="K189">
        <f t="shared" si="93"/>
        <v>6.8040000000000003E-2</v>
      </c>
      <c r="L189">
        <f t="shared" si="94"/>
        <v>6.8040000000000003E-2</v>
      </c>
      <c r="M189" s="38">
        <f t="shared" si="84"/>
        <v>358.911</v>
      </c>
      <c r="N189">
        <f t="shared" si="85"/>
        <v>0</v>
      </c>
      <c r="P189" s="1" t="str" cm="1">
        <f t="array" ref="P189">IF(INDEX(Utilities!189:189,$B$15)="","",INDEX(Utilities!189:189,$B$15))</f>
        <v/>
      </c>
      <c r="Q189" s="1" t="str" cm="1">
        <f t="array" ref="Q189">IF(INDEX(Utilities!189:189,$B$15 + 2)="","",INDEX(Utilities!189:189,$B$15 + 2))</f>
        <v/>
      </c>
      <c r="S189">
        <f t="shared" si="121"/>
        <v>2199</v>
      </c>
      <c r="T189">
        <f t="shared" si="95"/>
        <v>2040</v>
      </c>
      <c r="U189" cm="1">
        <f t="array" ref="U189">IF(T189&gt;=MAX($D$3:$D$100),MAX($D$3:$D$100),IF(S189&lt;$D$3,$D$3,INDEX($D$3:$D$100,MATCH(S189,$D$3:$D$100)+1)))</f>
        <v>2040</v>
      </c>
      <c r="V189">
        <f t="shared" si="96"/>
        <v>4.5720000000000003E-5</v>
      </c>
      <c r="W189">
        <f t="shared" si="97"/>
        <v>4.5720000000000003E-5</v>
      </c>
      <c r="X189">
        <f t="shared" si="98"/>
        <v>4.5720000000000003E-5</v>
      </c>
      <c r="Y189" s="38">
        <f t="shared" si="99"/>
        <v>0.24117300000000003</v>
      </c>
      <c r="Z189">
        <f t="shared" si="86"/>
        <v>0</v>
      </c>
      <c r="AE189">
        <f t="shared" si="122"/>
        <v>2199</v>
      </c>
      <c r="AF189">
        <f t="shared" si="100"/>
        <v>2040</v>
      </c>
      <c r="AG189" cm="1">
        <f t="array" ref="AG189">IF(AF189&gt;=MAX($D$3:$D$100),MAX($D$3:$D$100),IF(AE189&lt;$D$3,$D$3,INDEX($D$3:$D$100,MATCH(AE189,$D$3:$D$100)+1)))</f>
        <v>2040</v>
      </c>
      <c r="AH189">
        <f t="shared" si="101"/>
        <v>4.572E-4</v>
      </c>
      <c r="AI189">
        <f t="shared" si="102"/>
        <v>4.572E-4</v>
      </c>
      <c r="AJ189">
        <f t="shared" si="103"/>
        <v>4.572E-4</v>
      </c>
      <c r="AK189" s="38">
        <f t="shared" si="104"/>
        <v>2.4117299999999999</v>
      </c>
      <c r="AL189">
        <f t="shared" si="87"/>
        <v>0</v>
      </c>
      <c r="AN189" s="1" t="str" cm="1">
        <f t="array" ref="AN189">IF(INDEX(Utilities!189:189,$B$15)="","",INDEX(Utilities!189:189,$B$15))</f>
        <v/>
      </c>
      <c r="AO189" s="1" t="str" cm="1">
        <f t="array" ref="AO189">IF(INDEX(Utilities!189:189,$B$15 + 4)="","",INDEX(Utilities!189:189,$B$15 + 4))</f>
        <v/>
      </c>
      <c r="AQ189">
        <f t="shared" si="123"/>
        <v>2199</v>
      </c>
      <c r="AR189">
        <f t="shared" si="105"/>
        <v>2040</v>
      </c>
      <c r="AS189" cm="1">
        <f t="array" ref="AS189">IF(AR189&gt;=MAX($D$3:$D$100),MAX($D$3:$D$100),IF(AQ189&lt;$D$3,$D$3,INDEX($D$3:$D$100,MATCH(AQ189,$D$3:$D$100)+1)))</f>
        <v>2040</v>
      </c>
      <c r="AT189">
        <f t="shared" si="106"/>
        <v>9.6840000000000001E-5</v>
      </c>
      <c r="AU189">
        <f t="shared" si="107"/>
        <v>9.6840000000000001E-5</v>
      </c>
      <c r="AV189">
        <f t="shared" si="108"/>
        <v>9.6840000000000001E-5</v>
      </c>
      <c r="AW189" s="38">
        <f t="shared" si="109"/>
        <v>0.51083100000000004</v>
      </c>
      <c r="AX189">
        <f t="shared" si="88"/>
        <v>0</v>
      </c>
      <c r="AZ189" s="1" t="str" cm="1">
        <f t="array" ref="AZ189">IF(INDEX(Utilities!189:189,$B$15)="","",INDEX(Utilities!189:189,$B$15))</f>
        <v/>
      </c>
      <c r="BA189" s="1" t="str" cm="1">
        <f t="array" ref="BA189">IF(INDEX(Utilities!189:189,$B$15 + 5)="","",INDEX(Utilities!189:189,$B$15 + 5))</f>
        <v/>
      </c>
      <c r="BC189">
        <f t="shared" si="124"/>
        <v>2199</v>
      </c>
      <c r="BD189">
        <f t="shared" si="110"/>
        <v>2040</v>
      </c>
      <c r="BE189" cm="1">
        <f t="array" ref="BE189">IF(BD189&gt;=MAX($D$3:$D$100),MAX($D$3:$D$100),IF(BC189&lt;$D$3,$D$3,INDEX($D$3:$D$100,MATCH(BC189,$D$3:$D$100)+1)))</f>
        <v>2040</v>
      </c>
      <c r="BF189">
        <f t="shared" si="111"/>
        <v>0.61919999999999997</v>
      </c>
      <c r="BG189">
        <f t="shared" si="112"/>
        <v>0.61919999999999997</v>
      </c>
      <c r="BH189">
        <f t="shared" si="113"/>
        <v>0.61919999999999997</v>
      </c>
      <c r="BI189" s="38">
        <f t="shared" si="114"/>
        <v>3266.2799999999997</v>
      </c>
      <c r="BJ189">
        <f t="shared" si="89"/>
        <v>0</v>
      </c>
      <c r="BL189" s="1" t="str" cm="1">
        <f t="array" ref="BL189">IF(INDEX(Utilities!189:189,$B$15)="","",INDEX(Utilities!189:189,$B$15))</f>
        <v/>
      </c>
      <c r="BM189" s="1" t="str" cm="1">
        <f t="array" ref="BM189">IF(INDEX(Utilities!189:189,$B$15 + 6)="","",INDEX(Utilities!189:189,$B$15 + 6))</f>
        <v/>
      </c>
      <c r="BO189">
        <f t="shared" si="125"/>
        <v>2199</v>
      </c>
      <c r="BP189">
        <f t="shared" si="115"/>
        <v>2040</v>
      </c>
      <c r="BQ189" cm="1">
        <f t="array" ref="BQ189">IF(BP189&gt;=MAX($D$3:$D$100),MAX($D$3:$D$100),IF(BO189&lt;$D$3,$D$3,INDEX($D$3:$D$100,MATCH(BO189,$D$3:$D$100)+1)))</f>
        <v>2040</v>
      </c>
      <c r="BR189">
        <f t="shared" si="116"/>
        <v>4.5396000000000001</v>
      </c>
      <c r="BS189">
        <f t="shared" si="117"/>
        <v>4.5396000000000001</v>
      </c>
      <c r="BT189">
        <f t="shared" si="118"/>
        <v>4.5396000000000001</v>
      </c>
      <c r="BU189" s="38">
        <f t="shared" si="119"/>
        <v>23946.39</v>
      </c>
      <c r="BV189">
        <f t="shared" si="90"/>
        <v>0</v>
      </c>
    </row>
    <row r="190" spans="7:74" x14ac:dyDescent="0.25">
      <c r="G190">
        <f t="shared" si="120"/>
        <v>2200</v>
      </c>
      <c r="H190">
        <f t="shared" si="91"/>
        <v>2040</v>
      </c>
      <c r="I190" cm="1">
        <f t="array" ref="I190">IF(H190&gt;=MAX($D$3:$D$100),MAX($D$3:$D$100),IF(G190&lt;$D$3,$D$3,INDEX($D$3:$D$100,MATCH(G190,$D$3:$D$100)+1)))</f>
        <v>2040</v>
      </c>
      <c r="J190">
        <f t="shared" si="92"/>
        <v>6.8040000000000003E-2</v>
      </c>
      <c r="K190">
        <f t="shared" si="93"/>
        <v>6.8040000000000003E-2</v>
      </c>
      <c r="L190">
        <f t="shared" si="94"/>
        <v>6.8040000000000003E-2</v>
      </c>
      <c r="M190" s="38">
        <f t="shared" si="84"/>
        <v>358.911</v>
      </c>
      <c r="N190">
        <f t="shared" si="85"/>
        <v>0</v>
      </c>
      <c r="P190" s="1" t="str" cm="1">
        <f t="array" ref="P190">IF(INDEX(Utilities!190:190,$B$15)="","",INDEX(Utilities!190:190,$B$15))</f>
        <v/>
      </c>
      <c r="Q190" s="1" t="str" cm="1">
        <f t="array" ref="Q190">IF(INDEX(Utilities!190:190,$B$15 + 2)="","",INDEX(Utilities!190:190,$B$15 + 2))</f>
        <v/>
      </c>
      <c r="S190">
        <f t="shared" si="121"/>
        <v>2200</v>
      </c>
      <c r="T190">
        <f t="shared" si="95"/>
        <v>2040</v>
      </c>
      <c r="U190" cm="1">
        <f t="array" ref="U190">IF(T190&gt;=MAX($D$3:$D$100),MAX($D$3:$D$100),IF(S190&lt;$D$3,$D$3,INDEX($D$3:$D$100,MATCH(S190,$D$3:$D$100)+1)))</f>
        <v>2040</v>
      </c>
      <c r="V190">
        <f t="shared" si="96"/>
        <v>4.5720000000000003E-5</v>
      </c>
      <c r="W190">
        <f t="shared" si="97"/>
        <v>4.5720000000000003E-5</v>
      </c>
      <c r="X190">
        <f t="shared" si="98"/>
        <v>4.5720000000000003E-5</v>
      </c>
      <c r="Y190" s="38">
        <f t="shared" si="99"/>
        <v>0.24117300000000003</v>
      </c>
      <c r="Z190">
        <f t="shared" si="86"/>
        <v>0</v>
      </c>
      <c r="AE190">
        <f t="shared" si="122"/>
        <v>2200</v>
      </c>
      <c r="AF190">
        <f t="shared" si="100"/>
        <v>2040</v>
      </c>
      <c r="AG190" cm="1">
        <f t="array" ref="AG190">IF(AF190&gt;=MAX($D$3:$D$100),MAX($D$3:$D$100),IF(AE190&lt;$D$3,$D$3,INDEX($D$3:$D$100,MATCH(AE190,$D$3:$D$100)+1)))</f>
        <v>2040</v>
      </c>
      <c r="AH190">
        <f t="shared" si="101"/>
        <v>4.572E-4</v>
      </c>
      <c r="AI190">
        <f t="shared" si="102"/>
        <v>4.572E-4</v>
      </c>
      <c r="AJ190">
        <f t="shared" si="103"/>
        <v>4.572E-4</v>
      </c>
      <c r="AK190" s="38">
        <f t="shared" si="104"/>
        <v>2.4117299999999999</v>
      </c>
      <c r="AL190">
        <f t="shared" si="87"/>
        <v>0</v>
      </c>
      <c r="AN190" s="1" t="str" cm="1">
        <f t="array" ref="AN190">IF(INDEX(Utilities!190:190,$B$15)="","",INDEX(Utilities!190:190,$B$15))</f>
        <v/>
      </c>
      <c r="AO190" s="1" t="str" cm="1">
        <f t="array" ref="AO190">IF(INDEX(Utilities!190:190,$B$15 + 4)="","",INDEX(Utilities!190:190,$B$15 + 4))</f>
        <v/>
      </c>
      <c r="AQ190">
        <f t="shared" si="123"/>
        <v>2200</v>
      </c>
      <c r="AR190">
        <f t="shared" si="105"/>
        <v>2040</v>
      </c>
      <c r="AS190" cm="1">
        <f t="array" ref="AS190">IF(AR190&gt;=MAX($D$3:$D$100),MAX($D$3:$D$100),IF(AQ190&lt;$D$3,$D$3,INDEX($D$3:$D$100,MATCH(AQ190,$D$3:$D$100)+1)))</f>
        <v>2040</v>
      </c>
      <c r="AT190">
        <f t="shared" si="106"/>
        <v>9.6840000000000001E-5</v>
      </c>
      <c r="AU190">
        <f t="shared" si="107"/>
        <v>9.6840000000000001E-5</v>
      </c>
      <c r="AV190">
        <f t="shared" si="108"/>
        <v>9.6840000000000001E-5</v>
      </c>
      <c r="AW190" s="38">
        <f t="shared" si="109"/>
        <v>0.51083100000000004</v>
      </c>
      <c r="AX190">
        <f t="shared" si="88"/>
        <v>0</v>
      </c>
      <c r="AZ190" s="1" t="str" cm="1">
        <f t="array" ref="AZ190">IF(INDEX(Utilities!190:190,$B$15)="","",INDEX(Utilities!190:190,$B$15))</f>
        <v/>
      </c>
      <c r="BA190" s="1" t="str" cm="1">
        <f t="array" ref="BA190">IF(INDEX(Utilities!190:190,$B$15 + 5)="","",INDEX(Utilities!190:190,$B$15 + 5))</f>
        <v/>
      </c>
      <c r="BC190">
        <f t="shared" si="124"/>
        <v>2200</v>
      </c>
      <c r="BD190">
        <f t="shared" si="110"/>
        <v>2040</v>
      </c>
      <c r="BE190" cm="1">
        <f t="array" ref="BE190">IF(BD190&gt;=MAX($D$3:$D$100),MAX($D$3:$D$100),IF(BC190&lt;$D$3,$D$3,INDEX($D$3:$D$100,MATCH(BC190,$D$3:$D$100)+1)))</f>
        <v>2040</v>
      </c>
      <c r="BF190">
        <f t="shared" si="111"/>
        <v>0.61919999999999997</v>
      </c>
      <c r="BG190">
        <f t="shared" si="112"/>
        <v>0.61919999999999997</v>
      </c>
      <c r="BH190">
        <f t="shared" si="113"/>
        <v>0.61919999999999997</v>
      </c>
      <c r="BI190" s="38">
        <f t="shared" si="114"/>
        <v>3266.2799999999997</v>
      </c>
      <c r="BJ190">
        <f t="shared" si="89"/>
        <v>0</v>
      </c>
      <c r="BL190" s="1" t="str" cm="1">
        <f t="array" ref="BL190">IF(INDEX(Utilities!190:190,$B$15)="","",INDEX(Utilities!190:190,$B$15))</f>
        <v/>
      </c>
      <c r="BM190" s="1" t="str" cm="1">
        <f t="array" ref="BM190">IF(INDEX(Utilities!190:190,$B$15 + 6)="","",INDEX(Utilities!190:190,$B$15 + 6))</f>
        <v/>
      </c>
      <c r="BO190">
        <f t="shared" si="125"/>
        <v>2200</v>
      </c>
      <c r="BP190">
        <f t="shared" si="115"/>
        <v>2040</v>
      </c>
      <c r="BQ190" cm="1">
        <f t="array" ref="BQ190">IF(BP190&gt;=MAX($D$3:$D$100),MAX($D$3:$D$100),IF(BO190&lt;$D$3,$D$3,INDEX($D$3:$D$100,MATCH(BO190,$D$3:$D$100)+1)))</f>
        <v>2040</v>
      </c>
      <c r="BR190">
        <f t="shared" si="116"/>
        <v>4.5396000000000001</v>
      </c>
      <c r="BS190">
        <f t="shared" si="117"/>
        <v>4.5396000000000001</v>
      </c>
      <c r="BT190">
        <f t="shared" si="118"/>
        <v>4.5396000000000001</v>
      </c>
      <c r="BU190" s="38">
        <f t="shared" si="119"/>
        <v>23946.39</v>
      </c>
      <c r="BV190">
        <f t="shared" si="90"/>
        <v>0</v>
      </c>
    </row>
    <row r="191" spans="7:74" x14ac:dyDescent="0.25">
      <c r="G191">
        <f t="shared" si="120"/>
        <v>2201</v>
      </c>
      <c r="H191">
        <f t="shared" si="91"/>
        <v>2040</v>
      </c>
      <c r="I191" cm="1">
        <f t="array" ref="I191">IF(H191&gt;=MAX($D$3:$D$100),MAX($D$3:$D$100),IF(G191&lt;$D$3,$D$3,INDEX($D$3:$D$100,MATCH(G191,$D$3:$D$100)+1)))</f>
        <v>2040</v>
      </c>
      <c r="J191">
        <f t="shared" si="92"/>
        <v>6.8040000000000003E-2</v>
      </c>
      <c r="K191">
        <f t="shared" si="93"/>
        <v>6.8040000000000003E-2</v>
      </c>
      <c r="L191">
        <f t="shared" si="94"/>
        <v>6.8040000000000003E-2</v>
      </c>
      <c r="M191" s="38">
        <f t="shared" si="84"/>
        <v>358.911</v>
      </c>
      <c r="N191">
        <f t="shared" si="85"/>
        <v>0</v>
      </c>
      <c r="P191" s="1" t="str" cm="1">
        <f t="array" ref="P191">IF(INDEX(Utilities!191:191,$B$15)="","",INDEX(Utilities!191:191,$B$15))</f>
        <v/>
      </c>
      <c r="Q191" s="1" t="str" cm="1">
        <f t="array" ref="Q191">IF(INDEX(Utilities!191:191,$B$15 + 2)="","",INDEX(Utilities!191:191,$B$15 + 2))</f>
        <v/>
      </c>
      <c r="S191">
        <f t="shared" si="121"/>
        <v>2201</v>
      </c>
      <c r="T191">
        <f t="shared" si="95"/>
        <v>2040</v>
      </c>
      <c r="U191" cm="1">
        <f t="array" ref="U191">IF(T191&gt;=MAX($D$3:$D$100),MAX($D$3:$D$100),IF(S191&lt;$D$3,$D$3,INDEX($D$3:$D$100,MATCH(S191,$D$3:$D$100)+1)))</f>
        <v>2040</v>
      </c>
      <c r="V191">
        <f t="shared" si="96"/>
        <v>4.5720000000000003E-5</v>
      </c>
      <c r="W191">
        <f t="shared" si="97"/>
        <v>4.5720000000000003E-5</v>
      </c>
      <c r="X191">
        <f t="shared" si="98"/>
        <v>4.5720000000000003E-5</v>
      </c>
      <c r="Y191" s="38">
        <f t="shared" si="99"/>
        <v>0.24117300000000003</v>
      </c>
      <c r="Z191">
        <f t="shared" si="86"/>
        <v>0</v>
      </c>
      <c r="AE191">
        <f t="shared" si="122"/>
        <v>2201</v>
      </c>
      <c r="AF191">
        <f t="shared" si="100"/>
        <v>2040</v>
      </c>
      <c r="AG191" cm="1">
        <f t="array" ref="AG191">IF(AF191&gt;=MAX($D$3:$D$100),MAX($D$3:$D$100),IF(AE191&lt;$D$3,$D$3,INDEX($D$3:$D$100,MATCH(AE191,$D$3:$D$100)+1)))</f>
        <v>2040</v>
      </c>
      <c r="AH191">
        <f t="shared" si="101"/>
        <v>4.572E-4</v>
      </c>
      <c r="AI191">
        <f t="shared" si="102"/>
        <v>4.572E-4</v>
      </c>
      <c r="AJ191">
        <f t="shared" si="103"/>
        <v>4.572E-4</v>
      </c>
      <c r="AK191" s="38">
        <f t="shared" si="104"/>
        <v>2.4117299999999999</v>
      </c>
      <c r="AL191">
        <f t="shared" si="87"/>
        <v>0</v>
      </c>
      <c r="AN191" s="1" t="str" cm="1">
        <f t="array" ref="AN191">IF(INDEX(Utilities!191:191,$B$15)="","",INDEX(Utilities!191:191,$B$15))</f>
        <v/>
      </c>
      <c r="AO191" s="1" t="str" cm="1">
        <f t="array" ref="AO191">IF(INDEX(Utilities!191:191,$B$15 + 4)="","",INDEX(Utilities!191:191,$B$15 + 4))</f>
        <v/>
      </c>
      <c r="AQ191">
        <f t="shared" si="123"/>
        <v>2201</v>
      </c>
      <c r="AR191">
        <f t="shared" si="105"/>
        <v>2040</v>
      </c>
      <c r="AS191" cm="1">
        <f t="array" ref="AS191">IF(AR191&gt;=MAX($D$3:$D$100),MAX($D$3:$D$100),IF(AQ191&lt;$D$3,$D$3,INDEX($D$3:$D$100,MATCH(AQ191,$D$3:$D$100)+1)))</f>
        <v>2040</v>
      </c>
      <c r="AT191">
        <f t="shared" si="106"/>
        <v>9.6840000000000001E-5</v>
      </c>
      <c r="AU191">
        <f t="shared" si="107"/>
        <v>9.6840000000000001E-5</v>
      </c>
      <c r="AV191">
        <f t="shared" si="108"/>
        <v>9.6840000000000001E-5</v>
      </c>
      <c r="AW191" s="38">
        <f t="shared" si="109"/>
        <v>0.51083100000000004</v>
      </c>
      <c r="AX191">
        <f t="shared" si="88"/>
        <v>0</v>
      </c>
      <c r="AZ191" s="1" t="str" cm="1">
        <f t="array" ref="AZ191">IF(INDEX(Utilities!191:191,$B$15)="","",INDEX(Utilities!191:191,$B$15))</f>
        <v/>
      </c>
      <c r="BA191" s="1" t="str" cm="1">
        <f t="array" ref="BA191">IF(INDEX(Utilities!191:191,$B$15 + 5)="","",INDEX(Utilities!191:191,$B$15 + 5))</f>
        <v/>
      </c>
      <c r="BC191">
        <f t="shared" si="124"/>
        <v>2201</v>
      </c>
      <c r="BD191">
        <f t="shared" si="110"/>
        <v>2040</v>
      </c>
      <c r="BE191" cm="1">
        <f t="array" ref="BE191">IF(BD191&gt;=MAX($D$3:$D$100),MAX($D$3:$D$100),IF(BC191&lt;$D$3,$D$3,INDEX($D$3:$D$100,MATCH(BC191,$D$3:$D$100)+1)))</f>
        <v>2040</v>
      </c>
      <c r="BF191">
        <f t="shared" si="111"/>
        <v>0.61919999999999997</v>
      </c>
      <c r="BG191">
        <f t="shared" si="112"/>
        <v>0.61919999999999997</v>
      </c>
      <c r="BH191">
        <f t="shared" si="113"/>
        <v>0.61919999999999997</v>
      </c>
      <c r="BI191" s="38">
        <f t="shared" si="114"/>
        <v>3266.2799999999997</v>
      </c>
      <c r="BJ191">
        <f t="shared" si="89"/>
        <v>0</v>
      </c>
      <c r="BL191" s="1" t="str" cm="1">
        <f t="array" ref="BL191">IF(INDEX(Utilities!191:191,$B$15)="","",INDEX(Utilities!191:191,$B$15))</f>
        <v/>
      </c>
      <c r="BM191" s="1" t="str" cm="1">
        <f t="array" ref="BM191">IF(INDEX(Utilities!191:191,$B$15 + 6)="","",INDEX(Utilities!191:191,$B$15 + 6))</f>
        <v/>
      </c>
      <c r="BO191">
        <f t="shared" si="125"/>
        <v>2201</v>
      </c>
      <c r="BP191">
        <f t="shared" si="115"/>
        <v>2040</v>
      </c>
      <c r="BQ191" cm="1">
        <f t="array" ref="BQ191">IF(BP191&gt;=MAX($D$3:$D$100),MAX($D$3:$D$100),IF(BO191&lt;$D$3,$D$3,INDEX($D$3:$D$100,MATCH(BO191,$D$3:$D$100)+1)))</f>
        <v>2040</v>
      </c>
      <c r="BR191">
        <f t="shared" si="116"/>
        <v>4.5396000000000001</v>
      </c>
      <c r="BS191">
        <f t="shared" si="117"/>
        <v>4.5396000000000001</v>
      </c>
      <c r="BT191">
        <f t="shared" si="118"/>
        <v>4.5396000000000001</v>
      </c>
      <c r="BU191" s="38">
        <f t="shared" si="119"/>
        <v>23946.39</v>
      </c>
      <c r="BV191">
        <f t="shared" si="90"/>
        <v>0</v>
      </c>
    </row>
    <row r="192" spans="7:74" x14ac:dyDescent="0.25">
      <c r="G192">
        <f t="shared" si="120"/>
        <v>2202</v>
      </c>
      <c r="H192">
        <f t="shared" si="91"/>
        <v>2040</v>
      </c>
      <c r="I192" cm="1">
        <f t="array" ref="I192">IF(H192&gt;=MAX($D$3:$D$100),MAX($D$3:$D$100),IF(G192&lt;$D$3,$D$3,INDEX($D$3:$D$100,MATCH(G192,$D$3:$D$100)+1)))</f>
        <v>2040</v>
      </c>
      <c r="J192">
        <f t="shared" si="92"/>
        <v>6.8040000000000003E-2</v>
      </c>
      <c r="K192">
        <f t="shared" si="93"/>
        <v>6.8040000000000003E-2</v>
      </c>
      <c r="L192">
        <f t="shared" si="94"/>
        <v>6.8040000000000003E-2</v>
      </c>
      <c r="M192" s="38">
        <f t="shared" si="84"/>
        <v>358.911</v>
      </c>
      <c r="N192">
        <f t="shared" si="85"/>
        <v>0</v>
      </c>
      <c r="P192" s="1" t="str" cm="1">
        <f t="array" ref="P192">IF(INDEX(Utilities!192:192,$B$15)="","",INDEX(Utilities!192:192,$B$15))</f>
        <v/>
      </c>
      <c r="Q192" s="1" t="str" cm="1">
        <f t="array" ref="Q192">IF(INDEX(Utilities!192:192,$B$15 + 2)="","",INDEX(Utilities!192:192,$B$15 + 2))</f>
        <v/>
      </c>
      <c r="S192">
        <f t="shared" si="121"/>
        <v>2202</v>
      </c>
      <c r="T192">
        <f t="shared" si="95"/>
        <v>2040</v>
      </c>
      <c r="U192" cm="1">
        <f t="array" ref="U192">IF(T192&gt;=MAX($D$3:$D$100),MAX($D$3:$D$100),IF(S192&lt;$D$3,$D$3,INDEX($D$3:$D$100,MATCH(S192,$D$3:$D$100)+1)))</f>
        <v>2040</v>
      </c>
      <c r="V192">
        <f t="shared" si="96"/>
        <v>4.5720000000000003E-5</v>
      </c>
      <c r="W192">
        <f t="shared" si="97"/>
        <v>4.5720000000000003E-5</v>
      </c>
      <c r="X192">
        <f t="shared" si="98"/>
        <v>4.5720000000000003E-5</v>
      </c>
      <c r="Y192" s="38">
        <f t="shared" si="99"/>
        <v>0.24117300000000003</v>
      </c>
      <c r="Z192">
        <f t="shared" si="86"/>
        <v>0</v>
      </c>
      <c r="AE192">
        <f t="shared" si="122"/>
        <v>2202</v>
      </c>
      <c r="AF192">
        <f t="shared" si="100"/>
        <v>2040</v>
      </c>
      <c r="AG192" cm="1">
        <f t="array" ref="AG192">IF(AF192&gt;=MAX($D$3:$D$100),MAX($D$3:$D$100),IF(AE192&lt;$D$3,$D$3,INDEX($D$3:$D$100,MATCH(AE192,$D$3:$D$100)+1)))</f>
        <v>2040</v>
      </c>
      <c r="AH192">
        <f t="shared" si="101"/>
        <v>4.572E-4</v>
      </c>
      <c r="AI192">
        <f t="shared" si="102"/>
        <v>4.572E-4</v>
      </c>
      <c r="AJ192">
        <f t="shared" si="103"/>
        <v>4.572E-4</v>
      </c>
      <c r="AK192" s="38">
        <f t="shared" si="104"/>
        <v>2.4117299999999999</v>
      </c>
      <c r="AL192">
        <f t="shared" si="87"/>
        <v>0</v>
      </c>
      <c r="AN192" s="1" t="str" cm="1">
        <f t="array" ref="AN192">IF(INDEX(Utilities!192:192,$B$15)="","",INDEX(Utilities!192:192,$B$15))</f>
        <v/>
      </c>
      <c r="AO192" s="1" t="str" cm="1">
        <f t="array" ref="AO192">IF(INDEX(Utilities!192:192,$B$15 + 4)="","",INDEX(Utilities!192:192,$B$15 + 4))</f>
        <v/>
      </c>
      <c r="AQ192">
        <f t="shared" si="123"/>
        <v>2202</v>
      </c>
      <c r="AR192">
        <f t="shared" si="105"/>
        <v>2040</v>
      </c>
      <c r="AS192" cm="1">
        <f t="array" ref="AS192">IF(AR192&gt;=MAX($D$3:$D$100),MAX($D$3:$D$100),IF(AQ192&lt;$D$3,$D$3,INDEX($D$3:$D$100,MATCH(AQ192,$D$3:$D$100)+1)))</f>
        <v>2040</v>
      </c>
      <c r="AT192">
        <f t="shared" si="106"/>
        <v>9.6840000000000001E-5</v>
      </c>
      <c r="AU192">
        <f t="shared" si="107"/>
        <v>9.6840000000000001E-5</v>
      </c>
      <c r="AV192">
        <f t="shared" si="108"/>
        <v>9.6840000000000001E-5</v>
      </c>
      <c r="AW192" s="38">
        <f t="shared" si="109"/>
        <v>0.51083100000000004</v>
      </c>
      <c r="AX192">
        <f t="shared" si="88"/>
        <v>0</v>
      </c>
      <c r="AZ192" s="1" t="str" cm="1">
        <f t="array" ref="AZ192">IF(INDEX(Utilities!192:192,$B$15)="","",INDEX(Utilities!192:192,$B$15))</f>
        <v/>
      </c>
      <c r="BA192" s="1" t="str" cm="1">
        <f t="array" ref="BA192">IF(INDEX(Utilities!192:192,$B$15 + 5)="","",INDEX(Utilities!192:192,$B$15 + 5))</f>
        <v/>
      </c>
      <c r="BC192">
        <f t="shared" si="124"/>
        <v>2202</v>
      </c>
      <c r="BD192">
        <f t="shared" si="110"/>
        <v>2040</v>
      </c>
      <c r="BE192" cm="1">
        <f t="array" ref="BE192">IF(BD192&gt;=MAX($D$3:$D$100),MAX($D$3:$D$100),IF(BC192&lt;$D$3,$D$3,INDEX($D$3:$D$100,MATCH(BC192,$D$3:$D$100)+1)))</f>
        <v>2040</v>
      </c>
      <c r="BF192">
        <f t="shared" si="111"/>
        <v>0.61919999999999997</v>
      </c>
      <c r="BG192">
        <f t="shared" si="112"/>
        <v>0.61919999999999997</v>
      </c>
      <c r="BH192">
        <f t="shared" si="113"/>
        <v>0.61919999999999997</v>
      </c>
      <c r="BI192" s="38">
        <f t="shared" si="114"/>
        <v>3266.2799999999997</v>
      </c>
      <c r="BJ192">
        <f t="shared" si="89"/>
        <v>0</v>
      </c>
      <c r="BL192" s="1" t="str" cm="1">
        <f t="array" ref="BL192">IF(INDEX(Utilities!192:192,$B$15)="","",INDEX(Utilities!192:192,$B$15))</f>
        <v/>
      </c>
      <c r="BM192" s="1" t="str" cm="1">
        <f t="array" ref="BM192">IF(INDEX(Utilities!192:192,$B$15 + 6)="","",INDEX(Utilities!192:192,$B$15 + 6))</f>
        <v/>
      </c>
      <c r="BO192">
        <f t="shared" si="125"/>
        <v>2202</v>
      </c>
      <c r="BP192">
        <f t="shared" si="115"/>
        <v>2040</v>
      </c>
      <c r="BQ192" cm="1">
        <f t="array" ref="BQ192">IF(BP192&gt;=MAX($D$3:$D$100),MAX($D$3:$D$100),IF(BO192&lt;$D$3,$D$3,INDEX($D$3:$D$100,MATCH(BO192,$D$3:$D$100)+1)))</f>
        <v>2040</v>
      </c>
      <c r="BR192">
        <f t="shared" si="116"/>
        <v>4.5396000000000001</v>
      </c>
      <c r="BS192">
        <f t="shared" si="117"/>
        <v>4.5396000000000001</v>
      </c>
      <c r="BT192">
        <f t="shared" si="118"/>
        <v>4.5396000000000001</v>
      </c>
      <c r="BU192" s="38">
        <f t="shared" si="119"/>
        <v>23946.39</v>
      </c>
      <c r="BV192">
        <f t="shared" si="90"/>
        <v>0</v>
      </c>
    </row>
    <row r="193" spans="7:74" x14ac:dyDescent="0.25">
      <c r="G193">
        <f t="shared" si="120"/>
        <v>2203</v>
      </c>
      <c r="H193">
        <f t="shared" si="91"/>
        <v>2040</v>
      </c>
      <c r="I193" cm="1">
        <f t="array" ref="I193">IF(H193&gt;=MAX($D$3:$D$100),MAX($D$3:$D$100),IF(G193&lt;$D$3,$D$3,INDEX($D$3:$D$100,MATCH(G193,$D$3:$D$100)+1)))</f>
        <v>2040</v>
      </c>
      <c r="J193">
        <f t="shared" si="92"/>
        <v>6.8040000000000003E-2</v>
      </c>
      <c r="K193">
        <f t="shared" si="93"/>
        <v>6.8040000000000003E-2</v>
      </c>
      <c r="L193">
        <f t="shared" si="94"/>
        <v>6.8040000000000003E-2</v>
      </c>
      <c r="M193" s="38">
        <f t="shared" si="84"/>
        <v>358.911</v>
      </c>
      <c r="N193">
        <f t="shared" si="85"/>
        <v>0</v>
      </c>
      <c r="P193" s="1" t="str" cm="1">
        <f t="array" ref="P193">IF(INDEX(Utilities!193:193,$B$15)="","",INDEX(Utilities!193:193,$B$15))</f>
        <v/>
      </c>
      <c r="Q193" s="1" t="str" cm="1">
        <f t="array" ref="Q193">IF(INDEX(Utilities!193:193,$B$15 + 2)="","",INDEX(Utilities!193:193,$B$15 + 2))</f>
        <v/>
      </c>
      <c r="S193">
        <f t="shared" si="121"/>
        <v>2203</v>
      </c>
      <c r="T193">
        <f t="shared" si="95"/>
        <v>2040</v>
      </c>
      <c r="U193" cm="1">
        <f t="array" ref="U193">IF(T193&gt;=MAX($D$3:$D$100),MAX($D$3:$D$100),IF(S193&lt;$D$3,$D$3,INDEX($D$3:$D$100,MATCH(S193,$D$3:$D$100)+1)))</f>
        <v>2040</v>
      </c>
      <c r="V193">
        <f t="shared" si="96"/>
        <v>4.5720000000000003E-5</v>
      </c>
      <c r="W193">
        <f t="shared" si="97"/>
        <v>4.5720000000000003E-5</v>
      </c>
      <c r="X193">
        <f t="shared" si="98"/>
        <v>4.5720000000000003E-5</v>
      </c>
      <c r="Y193" s="38">
        <f t="shared" si="99"/>
        <v>0.24117300000000003</v>
      </c>
      <c r="Z193">
        <f t="shared" si="86"/>
        <v>0</v>
      </c>
      <c r="AE193">
        <f t="shared" si="122"/>
        <v>2203</v>
      </c>
      <c r="AF193">
        <f t="shared" si="100"/>
        <v>2040</v>
      </c>
      <c r="AG193" cm="1">
        <f t="array" ref="AG193">IF(AF193&gt;=MAX($D$3:$D$100),MAX($D$3:$D$100),IF(AE193&lt;$D$3,$D$3,INDEX($D$3:$D$100,MATCH(AE193,$D$3:$D$100)+1)))</f>
        <v>2040</v>
      </c>
      <c r="AH193">
        <f t="shared" si="101"/>
        <v>4.572E-4</v>
      </c>
      <c r="AI193">
        <f t="shared" si="102"/>
        <v>4.572E-4</v>
      </c>
      <c r="AJ193">
        <f t="shared" si="103"/>
        <v>4.572E-4</v>
      </c>
      <c r="AK193" s="38">
        <f t="shared" si="104"/>
        <v>2.4117299999999999</v>
      </c>
      <c r="AL193">
        <f t="shared" si="87"/>
        <v>0</v>
      </c>
      <c r="AN193" s="1" t="str" cm="1">
        <f t="array" ref="AN193">IF(INDEX(Utilities!193:193,$B$15)="","",INDEX(Utilities!193:193,$B$15))</f>
        <v/>
      </c>
      <c r="AO193" s="1" t="str" cm="1">
        <f t="array" ref="AO193">IF(INDEX(Utilities!193:193,$B$15 + 4)="","",INDEX(Utilities!193:193,$B$15 + 4))</f>
        <v/>
      </c>
      <c r="AQ193">
        <f t="shared" si="123"/>
        <v>2203</v>
      </c>
      <c r="AR193">
        <f t="shared" si="105"/>
        <v>2040</v>
      </c>
      <c r="AS193" cm="1">
        <f t="array" ref="AS193">IF(AR193&gt;=MAX($D$3:$D$100),MAX($D$3:$D$100),IF(AQ193&lt;$D$3,$D$3,INDEX($D$3:$D$100,MATCH(AQ193,$D$3:$D$100)+1)))</f>
        <v>2040</v>
      </c>
      <c r="AT193">
        <f t="shared" si="106"/>
        <v>9.6840000000000001E-5</v>
      </c>
      <c r="AU193">
        <f t="shared" si="107"/>
        <v>9.6840000000000001E-5</v>
      </c>
      <c r="AV193">
        <f t="shared" si="108"/>
        <v>9.6840000000000001E-5</v>
      </c>
      <c r="AW193" s="38">
        <f t="shared" si="109"/>
        <v>0.51083100000000004</v>
      </c>
      <c r="AX193">
        <f t="shared" si="88"/>
        <v>0</v>
      </c>
      <c r="AZ193" s="1" t="str" cm="1">
        <f t="array" ref="AZ193">IF(INDEX(Utilities!193:193,$B$15)="","",INDEX(Utilities!193:193,$B$15))</f>
        <v/>
      </c>
      <c r="BA193" s="1" t="str" cm="1">
        <f t="array" ref="BA193">IF(INDEX(Utilities!193:193,$B$15 + 5)="","",INDEX(Utilities!193:193,$B$15 + 5))</f>
        <v/>
      </c>
      <c r="BC193">
        <f t="shared" si="124"/>
        <v>2203</v>
      </c>
      <c r="BD193">
        <f t="shared" si="110"/>
        <v>2040</v>
      </c>
      <c r="BE193" cm="1">
        <f t="array" ref="BE193">IF(BD193&gt;=MAX($D$3:$D$100),MAX($D$3:$D$100),IF(BC193&lt;$D$3,$D$3,INDEX($D$3:$D$100,MATCH(BC193,$D$3:$D$100)+1)))</f>
        <v>2040</v>
      </c>
      <c r="BF193">
        <f t="shared" si="111"/>
        <v>0.61919999999999997</v>
      </c>
      <c r="BG193">
        <f t="shared" si="112"/>
        <v>0.61919999999999997</v>
      </c>
      <c r="BH193">
        <f t="shared" si="113"/>
        <v>0.61919999999999997</v>
      </c>
      <c r="BI193" s="38">
        <f t="shared" si="114"/>
        <v>3266.2799999999997</v>
      </c>
      <c r="BJ193">
        <f t="shared" si="89"/>
        <v>0</v>
      </c>
      <c r="BL193" s="1" t="str" cm="1">
        <f t="array" ref="BL193">IF(INDEX(Utilities!193:193,$B$15)="","",INDEX(Utilities!193:193,$B$15))</f>
        <v/>
      </c>
      <c r="BM193" s="1" t="str" cm="1">
        <f t="array" ref="BM193">IF(INDEX(Utilities!193:193,$B$15 + 6)="","",INDEX(Utilities!193:193,$B$15 + 6))</f>
        <v/>
      </c>
      <c r="BO193">
        <f t="shared" si="125"/>
        <v>2203</v>
      </c>
      <c r="BP193">
        <f t="shared" si="115"/>
        <v>2040</v>
      </c>
      <c r="BQ193" cm="1">
        <f t="array" ref="BQ193">IF(BP193&gt;=MAX($D$3:$D$100),MAX($D$3:$D$100),IF(BO193&lt;$D$3,$D$3,INDEX($D$3:$D$100,MATCH(BO193,$D$3:$D$100)+1)))</f>
        <v>2040</v>
      </c>
      <c r="BR193">
        <f t="shared" si="116"/>
        <v>4.5396000000000001</v>
      </c>
      <c r="BS193">
        <f t="shared" si="117"/>
        <v>4.5396000000000001</v>
      </c>
      <c r="BT193">
        <f t="shared" si="118"/>
        <v>4.5396000000000001</v>
      </c>
      <c r="BU193" s="38">
        <f t="shared" si="119"/>
        <v>23946.39</v>
      </c>
      <c r="BV193">
        <f t="shared" si="90"/>
        <v>0</v>
      </c>
    </row>
    <row r="194" spans="7:74" x14ac:dyDescent="0.25">
      <c r="G194">
        <f t="shared" si="120"/>
        <v>2204</v>
      </c>
      <c r="H194">
        <f t="shared" si="91"/>
        <v>2040</v>
      </c>
      <c r="I194" cm="1">
        <f t="array" ref="I194">IF(H194&gt;=MAX($D$3:$D$100),MAX($D$3:$D$100),IF(G194&lt;$D$3,$D$3,INDEX($D$3:$D$100,MATCH(G194,$D$3:$D$100)+1)))</f>
        <v>2040</v>
      </c>
      <c r="J194">
        <f t="shared" si="92"/>
        <v>6.8040000000000003E-2</v>
      </c>
      <c r="K194">
        <f t="shared" si="93"/>
        <v>6.8040000000000003E-2</v>
      </c>
      <c r="L194">
        <f t="shared" si="94"/>
        <v>6.8040000000000003E-2</v>
      </c>
      <c r="M194" s="38">
        <f t="shared" si="84"/>
        <v>358.911</v>
      </c>
      <c r="N194">
        <f t="shared" si="85"/>
        <v>0</v>
      </c>
      <c r="P194" s="1" t="str" cm="1">
        <f t="array" ref="P194">IF(INDEX(Utilities!194:194,$B$15)="","",INDEX(Utilities!194:194,$B$15))</f>
        <v/>
      </c>
      <c r="Q194" s="1" t="str" cm="1">
        <f t="array" ref="Q194">IF(INDEX(Utilities!194:194,$B$15 + 2)="","",INDEX(Utilities!194:194,$B$15 + 2))</f>
        <v/>
      </c>
      <c r="S194">
        <f t="shared" si="121"/>
        <v>2204</v>
      </c>
      <c r="T194">
        <f t="shared" si="95"/>
        <v>2040</v>
      </c>
      <c r="U194" cm="1">
        <f t="array" ref="U194">IF(T194&gt;=MAX($D$3:$D$100),MAX($D$3:$D$100),IF(S194&lt;$D$3,$D$3,INDEX($D$3:$D$100,MATCH(S194,$D$3:$D$100)+1)))</f>
        <v>2040</v>
      </c>
      <c r="V194">
        <f t="shared" si="96"/>
        <v>4.5720000000000003E-5</v>
      </c>
      <c r="W194">
        <f t="shared" si="97"/>
        <v>4.5720000000000003E-5</v>
      </c>
      <c r="X194">
        <f t="shared" si="98"/>
        <v>4.5720000000000003E-5</v>
      </c>
      <c r="Y194" s="38">
        <f t="shared" si="99"/>
        <v>0.24117300000000003</v>
      </c>
      <c r="Z194">
        <f t="shared" si="86"/>
        <v>0</v>
      </c>
      <c r="AE194">
        <f t="shared" si="122"/>
        <v>2204</v>
      </c>
      <c r="AF194">
        <f t="shared" si="100"/>
        <v>2040</v>
      </c>
      <c r="AG194" cm="1">
        <f t="array" ref="AG194">IF(AF194&gt;=MAX($D$3:$D$100),MAX($D$3:$D$100),IF(AE194&lt;$D$3,$D$3,INDEX($D$3:$D$100,MATCH(AE194,$D$3:$D$100)+1)))</f>
        <v>2040</v>
      </c>
      <c r="AH194">
        <f t="shared" si="101"/>
        <v>4.572E-4</v>
      </c>
      <c r="AI194">
        <f t="shared" si="102"/>
        <v>4.572E-4</v>
      </c>
      <c r="AJ194">
        <f t="shared" si="103"/>
        <v>4.572E-4</v>
      </c>
      <c r="AK194" s="38">
        <f t="shared" si="104"/>
        <v>2.4117299999999999</v>
      </c>
      <c r="AL194">
        <f t="shared" si="87"/>
        <v>0</v>
      </c>
      <c r="AN194" s="1" t="str" cm="1">
        <f t="array" ref="AN194">IF(INDEX(Utilities!194:194,$B$15)="","",INDEX(Utilities!194:194,$B$15))</f>
        <v/>
      </c>
      <c r="AO194" s="1" t="str" cm="1">
        <f t="array" ref="AO194">IF(INDEX(Utilities!194:194,$B$15 + 4)="","",INDEX(Utilities!194:194,$B$15 + 4))</f>
        <v/>
      </c>
      <c r="AQ194">
        <f t="shared" si="123"/>
        <v>2204</v>
      </c>
      <c r="AR194">
        <f t="shared" si="105"/>
        <v>2040</v>
      </c>
      <c r="AS194" cm="1">
        <f t="array" ref="AS194">IF(AR194&gt;=MAX($D$3:$D$100),MAX($D$3:$D$100),IF(AQ194&lt;$D$3,$D$3,INDEX($D$3:$D$100,MATCH(AQ194,$D$3:$D$100)+1)))</f>
        <v>2040</v>
      </c>
      <c r="AT194">
        <f t="shared" si="106"/>
        <v>9.6840000000000001E-5</v>
      </c>
      <c r="AU194">
        <f t="shared" si="107"/>
        <v>9.6840000000000001E-5</v>
      </c>
      <c r="AV194">
        <f t="shared" si="108"/>
        <v>9.6840000000000001E-5</v>
      </c>
      <c r="AW194" s="38">
        <f t="shared" si="109"/>
        <v>0.51083100000000004</v>
      </c>
      <c r="AX194">
        <f t="shared" si="88"/>
        <v>0</v>
      </c>
      <c r="AZ194" s="1" t="str" cm="1">
        <f t="array" ref="AZ194">IF(INDEX(Utilities!194:194,$B$15)="","",INDEX(Utilities!194:194,$B$15))</f>
        <v/>
      </c>
      <c r="BA194" s="1" t="str" cm="1">
        <f t="array" ref="BA194">IF(INDEX(Utilities!194:194,$B$15 + 5)="","",INDEX(Utilities!194:194,$B$15 + 5))</f>
        <v/>
      </c>
      <c r="BC194">
        <f t="shared" si="124"/>
        <v>2204</v>
      </c>
      <c r="BD194">
        <f t="shared" si="110"/>
        <v>2040</v>
      </c>
      <c r="BE194" cm="1">
        <f t="array" ref="BE194">IF(BD194&gt;=MAX($D$3:$D$100),MAX($D$3:$D$100),IF(BC194&lt;$D$3,$D$3,INDEX($D$3:$D$100,MATCH(BC194,$D$3:$D$100)+1)))</f>
        <v>2040</v>
      </c>
      <c r="BF194">
        <f t="shared" si="111"/>
        <v>0.61919999999999997</v>
      </c>
      <c r="BG194">
        <f t="shared" si="112"/>
        <v>0.61919999999999997</v>
      </c>
      <c r="BH194">
        <f t="shared" si="113"/>
        <v>0.61919999999999997</v>
      </c>
      <c r="BI194" s="38">
        <f t="shared" si="114"/>
        <v>3266.2799999999997</v>
      </c>
      <c r="BJ194">
        <f t="shared" si="89"/>
        <v>0</v>
      </c>
      <c r="BL194" s="1" t="str" cm="1">
        <f t="array" ref="BL194">IF(INDEX(Utilities!194:194,$B$15)="","",INDEX(Utilities!194:194,$B$15))</f>
        <v/>
      </c>
      <c r="BM194" s="1" t="str" cm="1">
        <f t="array" ref="BM194">IF(INDEX(Utilities!194:194,$B$15 + 6)="","",INDEX(Utilities!194:194,$B$15 + 6))</f>
        <v/>
      </c>
      <c r="BO194">
        <f t="shared" si="125"/>
        <v>2204</v>
      </c>
      <c r="BP194">
        <f t="shared" si="115"/>
        <v>2040</v>
      </c>
      <c r="BQ194" cm="1">
        <f t="array" ref="BQ194">IF(BP194&gt;=MAX($D$3:$D$100),MAX($D$3:$D$100),IF(BO194&lt;$D$3,$D$3,INDEX($D$3:$D$100,MATCH(BO194,$D$3:$D$100)+1)))</f>
        <v>2040</v>
      </c>
      <c r="BR194">
        <f t="shared" si="116"/>
        <v>4.5396000000000001</v>
      </c>
      <c r="BS194">
        <f t="shared" si="117"/>
        <v>4.5396000000000001</v>
      </c>
      <c r="BT194">
        <f t="shared" si="118"/>
        <v>4.5396000000000001</v>
      </c>
      <c r="BU194" s="38">
        <f t="shared" si="119"/>
        <v>23946.39</v>
      </c>
      <c r="BV194">
        <f t="shared" si="90"/>
        <v>0</v>
      </c>
    </row>
    <row r="195" spans="7:74" x14ac:dyDescent="0.25">
      <c r="G195">
        <f t="shared" si="120"/>
        <v>2205</v>
      </c>
      <c r="H195">
        <f t="shared" si="91"/>
        <v>2040</v>
      </c>
      <c r="I195" cm="1">
        <f t="array" ref="I195">IF(H195&gt;=MAX($D$3:$D$100),MAX($D$3:$D$100),IF(G195&lt;$D$3,$D$3,INDEX($D$3:$D$100,MATCH(G195,$D$3:$D$100)+1)))</f>
        <v>2040</v>
      </c>
      <c r="J195">
        <f t="shared" si="92"/>
        <v>6.8040000000000003E-2</v>
      </c>
      <c r="K195">
        <f t="shared" si="93"/>
        <v>6.8040000000000003E-2</v>
      </c>
      <c r="L195">
        <f t="shared" si="94"/>
        <v>6.8040000000000003E-2</v>
      </c>
      <c r="M195" s="38">
        <f t="shared" ref="M195:M258" si="126">$L195*$B$12</f>
        <v>358.911</v>
      </c>
      <c r="N195">
        <f t="shared" ref="N195:N258" si="127">$L195*$B$13</f>
        <v>0</v>
      </c>
      <c r="P195" s="1" t="str" cm="1">
        <f t="array" ref="P195">IF(INDEX(Utilities!195:195,$B$15)="","",INDEX(Utilities!195:195,$B$15))</f>
        <v/>
      </c>
      <c r="Q195" s="1" t="str" cm="1">
        <f t="array" ref="Q195">IF(INDEX(Utilities!195:195,$B$15 + 2)="","",INDEX(Utilities!195:195,$B$15 + 2))</f>
        <v/>
      </c>
      <c r="S195">
        <f t="shared" si="121"/>
        <v>2205</v>
      </c>
      <c r="T195">
        <f t="shared" si="95"/>
        <v>2040</v>
      </c>
      <c r="U195" cm="1">
        <f t="array" ref="U195">IF(T195&gt;=MAX($D$3:$D$100),MAX($D$3:$D$100),IF(S195&lt;$D$3,$D$3,INDEX($D$3:$D$100,MATCH(S195,$D$3:$D$100)+1)))</f>
        <v>2040</v>
      </c>
      <c r="V195">
        <f t="shared" si="96"/>
        <v>4.5720000000000003E-5</v>
      </c>
      <c r="W195">
        <f t="shared" si="97"/>
        <v>4.5720000000000003E-5</v>
      </c>
      <c r="X195">
        <f t="shared" si="98"/>
        <v>4.5720000000000003E-5</v>
      </c>
      <c r="Y195" s="38">
        <f t="shared" si="99"/>
        <v>0.24117300000000003</v>
      </c>
      <c r="Z195">
        <f t="shared" ref="Z195:Z258" si="128">$L195*$B$13</f>
        <v>0</v>
      </c>
      <c r="AE195">
        <f t="shared" si="122"/>
        <v>2205</v>
      </c>
      <c r="AF195">
        <f t="shared" si="100"/>
        <v>2040</v>
      </c>
      <c r="AG195" cm="1">
        <f t="array" ref="AG195">IF(AF195&gt;=MAX($D$3:$D$100),MAX($D$3:$D$100),IF(AE195&lt;$D$3,$D$3,INDEX($D$3:$D$100,MATCH(AE195,$D$3:$D$100)+1)))</f>
        <v>2040</v>
      </c>
      <c r="AH195">
        <f t="shared" si="101"/>
        <v>4.572E-4</v>
      </c>
      <c r="AI195">
        <f t="shared" si="102"/>
        <v>4.572E-4</v>
      </c>
      <c r="AJ195">
        <f t="shared" si="103"/>
        <v>4.572E-4</v>
      </c>
      <c r="AK195" s="38">
        <f t="shared" si="104"/>
        <v>2.4117299999999999</v>
      </c>
      <c r="AL195">
        <f t="shared" ref="AL195:AL258" si="129">$L195*$B$13</f>
        <v>0</v>
      </c>
      <c r="AN195" s="1" t="str" cm="1">
        <f t="array" ref="AN195">IF(INDEX(Utilities!195:195,$B$15)="","",INDEX(Utilities!195:195,$B$15))</f>
        <v/>
      </c>
      <c r="AO195" s="1" t="str" cm="1">
        <f t="array" ref="AO195">IF(INDEX(Utilities!195:195,$B$15 + 4)="","",INDEX(Utilities!195:195,$B$15 + 4))</f>
        <v/>
      </c>
      <c r="AQ195">
        <f t="shared" si="123"/>
        <v>2205</v>
      </c>
      <c r="AR195">
        <f t="shared" si="105"/>
        <v>2040</v>
      </c>
      <c r="AS195" cm="1">
        <f t="array" ref="AS195">IF(AR195&gt;=MAX($D$3:$D$100),MAX($D$3:$D$100),IF(AQ195&lt;$D$3,$D$3,INDEX($D$3:$D$100,MATCH(AQ195,$D$3:$D$100)+1)))</f>
        <v>2040</v>
      </c>
      <c r="AT195">
        <f t="shared" si="106"/>
        <v>9.6840000000000001E-5</v>
      </c>
      <c r="AU195">
        <f t="shared" si="107"/>
        <v>9.6840000000000001E-5</v>
      </c>
      <c r="AV195">
        <f t="shared" si="108"/>
        <v>9.6840000000000001E-5</v>
      </c>
      <c r="AW195" s="38">
        <f t="shared" si="109"/>
        <v>0.51083100000000004</v>
      </c>
      <c r="AX195">
        <f t="shared" ref="AX195:AX258" si="130">$L195*$B$13</f>
        <v>0</v>
      </c>
      <c r="AZ195" s="1" t="str" cm="1">
        <f t="array" ref="AZ195">IF(INDEX(Utilities!195:195,$B$15)="","",INDEX(Utilities!195:195,$B$15))</f>
        <v/>
      </c>
      <c r="BA195" s="1" t="str" cm="1">
        <f t="array" ref="BA195">IF(INDEX(Utilities!195:195,$B$15 + 5)="","",INDEX(Utilities!195:195,$B$15 + 5))</f>
        <v/>
      </c>
      <c r="BC195">
        <f t="shared" si="124"/>
        <v>2205</v>
      </c>
      <c r="BD195">
        <f t="shared" si="110"/>
        <v>2040</v>
      </c>
      <c r="BE195" cm="1">
        <f t="array" ref="BE195">IF(BD195&gt;=MAX($D$3:$D$100),MAX($D$3:$D$100),IF(BC195&lt;$D$3,$D$3,INDEX($D$3:$D$100,MATCH(BC195,$D$3:$D$100)+1)))</f>
        <v>2040</v>
      </c>
      <c r="BF195">
        <f t="shared" si="111"/>
        <v>0.61919999999999997</v>
      </c>
      <c r="BG195">
        <f t="shared" si="112"/>
        <v>0.61919999999999997</v>
      </c>
      <c r="BH195">
        <f t="shared" si="113"/>
        <v>0.61919999999999997</v>
      </c>
      <c r="BI195" s="38">
        <f t="shared" si="114"/>
        <v>3266.2799999999997</v>
      </c>
      <c r="BJ195">
        <f t="shared" ref="BJ195:BJ258" si="131">$L195*$B$13</f>
        <v>0</v>
      </c>
      <c r="BL195" s="1" t="str" cm="1">
        <f t="array" ref="BL195">IF(INDEX(Utilities!195:195,$B$15)="","",INDEX(Utilities!195:195,$B$15))</f>
        <v/>
      </c>
      <c r="BM195" s="1" t="str" cm="1">
        <f t="array" ref="BM195">IF(INDEX(Utilities!195:195,$B$15 + 6)="","",INDEX(Utilities!195:195,$B$15 + 6))</f>
        <v/>
      </c>
      <c r="BO195">
        <f t="shared" si="125"/>
        <v>2205</v>
      </c>
      <c r="BP195">
        <f t="shared" si="115"/>
        <v>2040</v>
      </c>
      <c r="BQ195" cm="1">
        <f t="array" ref="BQ195">IF(BP195&gt;=MAX($D$3:$D$100),MAX($D$3:$D$100),IF(BO195&lt;$D$3,$D$3,INDEX($D$3:$D$100,MATCH(BO195,$D$3:$D$100)+1)))</f>
        <v>2040</v>
      </c>
      <c r="BR195">
        <f t="shared" si="116"/>
        <v>4.5396000000000001</v>
      </c>
      <c r="BS195">
        <f t="shared" si="117"/>
        <v>4.5396000000000001</v>
      </c>
      <c r="BT195">
        <f t="shared" si="118"/>
        <v>4.5396000000000001</v>
      </c>
      <c r="BU195" s="38">
        <f t="shared" si="119"/>
        <v>23946.39</v>
      </c>
      <c r="BV195">
        <f t="shared" ref="BV195:BV258" si="132">$L195*$B$13</f>
        <v>0</v>
      </c>
    </row>
    <row r="196" spans="7:74" x14ac:dyDescent="0.25">
      <c r="G196">
        <f t="shared" si="120"/>
        <v>2206</v>
      </c>
      <c r="H196">
        <f t="shared" ref="H196:H259" si="133">INDEX(D$3:D$100,IFERROR(MATCH(G196, D$3:D$100),1))</f>
        <v>2040</v>
      </c>
      <c r="I196" cm="1">
        <f t="array" ref="I196">IF(H196&gt;=MAX($D$3:$D$100),MAX($D$3:$D$100),IF(G196&lt;$D$3,$D$3,INDEX($D$3:$D$100,MATCH(G196,$D$3:$D$100)+1)))</f>
        <v>2040</v>
      </c>
      <c r="J196">
        <f t="shared" ref="J196:J259" si="134">INDEX(E$3:E$100,MATCH(H196,D$3:D$100))</f>
        <v>6.8040000000000003E-2</v>
      </c>
      <c r="K196">
        <f t="shared" ref="K196:K259" si="135">INDEX(E$3:E$100,MATCH(I196,D$3:D$100))</f>
        <v>6.8040000000000003E-2</v>
      </c>
      <c r="L196">
        <f t="shared" ref="L196:L259" si="136">IF(H196=I196,J196,J196+(K196-J196)*((G196-H196)/(I196-H196)))</f>
        <v>6.8040000000000003E-2</v>
      </c>
      <c r="M196" s="38">
        <f t="shared" si="126"/>
        <v>358.911</v>
      </c>
      <c r="N196">
        <f t="shared" si="127"/>
        <v>0</v>
      </c>
      <c r="P196" s="1" t="str" cm="1">
        <f t="array" ref="P196">IF(INDEX(Utilities!196:196,$B$15)="","",INDEX(Utilities!196:196,$B$15))</f>
        <v/>
      </c>
      <c r="Q196" s="1" t="str" cm="1">
        <f t="array" ref="Q196">IF(INDEX(Utilities!196:196,$B$15 + 2)="","",INDEX(Utilities!196:196,$B$15 + 2))</f>
        <v/>
      </c>
      <c r="S196">
        <f t="shared" si="121"/>
        <v>2206</v>
      </c>
      <c r="T196">
        <f t="shared" ref="T196:T259" si="137">INDEX(P$3:P$100,IFERROR(MATCH(S196, P$3:P$100),1))</f>
        <v>2040</v>
      </c>
      <c r="U196" cm="1">
        <f t="array" ref="U196">IF(T196&gt;=MAX($D$3:$D$100),MAX($D$3:$D$100),IF(S196&lt;$D$3,$D$3,INDEX($D$3:$D$100,MATCH(S196,$D$3:$D$100)+1)))</f>
        <v>2040</v>
      </c>
      <c r="V196">
        <f t="shared" ref="V196:V259" si="138">INDEX(Q$3:Q$100,MATCH(T196,P$3:P$100))</f>
        <v>4.5720000000000003E-5</v>
      </c>
      <c r="W196">
        <f t="shared" ref="W196:W259" si="139">INDEX(Q$3:Q$100,MATCH(U196,P$3:P$100))</f>
        <v>4.5720000000000003E-5</v>
      </c>
      <c r="X196">
        <f t="shared" ref="X196:X259" si="140">IF(T196=U196,V196,V196+(W196-V196)*((S196-T196)/(U196-T196)))</f>
        <v>4.5720000000000003E-5</v>
      </c>
      <c r="Y196" s="38">
        <f t="shared" ref="Y196:Y259" si="141">$X196*$B$12</f>
        <v>0.24117300000000003</v>
      </c>
      <c r="Z196">
        <f t="shared" si="128"/>
        <v>0</v>
      </c>
      <c r="AE196">
        <f t="shared" si="122"/>
        <v>2206</v>
      </c>
      <c r="AF196">
        <f t="shared" ref="AF196:AF259" si="142">INDEX(AB$3:AB$100,IFERROR(MATCH(AE196, AB$3:AB$100),1))</f>
        <v>2040</v>
      </c>
      <c r="AG196" cm="1">
        <f t="array" ref="AG196">IF(AF196&gt;=MAX($D$3:$D$100),MAX($D$3:$D$100),IF(AE196&lt;$D$3,$D$3,INDEX($D$3:$D$100,MATCH(AE196,$D$3:$D$100)+1)))</f>
        <v>2040</v>
      </c>
      <c r="AH196">
        <f t="shared" ref="AH196:AH259" si="143">INDEX(AC$3:AC$100,MATCH(AF196,AB$3:AB$100))</f>
        <v>4.572E-4</v>
      </c>
      <c r="AI196">
        <f t="shared" ref="AI196:AI259" si="144">INDEX(AC$3:AC$100,MATCH(AG196,AB$3:AB$100))</f>
        <v>4.572E-4</v>
      </c>
      <c r="AJ196">
        <f t="shared" ref="AJ196:AJ259" si="145">IF(AF196=AG196,AH196,AH196+(AI196-AH196)*((AE196-AF196)/(AG196-AF196)))</f>
        <v>4.572E-4</v>
      </c>
      <c r="AK196" s="38">
        <f t="shared" ref="AK196:AK259" si="146">$AJ196*$B$12</f>
        <v>2.4117299999999999</v>
      </c>
      <c r="AL196">
        <f t="shared" si="129"/>
        <v>0</v>
      </c>
      <c r="AN196" s="1" t="str" cm="1">
        <f t="array" ref="AN196">IF(INDEX(Utilities!196:196,$B$15)="","",INDEX(Utilities!196:196,$B$15))</f>
        <v/>
      </c>
      <c r="AO196" s="1" t="str" cm="1">
        <f t="array" ref="AO196">IF(INDEX(Utilities!196:196,$B$15 + 4)="","",INDEX(Utilities!196:196,$B$15 + 4))</f>
        <v/>
      </c>
      <c r="AQ196">
        <f t="shared" si="123"/>
        <v>2206</v>
      </c>
      <c r="AR196">
        <f t="shared" ref="AR196:AR259" si="147">INDEX(AN$3:AN$100,IFERROR(MATCH(AQ196, AN$3:AN$100),1))</f>
        <v>2040</v>
      </c>
      <c r="AS196" cm="1">
        <f t="array" ref="AS196">IF(AR196&gt;=MAX($D$3:$D$100),MAX($D$3:$D$100),IF(AQ196&lt;$D$3,$D$3,INDEX($D$3:$D$100,MATCH(AQ196,$D$3:$D$100)+1)))</f>
        <v>2040</v>
      </c>
      <c r="AT196">
        <f t="shared" ref="AT196:AT259" si="148">INDEX(AO$3:AO$100,MATCH(AR196,AN$3:AN$100))</f>
        <v>9.6840000000000001E-5</v>
      </c>
      <c r="AU196">
        <f t="shared" ref="AU196:AU259" si="149">INDEX(AO$3:AO$100,MATCH(AS196,AN$3:AN$100))</f>
        <v>9.6840000000000001E-5</v>
      </c>
      <c r="AV196">
        <f t="shared" ref="AV196:AV259" si="150">IF(AR196=AS196,AT196,AT196+(AU196-AT196)*((AQ196-AR196)/(AS196-AR196)))</f>
        <v>9.6840000000000001E-5</v>
      </c>
      <c r="AW196" s="38">
        <f t="shared" ref="AW196:AW259" si="151">$AV196*$B$12</f>
        <v>0.51083100000000004</v>
      </c>
      <c r="AX196">
        <f t="shared" si="130"/>
        <v>0</v>
      </c>
      <c r="AZ196" s="1" t="str" cm="1">
        <f t="array" ref="AZ196">IF(INDEX(Utilities!196:196,$B$15)="","",INDEX(Utilities!196:196,$B$15))</f>
        <v/>
      </c>
      <c r="BA196" s="1" t="str" cm="1">
        <f t="array" ref="BA196">IF(INDEX(Utilities!196:196,$B$15 + 5)="","",INDEX(Utilities!196:196,$B$15 + 5))</f>
        <v/>
      </c>
      <c r="BC196">
        <f t="shared" si="124"/>
        <v>2206</v>
      </c>
      <c r="BD196">
        <f t="shared" ref="BD196:BD259" si="152">INDEX(AZ$3:AZ$100,IFERROR(MATCH(BC196, AZ$3:AZ$100),1))</f>
        <v>2040</v>
      </c>
      <c r="BE196" cm="1">
        <f t="array" ref="BE196">IF(BD196&gt;=MAX($D$3:$D$100),MAX($D$3:$D$100),IF(BC196&lt;$D$3,$D$3,INDEX($D$3:$D$100,MATCH(BC196,$D$3:$D$100)+1)))</f>
        <v>2040</v>
      </c>
      <c r="BF196">
        <f t="shared" ref="BF196:BF259" si="153">INDEX(BA$3:BA$100,MATCH(BD196,AZ$3:AZ$100))</f>
        <v>0.61919999999999997</v>
      </c>
      <c r="BG196">
        <f t="shared" ref="BG196:BG259" si="154">INDEX(BA$3:BA$100,MATCH(BE196,AZ$3:AZ$100))</f>
        <v>0.61919999999999997</v>
      </c>
      <c r="BH196">
        <f t="shared" ref="BH196:BH259" si="155">IF(BD196=BE196,BF196,BF196+(BG196-BF196)*((BC196-BD196)/(BE196-BD196)))</f>
        <v>0.61919999999999997</v>
      </c>
      <c r="BI196" s="38">
        <f t="shared" ref="BI196:BI259" si="156">$BH196*$B$12</f>
        <v>3266.2799999999997</v>
      </c>
      <c r="BJ196">
        <f t="shared" si="131"/>
        <v>0</v>
      </c>
      <c r="BL196" s="1" t="str" cm="1">
        <f t="array" ref="BL196">IF(INDEX(Utilities!196:196,$B$15)="","",INDEX(Utilities!196:196,$B$15))</f>
        <v/>
      </c>
      <c r="BM196" s="1" t="str" cm="1">
        <f t="array" ref="BM196">IF(INDEX(Utilities!196:196,$B$15 + 6)="","",INDEX(Utilities!196:196,$B$15 + 6))</f>
        <v/>
      </c>
      <c r="BO196">
        <f t="shared" si="125"/>
        <v>2206</v>
      </c>
      <c r="BP196">
        <f t="shared" ref="BP196:BP259" si="157">INDEX(BL$3:BL$100,IFERROR(MATCH(BO196, BL$3:BL$100),1))</f>
        <v>2040</v>
      </c>
      <c r="BQ196" cm="1">
        <f t="array" ref="BQ196">IF(BP196&gt;=MAX($D$3:$D$100),MAX($D$3:$D$100),IF(BO196&lt;$D$3,$D$3,INDEX($D$3:$D$100,MATCH(BO196,$D$3:$D$100)+1)))</f>
        <v>2040</v>
      </c>
      <c r="BR196">
        <f t="shared" ref="BR196:BR259" si="158">INDEX(BM$3:BM$100,MATCH(BP196,BL$3:BL$100))</f>
        <v>4.5396000000000001</v>
      </c>
      <c r="BS196">
        <f t="shared" ref="BS196:BS259" si="159">INDEX(BM$3:BM$100,MATCH(BQ196,BL$3:BL$100))</f>
        <v>4.5396000000000001</v>
      </c>
      <c r="BT196">
        <f t="shared" ref="BT196:BT259" si="160">IF(BP196=BQ196,BR196,BR196+(BS196-BR196)*((BO196-BP196)/(BQ196-BP196)))</f>
        <v>4.5396000000000001</v>
      </c>
      <c r="BU196" s="38">
        <f t="shared" ref="BU196:BU259" si="161">$BT196*$B$12</f>
        <v>23946.39</v>
      </c>
      <c r="BV196">
        <f t="shared" si="132"/>
        <v>0</v>
      </c>
    </row>
    <row r="197" spans="7:74" x14ac:dyDescent="0.25">
      <c r="G197">
        <f t="shared" ref="G197:G260" si="162">G196+1</f>
        <v>2207</v>
      </c>
      <c r="H197">
        <f t="shared" si="133"/>
        <v>2040</v>
      </c>
      <c r="I197" cm="1">
        <f t="array" ref="I197">IF(H197&gt;=MAX($D$3:$D$100),MAX($D$3:$D$100),IF(G197&lt;$D$3,$D$3,INDEX($D$3:$D$100,MATCH(G197,$D$3:$D$100)+1)))</f>
        <v>2040</v>
      </c>
      <c r="J197">
        <f t="shared" si="134"/>
        <v>6.8040000000000003E-2</v>
      </c>
      <c r="K197">
        <f t="shared" si="135"/>
        <v>6.8040000000000003E-2</v>
      </c>
      <c r="L197">
        <f t="shared" si="136"/>
        <v>6.8040000000000003E-2</v>
      </c>
      <c r="M197" s="38">
        <f t="shared" si="126"/>
        <v>358.911</v>
      </c>
      <c r="N197">
        <f t="shared" si="127"/>
        <v>0</v>
      </c>
      <c r="P197" s="1" t="str" cm="1">
        <f t="array" ref="P197">IF(INDEX(Utilities!197:197,$B$15)="","",INDEX(Utilities!197:197,$B$15))</f>
        <v/>
      </c>
      <c r="Q197" s="1" t="str" cm="1">
        <f t="array" ref="Q197">IF(INDEX(Utilities!197:197,$B$15 + 2)="","",INDEX(Utilities!197:197,$B$15 + 2))</f>
        <v/>
      </c>
      <c r="S197">
        <f t="shared" ref="S197:S260" si="163">S196+1</f>
        <v>2207</v>
      </c>
      <c r="T197">
        <f t="shared" si="137"/>
        <v>2040</v>
      </c>
      <c r="U197" cm="1">
        <f t="array" ref="U197">IF(T197&gt;=MAX($D$3:$D$100),MAX($D$3:$D$100),IF(S197&lt;$D$3,$D$3,INDEX($D$3:$D$100,MATCH(S197,$D$3:$D$100)+1)))</f>
        <v>2040</v>
      </c>
      <c r="V197">
        <f t="shared" si="138"/>
        <v>4.5720000000000003E-5</v>
      </c>
      <c r="W197">
        <f t="shared" si="139"/>
        <v>4.5720000000000003E-5</v>
      </c>
      <c r="X197">
        <f t="shared" si="140"/>
        <v>4.5720000000000003E-5</v>
      </c>
      <c r="Y197" s="38">
        <f t="shared" si="141"/>
        <v>0.24117300000000003</v>
      </c>
      <c r="Z197">
        <f t="shared" si="128"/>
        <v>0</v>
      </c>
      <c r="AE197">
        <f t="shared" ref="AE197:AE260" si="164">AE196+1</f>
        <v>2207</v>
      </c>
      <c r="AF197">
        <f t="shared" si="142"/>
        <v>2040</v>
      </c>
      <c r="AG197" cm="1">
        <f t="array" ref="AG197">IF(AF197&gt;=MAX($D$3:$D$100),MAX($D$3:$D$100),IF(AE197&lt;$D$3,$D$3,INDEX($D$3:$D$100,MATCH(AE197,$D$3:$D$100)+1)))</f>
        <v>2040</v>
      </c>
      <c r="AH197">
        <f t="shared" si="143"/>
        <v>4.572E-4</v>
      </c>
      <c r="AI197">
        <f t="shared" si="144"/>
        <v>4.572E-4</v>
      </c>
      <c r="AJ197">
        <f t="shared" si="145"/>
        <v>4.572E-4</v>
      </c>
      <c r="AK197" s="38">
        <f t="shared" si="146"/>
        <v>2.4117299999999999</v>
      </c>
      <c r="AL197">
        <f t="shared" si="129"/>
        <v>0</v>
      </c>
      <c r="AN197" s="1" t="str" cm="1">
        <f t="array" ref="AN197">IF(INDEX(Utilities!197:197,$B$15)="","",INDEX(Utilities!197:197,$B$15))</f>
        <v/>
      </c>
      <c r="AO197" s="1" t="str" cm="1">
        <f t="array" ref="AO197">IF(INDEX(Utilities!197:197,$B$15 + 4)="","",INDEX(Utilities!197:197,$B$15 + 4))</f>
        <v/>
      </c>
      <c r="AQ197">
        <f t="shared" ref="AQ197:AQ260" si="165">AQ196+1</f>
        <v>2207</v>
      </c>
      <c r="AR197">
        <f t="shared" si="147"/>
        <v>2040</v>
      </c>
      <c r="AS197" cm="1">
        <f t="array" ref="AS197">IF(AR197&gt;=MAX($D$3:$D$100),MAX($D$3:$D$100),IF(AQ197&lt;$D$3,$D$3,INDEX($D$3:$D$100,MATCH(AQ197,$D$3:$D$100)+1)))</f>
        <v>2040</v>
      </c>
      <c r="AT197">
        <f t="shared" si="148"/>
        <v>9.6840000000000001E-5</v>
      </c>
      <c r="AU197">
        <f t="shared" si="149"/>
        <v>9.6840000000000001E-5</v>
      </c>
      <c r="AV197">
        <f t="shared" si="150"/>
        <v>9.6840000000000001E-5</v>
      </c>
      <c r="AW197" s="38">
        <f t="shared" si="151"/>
        <v>0.51083100000000004</v>
      </c>
      <c r="AX197">
        <f t="shared" si="130"/>
        <v>0</v>
      </c>
      <c r="AZ197" s="1" t="str" cm="1">
        <f t="array" ref="AZ197">IF(INDEX(Utilities!197:197,$B$15)="","",INDEX(Utilities!197:197,$B$15))</f>
        <v/>
      </c>
      <c r="BA197" s="1" t="str" cm="1">
        <f t="array" ref="BA197">IF(INDEX(Utilities!197:197,$B$15 + 5)="","",INDEX(Utilities!197:197,$B$15 + 5))</f>
        <v/>
      </c>
      <c r="BC197">
        <f t="shared" ref="BC197:BC260" si="166">BC196+1</f>
        <v>2207</v>
      </c>
      <c r="BD197">
        <f t="shared" si="152"/>
        <v>2040</v>
      </c>
      <c r="BE197" cm="1">
        <f t="array" ref="BE197">IF(BD197&gt;=MAX($D$3:$D$100),MAX($D$3:$D$100),IF(BC197&lt;$D$3,$D$3,INDEX($D$3:$D$100,MATCH(BC197,$D$3:$D$100)+1)))</f>
        <v>2040</v>
      </c>
      <c r="BF197">
        <f t="shared" si="153"/>
        <v>0.61919999999999997</v>
      </c>
      <c r="BG197">
        <f t="shared" si="154"/>
        <v>0.61919999999999997</v>
      </c>
      <c r="BH197">
        <f t="shared" si="155"/>
        <v>0.61919999999999997</v>
      </c>
      <c r="BI197" s="38">
        <f t="shared" si="156"/>
        <v>3266.2799999999997</v>
      </c>
      <c r="BJ197">
        <f t="shared" si="131"/>
        <v>0</v>
      </c>
      <c r="BL197" s="1" t="str" cm="1">
        <f t="array" ref="BL197">IF(INDEX(Utilities!197:197,$B$15)="","",INDEX(Utilities!197:197,$B$15))</f>
        <v/>
      </c>
      <c r="BM197" s="1" t="str" cm="1">
        <f t="array" ref="BM197">IF(INDEX(Utilities!197:197,$B$15 + 6)="","",INDEX(Utilities!197:197,$B$15 + 6))</f>
        <v/>
      </c>
      <c r="BO197">
        <f t="shared" ref="BO197:BO260" si="167">BO196+1</f>
        <v>2207</v>
      </c>
      <c r="BP197">
        <f t="shared" si="157"/>
        <v>2040</v>
      </c>
      <c r="BQ197" cm="1">
        <f t="array" ref="BQ197">IF(BP197&gt;=MAX($D$3:$D$100),MAX($D$3:$D$100),IF(BO197&lt;$D$3,$D$3,INDEX($D$3:$D$100,MATCH(BO197,$D$3:$D$100)+1)))</f>
        <v>2040</v>
      </c>
      <c r="BR197">
        <f t="shared" si="158"/>
        <v>4.5396000000000001</v>
      </c>
      <c r="BS197">
        <f t="shared" si="159"/>
        <v>4.5396000000000001</v>
      </c>
      <c r="BT197">
        <f t="shared" si="160"/>
        <v>4.5396000000000001</v>
      </c>
      <c r="BU197" s="38">
        <f t="shared" si="161"/>
        <v>23946.39</v>
      </c>
      <c r="BV197">
        <f t="shared" si="132"/>
        <v>0</v>
      </c>
    </row>
    <row r="198" spans="7:74" x14ac:dyDescent="0.25">
      <c r="G198">
        <f t="shared" si="162"/>
        <v>2208</v>
      </c>
      <c r="H198">
        <f t="shared" si="133"/>
        <v>2040</v>
      </c>
      <c r="I198" cm="1">
        <f t="array" ref="I198">IF(H198&gt;=MAX($D$3:$D$100),MAX($D$3:$D$100),IF(G198&lt;$D$3,$D$3,INDEX($D$3:$D$100,MATCH(G198,$D$3:$D$100)+1)))</f>
        <v>2040</v>
      </c>
      <c r="J198">
        <f t="shared" si="134"/>
        <v>6.8040000000000003E-2</v>
      </c>
      <c r="K198">
        <f t="shared" si="135"/>
        <v>6.8040000000000003E-2</v>
      </c>
      <c r="L198">
        <f t="shared" si="136"/>
        <v>6.8040000000000003E-2</v>
      </c>
      <c r="M198" s="38">
        <f t="shared" si="126"/>
        <v>358.911</v>
      </c>
      <c r="N198">
        <f t="shared" si="127"/>
        <v>0</v>
      </c>
      <c r="P198" s="1" t="str" cm="1">
        <f t="array" ref="P198">IF(INDEX(Utilities!198:198,$B$15)="","",INDEX(Utilities!198:198,$B$15))</f>
        <v/>
      </c>
      <c r="Q198" s="1" t="str" cm="1">
        <f t="array" ref="Q198">IF(INDEX(Utilities!198:198,$B$15 + 2)="","",INDEX(Utilities!198:198,$B$15 + 2))</f>
        <v/>
      </c>
      <c r="S198">
        <f t="shared" si="163"/>
        <v>2208</v>
      </c>
      <c r="T198">
        <f t="shared" si="137"/>
        <v>2040</v>
      </c>
      <c r="U198" cm="1">
        <f t="array" ref="U198">IF(T198&gt;=MAX($D$3:$D$100),MAX($D$3:$D$100),IF(S198&lt;$D$3,$D$3,INDEX($D$3:$D$100,MATCH(S198,$D$3:$D$100)+1)))</f>
        <v>2040</v>
      </c>
      <c r="V198">
        <f t="shared" si="138"/>
        <v>4.5720000000000003E-5</v>
      </c>
      <c r="W198">
        <f t="shared" si="139"/>
        <v>4.5720000000000003E-5</v>
      </c>
      <c r="X198">
        <f t="shared" si="140"/>
        <v>4.5720000000000003E-5</v>
      </c>
      <c r="Y198" s="38">
        <f t="shared" si="141"/>
        <v>0.24117300000000003</v>
      </c>
      <c r="Z198">
        <f t="shared" si="128"/>
        <v>0</v>
      </c>
      <c r="AE198">
        <f t="shared" si="164"/>
        <v>2208</v>
      </c>
      <c r="AF198">
        <f t="shared" si="142"/>
        <v>2040</v>
      </c>
      <c r="AG198" cm="1">
        <f t="array" ref="AG198">IF(AF198&gt;=MAX($D$3:$D$100),MAX($D$3:$D$100),IF(AE198&lt;$D$3,$D$3,INDEX($D$3:$D$100,MATCH(AE198,$D$3:$D$100)+1)))</f>
        <v>2040</v>
      </c>
      <c r="AH198">
        <f t="shared" si="143"/>
        <v>4.572E-4</v>
      </c>
      <c r="AI198">
        <f t="shared" si="144"/>
        <v>4.572E-4</v>
      </c>
      <c r="AJ198">
        <f t="shared" si="145"/>
        <v>4.572E-4</v>
      </c>
      <c r="AK198" s="38">
        <f t="shared" si="146"/>
        <v>2.4117299999999999</v>
      </c>
      <c r="AL198">
        <f t="shared" si="129"/>
        <v>0</v>
      </c>
      <c r="AN198" s="1" t="str" cm="1">
        <f t="array" ref="AN198">IF(INDEX(Utilities!198:198,$B$15)="","",INDEX(Utilities!198:198,$B$15))</f>
        <v/>
      </c>
      <c r="AO198" s="1" t="str" cm="1">
        <f t="array" ref="AO198">IF(INDEX(Utilities!198:198,$B$15 + 4)="","",INDEX(Utilities!198:198,$B$15 + 4))</f>
        <v/>
      </c>
      <c r="AQ198">
        <f t="shared" si="165"/>
        <v>2208</v>
      </c>
      <c r="AR198">
        <f t="shared" si="147"/>
        <v>2040</v>
      </c>
      <c r="AS198" cm="1">
        <f t="array" ref="AS198">IF(AR198&gt;=MAX($D$3:$D$100),MAX($D$3:$D$100),IF(AQ198&lt;$D$3,$D$3,INDEX($D$3:$D$100,MATCH(AQ198,$D$3:$D$100)+1)))</f>
        <v>2040</v>
      </c>
      <c r="AT198">
        <f t="shared" si="148"/>
        <v>9.6840000000000001E-5</v>
      </c>
      <c r="AU198">
        <f t="shared" si="149"/>
        <v>9.6840000000000001E-5</v>
      </c>
      <c r="AV198">
        <f t="shared" si="150"/>
        <v>9.6840000000000001E-5</v>
      </c>
      <c r="AW198" s="38">
        <f t="shared" si="151"/>
        <v>0.51083100000000004</v>
      </c>
      <c r="AX198">
        <f t="shared" si="130"/>
        <v>0</v>
      </c>
      <c r="AZ198" s="1" t="str" cm="1">
        <f t="array" ref="AZ198">IF(INDEX(Utilities!198:198,$B$15)="","",INDEX(Utilities!198:198,$B$15))</f>
        <v/>
      </c>
      <c r="BA198" s="1" t="str" cm="1">
        <f t="array" ref="BA198">IF(INDEX(Utilities!198:198,$B$15 + 5)="","",INDEX(Utilities!198:198,$B$15 + 5))</f>
        <v/>
      </c>
      <c r="BC198">
        <f t="shared" si="166"/>
        <v>2208</v>
      </c>
      <c r="BD198">
        <f t="shared" si="152"/>
        <v>2040</v>
      </c>
      <c r="BE198" cm="1">
        <f t="array" ref="BE198">IF(BD198&gt;=MAX($D$3:$D$100),MAX($D$3:$D$100),IF(BC198&lt;$D$3,$D$3,INDEX($D$3:$D$100,MATCH(BC198,$D$3:$D$100)+1)))</f>
        <v>2040</v>
      </c>
      <c r="BF198">
        <f t="shared" si="153"/>
        <v>0.61919999999999997</v>
      </c>
      <c r="BG198">
        <f t="shared" si="154"/>
        <v>0.61919999999999997</v>
      </c>
      <c r="BH198">
        <f t="shared" si="155"/>
        <v>0.61919999999999997</v>
      </c>
      <c r="BI198" s="38">
        <f t="shared" si="156"/>
        <v>3266.2799999999997</v>
      </c>
      <c r="BJ198">
        <f t="shared" si="131"/>
        <v>0</v>
      </c>
      <c r="BL198" s="1" t="str" cm="1">
        <f t="array" ref="BL198">IF(INDEX(Utilities!198:198,$B$15)="","",INDEX(Utilities!198:198,$B$15))</f>
        <v/>
      </c>
      <c r="BM198" s="1" t="str" cm="1">
        <f t="array" ref="BM198">IF(INDEX(Utilities!198:198,$B$15 + 6)="","",INDEX(Utilities!198:198,$B$15 + 6))</f>
        <v/>
      </c>
      <c r="BO198">
        <f t="shared" si="167"/>
        <v>2208</v>
      </c>
      <c r="BP198">
        <f t="shared" si="157"/>
        <v>2040</v>
      </c>
      <c r="BQ198" cm="1">
        <f t="array" ref="BQ198">IF(BP198&gt;=MAX($D$3:$D$100),MAX($D$3:$D$100),IF(BO198&lt;$D$3,$D$3,INDEX($D$3:$D$100,MATCH(BO198,$D$3:$D$100)+1)))</f>
        <v>2040</v>
      </c>
      <c r="BR198">
        <f t="shared" si="158"/>
        <v>4.5396000000000001</v>
      </c>
      <c r="BS198">
        <f t="shared" si="159"/>
        <v>4.5396000000000001</v>
      </c>
      <c r="BT198">
        <f t="shared" si="160"/>
        <v>4.5396000000000001</v>
      </c>
      <c r="BU198" s="38">
        <f t="shared" si="161"/>
        <v>23946.39</v>
      </c>
      <c r="BV198">
        <f t="shared" si="132"/>
        <v>0</v>
      </c>
    </row>
    <row r="199" spans="7:74" x14ac:dyDescent="0.25">
      <c r="G199">
        <f t="shared" si="162"/>
        <v>2209</v>
      </c>
      <c r="H199">
        <f t="shared" si="133"/>
        <v>2040</v>
      </c>
      <c r="I199" cm="1">
        <f t="array" ref="I199">IF(H199&gt;=MAX($D$3:$D$100),MAX($D$3:$D$100),IF(G199&lt;$D$3,$D$3,INDEX($D$3:$D$100,MATCH(G199,$D$3:$D$100)+1)))</f>
        <v>2040</v>
      </c>
      <c r="J199">
        <f t="shared" si="134"/>
        <v>6.8040000000000003E-2</v>
      </c>
      <c r="K199">
        <f t="shared" si="135"/>
        <v>6.8040000000000003E-2</v>
      </c>
      <c r="L199">
        <f t="shared" si="136"/>
        <v>6.8040000000000003E-2</v>
      </c>
      <c r="M199" s="38">
        <f t="shared" si="126"/>
        <v>358.911</v>
      </c>
      <c r="N199">
        <f t="shared" si="127"/>
        <v>0</v>
      </c>
      <c r="P199" s="1" t="str" cm="1">
        <f t="array" ref="P199">IF(INDEX(Utilities!199:199,$B$15)="","",INDEX(Utilities!199:199,$B$15))</f>
        <v/>
      </c>
      <c r="Q199" s="1" t="str" cm="1">
        <f t="array" ref="Q199">IF(INDEX(Utilities!199:199,$B$15 + 2)="","",INDEX(Utilities!199:199,$B$15 + 2))</f>
        <v/>
      </c>
      <c r="S199">
        <f t="shared" si="163"/>
        <v>2209</v>
      </c>
      <c r="T199">
        <f t="shared" si="137"/>
        <v>2040</v>
      </c>
      <c r="U199" cm="1">
        <f t="array" ref="U199">IF(T199&gt;=MAX($D$3:$D$100),MAX($D$3:$D$100),IF(S199&lt;$D$3,$D$3,INDEX($D$3:$D$100,MATCH(S199,$D$3:$D$100)+1)))</f>
        <v>2040</v>
      </c>
      <c r="V199">
        <f t="shared" si="138"/>
        <v>4.5720000000000003E-5</v>
      </c>
      <c r="W199">
        <f t="shared" si="139"/>
        <v>4.5720000000000003E-5</v>
      </c>
      <c r="X199">
        <f t="shared" si="140"/>
        <v>4.5720000000000003E-5</v>
      </c>
      <c r="Y199" s="38">
        <f t="shared" si="141"/>
        <v>0.24117300000000003</v>
      </c>
      <c r="Z199">
        <f t="shared" si="128"/>
        <v>0</v>
      </c>
      <c r="AE199">
        <f t="shared" si="164"/>
        <v>2209</v>
      </c>
      <c r="AF199">
        <f t="shared" si="142"/>
        <v>2040</v>
      </c>
      <c r="AG199" cm="1">
        <f t="array" ref="AG199">IF(AF199&gt;=MAX($D$3:$D$100),MAX($D$3:$D$100),IF(AE199&lt;$D$3,$D$3,INDEX($D$3:$D$100,MATCH(AE199,$D$3:$D$100)+1)))</f>
        <v>2040</v>
      </c>
      <c r="AH199">
        <f t="shared" si="143"/>
        <v>4.572E-4</v>
      </c>
      <c r="AI199">
        <f t="shared" si="144"/>
        <v>4.572E-4</v>
      </c>
      <c r="AJ199">
        <f t="shared" si="145"/>
        <v>4.572E-4</v>
      </c>
      <c r="AK199" s="38">
        <f t="shared" si="146"/>
        <v>2.4117299999999999</v>
      </c>
      <c r="AL199">
        <f t="shared" si="129"/>
        <v>0</v>
      </c>
      <c r="AN199" s="1" t="str" cm="1">
        <f t="array" ref="AN199">IF(INDEX(Utilities!199:199,$B$15)="","",INDEX(Utilities!199:199,$B$15))</f>
        <v/>
      </c>
      <c r="AO199" s="1" t="str" cm="1">
        <f t="array" ref="AO199">IF(INDEX(Utilities!199:199,$B$15 + 4)="","",INDEX(Utilities!199:199,$B$15 + 4))</f>
        <v/>
      </c>
      <c r="AQ199">
        <f t="shared" si="165"/>
        <v>2209</v>
      </c>
      <c r="AR199">
        <f t="shared" si="147"/>
        <v>2040</v>
      </c>
      <c r="AS199" cm="1">
        <f t="array" ref="AS199">IF(AR199&gt;=MAX($D$3:$D$100),MAX($D$3:$D$100),IF(AQ199&lt;$D$3,$D$3,INDEX($D$3:$D$100,MATCH(AQ199,$D$3:$D$100)+1)))</f>
        <v>2040</v>
      </c>
      <c r="AT199">
        <f t="shared" si="148"/>
        <v>9.6840000000000001E-5</v>
      </c>
      <c r="AU199">
        <f t="shared" si="149"/>
        <v>9.6840000000000001E-5</v>
      </c>
      <c r="AV199">
        <f t="shared" si="150"/>
        <v>9.6840000000000001E-5</v>
      </c>
      <c r="AW199" s="38">
        <f t="shared" si="151"/>
        <v>0.51083100000000004</v>
      </c>
      <c r="AX199">
        <f t="shared" si="130"/>
        <v>0</v>
      </c>
      <c r="AZ199" s="1" t="str" cm="1">
        <f t="array" ref="AZ199">IF(INDEX(Utilities!199:199,$B$15)="","",INDEX(Utilities!199:199,$B$15))</f>
        <v/>
      </c>
      <c r="BA199" s="1" t="str" cm="1">
        <f t="array" ref="BA199">IF(INDEX(Utilities!199:199,$B$15 + 5)="","",INDEX(Utilities!199:199,$B$15 + 5))</f>
        <v/>
      </c>
      <c r="BC199">
        <f t="shared" si="166"/>
        <v>2209</v>
      </c>
      <c r="BD199">
        <f t="shared" si="152"/>
        <v>2040</v>
      </c>
      <c r="BE199" cm="1">
        <f t="array" ref="BE199">IF(BD199&gt;=MAX($D$3:$D$100),MAX($D$3:$D$100),IF(BC199&lt;$D$3,$D$3,INDEX($D$3:$D$100,MATCH(BC199,$D$3:$D$100)+1)))</f>
        <v>2040</v>
      </c>
      <c r="BF199">
        <f t="shared" si="153"/>
        <v>0.61919999999999997</v>
      </c>
      <c r="BG199">
        <f t="shared" si="154"/>
        <v>0.61919999999999997</v>
      </c>
      <c r="BH199">
        <f t="shared" si="155"/>
        <v>0.61919999999999997</v>
      </c>
      <c r="BI199" s="38">
        <f t="shared" si="156"/>
        <v>3266.2799999999997</v>
      </c>
      <c r="BJ199">
        <f t="shared" si="131"/>
        <v>0</v>
      </c>
      <c r="BL199" s="1" t="str" cm="1">
        <f t="array" ref="BL199">IF(INDEX(Utilities!199:199,$B$15)="","",INDEX(Utilities!199:199,$B$15))</f>
        <v/>
      </c>
      <c r="BM199" s="1" t="str" cm="1">
        <f t="array" ref="BM199">IF(INDEX(Utilities!199:199,$B$15 + 6)="","",INDEX(Utilities!199:199,$B$15 + 6))</f>
        <v/>
      </c>
      <c r="BO199">
        <f t="shared" si="167"/>
        <v>2209</v>
      </c>
      <c r="BP199">
        <f t="shared" si="157"/>
        <v>2040</v>
      </c>
      <c r="BQ199" cm="1">
        <f t="array" ref="BQ199">IF(BP199&gt;=MAX($D$3:$D$100),MAX($D$3:$D$100),IF(BO199&lt;$D$3,$D$3,INDEX($D$3:$D$100,MATCH(BO199,$D$3:$D$100)+1)))</f>
        <v>2040</v>
      </c>
      <c r="BR199">
        <f t="shared" si="158"/>
        <v>4.5396000000000001</v>
      </c>
      <c r="BS199">
        <f t="shared" si="159"/>
        <v>4.5396000000000001</v>
      </c>
      <c r="BT199">
        <f t="shared" si="160"/>
        <v>4.5396000000000001</v>
      </c>
      <c r="BU199" s="38">
        <f t="shared" si="161"/>
        <v>23946.39</v>
      </c>
      <c r="BV199">
        <f t="shared" si="132"/>
        <v>0</v>
      </c>
    </row>
    <row r="200" spans="7:74" x14ac:dyDescent="0.25">
      <c r="G200">
        <f t="shared" si="162"/>
        <v>2210</v>
      </c>
      <c r="H200">
        <f t="shared" si="133"/>
        <v>2040</v>
      </c>
      <c r="I200" cm="1">
        <f t="array" ref="I200">IF(H200&gt;=MAX($D$3:$D$100),MAX($D$3:$D$100),IF(G200&lt;$D$3,$D$3,INDEX($D$3:$D$100,MATCH(G200,$D$3:$D$100)+1)))</f>
        <v>2040</v>
      </c>
      <c r="J200">
        <f t="shared" si="134"/>
        <v>6.8040000000000003E-2</v>
      </c>
      <c r="K200">
        <f t="shared" si="135"/>
        <v>6.8040000000000003E-2</v>
      </c>
      <c r="L200">
        <f t="shared" si="136"/>
        <v>6.8040000000000003E-2</v>
      </c>
      <c r="M200" s="38">
        <f t="shared" si="126"/>
        <v>358.911</v>
      </c>
      <c r="N200">
        <f t="shared" si="127"/>
        <v>0</v>
      </c>
      <c r="P200" s="1" t="str" cm="1">
        <f t="array" ref="P200">IF(INDEX(Utilities!200:200,$B$15)="","",INDEX(Utilities!200:200,$B$15))</f>
        <v/>
      </c>
      <c r="Q200" s="1" t="str" cm="1">
        <f t="array" ref="Q200">IF(INDEX(Utilities!200:200,$B$15 + 2)="","",INDEX(Utilities!200:200,$B$15 + 2))</f>
        <v/>
      </c>
      <c r="S200">
        <f t="shared" si="163"/>
        <v>2210</v>
      </c>
      <c r="T200">
        <f t="shared" si="137"/>
        <v>2040</v>
      </c>
      <c r="U200" cm="1">
        <f t="array" ref="U200">IF(T200&gt;=MAX($D$3:$D$100),MAX($D$3:$D$100),IF(S200&lt;$D$3,$D$3,INDEX($D$3:$D$100,MATCH(S200,$D$3:$D$100)+1)))</f>
        <v>2040</v>
      </c>
      <c r="V200">
        <f t="shared" si="138"/>
        <v>4.5720000000000003E-5</v>
      </c>
      <c r="W200">
        <f t="shared" si="139"/>
        <v>4.5720000000000003E-5</v>
      </c>
      <c r="X200">
        <f t="shared" si="140"/>
        <v>4.5720000000000003E-5</v>
      </c>
      <c r="Y200" s="38">
        <f t="shared" si="141"/>
        <v>0.24117300000000003</v>
      </c>
      <c r="Z200">
        <f t="shared" si="128"/>
        <v>0</v>
      </c>
      <c r="AE200">
        <f t="shared" si="164"/>
        <v>2210</v>
      </c>
      <c r="AF200">
        <f t="shared" si="142"/>
        <v>2040</v>
      </c>
      <c r="AG200" cm="1">
        <f t="array" ref="AG200">IF(AF200&gt;=MAX($D$3:$D$100),MAX($D$3:$D$100),IF(AE200&lt;$D$3,$D$3,INDEX($D$3:$D$100,MATCH(AE200,$D$3:$D$100)+1)))</f>
        <v>2040</v>
      </c>
      <c r="AH200">
        <f t="shared" si="143"/>
        <v>4.572E-4</v>
      </c>
      <c r="AI200">
        <f t="shared" si="144"/>
        <v>4.572E-4</v>
      </c>
      <c r="AJ200">
        <f t="shared" si="145"/>
        <v>4.572E-4</v>
      </c>
      <c r="AK200" s="38">
        <f t="shared" si="146"/>
        <v>2.4117299999999999</v>
      </c>
      <c r="AL200">
        <f t="shared" si="129"/>
        <v>0</v>
      </c>
      <c r="AN200" s="1" t="str" cm="1">
        <f t="array" ref="AN200">IF(INDEX(Utilities!200:200,$B$15)="","",INDEX(Utilities!200:200,$B$15))</f>
        <v/>
      </c>
      <c r="AO200" s="1" t="str" cm="1">
        <f t="array" ref="AO200">IF(INDEX(Utilities!200:200,$B$15 + 4)="","",INDEX(Utilities!200:200,$B$15 + 4))</f>
        <v/>
      </c>
      <c r="AQ200">
        <f t="shared" si="165"/>
        <v>2210</v>
      </c>
      <c r="AR200">
        <f t="shared" si="147"/>
        <v>2040</v>
      </c>
      <c r="AS200" cm="1">
        <f t="array" ref="AS200">IF(AR200&gt;=MAX($D$3:$D$100),MAX($D$3:$D$100),IF(AQ200&lt;$D$3,$D$3,INDEX($D$3:$D$100,MATCH(AQ200,$D$3:$D$100)+1)))</f>
        <v>2040</v>
      </c>
      <c r="AT200">
        <f t="shared" si="148"/>
        <v>9.6840000000000001E-5</v>
      </c>
      <c r="AU200">
        <f t="shared" si="149"/>
        <v>9.6840000000000001E-5</v>
      </c>
      <c r="AV200">
        <f t="shared" si="150"/>
        <v>9.6840000000000001E-5</v>
      </c>
      <c r="AW200" s="38">
        <f t="shared" si="151"/>
        <v>0.51083100000000004</v>
      </c>
      <c r="AX200">
        <f t="shared" si="130"/>
        <v>0</v>
      </c>
      <c r="AZ200" s="1" t="str" cm="1">
        <f t="array" ref="AZ200">IF(INDEX(Utilities!200:200,$B$15)="","",INDEX(Utilities!200:200,$B$15))</f>
        <v/>
      </c>
      <c r="BA200" s="1" t="str" cm="1">
        <f t="array" ref="BA200">IF(INDEX(Utilities!200:200,$B$15 + 5)="","",INDEX(Utilities!200:200,$B$15 + 5))</f>
        <v/>
      </c>
      <c r="BC200">
        <f t="shared" si="166"/>
        <v>2210</v>
      </c>
      <c r="BD200">
        <f t="shared" si="152"/>
        <v>2040</v>
      </c>
      <c r="BE200" cm="1">
        <f t="array" ref="BE200">IF(BD200&gt;=MAX($D$3:$D$100),MAX($D$3:$D$100),IF(BC200&lt;$D$3,$D$3,INDEX($D$3:$D$100,MATCH(BC200,$D$3:$D$100)+1)))</f>
        <v>2040</v>
      </c>
      <c r="BF200">
        <f t="shared" si="153"/>
        <v>0.61919999999999997</v>
      </c>
      <c r="BG200">
        <f t="shared" si="154"/>
        <v>0.61919999999999997</v>
      </c>
      <c r="BH200">
        <f t="shared" si="155"/>
        <v>0.61919999999999997</v>
      </c>
      <c r="BI200" s="38">
        <f t="shared" si="156"/>
        <v>3266.2799999999997</v>
      </c>
      <c r="BJ200">
        <f t="shared" si="131"/>
        <v>0</v>
      </c>
      <c r="BL200" s="1" t="str" cm="1">
        <f t="array" ref="BL200">IF(INDEX(Utilities!200:200,$B$15)="","",INDEX(Utilities!200:200,$B$15))</f>
        <v/>
      </c>
      <c r="BM200" s="1" t="str" cm="1">
        <f t="array" ref="BM200">IF(INDEX(Utilities!200:200,$B$15 + 6)="","",INDEX(Utilities!200:200,$B$15 + 6))</f>
        <v/>
      </c>
      <c r="BO200">
        <f t="shared" si="167"/>
        <v>2210</v>
      </c>
      <c r="BP200">
        <f t="shared" si="157"/>
        <v>2040</v>
      </c>
      <c r="BQ200" cm="1">
        <f t="array" ref="BQ200">IF(BP200&gt;=MAX($D$3:$D$100),MAX($D$3:$D$100),IF(BO200&lt;$D$3,$D$3,INDEX($D$3:$D$100,MATCH(BO200,$D$3:$D$100)+1)))</f>
        <v>2040</v>
      </c>
      <c r="BR200">
        <f t="shared" si="158"/>
        <v>4.5396000000000001</v>
      </c>
      <c r="BS200">
        <f t="shared" si="159"/>
        <v>4.5396000000000001</v>
      </c>
      <c r="BT200">
        <f t="shared" si="160"/>
        <v>4.5396000000000001</v>
      </c>
      <c r="BU200" s="38">
        <f t="shared" si="161"/>
        <v>23946.39</v>
      </c>
      <c r="BV200">
        <f t="shared" si="132"/>
        <v>0</v>
      </c>
    </row>
    <row r="201" spans="7:74" x14ac:dyDescent="0.25">
      <c r="G201">
        <f t="shared" si="162"/>
        <v>2211</v>
      </c>
      <c r="H201">
        <f t="shared" si="133"/>
        <v>2040</v>
      </c>
      <c r="I201" cm="1">
        <f t="array" ref="I201">IF(H201&gt;=MAX($D$3:$D$100),MAX($D$3:$D$100),IF(G201&lt;$D$3,$D$3,INDEX($D$3:$D$100,MATCH(G201,$D$3:$D$100)+1)))</f>
        <v>2040</v>
      </c>
      <c r="J201">
        <f t="shared" si="134"/>
        <v>6.8040000000000003E-2</v>
      </c>
      <c r="K201">
        <f t="shared" si="135"/>
        <v>6.8040000000000003E-2</v>
      </c>
      <c r="L201">
        <f t="shared" si="136"/>
        <v>6.8040000000000003E-2</v>
      </c>
      <c r="M201" s="38">
        <f t="shared" si="126"/>
        <v>358.911</v>
      </c>
      <c r="N201">
        <f t="shared" si="127"/>
        <v>0</v>
      </c>
      <c r="P201" s="1" t="str" cm="1">
        <f t="array" ref="P201">IF(INDEX(Utilities!201:201,$B$15)="","",INDEX(Utilities!201:201,$B$15))</f>
        <v/>
      </c>
      <c r="Q201" s="1" t="str" cm="1">
        <f t="array" ref="Q201">IF(INDEX(Utilities!201:201,$B$15 + 2)="","",INDEX(Utilities!201:201,$B$15 + 2))</f>
        <v/>
      </c>
      <c r="S201">
        <f t="shared" si="163"/>
        <v>2211</v>
      </c>
      <c r="T201">
        <f t="shared" si="137"/>
        <v>2040</v>
      </c>
      <c r="U201" cm="1">
        <f t="array" ref="U201">IF(T201&gt;=MAX($D$3:$D$100),MAX($D$3:$D$100),IF(S201&lt;$D$3,$D$3,INDEX($D$3:$D$100,MATCH(S201,$D$3:$D$100)+1)))</f>
        <v>2040</v>
      </c>
      <c r="V201">
        <f t="shared" si="138"/>
        <v>4.5720000000000003E-5</v>
      </c>
      <c r="W201">
        <f t="shared" si="139"/>
        <v>4.5720000000000003E-5</v>
      </c>
      <c r="X201">
        <f t="shared" si="140"/>
        <v>4.5720000000000003E-5</v>
      </c>
      <c r="Y201" s="38">
        <f t="shared" si="141"/>
        <v>0.24117300000000003</v>
      </c>
      <c r="Z201">
        <f t="shared" si="128"/>
        <v>0</v>
      </c>
      <c r="AE201">
        <f t="shared" si="164"/>
        <v>2211</v>
      </c>
      <c r="AF201">
        <f t="shared" si="142"/>
        <v>2040</v>
      </c>
      <c r="AG201" cm="1">
        <f t="array" ref="AG201">IF(AF201&gt;=MAX($D$3:$D$100),MAX($D$3:$D$100),IF(AE201&lt;$D$3,$D$3,INDEX($D$3:$D$100,MATCH(AE201,$D$3:$D$100)+1)))</f>
        <v>2040</v>
      </c>
      <c r="AH201">
        <f t="shared" si="143"/>
        <v>4.572E-4</v>
      </c>
      <c r="AI201">
        <f t="shared" si="144"/>
        <v>4.572E-4</v>
      </c>
      <c r="AJ201">
        <f t="shared" si="145"/>
        <v>4.572E-4</v>
      </c>
      <c r="AK201" s="38">
        <f t="shared" si="146"/>
        <v>2.4117299999999999</v>
      </c>
      <c r="AL201">
        <f t="shared" si="129"/>
        <v>0</v>
      </c>
      <c r="AN201" s="1" t="str" cm="1">
        <f t="array" ref="AN201">IF(INDEX(Utilities!201:201,$B$15)="","",INDEX(Utilities!201:201,$B$15))</f>
        <v/>
      </c>
      <c r="AO201" s="1" t="str" cm="1">
        <f t="array" ref="AO201">IF(INDEX(Utilities!201:201,$B$15 + 4)="","",INDEX(Utilities!201:201,$B$15 + 4))</f>
        <v/>
      </c>
      <c r="AQ201">
        <f t="shared" si="165"/>
        <v>2211</v>
      </c>
      <c r="AR201">
        <f t="shared" si="147"/>
        <v>2040</v>
      </c>
      <c r="AS201" cm="1">
        <f t="array" ref="AS201">IF(AR201&gt;=MAX($D$3:$D$100),MAX($D$3:$D$100),IF(AQ201&lt;$D$3,$D$3,INDEX($D$3:$D$100,MATCH(AQ201,$D$3:$D$100)+1)))</f>
        <v>2040</v>
      </c>
      <c r="AT201">
        <f t="shared" si="148"/>
        <v>9.6840000000000001E-5</v>
      </c>
      <c r="AU201">
        <f t="shared" si="149"/>
        <v>9.6840000000000001E-5</v>
      </c>
      <c r="AV201">
        <f t="shared" si="150"/>
        <v>9.6840000000000001E-5</v>
      </c>
      <c r="AW201" s="38">
        <f t="shared" si="151"/>
        <v>0.51083100000000004</v>
      </c>
      <c r="AX201">
        <f t="shared" si="130"/>
        <v>0</v>
      </c>
      <c r="AZ201" s="1" t="str" cm="1">
        <f t="array" ref="AZ201">IF(INDEX(Utilities!201:201,$B$15)="","",INDEX(Utilities!201:201,$B$15))</f>
        <v/>
      </c>
      <c r="BA201" s="1" t="str" cm="1">
        <f t="array" ref="BA201">IF(INDEX(Utilities!201:201,$B$15 + 5)="","",INDEX(Utilities!201:201,$B$15 + 5))</f>
        <v/>
      </c>
      <c r="BC201">
        <f t="shared" si="166"/>
        <v>2211</v>
      </c>
      <c r="BD201">
        <f t="shared" si="152"/>
        <v>2040</v>
      </c>
      <c r="BE201" cm="1">
        <f t="array" ref="BE201">IF(BD201&gt;=MAX($D$3:$D$100),MAX($D$3:$D$100),IF(BC201&lt;$D$3,$D$3,INDEX($D$3:$D$100,MATCH(BC201,$D$3:$D$100)+1)))</f>
        <v>2040</v>
      </c>
      <c r="BF201">
        <f t="shared" si="153"/>
        <v>0.61919999999999997</v>
      </c>
      <c r="BG201">
        <f t="shared" si="154"/>
        <v>0.61919999999999997</v>
      </c>
      <c r="BH201">
        <f t="shared" si="155"/>
        <v>0.61919999999999997</v>
      </c>
      <c r="BI201" s="38">
        <f t="shared" si="156"/>
        <v>3266.2799999999997</v>
      </c>
      <c r="BJ201">
        <f t="shared" si="131"/>
        <v>0</v>
      </c>
      <c r="BL201" s="1" t="str" cm="1">
        <f t="array" ref="BL201">IF(INDEX(Utilities!201:201,$B$15)="","",INDEX(Utilities!201:201,$B$15))</f>
        <v/>
      </c>
      <c r="BM201" s="1" t="str" cm="1">
        <f t="array" ref="BM201">IF(INDEX(Utilities!201:201,$B$15 + 6)="","",INDEX(Utilities!201:201,$B$15 + 6))</f>
        <v/>
      </c>
      <c r="BO201">
        <f t="shared" si="167"/>
        <v>2211</v>
      </c>
      <c r="BP201">
        <f t="shared" si="157"/>
        <v>2040</v>
      </c>
      <c r="BQ201" cm="1">
        <f t="array" ref="BQ201">IF(BP201&gt;=MAX($D$3:$D$100),MAX($D$3:$D$100),IF(BO201&lt;$D$3,$D$3,INDEX($D$3:$D$100,MATCH(BO201,$D$3:$D$100)+1)))</f>
        <v>2040</v>
      </c>
      <c r="BR201">
        <f t="shared" si="158"/>
        <v>4.5396000000000001</v>
      </c>
      <c r="BS201">
        <f t="shared" si="159"/>
        <v>4.5396000000000001</v>
      </c>
      <c r="BT201">
        <f t="shared" si="160"/>
        <v>4.5396000000000001</v>
      </c>
      <c r="BU201" s="38">
        <f t="shared" si="161"/>
        <v>23946.39</v>
      </c>
      <c r="BV201">
        <f t="shared" si="132"/>
        <v>0</v>
      </c>
    </row>
    <row r="202" spans="7:74" x14ac:dyDescent="0.25">
      <c r="G202">
        <f t="shared" si="162"/>
        <v>2212</v>
      </c>
      <c r="H202">
        <f t="shared" si="133"/>
        <v>2040</v>
      </c>
      <c r="I202" cm="1">
        <f t="array" ref="I202">IF(H202&gt;=MAX($D$3:$D$100),MAX($D$3:$D$100),IF(G202&lt;$D$3,$D$3,INDEX($D$3:$D$100,MATCH(G202,$D$3:$D$100)+1)))</f>
        <v>2040</v>
      </c>
      <c r="J202">
        <f t="shared" si="134"/>
        <v>6.8040000000000003E-2</v>
      </c>
      <c r="K202">
        <f t="shared" si="135"/>
        <v>6.8040000000000003E-2</v>
      </c>
      <c r="L202">
        <f t="shared" si="136"/>
        <v>6.8040000000000003E-2</v>
      </c>
      <c r="M202" s="38">
        <f t="shared" si="126"/>
        <v>358.911</v>
      </c>
      <c r="N202">
        <f t="shared" si="127"/>
        <v>0</v>
      </c>
      <c r="P202" s="1" t="str" cm="1">
        <f t="array" ref="P202">IF(INDEX(Utilities!202:202,$B$15)="","",INDEX(Utilities!202:202,$B$15))</f>
        <v/>
      </c>
      <c r="Q202" s="1" t="str" cm="1">
        <f t="array" ref="Q202">IF(INDEX(Utilities!202:202,$B$15 + 2)="","",INDEX(Utilities!202:202,$B$15 + 2))</f>
        <v/>
      </c>
      <c r="S202">
        <f t="shared" si="163"/>
        <v>2212</v>
      </c>
      <c r="T202">
        <f t="shared" si="137"/>
        <v>2040</v>
      </c>
      <c r="U202" cm="1">
        <f t="array" ref="U202">IF(T202&gt;=MAX($D$3:$D$100),MAX($D$3:$D$100),IF(S202&lt;$D$3,$D$3,INDEX($D$3:$D$100,MATCH(S202,$D$3:$D$100)+1)))</f>
        <v>2040</v>
      </c>
      <c r="V202">
        <f t="shared" si="138"/>
        <v>4.5720000000000003E-5</v>
      </c>
      <c r="W202">
        <f t="shared" si="139"/>
        <v>4.5720000000000003E-5</v>
      </c>
      <c r="X202">
        <f t="shared" si="140"/>
        <v>4.5720000000000003E-5</v>
      </c>
      <c r="Y202" s="38">
        <f t="shared" si="141"/>
        <v>0.24117300000000003</v>
      </c>
      <c r="Z202">
        <f t="shared" si="128"/>
        <v>0</v>
      </c>
      <c r="AE202">
        <f t="shared" si="164"/>
        <v>2212</v>
      </c>
      <c r="AF202">
        <f t="shared" si="142"/>
        <v>2040</v>
      </c>
      <c r="AG202" cm="1">
        <f t="array" ref="AG202">IF(AF202&gt;=MAX($D$3:$D$100),MAX($D$3:$D$100),IF(AE202&lt;$D$3,$D$3,INDEX($D$3:$D$100,MATCH(AE202,$D$3:$D$100)+1)))</f>
        <v>2040</v>
      </c>
      <c r="AH202">
        <f t="shared" si="143"/>
        <v>4.572E-4</v>
      </c>
      <c r="AI202">
        <f t="shared" si="144"/>
        <v>4.572E-4</v>
      </c>
      <c r="AJ202">
        <f t="shared" si="145"/>
        <v>4.572E-4</v>
      </c>
      <c r="AK202" s="38">
        <f t="shared" si="146"/>
        <v>2.4117299999999999</v>
      </c>
      <c r="AL202">
        <f t="shared" si="129"/>
        <v>0</v>
      </c>
      <c r="AN202" s="1" t="str" cm="1">
        <f t="array" ref="AN202">IF(INDEX(Utilities!202:202,$B$15)="","",INDEX(Utilities!202:202,$B$15))</f>
        <v/>
      </c>
      <c r="AO202" s="1" t="str" cm="1">
        <f t="array" ref="AO202">IF(INDEX(Utilities!202:202,$B$15 + 4)="","",INDEX(Utilities!202:202,$B$15 + 4))</f>
        <v/>
      </c>
      <c r="AQ202">
        <f t="shared" si="165"/>
        <v>2212</v>
      </c>
      <c r="AR202">
        <f t="shared" si="147"/>
        <v>2040</v>
      </c>
      <c r="AS202" cm="1">
        <f t="array" ref="AS202">IF(AR202&gt;=MAX($D$3:$D$100),MAX($D$3:$D$100),IF(AQ202&lt;$D$3,$D$3,INDEX($D$3:$D$100,MATCH(AQ202,$D$3:$D$100)+1)))</f>
        <v>2040</v>
      </c>
      <c r="AT202">
        <f t="shared" si="148"/>
        <v>9.6840000000000001E-5</v>
      </c>
      <c r="AU202">
        <f t="shared" si="149"/>
        <v>9.6840000000000001E-5</v>
      </c>
      <c r="AV202">
        <f t="shared" si="150"/>
        <v>9.6840000000000001E-5</v>
      </c>
      <c r="AW202" s="38">
        <f t="shared" si="151"/>
        <v>0.51083100000000004</v>
      </c>
      <c r="AX202">
        <f t="shared" si="130"/>
        <v>0</v>
      </c>
      <c r="AZ202" s="1" t="str" cm="1">
        <f t="array" ref="AZ202">IF(INDEX(Utilities!202:202,$B$15)="","",INDEX(Utilities!202:202,$B$15))</f>
        <v/>
      </c>
      <c r="BA202" s="1" t="str" cm="1">
        <f t="array" ref="BA202">IF(INDEX(Utilities!202:202,$B$15 + 5)="","",INDEX(Utilities!202:202,$B$15 + 5))</f>
        <v/>
      </c>
      <c r="BC202">
        <f t="shared" si="166"/>
        <v>2212</v>
      </c>
      <c r="BD202">
        <f t="shared" si="152"/>
        <v>2040</v>
      </c>
      <c r="BE202" cm="1">
        <f t="array" ref="BE202">IF(BD202&gt;=MAX($D$3:$D$100),MAX($D$3:$D$100),IF(BC202&lt;$D$3,$D$3,INDEX($D$3:$D$100,MATCH(BC202,$D$3:$D$100)+1)))</f>
        <v>2040</v>
      </c>
      <c r="BF202">
        <f t="shared" si="153"/>
        <v>0.61919999999999997</v>
      </c>
      <c r="BG202">
        <f t="shared" si="154"/>
        <v>0.61919999999999997</v>
      </c>
      <c r="BH202">
        <f t="shared" si="155"/>
        <v>0.61919999999999997</v>
      </c>
      <c r="BI202" s="38">
        <f t="shared" si="156"/>
        <v>3266.2799999999997</v>
      </c>
      <c r="BJ202">
        <f t="shared" si="131"/>
        <v>0</v>
      </c>
      <c r="BL202" s="1" t="str" cm="1">
        <f t="array" ref="BL202">IF(INDEX(Utilities!202:202,$B$15)="","",INDEX(Utilities!202:202,$B$15))</f>
        <v/>
      </c>
      <c r="BM202" s="1" t="str" cm="1">
        <f t="array" ref="BM202">IF(INDEX(Utilities!202:202,$B$15 + 6)="","",INDEX(Utilities!202:202,$B$15 + 6))</f>
        <v/>
      </c>
      <c r="BO202">
        <f t="shared" si="167"/>
        <v>2212</v>
      </c>
      <c r="BP202">
        <f t="shared" si="157"/>
        <v>2040</v>
      </c>
      <c r="BQ202" cm="1">
        <f t="array" ref="BQ202">IF(BP202&gt;=MAX($D$3:$D$100),MAX($D$3:$D$100),IF(BO202&lt;$D$3,$D$3,INDEX($D$3:$D$100,MATCH(BO202,$D$3:$D$100)+1)))</f>
        <v>2040</v>
      </c>
      <c r="BR202">
        <f t="shared" si="158"/>
        <v>4.5396000000000001</v>
      </c>
      <c r="BS202">
        <f t="shared" si="159"/>
        <v>4.5396000000000001</v>
      </c>
      <c r="BT202">
        <f t="shared" si="160"/>
        <v>4.5396000000000001</v>
      </c>
      <c r="BU202" s="38">
        <f t="shared" si="161"/>
        <v>23946.39</v>
      </c>
      <c r="BV202">
        <f t="shared" si="132"/>
        <v>0</v>
      </c>
    </row>
    <row r="203" spans="7:74" x14ac:dyDescent="0.25">
      <c r="G203">
        <f t="shared" si="162"/>
        <v>2213</v>
      </c>
      <c r="H203">
        <f t="shared" si="133"/>
        <v>2040</v>
      </c>
      <c r="I203" cm="1">
        <f t="array" ref="I203">IF(H203&gt;=MAX($D$3:$D$100),MAX($D$3:$D$100),IF(G203&lt;$D$3,$D$3,INDEX($D$3:$D$100,MATCH(G203,$D$3:$D$100)+1)))</f>
        <v>2040</v>
      </c>
      <c r="J203">
        <f t="shared" si="134"/>
        <v>6.8040000000000003E-2</v>
      </c>
      <c r="K203">
        <f t="shared" si="135"/>
        <v>6.8040000000000003E-2</v>
      </c>
      <c r="L203">
        <f t="shared" si="136"/>
        <v>6.8040000000000003E-2</v>
      </c>
      <c r="M203" s="38">
        <f t="shared" si="126"/>
        <v>358.911</v>
      </c>
      <c r="N203">
        <f t="shared" si="127"/>
        <v>0</v>
      </c>
      <c r="P203" s="1" t="str" cm="1">
        <f t="array" ref="P203">IF(INDEX(Utilities!203:203,$B$15)="","",INDEX(Utilities!203:203,$B$15))</f>
        <v/>
      </c>
      <c r="Q203" s="1" t="str" cm="1">
        <f t="array" ref="Q203">IF(INDEX(Utilities!203:203,$B$15 + 2)="","",INDEX(Utilities!203:203,$B$15 + 2))</f>
        <v/>
      </c>
      <c r="S203">
        <f t="shared" si="163"/>
        <v>2213</v>
      </c>
      <c r="T203">
        <f t="shared" si="137"/>
        <v>2040</v>
      </c>
      <c r="U203" cm="1">
        <f t="array" ref="U203">IF(T203&gt;=MAX($D$3:$D$100),MAX($D$3:$D$100),IF(S203&lt;$D$3,$D$3,INDEX($D$3:$D$100,MATCH(S203,$D$3:$D$100)+1)))</f>
        <v>2040</v>
      </c>
      <c r="V203">
        <f t="shared" si="138"/>
        <v>4.5720000000000003E-5</v>
      </c>
      <c r="W203">
        <f t="shared" si="139"/>
        <v>4.5720000000000003E-5</v>
      </c>
      <c r="X203">
        <f t="shared" si="140"/>
        <v>4.5720000000000003E-5</v>
      </c>
      <c r="Y203" s="38">
        <f t="shared" si="141"/>
        <v>0.24117300000000003</v>
      </c>
      <c r="Z203">
        <f t="shared" si="128"/>
        <v>0</v>
      </c>
      <c r="AE203">
        <f t="shared" si="164"/>
        <v>2213</v>
      </c>
      <c r="AF203">
        <f t="shared" si="142"/>
        <v>2040</v>
      </c>
      <c r="AG203" cm="1">
        <f t="array" ref="AG203">IF(AF203&gt;=MAX($D$3:$D$100),MAX($D$3:$D$100),IF(AE203&lt;$D$3,$D$3,INDEX($D$3:$D$100,MATCH(AE203,$D$3:$D$100)+1)))</f>
        <v>2040</v>
      </c>
      <c r="AH203">
        <f t="shared" si="143"/>
        <v>4.572E-4</v>
      </c>
      <c r="AI203">
        <f t="shared" si="144"/>
        <v>4.572E-4</v>
      </c>
      <c r="AJ203">
        <f t="shared" si="145"/>
        <v>4.572E-4</v>
      </c>
      <c r="AK203" s="38">
        <f t="shared" si="146"/>
        <v>2.4117299999999999</v>
      </c>
      <c r="AL203">
        <f t="shared" si="129"/>
        <v>0</v>
      </c>
      <c r="AN203" s="1" t="str" cm="1">
        <f t="array" ref="AN203">IF(INDEX(Utilities!203:203,$B$15)="","",INDEX(Utilities!203:203,$B$15))</f>
        <v/>
      </c>
      <c r="AO203" s="1" t="str" cm="1">
        <f t="array" ref="AO203">IF(INDEX(Utilities!203:203,$B$15 + 4)="","",INDEX(Utilities!203:203,$B$15 + 4))</f>
        <v/>
      </c>
      <c r="AQ203">
        <f t="shared" si="165"/>
        <v>2213</v>
      </c>
      <c r="AR203">
        <f t="shared" si="147"/>
        <v>2040</v>
      </c>
      <c r="AS203" cm="1">
        <f t="array" ref="AS203">IF(AR203&gt;=MAX($D$3:$D$100),MAX($D$3:$D$100),IF(AQ203&lt;$D$3,$D$3,INDEX($D$3:$D$100,MATCH(AQ203,$D$3:$D$100)+1)))</f>
        <v>2040</v>
      </c>
      <c r="AT203">
        <f t="shared" si="148"/>
        <v>9.6840000000000001E-5</v>
      </c>
      <c r="AU203">
        <f t="shared" si="149"/>
        <v>9.6840000000000001E-5</v>
      </c>
      <c r="AV203">
        <f t="shared" si="150"/>
        <v>9.6840000000000001E-5</v>
      </c>
      <c r="AW203" s="38">
        <f t="shared" si="151"/>
        <v>0.51083100000000004</v>
      </c>
      <c r="AX203">
        <f t="shared" si="130"/>
        <v>0</v>
      </c>
      <c r="AZ203" s="1" t="str" cm="1">
        <f t="array" ref="AZ203">IF(INDEX(Utilities!203:203,$B$15)="","",INDEX(Utilities!203:203,$B$15))</f>
        <v/>
      </c>
      <c r="BA203" s="1" t="str" cm="1">
        <f t="array" ref="BA203">IF(INDEX(Utilities!203:203,$B$15 + 5)="","",INDEX(Utilities!203:203,$B$15 + 5))</f>
        <v/>
      </c>
      <c r="BC203">
        <f t="shared" si="166"/>
        <v>2213</v>
      </c>
      <c r="BD203">
        <f t="shared" si="152"/>
        <v>2040</v>
      </c>
      <c r="BE203" cm="1">
        <f t="array" ref="BE203">IF(BD203&gt;=MAX($D$3:$D$100),MAX($D$3:$D$100),IF(BC203&lt;$D$3,$D$3,INDEX($D$3:$D$100,MATCH(BC203,$D$3:$D$100)+1)))</f>
        <v>2040</v>
      </c>
      <c r="BF203">
        <f t="shared" si="153"/>
        <v>0.61919999999999997</v>
      </c>
      <c r="BG203">
        <f t="shared" si="154"/>
        <v>0.61919999999999997</v>
      </c>
      <c r="BH203">
        <f t="shared" si="155"/>
        <v>0.61919999999999997</v>
      </c>
      <c r="BI203" s="38">
        <f t="shared" si="156"/>
        <v>3266.2799999999997</v>
      </c>
      <c r="BJ203">
        <f t="shared" si="131"/>
        <v>0</v>
      </c>
      <c r="BL203" s="1" t="str" cm="1">
        <f t="array" ref="BL203">IF(INDEX(Utilities!203:203,$B$15)="","",INDEX(Utilities!203:203,$B$15))</f>
        <v/>
      </c>
      <c r="BM203" s="1" t="str" cm="1">
        <f t="array" ref="BM203">IF(INDEX(Utilities!203:203,$B$15 + 6)="","",INDEX(Utilities!203:203,$B$15 + 6))</f>
        <v/>
      </c>
      <c r="BO203">
        <f t="shared" si="167"/>
        <v>2213</v>
      </c>
      <c r="BP203">
        <f t="shared" si="157"/>
        <v>2040</v>
      </c>
      <c r="BQ203" cm="1">
        <f t="array" ref="BQ203">IF(BP203&gt;=MAX($D$3:$D$100),MAX($D$3:$D$100),IF(BO203&lt;$D$3,$D$3,INDEX($D$3:$D$100,MATCH(BO203,$D$3:$D$100)+1)))</f>
        <v>2040</v>
      </c>
      <c r="BR203">
        <f t="shared" si="158"/>
        <v>4.5396000000000001</v>
      </c>
      <c r="BS203">
        <f t="shared" si="159"/>
        <v>4.5396000000000001</v>
      </c>
      <c r="BT203">
        <f t="shared" si="160"/>
        <v>4.5396000000000001</v>
      </c>
      <c r="BU203" s="38">
        <f t="shared" si="161"/>
        <v>23946.39</v>
      </c>
      <c r="BV203">
        <f t="shared" si="132"/>
        <v>0</v>
      </c>
    </row>
    <row r="204" spans="7:74" x14ac:dyDescent="0.25">
      <c r="G204">
        <f t="shared" si="162"/>
        <v>2214</v>
      </c>
      <c r="H204">
        <f t="shared" si="133"/>
        <v>2040</v>
      </c>
      <c r="I204" cm="1">
        <f t="array" ref="I204">IF(H204&gt;=MAX($D$3:$D$100),MAX($D$3:$D$100),IF(G204&lt;$D$3,$D$3,INDEX($D$3:$D$100,MATCH(G204,$D$3:$D$100)+1)))</f>
        <v>2040</v>
      </c>
      <c r="J204">
        <f t="shared" si="134"/>
        <v>6.8040000000000003E-2</v>
      </c>
      <c r="K204">
        <f t="shared" si="135"/>
        <v>6.8040000000000003E-2</v>
      </c>
      <c r="L204">
        <f t="shared" si="136"/>
        <v>6.8040000000000003E-2</v>
      </c>
      <c r="M204" s="38">
        <f t="shared" si="126"/>
        <v>358.911</v>
      </c>
      <c r="N204">
        <f t="shared" si="127"/>
        <v>0</v>
      </c>
      <c r="P204" s="1" t="str" cm="1">
        <f t="array" ref="P204">IF(INDEX(Utilities!204:204,$B$15)="","",INDEX(Utilities!204:204,$B$15))</f>
        <v/>
      </c>
      <c r="Q204" s="1" t="str" cm="1">
        <f t="array" ref="Q204">IF(INDEX(Utilities!204:204,$B$15 + 2)="","",INDEX(Utilities!204:204,$B$15 + 2))</f>
        <v/>
      </c>
      <c r="S204">
        <f t="shared" si="163"/>
        <v>2214</v>
      </c>
      <c r="T204">
        <f t="shared" si="137"/>
        <v>2040</v>
      </c>
      <c r="U204" cm="1">
        <f t="array" ref="U204">IF(T204&gt;=MAX($D$3:$D$100),MAX($D$3:$D$100),IF(S204&lt;$D$3,$D$3,INDEX($D$3:$D$100,MATCH(S204,$D$3:$D$100)+1)))</f>
        <v>2040</v>
      </c>
      <c r="V204">
        <f t="shared" si="138"/>
        <v>4.5720000000000003E-5</v>
      </c>
      <c r="W204">
        <f t="shared" si="139"/>
        <v>4.5720000000000003E-5</v>
      </c>
      <c r="X204">
        <f t="shared" si="140"/>
        <v>4.5720000000000003E-5</v>
      </c>
      <c r="Y204" s="38">
        <f t="shared" si="141"/>
        <v>0.24117300000000003</v>
      </c>
      <c r="Z204">
        <f t="shared" si="128"/>
        <v>0</v>
      </c>
      <c r="AE204">
        <f t="shared" si="164"/>
        <v>2214</v>
      </c>
      <c r="AF204">
        <f t="shared" si="142"/>
        <v>2040</v>
      </c>
      <c r="AG204" cm="1">
        <f t="array" ref="AG204">IF(AF204&gt;=MAX($D$3:$D$100),MAX($D$3:$D$100),IF(AE204&lt;$D$3,$D$3,INDEX($D$3:$D$100,MATCH(AE204,$D$3:$D$100)+1)))</f>
        <v>2040</v>
      </c>
      <c r="AH204">
        <f t="shared" si="143"/>
        <v>4.572E-4</v>
      </c>
      <c r="AI204">
        <f t="shared" si="144"/>
        <v>4.572E-4</v>
      </c>
      <c r="AJ204">
        <f t="shared" si="145"/>
        <v>4.572E-4</v>
      </c>
      <c r="AK204" s="38">
        <f t="shared" si="146"/>
        <v>2.4117299999999999</v>
      </c>
      <c r="AL204">
        <f t="shared" si="129"/>
        <v>0</v>
      </c>
      <c r="AN204" s="1" t="str" cm="1">
        <f t="array" ref="AN204">IF(INDEX(Utilities!204:204,$B$15)="","",INDEX(Utilities!204:204,$B$15))</f>
        <v/>
      </c>
      <c r="AO204" s="1" t="str" cm="1">
        <f t="array" ref="AO204">IF(INDEX(Utilities!204:204,$B$15 + 4)="","",INDEX(Utilities!204:204,$B$15 + 4))</f>
        <v/>
      </c>
      <c r="AQ204">
        <f t="shared" si="165"/>
        <v>2214</v>
      </c>
      <c r="AR204">
        <f t="shared" si="147"/>
        <v>2040</v>
      </c>
      <c r="AS204" cm="1">
        <f t="array" ref="AS204">IF(AR204&gt;=MAX($D$3:$D$100),MAX($D$3:$D$100),IF(AQ204&lt;$D$3,$D$3,INDEX($D$3:$D$100,MATCH(AQ204,$D$3:$D$100)+1)))</f>
        <v>2040</v>
      </c>
      <c r="AT204">
        <f t="shared" si="148"/>
        <v>9.6840000000000001E-5</v>
      </c>
      <c r="AU204">
        <f t="shared" si="149"/>
        <v>9.6840000000000001E-5</v>
      </c>
      <c r="AV204">
        <f t="shared" si="150"/>
        <v>9.6840000000000001E-5</v>
      </c>
      <c r="AW204" s="38">
        <f t="shared" si="151"/>
        <v>0.51083100000000004</v>
      </c>
      <c r="AX204">
        <f t="shared" si="130"/>
        <v>0</v>
      </c>
      <c r="AZ204" s="1" t="str" cm="1">
        <f t="array" ref="AZ204">IF(INDEX(Utilities!204:204,$B$15)="","",INDEX(Utilities!204:204,$B$15))</f>
        <v/>
      </c>
      <c r="BA204" s="1" t="str" cm="1">
        <f t="array" ref="BA204">IF(INDEX(Utilities!204:204,$B$15 + 5)="","",INDEX(Utilities!204:204,$B$15 + 5))</f>
        <v/>
      </c>
      <c r="BC204">
        <f t="shared" si="166"/>
        <v>2214</v>
      </c>
      <c r="BD204">
        <f t="shared" si="152"/>
        <v>2040</v>
      </c>
      <c r="BE204" cm="1">
        <f t="array" ref="BE204">IF(BD204&gt;=MAX($D$3:$D$100),MAX($D$3:$D$100),IF(BC204&lt;$D$3,$D$3,INDEX($D$3:$D$100,MATCH(BC204,$D$3:$D$100)+1)))</f>
        <v>2040</v>
      </c>
      <c r="BF204">
        <f t="shared" si="153"/>
        <v>0.61919999999999997</v>
      </c>
      <c r="BG204">
        <f t="shared" si="154"/>
        <v>0.61919999999999997</v>
      </c>
      <c r="BH204">
        <f t="shared" si="155"/>
        <v>0.61919999999999997</v>
      </c>
      <c r="BI204" s="38">
        <f t="shared" si="156"/>
        <v>3266.2799999999997</v>
      </c>
      <c r="BJ204">
        <f t="shared" si="131"/>
        <v>0</v>
      </c>
      <c r="BL204" s="1" t="str" cm="1">
        <f t="array" ref="BL204">IF(INDEX(Utilities!204:204,$B$15)="","",INDEX(Utilities!204:204,$B$15))</f>
        <v/>
      </c>
      <c r="BM204" s="1" t="str" cm="1">
        <f t="array" ref="BM204">IF(INDEX(Utilities!204:204,$B$15 + 6)="","",INDEX(Utilities!204:204,$B$15 + 6))</f>
        <v/>
      </c>
      <c r="BO204">
        <f t="shared" si="167"/>
        <v>2214</v>
      </c>
      <c r="BP204">
        <f t="shared" si="157"/>
        <v>2040</v>
      </c>
      <c r="BQ204" cm="1">
        <f t="array" ref="BQ204">IF(BP204&gt;=MAX($D$3:$D$100),MAX($D$3:$D$100),IF(BO204&lt;$D$3,$D$3,INDEX($D$3:$D$100,MATCH(BO204,$D$3:$D$100)+1)))</f>
        <v>2040</v>
      </c>
      <c r="BR204">
        <f t="shared" si="158"/>
        <v>4.5396000000000001</v>
      </c>
      <c r="BS204">
        <f t="shared" si="159"/>
        <v>4.5396000000000001</v>
      </c>
      <c r="BT204">
        <f t="shared" si="160"/>
        <v>4.5396000000000001</v>
      </c>
      <c r="BU204" s="38">
        <f t="shared" si="161"/>
        <v>23946.39</v>
      </c>
      <c r="BV204">
        <f t="shared" si="132"/>
        <v>0</v>
      </c>
    </row>
    <row r="205" spans="7:74" x14ac:dyDescent="0.25">
      <c r="G205">
        <f t="shared" si="162"/>
        <v>2215</v>
      </c>
      <c r="H205">
        <f t="shared" si="133"/>
        <v>2040</v>
      </c>
      <c r="I205" cm="1">
        <f t="array" ref="I205">IF(H205&gt;=MAX($D$3:$D$100),MAX($D$3:$D$100),IF(G205&lt;$D$3,$D$3,INDEX($D$3:$D$100,MATCH(G205,$D$3:$D$100)+1)))</f>
        <v>2040</v>
      </c>
      <c r="J205">
        <f t="shared" si="134"/>
        <v>6.8040000000000003E-2</v>
      </c>
      <c r="K205">
        <f t="shared" si="135"/>
        <v>6.8040000000000003E-2</v>
      </c>
      <c r="L205">
        <f t="shared" si="136"/>
        <v>6.8040000000000003E-2</v>
      </c>
      <c r="M205" s="38">
        <f t="shared" si="126"/>
        <v>358.911</v>
      </c>
      <c r="N205">
        <f t="shared" si="127"/>
        <v>0</v>
      </c>
      <c r="P205" s="1" t="str" cm="1">
        <f t="array" ref="P205">IF(INDEX(Utilities!205:205,$B$15)="","",INDEX(Utilities!205:205,$B$15))</f>
        <v/>
      </c>
      <c r="Q205" s="1" t="str" cm="1">
        <f t="array" ref="Q205">IF(INDEX(Utilities!205:205,$B$15 + 2)="","",INDEX(Utilities!205:205,$B$15 + 2))</f>
        <v/>
      </c>
      <c r="S205">
        <f t="shared" si="163"/>
        <v>2215</v>
      </c>
      <c r="T205">
        <f t="shared" si="137"/>
        <v>2040</v>
      </c>
      <c r="U205" cm="1">
        <f t="array" ref="U205">IF(T205&gt;=MAX($D$3:$D$100),MAX($D$3:$D$100),IF(S205&lt;$D$3,$D$3,INDEX($D$3:$D$100,MATCH(S205,$D$3:$D$100)+1)))</f>
        <v>2040</v>
      </c>
      <c r="V205">
        <f t="shared" si="138"/>
        <v>4.5720000000000003E-5</v>
      </c>
      <c r="W205">
        <f t="shared" si="139"/>
        <v>4.5720000000000003E-5</v>
      </c>
      <c r="X205">
        <f t="shared" si="140"/>
        <v>4.5720000000000003E-5</v>
      </c>
      <c r="Y205" s="38">
        <f t="shared" si="141"/>
        <v>0.24117300000000003</v>
      </c>
      <c r="Z205">
        <f t="shared" si="128"/>
        <v>0</v>
      </c>
      <c r="AE205">
        <f t="shared" si="164"/>
        <v>2215</v>
      </c>
      <c r="AF205">
        <f t="shared" si="142"/>
        <v>2040</v>
      </c>
      <c r="AG205" cm="1">
        <f t="array" ref="AG205">IF(AF205&gt;=MAX($D$3:$D$100),MAX($D$3:$D$100),IF(AE205&lt;$D$3,$D$3,INDEX($D$3:$D$100,MATCH(AE205,$D$3:$D$100)+1)))</f>
        <v>2040</v>
      </c>
      <c r="AH205">
        <f t="shared" si="143"/>
        <v>4.572E-4</v>
      </c>
      <c r="AI205">
        <f t="shared" si="144"/>
        <v>4.572E-4</v>
      </c>
      <c r="AJ205">
        <f t="shared" si="145"/>
        <v>4.572E-4</v>
      </c>
      <c r="AK205" s="38">
        <f t="shared" si="146"/>
        <v>2.4117299999999999</v>
      </c>
      <c r="AL205">
        <f t="shared" si="129"/>
        <v>0</v>
      </c>
      <c r="AN205" s="1" t="str" cm="1">
        <f t="array" ref="AN205">IF(INDEX(Utilities!205:205,$B$15)="","",INDEX(Utilities!205:205,$B$15))</f>
        <v/>
      </c>
      <c r="AO205" s="1" t="str" cm="1">
        <f t="array" ref="AO205">IF(INDEX(Utilities!205:205,$B$15 + 4)="","",INDEX(Utilities!205:205,$B$15 + 4))</f>
        <v/>
      </c>
      <c r="AQ205">
        <f t="shared" si="165"/>
        <v>2215</v>
      </c>
      <c r="AR205">
        <f t="shared" si="147"/>
        <v>2040</v>
      </c>
      <c r="AS205" cm="1">
        <f t="array" ref="AS205">IF(AR205&gt;=MAX($D$3:$D$100),MAX($D$3:$D$100),IF(AQ205&lt;$D$3,$D$3,INDEX($D$3:$D$100,MATCH(AQ205,$D$3:$D$100)+1)))</f>
        <v>2040</v>
      </c>
      <c r="AT205">
        <f t="shared" si="148"/>
        <v>9.6840000000000001E-5</v>
      </c>
      <c r="AU205">
        <f t="shared" si="149"/>
        <v>9.6840000000000001E-5</v>
      </c>
      <c r="AV205">
        <f t="shared" si="150"/>
        <v>9.6840000000000001E-5</v>
      </c>
      <c r="AW205" s="38">
        <f t="shared" si="151"/>
        <v>0.51083100000000004</v>
      </c>
      <c r="AX205">
        <f t="shared" si="130"/>
        <v>0</v>
      </c>
      <c r="AZ205" s="1" t="str" cm="1">
        <f t="array" ref="AZ205">IF(INDEX(Utilities!205:205,$B$15)="","",INDEX(Utilities!205:205,$B$15))</f>
        <v/>
      </c>
      <c r="BA205" s="1" t="str" cm="1">
        <f t="array" ref="BA205">IF(INDEX(Utilities!205:205,$B$15 + 5)="","",INDEX(Utilities!205:205,$B$15 + 5))</f>
        <v/>
      </c>
      <c r="BC205">
        <f t="shared" si="166"/>
        <v>2215</v>
      </c>
      <c r="BD205">
        <f t="shared" si="152"/>
        <v>2040</v>
      </c>
      <c r="BE205" cm="1">
        <f t="array" ref="BE205">IF(BD205&gt;=MAX($D$3:$D$100),MAX($D$3:$D$100),IF(BC205&lt;$D$3,$D$3,INDEX($D$3:$D$100,MATCH(BC205,$D$3:$D$100)+1)))</f>
        <v>2040</v>
      </c>
      <c r="BF205">
        <f t="shared" si="153"/>
        <v>0.61919999999999997</v>
      </c>
      <c r="BG205">
        <f t="shared" si="154"/>
        <v>0.61919999999999997</v>
      </c>
      <c r="BH205">
        <f t="shared" si="155"/>
        <v>0.61919999999999997</v>
      </c>
      <c r="BI205" s="38">
        <f t="shared" si="156"/>
        <v>3266.2799999999997</v>
      </c>
      <c r="BJ205">
        <f t="shared" si="131"/>
        <v>0</v>
      </c>
      <c r="BL205" s="1" t="str" cm="1">
        <f t="array" ref="BL205">IF(INDEX(Utilities!205:205,$B$15)="","",INDEX(Utilities!205:205,$B$15))</f>
        <v/>
      </c>
      <c r="BM205" s="1" t="str" cm="1">
        <f t="array" ref="BM205">IF(INDEX(Utilities!205:205,$B$15 + 6)="","",INDEX(Utilities!205:205,$B$15 + 6))</f>
        <v/>
      </c>
      <c r="BO205">
        <f t="shared" si="167"/>
        <v>2215</v>
      </c>
      <c r="BP205">
        <f t="shared" si="157"/>
        <v>2040</v>
      </c>
      <c r="BQ205" cm="1">
        <f t="array" ref="BQ205">IF(BP205&gt;=MAX($D$3:$D$100),MAX($D$3:$D$100),IF(BO205&lt;$D$3,$D$3,INDEX($D$3:$D$100,MATCH(BO205,$D$3:$D$100)+1)))</f>
        <v>2040</v>
      </c>
      <c r="BR205">
        <f t="shared" si="158"/>
        <v>4.5396000000000001</v>
      </c>
      <c r="BS205">
        <f t="shared" si="159"/>
        <v>4.5396000000000001</v>
      </c>
      <c r="BT205">
        <f t="shared" si="160"/>
        <v>4.5396000000000001</v>
      </c>
      <c r="BU205" s="38">
        <f t="shared" si="161"/>
        <v>23946.39</v>
      </c>
      <c r="BV205">
        <f t="shared" si="132"/>
        <v>0</v>
      </c>
    </row>
    <row r="206" spans="7:74" x14ac:dyDescent="0.25">
      <c r="G206">
        <f t="shared" si="162"/>
        <v>2216</v>
      </c>
      <c r="H206">
        <f t="shared" si="133"/>
        <v>2040</v>
      </c>
      <c r="I206" cm="1">
        <f t="array" ref="I206">IF(H206&gt;=MAX($D$3:$D$100),MAX($D$3:$D$100),IF(G206&lt;$D$3,$D$3,INDEX($D$3:$D$100,MATCH(G206,$D$3:$D$100)+1)))</f>
        <v>2040</v>
      </c>
      <c r="J206">
        <f t="shared" si="134"/>
        <v>6.8040000000000003E-2</v>
      </c>
      <c r="K206">
        <f t="shared" si="135"/>
        <v>6.8040000000000003E-2</v>
      </c>
      <c r="L206">
        <f t="shared" si="136"/>
        <v>6.8040000000000003E-2</v>
      </c>
      <c r="M206" s="38">
        <f t="shared" si="126"/>
        <v>358.911</v>
      </c>
      <c r="N206">
        <f t="shared" si="127"/>
        <v>0</v>
      </c>
      <c r="P206" s="1" t="str" cm="1">
        <f t="array" ref="P206">IF(INDEX(Utilities!206:206,$B$15)="","",INDEX(Utilities!206:206,$B$15))</f>
        <v/>
      </c>
      <c r="Q206" s="1" t="str" cm="1">
        <f t="array" ref="Q206">IF(INDEX(Utilities!206:206,$B$15 + 2)="","",INDEX(Utilities!206:206,$B$15 + 2))</f>
        <v/>
      </c>
      <c r="S206">
        <f t="shared" si="163"/>
        <v>2216</v>
      </c>
      <c r="T206">
        <f t="shared" si="137"/>
        <v>2040</v>
      </c>
      <c r="U206" cm="1">
        <f t="array" ref="U206">IF(T206&gt;=MAX($D$3:$D$100),MAX($D$3:$D$100),IF(S206&lt;$D$3,$D$3,INDEX($D$3:$D$100,MATCH(S206,$D$3:$D$100)+1)))</f>
        <v>2040</v>
      </c>
      <c r="V206">
        <f t="shared" si="138"/>
        <v>4.5720000000000003E-5</v>
      </c>
      <c r="W206">
        <f t="shared" si="139"/>
        <v>4.5720000000000003E-5</v>
      </c>
      <c r="X206">
        <f t="shared" si="140"/>
        <v>4.5720000000000003E-5</v>
      </c>
      <c r="Y206" s="38">
        <f t="shared" si="141"/>
        <v>0.24117300000000003</v>
      </c>
      <c r="Z206">
        <f t="shared" si="128"/>
        <v>0</v>
      </c>
      <c r="AE206">
        <f t="shared" si="164"/>
        <v>2216</v>
      </c>
      <c r="AF206">
        <f t="shared" si="142"/>
        <v>2040</v>
      </c>
      <c r="AG206" cm="1">
        <f t="array" ref="AG206">IF(AF206&gt;=MAX($D$3:$D$100),MAX($D$3:$D$100),IF(AE206&lt;$D$3,$D$3,INDEX($D$3:$D$100,MATCH(AE206,$D$3:$D$100)+1)))</f>
        <v>2040</v>
      </c>
      <c r="AH206">
        <f t="shared" si="143"/>
        <v>4.572E-4</v>
      </c>
      <c r="AI206">
        <f t="shared" si="144"/>
        <v>4.572E-4</v>
      </c>
      <c r="AJ206">
        <f t="shared" si="145"/>
        <v>4.572E-4</v>
      </c>
      <c r="AK206" s="38">
        <f t="shared" si="146"/>
        <v>2.4117299999999999</v>
      </c>
      <c r="AL206">
        <f t="shared" si="129"/>
        <v>0</v>
      </c>
      <c r="AN206" s="1" t="str" cm="1">
        <f t="array" ref="AN206">IF(INDEX(Utilities!206:206,$B$15)="","",INDEX(Utilities!206:206,$B$15))</f>
        <v/>
      </c>
      <c r="AO206" s="1" t="str" cm="1">
        <f t="array" ref="AO206">IF(INDEX(Utilities!206:206,$B$15 + 4)="","",INDEX(Utilities!206:206,$B$15 + 4))</f>
        <v/>
      </c>
      <c r="AQ206">
        <f t="shared" si="165"/>
        <v>2216</v>
      </c>
      <c r="AR206">
        <f t="shared" si="147"/>
        <v>2040</v>
      </c>
      <c r="AS206" cm="1">
        <f t="array" ref="AS206">IF(AR206&gt;=MAX($D$3:$D$100),MAX($D$3:$D$100),IF(AQ206&lt;$D$3,$D$3,INDEX($D$3:$D$100,MATCH(AQ206,$D$3:$D$100)+1)))</f>
        <v>2040</v>
      </c>
      <c r="AT206">
        <f t="shared" si="148"/>
        <v>9.6840000000000001E-5</v>
      </c>
      <c r="AU206">
        <f t="shared" si="149"/>
        <v>9.6840000000000001E-5</v>
      </c>
      <c r="AV206">
        <f t="shared" si="150"/>
        <v>9.6840000000000001E-5</v>
      </c>
      <c r="AW206" s="38">
        <f t="shared" si="151"/>
        <v>0.51083100000000004</v>
      </c>
      <c r="AX206">
        <f t="shared" si="130"/>
        <v>0</v>
      </c>
      <c r="AZ206" s="1" t="str" cm="1">
        <f t="array" ref="AZ206">IF(INDEX(Utilities!206:206,$B$15)="","",INDEX(Utilities!206:206,$B$15))</f>
        <v/>
      </c>
      <c r="BA206" s="1" t="str" cm="1">
        <f t="array" ref="BA206">IF(INDEX(Utilities!206:206,$B$15 + 5)="","",INDEX(Utilities!206:206,$B$15 + 5))</f>
        <v/>
      </c>
      <c r="BC206">
        <f t="shared" si="166"/>
        <v>2216</v>
      </c>
      <c r="BD206">
        <f t="shared" si="152"/>
        <v>2040</v>
      </c>
      <c r="BE206" cm="1">
        <f t="array" ref="BE206">IF(BD206&gt;=MAX($D$3:$D$100),MAX($D$3:$D$100),IF(BC206&lt;$D$3,$D$3,INDEX($D$3:$D$100,MATCH(BC206,$D$3:$D$100)+1)))</f>
        <v>2040</v>
      </c>
      <c r="BF206">
        <f t="shared" si="153"/>
        <v>0.61919999999999997</v>
      </c>
      <c r="BG206">
        <f t="shared" si="154"/>
        <v>0.61919999999999997</v>
      </c>
      <c r="BH206">
        <f t="shared" si="155"/>
        <v>0.61919999999999997</v>
      </c>
      <c r="BI206" s="38">
        <f t="shared" si="156"/>
        <v>3266.2799999999997</v>
      </c>
      <c r="BJ206">
        <f t="shared" si="131"/>
        <v>0</v>
      </c>
      <c r="BL206" s="1" t="str" cm="1">
        <f t="array" ref="BL206">IF(INDEX(Utilities!206:206,$B$15)="","",INDEX(Utilities!206:206,$B$15))</f>
        <v/>
      </c>
      <c r="BM206" s="1" t="str" cm="1">
        <f t="array" ref="BM206">IF(INDEX(Utilities!206:206,$B$15 + 6)="","",INDEX(Utilities!206:206,$B$15 + 6))</f>
        <v/>
      </c>
      <c r="BO206">
        <f t="shared" si="167"/>
        <v>2216</v>
      </c>
      <c r="BP206">
        <f t="shared" si="157"/>
        <v>2040</v>
      </c>
      <c r="BQ206" cm="1">
        <f t="array" ref="BQ206">IF(BP206&gt;=MAX($D$3:$D$100),MAX($D$3:$D$100),IF(BO206&lt;$D$3,$D$3,INDEX($D$3:$D$100,MATCH(BO206,$D$3:$D$100)+1)))</f>
        <v>2040</v>
      </c>
      <c r="BR206">
        <f t="shared" si="158"/>
        <v>4.5396000000000001</v>
      </c>
      <c r="BS206">
        <f t="shared" si="159"/>
        <v>4.5396000000000001</v>
      </c>
      <c r="BT206">
        <f t="shared" si="160"/>
        <v>4.5396000000000001</v>
      </c>
      <c r="BU206" s="38">
        <f t="shared" si="161"/>
        <v>23946.39</v>
      </c>
      <c r="BV206">
        <f t="shared" si="132"/>
        <v>0</v>
      </c>
    </row>
    <row r="207" spans="7:74" x14ac:dyDescent="0.25">
      <c r="G207">
        <f t="shared" si="162"/>
        <v>2217</v>
      </c>
      <c r="H207">
        <f t="shared" si="133"/>
        <v>2040</v>
      </c>
      <c r="I207" cm="1">
        <f t="array" ref="I207">IF(H207&gt;=MAX($D$3:$D$100),MAX($D$3:$D$100),IF(G207&lt;$D$3,$D$3,INDEX($D$3:$D$100,MATCH(G207,$D$3:$D$100)+1)))</f>
        <v>2040</v>
      </c>
      <c r="J207">
        <f t="shared" si="134"/>
        <v>6.8040000000000003E-2</v>
      </c>
      <c r="K207">
        <f t="shared" si="135"/>
        <v>6.8040000000000003E-2</v>
      </c>
      <c r="L207">
        <f t="shared" si="136"/>
        <v>6.8040000000000003E-2</v>
      </c>
      <c r="M207" s="38">
        <f t="shared" si="126"/>
        <v>358.911</v>
      </c>
      <c r="N207">
        <f t="shared" si="127"/>
        <v>0</v>
      </c>
      <c r="P207" s="1" t="str" cm="1">
        <f t="array" ref="P207">IF(INDEX(Utilities!207:207,$B$15)="","",INDEX(Utilities!207:207,$B$15))</f>
        <v/>
      </c>
      <c r="Q207" s="1" t="str" cm="1">
        <f t="array" ref="Q207">IF(INDEX(Utilities!207:207,$B$15 + 2)="","",INDEX(Utilities!207:207,$B$15 + 2))</f>
        <v/>
      </c>
      <c r="S207">
        <f t="shared" si="163"/>
        <v>2217</v>
      </c>
      <c r="T207">
        <f t="shared" si="137"/>
        <v>2040</v>
      </c>
      <c r="U207" cm="1">
        <f t="array" ref="U207">IF(T207&gt;=MAX($D$3:$D$100),MAX($D$3:$D$100),IF(S207&lt;$D$3,$D$3,INDEX($D$3:$D$100,MATCH(S207,$D$3:$D$100)+1)))</f>
        <v>2040</v>
      </c>
      <c r="V207">
        <f t="shared" si="138"/>
        <v>4.5720000000000003E-5</v>
      </c>
      <c r="W207">
        <f t="shared" si="139"/>
        <v>4.5720000000000003E-5</v>
      </c>
      <c r="X207">
        <f t="shared" si="140"/>
        <v>4.5720000000000003E-5</v>
      </c>
      <c r="Y207" s="38">
        <f t="shared" si="141"/>
        <v>0.24117300000000003</v>
      </c>
      <c r="Z207">
        <f t="shared" si="128"/>
        <v>0</v>
      </c>
      <c r="AE207">
        <f t="shared" si="164"/>
        <v>2217</v>
      </c>
      <c r="AF207">
        <f t="shared" si="142"/>
        <v>2040</v>
      </c>
      <c r="AG207" cm="1">
        <f t="array" ref="AG207">IF(AF207&gt;=MAX($D$3:$D$100),MAX($D$3:$D$100),IF(AE207&lt;$D$3,$D$3,INDEX($D$3:$D$100,MATCH(AE207,$D$3:$D$100)+1)))</f>
        <v>2040</v>
      </c>
      <c r="AH207">
        <f t="shared" si="143"/>
        <v>4.572E-4</v>
      </c>
      <c r="AI207">
        <f t="shared" si="144"/>
        <v>4.572E-4</v>
      </c>
      <c r="AJ207">
        <f t="shared" si="145"/>
        <v>4.572E-4</v>
      </c>
      <c r="AK207" s="38">
        <f t="shared" si="146"/>
        <v>2.4117299999999999</v>
      </c>
      <c r="AL207">
        <f t="shared" si="129"/>
        <v>0</v>
      </c>
      <c r="AN207" s="1" t="str" cm="1">
        <f t="array" ref="AN207">IF(INDEX(Utilities!207:207,$B$15)="","",INDEX(Utilities!207:207,$B$15))</f>
        <v/>
      </c>
      <c r="AO207" s="1" t="str" cm="1">
        <f t="array" ref="AO207">IF(INDEX(Utilities!207:207,$B$15 + 4)="","",INDEX(Utilities!207:207,$B$15 + 4))</f>
        <v/>
      </c>
      <c r="AQ207">
        <f t="shared" si="165"/>
        <v>2217</v>
      </c>
      <c r="AR207">
        <f t="shared" si="147"/>
        <v>2040</v>
      </c>
      <c r="AS207" cm="1">
        <f t="array" ref="AS207">IF(AR207&gt;=MAX($D$3:$D$100),MAX($D$3:$D$100),IF(AQ207&lt;$D$3,$D$3,INDEX($D$3:$D$100,MATCH(AQ207,$D$3:$D$100)+1)))</f>
        <v>2040</v>
      </c>
      <c r="AT207">
        <f t="shared" si="148"/>
        <v>9.6840000000000001E-5</v>
      </c>
      <c r="AU207">
        <f t="shared" si="149"/>
        <v>9.6840000000000001E-5</v>
      </c>
      <c r="AV207">
        <f t="shared" si="150"/>
        <v>9.6840000000000001E-5</v>
      </c>
      <c r="AW207" s="38">
        <f t="shared" si="151"/>
        <v>0.51083100000000004</v>
      </c>
      <c r="AX207">
        <f t="shared" si="130"/>
        <v>0</v>
      </c>
      <c r="AZ207" s="1" t="str" cm="1">
        <f t="array" ref="AZ207">IF(INDEX(Utilities!207:207,$B$15)="","",INDEX(Utilities!207:207,$B$15))</f>
        <v/>
      </c>
      <c r="BA207" s="1" t="str" cm="1">
        <f t="array" ref="BA207">IF(INDEX(Utilities!207:207,$B$15 + 5)="","",INDEX(Utilities!207:207,$B$15 + 5))</f>
        <v/>
      </c>
      <c r="BC207">
        <f t="shared" si="166"/>
        <v>2217</v>
      </c>
      <c r="BD207">
        <f t="shared" si="152"/>
        <v>2040</v>
      </c>
      <c r="BE207" cm="1">
        <f t="array" ref="BE207">IF(BD207&gt;=MAX($D$3:$D$100),MAX($D$3:$D$100),IF(BC207&lt;$D$3,$D$3,INDEX($D$3:$D$100,MATCH(BC207,$D$3:$D$100)+1)))</f>
        <v>2040</v>
      </c>
      <c r="BF207">
        <f t="shared" si="153"/>
        <v>0.61919999999999997</v>
      </c>
      <c r="BG207">
        <f t="shared" si="154"/>
        <v>0.61919999999999997</v>
      </c>
      <c r="BH207">
        <f t="shared" si="155"/>
        <v>0.61919999999999997</v>
      </c>
      <c r="BI207" s="38">
        <f t="shared" si="156"/>
        <v>3266.2799999999997</v>
      </c>
      <c r="BJ207">
        <f t="shared" si="131"/>
        <v>0</v>
      </c>
      <c r="BL207" s="1" t="str" cm="1">
        <f t="array" ref="BL207">IF(INDEX(Utilities!207:207,$B$15)="","",INDEX(Utilities!207:207,$B$15))</f>
        <v/>
      </c>
      <c r="BM207" s="1" t="str" cm="1">
        <f t="array" ref="BM207">IF(INDEX(Utilities!207:207,$B$15 + 6)="","",INDEX(Utilities!207:207,$B$15 + 6))</f>
        <v/>
      </c>
      <c r="BO207">
        <f t="shared" si="167"/>
        <v>2217</v>
      </c>
      <c r="BP207">
        <f t="shared" si="157"/>
        <v>2040</v>
      </c>
      <c r="BQ207" cm="1">
        <f t="array" ref="BQ207">IF(BP207&gt;=MAX($D$3:$D$100),MAX($D$3:$D$100),IF(BO207&lt;$D$3,$D$3,INDEX($D$3:$D$100,MATCH(BO207,$D$3:$D$100)+1)))</f>
        <v>2040</v>
      </c>
      <c r="BR207">
        <f t="shared" si="158"/>
        <v>4.5396000000000001</v>
      </c>
      <c r="BS207">
        <f t="shared" si="159"/>
        <v>4.5396000000000001</v>
      </c>
      <c r="BT207">
        <f t="shared" si="160"/>
        <v>4.5396000000000001</v>
      </c>
      <c r="BU207" s="38">
        <f t="shared" si="161"/>
        <v>23946.39</v>
      </c>
      <c r="BV207">
        <f t="shared" si="132"/>
        <v>0</v>
      </c>
    </row>
    <row r="208" spans="7:74" x14ac:dyDescent="0.25">
      <c r="G208">
        <f t="shared" si="162"/>
        <v>2218</v>
      </c>
      <c r="H208">
        <f t="shared" si="133"/>
        <v>2040</v>
      </c>
      <c r="I208" cm="1">
        <f t="array" ref="I208">IF(H208&gt;=MAX($D$3:$D$100),MAX($D$3:$D$100),IF(G208&lt;$D$3,$D$3,INDEX($D$3:$D$100,MATCH(G208,$D$3:$D$100)+1)))</f>
        <v>2040</v>
      </c>
      <c r="J208">
        <f t="shared" si="134"/>
        <v>6.8040000000000003E-2</v>
      </c>
      <c r="K208">
        <f t="shared" si="135"/>
        <v>6.8040000000000003E-2</v>
      </c>
      <c r="L208">
        <f t="shared" si="136"/>
        <v>6.8040000000000003E-2</v>
      </c>
      <c r="M208" s="38">
        <f t="shared" si="126"/>
        <v>358.911</v>
      </c>
      <c r="N208">
        <f t="shared" si="127"/>
        <v>0</v>
      </c>
      <c r="P208" s="1" t="str" cm="1">
        <f t="array" ref="P208">IF(INDEX(Utilities!208:208,$B$15)="","",INDEX(Utilities!208:208,$B$15))</f>
        <v/>
      </c>
      <c r="Q208" s="1" t="str" cm="1">
        <f t="array" ref="Q208">IF(INDEX(Utilities!208:208,$B$15 + 2)="","",INDEX(Utilities!208:208,$B$15 + 2))</f>
        <v/>
      </c>
      <c r="S208">
        <f t="shared" si="163"/>
        <v>2218</v>
      </c>
      <c r="T208">
        <f t="shared" si="137"/>
        <v>2040</v>
      </c>
      <c r="U208" cm="1">
        <f t="array" ref="U208">IF(T208&gt;=MAX($D$3:$D$100),MAX($D$3:$D$100),IF(S208&lt;$D$3,$D$3,INDEX($D$3:$D$100,MATCH(S208,$D$3:$D$100)+1)))</f>
        <v>2040</v>
      </c>
      <c r="V208">
        <f t="shared" si="138"/>
        <v>4.5720000000000003E-5</v>
      </c>
      <c r="W208">
        <f t="shared" si="139"/>
        <v>4.5720000000000003E-5</v>
      </c>
      <c r="X208">
        <f t="shared" si="140"/>
        <v>4.5720000000000003E-5</v>
      </c>
      <c r="Y208" s="38">
        <f t="shared" si="141"/>
        <v>0.24117300000000003</v>
      </c>
      <c r="Z208">
        <f t="shared" si="128"/>
        <v>0</v>
      </c>
      <c r="AE208">
        <f t="shared" si="164"/>
        <v>2218</v>
      </c>
      <c r="AF208">
        <f t="shared" si="142"/>
        <v>2040</v>
      </c>
      <c r="AG208" cm="1">
        <f t="array" ref="AG208">IF(AF208&gt;=MAX($D$3:$D$100),MAX($D$3:$D$100),IF(AE208&lt;$D$3,$D$3,INDEX($D$3:$D$100,MATCH(AE208,$D$3:$D$100)+1)))</f>
        <v>2040</v>
      </c>
      <c r="AH208">
        <f t="shared" si="143"/>
        <v>4.572E-4</v>
      </c>
      <c r="AI208">
        <f t="shared" si="144"/>
        <v>4.572E-4</v>
      </c>
      <c r="AJ208">
        <f t="shared" si="145"/>
        <v>4.572E-4</v>
      </c>
      <c r="AK208" s="38">
        <f t="shared" si="146"/>
        <v>2.4117299999999999</v>
      </c>
      <c r="AL208">
        <f t="shared" si="129"/>
        <v>0</v>
      </c>
      <c r="AN208" s="1" t="str" cm="1">
        <f t="array" ref="AN208">IF(INDEX(Utilities!208:208,$B$15)="","",INDEX(Utilities!208:208,$B$15))</f>
        <v/>
      </c>
      <c r="AO208" s="1" t="str" cm="1">
        <f t="array" ref="AO208">IF(INDEX(Utilities!208:208,$B$15 + 4)="","",INDEX(Utilities!208:208,$B$15 + 4))</f>
        <v/>
      </c>
      <c r="AQ208">
        <f t="shared" si="165"/>
        <v>2218</v>
      </c>
      <c r="AR208">
        <f t="shared" si="147"/>
        <v>2040</v>
      </c>
      <c r="AS208" cm="1">
        <f t="array" ref="AS208">IF(AR208&gt;=MAX($D$3:$D$100),MAX($D$3:$D$100),IF(AQ208&lt;$D$3,$D$3,INDEX($D$3:$D$100,MATCH(AQ208,$D$3:$D$100)+1)))</f>
        <v>2040</v>
      </c>
      <c r="AT208">
        <f t="shared" si="148"/>
        <v>9.6840000000000001E-5</v>
      </c>
      <c r="AU208">
        <f t="shared" si="149"/>
        <v>9.6840000000000001E-5</v>
      </c>
      <c r="AV208">
        <f t="shared" si="150"/>
        <v>9.6840000000000001E-5</v>
      </c>
      <c r="AW208" s="38">
        <f t="shared" si="151"/>
        <v>0.51083100000000004</v>
      </c>
      <c r="AX208">
        <f t="shared" si="130"/>
        <v>0</v>
      </c>
      <c r="AZ208" s="1" t="str" cm="1">
        <f t="array" ref="AZ208">IF(INDEX(Utilities!208:208,$B$15)="","",INDEX(Utilities!208:208,$B$15))</f>
        <v/>
      </c>
      <c r="BA208" s="1" t="str" cm="1">
        <f t="array" ref="BA208">IF(INDEX(Utilities!208:208,$B$15 + 5)="","",INDEX(Utilities!208:208,$B$15 + 5))</f>
        <v/>
      </c>
      <c r="BC208">
        <f t="shared" si="166"/>
        <v>2218</v>
      </c>
      <c r="BD208">
        <f t="shared" si="152"/>
        <v>2040</v>
      </c>
      <c r="BE208" cm="1">
        <f t="array" ref="BE208">IF(BD208&gt;=MAX($D$3:$D$100),MAX($D$3:$D$100),IF(BC208&lt;$D$3,$D$3,INDEX($D$3:$D$100,MATCH(BC208,$D$3:$D$100)+1)))</f>
        <v>2040</v>
      </c>
      <c r="BF208">
        <f t="shared" si="153"/>
        <v>0.61919999999999997</v>
      </c>
      <c r="BG208">
        <f t="shared" si="154"/>
        <v>0.61919999999999997</v>
      </c>
      <c r="BH208">
        <f t="shared" si="155"/>
        <v>0.61919999999999997</v>
      </c>
      <c r="BI208" s="38">
        <f t="shared" si="156"/>
        <v>3266.2799999999997</v>
      </c>
      <c r="BJ208">
        <f t="shared" si="131"/>
        <v>0</v>
      </c>
      <c r="BL208" s="1" t="str" cm="1">
        <f t="array" ref="BL208">IF(INDEX(Utilities!208:208,$B$15)="","",INDEX(Utilities!208:208,$B$15))</f>
        <v/>
      </c>
      <c r="BM208" s="1" t="str" cm="1">
        <f t="array" ref="BM208">IF(INDEX(Utilities!208:208,$B$15 + 6)="","",INDEX(Utilities!208:208,$B$15 + 6))</f>
        <v/>
      </c>
      <c r="BO208">
        <f t="shared" si="167"/>
        <v>2218</v>
      </c>
      <c r="BP208">
        <f t="shared" si="157"/>
        <v>2040</v>
      </c>
      <c r="BQ208" cm="1">
        <f t="array" ref="BQ208">IF(BP208&gt;=MAX($D$3:$D$100),MAX($D$3:$D$100),IF(BO208&lt;$D$3,$D$3,INDEX($D$3:$D$100,MATCH(BO208,$D$3:$D$100)+1)))</f>
        <v>2040</v>
      </c>
      <c r="BR208">
        <f t="shared" si="158"/>
        <v>4.5396000000000001</v>
      </c>
      <c r="BS208">
        <f t="shared" si="159"/>
        <v>4.5396000000000001</v>
      </c>
      <c r="BT208">
        <f t="shared" si="160"/>
        <v>4.5396000000000001</v>
      </c>
      <c r="BU208" s="38">
        <f t="shared" si="161"/>
        <v>23946.39</v>
      </c>
      <c r="BV208">
        <f t="shared" si="132"/>
        <v>0</v>
      </c>
    </row>
    <row r="209" spans="7:74" x14ac:dyDescent="0.25">
      <c r="G209">
        <f t="shared" si="162"/>
        <v>2219</v>
      </c>
      <c r="H209">
        <f t="shared" si="133"/>
        <v>2040</v>
      </c>
      <c r="I209" cm="1">
        <f t="array" ref="I209">IF(H209&gt;=MAX($D$3:$D$100),MAX($D$3:$D$100),IF(G209&lt;$D$3,$D$3,INDEX($D$3:$D$100,MATCH(G209,$D$3:$D$100)+1)))</f>
        <v>2040</v>
      </c>
      <c r="J209">
        <f t="shared" si="134"/>
        <v>6.8040000000000003E-2</v>
      </c>
      <c r="K209">
        <f t="shared" si="135"/>
        <v>6.8040000000000003E-2</v>
      </c>
      <c r="L209">
        <f t="shared" si="136"/>
        <v>6.8040000000000003E-2</v>
      </c>
      <c r="M209" s="38">
        <f t="shared" si="126"/>
        <v>358.911</v>
      </c>
      <c r="N209">
        <f t="shared" si="127"/>
        <v>0</v>
      </c>
      <c r="P209" s="1" t="str" cm="1">
        <f t="array" ref="P209">IF(INDEX(Utilities!209:209,$B$15)="","",INDEX(Utilities!209:209,$B$15))</f>
        <v/>
      </c>
      <c r="Q209" s="1" t="str" cm="1">
        <f t="array" ref="Q209">IF(INDEX(Utilities!209:209,$B$15 + 2)="","",INDEX(Utilities!209:209,$B$15 + 2))</f>
        <v/>
      </c>
      <c r="S209">
        <f t="shared" si="163"/>
        <v>2219</v>
      </c>
      <c r="T209">
        <f t="shared" si="137"/>
        <v>2040</v>
      </c>
      <c r="U209" cm="1">
        <f t="array" ref="U209">IF(T209&gt;=MAX($D$3:$D$100),MAX($D$3:$D$100),IF(S209&lt;$D$3,$D$3,INDEX($D$3:$D$100,MATCH(S209,$D$3:$D$100)+1)))</f>
        <v>2040</v>
      </c>
      <c r="V209">
        <f t="shared" si="138"/>
        <v>4.5720000000000003E-5</v>
      </c>
      <c r="W209">
        <f t="shared" si="139"/>
        <v>4.5720000000000003E-5</v>
      </c>
      <c r="X209">
        <f t="shared" si="140"/>
        <v>4.5720000000000003E-5</v>
      </c>
      <c r="Y209" s="38">
        <f t="shared" si="141"/>
        <v>0.24117300000000003</v>
      </c>
      <c r="Z209">
        <f t="shared" si="128"/>
        <v>0</v>
      </c>
      <c r="AE209">
        <f t="shared" si="164"/>
        <v>2219</v>
      </c>
      <c r="AF209">
        <f t="shared" si="142"/>
        <v>2040</v>
      </c>
      <c r="AG209" cm="1">
        <f t="array" ref="AG209">IF(AF209&gt;=MAX($D$3:$D$100),MAX($D$3:$D$100),IF(AE209&lt;$D$3,$D$3,INDEX($D$3:$D$100,MATCH(AE209,$D$3:$D$100)+1)))</f>
        <v>2040</v>
      </c>
      <c r="AH209">
        <f t="shared" si="143"/>
        <v>4.572E-4</v>
      </c>
      <c r="AI209">
        <f t="shared" si="144"/>
        <v>4.572E-4</v>
      </c>
      <c r="AJ209">
        <f t="shared" si="145"/>
        <v>4.572E-4</v>
      </c>
      <c r="AK209" s="38">
        <f t="shared" si="146"/>
        <v>2.4117299999999999</v>
      </c>
      <c r="AL209">
        <f t="shared" si="129"/>
        <v>0</v>
      </c>
      <c r="AN209" s="1" t="str" cm="1">
        <f t="array" ref="AN209">IF(INDEX(Utilities!209:209,$B$15)="","",INDEX(Utilities!209:209,$B$15))</f>
        <v/>
      </c>
      <c r="AO209" s="1" t="str" cm="1">
        <f t="array" ref="AO209">IF(INDEX(Utilities!209:209,$B$15 + 4)="","",INDEX(Utilities!209:209,$B$15 + 4))</f>
        <v/>
      </c>
      <c r="AQ209">
        <f t="shared" si="165"/>
        <v>2219</v>
      </c>
      <c r="AR209">
        <f t="shared" si="147"/>
        <v>2040</v>
      </c>
      <c r="AS209" cm="1">
        <f t="array" ref="AS209">IF(AR209&gt;=MAX($D$3:$D$100),MAX($D$3:$D$100),IF(AQ209&lt;$D$3,$D$3,INDEX($D$3:$D$100,MATCH(AQ209,$D$3:$D$100)+1)))</f>
        <v>2040</v>
      </c>
      <c r="AT209">
        <f t="shared" si="148"/>
        <v>9.6840000000000001E-5</v>
      </c>
      <c r="AU209">
        <f t="shared" si="149"/>
        <v>9.6840000000000001E-5</v>
      </c>
      <c r="AV209">
        <f t="shared" si="150"/>
        <v>9.6840000000000001E-5</v>
      </c>
      <c r="AW209" s="38">
        <f t="shared" si="151"/>
        <v>0.51083100000000004</v>
      </c>
      <c r="AX209">
        <f t="shared" si="130"/>
        <v>0</v>
      </c>
      <c r="AZ209" s="1" t="str" cm="1">
        <f t="array" ref="AZ209">IF(INDEX(Utilities!209:209,$B$15)="","",INDEX(Utilities!209:209,$B$15))</f>
        <v/>
      </c>
      <c r="BA209" s="1" t="str" cm="1">
        <f t="array" ref="BA209">IF(INDEX(Utilities!209:209,$B$15 + 5)="","",INDEX(Utilities!209:209,$B$15 + 5))</f>
        <v/>
      </c>
      <c r="BC209">
        <f t="shared" si="166"/>
        <v>2219</v>
      </c>
      <c r="BD209">
        <f t="shared" si="152"/>
        <v>2040</v>
      </c>
      <c r="BE209" cm="1">
        <f t="array" ref="BE209">IF(BD209&gt;=MAX($D$3:$D$100),MAX($D$3:$D$100),IF(BC209&lt;$D$3,$D$3,INDEX($D$3:$D$100,MATCH(BC209,$D$3:$D$100)+1)))</f>
        <v>2040</v>
      </c>
      <c r="BF209">
        <f t="shared" si="153"/>
        <v>0.61919999999999997</v>
      </c>
      <c r="BG209">
        <f t="shared" si="154"/>
        <v>0.61919999999999997</v>
      </c>
      <c r="BH209">
        <f t="shared" si="155"/>
        <v>0.61919999999999997</v>
      </c>
      <c r="BI209" s="38">
        <f t="shared" si="156"/>
        <v>3266.2799999999997</v>
      </c>
      <c r="BJ209">
        <f t="shared" si="131"/>
        <v>0</v>
      </c>
      <c r="BL209" s="1" t="str" cm="1">
        <f t="array" ref="BL209">IF(INDEX(Utilities!209:209,$B$15)="","",INDEX(Utilities!209:209,$B$15))</f>
        <v/>
      </c>
      <c r="BM209" s="1" t="str" cm="1">
        <f t="array" ref="BM209">IF(INDEX(Utilities!209:209,$B$15 + 6)="","",INDEX(Utilities!209:209,$B$15 + 6))</f>
        <v/>
      </c>
      <c r="BO209">
        <f t="shared" si="167"/>
        <v>2219</v>
      </c>
      <c r="BP209">
        <f t="shared" si="157"/>
        <v>2040</v>
      </c>
      <c r="BQ209" cm="1">
        <f t="array" ref="BQ209">IF(BP209&gt;=MAX($D$3:$D$100),MAX($D$3:$D$100),IF(BO209&lt;$D$3,$D$3,INDEX($D$3:$D$100,MATCH(BO209,$D$3:$D$100)+1)))</f>
        <v>2040</v>
      </c>
      <c r="BR209">
        <f t="shared" si="158"/>
        <v>4.5396000000000001</v>
      </c>
      <c r="BS209">
        <f t="shared" si="159"/>
        <v>4.5396000000000001</v>
      </c>
      <c r="BT209">
        <f t="shared" si="160"/>
        <v>4.5396000000000001</v>
      </c>
      <c r="BU209" s="38">
        <f t="shared" si="161"/>
        <v>23946.39</v>
      </c>
      <c r="BV209">
        <f t="shared" si="132"/>
        <v>0</v>
      </c>
    </row>
    <row r="210" spans="7:74" x14ac:dyDescent="0.25">
      <c r="G210">
        <f t="shared" si="162"/>
        <v>2220</v>
      </c>
      <c r="H210">
        <f t="shared" si="133"/>
        <v>2040</v>
      </c>
      <c r="I210" cm="1">
        <f t="array" ref="I210">IF(H210&gt;=MAX($D$3:$D$100),MAX($D$3:$D$100),IF(G210&lt;$D$3,$D$3,INDEX($D$3:$D$100,MATCH(G210,$D$3:$D$100)+1)))</f>
        <v>2040</v>
      </c>
      <c r="J210">
        <f t="shared" si="134"/>
        <v>6.8040000000000003E-2</v>
      </c>
      <c r="K210">
        <f t="shared" si="135"/>
        <v>6.8040000000000003E-2</v>
      </c>
      <c r="L210">
        <f t="shared" si="136"/>
        <v>6.8040000000000003E-2</v>
      </c>
      <c r="M210" s="38">
        <f t="shared" si="126"/>
        <v>358.911</v>
      </c>
      <c r="N210">
        <f t="shared" si="127"/>
        <v>0</v>
      </c>
      <c r="P210" s="1" t="str" cm="1">
        <f t="array" ref="P210">IF(INDEX(Utilities!210:210,$B$15)="","",INDEX(Utilities!210:210,$B$15))</f>
        <v/>
      </c>
      <c r="Q210" s="1" t="str" cm="1">
        <f t="array" ref="Q210">IF(INDEX(Utilities!210:210,$B$15 + 2)="","",INDEX(Utilities!210:210,$B$15 + 2))</f>
        <v/>
      </c>
      <c r="S210">
        <f t="shared" si="163"/>
        <v>2220</v>
      </c>
      <c r="T210">
        <f t="shared" si="137"/>
        <v>2040</v>
      </c>
      <c r="U210" cm="1">
        <f t="array" ref="U210">IF(T210&gt;=MAX($D$3:$D$100),MAX($D$3:$D$100),IF(S210&lt;$D$3,$D$3,INDEX($D$3:$D$100,MATCH(S210,$D$3:$D$100)+1)))</f>
        <v>2040</v>
      </c>
      <c r="V210">
        <f t="shared" si="138"/>
        <v>4.5720000000000003E-5</v>
      </c>
      <c r="W210">
        <f t="shared" si="139"/>
        <v>4.5720000000000003E-5</v>
      </c>
      <c r="X210">
        <f t="shared" si="140"/>
        <v>4.5720000000000003E-5</v>
      </c>
      <c r="Y210" s="38">
        <f t="shared" si="141"/>
        <v>0.24117300000000003</v>
      </c>
      <c r="Z210">
        <f t="shared" si="128"/>
        <v>0</v>
      </c>
      <c r="AE210">
        <f t="shared" si="164"/>
        <v>2220</v>
      </c>
      <c r="AF210">
        <f t="shared" si="142"/>
        <v>2040</v>
      </c>
      <c r="AG210" cm="1">
        <f t="array" ref="AG210">IF(AF210&gt;=MAX($D$3:$D$100),MAX($D$3:$D$100),IF(AE210&lt;$D$3,$D$3,INDEX($D$3:$D$100,MATCH(AE210,$D$3:$D$100)+1)))</f>
        <v>2040</v>
      </c>
      <c r="AH210">
        <f t="shared" si="143"/>
        <v>4.572E-4</v>
      </c>
      <c r="AI210">
        <f t="shared" si="144"/>
        <v>4.572E-4</v>
      </c>
      <c r="AJ210">
        <f t="shared" si="145"/>
        <v>4.572E-4</v>
      </c>
      <c r="AK210" s="38">
        <f t="shared" si="146"/>
        <v>2.4117299999999999</v>
      </c>
      <c r="AL210">
        <f t="shared" si="129"/>
        <v>0</v>
      </c>
      <c r="AN210" s="1" t="str" cm="1">
        <f t="array" ref="AN210">IF(INDEX(Utilities!210:210,$B$15)="","",INDEX(Utilities!210:210,$B$15))</f>
        <v/>
      </c>
      <c r="AO210" s="1" t="str" cm="1">
        <f t="array" ref="AO210">IF(INDEX(Utilities!210:210,$B$15 + 4)="","",INDEX(Utilities!210:210,$B$15 + 4))</f>
        <v/>
      </c>
      <c r="AQ210">
        <f t="shared" si="165"/>
        <v>2220</v>
      </c>
      <c r="AR210">
        <f t="shared" si="147"/>
        <v>2040</v>
      </c>
      <c r="AS210" cm="1">
        <f t="array" ref="AS210">IF(AR210&gt;=MAX($D$3:$D$100),MAX($D$3:$D$100),IF(AQ210&lt;$D$3,$D$3,INDEX($D$3:$D$100,MATCH(AQ210,$D$3:$D$100)+1)))</f>
        <v>2040</v>
      </c>
      <c r="AT210">
        <f t="shared" si="148"/>
        <v>9.6840000000000001E-5</v>
      </c>
      <c r="AU210">
        <f t="shared" si="149"/>
        <v>9.6840000000000001E-5</v>
      </c>
      <c r="AV210">
        <f t="shared" si="150"/>
        <v>9.6840000000000001E-5</v>
      </c>
      <c r="AW210" s="38">
        <f t="shared" si="151"/>
        <v>0.51083100000000004</v>
      </c>
      <c r="AX210">
        <f t="shared" si="130"/>
        <v>0</v>
      </c>
      <c r="AZ210" s="1" t="str" cm="1">
        <f t="array" ref="AZ210">IF(INDEX(Utilities!210:210,$B$15)="","",INDEX(Utilities!210:210,$B$15))</f>
        <v/>
      </c>
      <c r="BA210" s="1" t="str" cm="1">
        <f t="array" ref="BA210">IF(INDEX(Utilities!210:210,$B$15 + 5)="","",INDEX(Utilities!210:210,$B$15 + 5))</f>
        <v/>
      </c>
      <c r="BC210">
        <f t="shared" si="166"/>
        <v>2220</v>
      </c>
      <c r="BD210">
        <f t="shared" si="152"/>
        <v>2040</v>
      </c>
      <c r="BE210" cm="1">
        <f t="array" ref="BE210">IF(BD210&gt;=MAX($D$3:$D$100),MAX($D$3:$D$100),IF(BC210&lt;$D$3,$D$3,INDEX($D$3:$D$100,MATCH(BC210,$D$3:$D$100)+1)))</f>
        <v>2040</v>
      </c>
      <c r="BF210">
        <f t="shared" si="153"/>
        <v>0.61919999999999997</v>
      </c>
      <c r="BG210">
        <f t="shared" si="154"/>
        <v>0.61919999999999997</v>
      </c>
      <c r="BH210">
        <f t="shared" si="155"/>
        <v>0.61919999999999997</v>
      </c>
      <c r="BI210" s="38">
        <f t="shared" si="156"/>
        <v>3266.2799999999997</v>
      </c>
      <c r="BJ210">
        <f t="shared" si="131"/>
        <v>0</v>
      </c>
      <c r="BL210" s="1" t="str" cm="1">
        <f t="array" ref="BL210">IF(INDEX(Utilities!210:210,$B$15)="","",INDEX(Utilities!210:210,$B$15))</f>
        <v/>
      </c>
      <c r="BM210" s="1" t="str" cm="1">
        <f t="array" ref="BM210">IF(INDEX(Utilities!210:210,$B$15 + 6)="","",INDEX(Utilities!210:210,$B$15 + 6))</f>
        <v/>
      </c>
      <c r="BO210">
        <f t="shared" si="167"/>
        <v>2220</v>
      </c>
      <c r="BP210">
        <f t="shared" si="157"/>
        <v>2040</v>
      </c>
      <c r="BQ210" cm="1">
        <f t="array" ref="BQ210">IF(BP210&gt;=MAX($D$3:$D$100),MAX($D$3:$D$100),IF(BO210&lt;$D$3,$D$3,INDEX($D$3:$D$100,MATCH(BO210,$D$3:$D$100)+1)))</f>
        <v>2040</v>
      </c>
      <c r="BR210">
        <f t="shared" si="158"/>
        <v>4.5396000000000001</v>
      </c>
      <c r="BS210">
        <f t="shared" si="159"/>
        <v>4.5396000000000001</v>
      </c>
      <c r="BT210">
        <f t="shared" si="160"/>
        <v>4.5396000000000001</v>
      </c>
      <c r="BU210" s="38">
        <f t="shared" si="161"/>
        <v>23946.39</v>
      </c>
      <c r="BV210">
        <f t="shared" si="132"/>
        <v>0</v>
      </c>
    </row>
    <row r="211" spans="7:74" x14ac:dyDescent="0.25">
      <c r="G211">
        <f t="shared" si="162"/>
        <v>2221</v>
      </c>
      <c r="H211">
        <f t="shared" si="133"/>
        <v>2040</v>
      </c>
      <c r="I211" cm="1">
        <f t="array" ref="I211">IF(H211&gt;=MAX($D$3:$D$100),MAX($D$3:$D$100),IF(G211&lt;$D$3,$D$3,INDEX($D$3:$D$100,MATCH(G211,$D$3:$D$100)+1)))</f>
        <v>2040</v>
      </c>
      <c r="J211">
        <f t="shared" si="134"/>
        <v>6.8040000000000003E-2</v>
      </c>
      <c r="K211">
        <f t="shared" si="135"/>
        <v>6.8040000000000003E-2</v>
      </c>
      <c r="L211">
        <f t="shared" si="136"/>
        <v>6.8040000000000003E-2</v>
      </c>
      <c r="M211" s="38">
        <f t="shared" si="126"/>
        <v>358.911</v>
      </c>
      <c r="N211">
        <f t="shared" si="127"/>
        <v>0</v>
      </c>
      <c r="P211" s="1" t="str" cm="1">
        <f t="array" ref="P211">IF(INDEX(Utilities!211:211,$B$15)="","",INDEX(Utilities!211:211,$B$15))</f>
        <v/>
      </c>
      <c r="Q211" s="1" t="str" cm="1">
        <f t="array" ref="Q211">IF(INDEX(Utilities!211:211,$B$15 + 2)="","",INDEX(Utilities!211:211,$B$15 + 2))</f>
        <v/>
      </c>
      <c r="S211">
        <f t="shared" si="163"/>
        <v>2221</v>
      </c>
      <c r="T211">
        <f t="shared" si="137"/>
        <v>2040</v>
      </c>
      <c r="U211" cm="1">
        <f t="array" ref="U211">IF(T211&gt;=MAX($D$3:$D$100),MAX($D$3:$D$100),IF(S211&lt;$D$3,$D$3,INDEX($D$3:$D$100,MATCH(S211,$D$3:$D$100)+1)))</f>
        <v>2040</v>
      </c>
      <c r="V211">
        <f t="shared" si="138"/>
        <v>4.5720000000000003E-5</v>
      </c>
      <c r="W211">
        <f t="shared" si="139"/>
        <v>4.5720000000000003E-5</v>
      </c>
      <c r="X211">
        <f t="shared" si="140"/>
        <v>4.5720000000000003E-5</v>
      </c>
      <c r="Y211" s="38">
        <f t="shared" si="141"/>
        <v>0.24117300000000003</v>
      </c>
      <c r="Z211">
        <f t="shared" si="128"/>
        <v>0</v>
      </c>
      <c r="AE211">
        <f t="shared" si="164"/>
        <v>2221</v>
      </c>
      <c r="AF211">
        <f t="shared" si="142"/>
        <v>2040</v>
      </c>
      <c r="AG211" cm="1">
        <f t="array" ref="AG211">IF(AF211&gt;=MAX($D$3:$D$100),MAX($D$3:$D$100),IF(AE211&lt;$D$3,$D$3,INDEX($D$3:$D$100,MATCH(AE211,$D$3:$D$100)+1)))</f>
        <v>2040</v>
      </c>
      <c r="AH211">
        <f t="shared" si="143"/>
        <v>4.572E-4</v>
      </c>
      <c r="AI211">
        <f t="shared" si="144"/>
        <v>4.572E-4</v>
      </c>
      <c r="AJ211">
        <f t="shared" si="145"/>
        <v>4.572E-4</v>
      </c>
      <c r="AK211" s="38">
        <f t="shared" si="146"/>
        <v>2.4117299999999999</v>
      </c>
      <c r="AL211">
        <f t="shared" si="129"/>
        <v>0</v>
      </c>
      <c r="AN211" s="1" t="str" cm="1">
        <f t="array" ref="AN211">IF(INDEX(Utilities!211:211,$B$15)="","",INDEX(Utilities!211:211,$B$15))</f>
        <v/>
      </c>
      <c r="AO211" s="1" t="str" cm="1">
        <f t="array" ref="AO211">IF(INDEX(Utilities!211:211,$B$15 + 4)="","",INDEX(Utilities!211:211,$B$15 + 4))</f>
        <v/>
      </c>
      <c r="AQ211">
        <f t="shared" si="165"/>
        <v>2221</v>
      </c>
      <c r="AR211">
        <f t="shared" si="147"/>
        <v>2040</v>
      </c>
      <c r="AS211" cm="1">
        <f t="array" ref="AS211">IF(AR211&gt;=MAX($D$3:$D$100),MAX($D$3:$D$100),IF(AQ211&lt;$D$3,$D$3,INDEX($D$3:$D$100,MATCH(AQ211,$D$3:$D$100)+1)))</f>
        <v>2040</v>
      </c>
      <c r="AT211">
        <f t="shared" si="148"/>
        <v>9.6840000000000001E-5</v>
      </c>
      <c r="AU211">
        <f t="shared" si="149"/>
        <v>9.6840000000000001E-5</v>
      </c>
      <c r="AV211">
        <f t="shared" si="150"/>
        <v>9.6840000000000001E-5</v>
      </c>
      <c r="AW211" s="38">
        <f t="shared" si="151"/>
        <v>0.51083100000000004</v>
      </c>
      <c r="AX211">
        <f t="shared" si="130"/>
        <v>0</v>
      </c>
      <c r="AZ211" s="1" t="str" cm="1">
        <f t="array" ref="AZ211">IF(INDEX(Utilities!211:211,$B$15)="","",INDEX(Utilities!211:211,$B$15))</f>
        <v/>
      </c>
      <c r="BA211" s="1" t="str" cm="1">
        <f t="array" ref="BA211">IF(INDEX(Utilities!211:211,$B$15 + 5)="","",INDEX(Utilities!211:211,$B$15 + 5))</f>
        <v/>
      </c>
      <c r="BC211">
        <f t="shared" si="166"/>
        <v>2221</v>
      </c>
      <c r="BD211">
        <f t="shared" si="152"/>
        <v>2040</v>
      </c>
      <c r="BE211" cm="1">
        <f t="array" ref="BE211">IF(BD211&gt;=MAX($D$3:$D$100),MAX($D$3:$D$100),IF(BC211&lt;$D$3,$D$3,INDEX($D$3:$D$100,MATCH(BC211,$D$3:$D$100)+1)))</f>
        <v>2040</v>
      </c>
      <c r="BF211">
        <f t="shared" si="153"/>
        <v>0.61919999999999997</v>
      </c>
      <c r="BG211">
        <f t="shared" si="154"/>
        <v>0.61919999999999997</v>
      </c>
      <c r="BH211">
        <f t="shared" si="155"/>
        <v>0.61919999999999997</v>
      </c>
      <c r="BI211" s="38">
        <f t="shared" si="156"/>
        <v>3266.2799999999997</v>
      </c>
      <c r="BJ211">
        <f t="shared" si="131"/>
        <v>0</v>
      </c>
      <c r="BL211" s="1" t="str" cm="1">
        <f t="array" ref="BL211">IF(INDEX(Utilities!211:211,$B$15)="","",INDEX(Utilities!211:211,$B$15))</f>
        <v/>
      </c>
      <c r="BM211" s="1" t="str" cm="1">
        <f t="array" ref="BM211">IF(INDEX(Utilities!211:211,$B$15 + 6)="","",INDEX(Utilities!211:211,$B$15 + 6))</f>
        <v/>
      </c>
      <c r="BO211">
        <f t="shared" si="167"/>
        <v>2221</v>
      </c>
      <c r="BP211">
        <f t="shared" si="157"/>
        <v>2040</v>
      </c>
      <c r="BQ211" cm="1">
        <f t="array" ref="BQ211">IF(BP211&gt;=MAX($D$3:$D$100),MAX($D$3:$D$100),IF(BO211&lt;$D$3,$D$3,INDEX($D$3:$D$100,MATCH(BO211,$D$3:$D$100)+1)))</f>
        <v>2040</v>
      </c>
      <c r="BR211">
        <f t="shared" si="158"/>
        <v>4.5396000000000001</v>
      </c>
      <c r="BS211">
        <f t="shared" si="159"/>
        <v>4.5396000000000001</v>
      </c>
      <c r="BT211">
        <f t="shared" si="160"/>
        <v>4.5396000000000001</v>
      </c>
      <c r="BU211" s="38">
        <f t="shared" si="161"/>
        <v>23946.39</v>
      </c>
      <c r="BV211">
        <f t="shared" si="132"/>
        <v>0</v>
      </c>
    </row>
    <row r="212" spans="7:74" x14ac:dyDescent="0.25">
      <c r="G212">
        <f t="shared" si="162"/>
        <v>2222</v>
      </c>
      <c r="H212">
        <f t="shared" si="133"/>
        <v>2040</v>
      </c>
      <c r="I212" cm="1">
        <f t="array" ref="I212">IF(H212&gt;=MAX($D$3:$D$100),MAX($D$3:$D$100),IF(G212&lt;$D$3,$D$3,INDEX($D$3:$D$100,MATCH(G212,$D$3:$D$100)+1)))</f>
        <v>2040</v>
      </c>
      <c r="J212">
        <f t="shared" si="134"/>
        <v>6.8040000000000003E-2</v>
      </c>
      <c r="K212">
        <f t="shared" si="135"/>
        <v>6.8040000000000003E-2</v>
      </c>
      <c r="L212">
        <f t="shared" si="136"/>
        <v>6.8040000000000003E-2</v>
      </c>
      <c r="M212" s="38">
        <f t="shared" si="126"/>
        <v>358.911</v>
      </c>
      <c r="N212">
        <f t="shared" si="127"/>
        <v>0</v>
      </c>
      <c r="P212" s="1" t="str" cm="1">
        <f t="array" ref="P212">IF(INDEX(Utilities!212:212,$B$15)="","",INDEX(Utilities!212:212,$B$15))</f>
        <v/>
      </c>
      <c r="Q212" s="1" t="str" cm="1">
        <f t="array" ref="Q212">IF(INDEX(Utilities!212:212,$B$15 + 2)="","",INDEX(Utilities!212:212,$B$15 + 2))</f>
        <v/>
      </c>
      <c r="S212">
        <f t="shared" si="163"/>
        <v>2222</v>
      </c>
      <c r="T212">
        <f t="shared" si="137"/>
        <v>2040</v>
      </c>
      <c r="U212" cm="1">
        <f t="array" ref="U212">IF(T212&gt;=MAX($D$3:$D$100),MAX($D$3:$D$100),IF(S212&lt;$D$3,$D$3,INDEX($D$3:$D$100,MATCH(S212,$D$3:$D$100)+1)))</f>
        <v>2040</v>
      </c>
      <c r="V212">
        <f t="shared" si="138"/>
        <v>4.5720000000000003E-5</v>
      </c>
      <c r="W212">
        <f t="shared" si="139"/>
        <v>4.5720000000000003E-5</v>
      </c>
      <c r="X212">
        <f t="shared" si="140"/>
        <v>4.5720000000000003E-5</v>
      </c>
      <c r="Y212" s="38">
        <f t="shared" si="141"/>
        <v>0.24117300000000003</v>
      </c>
      <c r="Z212">
        <f t="shared" si="128"/>
        <v>0</v>
      </c>
      <c r="AE212">
        <f t="shared" si="164"/>
        <v>2222</v>
      </c>
      <c r="AF212">
        <f t="shared" si="142"/>
        <v>2040</v>
      </c>
      <c r="AG212" cm="1">
        <f t="array" ref="AG212">IF(AF212&gt;=MAX($D$3:$D$100),MAX($D$3:$D$100),IF(AE212&lt;$D$3,$D$3,INDEX($D$3:$D$100,MATCH(AE212,$D$3:$D$100)+1)))</f>
        <v>2040</v>
      </c>
      <c r="AH212">
        <f t="shared" si="143"/>
        <v>4.572E-4</v>
      </c>
      <c r="AI212">
        <f t="shared" si="144"/>
        <v>4.572E-4</v>
      </c>
      <c r="AJ212">
        <f t="shared" si="145"/>
        <v>4.572E-4</v>
      </c>
      <c r="AK212" s="38">
        <f t="shared" si="146"/>
        <v>2.4117299999999999</v>
      </c>
      <c r="AL212">
        <f t="shared" si="129"/>
        <v>0</v>
      </c>
      <c r="AN212" s="1" t="str" cm="1">
        <f t="array" ref="AN212">IF(INDEX(Utilities!212:212,$B$15)="","",INDEX(Utilities!212:212,$B$15))</f>
        <v/>
      </c>
      <c r="AO212" s="1" t="str" cm="1">
        <f t="array" ref="AO212">IF(INDEX(Utilities!212:212,$B$15 + 4)="","",INDEX(Utilities!212:212,$B$15 + 4))</f>
        <v/>
      </c>
      <c r="AQ212">
        <f t="shared" si="165"/>
        <v>2222</v>
      </c>
      <c r="AR212">
        <f t="shared" si="147"/>
        <v>2040</v>
      </c>
      <c r="AS212" cm="1">
        <f t="array" ref="AS212">IF(AR212&gt;=MAX($D$3:$D$100),MAX($D$3:$D$100),IF(AQ212&lt;$D$3,$D$3,INDEX($D$3:$D$100,MATCH(AQ212,$D$3:$D$100)+1)))</f>
        <v>2040</v>
      </c>
      <c r="AT212">
        <f t="shared" si="148"/>
        <v>9.6840000000000001E-5</v>
      </c>
      <c r="AU212">
        <f t="shared" si="149"/>
        <v>9.6840000000000001E-5</v>
      </c>
      <c r="AV212">
        <f t="shared" si="150"/>
        <v>9.6840000000000001E-5</v>
      </c>
      <c r="AW212" s="38">
        <f t="shared" si="151"/>
        <v>0.51083100000000004</v>
      </c>
      <c r="AX212">
        <f t="shared" si="130"/>
        <v>0</v>
      </c>
      <c r="AZ212" s="1" t="str" cm="1">
        <f t="array" ref="AZ212">IF(INDEX(Utilities!212:212,$B$15)="","",INDEX(Utilities!212:212,$B$15))</f>
        <v/>
      </c>
      <c r="BA212" s="1" t="str" cm="1">
        <f t="array" ref="BA212">IF(INDEX(Utilities!212:212,$B$15 + 5)="","",INDEX(Utilities!212:212,$B$15 + 5))</f>
        <v/>
      </c>
      <c r="BC212">
        <f t="shared" si="166"/>
        <v>2222</v>
      </c>
      <c r="BD212">
        <f t="shared" si="152"/>
        <v>2040</v>
      </c>
      <c r="BE212" cm="1">
        <f t="array" ref="BE212">IF(BD212&gt;=MAX($D$3:$D$100),MAX($D$3:$D$100),IF(BC212&lt;$D$3,$D$3,INDEX($D$3:$D$100,MATCH(BC212,$D$3:$D$100)+1)))</f>
        <v>2040</v>
      </c>
      <c r="BF212">
        <f t="shared" si="153"/>
        <v>0.61919999999999997</v>
      </c>
      <c r="BG212">
        <f t="shared" si="154"/>
        <v>0.61919999999999997</v>
      </c>
      <c r="BH212">
        <f t="shared" si="155"/>
        <v>0.61919999999999997</v>
      </c>
      <c r="BI212" s="38">
        <f t="shared" si="156"/>
        <v>3266.2799999999997</v>
      </c>
      <c r="BJ212">
        <f t="shared" si="131"/>
        <v>0</v>
      </c>
      <c r="BL212" s="1" t="str" cm="1">
        <f t="array" ref="BL212">IF(INDEX(Utilities!212:212,$B$15)="","",INDEX(Utilities!212:212,$B$15))</f>
        <v/>
      </c>
      <c r="BM212" s="1" t="str" cm="1">
        <f t="array" ref="BM212">IF(INDEX(Utilities!212:212,$B$15 + 6)="","",INDEX(Utilities!212:212,$B$15 + 6))</f>
        <v/>
      </c>
      <c r="BO212">
        <f t="shared" si="167"/>
        <v>2222</v>
      </c>
      <c r="BP212">
        <f t="shared" si="157"/>
        <v>2040</v>
      </c>
      <c r="BQ212" cm="1">
        <f t="array" ref="BQ212">IF(BP212&gt;=MAX($D$3:$D$100),MAX($D$3:$D$100),IF(BO212&lt;$D$3,$D$3,INDEX($D$3:$D$100,MATCH(BO212,$D$3:$D$100)+1)))</f>
        <v>2040</v>
      </c>
      <c r="BR212">
        <f t="shared" si="158"/>
        <v>4.5396000000000001</v>
      </c>
      <c r="BS212">
        <f t="shared" si="159"/>
        <v>4.5396000000000001</v>
      </c>
      <c r="BT212">
        <f t="shared" si="160"/>
        <v>4.5396000000000001</v>
      </c>
      <c r="BU212" s="38">
        <f t="shared" si="161"/>
        <v>23946.39</v>
      </c>
      <c r="BV212">
        <f t="shared" si="132"/>
        <v>0</v>
      </c>
    </row>
    <row r="213" spans="7:74" x14ac:dyDescent="0.25">
      <c r="G213">
        <f t="shared" si="162"/>
        <v>2223</v>
      </c>
      <c r="H213">
        <f t="shared" si="133"/>
        <v>2040</v>
      </c>
      <c r="I213" cm="1">
        <f t="array" ref="I213">IF(H213&gt;=MAX($D$3:$D$100),MAX($D$3:$D$100),IF(G213&lt;$D$3,$D$3,INDEX($D$3:$D$100,MATCH(G213,$D$3:$D$100)+1)))</f>
        <v>2040</v>
      </c>
      <c r="J213">
        <f t="shared" si="134"/>
        <v>6.8040000000000003E-2</v>
      </c>
      <c r="K213">
        <f t="shared" si="135"/>
        <v>6.8040000000000003E-2</v>
      </c>
      <c r="L213">
        <f t="shared" si="136"/>
        <v>6.8040000000000003E-2</v>
      </c>
      <c r="M213" s="38">
        <f t="shared" si="126"/>
        <v>358.911</v>
      </c>
      <c r="N213">
        <f t="shared" si="127"/>
        <v>0</v>
      </c>
      <c r="P213" s="1" t="str" cm="1">
        <f t="array" ref="P213">IF(INDEX(Utilities!213:213,$B$15)="","",INDEX(Utilities!213:213,$B$15))</f>
        <v/>
      </c>
      <c r="Q213" s="1" t="str" cm="1">
        <f t="array" ref="Q213">IF(INDEX(Utilities!213:213,$B$15 + 2)="","",INDEX(Utilities!213:213,$B$15 + 2))</f>
        <v/>
      </c>
      <c r="S213">
        <f t="shared" si="163"/>
        <v>2223</v>
      </c>
      <c r="T213">
        <f t="shared" si="137"/>
        <v>2040</v>
      </c>
      <c r="U213" cm="1">
        <f t="array" ref="U213">IF(T213&gt;=MAX($D$3:$D$100),MAX($D$3:$D$100),IF(S213&lt;$D$3,$D$3,INDEX($D$3:$D$100,MATCH(S213,$D$3:$D$100)+1)))</f>
        <v>2040</v>
      </c>
      <c r="V213">
        <f t="shared" si="138"/>
        <v>4.5720000000000003E-5</v>
      </c>
      <c r="W213">
        <f t="shared" si="139"/>
        <v>4.5720000000000003E-5</v>
      </c>
      <c r="X213">
        <f t="shared" si="140"/>
        <v>4.5720000000000003E-5</v>
      </c>
      <c r="Y213" s="38">
        <f t="shared" si="141"/>
        <v>0.24117300000000003</v>
      </c>
      <c r="Z213">
        <f t="shared" si="128"/>
        <v>0</v>
      </c>
      <c r="AE213">
        <f t="shared" si="164"/>
        <v>2223</v>
      </c>
      <c r="AF213">
        <f t="shared" si="142"/>
        <v>2040</v>
      </c>
      <c r="AG213" cm="1">
        <f t="array" ref="AG213">IF(AF213&gt;=MAX($D$3:$D$100),MAX($D$3:$D$100),IF(AE213&lt;$D$3,$D$3,INDEX($D$3:$D$100,MATCH(AE213,$D$3:$D$100)+1)))</f>
        <v>2040</v>
      </c>
      <c r="AH213">
        <f t="shared" si="143"/>
        <v>4.572E-4</v>
      </c>
      <c r="AI213">
        <f t="shared" si="144"/>
        <v>4.572E-4</v>
      </c>
      <c r="AJ213">
        <f t="shared" si="145"/>
        <v>4.572E-4</v>
      </c>
      <c r="AK213" s="38">
        <f t="shared" si="146"/>
        <v>2.4117299999999999</v>
      </c>
      <c r="AL213">
        <f t="shared" si="129"/>
        <v>0</v>
      </c>
      <c r="AN213" s="1" t="str" cm="1">
        <f t="array" ref="AN213">IF(INDEX(Utilities!213:213,$B$15)="","",INDEX(Utilities!213:213,$B$15))</f>
        <v/>
      </c>
      <c r="AO213" s="1" t="str" cm="1">
        <f t="array" ref="AO213">IF(INDEX(Utilities!213:213,$B$15 + 4)="","",INDEX(Utilities!213:213,$B$15 + 4))</f>
        <v/>
      </c>
      <c r="AQ213">
        <f t="shared" si="165"/>
        <v>2223</v>
      </c>
      <c r="AR213">
        <f t="shared" si="147"/>
        <v>2040</v>
      </c>
      <c r="AS213" cm="1">
        <f t="array" ref="AS213">IF(AR213&gt;=MAX($D$3:$D$100),MAX($D$3:$D$100),IF(AQ213&lt;$D$3,$D$3,INDEX($D$3:$D$100,MATCH(AQ213,$D$3:$D$100)+1)))</f>
        <v>2040</v>
      </c>
      <c r="AT213">
        <f t="shared" si="148"/>
        <v>9.6840000000000001E-5</v>
      </c>
      <c r="AU213">
        <f t="shared" si="149"/>
        <v>9.6840000000000001E-5</v>
      </c>
      <c r="AV213">
        <f t="shared" si="150"/>
        <v>9.6840000000000001E-5</v>
      </c>
      <c r="AW213" s="38">
        <f t="shared" si="151"/>
        <v>0.51083100000000004</v>
      </c>
      <c r="AX213">
        <f t="shared" si="130"/>
        <v>0</v>
      </c>
      <c r="AZ213" s="1" t="str" cm="1">
        <f t="array" ref="AZ213">IF(INDEX(Utilities!213:213,$B$15)="","",INDEX(Utilities!213:213,$B$15))</f>
        <v/>
      </c>
      <c r="BA213" s="1" t="str" cm="1">
        <f t="array" ref="BA213">IF(INDEX(Utilities!213:213,$B$15 + 5)="","",INDEX(Utilities!213:213,$B$15 + 5))</f>
        <v/>
      </c>
      <c r="BC213">
        <f t="shared" si="166"/>
        <v>2223</v>
      </c>
      <c r="BD213">
        <f t="shared" si="152"/>
        <v>2040</v>
      </c>
      <c r="BE213" cm="1">
        <f t="array" ref="BE213">IF(BD213&gt;=MAX($D$3:$D$100),MAX($D$3:$D$100),IF(BC213&lt;$D$3,$D$3,INDEX($D$3:$D$100,MATCH(BC213,$D$3:$D$100)+1)))</f>
        <v>2040</v>
      </c>
      <c r="BF213">
        <f t="shared" si="153"/>
        <v>0.61919999999999997</v>
      </c>
      <c r="BG213">
        <f t="shared" si="154"/>
        <v>0.61919999999999997</v>
      </c>
      <c r="BH213">
        <f t="shared" si="155"/>
        <v>0.61919999999999997</v>
      </c>
      <c r="BI213" s="38">
        <f t="shared" si="156"/>
        <v>3266.2799999999997</v>
      </c>
      <c r="BJ213">
        <f t="shared" si="131"/>
        <v>0</v>
      </c>
      <c r="BL213" s="1" t="str" cm="1">
        <f t="array" ref="BL213">IF(INDEX(Utilities!213:213,$B$15)="","",INDEX(Utilities!213:213,$B$15))</f>
        <v/>
      </c>
      <c r="BM213" s="1" t="str" cm="1">
        <f t="array" ref="BM213">IF(INDEX(Utilities!213:213,$B$15 + 6)="","",INDEX(Utilities!213:213,$B$15 + 6))</f>
        <v/>
      </c>
      <c r="BO213">
        <f t="shared" si="167"/>
        <v>2223</v>
      </c>
      <c r="BP213">
        <f t="shared" si="157"/>
        <v>2040</v>
      </c>
      <c r="BQ213" cm="1">
        <f t="array" ref="BQ213">IF(BP213&gt;=MAX($D$3:$D$100),MAX($D$3:$D$100),IF(BO213&lt;$D$3,$D$3,INDEX($D$3:$D$100,MATCH(BO213,$D$3:$D$100)+1)))</f>
        <v>2040</v>
      </c>
      <c r="BR213">
        <f t="shared" si="158"/>
        <v>4.5396000000000001</v>
      </c>
      <c r="BS213">
        <f t="shared" si="159"/>
        <v>4.5396000000000001</v>
      </c>
      <c r="BT213">
        <f t="shared" si="160"/>
        <v>4.5396000000000001</v>
      </c>
      <c r="BU213" s="38">
        <f t="shared" si="161"/>
        <v>23946.39</v>
      </c>
      <c r="BV213">
        <f t="shared" si="132"/>
        <v>0</v>
      </c>
    </row>
    <row r="214" spans="7:74" x14ac:dyDescent="0.25">
      <c r="G214">
        <f t="shared" si="162"/>
        <v>2224</v>
      </c>
      <c r="H214">
        <f t="shared" si="133"/>
        <v>2040</v>
      </c>
      <c r="I214" cm="1">
        <f t="array" ref="I214">IF(H214&gt;=MAX($D$3:$D$100),MAX($D$3:$D$100),IF(G214&lt;$D$3,$D$3,INDEX($D$3:$D$100,MATCH(G214,$D$3:$D$100)+1)))</f>
        <v>2040</v>
      </c>
      <c r="J214">
        <f t="shared" si="134"/>
        <v>6.8040000000000003E-2</v>
      </c>
      <c r="K214">
        <f t="shared" si="135"/>
        <v>6.8040000000000003E-2</v>
      </c>
      <c r="L214">
        <f t="shared" si="136"/>
        <v>6.8040000000000003E-2</v>
      </c>
      <c r="M214" s="38">
        <f t="shared" si="126"/>
        <v>358.911</v>
      </c>
      <c r="N214">
        <f t="shared" si="127"/>
        <v>0</v>
      </c>
      <c r="P214" s="1" t="str" cm="1">
        <f t="array" ref="P214">IF(INDEX(Utilities!214:214,$B$15)="","",INDEX(Utilities!214:214,$B$15))</f>
        <v/>
      </c>
      <c r="Q214" s="1" t="str" cm="1">
        <f t="array" ref="Q214">IF(INDEX(Utilities!214:214,$B$15 + 2)="","",INDEX(Utilities!214:214,$B$15 + 2))</f>
        <v/>
      </c>
      <c r="S214">
        <f t="shared" si="163"/>
        <v>2224</v>
      </c>
      <c r="T214">
        <f t="shared" si="137"/>
        <v>2040</v>
      </c>
      <c r="U214" cm="1">
        <f t="array" ref="U214">IF(T214&gt;=MAX($D$3:$D$100),MAX($D$3:$D$100),IF(S214&lt;$D$3,$D$3,INDEX($D$3:$D$100,MATCH(S214,$D$3:$D$100)+1)))</f>
        <v>2040</v>
      </c>
      <c r="V214">
        <f t="shared" si="138"/>
        <v>4.5720000000000003E-5</v>
      </c>
      <c r="W214">
        <f t="shared" si="139"/>
        <v>4.5720000000000003E-5</v>
      </c>
      <c r="X214">
        <f t="shared" si="140"/>
        <v>4.5720000000000003E-5</v>
      </c>
      <c r="Y214" s="38">
        <f t="shared" si="141"/>
        <v>0.24117300000000003</v>
      </c>
      <c r="Z214">
        <f t="shared" si="128"/>
        <v>0</v>
      </c>
      <c r="AE214">
        <f t="shared" si="164"/>
        <v>2224</v>
      </c>
      <c r="AF214">
        <f t="shared" si="142"/>
        <v>2040</v>
      </c>
      <c r="AG214" cm="1">
        <f t="array" ref="AG214">IF(AF214&gt;=MAX($D$3:$D$100),MAX($D$3:$D$100),IF(AE214&lt;$D$3,$D$3,INDEX($D$3:$D$100,MATCH(AE214,$D$3:$D$100)+1)))</f>
        <v>2040</v>
      </c>
      <c r="AH214">
        <f t="shared" si="143"/>
        <v>4.572E-4</v>
      </c>
      <c r="AI214">
        <f t="shared" si="144"/>
        <v>4.572E-4</v>
      </c>
      <c r="AJ214">
        <f t="shared" si="145"/>
        <v>4.572E-4</v>
      </c>
      <c r="AK214" s="38">
        <f t="shared" si="146"/>
        <v>2.4117299999999999</v>
      </c>
      <c r="AL214">
        <f t="shared" si="129"/>
        <v>0</v>
      </c>
      <c r="AN214" s="1" t="str" cm="1">
        <f t="array" ref="AN214">IF(INDEX(Utilities!214:214,$B$15)="","",INDEX(Utilities!214:214,$B$15))</f>
        <v/>
      </c>
      <c r="AO214" s="1" t="str" cm="1">
        <f t="array" ref="AO214">IF(INDEX(Utilities!214:214,$B$15 + 4)="","",INDEX(Utilities!214:214,$B$15 + 4))</f>
        <v/>
      </c>
      <c r="AQ214">
        <f t="shared" si="165"/>
        <v>2224</v>
      </c>
      <c r="AR214">
        <f t="shared" si="147"/>
        <v>2040</v>
      </c>
      <c r="AS214" cm="1">
        <f t="array" ref="AS214">IF(AR214&gt;=MAX($D$3:$D$100),MAX($D$3:$D$100),IF(AQ214&lt;$D$3,$D$3,INDEX($D$3:$D$100,MATCH(AQ214,$D$3:$D$100)+1)))</f>
        <v>2040</v>
      </c>
      <c r="AT214">
        <f t="shared" si="148"/>
        <v>9.6840000000000001E-5</v>
      </c>
      <c r="AU214">
        <f t="shared" si="149"/>
        <v>9.6840000000000001E-5</v>
      </c>
      <c r="AV214">
        <f t="shared" si="150"/>
        <v>9.6840000000000001E-5</v>
      </c>
      <c r="AW214" s="38">
        <f t="shared" si="151"/>
        <v>0.51083100000000004</v>
      </c>
      <c r="AX214">
        <f t="shared" si="130"/>
        <v>0</v>
      </c>
      <c r="BA214" s="1" t="str" cm="1">
        <f t="array" ref="BA214">IF(INDEX(Utilities!214:214,$B$15 + 5)="","",INDEX(Utilities!214:214,$B$15 + 5))</f>
        <v/>
      </c>
      <c r="BC214">
        <f t="shared" si="166"/>
        <v>2224</v>
      </c>
      <c r="BD214">
        <f t="shared" si="152"/>
        <v>2040</v>
      </c>
      <c r="BE214" cm="1">
        <f t="array" ref="BE214">IF(BD214&gt;=MAX($D$3:$D$100),MAX($D$3:$D$100),IF(BC214&lt;$D$3,$D$3,INDEX($D$3:$D$100,MATCH(BC214,$D$3:$D$100)+1)))</f>
        <v>2040</v>
      </c>
      <c r="BF214">
        <f t="shared" si="153"/>
        <v>0.61919999999999997</v>
      </c>
      <c r="BG214">
        <f t="shared" si="154"/>
        <v>0.61919999999999997</v>
      </c>
      <c r="BH214">
        <f t="shared" si="155"/>
        <v>0.61919999999999997</v>
      </c>
      <c r="BI214" s="38">
        <f t="shared" si="156"/>
        <v>3266.2799999999997</v>
      </c>
      <c r="BJ214">
        <f t="shared" si="131"/>
        <v>0</v>
      </c>
      <c r="BL214" s="1" t="str" cm="1">
        <f t="array" ref="BL214">IF(INDEX(Utilities!214:214,$B$15)="","",INDEX(Utilities!214:214,$B$15))</f>
        <v/>
      </c>
      <c r="BM214" s="1" t="str" cm="1">
        <f t="array" ref="BM214">IF(INDEX(Utilities!214:214,$B$15 + 6)="","",INDEX(Utilities!214:214,$B$15 + 6))</f>
        <v/>
      </c>
      <c r="BO214">
        <f t="shared" si="167"/>
        <v>2224</v>
      </c>
      <c r="BP214">
        <f t="shared" si="157"/>
        <v>2040</v>
      </c>
      <c r="BQ214" cm="1">
        <f t="array" ref="BQ214">IF(BP214&gt;=MAX($D$3:$D$100),MAX($D$3:$D$100),IF(BO214&lt;$D$3,$D$3,INDEX($D$3:$D$100,MATCH(BO214,$D$3:$D$100)+1)))</f>
        <v>2040</v>
      </c>
      <c r="BR214">
        <f t="shared" si="158"/>
        <v>4.5396000000000001</v>
      </c>
      <c r="BS214">
        <f t="shared" si="159"/>
        <v>4.5396000000000001</v>
      </c>
      <c r="BT214">
        <f t="shared" si="160"/>
        <v>4.5396000000000001</v>
      </c>
      <c r="BU214" s="38">
        <f t="shared" si="161"/>
        <v>23946.39</v>
      </c>
      <c r="BV214">
        <f t="shared" si="132"/>
        <v>0</v>
      </c>
    </row>
    <row r="215" spans="7:74" x14ac:dyDescent="0.25">
      <c r="G215">
        <f t="shared" si="162"/>
        <v>2225</v>
      </c>
      <c r="H215">
        <f t="shared" si="133"/>
        <v>2040</v>
      </c>
      <c r="I215" cm="1">
        <f t="array" ref="I215">IF(H215&gt;=MAX($D$3:$D$100),MAX($D$3:$D$100),IF(G215&lt;$D$3,$D$3,INDEX($D$3:$D$100,MATCH(G215,$D$3:$D$100)+1)))</f>
        <v>2040</v>
      </c>
      <c r="J215">
        <f t="shared" si="134"/>
        <v>6.8040000000000003E-2</v>
      </c>
      <c r="K215">
        <f t="shared" si="135"/>
        <v>6.8040000000000003E-2</v>
      </c>
      <c r="L215">
        <f t="shared" si="136"/>
        <v>6.8040000000000003E-2</v>
      </c>
      <c r="M215" s="38">
        <f t="shared" si="126"/>
        <v>358.911</v>
      </c>
      <c r="N215">
        <f t="shared" si="127"/>
        <v>0</v>
      </c>
      <c r="P215" s="1" t="str" cm="1">
        <f t="array" ref="P215">IF(INDEX(Utilities!215:215,$B$15)="","",INDEX(Utilities!215:215,$B$15))</f>
        <v/>
      </c>
      <c r="Q215" s="1" t="str" cm="1">
        <f t="array" ref="Q215">IF(INDEX(Utilities!215:215,$B$15 + 2)="","",INDEX(Utilities!215:215,$B$15 + 2))</f>
        <v/>
      </c>
      <c r="S215">
        <f t="shared" si="163"/>
        <v>2225</v>
      </c>
      <c r="T215">
        <f t="shared" si="137"/>
        <v>2040</v>
      </c>
      <c r="U215" cm="1">
        <f t="array" ref="U215">IF(T215&gt;=MAX($D$3:$D$100),MAX($D$3:$D$100),IF(S215&lt;$D$3,$D$3,INDEX($D$3:$D$100,MATCH(S215,$D$3:$D$100)+1)))</f>
        <v>2040</v>
      </c>
      <c r="V215">
        <f t="shared" si="138"/>
        <v>4.5720000000000003E-5</v>
      </c>
      <c r="W215">
        <f t="shared" si="139"/>
        <v>4.5720000000000003E-5</v>
      </c>
      <c r="X215">
        <f t="shared" si="140"/>
        <v>4.5720000000000003E-5</v>
      </c>
      <c r="Y215" s="38">
        <f t="shared" si="141"/>
        <v>0.24117300000000003</v>
      </c>
      <c r="Z215">
        <f t="shared" si="128"/>
        <v>0</v>
      </c>
      <c r="AE215">
        <f t="shared" si="164"/>
        <v>2225</v>
      </c>
      <c r="AF215">
        <f t="shared" si="142"/>
        <v>2040</v>
      </c>
      <c r="AG215" cm="1">
        <f t="array" ref="AG215">IF(AF215&gt;=MAX($D$3:$D$100),MAX($D$3:$D$100),IF(AE215&lt;$D$3,$D$3,INDEX($D$3:$D$100,MATCH(AE215,$D$3:$D$100)+1)))</f>
        <v>2040</v>
      </c>
      <c r="AH215">
        <f t="shared" si="143"/>
        <v>4.572E-4</v>
      </c>
      <c r="AI215">
        <f t="shared" si="144"/>
        <v>4.572E-4</v>
      </c>
      <c r="AJ215">
        <f t="shared" si="145"/>
        <v>4.572E-4</v>
      </c>
      <c r="AK215" s="38">
        <f t="shared" si="146"/>
        <v>2.4117299999999999</v>
      </c>
      <c r="AL215">
        <f t="shared" si="129"/>
        <v>0</v>
      </c>
      <c r="AN215" s="1" t="str" cm="1">
        <f t="array" ref="AN215">IF(INDEX(Utilities!215:215,$B$15)="","",INDEX(Utilities!215:215,$B$15))</f>
        <v/>
      </c>
      <c r="AO215" s="1" t="str" cm="1">
        <f t="array" ref="AO215">IF(INDEX(Utilities!215:215,$B$15 + 4)="","",INDEX(Utilities!215:215,$B$15 + 4))</f>
        <v/>
      </c>
      <c r="AQ215">
        <f t="shared" si="165"/>
        <v>2225</v>
      </c>
      <c r="AR215">
        <f t="shared" si="147"/>
        <v>2040</v>
      </c>
      <c r="AS215" cm="1">
        <f t="array" ref="AS215">IF(AR215&gt;=MAX($D$3:$D$100),MAX($D$3:$D$100),IF(AQ215&lt;$D$3,$D$3,INDEX($D$3:$D$100,MATCH(AQ215,$D$3:$D$100)+1)))</f>
        <v>2040</v>
      </c>
      <c r="AT215">
        <f t="shared" si="148"/>
        <v>9.6840000000000001E-5</v>
      </c>
      <c r="AU215">
        <f t="shared" si="149"/>
        <v>9.6840000000000001E-5</v>
      </c>
      <c r="AV215">
        <f t="shared" si="150"/>
        <v>9.6840000000000001E-5</v>
      </c>
      <c r="AW215" s="38">
        <f t="shared" si="151"/>
        <v>0.51083100000000004</v>
      </c>
      <c r="AX215">
        <f t="shared" si="130"/>
        <v>0</v>
      </c>
      <c r="BA215" s="1" t="str" cm="1">
        <f t="array" ref="BA215">IF(INDEX(Utilities!215:215,$B$15 + 5)="","",INDEX(Utilities!215:215,$B$15 + 5))</f>
        <v/>
      </c>
      <c r="BC215">
        <f t="shared" si="166"/>
        <v>2225</v>
      </c>
      <c r="BD215">
        <f t="shared" si="152"/>
        <v>2040</v>
      </c>
      <c r="BE215" cm="1">
        <f t="array" ref="BE215">IF(BD215&gt;=MAX($D$3:$D$100),MAX($D$3:$D$100),IF(BC215&lt;$D$3,$D$3,INDEX($D$3:$D$100,MATCH(BC215,$D$3:$D$100)+1)))</f>
        <v>2040</v>
      </c>
      <c r="BF215">
        <f t="shared" si="153"/>
        <v>0.61919999999999997</v>
      </c>
      <c r="BG215">
        <f t="shared" si="154"/>
        <v>0.61919999999999997</v>
      </c>
      <c r="BH215">
        <f t="shared" si="155"/>
        <v>0.61919999999999997</v>
      </c>
      <c r="BI215" s="38">
        <f t="shared" si="156"/>
        <v>3266.2799999999997</v>
      </c>
      <c r="BJ215">
        <f t="shared" si="131"/>
        <v>0</v>
      </c>
      <c r="BL215" s="1" t="str" cm="1">
        <f t="array" ref="BL215">IF(INDEX(Utilities!215:215,$B$15)="","",INDEX(Utilities!215:215,$B$15))</f>
        <v/>
      </c>
      <c r="BM215" s="1" t="str" cm="1">
        <f t="array" ref="BM215">IF(INDEX(Utilities!215:215,$B$15 + 6)="","",INDEX(Utilities!215:215,$B$15 + 6))</f>
        <v/>
      </c>
      <c r="BO215">
        <f t="shared" si="167"/>
        <v>2225</v>
      </c>
      <c r="BP215">
        <f t="shared" si="157"/>
        <v>2040</v>
      </c>
      <c r="BQ215" cm="1">
        <f t="array" ref="BQ215">IF(BP215&gt;=MAX($D$3:$D$100),MAX($D$3:$D$100),IF(BO215&lt;$D$3,$D$3,INDEX($D$3:$D$100,MATCH(BO215,$D$3:$D$100)+1)))</f>
        <v>2040</v>
      </c>
      <c r="BR215">
        <f t="shared" si="158"/>
        <v>4.5396000000000001</v>
      </c>
      <c r="BS215">
        <f t="shared" si="159"/>
        <v>4.5396000000000001</v>
      </c>
      <c r="BT215">
        <f t="shared" si="160"/>
        <v>4.5396000000000001</v>
      </c>
      <c r="BU215" s="38">
        <f t="shared" si="161"/>
        <v>23946.39</v>
      </c>
      <c r="BV215">
        <f t="shared" si="132"/>
        <v>0</v>
      </c>
    </row>
    <row r="216" spans="7:74" x14ac:dyDescent="0.25">
      <c r="G216">
        <f t="shared" si="162"/>
        <v>2226</v>
      </c>
      <c r="H216">
        <f t="shared" si="133"/>
        <v>2040</v>
      </c>
      <c r="I216" cm="1">
        <f t="array" ref="I216">IF(H216&gt;=MAX($D$3:$D$100),MAX($D$3:$D$100),IF(G216&lt;$D$3,$D$3,INDEX($D$3:$D$100,MATCH(G216,$D$3:$D$100)+1)))</f>
        <v>2040</v>
      </c>
      <c r="J216">
        <f t="shared" si="134"/>
        <v>6.8040000000000003E-2</v>
      </c>
      <c r="K216">
        <f t="shared" si="135"/>
        <v>6.8040000000000003E-2</v>
      </c>
      <c r="L216">
        <f t="shared" si="136"/>
        <v>6.8040000000000003E-2</v>
      </c>
      <c r="M216" s="38">
        <f t="shared" si="126"/>
        <v>358.911</v>
      </c>
      <c r="N216">
        <f t="shared" si="127"/>
        <v>0</v>
      </c>
      <c r="P216" s="1" t="str" cm="1">
        <f t="array" ref="P216">IF(INDEX(Utilities!216:216,$B$15)="","",INDEX(Utilities!216:216,$B$15))</f>
        <v/>
      </c>
      <c r="Q216" s="1" t="str" cm="1">
        <f t="array" ref="Q216">IF(INDEX(Utilities!216:216,$B$15 + 2)="","",INDEX(Utilities!216:216,$B$15 + 2))</f>
        <v/>
      </c>
      <c r="S216">
        <f t="shared" si="163"/>
        <v>2226</v>
      </c>
      <c r="T216">
        <f t="shared" si="137"/>
        <v>2040</v>
      </c>
      <c r="U216" cm="1">
        <f t="array" ref="U216">IF(T216&gt;=MAX($D$3:$D$100),MAX($D$3:$D$100),IF(S216&lt;$D$3,$D$3,INDEX($D$3:$D$100,MATCH(S216,$D$3:$D$100)+1)))</f>
        <v>2040</v>
      </c>
      <c r="V216">
        <f t="shared" si="138"/>
        <v>4.5720000000000003E-5</v>
      </c>
      <c r="W216">
        <f t="shared" si="139"/>
        <v>4.5720000000000003E-5</v>
      </c>
      <c r="X216">
        <f t="shared" si="140"/>
        <v>4.5720000000000003E-5</v>
      </c>
      <c r="Y216" s="38">
        <f t="shared" si="141"/>
        <v>0.24117300000000003</v>
      </c>
      <c r="Z216">
        <f t="shared" si="128"/>
        <v>0</v>
      </c>
      <c r="AE216">
        <f t="shared" si="164"/>
        <v>2226</v>
      </c>
      <c r="AF216">
        <f t="shared" si="142"/>
        <v>2040</v>
      </c>
      <c r="AG216" cm="1">
        <f t="array" ref="AG216">IF(AF216&gt;=MAX($D$3:$D$100),MAX($D$3:$D$100),IF(AE216&lt;$D$3,$D$3,INDEX($D$3:$D$100,MATCH(AE216,$D$3:$D$100)+1)))</f>
        <v>2040</v>
      </c>
      <c r="AH216">
        <f t="shared" si="143"/>
        <v>4.572E-4</v>
      </c>
      <c r="AI216">
        <f t="shared" si="144"/>
        <v>4.572E-4</v>
      </c>
      <c r="AJ216">
        <f t="shared" si="145"/>
        <v>4.572E-4</v>
      </c>
      <c r="AK216" s="38">
        <f t="shared" si="146"/>
        <v>2.4117299999999999</v>
      </c>
      <c r="AL216">
        <f t="shared" si="129"/>
        <v>0</v>
      </c>
      <c r="AN216" s="1" t="str" cm="1">
        <f t="array" ref="AN216">IF(INDEX(Utilities!216:216,$B$15)="","",INDEX(Utilities!216:216,$B$15))</f>
        <v/>
      </c>
      <c r="AO216" s="1" t="str" cm="1">
        <f t="array" ref="AO216">IF(INDEX(Utilities!216:216,$B$15 + 4)="","",INDEX(Utilities!216:216,$B$15 + 4))</f>
        <v/>
      </c>
      <c r="AQ216">
        <f t="shared" si="165"/>
        <v>2226</v>
      </c>
      <c r="AR216">
        <f t="shared" si="147"/>
        <v>2040</v>
      </c>
      <c r="AS216" cm="1">
        <f t="array" ref="AS216">IF(AR216&gt;=MAX($D$3:$D$100),MAX($D$3:$D$100),IF(AQ216&lt;$D$3,$D$3,INDEX($D$3:$D$100,MATCH(AQ216,$D$3:$D$100)+1)))</f>
        <v>2040</v>
      </c>
      <c r="AT216">
        <f t="shared" si="148"/>
        <v>9.6840000000000001E-5</v>
      </c>
      <c r="AU216">
        <f t="shared" si="149"/>
        <v>9.6840000000000001E-5</v>
      </c>
      <c r="AV216">
        <f t="shared" si="150"/>
        <v>9.6840000000000001E-5</v>
      </c>
      <c r="AW216" s="38">
        <f t="shared" si="151"/>
        <v>0.51083100000000004</v>
      </c>
      <c r="AX216">
        <f t="shared" si="130"/>
        <v>0</v>
      </c>
      <c r="BA216" s="1" t="str" cm="1">
        <f t="array" ref="BA216">IF(INDEX(Utilities!216:216,$B$15 + 5)="","",INDEX(Utilities!216:216,$B$15 + 5))</f>
        <v/>
      </c>
      <c r="BC216">
        <f t="shared" si="166"/>
        <v>2226</v>
      </c>
      <c r="BD216">
        <f t="shared" si="152"/>
        <v>2040</v>
      </c>
      <c r="BE216" cm="1">
        <f t="array" ref="BE216">IF(BD216&gt;=MAX($D$3:$D$100),MAX($D$3:$D$100),IF(BC216&lt;$D$3,$D$3,INDEX($D$3:$D$100,MATCH(BC216,$D$3:$D$100)+1)))</f>
        <v>2040</v>
      </c>
      <c r="BF216">
        <f t="shared" si="153"/>
        <v>0.61919999999999997</v>
      </c>
      <c r="BG216">
        <f t="shared" si="154"/>
        <v>0.61919999999999997</v>
      </c>
      <c r="BH216">
        <f t="shared" si="155"/>
        <v>0.61919999999999997</v>
      </c>
      <c r="BI216" s="38">
        <f t="shared" si="156"/>
        <v>3266.2799999999997</v>
      </c>
      <c r="BJ216">
        <f t="shared" si="131"/>
        <v>0</v>
      </c>
      <c r="BL216" s="1" t="str" cm="1">
        <f t="array" ref="BL216">IF(INDEX(Utilities!216:216,$B$15)="","",INDEX(Utilities!216:216,$B$15))</f>
        <v/>
      </c>
      <c r="BM216" s="1" t="str" cm="1">
        <f t="array" ref="BM216">IF(INDEX(Utilities!216:216,$B$15 + 6)="","",INDEX(Utilities!216:216,$B$15 + 6))</f>
        <v/>
      </c>
      <c r="BO216">
        <f t="shared" si="167"/>
        <v>2226</v>
      </c>
      <c r="BP216">
        <f t="shared" si="157"/>
        <v>2040</v>
      </c>
      <c r="BQ216" cm="1">
        <f t="array" ref="BQ216">IF(BP216&gt;=MAX($D$3:$D$100),MAX($D$3:$D$100),IF(BO216&lt;$D$3,$D$3,INDEX($D$3:$D$100,MATCH(BO216,$D$3:$D$100)+1)))</f>
        <v>2040</v>
      </c>
      <c r="BR216">
        <f t="shared" si="158"/>
        <v>4.5396000000000001</v>
      </c>
      <c r="BS216">
        <f t="shared" si="159"/>
        <v>4.5396000000000001</v>
      </c>
      <c r="BT216">
        <f t="shared" si="160"/>
        <v>4.5396000000000001</v>
      </c>
      <c r="BU216" s="38">
        <f t="shared" si="161"/>
        <v>23946.39</v>
      </c>
      <c r="BV216">
        <f t="shared" si="132"/>
        <v>0</v>
      </c>
    </row>
    <row r="217" spans="7:74" x14ac:dyDescent="0.25">
      <c r="G217">
        <f t="shared" si="162"/>
        <v>2227</v>
      </c>
      <c r="H217">
        <f t="shared" si="133"/>
        <v>2040</v>
      </c>
      <c r="I217" cm="1">
        <f t="array" ref="I217">IF(H217&gt;=MAX($D$3:$D$100),MAX($D$3:$D$100),IF(G217&lt;$D$3,$D$3,INDEX($D$3:$D$100,MATCH(G217,$D$3:$D$100)+1)))</f>
        <v>2040</v>
      </c>
      <c r="J217">
        <f t="shared" si="134"/>
        <v>6.8040000000000003E-2</v>
      </c>
      <c r="K217">
        <f t="shared" si="135"/>
        <v>6.8040000000000003E-2</v>
      </c>
      <c r="L217">
        <f t="shared" si="136"/>
        <v>6.8040000000000003E-2</v>
      </c>
      <c r="M217" s="38">
        <f t="shared" si="126"/>
        <v>358.911</v>
      </c>
      <c r="N217">
        <f t="shared" si="127"/>
        <v>0</v>
      </c>
      <c r="P217" s="1" t="str" cm="1">
        <f t="array" ref="P217">IF(INDEX(Utilities!217:217,$B$15)="","",INDEX(Utilities!217:217,$B$15))</f>
        <v/>
      </c>
      <c r="Q217" s="1" t="str" cm="1">
        <f t="array" ref="Q217">IF(INDEX(Utilities!217:217,$B$15 + 2)="","",INDEX(Utilities!217:217,$B$15 + 2))</f>
        <v/>
      </c>
      <c r="S217">
        <f t="shared" si="163"/>
        <v>2227</v>
      </c>
      <c r="T217">
        <f t="shared" si="137"/>
        <v>2040</v>
      </c>
      <c r="U217" cm="1">
        <f t="array" ref="U217">IF(T217&gt;=MAX($D$3:$D$100),MAX($D$3:$D$100),IF(S217&lt;$D$3,$D$3,INDEX($D$3:$D$100,MATCH(S217,$D$3:$D$100)+1)))</f>
        <v>2040</v>
      </c>
      <c r="V217">
        <f t="shared" si="138"/>
        <v>4.5720000000000003E-5</v>
      </c>
      <c r="W217">
        <f t="shared" si="139"/>
        <v>4.5720000000000003E-5</v>
      </c>
      <c r="X217">
        <f t="shared" si="140"/>
        <v>4.5720000000000003E-5</v>
      </c>
      <c r="Y217" s="38">
        <f t="shared" si="141"/>
        <v>0.24117300000000003</v>
      </c>
      <c r="Z217">
        <f t="shared" si="128"/>
        <v>0</v>
      </c>
      <c r="AE217">
        <f t="shared" si="164"/>
        <v>2227</v>
      </c>
      <c r="AF217">
        <f t="shared" si="142"/>
        <v>2040</v>
      </c>
      <c r="AG217" cm="1">
        <f t="array" ref="AG217">IF(AF217&gt;=MAX($D$3:$D$100),MAX($D$3:$D$100),IF(AE217&lt;$D$3,$D$3,INDEX($D$3:$D$100,MATCH(AE217,$D$3:$D$100)+1)))</f>
        <v>2040</v>
      </c>
      <c r="AH217">
        <f t="shared" si="143"/>
        <v>4.572E-4</v>
      </c>
      <c r="AI217">
        <f t="shared" si="144"/>
        <v>4.572E-4</v>
      </c>
      <c r="AJ217">
        <f t="shared" si="145"/>
        <v>4.572E-4</v>
      </c>
      <c r="AK217" s="38">
        <f t="shared" si="146"/>
        <v>2.4117299999999999</v>
      </c>
      <c r="AL217">
        <f t="shared" si="129"/>
        <v>0</v>
      </c>
      <c r="AN217" s="1" t="str" cm="1">
        <f t="array" ref="AN217">IF(INDEX(Utilities!217:217,$B$15)="","",INDEX(Utilities!217:217,$B$15))</f>
        <v/>
      </c>
      <c r="AO217" s="1" t="str" cm="1">
        <f t="array" ref="AO217">IF(INDEX(Utilities!217:217,$B$15 + 4)="","",INDEX(Utilities!217:217,$B$15 + 4))</f>
        <v/>
      </c>
      <c r="AQ217">
        <f t="shared" si="165"/>
        <v>2227</v>
      </c>
      <c r="AR217">
        <f t="shared" si="147"/>
        <v>2040</v>
      </c>
      <c r="AS217" cm="1">
        <f t="array" ref="AS217">IF(AR217&gt;=MAX($D$3:$D$100),MAX($D$3:$D$100),IF(AQ217&lt;$D$3,$D$3,INDEX($D$3:$D$100,MATCH(AQ217,$D$3:$D$100)+1)))</f>
        <v>2040</v>
      </c>
      <c r="AT217">
        <f t="shared" si="148"/>
        <v>9.6840000000000001E-5</v>
      </c>
      <c r="AU217">
        <f t="shared" si="149"/>
        <v>9.6840000000000001E-5</v>
      </c>
      <c r="AV217">
        <f t="shared" si="150"/>
        <v>9.6840000000000001E-5</v>
      </c>
      <c r="AW217" s="38">
        <f t="shared" si="151"/>
        <v>0.51083100000000004</v>
      </c>
      <c r="AX217">
        <f t="shared" si="130"/>
        <v>0</v>
      </c>
      <c r="BA217" s="1" t="str" cm="1">
        <f t="array" ref="BA217">IF(INDEX(Utilities!217:217,$B$15 + 5)="","",INDEX(Utilities!217:217,$B$15 + 5))</f>
        <v/>
      </c>
      <c r="BC217">
        <f t="shared" si="166"/>
        <v>2227</v>
      </c>
      <c r="BD217">
        <f t="shared" si="152"/>
        <v>2040</v>
      </c>
      <c r="BE217" cm="1">
        <f t="array" ref="BE217">IF(BD217&gt;=MAX($D$3:$D$100),MAX($D$3:$D$100),IF(BC217&lt;$D$3,$D$3,INDEX($D$3:$D$100,MATCH(BC217,$D$3:$D$100)+1)))</f>
        <v>2040</v>
      </c>
      <c r="BF217">
        <f t="shared" si="153"/>
        <v>0.61919999999999997</v>
      </c>
      <c r="BG217">
        <f t="shared" si="154"/>
        <v>0.61919999999999997</v>
      </c>
      <c r="BH217">
        <f t="shared" si="155"/>
        <v>0.61919999999999997</v>
      </c>
      <c r="BI217" s="38">
        <f t="shared" si="156"/>
        <v>3266.2799999999997</v>
      </c>
      <c r="BJ217">
        <f t="shared" si="131"/>
        <v>0</v>
      </c>
      <c r="BL217" s="1" t="str" cm="1">
        <f t="array" ref="BL217">IF(INDEX(Utilities!217:217,$B$15)="","",INDEX(Utilities!217:217,$B$15))</f>
        <v/>
      </c>
      <c r="BM217" s="1" t="str" cm="1">
        <f t="array" ref="BM217">IF(INDEX(Utilities!217:217,$B$15 + 6)="","",INDEX(Utilities!217:217,$B$15 + 6))</f>
        <v/>
      </c>
      <c r="BO217">
        <f t="shared" si="167"/>
        <v>2227</v>
      </c>
      <c r="BP217">
        <f t="shared" si="157"/>
        <v>2040</v>
      </c>
      <c r="BQ217" cm="1">
        <f t="array" ref="BQ217">IF(BP217&gt;=MAX($D$3:$D$100),MAX($D$3:$D$100),IF(BO217&lt;$D$3,$D$3,INDEX($D$3:$D$100,MATCH(BO217,$D$3:$D$100)+1)))</f>
        <v>2040</v>
      </c>
      <c r="BR217">
        <f t="shared" si="158"/>
        <v>4.5396000000000001</v>
      </c>
      <c r="BS217">
        <f t="shared" si="159"/>
        <v>4.5396000000000001</v>
      </c>
      <c r="BT217">
        <f t="shared" si="160"/>
        <v>4.5396000000000001</v>
      </c>
      <c r="BU217" s="38">
        <f t="shared" si="161"/>
        <v>23946.39</v>
      </c>
      <c r="BV217">
        <f t="shared" si="132"/>
        <v>0</v>
      </c>
    </row>
    <row r="218" spans="7:74" x14ac:dyDescent="0.25">
      <c r="G218">
        <f t="shared" si="162"/>
        <v>2228</v>
      </c>
      <c r="H218">
        <f t="shared" si="133"/>
        <v>2040</v>
      </c>
      <c r="I218" cm="1">
        <f t="array" ref="I218">IF(H218&gt;=MAX($D$3:$D$100),MAX($D$3:$D$100),IF(G218&lt;$D$3,$D$3,INDEX($D$3:$D$100,MATCH(G218,$D$3:$D$100)+1)))</f>
        <v>2040</v>
      </c>
      <c r="J218">
        <f t="shared" si="134"/>
        <v>6.8040000000000003E-2</v>
      </c>
      <c r="K218">
        <f t="shared" si="135"/>
        <v>6.8040000000000003E-2</v>
      </c>
      <c r="L218">
        <f t="shared" si="136"/>
        <v>6.8040000000000003E-2</v>
      </c>
      <c r="M218" s="38">
        <f t="shared" si="126"/>
        <v>358.911</v>
      </c>
      <c r="N218">
        <f t="shared" si="127"/>
        <v>0</v>
      </c>
      <c r="P218" s="1" t="str" cm="1">
        <f t="array" ref="P218">IF(INDEX(Utilities!218:218,$B$15)="","",INDEX(Utilities!218:218,$B$15))</f>
        <v/>
      </c>
      <c r="Q218" s="1" t="str" cm="1">
        <f t="array" ref="Q218">IF(INDEX(Utilities!218:218,$B$15 + 2)="","",INDEX(Utilities!218:218,$B$15 + 2))</f>
        <v/>
      </c>
      <c r="S218">
        <f t="shared" si="163"/>
        <v>2228</v>
      </c>
      <c r="T218">
        <f t="shared" si="137"/>
        <v>2040</v>
      </c>
      <c r="U218" cm="1">
        <f t="array" ref="U218">IF(T218&gt;=MAX($D$3:$D$100),MAX($D$3:$D$100),IF(S218&lt;$D$3,$D$3,INDEX($D$3:$D$100,MATCH(S218,$D$3:$D$100)+1)))</f>
        <v>2040</v>
      </c>
      <c r="V218">
        <f t="shared" si="138"/>
        <v>4.5720000000000003E-5</v>
      </c>
      <c r="W218">
        <f t="shared" si="139"/>
        <v>4.5720000000000003E-5</v>
      </c>
      <c r="X218">
        <f t="shared" si="140"/>
        <v>4.5720000000000003E-5</v>
      </c>
      <c r="Y218" s="38">
        <f t="shared" si="141"/>
        <v>0.24117300000000003</v>
      </c>
      <c r="Z218">
        <f t="shared" si="128"/>
        <v>0</v>
      </c>
      <c r="AE218">
        <f t="shared" si="164"/>
        <v>2228</v>
      </c>
      <c r="AF218">
        <f t="shared" si="142"/>
        <v>2040</v>
      </c>
      <c r="AG218" cm="1">
        <f t="array" ref="AG218">IF(AF218&gt;=MAX($D$3:$D$100),MAX($D$3:$D$100),IF(AE218&lt;$D$3,$D$3,INDEX($D$3:$D$100,MATCH(AE218,$D$3:$D$100)+1)))</f>
        <v>2040</v>
      </c>
      <c r="AH218">
        <f t="shared" si="143"/>
        <v>4.572E-4</v>
      </c>
      <c r="AI218">
        <f t="shared" si="144"/>
        <v>4.572E-4</v>
      </c>
      <c r="AJ218">
        <f t="shared" si="145"/>
        <v>4.572E-4</v>
      </c>
      <c r="AK218" s="38">
        <f t="shared" si="146"/>
        <v>2.4117299999999999</v>
      </c>
      <c r="AL218">
        <f t="shared" si="129"/>
        <v>0</v>
      </c>
      <c r="AN218" s="1" t="str" cm="1">
        <f t="array" ref="AN218">IF(INDEX(Utilities!218:218,$B$15)="","",INDEX(Utilities!218:218,$B$15))</f>
        <v/>
      </c>
      <c r="AO218" s="1" t="str" cm="1">
        <f t="array" ref="AO218">IF(INDEX(Utilities!218:218,$B$15 + 4)="","",INDEX(Utilities!218:218,$B$15 + 4))</f>
        <v/>
      </c>
      <c r="AQ218">
        <f t="shared" si="165"/>
        <v>2228</v>
      </c>
      <c r="AR218">
        <f t="shared" si="147"/>
        <v>2040</v>
      </c>
      <c r="AS218" cm="1">
        <f t="array" ref="AS218">IF(AR218&gt;=MAX($D$3:$D$100),MAX($D$3:$D$100),IF(AQ218&lt;$D$3,$D$3,INDEX($D$3:$D$100,MATCH(AQ218,$D$3:$D$100)+1)))</f>
        <v>2040</v>
      </c>
      <c r="AT218">
        <f t="shared" si="148"/>
        <v>9.6840000000000001E-5</v>
      </c>
      <c r="AU218">
        <f t="shared" si="149"/>
        <v>9.6840000000000001E-5</v>
      </c>
      <c r="AV218">
        <f t="shared" si="150"/>
        <v>9.6840000000000001E-5</v>
      </c>
      <c r="AW218" s="38">
        <f t="shared" si="151"/>
        <v>0.51083100000000004</v>
      </c>
      <c r="AX218">
        <f t="shared" si="130"/>
        <v>0</v>
      </c>
      <c r="BA218" s="1" t="str" cm="1">
        <f t="array" ref="BA218">IF(INDEX(Utilities!218:218,$B$15 + 5)="","",INDEX(Utilities!218:218,$B$15 + 5))</f>
        <v/>
      </c>
      <c r="BC218">
        <f t="shared" si="166"/>
        <v>2228</v>
      </c>
      <c r="BD218">
        <f t="shared" si="152"/>
        <v>2040</v>
      </c>
      <c r="BE218" cm="1">
        <f t="array" ref="BE218">IF(BD218&gt;=MAX($D$3:$D$100),MAX($D$3:$D$100),IF(BC218&lt;$D$3,$D$3,INDEX($D$3:$D$100,MATCH(BC218,$D$3:$D$100)+1)))</f>
        <v>2040</v>
      </c>
      <c r="BF218">
        <f t="shared" si="153"/>
        <v>0.61919999999999997</v>
      </c>
      <c r="BG218">
        <f t="shared" si="154"/>
        <v>0.61919999999999997</v>
      </c>
      <c r="BH218">
        <f t="shared" si="155"/>
        <v>0.61919999999999997</v>
      </c>
      <c r="BI218" s="38">
        <f t="shared" si="156"/>
        <v>3266.2799999999997</v>
      </c>
      <c r="BJ218">
        <f t="shared" si="131"/>
        <v>0</v>
      </c>
      <c r="BL218" s="1" t="str" cm="1">
        <f t="array" ref="BL218">IF(INDEX(Utilities!218:218,$B$15)="","",INDEX(Utilities!218:218,$B$15))</f>
        <v/>
      </c>
      <c r="BM218" s="1" t="str" cm="1">
        <f t="array" ref="BM218">IF(INDEX(Utilities!218:218,$B$15 + 6)="","",INDEX(Utilities!218:218,$B$15 + 6))</f>
        <v/>
      </c>
      <c r="BO218">
        <f t="shared" si="167"/>
        <v>2228</v>
      </c>
      <c r="BP218">
        <f t="shared" si="157"/>
        <v>2040</v>
      </c>
      <c r="BQ218" cm="1">
        <f t="array" ref="BQ218">IF(BP218&gt;=MAX($D$3:$D$100),MAX($D$3:$D$100),IF(BO218&lt;$D$3,$D$3,INDEX($D$3:$D$100,MATCH(BO218,$D$3:$D$100)+1)))</f>
        <v>2040</v>
      </c>
      <c r="BR218">
        <f t="shared" si="158"/>
        <v>4.5396000000000001</v>
      </c>
      <c r="BS218">
        <f t="shared" si="159"/>
        <v>4.5396000000000001</v>
      </c>
      <c r="BT218">
        <f t="shared" si="160"/>
        <v>4.5396000000000001</v>
      </c>
      <c r="BU218" s="38">
        <f t="shared" si="161"/>
        <v>23946.39</v>
      </c>
      <c r="BV218">
        <f t="shared" si="132"/>
        <v>0</v>
      </c>
    </row>
    <row r="219" spans="7:74" x14ac:dyDescent="0.25">
      <c r="G219">
        <f t="shared" si="162"/>
        <v>2229</v>
      </c>
      <c r="H219">
        <f t="shared" si="133"/>
        <v>2040</v>
      </c>
      <c r="I219" cm="1">
        <f t="array" ref="I219">IF(H219&gt;=MAX($D$3:$D$100),MAX($D$3:$D$100),IF(G219&lt;$D$3,$D$3,INDEX($D$3:$D$100,MATCH(G219,$D$3:$D$100)+1)))</f>
        <v>2040</v>
      </c>
      <c r="J219">
        <f t="shared" si="134"/>
        <v>6.8040000000000003E-2</v>
      </c>
      <c r="K219">
        <f t="shared" si="135"/>
        <v>6.8040000000000003E-2</v>
      </c>
      <c r="L219">
        <f t="shared" si="136"/>
        <v>6.8040000000000003E-2</v>
      </c>
      <c r="M219" s="38">
        <f t="shared" si="126"/>
        <v>358.911</v>
      </c>
      <c r="N219">
        <f t="shared" si="127"/>
        <v>0</v>
      </c>
      <c r="P219" s="1" t="str" cm="1">
        <f t="array" ref="P219">IF(INDEX(Utilities!219:219,$B$15)="","",INDEX(Utilities!219:219,$B$15))</f>
        <v/>
      </c>
      <c r="Q219" s="1" t="str" cm="1">
        <f t="array" ref="Q219">IF(INDEX(Utilities!219:219,$B$15 + 2)="","",INDEX(Utilities!219:219,$B$15 + 2))</f>
        <v/>
      </c>
      <c r="S219">
        <f t="shared" si="163"/>
        <v>2229</v>
      </c>
      <c r="T219">
        <f t="shared" si="137"/>
        <v>2040</v>
      </c>
      <c r="U219" cm="1">
        <f t="array" ref="U219">IF(T219&gt;=MAX($D$3:$D$100),MAX($D$3:$D$100),IF(S219&lt;$D$3,$D$3,INDEX($D$3:$D$100,MATCH(S219,$D$3:$D$100)+1)))</f>
        <v>2040</v>
      </c>
      <c r="V219">
        <f t="shared" si="138"/>
        <v>4.5720000000000003E-5</v>
      </c>
      <c r="W219">
        <f t="shared" si="139"/>
        <v>4.5720000000000003E-5</v>
      </c>
      <c r="X219">
        <f t="shared" si="140"/>
        <v>4.5720000000000003E-5</v>
      </c>
      <c r="Y219" s="38">
        <f t="shared" si="141"/>
        <v>0.24117300000000003</v>
      </c>
      <c r="Z219">
        <f t="shared" si="128"/>
        <v>0</v>
      </c>
      <c r="AE219">
        <f t="shared" si="164"/>
        <v>2229</v>
      </c>
      <c r="AF219">
        <f t="shared" si="142"/>
        <v>2040</v>
      </c>
      <c r="AG219" cm="1">
        <f t="array" ref="AG219">IF(AF219&gt;=MAX($D$3:$D$100),MAX($D$3:$D$100),IF(AE219&lt;$D$3,$D$3,INDEX($D$3:$D$100,MATCH(AE219,$D$3:$D$100)+1)))</f>
        <v>2040</v>
      </c>
      <c r="AH219">
        <f t="shared" si="143"/>
        <v>4.572E-4</v>
      </c>
      <c r="AI219">
        <f t="shared" si="144"/>
        <v>4.572E-4</v>
      </c>
      <c r="AJ219">
        <f t="shared" si="145"/>
        <v>4.572E-4</v>
      </c>
      <c r="AK219" s="38">
        <f t="shared" si="146"/>
        <v>2.4117299999999999</v>
      </c>
      <c r="AL219">
        <f t="shared" si="129"/>
        <v>0</v>
      </c>
      <c r="AN219" s="1" t="str" cm="1">
        <f t="array" ref="AN219">IF(INDEX(Utilities!219:219,$B$15)="","",INDEX(Utilities!219:219,$B$15))</f>
        <v/>
      </c>
      <c r="AO219" s="1" t="str" cm="1">
        <f t="array" ref="AO219">IF(INDEX(Utilities!219:219,$B$15 + 4)="","",INDEX(Utilities!219:219,$B$15 + 4))</f>
        <v/>
      </c>
      <c r="AQ219">
        <f t="shared" si="165"/>
        <v>2229</v>
      </c>
      <c r="AR219">
        <f t="shared" si="147"/>
        <v>2040</v>
      </c>
      <c r="AS219" cm="1">
        <f t="array" ref="AS219">IF(AR219&gt;=MAX($D$3:$D$100),MAX($D$3:$D$100),IF(AQ219&lt;$D$3,$D$3,INDEX($D$3:$D$100,MATCH(AQ219,$D$3:$D$100)+1)))</f>
        <v>2040</v>
      </c>
      <c r="AT219">
        <f t="shared" si="148"/>
        <v>9.6840000000000001E-5</v>
      </c>
      <c r="AU219">
        <f t="shared" si="149"/>
        <v>9.6840000000000001E-5</v>
      </c>
      <c r="AV219">
        <f t="shared" si="150"/>
        <v>9.6840000000000001E-5</v>
      </c>
      <c r="AW219" s="38">
        <f t="shared" si="151"/>
        <v>0.51083100000000004</v>
      </c>
      <c r="AX219">
        <f t="shared" si="130"/>
        <v>0</v>
      </c>
      <c r="BA219" s="1" t="str" cm="1">
        <f t="array" ref="BA219">IF(INDEX(Utilities!219:219,$B$15 + 5)="","",INDEX(Utilities!219:219,$B$15 + 5))</f>
        <v/>
      </c>
      <c r="BC219">
        <f t="shared" si="166"/>
        <v>2229</v>
      </c>
      <c r="BD219">
        <f t="shared" si="152"/>
        <v>2040</v>
      </c>
      <c r="BE219" cm="1">
        <f t="array" ref="BE219">IF(BD219&gt;=MAX($D$3:$D$100),MAX($D$3:$D$100),IF(BC219&lt;$D$3,$D$3,INDEX($D$3:$D$100,MATCH(BC219,$D$3:$D$100)+1)))</f>
        <v>2040</v>
      </c>
      <c r="BF219">
        <f t="shared" si="153"/>
        <v>0.61919999999999997</v>
      </c>
      <c r="BG219">
        <f t="shared" si="154"/>
        <v>0.61919999999999997</v>
      </c>
      <c r="BH219">
        <f t="shared" si="155"/>
        <v>0.61919999999999997</v>
      </c>
      <c r="BI219" s="38">
        <f t="shared" si="156"/>
        <v>3266.2799999999997</v>
      </c>
      <c r="BJ219">
        <f t="shared" si="131"/>
        <v>0</v>
      </c>
      <c r="BL219" s="1" t="str" cm="1">
        <f t="array" ref="BL219">IF(INDEX(Utilities!219:219,$B$15)="","",INDEX(Utilities!219:219,$B$15))</f>
        <v/>
      </c>
      <c r="BM219" s="1" t="str" cm="1">
        <f t="array" ref="BM219">IF(INDEX(Utilities!219:219,$B$15 + 6)="","",INDEX(Utilities!219:219,$B$15 + 6))</f>
        <v/>
      </c>
      <c r="BO219">
        <f t="shared" si="167"/>
        <v>2229</v>
      </c>
      <c r="BP219">
        <f t="shared" si="157"/>
        <v>2040</v>
      </c>
      <c r="BQ219" cm="1">
        <f t="array" ref="BQ219">IF(BP219&gt;=MAX($D$3:$D$100),MAX($D$3:$D$100),IF(BO219&lt;$D$3,$D$3,INDEX($D$3:$D$100,MATCH(BO219,$D$3:$D$100)+1)))</f>
        <v>2040</v>
      </c>
      <c r="BR219">
        <f t="shared" si="158"/>
        <v>4.5396000000000001</v>
      </c>
      <c r="BS219">
        <f t="shared" si="159"/>
        <v>4.5396000000000001</v>
      </c>
      <c r="BT219">
        <f t="shared" si="160"/>
        <v>4.5396000000000001</v>
      </c>
      <c r="BU219" s="38">
        <f t="shared" si="161"/>
        <v>23946.39</v>
      </c>
      <c r="BV219">
        <f t="shared" si="132"/>
        <v>0</v>
      </c>
    </row>
    <row r="220" spans="7:74" x14ac:dyDescent="0.25">
      <c r="G220">
        <f t="shared" si="162"/>
        <v>2230</v>
      </c>
      <c r="H220">
        <f t="shared" si="133"/>
        <v>2040</v>
      </c>
      <c r="I220" cm="1">
        <f t="array" ref="I220">IF(H220&gt;=MAX($D$3:$D$100),MAX($D$3:$D$100),IF(G220&lt;$D$3,$D$3,INDEX($D$3:$D$100,MATCH(G220,$D$3:$D$100)+1)))</f>
        <v>2040</v>
      </c>
      <c r="J220">
        <f t="shared" si="134"/>
        <v>6.8040000000000003E-2</v>
      </c>
      <c r="K220">
        <f t="shared" si="135"/>
        <v>6.8040000000000003E-2</v>
      </c>
      <c r="L220">
        <f t="shared" si="136"/>
        <v>6.8040000000000003E-2</v>
      </c>
      <c r="M220" s="38">
        <f t="shared" si="126"/>
        <v>358.911</v>
      </c>
      <c r="N220">
        <f t="shared" si="127"/>
        <v>0</v>
      </c>
      <c r="P220" s="1" t="str" cm="1">
        <f t="array" ref="P220">IF(INDEX(Utilities!220:220,$B$15)="","",INDEX(Utilities!220:220,$B$15))</f>
        <v/>
      </c>
      <c r="Q220" s="1" t="str" cm="1">
        <f t="array" ref="Q220">IF(INDEX(Utilities!220:220,$B$15 + 2)="","",INDEX(Utilities!220:220,$B$15 + 2))</f>
        <v/>
      </c>
      <c r="S220">
        <f t="shared" si="163"/>
        <v>2230</v>
      </c>
      <c r="T220">
        <f t="shared" si="137"/>
        <v>2040</v>
      </c>
      <c r="U220" cm="1">
        <f t="array" ref="U220">IF(T220&gt;=MAX($D$3:$D$100),MAX($D$3:$D$100),IF(S220&lt;$D$3,$D$3,INDEX($D$3:$D$100,MATCH(S220,$D$3:$D$100)+1)))</f>
        <v>2040</v>
      </c>
      <c r="V220">
        <f t="shared" si="138"/>
        <v>4.5720000000000003E-5</v>
      </c>
      <c r="W220">
        <f t="shared" si="139"/>
        <v>4.5720000000000003E-5</v>
      </c>
      <c r="X220">
        <f t="shared" si="140"/>
        <v>4.5720000000000003E-5</v>
      </c>
      <c r="Y220" s="38">
        <f t="shared" si="141"/>
        <v>0.24117300000000003</v>
      </c>
      <c r="Z220">
        <f t="shared" si="128"/>
        <v>0</v>
      </c>
      <c r="AE220">
        <f t="shared" si="164"/>
        <v>2230</v>
      </c>
      <c r="AF220">
        <f t="shared" si="142"/>
        <v>2040</v>
      </c>
      <c r="AG220" cm="1">
        <f t="array" ref="AG220">IF(AF220&gt;=MAX($D$3:$D$100),MAX($D$3:$D$100),IF(AE220&lt;$D$3,$D$3,INDEX($D$3:$D$100,MATCH(AE220,$D$3:$D$100)+1)))</f>
        <v>2040</v>
      </c>
      <c r="AH220">
        <f t="shared" si="143"/>
        <v>4.572E-4</v>
      </c>
      <c r="AI220">
        <f t="shared" si="144"/>
        <v>4.572E-4</v>
      </c>
      <c r="AJ220">
        <f t="shared" si="145"/>
        <v>4.572E-4</v>
      </c>
      <c r="AK220" s="38">
        <f t="shared" si="146"/>
        <v>2.4117299999999999</v>
      </c>
      <c r="AL220">
        <f t="shared" si="129"/>
        <v>0</v>
      </c>
      <c r="AN220" s="1" t="str" cm="1">
        <f t="array" ref="AN220">IF(INDEX(Utilities!220:220,$B$15)="","",INDEX(Utilities!220:220,$B$15))</f>
        <v/>
      </c>
      <c r="AO220" s="1" t="str" cm="1">
        <f t="array" ref="AO220">IF(INDEX(Utilities!220:220,$B$15 + 4)="","",INDEX(Utilities!220:220,$B$15 + 4))</f>
        <v/>
      </c>
      <c r="AQ220">
        <f t="shared" si="165"/>
        <v>2230</v>
      </c>
      <c r="AR220">
        <f t="shared" si="147"/>
        <v>2040</v>
      </c>
      <c r="AS220" cm="1">
        <f t="array" ref="AS220">IF(AR220&gt;=MAX($D$3:$D$100),MAX($D$3:$D$100),IF(AQ220&lt;$D$3,$D$3,INDEX($D$3:$D$100,MATCH(AQ220,$D$3:$D$100)+1)))</f>
        <v>2040</v>
      </c>
      <c r="AT220">
        <f t="shared" si="148"/>
        <v>9.6840000000000001E-5</v>
      </c>
      <c r="AU220">
        <f t="shared" si="149"/>
        <v>9.6840000000000001E-5</v>
      </c>
      <c r="AV220">
        <f t="shared" si="150"/>
        <v>9.6840000000000001E-5</v>
      </c>
      <c r="AW220" s="38">
        <f t="shared" si="151"/>
        <v>0.51083100000000004</v>
      </c>
      <c r="AX220">
        <f t="shared" si="130"/>
        <v>0</v>
      </c>
      <c r="BA220" s="1" t="str" cm="1">
        <f t="array" ref="BA220">IF(INDEX(Utilities!220:220,$B$15 + 5)="","",INDEX(Utilities!220:220,$B$15 + 5))</f>
        <v/>
      </c>
      <c r="BC220">
        <f t="shared" si="166"/>
        <v>2230</v>
      </c>
      <c r="BD220">
        <f t="shared" si="152"/>
        <v>2040</v>
      </c>
      <c r="BE220" cm="1">
        <f t="array" ref="BE220">IF(BD220&gt;=MAX($D$3:$D$100),MAX($D$3:$D$100),IF(BC220&lt;$D$3,$D$3,INDEX($D$3:$D$100,MATCH(BC220,$D$3:$D$100)+1)))</f>
        <v>2040</v>
      </c>
      <c r="BF220">
        <f t="shared" si="153"/>
        <v>0.61919999999999997</v>
      </c>
      <c r="BG220">
        <f t="shared" si="154"/>
        <v>0.61919999999999997</v>
      </c>
      <c r="BH220">
        <f t="shared" si="155"/>
        <v>0.61919999999999997</v>
      </c>
      <c r="BI220" s="38">
        <f t="shared" si="156"/>
        <v>3266.2799999999997</v>
      </c>
      <c r="BJ220">
        <f t="shared" si="131"/>
        <v>0</v>
      </c>
      <c r="BL220" s="1" t="str" cm="1">
        <f t="array" ref="BL220">IF(INDEX(Utilities!220:220,$B$15)="","",INDEX(Utilities!220:220,$B$15))</f>
        <v/>
      </c>
      <c r="BM220" s="1" t="str" cm="1">
        <f t="array" ref="BM220">IF(INDEX(Utilities!220:220,$B$15 + 6)="","",INDEX(Utilities!220:220,$B$15 + 6))</f>
        <v/>
      </c>
      <c r="BO220">
        <f t="shared" si="167"/>
        <v>2230</v>
      </c>
      <c r="BP220">
        <f t="shared" si="157"/>
        <v>2040</v>
      </c>
      <c r="BQ220" cm="1">
        <f t="array" ref="BQ220">IF(BP220&gt;=MAX($D$3:$D$100),MAX($D$3:$D$100),IF(BO220&lt;$D$3,$D$3,INDEX($D$3:$D$100,MATCH(BO220,$D$3:$D$100)+1)))</f>
        <v>2040</v>
      </c>
      <c r="BR220">
        <f t="shared" si="158"/>
        <v>4.5396000000000001</v>
      </c>
      <c r="BS220">
        <f t="shared" si="159"/>
        <v>4.5396000000000001</v>
      </c>
      <c r="BT220">
        <f t="shared" si="160"/>
        <v>4.5396000000000001</v>
      </c>
      <c r="BU220" s="38">
        <f t="shared" si="161"/>
        <v>23946.39</v>
      </c>
      <c r="BV220">
        <f t="shared" si="132"/>
        <v>0</v>
      </c>
    </row>
    <row r="221" spans="7:74" x14ac:dyDescent="0.25">
      <c r="G221">
        <f t="shared" si="162"/>
        <v>2231</v>
      </c>
      <c r="H221">
        <f t="shared" si="133"/>
        <v>2040</v>
      </c>
      <c r="I221" cm="1">
        <f t="array" ref="I221">IF(H221&gt;=MAX($D$3:$D$100),MAX($D$3:$D$100),IF(G221&lt;$D$3,$D$3,INDEX($D$3:$D$100,MATCH(G221,$D$3:$D$100)+1)))</f>
        <v>2040</v>
      </c>
      <c r="J221">
        <f t="shared" si="134"/>
        <v>6.8040000000000003E-2</v>
      </c>
      <c r="K221">
        <f t="shared" si="135"/>
        <v>6.8040000000000003E-2</v>
      </c>
      <c r="L221">
        <f t="shared" si="136"/>
        <v>6.8040000000000003E-2</v>
      </c>
      <c r="M221" s="38">
        <f t="shared" si="126"/>
        <v>358.911</v>
      </c>
      <c r="N221">
        <f t="shared" si="127"/>
        <v>0</v>
      </c>
      <c r="P221" s="1" t="str" cm="1">
        <f t="array" ref="P221">IF(INDEX(Utilities!221:221,$B$15)="","",INDEX(Utilities!221:221,$B$15))</f>
        <v/>
      </c>
      <c r="Q221" s="1" t="str" cm="1">
        <f t="array" ref="Q221">IF(INDEX(Utilities!221:221,$B$15 + 2)="","",INDEX(Utilities!221:221,$B$15 + 2))</f>
        <v/>
      </c>
      <c r="S221">
        <f t="shared" si="163"/>
        <v>2231</v>
      </c>
      <c r="T221">
        <f t="shared" si="137"/>
        <v>2040</v>
      </c>
      <c r="U221" cm="1">
        <f t="array" ref="U221">IF(T221&gt;=MAX($D$3:$D$100),MAX($D$3:$D$100),IF(S221&lt;$D$3,$D$3,INDEX($D$3:$D$100,MATCH(S221,$D$3:$D$100)+1)))</f>
        <v>2040</v>
      </c>
      <c r="V221">
        <f t="shared" si="138"/>
        <v>4.5720000000000003E-5</v>
      </c>
      <c r="W221">
        <f t="shared" si="139"/>
        <v>4.5720000000000003E-5</v>
      </c>
      <c r="X221">
        <f t="shared" si="140"/>
        <v>4.5720000000000003E-5</v>
      </c>
      <c r="Y221" s="38">
        <f t="shared" si="141"/>
        <v>0.24117300000000003</v>
      </c>
      <c r="Z221">
        <f t="shared" si="128"/>
        <v>0</v>
      </c>
      <c r="AE221">
        <f t="shared" si="164"/>
        <v>2231</v>
      </c>
      <c r="AF221">
        <f t="shared" si="142"/>
        <v>2040</v>
      </c>
      <c r="AG221" cm="1">
        <f t="array" ref="AG221">IF(AF221&gt;=MAX($D$3:$D$100),MAX($D$3:$D$100),IF(AE221&lt;$D$3,$D$3,INDEX($D$3:$D$100,MATCH(AE221,$D$3:$D$100)+1)))</f>
        <v>2040</v>
      </c>
      <c r="AH221">
        <f t="shared" si="143"/>
        <v>4.572E-4</v>
      </c>
      <c r="AI221">
        <f t="shared" si="144"/>
        <v>4.572E-4</v>
      </c>
      <c r="AJ221">
        <f t="shared" si="145"/>
        <v>4.572E-4</v>
      </c>
      <c r="AK221" s="38">
        <f t="shared" si="146"/>
        <v>2.4117299999999999</v>
      </c>
      <c r="AL221">
        <f t="shared" si="129"/>
        <v>0</v>
      </c>
      <c r="AQ221">
        <f t="shared" si="165"/>
        <v>2231</v>
      </c>
      <c r="AR221">
        <f t="shared" si="147"/>
        <v>2040</v>
      </c>
      <c r="AS221" cm="1">
        <f t="array" ref="AS221">IF(AR221&gt;=MAX($D$3:$D$100),MAX($D$3:$D$100),IF(AQ221&lt;$D$3,$D$3,INDEX($D$3:$D$100,MATCH(AQ221,$D$3:$D$100)+1)))</f>
        <v>2040</v>
      </c>
      <c r="AT221">
        <f t="shared" si="148"/>
        <v>9.6840000000000001E-5</v>
      </c>
      <c r="AU221">
        <f t="shared" si="149"/>
        <v>9.6840000000000001E-5</v>
      </c>
      <c r="AV221">
        <f t="shared" si="150"/>
        <v>9.6840000000000001E-5</v>
      </c>
      <c r="AW221" s="38">
        <f t="shared" si="151"/>
        <v>0.51083100000000004</v>
      </c>
      <c r="AX221">
        <f t="shared" si="130"/>
        <v>0</v>
      </c>
      <c r="BA221" s="1" t="str" cm="1">
        <f t="array" ref="BA221">IF(INDEX(Utilities!221:221,$B$15 + 5)="","",INDEX(Utilities!221:221,$B$15 + 5))</f>
        <v/>
      </c>
      <c r="BC221">
        <f t="shared" si="166"/>
        <v>2231</v>
      </c>
      <c r="BD221">
        <f t="shared" si="152"/>
        <v>2040</v>
      </c>
      <c r="BE221" cm="1">
        <f t="array" ref="BE221">IF(BD221&gt;=MAX($D$3:$D$100),MAX($D$3:$D$100),IF(BC221&lt;$D$3,$D$3,INDEX($D$3:$D$100,MATCH(BC221,$D$3:$D$100)+1)))</f>
        <v>2040</v>
      </c>
      <c r="BF221">
        <f t="shared" si="153"/>
        <v>0.61919999999999997</v>
      </c>
      <c r="BG221">
        <f t="shared" si="154"/>
        <v>0.61919999999999997</v>
      </c>
      <c r="BH221">
        <f t="shared" si="155"/>
        <v>0.61919999999999997</v>
      </c>
      <c r="BI221" s="38">
        <f t="shared" si="156"/>
        <v>3266.2799999999997</v>
      </c>
      <c r="BJ221">
        <f t="shared" si="131"/>
        <v>0</v>
      </c>
      <c r="BL221" s="1" t="str" cm="1">
        <f t="array" ref="BL221">IF(INDEX(Utilities!221:221,$B$15)="","",INDEX(Utilities!221:221,$B$15))</f>
        <v/>
      </c>
      <c r="BM221" s="1" t="str" cm="1">
        <f t="array" ref="BM221">IF(INDEX(Utilities!221:221,$B$15 + 6)="","",INDEX(Utilities!221:221,$B$15 + 6))</f>
        <v/>
      </c>
      <c r="BO221">
        <f t="shared" si="167"/>
        <v>2231</v>
      </c>
      <c r="BP221">
        <f t="shared" si="157"/>
        <v>2040</v>
      </c>
      <c r="BQ221" cm="1">
        <f t="array" ref="BQ221">IF(BP221&gt;=MAX($D$3:$D$100),MAX($D$3:$D$100),IF(BO221&lt;$D$3,$D$3,INDEX($D$3:$D$100,MATCH(BO221,$D$3:$D$100)+1)))</f>
        <v>2040</v>
      </c>
      <c r="BR221">
        <f t="shared" si="158"/>
        <v>4.5396000000000001</v>
      </c>
      <c r="BS221">
        <f t="shared" si="159"/>
        <v>4.5396000000000001</v>
      </c>
      <c r="BT221">
        <f t="shared" si="160"/>
        <v>4.5396000000000001</v>
      </c>
      <c r="BU221" s="38">
        <f t="shared" si="161"/>
        <v>23946.39</v>
      </c>
      <c r="BV221">
        <f t="shared" si="132"/>
        <v>0</v>
      </c>
    </row>
    <row r="222" spans="7:74" x14ac:dyDescent="0.25">
      <c r="G222">
        <f t="shared" si="162"/>
        <v>2232</v>
      </c>
      <c r="H222">
        <f t="shared" si="133"/>
        <v>2040</v>
      </c>
      <c r="I222" cm="1">
        <f t="array" ref="I222">IF(H222&gt;=MAX($D$3:$D$100),MAX($D$3:$D$100),IF(G222&lt;$D$3,$D$3,INDEX($D$3:$D$100,MATCH(G222,$D$3:$D$100)+1)))</f>
        <v>2040</v>
      </c>
      <c r="J222">
        <f t="shared" si="134"/>
        <v>6.8040000000000003E-2</v>
      </c>
      <c r="K222">
        <f t="shared" si="135"/>
        <v>6.8040000000000003E-2</v>
      </c>
      <c r="L222">
        <f t="shared" si="136"/>
        <v>6.8040000000000003E-2</v>
      </c>
      <c r="M222" s="38">
        <f t="shared" si="126"/>
        <v>358.911</v>
      </c>
      <c r="N222">
        <f t="shared" si="127"/>
        <v>0</v>
      </c>
      <c r="P222" s="1" t="str" cm="1">
        <f t="array" ref="P222">IF(INDEX(Utilities!222:222,$B$15)="","",INDEX(Utilities!222:222,$B$15))</f>
        <v/>
      </c>
      <c r="Q222" s="1" t="str" cm="1">
        <f t="array" ref="Q222">IF(INDEX(Utilities!222:222,$B$15 + 2)="","",INDEX(Utilities!222:222,$B$15 + 2))</f>
        <v/>
      </c>
      <c r="S222">
        <f t="shared" si="163"/>
        <v>2232</v>
      </c>
      <c r="T222">
        <f t="shared" si="137"/>
        <v>2040</v>
      </c>
      <c r="U222" cm="1">
        <f t="array" ref="U222">IF(T222&gt;=MAX($D$3:$D$100),MAX($D$3:$D$100),IF(S222&lt;$D$3,$D$3,INDEX($D$3:$D$100,MATCH(S222,$D$3:$D$100)+1)))</f>
        <v>2040</v>
      </c>
      <c r="V222">
        <f t="shared" si="138"/>
        <v>4.5720000000000003E-5</v>
      </c>
      <c r="W222">
        <f t="shared" si="139"/>
        <v>4.5720000000000003E-5</v>
      </c>
      <c r="X222">
        <f t="shared" si="140"/>
        <v>4.5720000000000003E-5</v>
      </c>
      <c r="Y222" s="38">
        <f t="shared" si="141"/>
        <v>0.24117300000000003</v>
      </c>
      <c r="Z222">
        <f t="shared" si="128"/>
        <v>0</v>
      </c>
      <c r="AE222">
        <f t="shared" si="164"/>
        <v>2232</v>
      </c>
      <c r="AF222">
        <f t="shared" si="142"/>
        <v>2040</v>
      </c>
      <c r="AG222" cm="1">
        <f t="array" ref="AG222">IF(AF222&gt;=MAX($D$3:$D$100),MAX($D$3:$D$100),IF(AE222&lt;$D$3,$D$3,INDEX($D$3:$D$100,MATCH(AE222,$D$3:$D$100)+1)))</f>
        <v>2040</v>
      </c>
      <c r="AH222">
        <f t="shared" si="143"/>
        <v>4.572E-4</v>
      </c>
      <c r="AI222">
        <f t="shared" si="144"/>
        <v>4.572E-4</v>
      </c>
      <c r="AJ222">
        <f t="shared" si="145"/>
        <v>4.572E-4</v>
      </c>
      <c r="AK222" s="38">
        <f t="shared" si="146"/>
        <v>2.4117299999999999</v>
      </c>
      <c r="AL222">
        <f t="shared" si="129"/>
        <v>0</v>
      </c>
      <c r="AQ222">
        <f t="shared" si="165"/>
        <v>2232</v>
      </c>
      <c r="AR222">
        <f t="shared" si="147"/>
        <v>2040</v>
      </c>
      <c r="AS222" cm="1">
        <f t="array" ref="AS222">IF(AR222&gt;=MAX($D$3:$D$100),MAX($D$3:$D$100),IF(AQ222&lt;$D$3,$D$3,INDEX($D$3:$D$100,MATCH(AQ222,$D$3:$D$100)+1)))</f>
        <v>2040</v>
      </c>
      <c r="AT222">
        <f t="shared" si="148"/>
        <v>9.6840000000000001E-5</v>
      </c>
      <c r="AU222">
        <f t="shared" si="149"/>
        <v>9.6840000000000001E-5</v>
      </c>
      <c r="AV222">
        <f t="shared" si="150"/>
        <v>9.6840000000000001E-5</v>
      </c>
      <c r="AW222" s="38">
        <f t="shared" si="151"/>
        <v>0.51083100000000004</v>
      </c>
      <c r="AX222">
        <f t="shared" si="130"/>
        <v>0</v>
      </c>
      <c r="BA222" s="1" t="str" cm="1">
        <f t="array" ref="BA222">IF(INDEX(Utilities!222:222,$B$15 + 5)="","",INDEX(Utilities!222:222,$B$15 + 5))</f>
        <v/>
      </c>
      <c r="BC222">
        <f t="shared" si="166"/>
        <v>2232</v>
      </c>
      <c r="BD222">
        <f t="shared" si="152"/>
        <v>2040</v>
      </c>
      <c r="BE222" cm="1">
        <f t="array" ref="BE222">IF(BD222&gt;=MAX($D$3:$D$100),MAX($D$3:$D$100),IF(BC222&lt;$D$3,$D$3,INDEX($D$3:$D$100,MATCH(BC222,$D$3:$D$100)+1)))</f>
        <v>2040</v>
      </c>
      <c r="BF222">
        <f t="shared" si="153"/>
        <v>0.61919999999999997</v>
      </c>
      <c r="BG222">
        <f t="shared" si="154"/>
        <v>0.61919999999999997</v>
      </c>
      <c r="BH222">
        <f t="shared" si="155"/>
        <v>0.61919999999999997</v>
      </c>
      <c r="BI222" s="38">
        <f t="shared" si="156"/>
        <v>3266.2799999999997</v>
      </c>
      <c r="BJ222">
        <f t="shared" si="131"/>
        <v>0</v>
      </c>
      <c r="BL222" s="1" t="str" cm="1">
        <f t="array" ref="BL222">IF(INDEX(Utilities!222:222,$B$15)="","",INDEX(Utilities!222:222,$B$15))</f>
        <v/>
      </c>
      <c r="BM222" s="1" t="str" cm="1">
        <f t="array" ref="BM222">IF(INDEX(Utilities!222:222,$B$15 + 6)="","",INDEX(Utilities!222:222,$B$15 + 6))</f>
        <v/>
      </c>
      <c r="BO222">
        <f t="shared" si="167"/>
        <v>2232</v>
      </c>
      <c r="BP222">
        <f t="shared" si="157"/>
        <v>2040</v>
      </c>
      <c r="BQ222" cm="1">
        <f t="array" ref="BQ222">IF(BP222&gt;=MAX($D$3:$D$100),MAX($D$3:$D$100),IF(BO222&lt;$D$3,$D$3,INDEX($D$3:$D$100,MATCH(BO222,$D$3:$D$100)+1)))</f>
        <v>2040</v>
      </c>
      <c r="BR222">
        <f t="shared" si="158"/>
        <v>4.5396000000000001</v>
      </c>
      <c r="BS222">
        <f t="shared" si="159"/>
        <v>4.5396000000000001</v>
      </c>
      <c r="BT222">
        <f t="shared" si="160"/>
        <v>4.5396000000000001</v>
      </c>
      <c r="BU222" s="38">
        <f t="shared" si="161"/>
        <v>23946.39</v>
      </c>
      <c r="BV222">
        <f t="shared" si="132"/>
        <v>0</v>
      </c>
    </row>
    <row r="223" spans="7:74" x14ac:dyDescent="0.25">
      <c r="G223">
        <f t="shared" si="162"/>
        <v>2233</v>
      </c>
      <c r="H223">
        <f t="shared" si="133"/>
        <v>2040</v>
      </c>
      <c r="I223" cm="1">
        <f t="array" ref="I223">IF(H223&gt;=MAX($D$3:$D$100),MAX($D$3:$D$100),IF(G223&lt;$D$3,$D$3,INDEX($D$3:$D$100,MATCH(G223,$D$3:$D$100)+1)))</f>
        <v>2040</v>
      </c>
      <c r="J223">
        <f t="shared" si="134"/>
        <v>6.8040000000000003E-2</v>
      </c>
      <c r="K223">
        <f t="shared" si="135"/>
        <v>6.8040000000000003E-2</v>
      </c>
      <c r="L223">
        <f t="shared" si="136"/>
        <v>6.8040000000000003E-2</v>
      </c>
      <c r="M223" s="38">
        <f t="shared" si="126"/>
        <v>358.911</v>
      </c>
      <c r="N223">
        <f t="shared" si="127"/>
        <v>0</v>
      </c>
      <c r="P223" s="1" t="str" cm="1">
        <f t="array" ref="P223">IF(INDEX(Utilities!223:223,$B$15)="","",INDEX(Utilities!223:223,$B$15))</f>
        <v/>
      </c>
      <c r="Q223" s="1" t="str" cm="1">
        <f t="array" ref="Q223">IF(INDEX(Utilities!223:223,$B$15 + 2)="","",INDEX(Utilities!223:223,$B$15 + 2))</f>
        <v/>
      </c>
      <c r="S223">
        <f t="shared" si="163"/>
        <v>2233</v>
      </c>
      <c r="T223">
        <f t="shared" si="137"/>
        <v>2040</v>
      </c>
      <c r="U223" cm="1">
        <f t="array" ref="U223">IF(T223&gt;=MAX($D$3:$D$100),MAX($D$3:$D$100),IF(S223&lt;$D$3,$D$3,INDEX($D$3:$D$100,MATCH(S223,$D$3:$D$100)+1)))</f>
        <v>2040</v>
      </c>
      <c r="V223">
        <f t="shared" si="138"/>
        <v>4.5720000000000003E-5</v>
      </c>
      <c r="W223">
        <f t="shared" si="139"/>
        <v>4.5720000000000003E-5</v>
      </c>
      <c r="X223">
        <f t="shared" si="140"/>
        <v>4.5720000000000003E-5</v>
      </c>
      <c r="Y223" s="38">
        <f t="shared" si="141"/>
        <v>0.24117300000000003</v>
      </c>
      <c r="Z223">
        <f t="shared" si="128"/>
        <v>0</v>
      </c>
      <c r="AE223">
        <f t="shared" si="164"/>
        <v>2233</v>
      </c>
      <c r="AF223">
        <f t="shared" si="142"/>
        <v>2040</v>
      </c>
      <c r="AG223" cm="1">
        <f t="array" ref="AG223">IF(AF223&gt;=MAX($D$3:$D$100),MAX($D$3:$D$100),IF(AE223&lt;$D$3,$D$3,INDEX($D$3:$D$100,MATCH(AE223,$D$3:$D$100)+1)))</f>
        <v>2040</v>
      </c>
      <c r="AH223">
        <f t="shared" si="143"/>
        <v>4.572E-4</v>
      </c>
      <c r="AI223">
        <f t="shared" si="144"/>
        <v>4.572E-4</v>
      </c>
      <c r="AJ223">
        <f t="shared" si="145"/>
        <v>4.572E-4</v>
      </c>
      <c r="AK223" s="38">
        <f t="shared" si="146"/>
        <v>2.4117299999999999</v>
      </c>
      <c r="AL223">
        <f t="shared" si="129"/>
        <v>0</v>
      </c>
      <c r="AQ223">
        <f t="shared" si="165"/>
        <v>2233</v>
      </c>
      <c r="AR223">
        <f t="shared" si="147"/>
        <v>2040</v>
      </c>
      <c r="AS223" cm="1">
        <f t="array" ref="AS223">IF(AR223&gt;=MAX($D$3:$D$100),MAX($D$3:$D$100),IF(AQ223&lt;$D$3,$D$3,INDEX($D$3:$D$100,MATCH(AQ223,$D$3:$D$100)+1)))</f>
        <v>2040</v>
      </c>
      <c r="AT223">
        <f t="shared" si="148"/>
        <v>9.6840000000000001E-5</v>
      </c>
      <c r="AU223">
        <f t="shared" si="149"/>
        <v>9.6840000000000001E-5</v>
      </c>
      <c r="AV223">
        <f t="shared" si="150"/>
        <v>9.6840000000000001E-5</v>
      </c>
      <c r="AW223" s="38">
        <f t="shared" si="151"/>
        <v>0.51083100000000004</v>
      </c>
      <c r="AX223">
        <f t="shared" si="130"/>
        <v>0</v>
      </c>
      <c r="BA223" s="1" t="str" cm="1">
        <f t="array" ref="BA223">IF(INDEX(Utilities!223:223,$B$15 + 5)="","",INDEX(Utilities!223:223,$B$15 + 5))</f>
        <v/>
      </c>
      <c r="BC223">
        <f t="shared" si="166"/>
        <v>2233</v>
      </c>
      <c r="BD223">
        <f t="shared" si="152"/>
        <v>2040</v>
      </c>
      <c r="BE223" cm="1">
        <f t="array" ref="BE223">IF(BD223&gt;=MAX($D$3:$D$100),MAX($D$3:$D$100),IF(BC223&lt;$D$3,$D$3,INDEX($D$3:$D$100,MATCH(BC223,$D$3:$D$100)+1)))</f>
        <v>2040</v>
      </c>
      <c r="BF223">
        <f t="shared" si="153"/>
        <v>0.61919999999999997</v>
      </c>
      <c r="BG223">
        <f t="shared" si="154"/>
        <v>0.61919999999999997</v>
      </c>
      <c r="BH223">
        <f t="shared" si="155"/>
        <v>0.61919999999999997</v>
      </c>
      <c r="BI223" s="38">
        <f t="shared" si="156"/>
        <v>3266.2799999999997</v>
      </c>
      <c r="BJ223">
        <f t="shared" si="131"/>
        <v>0</v>
      </c>
      <c r="BL223" s="1" t="str" cm="1">
        <f t="array" ref="BL223">IF(INDEX(Utilities!223:223,$B$15)="","",INDEX(Utilities!223:223,$B$15))</f>
        <v/>
      </c>
      <c r="BM223" s="1" t="str" cm="1">
        <f t="array" ref="BM223">IF(INDEX(Utilities!223:223,$B$15 + 6)="","",INDEX(Utilities!223:223,$B$15 + 6))</f>
        <v/>
      </c>
      <c r="BO223">
        <f t="shared" si="167"/>
        <v>2233</v>
      </c>
      <c r="BP223">
        <f t="shared" si="157"/>
        <v>2040</v>
      </c>
      <c r="BQ223" cm="1">
        <f t="array" ref="BQ223">IF(BP223&gt;=MAX($D$3:$D$100),MAX($D$3:$D$100),IF(BO223&lt;$D$3,$D$3,INDEX($D$3:$D$100,MATCH(BO223,$D$3:$D$100)+1)))</f>
        <v>2040</v>
      </c>
      <c r="BR223">
        <f t="shared" si="158"/>
        <v>4.5396000000000001</v>
      </c>
      <c r="BS223">
        <f t="shared" si="159"/>
        <v>4.5396000000000001</v>
      </c>
      <c r="BT223">
        <f t="shared" si="160"/>
        <v>4.5396000000000001</v>
      </c>
      <c r="BU223" s="38">
        <f t="shared" si="161"/>
        <v>23946.39</v>
      </c>
      <c r="BV223">
        <f t="shared" si="132"/>
        <v>0</v>
      </c>
    </row>
    <row r="224" spans="7:74" x14ac:dyDescent="0.25">
      <c r="G224">
        <f t="shared" si="162"/>
        <v>2234</v>
      </c>
      <c r="H224">
        <f t="shared" si="133"/>
        <v>2040</v>
      </c>
      <c r="I224" cm="1">
        <f t="array" ref="I224">IF(H224&gt;=MAX($D$3:$D$100),MAX($D$3:$D$100),IF(G224&lt;$D$3,$D$3,INDEX($D$3:$D$100,MATCH(G224,$D$3:$D$100)+1)))</f>
        <v>2040</v>
      </c>
      <c r="J224">
        <f t="shared" si="134"/>
        <v>6.8040000000000003E-2</v>
      </c>
      <c r="K224">
        <f t="shared" si="135"/>
        <v>6.8040000000000003E-2</v>
      </c>
      <c r="L224">
        <f t="shared" si="136"/>
        <v>6.8040000000000003E-2</v>
      </c>
      <c r="M224" s="38">
        <f t="shared" si="126"/>
        <v>358.911</v>
      </c>
      <c r="N224">
        <f t="shared" si="127"/>
        <v>0</v>
      </c>
      <c r="P224" s="1" t="str" cm="1">
        <f t="array" ref="P224">IF(INDEX(Utilities!224:224,$B$15)="","",INDEX(Utilities!224:224,$B$15))</f>
        <v/>
      </c>
      <c r="Q224" s="1" t="str" cm="1">
        <f t="array" ref="Q224">IF(INDEX(Utilities!224:224,$B$15 + 2)="","",INDEX(Utilities!224:224,$B$15 + 2))</f>
        <v/>
      </c>
      <c r="S224">
        <f t="shared" si="163"/>
        <v>2234</v>
      </c>
      <c r="T224">
        <f t="shared" si="137"/>
        <v>2040</v>
      </c>
      <c r="U224" cm="1">
        <f t="array" ref="U224">IF(T224&gt;=MAX($D$3:$D$100),MAX($D$3:$D$100),IF(S224&lt;$D$3,$D$3,INDEX($D$3:$D$100,MATCH(S224,$D$3:$D$100)+1)))</f>
        <v>2040</v>
      </c>
      <c r="V224">
        <f t="shared" si="138"/>
        <v>4.5720000000000003E-5</v>
      </c>
      <c r="W224">
        <f t="shared" si="139"/>
        <v>4.5720000000000003E-5</v>
      </c>
      <c r="X224">
        <f t="shared" si="140"/>
        <v>4.5720000000000003E-5</v>
      </c>
      <c r="Y224" s="38">
        <f t="shared" si="141"/>
        <v>0.24117300000000003</v>
      </c>
      <c r="Z224">
        <f t="shared" si="128"/>
        <v>0</v>
      </c>
      <c r="AE224">
        <f t="shared" si="164"/>
        <v>2234</v>
      </c>
      <c r="AF224">
        <f t="shared" si="142"/>
        <v>2040</v>
      </c>
      <c r="AG224" cm="1">
        <f t="array" ref="AG224">IF(AF224&gt;=MAX($D$3:$D$100),MAX($D$3:$D$100),IF(AE224&lt;$D$3,$D$3,INDEX($D$3:$D$100,MATCH(AE224,$D$3:$D$100)+1)))</f>
        <v>2040</v>
      </c>
      <c r="AH224">
        <f t="shared" si="143"/>
        <v>4.572E-4</v>
      </c>
      <c r="AI224">
        <f t="shared" si="144"/>
        <v>4.572E-4</v>
      </c>
      <c r="AJ224">
        <f t="shared" si="145"/>
        <v>4.572E-4</v>
      </c>
      <c r="AK224" s="38">
        <f t="shared" si="146"/>
        <v>2.4117299999999999</v>
      </c>
      <c r="AL224">
        <f t="shared" si="129"/>
        <v>0</v>
      </c>
      <c r="AQ224">
        <f t="shared" si="165"/>
        <v>2234</v>
      </c>
      <c r="AR224">
        <f t="shared" si="147"/>
        <v>2040</v>
      </c>
      <c r="AS224" cm="1">
        <f t="array" ref="AS224">IF(AR224&gt;=MAX($D$3:$D$100),MAX($D$3:$D$100),IF(AQ224&lt;$D$3,$D$3,INDEX($D$3:$D$100,MATCH(AQ224,$D$3:$D$100)+1)))</f>
        <v>2040</v>
      </c>
      <c r="AT224">
        <f t="shared" si="148"/>
        <v>9.6840000000000001E-5</v>
      </c>
      <c r="AU224">
        <f t="shared" si="149"/>
        <v>9.6840000000000001E-5</v>
      </c>
      <c r="AV224">
        <f t="shared" si="150"/>
        <v>9.6840000000000001E-5</v>
      </c>
      <c r="AW224" s="38">
        <f t="shared" si="151"/>
        <v>0.51083100000000004</v>
      </c>
      <c r="AX224">
        <f t="shared" si="130"/>
        <v>0</v>
      </c>
      <c r="BA224" s="1" t="str" cm="1">
        <f t="array" ref="BA224">IF(INDEX(Utilities!224:224,$B$15 + 5)="","",INDEX(Utilities!224:224,$B$15 + 5))</f>
        <v/>
      </c>
      <c r="BC224">
        <f t="shared" si="166"/>
        <v>2234</v>
      </c>
      <c r="BD224">
        <f t="shared" si="152"/>
        <v>2040</v>
      </c>
      <c r="BE224" cm="1">
        <f t="array" ref="BE224">IF(BD224&gt;=MAX($D$3:$D$100),MAX($D$3:$D$100),IF(BC224&lt;$D$3,$D$3,INDEX($D$3:$D$100,MATCH(BC224,$D$3:$D$100)+1)))</f>
        <v>2040</v>
      </c>
      <c r="BF224">
        <f t="shared" si="153"/>
        <v>0.61919999999999997</v>
      </c>
      <c r="BG224">
        <f t="shared" si="154"/>
        <v>0.61919999999999997</v>
      </c>
      <c r="BH224">
        <f t="shared" si="155"/>
        <v>0.61919999999999997</v>
      </c>
      <c r="BI224" s="38">
        <f t="shared" si="156"/>
        <v>3266.2799999999997</v>
      </c>
      <c r="BJ224">
        <f t="shared" si="131"/>
        <v>0</v>
      </c>
      <c r="BL224" s="1" t="str" cm="1">
        <f t="array" ref="BL224">IF(INDEX(Utilities!224:224,$B$15)="","",INDEX(Utilities!224:224,$B$15))</f>
        <v/>
      </c>
      <c r="BM224" s="1" t="str" cm="1">
        <f t="array" ref="BM224">IF(INDEX(Utilities!224:224,$B$15 + 6)="","",INDEX(Utilities!224:224,$B$15 + 6))</f>
        <v/>
      </c>
      <c r="BO224">
        <f t="shared" si="167"/>
        <v>2234</v>
      </c>
      <c r="BP224">
        <f t="shared" si="157"/>
        <v>2040</v>
      </c>
      <c r="BQ224" cm="1">
        <f t="array" ref="BQ224">IF(BP224&gt;=MAX($D$3:$D$100),MAX($D$3:$D$100),IF(BO224&lt;$D$3,$D$3,INDEX($D$3:$D$100,MATCH(BO224,$D$3:$D$100)+1)))</f>
        <v>2040</v>
      </c>
      <c r="BR224">
        <f t="shared" si="158"/>
        <v>4.5396000000000001</v>
      </c>
      <c r="BS224">
        <f t="shared" si="159"/>
        <v>4.5396000000000001</v>
      </c>
      <c r="BT224">
        <f t="shared" si="160"/>
        <v>4.5396000000000001</v>
      </c>
      <c r="BU224" s="38">
        <f t="shared" si="161"/>
        <v>23946.39</v>
      </c>
      <c r="BV224">
        <f t="shared" si="132"/>
        <v>0</v>
      </c>
    </row>
    <row r="225" spans="7:74" x14ac:dyDescent="0.25">
      <c r="G225">
        <f t="shared" si="162"/>
        <v>2235</v>
      </c>
      <c r="H225">
        <f t="shared" si="133"/>
        <v>2040</v>
      </c>
      <c r="I225" cm="1">
        <f t="array" ref="I225">IF(H225&gt;=MAX($D$3:$D$100),MAX($D$3:$D$100),IF(G225&lt;$D$3,$D$3,INDEX($D$3:$D$100,MATCH(G225,$D$3:$D$100)+1)))</f>
        <v>2040</v>
      </c>
      <c r="J225">
        <f t="shared" si="134"/>
        <v>6.8040000000000003E-2</v>
      </c>
      <c r="K225">
        <f t="shared" si="135"/>
        <v>6.8040000000000003E-2</v>
      </c>
      <c r="L225">
        <f t="shared" si="136"/>
        <v>6.8040000000000003E-2</v>
      </c>
      <c r="M225" s="38">
        <f t="shared" si="126"/>
        <v>358.911</v>
      </c>
      <c r="N225">
        <f t="shared" si="127"/>
        <v>0</v>
      </c>
      <c r="P225" s="1" t="str" cm="1">
        <f t="array" ref="P225">IF(INDEX(Utilities!225:225,$B$15)="","",INDEX(Utilities!225:225,$B$15))</f>
        <v/>
      </c>
      <c r="Q225" s="1" t="str" cm="1">
        <f t="array" ref="Q225">IF(INDEX(Utilities!225:225,$B$15 + 2)="","",INDEX(Utilities!225:225,$B$15 + 2))</f>
        <v/>
      </c>
      <c r="S225">
        <f t="shared" si="163"/>
        <v>2235</v>
      </c>
      <c r="T225">
        <f t="shared" si="137"/>
        <v>2040</v>
      </c>
      <c r="U225" cm="1">
        <f t="array" ref="U225">IF(T225&gt;=MAX($D$3:$D$100),MAX($D$3:$D$100),IF(S225&lt;$D$3,$D$3,INDEX($D$3:$D$100,MATCH(S225,$D$3:$D$100)+1)))</f>
        <v>2040</v>
      </c>
      <c r="V225">
        <f t="shared" si="138"/>
        <v>4.5720000000000003E-5</v>
      </c>
      <c r="W225">
        <f t="shared" si="139"/>
        <v>4.5720000000000003E-5</v>
      </c>
      <c r="X225">
        <f t="shared" si="140"/>
        <v>4.5720000000000003E-5</v>
      </c>
      <c r="Y225" s="38">
        <f t="shared" si="141"/>
        <v>0.24117300000000003</v>
      </c>
      <c r="Z225">
        <f t="shared" si="128"/>
        <v>0</v>
      </c>
      <c r="AE225">
        <f t="shared" si="164"/>
        <v>2235</v>
      </c>
      <c r="AF225">
        <f t="shared" si="142"/>
        <v>2040</v>
      </c>
      <c r="AG225" cm="1">
        <f t="array" ref="AG225">IF(AF225&gt;=MAX($D$3:$D$100),MAX($D$3:$D$100),IF(AE225&lt;$D$3,$D$3,INDEX($D$3:$D$100,MATCH(AE225,$D$3:$D$100)+1)))</f>
        <v>2040</v>
      </c>
      <c r="AH225">
        <f t="shared" si="143"/>
        <v>4.572E-4</v>
      </c>
      <c r="AI225">
        <f t="shared" si="144"/>
        <v>4.572E-4</v>
      </c>
      <c r="AJ225">
        <f t="shared" si="145"/>
        <v>4.572E-4</v>
      </c>
      <c r="AK225" s="38">
        <f t="shared" si="146"/>
        <v>2.4117299999999999</v>
      </c>
      <c r="AL225">
        <f t="shared" si="129"/>
        <v>0</v>
      </c>
      <c r="AQ225">
        <f t="shared" si="165"/>
        <v>2235</v>
      </c>
      <c r="AR225">
        <f t="shared" si="147"/>
        <v>2040</v>
      </c>
      <c r="AS225" cm="1">
        <f t="array" ref="AS225">IF(AR225&gt;=MAX($D$3:$D$100),MAX($D$3:$D$100),IF(AQ225&lt;$D$3,$D$3,INDEX($D$3:$D$100,MATCH(AQ225,$D$3:$D$100)+1)))</f>
        <v>2040</v>
      </c>
      <c r="AT225">
        <f t="shared" si="148"/>
        <v>9.6840000000000001E-5</v>
      </c>
      <c r="AU225">
        <f t="shared" si="149"/>
        <v>9.6840000000000001E-5</v>
      </c>
      <c r="AV225">
        <f t="shared" si="150"/>
        <v>9.6840000000000001E-5</v>
      </c>
      <c r="AW225" s="38">
        <f t="shared" si="151"/>
        <v>0.51083100000000004</v>
      </c>
      <c r="AX225">
        <f t="shared" si="130"/>
        <v>0</v>
      </c>
      <c r="BA225" s="1" t="str" cm="1">
        <f t="array" ref="BA225">IF(INDEX(Utilities!225:225,$B$15 + 5)="","",INDEX(Utilities!225:225,$B$15 + 5))</f>
        <v/>
      </c>
      <c r="BC225">
        <f t="shared" si="166"/>
        <v>2235</v>
      </c>
      <c r="BD225">
        <f t="shared" si="152"/>
        <v>2040</v>
      </c>
      <c r="BE225" cm="1">
        <f t="array" ref="BE225">IF(BD225&gt;=MAX($D$3:$D$100),MAX($D$3:$D$100),IF(BC225&lt;$D$3,$D$3,INDEX($D$3:$D$100,MATCH(BC225,$D$3:$D$100)+1)))</f>
        <v>2040</v>
      </c>
      <c r="BF225">
        <f t="shared" si="153"/>
        <v>0.61919999999999997</v>
      </c>
      <c r="BG225">
        <f t="shared" si="154"/>
        <v>0.61919999999999997</v>
      </c>
      <c r="BH225">
        <f t="shared" si="155"/>
        <v>0.61919999999999997</v>
      </c>
      <c r="BI225" s="38">
        <f t="shared" si="156"/>
        <v>3266.2799999999997</v>
      </c>
      <c r="BJ225">
        <f t="shared" si="131"/>
        <v>0</v>
      </c>
      <c r="BL225" s="1" t="str" cm="1">
        <f t="array" ref="BL225">IF(INDEX(Utilities!225:225,$B$15)="","",INDEX(Utilities!225:225,$B$15))</f>
        <v/>
      </c>
      <c r="BM225" s="1" t="str" cm="1">
        <f t="array" ref="BM225">IF(INDEX(Utilities!225:225,$B$15 + 6)="","",INDEX(Utilities!225:225,$B$15 + 6))</f>
        <v/>
      </c>
      <c r="BO225">
        <f t="shared" si="167"/>
        <v>2235</v>
      </c>
      <c r="BP225">
        <f t="shared" si="157"/>
        <v>2040</v>
      </c>
      <c r="BQ225" cm="1">
        <f t="array" ref="BQ225">IF(BP225&gt;=MAX($D$3:$D$100),MAX($D$3:$D$100),IF(BO225&lt;$D$3,$D$3,INDEX($D$3:$D$100,MATCH(BO225,$D$3:$D$100)+1)))</f>
        <v>2040</v>
      </c>
      <c r="BR225">
        <f t="shared" si="158"/>
        <v>4.5396000000000001</v>
      </c>
      <c r="BS225">
        <f t="shared" si="159"/>
        <v>4.5396000000000001</v>
      </c>
      <c r="BT225">
        <f t="shared" si="160"/>
        <v>4.5396000000000001</v>
      </c>
      <c r="BU225" s="38">
        <f t="shared" si="161"/>
        <v>23946.39</v>
      </c>
      <c r="BV225">
        <f t="shared" si="132"/>
        <v>0</v>
      </c>
    </row>
    <row r="226" spans="7:74" x14ac:dyDescent="0.25">
      <c r="G226">
        <f t="shared" si="162"/>
        <v>2236</v>
      </c>
      <c r="H226">
        <f t="shared" si="133"/>
        <v>2040</v>
      </c>
      <c r="I226" cm="1">
        <f t="array" ref="I226">IF(H226&gt;=MAX($D$3:$D$100),MAX($D$3:$D$100),IF(G226&lt;$D$3,$D$3,INDEX($D$3:$D$100,MATCH(G226,$D$3:$D$100)+1)))</f>
        <v>2040</v>
      </c>
      <c r="J226">
        <f t="shared" si="134"/>
        <v>6.8040000000000003E-2</v>
      </c>
      <c r="K226">
        <f t="shared" si="135"/>
        <v>6.8040000000000003E-2</v>
      </c>
      <c r="L226">
        <f t="shared" si="136"/>
        <v>6.8040000000000003E-2</v>
      </c>
      <c r="M226" s="38">
        <f t="shared" si="126"/>
        <v>358.911</v>
      </c>
      <c r="N226">
        <f t="shared" si="127"/>
        <v>0</v>
      </c>
      <c r="P226" s="1" t="str" cm="1">
        <f t="array" ref="P226">IF(INDEX(Utilities!226:226,$B$15)="","",INDEX(Utilities!226:226,$B$15))</f>
        <v/>
      </c>
      <c r="Q226" s="1" t="str" cm="1">
        <f t="array" ref="Q226">IF(INDEX(Utilities!226:226,$B$15 + 2)="","",INDEX(Utilities!226:226,$B$15 + 2))</f>
        <v/>
      </c>
      <c r="S226">
        <f t="shared" si="163"/>
        <v>2236</v>
      </c>
      <c r="T226">
        <f t="shared" si="137"/>
        <v>2040</v>
      </c>
      <c r="U226" cm="1">
        <f t="array" ref="U226">IF(T226&gt;=MAX($D$3:$D$100),MAX($D$3:$D$100),IF(S226&lt;$D$3,$D$3,INDEX($D$3:$D$100,MATCH(S226,$D$3:$D$100)+1)))</f>
        <v>2040</v>
      </c>
      <c r="V226">
        <f t="shared" si="138"/>
        <v>4.5720000000000003E-5</v>
      </c>
      <c r="W226">
        <f t="shared" si="139"/>
        <v>4.5720000000000003E-5</v>
      </c>
      <c r="X226">
        <f t="shared" si="140"/>
        <v>4.5720000000000003E-5</v>
      </c>
      <c r="Y226" s="38">
        <f t="shared" si="141"/>
        <v>0.24117300000000003</v>
      </c>
      <c r="Z226">
        <f t="shared" si="128"/>
        <v>0</v>
      </c>
      <c r="AE226">
        <f t="shared" si="164"/>
        <v>2236</v>
      </c>
      <c r="AF226">
        <f t="shared" si="142"/>
        <v>2040</v>
      </c>
      <c r="AG226" cm="1">
        <f t="array" ref="AG226">IF(AF226&gt;=MAX($D$3:$D$100),MAX($D$3:$D$100),IF(AE226&lt;$D$3,$D$3,INDEX($D$3:$D$100,MATCH(AE226,$D$3:$D$100)+1)))</f>
        <v>2040</v>
      </c>
      <c r="AH226">
        <f t="shared" si="143"/>
        <v>4.572E-4</v>
      </c>
      <c r="AI226">
        <f t="shared" si="144"/>
        <v>4.572E-4</v>
      </c>
      <c r="AJ226">
        <f t="shared" si="145"/>
        <v>4.572E-4</v>
      </c>
      <c r="AK226" s="38">
        <f t="shared" si="146"/>
        <v>2.4117299999999999</v>
      </c>
      <c r="AL226">
        <f t="shared" si="129"/>
        <v>0</v>
      </c>
      <c r="AQ226">
        <f t="shared" si="165"/>
        <v>2236</v>
      </c>
      <c r="AR226">
        <f t="shared" si="147"/>
        <v>2040</v>
      </c>
      <c r="AS226" cm="1">
        <f t="array" ref="AS226">IF(AR226&gt;=MAX($D$3:$D$100),MAX($D$3:$D$100),IF(AQ226&lt;$D$3,$D$3,INDEX($D$3:$D$100,MATCH(AQ226,$D$3:$D$100)+1)))</f>
        <v>2040</v>
      </c>
      <c r="AT226">
        <f t="shared" si="148"/>
        <v>9.6840000000000001E-5</v>
      </c>
      <c r="AU226">
        <f t="shared" si="149"/>
        <v>9.6840000000000001E-5</v>
      </c>
      <c r="AV226">
        <f t="shared" si="150"/>
        <v>9.6840000000000001E-5</v>
      </c>
      <c r="AW226" s="38">
        <f t="shared" si="151"/>
        <v>0.51083100000000004</v>
      </c>
      <c r="AX226">
        <f t="shared" si="130"/>
        <v>0</v>
      </c>
      <c r="BA226" s="1" t="str" cm="1">
        <f t="array" ref="BA226">IF(INDEX(Utilities!226:226,$B$15 + 5)="","",INDEX(Utilities!226:226,$B$15 + 5))</f>
        <v/>
      </c>
      <c r="BC226">
        <f t="shared" si="166"/>
        <v>2236</v>
      </c>
      <c r="BD226">
        <f t="shared" si="152"/>
        <v>2040</v>
      </c>
      <c r="BE226" cm="1">
        <f t="array" ref="BE226">IF(BD226&gt;=MAX($D$3:$D$100),MAX($D$3:$D$100),IF(BC226&lt;$D$3,$D$3,INDEX($D$3:$D$100,MATCH(BC226,$D$3:$D$100)+1)))</f>
        <v>2040</v>
      </c>
      <c r="BF226">
        <f t="shared" si="153"/>
        <v>0.61919999999999997</v>
      </c>
      <c r="BG226">
        <f t="shared" si="154"/>
        <v>0.61919999999999997</v>
      </c>
      <c r="BH226">
        <f t="shared" si="155"/>
        <v>0.61919999999999997</v>
      </c>
      <c r="BI226" s="38">
        <f t="shared" si="156"/>
        <v>3266.2799999999997</v>
      </c>
      <c r="BJ226">
        <f t="shared" si="131"/>
        <v>0</v>
      </c>
      <c r="BL226" s="1" t="str" cm="1">
        <f t="array" ref="BL226">IF(INDEX(Utilities!226:226,$B$15)="","",INDEX(Utilities!226:226,$B$15))</f>
        <v/>
      </c>
      <c r="BM226" s="1" t="str" cm="1">
        <f t="array" ref="BM226">IF(INDEX(Utilities!226:226,$B$15 + 6)="","",INDEX(Utilities!226:226,$B$15 + 6))</f>
        <v/>
      </c>
      <c r="BO226">
        <f t="shared" si="167"/>
        <v>2236</v>
      </c>
      <c r="BP226">
        <f t="shared" si="157"/>
        <v>2040</v>
      </c>
      <c r="BQ226" cm="1">
        <f t="array" ref="BQ226">IF(BP226&gt;=MAX($D$3:$D$100),MAX($D$3:$D$100),IF(BO226&lt;$D$3,$D$3,INDEX($D$3:$D$100,MATCH(BO226,$D$3:$D$100)+1)))</f>
        <v>2040</v>
      </c>
      <c r="BR226">
        <f t="shared" si="158"/>
        <v>4.5396000000000001</v>
      </c>
      <c r="BS226">
        <f t="shared" si="159"/>
        <v>4.5396000000000001</v>
      </c>
      <c r="BT226">
        <f t="shared" si="160"/>
        <v>4.5396000000000001</v>
      </c>
      <c r="BU226" s="38">
        <f t="shared" si="161"/>
        <v>23946.39</v>
      </c>
      <c r="BV226">
        <f t="shared" si="132"/>
        <v>0</v>
      </c>
    </row>
    <row r="227" spans="7:74" x14ac:dyDescent="0.25">
      <c r="G227">
        <f t="shared" si="162"/>
        <v>2237</v>
      </c>
      <c r="H227">
        <f t="shared" si="133"/>
        <v>2040</v>
      </c>
      <c r="I227" cm="1">
        <f t="array" ref="I227">IF(H227&gt;=MAX($D$3:$D$100),MAX($D$3:$D$100),IF(G227&lt;$D$3,$D$3,INDEX($D$3:$D$100,MATCH(G227,$D$3:$D$100)+1)))</f>
        <v>2040</v>
      </c>
      <c r="J227">
        <f t="shared" si="134"/>
        <v>6.8040000000000003E-2</v>
      </c>
      <c r="K227">
        <f t="shared" si="135"/>
        <v>6.8040000000000003E-2</v>
      </c>
      <c r="L227">
        <f t="shared" si="136"/>
        <v>6.8040000000000003E-2</v>
      </c>
      <c r="M227" s="38">
        <f t="shared" si="126"/>
        <v>358.911</v>
      </c>
      <c r="N227">
        <f t="shared" si="127"/>
        <v>0</v>
      </c>
      <c r="P227" s="1" t="str" cm="1">
        <f t="array" ref="P227">IF(INDEX(Utilities!227:227,$B$15)="","",INDEX(Utilities!227:227,$B$15))</f>
        <v/>
      </c>
      <c r="Q227" s="1" t="str" cm="1">
        <f t="array" ref="Q227">IF(INDEX(Utilities!227:227,$B$15 + 2)="","",INDEX(Utilities!227:227,$B$15 + 2))</f>
        <v/>
      </c>
      <c r="S227">
        <f t="shared" si="163"/>
        <v>2237</v>
      </c>
      <c r="T227">
        <f t="shared" si="137"/>
        <v>2040</v>
      </c>
      <c r="U227" cm="1">
        <f t="array" ref="U227">IF(T227&gt;=MAX($D$3:$D$100),MAX($D$3:$D$100),IF(S227&lt;$D$3,$D$3,INDEX($D$3:$D$100,MATCH(S227,$D$3:$D$100)+1)))</f>
        <v>2040</v>
      </c>
      <c r="V227">
        <f t="shared" si="138"/>
        <v>4.5720000000000003E-5</v>
      </c>
      <c r="W227">
        <f t="shared" si="139"/>
        <v>4.5720000000000003E-5</v>
      </c>
      <c r="X227">
        <f t="shared" si="140"/>
        <v>4.5720000000000003E-5</v>
      </c>
      <c r="Y227" s="38">
        <f t="shared" si="141"/>
        <v>0.24117300000000003</v>
      </c>
      <c r="Z227">
        <f t="shared" si="128"/>
        <v>0</v>
      </c>
      <c r="AE227">
        <f t="shared" si="164"/>
        <v>2237</v>
      </c>
      <c r="AF227">
        <f t="shared" si="142"/>
        <v>2040</v>
      </c>
      <c r="AG227" cm="1">
        <f t="array" ref="AG227">IF(AF227&gt;=MAX($D$3:$D$100),MAX($D$3:$D$100),IF(AE227&lt;$D$3,$D$3,INDEX($D$3:$D$100,MATCH(AE227,$D$3:$D$100)+1)))</f>
        <v>2040</v>
      </c>
      <c r="AH227">
        <f t="shared" si="143"/>
        <v>4.572E-4</v>
      </c>
      <c r="AI227">
        <f t="shared" si="144"/>
        <v>4.572E-4</v>
      </c>
      <c r="AJ227">
        <f t="shared" si="145"/>
        <v>4.572E-4</v>
      </c>
      <c r="AK227" s="38">
        <f t="shared" si="146"/>
        <v>2.4117299999999999</v>
      </c>
      <c r="AL227">
        <f t="shared" si="129"/>
        <v>0</v>
      </c>
      <c r="AQ227">
        <f t="shared" si="165"/>
        <v>2237</v>
      </c>
      <c r="AR227">
        <f t="shared" si="147"/>
        <v>2040</v>
      </c>
      <c r="AS227" cm="1">
        <f t="array" ref="AS227">IF(AR227&gt;=MAX($D$3:$D$100),MAX($D$3:$D$100),IF(AQ227&lt;$D$3,$D$3,INDEX($D$3:$D$100,MATCH(AQ227,$D$3:$D$100)+1)))</f>
        <v>2040</v>
      </c>
      <c r="AT227">
        <f t="shared" si="148"/>
        <v>9.6840000000000001E-5</v>
      </c>
      <c r="AU227">
        <f t="shared" si="149"/>
        <v>9.6840000000000001E-5</v>
      </c>
      <c r="AV227">
        <f t="shared" si="150"/>
        <v>9.6840000000000001E-5</v>
      </c>
      <c r="AW227" s="38">
        <f t="shared" si="151"/>
        <v>0.51083100000000004</v>
      </c>
      <c r="AX227">
        <f t="shared" si="130"/>
        <v>0</v>
      </c>
      <c r="BA227" s="1" t="str" cm="1">
        <f t="array" ref="BA227">IF(INDEX(Utilities!227:227,$B$15 + 5)="","",INDEX(Utilities!227:227,$B$15 + 5))</f>
        <v/>
      </c>
      <c r="BC227">
        <f t="shared" si="166"/>
        <v>2237</v>
      </c>
      <c r="BD227">
        <f t="shared" si="152"/>
        <v>2040</v>
      </c>
      <c r="BE227" cm="1">
        <f t="array" ref="BE227">IF(BD227&gt;=MAX($D$3:$D$100),MAX($D$3:$D$100),IF(BC227&lt;$D$3,$D$3,INDEX($D$3:$D$100,MATCH(BC227,$D$3:$D$100)+1)))</f>
        <v>2040</v>
      </c>
      <c r="BF227">
        <f t="shared" si="153"/>
        <v>0.61919999999999997</v>
      </c>
      <c r="BG227">
        <f t="shared" si="154"/>
        <v>0.61919999999999997</v>
      </c>
      <c r="BH227">
        <f t="shared" si="155"/>
        <v>0.61919999999999997</v>
      </c>
      <c r="BI227" s="38">
        <f t="shared" si="156"/>
        <v>3266.2799999999997</v>
      </c>
      <c r="BJ227">
        <f t="shared" si="131"/>
        <v>0</v>
      </c>
      <c r="BL227" s="1" t="str" cm="1">
        <f t="array" ref="BL227">IF(INDEX(Utilities!227:227,$B$15)="","",INDEX(Utilities!227:227,$B$15))</f>
        <v/>
      </c>
      <c r="BM227" s="1" t="str" cm="1">
        <f t="array" ref="BM227">IF(INDEX(Utilities!227:227,$B$15 + 6)="","",INDEX(Utilities!227:227,$B$15 + 6))</f>
        <v/>
      </c>
      <c r="BO227">
        <f t="shared" si="167"/>
        <v>2237</v>
      </c>
      <c r="BP227">
        <f t="shared" si="157"/>
        <v>2040</v>
      </c>
      <c r="BQ227" cm="1">
        <f t="array" ref="BQ227">IF(BP227&gt;=MAX($D$3:$D$100),MAX($D$3:$D$100),IF(BO227&lt;$D$3,$D$3,INDEX($D$3:$D$100,MATCH(BO227,$D$3:$D$100)+1)))</f>
        <v>2040</v>
      </c>
      <c r="BR227">
        <f t="shared" si="158"/>
        <v>4.5396000000000001</v>
      </c>
      <c r="BS227">
        <f t="shared" si="159"/>
        <v>4.5396000000000001</v>
      </c>
      <c r="BT227">
        <f t="shared" si="160"/>
        <v>4.5396000000000001</v>
      </c>
      <c r="BU227" s="38">
        <f t="shared" si="161"/>
        <v>23946.39</v>
      </c>
      <c r="BV227">
        <f t="shared" si="132"/>
        <v>0</v>
      </c>
    </row>
    <row r="228" spans="7:74" x14ac:dyDescent="0.25">
      <c r="G228">
        <f t="shared" si="162"/>
        <v>2238</v>
      </c>
      <c r="H228">
        <f t="shared" si="133"/>
        <v>2040</v>
      </c>
      <c r="I228" cm="1">
        <f t="array" ref="I228">IF(H228&gt;=MAX($D$3:$D$100),MAX($D$3:$D$100),IF(G228&lt;$D$3,$D$3,INDEX($D$3:$D$100,MATCH(G228,$D$3:$D$100)+1)))</f>
        <v>2040</v>
      </c>
      <c r="J228">
        <f t="shared" si="134"/>
        <v>6.8040000000000003E-2</v>
      </c>
      <c r="K228">
        <f t="shared" si="135"/>
        <v>6.8040000000000003E-2</v>
      </c>
      <c r="L228">
        <f t="shared" si="136"/>
        <v>6.8040000000000003E-2</v>
      </c>
      <c r="M228" s="38">
        <f t="shared" si="126"/>
        <v>358.911</v>
      </c>
      <c r="N228">
        <f t="shared" si="127"/>
        <v>0</v>
      </c>
      <c r="P228" s="1" t="str" cm="1">
        <f t="array" ref="P228">IF(INDEX(Utilities!228:228,$B$15)="","",INDEX(Utilities!228:228,$B$15))</f>
        <v/>
      </c>
      <c r="Q228" s="1" t="str" cm="1">
        <f t="array" ref="Q228">IF(INDEX(Utilities!228:228,$B$15 + 2)="","",INDEX(Utilities!228:228,$B$15 + 2))</f>
        <v/>
      </c>
      <c r="S228">
        <f t="shared" si="163"/>
        <v>2238</v>
      </c>
      <c r="T228">
        <f t="shared" si="137"/>
        <v>2040</v>
      </c>
      <c r="U228" cm="1">
        <f t="array" ref="U228">IF(T228&gt;=MAX($D$3:$D$100),MAX($D$3:$D$100),IF(S228&lt;$D$3,$D$3,INDEX($D$3:$D$100,MATCH(S228,$D$3:$D$100)+1)))</f>
        <v>2040</v>
      </c>
      <c r="V228">
        <f t="shared" si="138"/>
        <v>4.5720000000000003E-5</v>
      </c>
      <c r="W228">
        <f t="shared" si="139"/>
        <v>4.5720000000000003E-5</v>
      </c>
      <c r="X228">
        <f t="shared" si="140"/>
        <v>4.5720000000000003E-5</v>
      </c>
      <c r="Y228" s="38">
        <f t="shared" si="141"/>
        <v>0.24117300000000003</v>
      </c>
      <c r="Z228">
        <f t="shared" si="128"/>
        <v>0</v>
      </c>
      <c r="AE228">
        <f t="shared" si="164"/>
        <v>2238</v>
      </c>
      <c r="AF228">
        <f t="shared" si="142"/>
        <v>2040</v>
      </c>
      <c r="AG228" cm="1">
        <f t="array" ref="AG228">IF(AF228&gt;=MAX($D$3:$D$100),MAX($D$3:$D$100),IF(AE228&lt;$D$3,$D$3,INDEX($D$3:$D$100,MATCH(AE228,$D$3:$D$100)+1)))</f>
        <v>2040</v>
      </c>
      <c r="AH228">
        <f t="shared" si="143"/>
        <v>4.572E-4</v>
      </c>
      <c r="AI228">
        <f t="shared" si="144"/>
        <v>4.572E-4</v>
      </c>
      <c r="AJ228">
        <f t="shared" si="145"/>
        <v>4.572E-4</v>
      </c>
      <c r="AK228" s="38">
        <f t="shared" si="146"/>
        <v>2.4117299999999999</v>
      </c>
      <c r="AL228">
        <f t="shared" si="129"/>
        <v>0</v>
      </c>
      <c r="AQ228">
        <f t="shared" si="165"/>
        <v>2238</v>
      </c>
      <c r="AR228">
        <f t="shared" si="147"/>
        <v>2040</v>
      </c>
      <c r="AS228" cm="1">
        <f t="array" ref="AS228">IF(AR228&gt;=MAX($D$3:$D$100),MAX($D$3:$D$100),IF(AQ228&lt;$D$3,$D$3,INDEX($D$3:$D$100,MATCH(AQ228,$D$3:$D$100)+1)))</f>
        <v>2040</v>
      </c>
      <c r="AT228">
        <f t="shared" si="148"/>
        <v>9.6840000000000001E-5</v>
      </c>
      <c r="AU228">
        <f t="shared" si="149"/>
        <v>9.6840000000000001E-5</v>
      </c>
      <c r="AV228">
        <f t="shared" si="150"/>
        <v>9.6840000000000001E-5</v>
      </c>
      <c r="AW228" s="38">
        <f t="shared" si="151"/>
        <v>0.51083100000000004</v>
      </c>
      <c r="AX228">
        <f t="shared" si="130"/>
        <v>0</v>
      </c>
      <c r="BA228" s="1" t="str" cm="1">
        <f t="array" ref="BA228">IF(INDEX(Utilities!228:228,$B$15 + 5)="","",INDEX(Utilities!228:228,$B$15 + 5))</f>
        <v/>
      </c>
      <c r="BC228">
        <f t="shared" si="166"/>
        <v>2238</v>
      </c>
      <c r="BD228">
        <f t="shared" si="152"/>
        <v>2040</v>
      </c>
      <c r="BE228" cm="1">
        <f t="array" ref="BE228">IF(BD228&gt;=MAX($D$3:$D$100),MAX($D$3:$D$100),IF(BC228&lt;$D$3,$D$3,INDEX($D$3:$D$100,MATCH(BC228,$D$3:$D$100)+1)))</f>
        <v>2040</v>
      </c>
      <c r="BF228">
        <f t="shared" si="153"/>
        <v>0.61919999999999997</v>
      </c>
      <c r="BG228">
        <f t="shared" si="154"/>
        <v>0.61919999999999997</v>
      </c>
      <c r="BH228">
        <f t="shared" si="155"/>
        <v>0.61919999999999997</v>
      </c>
      <c r="BI228" s="38">
        <f t="shared" si="156"/>
        <v>3266.2799999999997</v>
      </c>
      <c r="BJ228">
        <f t="shared" si="131"/>
        <v>0</v>
      </c>
      <c r="BL228" s="1" t="str" cm="1">
        <f t="array" ref="BL228">IF(INDEX(Utilities!228:228,$B$15)="","",INDEX(Utilities!228:228,$B$15))</f>
        <v/>
      </c>
      <c r="BM228" s="1" t="str" cm="1">
        <f t="array" ref="BM228">IF(INDEX(Utilities!228:228,$B$15 + 6)="","",INDEX(Utilities!228:228,$B$15 + 6))</f>
        <v/>
      </c>
      <c r="BO228">
        <f t="shared" si="167"/>
        <v>2238</v>
      </c>
      <c r="BP228">
        <f t="shared" si="157"/>
        <v>2040</v>
      </c>
      <c r="BQ228" cm="1">
        <f t="array" ref="BQ228">IF(BP228&gt;=MAX($D$3:$D$100),MAX($D$3:$D$100),IF(BO228&lt;$D$3,$D$3,INDEX($D$3:$D$100,MATCH(BO228,$D$3:$D$100)+1)))</f>
        <v>2040</v>
      </c>
      <c r="BR228">
        <f t="shared" si="158"/>
        <v>4.5396000000000001</v>
      </c>
      <c r="BS228">
        <f t="shared" si="159"/>
        <v>4.5396000000000001</v>
      </c>
      <c r="BT228">
        <f t="shared" si="160"/>
        <v>4.5396000000000001</v>
      </c>
      <c r="BU228" s="38">
        <f t="shared" si="161"/>
        <v>23946.39</v>
      </c>
      <c r="BV228">
        <f t="shared" si="132"/>
        <v>0</v>
      </c>
    </row>
    <row r="229" spans="7:74" x14ac:dyDescent="0.25">
      <c r="G229">
        <f t="shared" si="162"/>
        <v>2239</v>
      </c>
      <c r="H229">
        <f t="shared" si="133"/>
        <v>2040</v>
      </c>
      <c r="I229" cm="1">
        <f t="array" ref="I229">IF(H229&gt;=MAX($D$3:$D$100),MAX($D$3:$D$100),IF(G229&lt;$D$3,$D$3,INDEX($D$3:$D$100,MATCH(G229,$D$3:$D$100)+1)))</f>
        <v>2040</v>
      </c>
      <c r="J229">
        <f t="shared" si="134"/>
        <v>6.8040000000000003E-2</v>
      </c>
      <c r="K229">
        <f t="shared" si="135"/>
        <v>6.8040000000000003E-2</v>
      </c>
      <c r="L229">
        <f t="shared" si="136"/>
        <v>6.8040000000000003E-2</v>
      </c>
      <c r="M229" s="38">
        <f t="shared" si="126"/>
        <v>358.911</v>
      </c>
      <c r="N229">
        <f t="shared" si="127"/>
        <v>0</v>
      </c>
      <c r="P229" s="1" t="str" cm="1">
        <f t="array" ref="P229">IF(INDEX(Utilities!229:229,$B$15)="","",INDEX(Utilities!229:229,$B$15))</f>
        <v/>
      </c>
      <c r="Q229" s="1" t="str" cm="1">
        <f t="array" ref="Q229">IF(INDEX(Utilities!229:229,$B$15 + 2)="","",INDEX(Utilities!229:229,$B$15 + 2))</f>
        <v/>
      </c>
      <c r="S229">
        <f t="shared" si="163"/>
        <v>2239</v>
      </c>
      <c r="T229">
        <f t="shared" si="137"/>
        <v>2040</v>
      </c>
      <c r="U229" cm="1">
        <f t="array" ref="U229">IF(T229&gt;=MAX($D$3:$D$100),MAX($D$3:$D$100),IF(S229&lt;$D$3,$D$3,INDEX($D$3:$D$100,MATCH(S229,$D$3:$D$100)+1)))</f>
        <v>2040</v>
      </c>
      <c r="V229">
        <f t="shared" si="138"/>
        <v>4.5720000000000003E-5</v>
      </c>
      <c r="W229">
        <f t="shared" si="139"/>
        <v>4.5720000000000003E-5</v>
      </c>
      <c r="X229">
        <f t="shared" si="140"/>
        <v>4.5720000000000003E-5</v>
      </c>
      <c r="Y229" s="38">
        <f t="shared" si="141"/>
        <v>0.24117300000000003</v>
      </c>
      <c r="Z229">
        <f t="shared" si="128"/>
        <v>0</v>
      </c>
      <c r="AE229">
        <f t="shared" si="164"/>
        <v>2239</v>
      </c>
      <c r="AF229">
        <f t="shared" si="142"/>
        <v>2040</v>
      </c>
      <c r="AG229" cm="1">
        <f t="array" ref="AG229">IF(AF229&gt;=MAX($D$3:$D$100),MAX($D$3:$D$100),IF(AE229&lt;$D$3,$D$3,INDEX($D$3:$D$100,MATCH(AE229,$D$3:$D$100)+1)))</f>
        <v>2040</v>
      </c>
      <c r="AH229">
        <f t="shared" si="143"/>
        <v>4.572E-4</v>
      </c>
      <c r="AI229">
        <f t="shared" si="144"/>
        <v>4.572E-4</v>
      </c>
      <c r="AJ229">
        <f t="shared" si="145"/>
        <v>4.572E-4</v>
      </c>
      <c r="AK229" s="38">
        <f t="shared" si="146"/>
        <v>2.4117299999999999</v>
      </c>
      <c r="AL229">
        <f t="shared" si="129"/>
        <v>0</v>
      </c>
      <c r="AQ229">
        <f t="shared" si="165"/>
        <v>2239</v>
      </c>
      <c r="AR229">
        <f t="shared" si="147"/>
        <v>2040</v>
      </c>
      <c r="AS229" cm="1">
        <f t="array" ref="AS229">IF(AR229&gt;=MAX($D$3:$D$100),MAX($D$3:$D$100),IF(AQ229&lt;$D$3,$D$3,INDEX($D$3:$D$100,MATCH(AQ229,$D$3:$D$100)+1)))</f>
        <v>2040</v>
      </c>
      <c r="AT229">
        <f t="shared" si="148"/>
        <v>9.6840000000000001E-5</v>
      </c>
      <c r="AU229">
        <f t="shared" si="149"/>
        <v>9.6840000000000001E-5</v>
      </c>
      <c r="AV229">
        <f t="shared" si="150"/>
        <v>9.6840000000000001E-5</v>
      </c>
      <c r="AW229" s="38">
        <f t="shared" si="151"/>
        <v>0.51083100000000004</v>
      </c>
      <c r="AX229">
        <f t="shared" si="130"/>
        <v>0</v>
      </c>
      <c r="BA229" s="1" t="str" cm="1">
        <f t="array" ref="BA229">IF(INDEX(Utilities!229:229,$B$15 + 5)="","",INDEX(Utilities!229:229,$B$15 + 5))</f>
        <v/>
      </c>
      <c r="BC229">
        <f t="shared" si="166"/>
        <v>2239</v>
      </c>
      <c r="BD229">
        <f t="shared" si="152"/>
        <v>2040</v>
      </c>
      <c r="BE229" cm="1">
        <f t="array" ref="BE229">IF(BD229&gt;=MAX($D$3:$D$100),MAX($D$3:$D$100),IF(BC229&lt;$D$3,$D$3,INDEX($D$3:$D$100,MATCH(BC229,$D$3:$D$100)+1)))</f>
        <v>2040</v>
      </c>
      <c r="BF229">
        <f t="shared" si="153"/>
        <v>0.61919999999999997</v>
      </c>
      <c r="BG229">
        <f t="shared" si="154"/>
        <v>0.61919999999999997</v>
      </c>
      <c r="BH229">
        <f t="shared" si="155"/>
        <v>0.61919999999999997</v>
      </c>
      <c r="BI229" s="38">
        <f t="shared" si="156"/>
        <v>3266.2799999999997</v>
      </c>
      <c r="BJ229">
        <f t="shared" si="131"/>
        <v>0</v>
      </c>
      <c r="BL229" s="1" t="str" cm="1">
        <f t="array" ref="BL229">IF(INDEX(Utilities!229:229,$B$15)="","",INDEX(Utilities!229:229,$B$15))</f>
        <v/>
      </c>
      <c r="BM229" s="1" t="str" cm="1">
        <f t="array" ref="BM229">IF(INDEX(Utilities!229:229,$B$15 + 6)="","",INDEX(Utilities!229:229,$B$15 + 6))</f>
        <v/>
      </c>
      <c r="BO229">
        <f t="shared" si="167"/>
        <v>2239</v>
      </c>
      <c r="BP229">
        <f t="shared" si="157"/>
        <v>2040</v>
      </c>
      <c r="BQ229" cm="1">
        <f t="array" ref="BQ229">IF(BP229&gt;=MAX($D$3:$D$100),MAX($D$3:$D$100),IF(BO229&lt;$D$3,$D$3,INDEX($D$3:$D$100,MATCH(BO229,$D$3:$D$100)+1)))</f>
        <v>2040</v>
      </c>
      <c r="BR229">
        <f t="shared" si="158"/>
        <v>4.5396000000000001</v>
      </c>
      <c r="BS229">
        <f t="shared" si="159"/>
        <v>4.5396000000000001</v>
      </c>
      <c r="BT229">
        <f t="shared" si="160"/>
        <v>4.5396000000000001</v>
      </c>
      <c r="BU229" s="38">
        <f t="shared" si="161"/>
        <v>23946.39</v>
      </c>
      <c r="BV229">
        <f t="shared" si="132"/>
        <v>0</v>
      </c>
    </row>
    <row r="230" spans="7:74" x14ac:dyDescent="0.25">
      <c r="G230">
        <f t="shared" si="162"/>
        <v>2240</v>
      </c>
      <c r="H230">
        <f t="shared" si="133"/>
        <v>2040</v>
      </c>
      <c r="I230" cm="1">
        <f t="array" ref="I230">IF(H230&gt;=MAX($D$3:$D$100),MAX($D$3:$D$100),IF(G230&lt;$D$3,$D$3,INDEX($D$3:$D$100,MATCH(G230,$D$3:$D$100)+1)))</f>
        <v>2040</v>
      </c>
      <c r="J230">
        <f t="shared" si="134"/>
        <v>6.8040000000000003E-2</v>
      </c>
      <c r="K230">
        <f t="shared" si="135"/>
        <v>6.8040000000000003E-2</v>
      </c>
      <c r="L230">
        <f t="shared" si="136"/>
        <v>6.8040000000000003E-2</v>
      </c>
      <c r="M230" s="38">
        <f t="shared" si="126"/>
        <v>358.911</v>
      </c>
      <c r="N230">
        <f t="shared" si="127"/>
        <v>0</v>
      </c>
      <c r="P230" s="1" t="str" cm="1">
        <f t="array" ref="P230">IF(INDEX(Utilities!230:230,$B$15)="","",INDEX(Utilities!230:230,$B$15))</f>
        <v/>
      </c>
      <c r="Q230" s="1" t="str" cm="1">
        <f t="array" ref="Q230">IF(INDEX(Utilities!230:230,$B$15 + 2)="","",INDEX(Utilities!230:230,$B$15 + 2))</f>
        <v/>
      </c>
      <c r="S230">
        <f t="shared" si="163"/>
        <v>2240</v>
      </c>
      <c r="T230">
        <f t="shared" si="137"/>
        <v>2040</v>
      </c>
      <c r="U230" cm="1">
        <f t="array" ref="U230">IF(T230&gt;=MAX($D$3:$D$100),MAX($D$3:$D$100),IF(S230&lt;$D$3,$D$3,INDEX($D$3:$D$100,MATCH(S230,$D$3:$D$100)+1)))</f>
        <v>2040</v>
      </c>
      <c r="V230">
        <f t="shared" si="138"/>
        <v>4.5720000000000003E-5</v>
      </c>
      <c r="W230">
        <f t="shared" si="139"/>
        <v>4.5720000000000003E-5</v>
      </c>
      <c r="X230">
        <f t="shared" si="140"/>
        <v>4.5720000000000003E-5</v>
      </c>
      <c r="Y230" s="38">
        <f t="shared" si="141"/>
        <v>0.24117300000000003</v>
      </c>
      <c r="Z230">
        <f t="shared" si="128"/>
        <v>0</v>
      </c>
      <c r="AE230">
        <f t="shared" si="164"/>
        <v>2240</v>
      </c>
      <c r="AF230">
        <f t="shared" si="142"/>
        <v>2040</v>
      </c>
      <c r="AG230" cm="1">
        <f t="array" ref="AG230">IF(AF230&gt;=MAX($D$3:$D$100),MAX($D$3:$D$100),IF(AE230&lt;$D$3,$D$3,INDEX($D$3:$D$100,MATCH(AE230,$D$3:$D$100)+1)))</f>
        <v>2040</v>
      </c>
      <c r="AH230">
        <f t="shared" si="143"/>
        <v>4.572E-4</v>
      </c>
      <c r="AI230">
        <f t="shared" si="144"/>
        <v>4.572E-4</v>
      </c>
      <c r="AJ230">
        <f t="shared" si="145"/>
        <v>4.572E-4</v>
      </c>
      <c r="AK230" s="38">
        <f t="shared" si="146"/>
        <v>2.4117299999999999</v>
      </c>
      <c r="AL230">
        <f t="shared" si="129"/>
        <v>0</v>
      </c>
      <c r="AQ230">
        <f t="shared" si="165"/>
        <v>2240</v>
      </c>
      <c r="AR230">
        <f t="shared" si="147"/>
        <v>2040</v>
      </c>
      <c r="AS230" cm="1">
        <f t="array" ref="AS230">IF(AR230&gt;=MAX($D$3:$D$100),MAX($D$3:$D$100),IF(AQ230&lt;$D$3,$D$3,INDEX($D$3:$D$100,MATCH(AQ230,$D$3:$D$100)+1)))</f>
        <v>2040</v>
      </c>
      <c r="AT230">
        <f t="shared" si="148"/>
        <v>9.6840000000000001E-5</v>
      </c>
      <c r="AU230">
        <f t="shared" si="149"/>
        <v>9.6840000000000001E-5</v>
      </c>
      <c r="AV230">
        <f t="shared" si="150"/>
        <v>9.6840000000000001E-5</v>
      </c>
      <c r="AW230" s="38">
        <f t="shared" si="151"/>
        <v>0.51083100000000004</v>
      </c>
      <c r="AX230">
        <f t="shared" si="130"/>
        <v>0</v>
      </c>
      <c r="BA230" s="1" t="str" cm="1">
        <f t="array" ref="BA230">IF(INDEX(Utilities!230:230,$B$15 + 5)="","",INDEX(Utilities!230:230,$B$15 + 5))</f>
        <v/>
      </c>
      <c r="BC230">
        <f t="shared" si="166"/>
        <v>2240</v>
      </c>
      <c r="BD230">
        <f t="shared" si="152"/>
        <v>2040</v>
      </c>
      <c r="BE230" cm="1">
        <f t="array" ref="BE230">IF(BD230&gt;=MAX($D$3:$D$100),MAX($D$3:$D$100),IF(BC230&lt;$D$3,$D$3,INDEX($D$3:$D$100,MATCH(BC230,$D$3:$D$100)+1)))</f>
        <v>2040</v>
      </c>
      <c r="BF230">
        <f t="shared" si="153"/>
        <v>0.61919999999999997</v>
      </c>
      <c r="BG230">
        <f t="shared" si="154"/>
        <v>0.61919999999999997</v>
      </c>
      <c r="BH230">
        <f t="shared" si="155"/>
        <v>0.61919999999999997</v>
      </c>
      <c r="BI230" s="38">
        <f t="shared" si="156"/>
        <v>3266.2799999999997</v>
      </c>
      <c r="BJ230">
        <f t="shared" si="131"/>
        <v>0</v>
      </c>
      <c r="BL230" s="1" t="str" cm="1">
        <f t="array" ref="BL230">IF(INDEX(Utilities!230:230,$B$15)="","",INDEX(Utilities!230:230,$B$15))</f>
        <v/>
      </c>
      <c r="BM230" s="1" t="str" cm="1">
        <f t="array" ref="BM230">IF(INDEX(Utilities!230:230,$B$15 + 6)="","",INDEX(Utilities!230:230,$B$15 + 6))</f>
        <v/>
      </c>
      <c r="BO230">
        <f t="shared" si="167"/>
        <v>2240</v>
      </c>
      <c r="BP230">
        <f t="shared" si="157"/>
        <v>2040</v>
      </c>
      <c r="BQ230" cm="1">
        <f t="array" ref="BQ230">IF(BP230&gt;=MAX($D$3:$D$100),MAX($D$3:$D$100),IF(BO230&lt;$D$3,$D$3,INDEX($D$3:$D$100,MATCH(BO230,$D$3:$D$100)+1)))</f>
        <v>2040</v>
      </c>
      <c r="BR230">
        <f t="shared" si="158"/>
        <v>4.5396000000000001</v>
      </c>
      <c r="BS230">
        <f t="shared" si="159"/>
        <v>4.5396000000000001</v>
      </c>
      <c r="BT230">
        <f t="shared" si="160"/>
        <v>4.5396000000000001</v>
      </c>
      <c r="BU230" s="38">
        <f t="shared" si="161"/>
        <v>23946.39</v>
      </c>
      <c r="BV230">
        <f t="shared" si="132"/>
        <v>0</v>
      </c>
    </row>
    <row r="231" spans="7:74" x14ac:dyDescent="0.25">
      <c r="G231">
        <f t="shared" si="162"/>
        <v>2241</v>
      </c>
      <c r="H231">
        <f t="shared" si="133"/>
        <v>2040</v>
      </c>
      <c r="I231" cm="1">
        <f t="array" ref="I231">IF(H231&gt;=MAX($D$3:$D$100),MAX($D$3:$D$100),IF(G231&lt;$D$3,$D$3,INDEX($D$3:$D$100,MATCH(G231,$D$3:$D$100)+1)))</f>
        <v>2040</v>
      </c>
      <c r="J231">
        <f t="shared" si="134"/>
        <v>6.8040000000000003E-2</v>
      </c>
      <c r="K231">
        <f t="shared" si="135"/>
        <v>6.8040000000000003E-2</v>
      </c>
      <c r="L231">
        <f t="shared" si="136"/>
        <v>6.8040000000000003E-2</v>
      </c>
      <c r="M231" s="38">
        <f t="shared" si="126"/>
        <v>358.911</v>
      </c>
      <c r="N231">
        <f t="shared" si="127"/>
        <v>0</v>
      </c>
      <c r="P231" s="1" t="str" cm="1">
        <f t="array" ref="P231">IF(INDEX(Utilities!231:231,$B$15)="","",INDEX(Utilities!231:231,$B$15))</f>
        <v/>
      </c>
      <c r="Q231" s="1" t="str" cm="1">
        <f t="array" ref="Q231">IF(INDEX(Utilities!231:231,$B$15 + 2)="","",INDEX(Utilities!231:231,$B$15 + 2))</f>
        <v/>
      </c>
      <c r="S231">
        <f t="shared" si="163"/>
        <v>2241</v>
      </c>
      <c r="T231">
        <f t="shared" si="137"/>
        <v>2040</v>
      </c>
      <c r="U231" cm="1">
        <f t="array" ref="U231">IF(T231&gt;=MAX($D$3:$D$100),MAX($D$3:$D$100),IF(S231&lt;$D$3,$D$3,INDEX($D$3:$D$100,MATCH(S231,$D$3:$D$100)+1)))</f>
        <v>2040</v>
      </c>
      <c r="V231">
        <f t="shared" si="138"/>
        <v>4.5720000000000003E-5</v>
      </c>
      <c r="W231">
        <f t="shared" si="139"/>
        <v>4.5720000000000003E-5</v>
      </c>
      <c r="X231">
        <f t="shared" si="140"/>
        <v>4.5720000000000003E-5</v>
      </c>
      <c r="Y231" s="38">
        <f t="shared" si="141"/>
        <v>0.24117300000000003</v>
      </c>
      <c r="Z231">
        <f t="shared" si="128"/>
        <v>0</v>
      </c>
      <c r="AE231">
        <f t="shared" si="164"/>
        <v>2241</v>
      </c>
      <c r="AF231">
        <f t="shared" si="142"/>
        <v>2040</v>
      </c>
      <c r="AG231" cm="1">
        <f t="array" ref="AG231">IF(AF231&gt;=MAX($D$3:$D$100),MAX($D$3:$D$100),IF(AE231&lt;$D$3,$D$3,INDEX($D$3:$D$100,MATCH(AE231,$D$3:$D$100)+1)))</f>
        <v>2040</v>
      </c>
      <c r="AH231">
        <f t="shared" si="143"/>
        <v>4.572E-4</v>
      </c>
      <c r="AI231">
        <f t="shared" si="144"/>
        <v>4.572E-4</v>
      </c>
      <c r="AJ231">
        <f t="shared" si="145"/>
        <v>4.572E-4</v>
      </c>
      <c r="AK231" s="38">
        <f t="shared" si="146"/>
        <v>2.4117299999999999</v>
      </c>
      <c r="AL231">
        <f t="shared" si="129"/>
        <v>0</v>
      </c>
      <c r="AQ231">
        <f t="shared" si="165"/>
        <v>2241</v>
      </c>
      <c r="AR231">
        <f t="shared" si="147"/>
        <v>2040</v>
      </c>
      <c r="AS231" cm="1">
        <f t="array" ref="AS231">IF(AR231&gt;=MAX($D$3:$D$100),MAX($D$3:$D$100),IF(AQ231&lt;$D$3,$D$3,INDEX($D$3:$D$100,MATCH(AQ231,$D$3:$D$100)+1)))</f>
        <v>2040</v>
      </c>
      <c r="AT231">
        <f t="shared" si="148"/>
        <v>9.6840000000000001E-5</v>
      </c>
      <c r="AU231">
        <f t="shared" si="149"/>
        <v>9.6840000000000001E-5</v>
      </c>
      <c r="AV231">
        <f t="shared" si="150"/>
        <v>9.6840000000000001E-5</v>
      </c>
      <c r="AW231" s="38">
        <f t="shared" si="151"/>
        <v>0.51083100000000004</v>
      </c>
      <c r="AX231">
        <f t="shared" si="130"/>
        <v>0</v>
      </c>
      <c r="BA231" s="1" t="str" cm="1">
        <f t="array" ref="BA231">IF(INDEX(Utilities!231:231,$B$15 + 5)="","",INDEX(Utilities!231:231,$B$15 + 5))</f>
        <v/>
      </c>
      <c r="BC231">
        <f t="shared" si="166"/>
        <v>2241</v>
      </c>
      <c r="BD231">
        <f t="shared" si="152"/>
        <v>2040</v>
      </c>
      <c r="BE231" cm="1">
        <f t="array" ref="BE231">IF(BD231&gt;=MAX($D$3:$D$100),MAX($D$3:$D$100),IF(BC231&lt;$D$3,$D$3,INDEX($D$3:$D$100,MATCH(BC231,$D$3:$D$100)+1)))</f>
        <v>2040</v>
      </c>
      <c r="BF231">
        <f t="shared" si="153"/>
        <v>0.61919999999999997</v>
      </c>
      <c r="BG231">
        <f t="shared" si="154"/>
        <v>0.61919999999999997</v>
      </c>
      <c r="BH231">
        <f t="shared" si="155"/>
        <v>0.61919999999999997</v>
      </c>
      <c r="BI231" s="38">
        <f t="shared" si="156"/>
        <v>3266.2799999999997</v>
      </c>
      <c r="BJ231">
        <f t="shared" si="131"/>
        <v>0</v>
      </c>
      <c r="BL231" s="1" t="str" cm="1">
        <f t="array" ref="BL231">IF(INDEX(Utilities!231:231,$B$15)="","",INDEX(Utilities!231:231,$B$15))</f>
        <v/>
      </c>
      <c r="BM231" s="1" t="str" cm="1">
        <f t="array" ref="BM231">IF(INDEX(Utilities!231:231,$B$15 + 6)="","",INDEX(Utilities!231:231,$B$15 + 6))</f>
        <v/>
      </c>
      <c r="BO231">
        <f t="shared" si="167"/>
        <v>2241</v>
      </c>
      <c r="BP231">
        <f t="shared" si="157"/>
        <v>2040</v>
      </c>
      <c r="BQ231" cm="1">
        <f t="array" ref="BQ231">IF(BP231&gt;=MAX($D$3:$D$100),MAX($D$3:$D$100),IF(BO231&lt;$D$3,$D$3,INDEX($D$3:$D$100,MATCH(BO231,$D$3:$D$100)+1)))</f>
        <v>2040</v>
      </c>
      <c r="BR231">
        <f t="shared" si="158"/>
        <v>4.5396000000000001</v>
      </c>
      <c r="BS231">
        <f t="shared" si="159"/>
        <v>4.5396000000000001</v>
      </c>
      <c r="BT231">
        <f t="shared" si="160"/>
        <v>4.5396000000000001</v>
      </c>
      <c r="BU231" s="38">
        <f t="shared" si="161"/>
        <v>23946.39</v>
      </c>
      <c r="BV231">
        <f t="shared" si="132"/>
        <v>0</v>
      </c>
    </row>
    <row r="232" spans="7:74" x14ac:dyDescent="0.25">
      <c r="G232">
        <f t="shared" si="162"/>
        <v>2242</v>
      </c>
      <c r="H232">
        <f t="shared" si="133"/>
        <v>2040</v>
      </c>
      <c r="I232" cm="1">
        <f t="array" ref="I232">IF(H232&gt;=MAX($D$3:$D$100),MAX($D$3:$D$100),IF(G232&lt;$D$3,$D$3,INDEX($D$3:$D$100,MATCH(G232,$D$3:$D$100)+1)))</f>
        <v>2040</v>
      </c>
      <c r="J232">
        <f t="shared" si="134"/>
        <v>6.8040000000000003E-2</v>
      </c>
      <c r="K232">
        <f t="shared" si="135"/>
        <v>6.8040000000000003E-2</v>
      </c>
      <c r="L232">
        <f t="shared" si="136"/>
        <v>6.8040000000000003E-2</v>
      </c>
      <c r="M232" s="38">
        <f t="shared" si="126"/>
        <v>358.911</v>
      </c>
      <c r="N232">
        <f t="shared" si="127"/>
        <v>0</v>
      </c>
      <c r="P232" s="1" t="str" cm="1">
        <f t="array" ref="P232">IF(INDEX(Utilities!232:232,$B$15)="","",INDEX(Utilities!232:232,$B$15))</f>
        <v/>
      </c>
      <c r="Q232" s="1" t="str" cm="1">
        <f t="array" ref="Q232">IF(INDEX(Utilities!232:232,$B$15 + 2)="","",INDEX(Utilities!232:232,$B$15 + 2))</f>
        <v/>
      </c>
      <c r="S232">
        <f t="shared" si="163"/>
        <v>2242</v>
      </c>
      <c r="T232">
        <f t="shared" si="137"/>
        <v>2040</v>
      </c>
      <c r="U232" cm="1">
        <f t="array" ref="U232">IF(T232&gt;=MAX($D$3:$D$100),MAX($D$3:$D$100),IF(S232&lt;$D$3,$D$3,INDEX($D$3:$D$100,MATCH(S232,$D$3:$D$100)+1)))</f>
        <v>2040</v>
      </c>
      <c r="V232">
        <f t="shared" si="138"/>
        <v>4.5720000000000003E-5</v>
      </c>
      <c r="W232">
        <f t="shared" si="139"/>
        <v>4.5720000000000003E-5</v>
      </c>
      <c r="X232">
        <f t="shared" si="140"/>
        <v>4.5720000000000003E-5</v>
      </c>
      <c r="Y232" s="38">
        <f t="shared" si="141"/>
        <v>0.24117300000000003</v>
      </c>
      <c r="Z232">
        <f t="shared" si="128"/>
        <v>0</v>
      </c>
      <c r="AE232">
        <f t="shared" si="164"/>
        <v>2242</v>
      </c>
      <c r="AF232">
        <f t="shared" si="142"/>
        <v>2040</v>
      </c>
      <c r="AG232" cm="1">
        <f t="array" ref="AG232">IF(AF232&gt;=MAX($D$3:$D$100),MAX($D$3:$D$100),IF(AE232&lt;$D$3,$D$3,INDEX($D$3:$D$100,MATCH(AE232,$D$3:$D$100)+1)))</f>
        <v>2040</v>
      </c>
      <c r="AH232">
        <f t="shared" si="143"/>
        <v>4.572E-4</v>
      </c>
      <c r="AI232">
        <f t="shared" si="144"/>
        <v>4.572E-4</v>
      </c>
      <c r="AJ232">
        <f t="shared" si="145"/>
        <v>4.572E-4</v>
      </c>
      <c r="AK232" s="38">
        <f t="shared" si="146"/>
        <v>2.4117299999999999</v>
      </c>
      <c r="AL232">
        <f t="shared" si="129"/>
        <v>0</v>
      </c>
      <c r="AQ232">
        <f t="shared" si="165"/>
        <v>2242</v>
      </c>
      <c r="AR232">
        <f t="shared" si="147"/>
        <v>2040</v>
      </c>
      <c r="AS232" cm="1">
        <f t="array" ref="AS232">IF(AR232&gt;=MAX($D$3:$D$100),MAX($D$3:$D$100),IF(AQ232&lt;$D$3,$D$3,INDEX($D$3:$D$100,MATCH(AQ232,$D$3:$D$100)+1)))</f>
        <v>2040</v>
      </c>
      <c r="AT232">
        <f t="shared" si="148"/>
        <v>9.6840000000000001E-5</v>
      </c>
      <c r="AU232">
        <f t="shared" si="149"/>
        <v>9.6840000000000001E-5</v>
      </c>
      <c r="AV232">
        <f t="shared" si="150"/>
        <v>9.6840000000000001E-5</v>
      </c>
      <c r="AW232" s="38">
        <f t="shared" si="151"/>
        <v>0.51083100000000004</v>
      </c>
      <c r="AX232">
        <f t="shared" si="130"/>
        <v>0</v>
      </c>
      <c r="BA232" s="1" t="str" cm="1">
        <f t="array" ref="BA232">IF(INDEX(Utilities!232:232,$B$15 + 5)="","",INDEX(Utilities!232:232,$B$15 + 5))</f>
        <v/>
      </c>
      <c r="BC232">
        <f t="shared" si="166"/>
        <v>2242</v>
      </c>
      <c r="BD232">
        <f t="shared" si="152"/>
        <v>2040</v>
      </c>
      <c r="BE232" cm="1">
        <f t="array" ref="BE232">IF(BD232&gt;=MAX($D$3:$D$100),MAX($D$3:$D$100),IF(BC232&lt;$D$3,$D$3,INDEX($D$3:$D$100,MATCH(BC232,$D$3:$D$100)+1)))</f>
        <v>2040</v>
      </c>
      <c r="BF232">
        <f t="shared" si="153"/>
        <v>0.61919999999999997</v>
      </c>
      <c r="BG232">
        <f t="shared" si="154"/>
        <v>0.61919999999999997</v>
      </c>
      <c r="BH232">
        <f t="shared" si="155"/>
        <v>0.61919999999999997</v>
      </c>
      <c r="BI232" s="38">
        <f t="shared" si="156"/>
        <v>3266.2799999999997</v>
      </c>
      <c r="BJ232">
        <f t="shared" si="131"/>
        <v>0</v>
      </c>
      <c r="BL232" s="1" t="str" cm="1">
        <f t="array" ref="BL232">IF(INDEX(Utilities!232:232,$B$15)="","",INDEX(Utilities!232:232,$B$15))</f>
        <v/>
      </c>
      <c r="BM232" s="1" t="str" cm="1">
        <f t="array" ref="BM232">IF(INDEX(Utilities!232:232,$B$15 + 6)="","",INDEX(Utilities!232:232,$B$15 + 6))</f>
        <v/>
      </c>
      <c r="BO232">
        <f t="shared" si="167"/>
        <v>2242</v>
      </c>
      <c r="BP232">
        <f t="shared" si="157"/>
        <v>2040</v>
      </c>
      <c r="BQ232" cm="1">
        <f t="array" ref="BQ232">IF(BP232&gt;=MAX($D$3:$D$100),MAX($D$3:$D$100),IF(BO232&lt;$D$3,$D$3,INDEX($D$3:$D$100,MATCH(BO232,$D$3:$D$100)+1)))</f>
        <v>2040</v>
      </c>
      <c r="BR232">
        <f t="shared" si="158"/>
        <v>4.5396000000000001</v>
      </c>
      <c r="BS232">
        <f t="shared" si="159"/>
        <v>4.5396000000000001</v>
      </c>
      <c r="BT232">
        <f t="shared" si="160"/>
        <v>4.5396000000000001</v>
      </c>
      <c r="BU232" s="38">
        <f t="shared" si="161"/>
        <v>23946.39</v>
      </c>
      <c r="BV232">
        <f t="shared" si="132"/>
        <v>0</v>
      </c>
    </row>
    <row r="233" spans="7:74" x14ac:dyDescent="0.25">
      <c r="G233">
        <f t="shared" si="162"/>
        <v>2243</v>
      </c>
      <c r="H233">
        <f t="shared" si="133"/>
        <v>2040</v>
      </c>
      <c r="I233" cm="1">
        <f t="array" ref="I233">IF(H233&gt;=MAX($D$3:$D$100),MAX($D$3:$D$100),IF(G233&lt;$D$3,$D$3,INDEX($D$3:$D$100,MATCH(G233,$D$3:$D$100)+1)))</f>
        <v>2040</v>
      </c>
      <c r="J233">
        <f t="shared" si="134"/>
        <v>6.8040000000000003E-2</v>
      </c>
      <c r="K233">
        <f t="shared" si="135"/>
        <v>6.8040000000000003E-2</v>
      </c>
      <c r="L233">
        <f t="shared" si="136"/>
        <v>6.8040000000000003E-2</v>
      </c>
      <c r="M233" s="38">
        <f t="shared" si="126"/>
        <v>358.911</v>
      </c>
      <c r="N233">
        <f t="shared" si="127"/>
        <v>0</v>
      </c>
      <c r="P233" s="1" t="str" cm="1">
        <f t="array" ref="P233">IF(INDEX(Utilities!233:233,$B$15)="","",INDEX(Utilities!233:233,$B$15))</f>
        <v/>
      </c>
      <c r="Q233" s="1" t="str" cm="1">
        <f t="array" ref="Q233">IF(INDEX(Utilities!233:233,$B$15 + 2)="","",INDEX(Utilities!233:233,$B$15 + 2))</f>
        <v/>
      </c>
      <c r="S233">
        <f t="shared" si="163"/>
        <v>2243</v>
      </c>
      <c r="T233">
        <f t="shared" si="137"/>
        <v>2040</v>
      </c>
      <c r="U233" cm="1">
        <f t="array" ref="U233">IF(T233&gt;=MAX($D$3:$D$100),MAX($D$3:$D$100),IF(S233&lt;$D$3,$D$3,INDEX($D$3:$D$100,MATCH(S233,$D$3:$D$100)+1)))</f>
        <v>2040</v>
      </c>
      <c r="V233">
        <f t="shared" si="138"/>
        <v>4.5720000000000003E-5</v>
      </c>
      <c r="W233">
        <f t="shared" si="139"/>
        <v>4.5720000000000003E-5</v>
      </c>
      <c r="X233">
        <f t="shared" si="140"/>
        <v>4.5720000000000003E-5</v>
      </c>
      <c r="Y233" s="38">
        <f t="shared" si="141"/>
        <v>0.24117300000000003</v>
      </c>
      <c r="Z233">
        <f t="shared" si="128"/>
        <v>0</v>
      </c>
      <c r="AE233">
        <f t="shared" si="164"/>
        <v>2243</v>
      </c>
      <c r="AF233">
        <f t="shared" si="142"/>
        <v>2040</v>
      </c>
      <c r="AG233" cm="1">
        <f t="array" ref="AG233">IF(AF233&gt;=MAX($D$3:$D$100),MAX($D$3:$D$100),IF(AE233&lt;$D$3,$D$3,INDEX($D$3:$D$100,MATCH(AE233,$D$3:$D$100)+1)))</f>
        <v>2040</v>
      </c>
      <c r="AH233">
        <f t="shared" si="143"/>
        <v>4.572E-4</v>
      </c>
      <c r="AI233">
        <f t="shared" si="144"/>
        <v>4.572E-4</v>
      </c>
      <c r="AJ233">
        <f t="shared" si="145"/>
        <v>4.572E-4</v>
      </c>
      <c r="AK233" s="38">
        <f t="shared" si="146"/>
        <v>2.4117299999999999</v>
      </c>
      <c r="AL233">
        <f t="shared" si="129"/>
        <v>0</v>
      </c>
      <c r="AQ233">
        <f t="shared" si="165"/>
        <v>2243</v>
      </c>
      <c r="AR233">
        <f t="shared" si="147"/>
        <v>2040</v>
      </c>
      <c r="AS233" cm="1">
        <f t="array" ref="AS233">IF(AR233&gt;=MAX($D$3:$D$100),MAX($D$3:$D$100),IF(AQ233&lt;$D$3,$D$3,INDEX($D$3:$D$100,MATCH(AQ233,$D$3:$D$100)+1)))</f>
        <v>2040</v>
      </c>
      <c r="AT233">
        <f t="shared" si="148"/>
        <v>9.6840000000000001E-5</v>
      </c>
      <c r="AU233">
        <f t="shared" si="149"/>
        <v>9.6840000000000001E-5</v>
      </c>
      <c r="AV233">
        <f t="shared" si="150"/>
        <v>9.6840000000000001E-5</v>
      </c>
      <c r="AW233" s="38">
        <f t="shared" si="151"/>
        <v>0.51083100000000004</v>
      </c>
      <c r="AX233">
        <f t="shared" si="130"/>
        <v>0</v>
      </c>
      <c r="BA233" s="1" t="str" cm="1">
        <f t="array" ref="BA233">IF(INDEX(Utilities!233:233,$B$15 + 5)="","",INDEX(Utilities!233:233,$B$15 + 5))</f>
        <v/>
      </c>
      <c r="BC233">
        <f t="shared" si="166"/>
        <v>2243</v>
      </c>
      <c r="BD233">
        <f t="shared" si="152"/>
        <v>2040</v>
      </c>
      <c r="BE233" cm="1">
        <f t="array" ref="BE233">IF(BD233&gt;=MAX($D$3:$D$100),MAX($D$3:$D$100),IF(BC233&lt;$D$3,$D$3,INDEX($D$3:$D$100,MATCH(BC233,$D$3:$D$100)+1)))</f>
        <v>2040</v>
      </c>
      <c r="BF233">
        <f t="shared" si="153"/>
        <v>0.61919999999999997</v>
      </c>
      <c r="BG233">
        <f t="shared" si="154"/>
        <v>0.61919999999999997</v>
      </c>
      <c r="BH233">
        <f t="shared" si="155"/>
        <v>0.61919999999999997</v>
      </c>
      <c r="BI233" s="38">
        <f t="shared" si="156"/>
        <v>3266.2799999999997</v>
      </c>
      <c r="BJ233">
        <f t="shared" si="131"/>
        <v>0</v>
      </c>
      <c r="BL233" s="1" t="str" cm="1">
        <f t="array" ref="BL233">IF(INDEX(Utilities!233:233,$B$15)="","",INDEX(Utilities!233:233,$B$15))</f>
        <v/>
      </c>
      <c r="BM233" s="1" t="str" cm="1">
        <f t="array" ref="BM233">IF(INDEX(Utilities!233:233,$B$15 + 6)="","",INDEX(Utilities!233:233,$B$15 + 6))</f>
        <v/>
      </c>
      <c r="BO233">
        <f t="shared" si="167"/>
        <v>2243</v>
      </c>
      <c r="BP233">
        <f t="shared" si="157"/>
        <v>2040</v>
      </c>
      <c r="BQ233" cm="1">
        <f t="array" ref="BQ233">IF(BP233&gt;=MAX($D$3:$D$100),MAX($D$3:$D$100),IF(BO233&lt;$D$3,$D$3,INDEX($D$3:$D$100,MATCH(BO233,$D$3:$D$100)+1)))</f>
        <v>2040</v>
      </c>
      <c r="BR233">
        <f t="shared" si="158"/>
        <v>4.5396000000000001</v>
      </c>
      <c r="BS233">
        <f t="shared" si="159"/>
        <v>4.5396000000000001</v>
      </c>
      <c r="BT233">
        <f t="shared" si="160"/>
        <v>4.5396000000000001</v>
      </c>
      <c r="BU233" s="38">
        <f t="shared" si="161"/>
        <v>23946.39</v>
      </c>
      <c r="BV233">
        <f t="shared" si="132"/>
        <v>0</v>
      </c>
    </row>
    <row r="234" spans="7:74" x14ac:dyDescent="0.25">
      <c r="G234">
        <f t="shared" si="162"/>
        <v>2244</v>
      </c>
      <c r="H234">
        <f t="shared" si="133"/>
        <v>2040</v>
      </c>
      <c r="I234" cm="1">
        <f t="array" ref="I234">IF(H234&gt;=MAX($D$3:$D$100),MAX($D$3:$D$100),IF(G234&lt;$D$3,$D$3,INDEX($D$3:$D$100,MATCH(G234,$D$3:$D$100)+1)))</f>
        <v>2040</v>
      </c>
      <c r="J234">
        <f t="shared" si="134"/>
        <v>6.8040000000000003E-2</v>
      </c>
      <c r="K234">
        <f t="shared" si="135"/>
        <v>6.8040000000000003E-2</v>
      </c>
      <c r="L234">
        <f t="shared" si="136"/>
        <v>6.8040000000000003E-2</v>
      </c>
      <c r="M234" s="38">
        <f t="shared" si="126"/>
        <v>358.911</v>
      </c>
      <c r="N234">
        <f t="shared" si="127"/>
        <v>0</v>
      </c>
      <c r="P234" s="1" t="str" cm="1">
        <f t="array" ref="P234">IF(INDEX(Utilities!234:234,$B$15)="","",INDEX(Utilities!234:234,$B$15))</f>
        <v/>
      </c>
      <c r="Q234" s="1" t="str" cm="1">
        <f t="array" ref="Q234">IF(INDEX(Utilities!234:234,$B$15 + 2)="","",INDEX(Utilities!234:234,$B$15 + 2))</f>
        <v/>
      </c>
      <c r="S234">
        <f t="shared" si="163"/>
        <v>2244</v>
      </c>
      <c r="T234">
        <f t="shared" si="137"/>
        <v>2040</v>
      </c>
      <c r="U234" cm="1">
        <f t="array" ref="U234">IF(T234&gt;=MAX($D$3:$D$100),MAX($D$3:$D$100),IF(S234&lt;$D$3,$D$3,INDEX($D$3:$D$100,MATCH(S234,$D$3:$D$100)+1)))</f>
        <v>2040</v>
      </c>
      <c r="V234">
        <f t="shared" si="138"/>
        <v>4.5720000000000003E-5</v>
      </c>
      <c r="W234">
        <f t="shared" si="139"/>
        <v>4.5720000000000003E-5</v>
      </c>
      <c r="X234">
        <f t="shared" si="140"/>
        <v>4.5720000000000003E-5</v>
      </c>
      <c r="Y234" s="38">
        <f t="shared" si="141"/>
        <v>0.24117300000000003</v>
      </c>
      <c r="Z234">
        <f t="shared" si="128"/>
        <v>0</v>
      </c>
      <c r="AE234">
        <f t="shared" si="164"/>
        <v>2244</v>
      </c>
      <c r="AF234">
        <f t="shared" si="142"/>
        <v>2040</v>
      </c>
      <c r="AG234" cm="1">
        <f t="array" ref="AG234">IF(AF234&gt;=MAX($D$3:$D$100),MAX($D$3:$D$100),IF(AE234&lt;$D$3,$D$3,INDEX($D$3:$D$100,MATCH(AE234,$D$3:$D$100)+1)))</f>
        <v>2040</v>
      </c>
      <c r="AH234">
        <f t="shared" si="143"/>
        <v>4.572E-4</v>
      </c>
      <c r="AI234">
        <f t="shared" si="144"/>
        <v>4.572E-4</v>
      </c>
      <c r="AJ234">
        <f t="shared" si="145"/>
        <v>4.572E-4</v>
      </c>
      <c r="AK234" s="38">
        <f t="shared" si="146"/>
        <v>2.4117299999999999</v>
      </c>
      <c r="AL234">
        <f t="shared" si="129"/>
        <v>0</v>
      </c>
      <c r="AQ234">
        <f t="shared" si="165"/>
        <v>2244</v>
      </c>
      <c r="AR234">
        <f t="shared" si="147"/>
        <v>2040</v>
      </c>
      <c r="AS234" cm="1">
        <f t="array" ref="AS234">IF(AR234&gt;=MAX($D$3:$D$100),MAX($D$3:$D$100),IF(AQ234&lt;$D$3,$D$3,INDEX($D$3:$D$100,MATCH(AQ234,$D$3:$D$100)+1)))</f>
        <v>2040</v>
      </c>
      <c r="AT234">
        <f t="shared" si="148"/>
        <v>9.6840000000000001E-5</v>
      </c>
      <c r="AU234">
        <f t="shared" si="149"/>
        <v>9.6840000000000001E-5</v>
      </c>
      <c r="AV234">
        <f t="shared" si="150"/>
        <v>9.6840000000000001E-5</v>
      </c>
      <c r="AW234" s="38">
        <f t="shared" si="151"/>
        <v>0.51083100000000004</v>
      </c>
      <c r="AX234">
        <f t="shared" si="130"/>
        <v>0</v>
      </c>
      <c r="BA234" s="1" t="str" cm="1">
        <f t="array" ref="BA234">IF(INDEX(Utilities!234:234,$B$15 + 5)="","",INDEX(Utilities!234:234,$B$15 + 5))</f>
        <v/>
      </c>
      <c r="BC234">
        <f t="shared" si="166"/>
        <v>2244</v>
      </c>
      <c r="BD234">
        <f t="shared" si="152"/>
        <v>2040</v>
      </c>
      <c r="BE234" cm="1">
        <f t="array" ref="BE234">IF(BD234&gt;=MAX($D$3:$D$100),MAX($D$3:$D$100),IF(BC234&lt;$D$3,$D$3,INDEX($D$3:$D$100,MATCH(BC234,$D$3:$D$100)+1)))</f>
        <v>2040</v>
      </c>
      <c r="BF234">
        <f t="shared" si="153"/>
        <v>0.61919999999999997</v>
      </c>
      <c r="BG234">
        <f t="shared" si="154"/>
        <v>0.61919999999999997</v>
      </c>
      <c r="BH234">
        <f t="shared" si="155"/>
        <v>0.61919999999999997</v>
      </c>
      <c r="BI234" s="38">
        <f t="shared" si="156"/>
        <v>3266.2799999999997</v>
      </c>
      <c r="BJ234">
        <f t="shared" si="131"/>
        <v>0</v>
      </c>
      <c r="BL234" s="1" t="str" cm="1">
        <f t="array" ref="BL234">IF(INDEX(Utilities!234:234,$B$15)="","",INDEX(Utilities!234:234,$B$15))</f>
        <v/>
      </c>
      <c r="BM234" s="1" t="str" cm="1">
        <f t="array" ref="BM234">IF(INDEX(Utilities!234:234,$B$15 + 6)="","",INDEX(Utilities!234:234,$B$15 + 6))</f>
        <v/>
      </c>
      <c r="BO234">
        <f t="shared" si="167"/>
        <v>2244</v>
      </c>
      <c r="BP234">
        <f t="shared" si="157"/>
        <v>2040</v>
      </c>
      <c r="BQ234" cm="1">
        <f t="array" ref="BQ234">IF(BP234&gt;=MAX($D$3:$D$100),MAX($D$3:$D$100),IF(BO234&lt;$D$3,$D$3,INDEX($D$3:$D$100,MATCH(BO234,$D$3:$D$100)+1)))</f>
        <v>2040</v>
      </c>
      <c r="BR234">
        <f t="shared" si="158"/>
        <v>4.5396000000000001</v>
      </c>
      <c r="BS234">
        <f t="shared" si="159"/>
        <v>4.5396000000000001</v>
      </c>
      <c r="BT234">
        <f t="shared" si="160"/>
        <v>4.5396000000000001</v>
      </c>
      <c r="BU234" s="38">
        <f t="shared" si="161"/>
        <v>23946.39</v>
      </c>
      <c r="BV234">
        <f t="shared" si="132"/>
        <v>0</v>
      </c>
    </row>
    <row r="235" spans="7:74" x14ac:dyDescent="0.25">
      <c r="G235">
        <f t="shared" si="162"/>
        <v>2245</v>
      </c>
      <c r="H235">
        <f t="shared" si="133"/>
        <v>2040</v>
      </c>
      <c r="I235" cm="1">
        <f t="array" ref="I235">IF(H235&gt;=MAX($D$3:$D$100),MAX($D$3:$D$100),IF(G235&lt;$D$3,$D$3,INDEX($D$3:$D$100,MATCH(G235,$D$3:$D$100)+1)))</f>
        <v>2040</v>
      </c>
      <c r="J235">
        <f t="shared" si="134"/>
        <v>6.8040000000000003E-2</v>
      </c>
      <c r="K235">
        <f t="shared" si="135"/>
        <v>6.8040000000000003E-2</v>
      </c>
      <c r="L235">
        <f t="shared" si="136"/>
        <v>6.8040000000000003E-2</v>
      </c>
      <c r="M235" s="38">
        <f t="shared" si="126"/>
        <v>358.911</v>
      </c>
      <c r="N235">
        <f t="shared" si="127"/>
        <v>0</v>
      </c>
      <c r="P235" s="1" t="str" cm="1">
        <f t="array" ref="P235">IF(INDEX(Utilities!235:235,$B$15)="","",INDEX(Utilities!235:235,$B$15))</f>
        <v/>
      </c>
      <c r="Q235" s="1" t="str" cm="1">
        <f t="array" ref="Q235">IF(INDEX(Utilities!235:235,$B$15 + 2)="","",INDEX(Utilities!235:235,$B$15 + 2))</f>
        <v/>
      </c>
      <c r="S235">
        <f t="shared" si="163"/>
        <v>2245</v>
      </c>
      <c r="T235">
        <f t="shared" si="137"/>
        <v>2040</v>
      </c>
      <c r="U235" cm="1">
        <f t="array" ref="U235">IF(T235&gt;=MAX($D$3:$D$100),MAX($D$3:$D$100),IF(S235&lt;$D$3,$D$3,INDEX($D$3:$D$100,MATCH(S235,$D$3:$D$100)+1)))</f>
        <v>2040</v>
      </c>
      <c r="V235">
        <f t="shared" si="138"/>
        <v>4.5720000000000003E-5</v>
      </c>
      <c r="W235">
        <f t="shared" si="139"/>
        <v>4.5720000000000003E-5</v>
      </c>
      <c r="X235">
        <f t="shared" si="140"/>
        <v>4.5720000000000003E-5</v>
      </c>
      <c r="Y235" s="38">
        <f t="shared" si="141"/>
        <v>0.24117300000000003</v>
      </c>
      <c r="Z235">
        <f t="shared" si="128"/>
        <v>0</v>
      </c>
      <c r="AE235">
        <f t="shared" si="164"/>
        <v>2245</v>
      </c>
      <c r="AF235">
        <f t="shared" si="142"/>
        <v>2040</v>
      </c>
      <c r="AG235" cm="1">
        <f t="array" ref="AG235">IF(AF235&gt;=MAX($D$3:$D$100),MAX($D$3:$D$100),IF(AE235&lt;$D$3,$D$3,INDEX($D$3:$D$100,MATCH(AE235,$D$3:$D$100)+1)))</f>
        <v>2040</v>
      </c>
      <c r="AH235">
        <f t="shared" si="143"/>
        <v>4.572E-4</v>
      </c>
      <c r="AI235">
        <f t="shared" si="144"/>
        <v>4.572E-4</v>
      </c>
      <c r="AJ235">
        <f t="shared" si="145"/>
        <v>4.572E-4</v>
      </c>
      <c r="AK235" s="38">
        <f t="shared" si="146"/>
        <v>2.4117299999999999</v>
      </c>
      <c r="AL235">
        <f t="shared" si="129"/>
        <v>0</v>
      </c>
      <c r="AQ235">
        <f t="shared" si="165"/>
        <v>2245</v>
      </c>
      <c r="AR235">
        <f t="shared" si="147"/>
        <v>2040</v>
      </c>
      <c r="AS235" cm="1">
        <f t="array" ref="AS235">IF(AR235&gt;=MAX($D$3:$D$100),MAX($D$3:$D$100),IF(AQ235&lt;$D$3,$D$3,INDEX($D$3:$D$100,MATCH(AQ235,$D$3:$D$100)+1)))</f>
        <v>2040</v>
      </c>
      <c r="AT235">
        <f t="shared" si="148"/>
        <v>9.6840000000000001E-5</v>
      </c>
      <c r="AU235">
        <f t="shared" si="149"/>
        <v>9.6840000000000001E-5</v>
      </c>
      <c r="AV235">
        <f t="shared" si="150"/>
        <v>9.6840000000000001E-5</v>
      </c>
      <c r="AW235" s="38">
        <f t="shared" si="151"/>
        <v>0.51083100000000004</v>
      </c>
      <c r="AX235">
        <f t="shared" si="130"/>
        <v>0</v>
      </c>
      <c r="BA235" s="1" t="str" cm="1">
        <f t="array" ref="BA235">IF(INDEX(Utilities!235:235,$B$15 + 5)="","",INDEX(Utilities!235:235,$B$15 + 5))</f>
        <v/>
      </c>
      <c r="BC235">
        <f t="shared" si="166"/>
        <v>2245</v>
      </c>
      <c r="BD235">
        <f t="shared" si="152"/>
        <v>2040</v>
      </c>
      <c r="BE235" cm="1">
        <f t="array" ref="BE235">IF(BD235&gt;=MAX($D$3:$D$100),MAX($D$3:$D$100),IF(BC235&lt;$D$3,$D$3,INDEX($D$3:$D$100,MATCH(BC235,$D$3:$D$100)+1)))</f>
        <v>2040</v>
      </c>
      <c r="BF235">
        <f t="shared" si="153"/>
        <v>0.61919999999999997</v>
      </c>
      <c r="BG235">
        <f t="shared" si="154"/>
        <v>0.61919999999999997</v>
      </c>
      <c r="BH235">
        <f t="shared" si="155"/>
        <v>0.61919999999999997</v>
      </c>
      <c r="BI235" s="38">
        <f t="shared" si="156"/>
        <v>3266.2799999999997</v>
      </c>
      <c r="BJ235">
        <f t="shared" si="131"/>
        <v>0</v>
      </c>
      <c r="BL235" s="1" t="str" cm="1">
        <f t="array" ref="BL235">IF(INDEX(Utilities!235:235,$B$15)="","",INDEX(Utilities!235:235,$B$15))</f>
        <v/>
      </c>
      <c r="BM235" s="1" t="str" cm="1">
        <f t="array" ref="BM235">IF(INDEX(Utilities!235:235,$B$15 + 6)="","",INDEX(Utilities!235:235,$B$15 + 6))</f>
        <v/>
      </c>
      <c r="BO235">
        <f t="shared" si="167"/>
        <v>2245</v>
      </c>
      <c r="BP235">
        <f t="shared" si="157"/>
        <v>2040</v>
      </c>
      <c r="BQ235" cm="1">
        <f t="array" ref="BQ235">IF(BP235&gt;=MAX($D$3:$D$100),MAX($D$3:$D$100),IF(BO235&lt;$D$3,$D$3,INDEX($D$3:$D$100,MATCH(BO235,$D$3:$D$100)+1)))</f>
        <v>2040</v>
      </c>
      <c r="BR235">
        <f t="shared" si="158"/>
        <v>4.5396000000000001</v>
      </c>
      <c r="BS235">
        <f t="shared" si="159"/>
        <v>4.5396000000000001</v>
      </c>
      <c r="BT235">
        <f t="shared" si="160"/>
        <v>4.5396000000000001</v>
      </c>
      <c r="BU235" s="38">
        <f t="shared" si="161"/>
        <v>23946.39</v>
      </c>
      <c r="BV235">
        <f t="shared" si="132"/>
        <v>0</v>
      </c>
    </row>
    <row r="236" spans="7:74" x14ac:dyDescent="0.25">
      <c r="G236">
        <f t="shared" si="162"/>
        <v>2246</v>
      </c>
      <c r="H236">
        <f t="shared" si="133"/>
        <v>2040</v>
      </c>
      <c r="I236" cm="1">
        <f t="array" ref="I236">IF(H236&gt;=MAX($D$3:$D$100),MAX($D$3:$D$100),IF(G236&lt;$D$3,$D$3,INDEX($D$3:$D$100,MATCH(G236,$D$3:$D$100)+1)))</f>
        <v>2040</v>
      </c>
      <c r="J236">
        <f t="shared" si="134"/>
        <v>6.8040000000000003E-2</v>
      </c>
      <c r="K236">
        <f t="shared" si="135"/>
        <v>6.8040000000000003E-2</v>
      </c>
      <c r="L236">
        <f t="shared" si="136"/>
        <v>6.8040000000000003E-2</v>
      </c>
      <c r="M236" s="38">
        <f t="shared" si="126"/>
        <v>358.911</v>
      </c>
      <c r="N236">
        <f t="shared" si="127"/>
        <v>0</v>
      </c>
      <c r="P236" s="1" t="str" cm="1">
        <f t="array" ref="P236">IF(INDEX(Utilities!236:236,$B$15)="","",INDEX(Utilities!236:236,$B$15))</f>
        <v/>
      </c>
      <c r="Q236" s="1" t="str" cm="1">
        <f t="array" ref="Q236">IF(INDEX(Utilities!236:236,$B$15 + 2)="","",INDEX(Utilities!236:236,$B$15 + 2))</f>
        <v/>
      </c>
      <c r="S236">
        <f t="shared" si="163"/>
        <v>2246</v>
      </c>
      <c r="T236">
        <f t="shared" si="137"/>
        <v>2040</v>
      </c>
      <c r="U236" cm="1">
        <f t="array" ref="U236">IF(T236&gt;=MAX($D$3:$D$100),MAX($D$3:$D$100),IF(S236&lt;$D$3,$D$3,INDEX($D$3:$D$100,MATCH(S236,$D$3:$D$100)+1)))</f>
        <v>2040</v>
      </c>
      <c r="V236">
        <f t="shared" si="138"/>
        <v>4.5720000000000003E-5</v>
      </c>
      <c r="W236">
        <f t="shared" si="139"/>
        <v>4.5720000000000003E-5</v>
      </c>
      <c r="X236">
        <f t="shared" si="140"/>
        <v>4.5720000000000003E-5</v>
      </c>
      <c r="Y236" s="38">
        <f t="shared" si="141"/>
        <v>0.24117300000000003</v>
      </c>
      <c r="Z236">
        <f t="shared" si="128"/>
        <v>0</v>
      </c>
      <c r="AE236">
        <f t="shared" si="164"/>
        <v>2246</v>
      </c>
      <c r="AF236">
        <f t="shared" si="142"/>
        <v>2040</v>
      </c>
      <c r="AG236" cm="1">
        <f t="array" ref="AG236">IF(AF236&gt;=MAX($D$3:$D$100),MAX($D$3:$D$100),IF(AE236&lt;$D$3,$D$3,INDEX($D$3:$D$100,MATCH(AE236,$D$3:$D$100)+1)))</f>
        <v>2040</v>
      </c>
      <c r="AH236">
        <f t="shared" si="143"/>
        <v>4.572E-4</v>
      </c>
      <c r="AI236">
        <f t="shared" si="144"/>
        <v>4.572E-4</v>
      </c>
      <c r="AJ236">
        <f t="shared" si="145"/>
        <v>4.572E-4</v>
      </c>
      <c r="AK236" s="38">
        <f t="shared" si="146"/>
        <v>2.4117299999999999</v>
      </c>
      <c r="AL236">
        <f t="shared" si="129"/>
        <v>0</v>
      </c>
      <c r="AQ236">
        <f t="shared" si="165"/>
        <v>2246</v>
      </c>
      <c r="AR236">
        <f t="shared" si="147"/>
        <v>2040</v>
      </c>
      <c r="AS236" cm="1">
        <f t="array" ref="AS236">IF(AR236&gt;=MAX($D$3:$D$100),MAX($D$3:$D$100),IF(AQ236&lt;$D$3,$D$3,INDEX($D$3:$D$100,MATCH(AQ236,$D$3:$D$100)+1)))</f>
        <v>2040</v>
      </c>
      <c r="AT236">
        <f t="shared" si="148"/>
        <v>9.6840000000000001E-5</v>
      </c>
      <c r="AU236">
        <f t="shared" si="149"/>
        <v>9.6840000000000001E-5</v>
      </c>
      <c r="AV236">
        <f t="shared" si="150"/>
        <v>9.6840000000000001E-5</v>
      </c>
      <c r="AW236" s="38">
        <f t="shared" si="151"/>
        <v>0.51083100000000004</v>
      </c>
      <c r="AX236">
        <f t="shared" si="130"/>
        <v>0</v>
      </c>
      <c r="BA236" s="1" t="str" cm="1">
        <f t="array" ref="BA236">IF(INDEX(Utilities!236:236,$B$15 + 5)="","",INDEX(Utilities!236:236,$B$15 + 5))</f>
        <v/>
      </c>
      <c r="BC236">
        <f t="shared" si="166"/>
        <v>2246</v>
      </c>
      <c r="BD236">
        <f t="shared" si="152"/>
        <v>2040</v>
      </c>
      <c r="BE236" cm="1">
        <f t="array" ref="BE236">IF(BD236&gt;=MAX($D$3:$D$100),MAX($D$3:$D$100),IF(BC236&lt;$D$3,$D$3,INDEX($D$3:$D$100,MATCH(BC236,$D$3:$D$100)+1)))</f>
        <v>2040</v>
      </c>
      <c r="BF236">
        <f t="shared" si="153"/>
        <v>0.61919999999999997</v>
      </c>
      <c r="BG236">
        <f t="shared" si="154"/>
        <v>0.61919999999999997</v>
      </c>
      <c r="BH236">
        <f t="shared" si="155"/>
        <v>0.61919999999999997</v>
      </c>
      <c r="BI236" s="38">
        <f t="shared" si="156"/>
        <v>3266.2799999999997</v>
      </c>
      <c r="BJ236">
        <f t="shared" si="131"/>
        <v>0</v>
      </c>
      <c r="BL236" s="1" t="str" cm="1">
        <f t="array" ref="BL236">IF(INDEX(Utilities!236:236,$B$15)="","",INDEX(Utilities!236:236,$B$15))</f>
        <v/>
      </c>
      <c r="BM236" s="1" t="str" cm="1">
        <f t="array" ref="BM236">IF(INDEX(Utilities!236:236,$B$15 + 6)="","",INDEX(Utilities!236:236,$B$15 + 6))</f>
        <v/>
      </c>
      <c r="BO236">
        <f t="shared" si="167"/>
        <v>2246</v>
      </c>
      <c r="BP236">
        <f t="shared" si="157"/>
        <v>2040</v>
      </c>
      <c r="BQ236" cm="1">
        <f t="array" ref="BQ236">IF(BP236&gt;=MAX($D$3:$D$100),MAX($D$3:$D$100),IF(BO236&lt;$D$3,$D$3,INDEX($D$3:$D$100,MATCH(BO236,$D$3:$D$100)+1)))</f>
        <v>2040</v>
      </c>
      <c r="BR236">
        <f t="shared" si="158"/>
        <v>4.5396000000000001</v>
      </c>
      <c r="BS236">
        <f t="shared" si="159"/>
        <v>4.5396000000000001</v>
      </c>
      <c r="BT236">
        <f t="shared" si="160"/>
        <v>4.5396000000000001</v>
      </c>
      <c r="BU236" s="38">
        <f t="shared" si="161"/>
        <v>23946.39</v>
      </c>
      <c r="BV236">
        <f t="shared" si="132"/>
        <v>0</v>
      </c>
    </row>
    <row r="237" spans="7:74" x14ac:dyDescent="0.25">
      <c r="G237">
        <f t="shared" si="162"/>
        <v>2247</v>
      </c>
      <c r="H237">
        <f t="shared" si="133"/>
        <v>2040</v>
      </c>
      <c r="I237" cm="1">
        <f t="array" ref="I237">IF(H237&gt;=MAX($D$3:$D$100),MAX($D$3:$D$100),IF(G237&lt;$D$3,$D$3,INDEX($D$3:$D$100,MATCH(G237,$D$3:$D$100)+1)))</f>
        <v>2040</v>
      </c>
      <c r="J237">
        <f t="shared" si="134"/>
        <v>6.8040000000000003E-2</v>
      </c>
      <c r="K237">
        <f t="shared" si="135"/>
        <v>6.8040000000000003E-2</v>
      </c>
      <c r="L237">
        <f t="shared" si="136"/>
        <v>6.8040000000000003E-2</v>
      </c>
      <c r="M237" s="38">
        <f t="shared" si="126"/>
        <v>358.911</v>
      </c>
      <c r="N237">
        <f t="shared" si="127"/>
        <v>0</v>
      </c>
      <c r="P237" s="1" t="str" cm="1">
        <f t="array" ref="P237">IF(INDEX(Utilities!237:237,$B$15)="","",INDEX(Utilities!237:237,$B$15))</f>
        <v/>
      </c>
      <c r="Q237" s="1" t="str" cm="1">
        <f t="array" ref="Q237">IF(INDEX(Utilities!237:237,$B$15 + 2)="","",INDEX(Utilities!237:237,$B$15 + 2))</f>
        <v/>
      </c>
      <c r="S237">
        <f t="shared" si="163"/>
        <v>2247</v>
      </c>
      <c r="T237">
        <f t="shared" si="137"/>
        <v>2040</v>
      </c>
      <c r="U237" cm="1">
        <f t="array" ref="U237">IF(T237&gt;=MAX($D$3:$D$100),MAX($D$3:$D$100),IF(S237&lt;$D$3,$D$3,INDEX($D$3:$D$100,MATCH(S237,$D$3:$D$100)+1)))</f>
        <v>2040</v>
      </c>
      <c r="V237">
        <f t="shared" si="138"/>
        <v>4.5720000000000003E-5</v>
      </c>
      <c r="W237">
        <f t="shared" si="139"/>
        <v>4.5720000000000003E-5</v>
      </c>
      <c r="X237">
        <f t="shared" si="140"/>
        <v>4.5720000000000003E-5</v>
      </c>
      <c r="Y237" s="38">
        <f t="shared" si="141"/>
        <v>0.24117300000000003</v>
      </c>
      <c r="Z237">
        <f t="shared" si="128"/>
        <v>0</v>
      </c>
      <c r="AE237">
        <f t="shared" si="164"/>
        <v>2247</v>
      </c>
      <c r="AF237">
        <f t="shared" si="142"/>
        <v>2040</v>
      </c>
      <c r="AG237" cm="1">
        <f t="array" ref="AG237">IF(AF237&gt;=MAX($D$3:$D$100),MAX($D$3:$D$100),IF(AE237&lt;$D$3,$D$3,INDEX($D$3:$D$100,MATCH(AE237,$D$3:$D$100)+1)))</f>
        <v>2040</v>
      </c>
      <c r="AH237">
        <f t="shared" si="143"/>
        <v>4.572E-4</v>
      </c>
      <c r="AI237">
        <f t="shared" si="144"/>
        <v>4.572E-4</v>
      </c>
      <c r="AJ237">
        <f t="shared" si="145"/>
        <v>4.572E-4</v>
      </c>
      <c r="AK237" s="38">
        <f t="shared" si="146"/>
        <v>2.4117299999999999</v>
      </c>
      <c r="AL237">
        <f t="shared" si="129"/>
        <v>0</v>
      </c>
      <c r="AQ237">
        <f t="shared" si="165"/>
        <v>2247</v>
      </c>
      <c r="AR237">
        <f t="shared" si="147"/>
        <v>2040</v>
      </c>
      <c r="AS237" cm="1">
        <f t="array" ref="AS237">IF(AR237&gt;=MAX($D$3:$D$100),MAX($D$3:$D$100),IF(AQ237&lt;$D$3,$D$3,INDEX($D$3:$D$100,MATCH(AQ237,$D$3:$D$100)+1)))</f>
        <v>2040</v>
      </c>
      <c r="AT237">
        <f t="shared" si="148"/>
        <v>9.6840000000000001E-5</v>
      </c>
      <c r="AU237">
        <f t="shared" si="149"/>
        <v>9.6840000000000001E-5</v>
      </c>
      <c r="AV237">
        <f t="shared" si="150"/>
        <v>9.6840000000000001E-5</v>
      </c>
      <c r="AW237" s="38">
        <f t="shared" si="151"/>
        <v>0.51083100000000004</v>
      </c>
      <c r="AX237">
        <f t="shared" si="130"/>
        <v>0</v>
      </c>
      <c r="BA237" s="1" t="str" cm="1">
        <f t="array" ref="BA237">IF(INDEX(Utilities!237:237,$B$15 + 5)="","",INDEX(Utilities!237:237,$B$15 + 5))</f>
        <v/>
      </c>
      <c r="BC237">
        <f t="shared" si="166"/>
        <v>2247</v>
      </c>
      <c r="BD237">
        <f t="shared" si="152"/>
        <v>2040</v>
      </c>
      <c r="BE237" cm="1">
        <f t="array" ref="BE237">IF(BD237&gt;=MAX($D$3:$D$100),MAX($D$3:$D$100),IF(BC237&lt;$D$3,$D$3,INDEX($D$3:$D$100,MATCH(BC237,$D$3:$D$100)+1)))</f>
        <v>2040</v>
      </c>
      <c r="BF237">
        <f t="shared" si="153"/>
        <v>0.61919999999999997</v>
      </c>
      <c r="BG237">
        <f t="shared" si="154"/>
        <v>0.61919999999999997</v>
      </c>
      <c r="BH237">
        <f t="shared" si="155"/>
        <v>0.61919999999999997</v>
      </c>
      <c r="BI237" s="38">
        <f t="shared" si="156"/>
        <v>3266.2799999999997</v>
      </c>
      <c r="BJ237">
        <f t="shared" si="131"/>
        <v>0</v>
      </c>
      <c r="BL237" s="1" t="str" cm="1">
        <f t="array" ref="BL237">IF(INDEX(Utilities!237:237,$B$15)="","",INDEX(Utilities!237:237,$B$15))</f>
        <v/>
      </c>
      <c r="BM237" s="1" t="str" cm="1">
        <f t="array" ref="BM237">IF(INDEX(Utilities!237:237,$B$15 + 6)="","",INDEX(Utilities!237:237,$B$15 + 6))</f>
        <v/>
      </c>
      <c r="BO237">
        <f t="shared" si="167"/>
        <v>2247</v>
      </c>
      <c r="BP237">
        <f t="shared" si="157"/>
        <v>2040</v>
      </c>
      <c r="BQ237" cm="1">
        <f t="array" ref="BQ237">IF(BP237&gt;=MAX($D$3:$D$100),MAX($D$3:$D$100),IF(BO237&lt;$D$3,$D$3,INDEX($D$3:$D$100,MATCH(BO237,$D$3:$D$100)+1)))</f>
        <v>2040</v>
      </c>
      <c r="BR237">
        <f t="shared" si="158"/>
        <v>4.5396000000000001</v>
      </c>
      <c r="BS237">
        <f t="shared" si="159"/>
        <v>4.5396000000000001</v>
      </c>
      <c r="BT237">
        <f t="shared" si="160"/>
        <v>4.5396000000000001</v>
      </c>
      <c r="BU237" s="38">
        <f t="shared" si="161"/>
        <v>23946.39</v>
      </c>
      <c r="BV237">
        <f t="shared" si="132"/>
        <v>0</v>
      </c>
    </row>
    <row r="238" spans="7:74" x14ac:dyDescent="0.25">
      <c r="G238">
        <f t="shared" si="162"/>
        <v>2248</v>
      </c>
      <c r="H238">
        <f t="shared" si="133"/>
        <v>2040</v>
      </c>
      <c r="I238" cm="1">
        <f t="array" ref="I238">IF(H238&gt;=MAX($D$3:$D$100),MAX($D$3:$D$100),IF(G238&lt;$D$3,$D$3,INDEX($D$3:$D$100,MATCH(G238,$D$3:$D$100)+1)))</f>
        <v>2040</v>
      </c>
      <c r="J238">
        <f t="shared" si="134"/>
        <v>6.8040000000000003E-2</v>
      </c>
      <c r="K238">
        <f t="shared" si="135"/>
        <v>6.8040000000000003E-2</v>
      </c>
      <c r="L238">
        <f t="shared" si="136"/>
        <v>6.8040000000000003E-2</v>
      </c>
      <c r="M238" s="38">
        <f t="shared" si="126"/>
        <v>358.911</v>
      </c>
      <c r="N238">
        <f t="shared" si="127"/>
        <v>0</v>
      </c>
      <c r="P238" s="1" t="str" cm="1">
        <f t="array" ref="P238">IF(INDEX(Utilities!238:238,$B$15)="","",INDEX(Utilities!238:238,$B$15))</f>
        <v/>
      </c>
      <c r="Q238" s="1" t="str" cm="1">
        <f t="array" ref="Q238">IF(INDEX(Utilities!238:238,$B$15 + 2)="","",INDEX(Utilities!238:238,$B$15 + 2))</f>
        <v/>
      </c>
      <c r="S238">
        <f t="shared" si="163"/>
        <v>2248</v>
      </c>
      <c r="T238">
        <f t="shared" si="137"/>
        <v>2040</v>
      </c>
      <c r="U238" cm="1">
        <f t="array" ref="U238">IF(T238&gt;=MAX($D$3:$D$100),MAX($D$3:$D$100),IF(S238&lt;$D$3,$D$3,INDEX($D$3:$D$100,MATCH(S238,$D$3:$D$100)+1)))</f>
        <v>2040</v>
      </c>
      <c r="V238">
        <f t="shared" si="138"/>
        <v>4.5720000000000003E-5</v>
      </c>
      <c r="W238">
        <f t="shared" si="139"/>
        <v>4.5720000000000003E-5</v>
      </c>
      <c r="X238">
        <f t="shared" si="140"/>
        <v>4.5720000000000003E-5</v>
      </c>
      <c r="Y238" s="38">
        <f t="shared" si="141"/>
        <v>0.24117300000000003</v>
      </c>
      <c r="Z238">
        <f t="shared" si="128"/>
        <v>0</v>
      </c>
      <c r="AE238">
        <f t="shared" si="164"/>
        <v>2248</v>
      </c>
      <c r="AF238">
        <f t="shared" si="142"/>
        <v>2040</v>
      </c>
      <c r="AG238" cm="1">
        <f t="array" ref="AG238">IF(AF238&gt;=MAX($D$3:$D$100),MAX($D$3:$D$100),IF(AE238&lt;$D$3,$D$3,INDEX($D$3:$D$100,MATCH(AE238,$D$3:$D$100)+1)))</f>
        <v>2040</v>
      </c>
      <c r="AH238">
        <f t="shared" si="143"/>
        <v>4.572E-4</v>
      </c>
      <c r="AI238">
        <f t="shared" si="144"/>
        <v>4.572E-4</v>
      </c>
      <c r="AJ238">
        <f t="shared" si="145"/>
        <v>4.572E-4</v>
      </c>
      <c r="AK238" s="38">
        <f t="shared" si="146"/>
        <v>2.4117299999999999</v>
      </c>
      <c r="AL238">
        <f t="shared" si="129"/>
        <v>0</v>
      </c>
      <c r="AQ238">
        <f t="shared" si="165"/>
        <v>2248</v>
      </c>
      <c r="AR238">
        <f t="shared" si="147"/>
        <v>2040</v>
      </c>
      <c r="AS238" cm="1">
        <f t="array" ref="AS238">IF(AR238&gt;=MAX($D$3:$D$100),MAX($D$3:$D$100),IF(AQ238&lt;$D$3,$D$3,INDEX($D$3:$D$100,MATCH(AQ238,$D$3:$D$100)+1)))</f>
        <v>2040</v>
      </c>
      <c r="AT238">
        <f t="shared" si="148"/>
        <v>9.6840000000000001E-5</v>
      </c>
      <c r="AU238">
        <f t="shared" si="149"/>
        <v>9.6840000000000001E-5</v>
      </c>
      <c r="AV238">
        <f t="shared" si="150"/>
        <v>9.6840000000000001E-5</v>
      </c>
      <c r="AW238" s="38">
        <f t="shared" si="151"/>
        <v>0.51083100000000004</v>
      </c>
      <c r="AX238">
        <f t="shared" si="130"/>
        <v>0</v>
      </c>
      <c r="BA238" s="1" t="str" cm="1">
        <f t="array" ref="BA238">IF(INDEX(Utilities!238:238,$B$15 + 5)="","",INDEX(Utilities!238:238,$B$15 + 5))</f>
        <v/>
      </c>
      <c r="BC238">
        <f t="shared" si="166"/>
        <v>2248</v>
      </c>
      <c r="BD238">
        <f t="shared" si="152"/>
        <v>2040</v>
      </c>
      <c r="BE238" cm="1">
        <f t="array" ref="BE238">IF(BD238&gt;=MAX($D$3:$D$100),MAX($D$3:$D$100),IF(BC238&lt;$D$3,$D$3,INDEX($D$3:$D$100,MATCH(BC238,$D$3:$D$100)+1)))</f>
        <v>2040</v>
      </c>
      <c r="BF238">
        <f t="shared" si="153"/>
        <v>0.61919999999999997</v>
      </c>
      <c r="BG238">
        <f t="shared" si="154"/>
        <v>0.61919999999999997</v>
      </c>
      <c r="BH238">
        <f t="shared" si="155"/>
        <v>0.61919999999999997</v>
      </c>
      <c r="BI238" s="38">
        <f t="shared" si="156"/>
        <v>3266.2799999999997</v>
      </c>
      <c r="BJ238">
        <f t="shared" si="131"/>
        <v>0</v>
      </c>
      <c r="BL238" s="1" t="str" cm="1">
        <f t="array" ref="BL238">IF(INDEX(Utilities!238:238,$B$15)="","",INDEX(Utilities!238:238,$B$15))</f>
        <v/>
      </c>
      <c r="BM238" s="1" t="str" cm="1">
        <f t="array" ref="BM238">IF(INDEX(Utilities!238:238,$B$15 + 6)="","",INDEX(Utilities!238:238,$B$15 + 6))</f>
        <v/>
      </c>
      <c r="BO238">
        <f t="shared" si="167"/>
        <v>2248</v>
      </c>
      <c r="BP238">
        <f t="shared" si="157"/>
        <v>2040</v>
      </c>
      <c r="BQ238" cm="1">
        <f t="array" ref="BQ238">IF(BP238&gt;=MAX($D$3:$D$100),MAX($D$3:$D$100),IF(BO238&lt;$D$3,$D$3,INDEX($D$3:$D$100,MATCH(BO238,$D$3:$D$100)+1)))</f>
        <v>2040</v>
      </c>
      <c r="BR238">
        <f t="shared" si="158"/>
        <v>4.5396000000000001</v>
      </c>
      <c r="BS238">
        <f t="shared" si="159"/>
        <v>4.5396000000000001</v>
      </c>
      <c r="BT238">
        <f t="shared" si="160"/>
        <v>4.5396000000000001</v>
      </c>
      <c r="BU238" s="38">
        <f t="shared" si="161"/>
        <v>23946.39</v>
      </c>
      <c r="BV238">
        <f t="shared" si="132"/>
        <v>0</v>
      </c>
    </row>
    <row r="239" spans="7:74" x14ac:dyDescent="0.25">
      <c r="G239">
        <f t="shared" si="162"/>
        <v>2249</v>
      </c>
      <c r="H239">
        <f t="shared" si="133"/>
        <v>2040</v>
      </c>
      <c r="I239" cm="1">
        <f t="array" ref="I239">IF(H239&gt;=MAX($D$3:$D$100),MAX($D$3:$D$100),IF(G239&lt;$D$3,$D$3,INDEX($D$3:$D$100,MATCH(G239,$D$3:$D$100)+1)))</f>
        <v>2040</v>
      </c>
      <c r="J239">
        <f t="shared" si="134"/>
        <v>6.8040000000000003E-2</v>
      </c>
      <c r="K239">
        <f t="shared" si="135"/>
        <v>6.8040000000000003E-2</v>
      </c>
      <c r="L239">
        <f t="shared" si="136"/>
        <v>6.8040000000000003E-2</v>
      </c>
      <c r="M239" s="38">
        <f t="shared" si="126"/>
        <v>358.911</v>
      </c>
      <c r="N239">
        <f t="shared" si="127"/>
        <v>0</v>
      </c>
      <c r="P239" s="1" t="str" cm="1">
        <f t="array" ref="P239">IF(INDEX(Utilities!239:239,$B$15)="","",INDEX(Utilities!239:239,$B$15))</f>
        <v/>
      </c>
      <c r="Q239" s="1" t="str" cm="1">
        <f t="array" ref="Q239">IF(INDEX(Utilities!239:239,$B$15 + 2)="","",INDEX(Utilities!239:239,$B$15 + 2))</f>
        <v/>
      </c>
      <c r="S239">
        <f t="shared" si="163"/>
        <v>2249</v>
      </c>
      <c r="T239">
        <f t="shared" si="137"/>
        <v>2040</v>
      </c>
      <c r="U239" cm="1">
        <f t="array" ref="U239">IF(T239&gt;=MAX($D$3:$D$100),MAX($D$3:$D$100),IF(S239&lt;$D$3,$D$3,INDEX($D$3:$D$100,MATCH(S239,$D$3:$D$100)+1)))</f>
        <v>2040</v>
      </c>
      <c r="V239">
        <f t="shared" si="138"/>
        <v>4.5720000000000003E-5</v>
      </c>
      <c r="W239">
        <f t="shared" si="139"/>
        <v>4.5720000000000003E-5</v>
      </c>
      <c r="X239">
        <f t="shared" si="140"/>
        <v>4.5720000000000003E-5</v>
      </c>
      <c r="Y239" s="38">
        <f t="shared" si="141"/>
        <v>0.24117300000000003</v>
      </c>
      <c r="Z239">
        <f t="shared" si="128"/>
        <v>0</v>
      </c>
      <c r="AE239">
        <f t="shared" si="164"/>
        <v>2249</v>
      </c>
      <c r="AF239">
        <f t="shared" si="142"/>
        <v>2040</v>
      </c>
      <c r="AG239" cm="1">
        <f t="array" ref="AG239">IF(AF239&gt;=MAX($D$3:$D$100),MAX($D$3:$D$100),IF(AE239&lt;$D$3,$D$3,INDEX($D$3:$D$100,MATCH(AE239,$D$3:$D$100)+1)))</f>
        <v>2040</v>
      </c>
      <c r="AH239">
        <f t="shared" si="143"/>
        <v>4.572E-4</v>
      </c>
      <c r="AI239">
        <f t="shared" si="144"/>
        <v>4.572E-4</v>
      </c>
      <c r="AJ239">
        <f t="shared" si="145"/>
        <v>4.572E-4</v>
      </c>
      <c r="AK239" s="38">
        <f t="shared" si="146"/>
        <v>2.4117299999999999</v>
      </c>
      <c r="AL239">
        <f t="shared" si="129"/>
        <v>0</v>
      </c>
      <c r="AQ239">
        <f t="shared" si="165"/>
        <v>2249</v>
      </c>
      <c r="AR239">
        <f t="shared" si="147"/>
        <v>2040</v>
      </c>
      <c r="AS239" cm="1">
        <f t="array" ref="AS239">IF(AR239&gt;=MAX($D$3:$D$100),MAX($D$3:$D$100),IF(AQ239&lt;$D$3,$D$3,INDEX($D$3:$D$100,MATCH(AQ239,$D$3:$D$100)+1)))</f>
        <v>2040</v>
      </c>
      <c r="AT239">
        <f t="shared" si="148"/>
        <v>9.6840000000000001E-5</v>
      </c>
      <c r="AU239">
        <f t="shared" si="149"/>
        <v>9.6840000000000001E-5</v>
      </c>
      <c r="AV239">
        <f t="shared" si="150"/>
        <v>9.6840000000000001E-5</v>
      </c>
      <c r="AW239" s="38">
        <f t="shared" si="151"/>
        <v>0.51083100000000004</v>
      </c>
      <c r="AX239">
        <f t="shared" si="130"/>
        <v>0</v>
      </c>
      <c r="BA239" s="1" t="str" cm="1">
        <f t="array" ref="BA239">IF(INDEX(Utilities!239:239,$B$15 + 5)="","",INDEX(Utilities!239:239,$B$15 + 5))</f>
        <v/>
      </c>
      <c r="BC239">
        <f t="shared" si="166"/>
        <v>2249</v>
      </c>
      <c r="BD239">
        <f t="shared" si="152"/>
        <v>2040</v>
      </c>
      <c r="BE239" cm="1">
        <f t="array" ref="BE239">IF(BD239&gt;=MAX($D$3:$D$100),MAX($D$3:$D$100),IF(BC239&lt;$D$3,$D$3,INDEX($D$3:$D$100,MATCH(BC239,$D$3:$D$100)+1)))</f>
        <v>2040</v>
      </c>
      <c r="BF239">
        <f t="shared" si="153"/>
        <v>0.61919999999999997</v>
      </c>
      <c r="BG239">
        <f t="shared" si="154"/>
        <v>0.61919999999999997</v>
      </c>
      <c r="BH239">
        <f t="shared" si="155"/>
        <v>0.61919999999999997</v>
      </c>
      <c r="BI239" s="38">
        <f t="shared" si="156"/>
        <v>3266.2799999999997</v>
      </c>
      <c r="BJ239">
        <f t="shared" si="131"/>
        <v>0</v>
      </c>
      <c r="BL239" s="1" t="str" cm="1">
        <f t="array" ref="BL239">IF(INDEX(Utilities!239:239,$B$15)="","",INDEX(Utilities!239:239,$B$15))</f>
        <v/>
      </c>
      <c r="BM239" s="1" t="str" cm="1">
        <f t="array" ref="BM239">IF(INDEX(Utilities!239:239,$B$15 + 6)="","",INDEX(Utilities!239:239,$B$15 + 6))</f>
        <v/>
      </c>
      <c r="BO239">
        <f t="shared" si="167"/>
        <v>2249</v>
      </c>
      <c r="BP239">
        <f t="shared" si="157"/>
        <v>2040</v>
      </c>
      <c r="BQ239" cm="1">
        <f t="array" ref="BQ239">IF(BP239&gt;=MAX($D$3:$D$100),MAX($D$3:$D$100),IF(BO239&lt;$D$3,$D$3,INDEX($D$3:$D$100,MATCH(BO239,$D$3:$D$100)+1)))</f>
        <v>2040</v>
      </c>
      <c r="BR239">
        <f t="shared" si="158"/>
        <v>4.5396000000000001</v>
      </c>
      <c r="BS239">
        <f t="shared" si="159"/>
        <v>4.5396000000000001</v>
      </c>
      <c r="BT239">
        <f t="shared" si="160"/>
        <v>4.5396000000000001</v>
      </c>
      <c r="BU239" s="38">
        <f t="shared" si="161"/>
        <v>23946.39</v>
      </c>
      <c r="BV239">
        <f t="shared" si="132"/>
        <v>0</v>
      </c>
    </row>
    <row r="240" spans="7:74" x14ac:dyDescent="0.25">
      <c r="G240">
        <f t="shared" si="162"/>
        <v>2250</v>
      </c>
      <c r="H240">
        <f t="shared" si="133"/>
        <v>2040</v>
      </c>
      <c r="I240" cm="1">
        <f t="array" ref="I240">IF(H240&gt;=MAX($D$3:$D$100),MAX($D$3:$D$100),IF(G240&lt;$D$3,$D$3,INDEX($D$3:$D$100,MATCH(G240,$D$3:$D$100)+1)))</f>
        <v>2040</v>
      </c>
      <c r="J240">
        <f t="shared" si="134"/>
        <v>6.8040000000000003E-2</v>
      </c>
      <c r="K240">
        <f t="shared" si="135"/>
        <v>6.8040000000000003E-2</v>
      </c>
      <c r="L240">
        <f t="shared" si="136"/>
        <v>6.8040000000000003E-2</v>
      </c>
      <c r="M240" s="38">
        <f t="shared" si="126"/>
        <v>358.911</v>
      </c>
      <c r="N240">
        <f t="shared" si="127"/>
        <v>0</v>
      </c>
      <c r="P240" s="1" t="str" cm="1">
        <f t="array" ref="P240">IF(INDEX(Utilities!240:240,$B$15)="","",INDEX(Utilities!240:240,$B$15))</f>
        <v/>
      </c>
      <c r="Q240" s="1" t="str" cm="1">
        <f t="array" ref="Q240">IF(INDEX(Utilities!240:240,$B$15 + 2)="","",INDEX(Utilities!240:240,$B$15 + 2))</f>
        <v/>
      </c>
      <c r="S240">
        <f t="shared" si="163"/>
        <v>2250</v>
      </c>
      <c r="T240">
        <f t="shared" si="137"/>
        <v>2040</v>
      </c>
      <c r="U240" cm="1">
        <f t="array" ref="U240">IF(T240&gt;=MAX($D$3:$D$100),MAX($D$3:$D$100),IF(S240&lt;$D$3,$D$3,INDEX($D$3:$D$100,MATCH(S240,$D$3:$D$100)+1)))</f>
        <v>2040</v>
      </c>
      <c r="V240">
        <f t="shared" si="138"/>
        <v>4.5720000000000003E-5</v>
      </c>
      <c r="W240">
        <f t="shared" si="139"/>
        <v>4.5720000000000003E-5</v>
      </c>
      <c r="X240">
        <f t="shared" si="140"/>
        <v>4.5720000000000003E-5</v>
      </c>
      <c r="Y240" s="38">
        <f t="shared" si="141"/>
        <v>0.24117300000000003</v>
      </c>
      <c r="Z240">
        <f t="shared" si="128"/>
        <v>0</v>
      </c>
      <c r="AE240">
        <f t="shared" si="164"/>
        <v>2250</v>
      </c>
      <c r="AF240">
        <f t="shared" si="142"/>
        <v>2040</v>
      </c>
      <c r="AG240" cm="1">
        <f t="array" ref="AG240">IF(AF240&gt;=MAX($D$3:$D$100),MAX($D$3:$D$100),IF(AE240&lt;$D$3,$D$3,INDEX($D$3:$D$100,MATCH(AE240,$D$3:$D$100)+1)))</f>
        <v>2040</v>
      </c>
      <c r="AH240">
        <f t="shared" si="143"/>
        <v>4.572E-4</v>
      </c>
      <c r="AI240">
        <f t="shared" si="144"/>
        <v>4.572E-4</v>
      </c>
      <c r="AJ240">
        <f t="shared" si="145"/>
        <v>4.572E-4</v>
      </c>
      <c r="AK240" s="38">
        <f t="shared" si="146"/>
        <v>2.4117299999999999</v>
      </c>
      <c r="AL240">
        <f t="shared" si="129"/>
        <v>0</v>
      </c>
      <c r="AQ240">
        <f t="shared" si="165"/>
        <v>2250</v>
      </c>
      <c r="AR240">
        <f t="shared" si="147"/>
        <v>2040</v>
      </c>
      <c r="AS240" cm="1">
        <f t="array" ref="AS240">IF(AR240&gt;=MAX($D$3:$D$100),MAX($D$3:$D$100),IF(AQ240&lt;$D$3,$D$3,INDEX($D$3:$D$100,MATCH(AQ240,$D$3:$D$100)+1)))</f>
        <v>2040</v>
      </c>
      <c r="AT240">
        <f t="shared" si="148"/>
        <v>9.6840000000000001E-5</v>
      </c>
      <c r="AU240">
        <f t="shared" si="149"/>
        <v>9.6840000000000001E-5</v>
      </c>
      <c r="AV240">
        <f t="shared" si="150"/>
        <v>9.6840000000000001E-5</v>
      </c>
      <c r="AW240" s="38">
        <f t="shared" si="151"/>
        <v>0.51083100000000004</v>
      </c>
      <c r="AX240">
        <f t="shared" si="130"/>
        <v>0</v>
      </c>
      <c r="BA240" s="1" t="str" cm="1">
        <f t="array" ref="BA240">IF(INDEX(Utilities!240:240,$B$15 + 5)="","",INDEX(Utilities!240:240,$B$15 + 5))</f>
        <v/>
      </c>
      <c r="BC240">
        <f t="shared" si="166"/>
        <v>2250</v>
      </c>
      <c r="BD240">
        <f t="shared" si="152"/>
        <v>2040</v>
      </c>
      <c r="BE240" cm="1">
        <f t="array" ref="BE240">IF(BD240&gt;=MAX($D$3:$D$100),MAX($D$3:$D$100),IF(BC240&lt;$D$3,$D$3,INDEX($D$3:$D$100,MATCH(BC240,$D$3:$D$100)+1)))</f>
        <v>2040</v>
      </c>
      <c r="BF240">
        <f t="shared" si="153"/>
        <v>0.61919999999999997</v>
      </c>
      <c r="BG240">
        <f t="shared" si="154"/>
        <v>0.61919999999999997</v>
      </c>
      <c r="BH240">
        <f t="shared" si="155"/>
        <v>0.61919999999999997</v>
      </c>
      <c r="BI240" s="38">
        <f t="shared" si="156"/>
        <v>3266.2799999999997</v>
      </c>
      <c r="BJ240">
        <f t="shared" si="131"/>
        <v>0</v>
      </c>
      <c r="BL240" s="1" t="str" cm="1">
        <f t="array" ref="BL240">IF(INDEX(Utilities!240:240,$B$15)="","",INDEX(Utilities!240:240,$B$15))</f>
        <v/>
      </c>
      <c r="BM240" s="1" t="str" cm="1">
        <f t="array" ref="BM240">IF(INDEX(Utilities!240:240,$B$15 + 6)="","",INDEX(Utilities!240:240,$B$15 + 6))</f>
        <v/>
      </c>
      <c r="BO240">
        <f t="shared" si="167"/>
        <v>2250</v>
      </c>
      <c r="BP240">
        <f t="shared" si="157"/>
        <v>2040</v>
      </c>
      <c r="BQ240" cm="1">
        <f t="array" ref="BQ240">IF(BP240&gt;=MAX($D$3:$D$100),MAX($D$3:$D$100),IF(BO240&lt;$D$3,$D$3,INDEX($D$3:$D$100,MATCH(BO240,$D$3:$D$100)+1)))</f>
        <v>2040</v>
      </c>
      <c r="BR240">
        <f t="shared" si="158"/>
        <v>4.5396000000000001</v>
      </c>
      <c r="BS240">
        <f t="shared" si="159"/>
        <v>4.5396000000000001</v>
      </c>
      <c r="BT240">
        <f t="shared" si="160"/>
        <v>4.5396000000000001</v>
      </c>
      <c r="BU240" s="38">
        <f t="shared" si="161"/>
        <v>23946.39</v>
      </c>
      <c r="BV240">
        <f t="shared" si="132"/>
        <v>0</v>
      </c>
    </row>
    <row r="241" spans="7:74" x14ac:dyDescent="0.25">
      <c r="G241">
        <f t="shared" si="162"/>
        <v>2251</v>
      </c>
      <c r="H241">
        <f t="shared" si="133"/>
        <v>2040</v>
      </c>
      <c r="I241" cm="1">
        <f t="array" ref="I241">IF(H241&gt;=MAX($D$3:$D$100),MAX($D$3:$D$100),IF(G241&lt;$D$3,$D$3,INDEX($D$3:$D$100,MATCH(G241,$D$3:$D$100)+1)))</f>
        <v>2040</v>
      </c>
      <c r="J241">
        <f t="shared" si="134"/>
        <v>6.8040000000000003E-2</v>
      </c>
      <c r="K241">
        <f t="shared" si="135"/>
        <v>6.8040000000000003E-2</v>
      </c>
      <c r="L241">
        <f t="shared" si="136"/>
        <v>6.8040000000000003E-2</v>
      </c>
      <c r="M241" s="38">
        <f t="shared" si="126"/>
        <v>358.911</v>
      </c>
      <c r="N241">
        <f t="shared" si="127"/>
        <v>0</v>
      </c>
      <c r="P241" s="1" t="str" cm="1">
        <f t="array" ref="P241">IF(INDEX(Utilities!241:241,$B$15)="","",INDEX(Utilities!241:241,$B$15))</f>
        <v/>
      </c>
      <c r="Q241" s="1" t="str" cm="1">
        <f t="array" ref="Q241">IF(INDEX(Utilities!241:241,$B$15 + 2)="","",INDEX(Utilities!241:241,$B$15 + 2))</f>
        <v/>
      </c>
      <c r="S241">
        <f t="shared" si="163"/>
        <v>2251</v>
      </c>
      <c r="T241">
        <f t="shared" si="137"/>
        <v>2040</v>
      </c>
      <c r="U241" cm="1">
        <f t="array" ref="U241">IF(T241&gt;=MAX($D$3:$D$100),MAX($D$3:$D$100),IF(S241&lt;$D$3,$D$3,INDEX($D$3:$D$100,MATCH(S241,$D$3:$D$100)+1)))</f>
        <v>2040</v>
      </c>
      <c r="V241">
        <f t="shared" si="138"/>
        <v>4.5720000000000003E-5</v>
      </c>
      <c r="W241">
        <f t="shared" si="139"/>
        <v>4.5720000000000003E-5</v>
      </c>
      <c r="X241">
        <f t="shared" si="140"/>
        <v>4.5720000000000003E-5</v>
      </c>
      <c r="Y241" s="38">
        <f t="shared" si="141"/>
        <v>0.24117300000000003</v>
      </c>
      <c r="Z241">
        <f t="shared" si="128"/>
        <v>0</v>
      </c>
      <c r="AE241">
        <f t="shared" si="164"/>
        <v>2251</v>
      </c>
      <c r="AF241">
        <f t="shared" si="142"/>
        <v>2040</v>
      </c>
      <c r="AG241" cm="1">
        <f t="array" ref="AG241">IF(AF241&gt;=MAX($D$3:$D$100),MAX($D$3:$D$100),IF(AE241&lt;$D$3,$D$3,INDEX($D$3:$D$100,MATCH(AE241,$D$3:$D$100)+1)))</f>
        <v>2040</v>
      </c>
      <c r="AH241">
        <f t="shared" si="143"/>
        <v>4.572E-4</v>
      </c>
      <c r="AI241">
        <f t="shared" si="144"/>
        <v>4.572E-4</v>
      </c>
      <c r="AJ241">
        <f t="shared" si="145"/>
        <v>4.572E-4</v>
      </c>
      <c r="AK241" s="38">
        <f t="shared" si="146"/>
        <v>2.4117299999999999</v>
      </c>
      <c r="AL241">
        <f t="shared" si="129"/>
        <v>0</v>
      </c>
      <c r="AQ241">
        <f t="shared" si="165"/>
        <v>2251</v>
      </c>
      <c r="AR241">
        <f t="shared" si="147"/>
        <v>2040</v>
      </c>
      <c r="AS241" cm="1">
        <f t="array" ref="AS241">IF(AR241&gt;=MAX($D$3:$D$100),MAX($D$3:$D$100),IF(AQ241&lt;$D$3,$D$3,INDEX($D$3:$D$100,MATCH(AQ241,$D$3:$D$100)+1)))</f>
        <v>2040</v>
      </c>
      <c r="AT241">
        <f t="shared" si="148"/>
        <v>9.6840000000000001E-5</v>
      </c>
      <c r="AU241">
        <f t="shared" si="149"/>
        <v>9.6840000000000001E-5</v>
      </c>
      <c r="AV241">
        <f t="shared" si="150"/>
        <v>9.6840000000000001E-5</v>
      </c>
      <c r="AW241" s="38">
        <f t="shared" si="151"/>
        <v>0.51083100000000004</v>
      </c>
      <c r="AX241">
        <f t="shared" si="130"/>
        <v>0</v>
      </c>
      <c r="BA241" s="1" t="str" cm="1">
        <f t="array" ref="BA241">IF(INDEX(Utilities!241:241,$B$15 + 5)="","",INDEX(Utilities!241:241,$B$15 + 5))</f>
        <v/>
      </c>
      <c r="BC241">
        <f t="shared" si="166"/>
        <v>2251</v>
      </c>
      <c r="BD241">
        <f t="shared" si="152"/>
        <v>2040</v>
      </c>
      <c r="BE241" cm="1">
        <f t="array" ref="BE241">IF(BD241&gt;=MAX($D$3:$D$100),MAX($D$3:$D$100),IF(BC241&lt;$D$3,$D$3,INDEX($D$3:$D$100,MATCH(BC241,$D$3:$D$100)+1)))</f>
        <v>2040</v>
      </c>
      <c r="BF241">
        <f t="shared" si="153"/>
        <v>0.61919999999999997</v>
      </c>
      <c r="BG241">
        <f t="shared" si="154"/>
        <v>0.61919999999999997</v>
      </c>
      <c r="BH241">
        <f t="shared" si="155"/>
        <v>0.61919999999999997</v>
      </c>
      <c r="BI241" s="38">
        <f t="shared" si="156"/>
        <v>3266.2799999999997</v>
      </c>
      <c r="BJ241">
        <f t="shared" si="131"/>
        <v>0</v>
      </c>
      <c r="BL241" s="1" t="str" cm="1">
        <f t="array" ref="BL241">IF(INDEX(Utilities!241:241,$B$15)="","",INDEX(Utilities!241:241,$B$15))</f>
        <v/>
      </c>
      <c r="BM241" s="1" t="str" cm="1">
        <f t="array" ref="BM241">IF(INDEX(Utilities!241:241,$B$15 + 6)="","",INDEX(Utilities!241:241,$B$15 + 6))</f>
        <v/>
      </c>
      <c r="BO241">
        <f t="shared" si="167"/>
        <v>2251</v>
      </c>
      <c r="BP241">
        <f t="shared" si="157"/>
        <v>2040</v>
      </c>
      <c r="BQ241" cm="1">
        <f t="array" ref="BQ241">IF(BP241&gt;=MAX($D$3:$D$100),MAX($D$3:$D$100),IF(BO241&lt;$D$3,$D$3,INDEX($D$3:$D$100,MATCH(BO241,$D$3:$D$100)+1)))</f>
        <v>2040</v>
      </c>
      <c r="BR241">
        <f t="shared" si="158"/>
        <v>4.5396000000000001</v>
      </c>
      <c r="BS241">
        <f t="shared" si="159"/>
        <v>4.5396000000000001</v>
      </c>
      <c r="BT241">
        <f t="shared" si="160"/>
        <v>4.5396000000000001</v>
      </c>
      <c r="BU241" s="38">
        <f t="shared" si="161"/>
        <v>23946.39</v>
      </c>
      <c r="BV241">
        <f t="shared" si="132"/>
        <v>0</v>
      </c>
    </row>
    <row r="242" spans="7:74" x14ac:dyDescent="0.25">
      <c r="G242">
        <f t="shared" si="162"/>
        <v>2252</v>
      </c>
      <c r="H242">
        <f t="shared" si="133"/>
        <v>2040</v>
      </c>
      <c r="I242" cm="1">
        <f t="array" ref="I242">IF(H242&gt;=MAX($D$3:$D$100),MAX($D$3:$D$100),IF(G242&lt;$D$3,$D$3,INDEX($D$3:$D$100,MATCH(G242,$D$3:$D$100)+1)))</f>
        <v>2040</v>
      </c>
      <c r="J242">
        <f t="shared" si="134"/>
        <v>6.8040000000000003E-2</v>
      </c>
      <c r="K242">
        <f t="shared" si="135"/>
        <v>6.8040000000000003E-2</v>
      </c>
      <c r="L242">
        <f t="shared" si="136"/>
        <v>6.8040000000000003E-2</v>
      </c>
      <c r="M242" s="38">
        <f t="shared" si="126"/>
        <v>358.911</v>
      </c>
      <c r="N242">
        <f t="shared" si="127"/>
        <v>0</v>
      </c>
      <c r="P242" s="1" t="str" cm="1">
        <f t="array" ref="P242">IF(INDEX(Utilities!242:242,$B$15)="","",INDEX(Utilities!242:242,$B$15))</f>
        <v/>
      </c>
      <c r="Q242" s="1" t="str" cm="1">
        <f t="array" ref="Q242">IF(INDEX(Utilities!242:242,$B$15 + 2)="","",INDEX(Utilities!242:242,$B$15 + 2))</f>
        <v/>
      </c>
      <c r="S242">
        <f t="shared" si="163"/>
        <v>2252</v>
      </c>
      <c r="T242">
        <f t="shared" si="137"/>
        <v>2040</v>
      </c>
      <c r="U242" cm="1">
        <f t="array" ref="U242">IF(T242&gt;=MAX($D$3:$D$100),MAX($D$3:$D$100),IF(S242&lt;$D$3,$D$3,INDEX($D$3:$D$100,MATCH(S242,$D$3:$D$100)+1)))</f>
        <v>2040</v>
      </c>
      <c r="V242">
        <f t="shared" si="138"/>
        <v>4.5720000000000003E-5</v>
      </c>
      <c r="W242">
        <f t="shared" si="139"/>
        <v>4.5720000000000003E-5</v>
      </c>
      <c r="X242">
        <f t="shared" si="140"/>
        <v>4.5720000000000003E-5</v>
      </c>
      <c r="Y242" s="38">
        <f t="shared" si="141"/>
        <v>0.24117300000000003</v>
      </c>
      <c r="Z242">
        <f t="shared" si="128"/>
        <v>0</v>
      </c>
      <c r="AE242">
        <f t="shared" si="164"/>
        <v>2252</v>
      </c>
      <c r="AF242">
        <f t="shared" si="142"/>
        <v>2040</v>
      </c>
      <c r="AG242" cm="1">
        <f t="array" ref="AG242">IF(AF242&gt;=MAX($D$3:$D$100),MAX($D$3:$D$100),IF(AE242&lt;$D$3,$D$3,INDEX($D$3:$D$100,MATCH(AE242,$D$3:$D$100)+1)))</f>
        <v>2040</v>
      </c>
      <c r="AH242">
        <f t="shared" si="143"/>
        <v>4.572E-4</v>
      </c>
      <c r="AI242">
        <f t="shared" si="144"/>
        <v>4.572E-4</v>
      </c>
      <c r="AJ242">
        <f t="shared" si="145"/>
        <v>4.572E-4</v>
      </c>
      <c r="AK242" s="38">
        <f t="shared" si="146"/>
        <v>2.4117299999999999</v>
      </c>
      <c r="AL242">
        <f t="shared" si="129"/>
        <v>0</v>
      </c>
      <c r="AQ242">
        <f t="shared" si="165"/>
        <v>2252</v>
      </c>
      <c r="AR242">
        <f t="shared" si="147"/>
        <v>2040</v>
      </c>
      <c r="AS242" cm="1">
        <f t="array" ref="AS242">IF(AR242&gt;=MAX($D$3:$D$100),MAX($D$3:$D$100),IF(AQ242&lt;$D$3,$D$3,INDEX($D$3:$D$100,MATCH(AQ242,$D$3:$D$100)+1)))</f>
        <v>2040</v>
      </c>
      <c r="AT242">
        <f t="shared" si="148"/>
        <v>9.6840000000000001E-5</v>
      </c>
      <c r="AU242">
        <f t="shared" si="149"/>
        <v>9.6840000000000001E-5</v>
      </c>
      <c r="AV242">
        <f t="shared" si="150"/>
        <v>9.6840000000000001E-5</v>
      </c>
      <c r="AW242" s="38">
        <f t="shared" si="151"/>
        <v>0.51083100000000004</v>
      </c>
      <c r="AX242">
        <f t="shared" si="130"/>
        <v>0</v>
      </c>
      <c r="BA242" s="1" t="str" cm="1">
        <f t="array" ref="BA242">IF(INDEX(Utilities!242:242,$B$15 + 5)="","",INDEX(Utilities!242:242,$B$15 + 5))</f>
        <v/>
      </c>
      <c r="BC242">
        <f t="shared" si="166"/>
        <v>2252</v>
      </c>
      <c r="BD242">
        <f t="shared" si="152"/>
        <v>2040</v>
      </c>
      <c r="BE242" cm="1">
        <f t="array" ref="BE242">IF(BD242&gt;=MAX($D$3:$D$100),MAX($D$3:$D$100),IF(BC242&lt;$D$3,$D$3,INDEX($D$3:$D$100,MATCH(BC242,$D$3:$D$100)+1)))</f>
        <v>2040</v>
      </c>
      <c r="BF242">
        <f t="shared" si="153"/>
        <v>0.61919999999999997</v>
      </c>
      <c r="BG242">
        <f t="shared" si="154"/>
        <v>0.61919999999999997</v>
      </c>
      <c r="BH242">
        <f t="shared" si="155"/>
        <v>0.61919999999999997</v>
      </c>
      <c r="BI242" s="38">
        <f t="shared" si="156"/>
        <v>3266.2799999999997</v>
      </c>
      <c r="BJ242">
        <f t="shared" si="131"/>
        <v>0</v>
      </c>
      <c r="BL242" s="1" t="str" cm="1">
        <f t="array" ref="BL242">IF(INDEX(Utilities!242:242,$B$15)="","",INDEX(Utilities!242:242,$B$15))</f>
        <v/>
      </c>
      <c r="BM242" s="1" t="str" cm="1">
        <f t="array" ref="BM242">IF(INDEX(Utilities!242:242,$B$15 + 6)="","",INDEX(Utilities!242:242,$B$15 + 6))</f>
        <v/>
      </c>
      <c r="BO242">
        <f t="shared" si="167"/>
        <v>2252</v>
      </c>
      <c r="BP242">
        <f t="shared" si="157"/>
        <v>2040</v>
      </c>
      <c r="BQ242" cm="1">
        <f t="array" ref="BQ242">IF(BP242&gt;=MAX($D$3:$D$100),MAX($D$3:$D$100),IF(BO242&lt;$D$3,$D$3,INDEX($D$3:$D$100,MATCH(BO242,$D$3:$D$100)+1)))</f>
        <v>2040</v>
      </c>
      <c r="BR242">
        <f t="shared" si="158"/>
        <v>4.5396000000000001</v>
      </c>
      <c r="BS242">
        <f t="shared" si="159"/>
        <v>4.5396000000000001</v>
      </c>
      <c r="BT242">
        <f t="shared" si="160"/>
        <v>4.5396000000000001</v>
      </c>
      <c r="BU242" s="38">
        <f t="shared" si="161"/>
        <v>23946.39</v>
      </c>
      <c r="BV242">
        <f t="shared" si="132"/>
        <v>0</v>
      </c>
    </row>
    <row r="243" spans="7:74" x14ac:dyDescent="0.25">
      <c r="G243">
        <f t="shared" si="162"/>
        <v>2253</v>
      </c>
      <c r="H243">
        <f t="shared" si="133"/>
        <v>2040</v>
      </c>
      <c r="I243" cm="1">
        <f t="array" ref="I243">IF(H243&gt;=MAX($D$3:$D$100),MAX($D$3:$D$100),IF(G243&lt;$D$3,$D$3,INDEX($D$3:$D$100,MATCH(G243,$D$3:$D$100)+1)))</f>
        <v>2040</v>
      </c>
      <c r="J243">
        <f t="shared" si="134"/>
        <v>6.8040000000000003E-2</v>
      </c>
      <c r="K243">
        <f t="shared" si="135"/>
        <v>6.8040000000000003E-2</v>
      </c>
      <c r="L243">
        <f t="shared" si="136"/>
        <v>6.8040000000000003E-2</v>
      </c>
      <c r="M243" s="38">
        <f t="shared" si="126"/>
        <v>358.911</v>
      </c>
      <c r="N243">
        <f t="shared" si="127"/>
        <v>0</v>
      </c>
      <c r="P243" s="1" t="str" cm="1">
        <f t="array" ref="P243">IF(INDEX(Utilities!243:243,$B$15)="","",INDEX(Utilities!243:243,$B$15))</f>
        <v/>
      </c>
      <c r="Q243" s="1" t="str" cm="1">
        <f t="array" ref="Q243">IF(INDEX(Utilities!243:243,$B$15 + 2)="","",INDEX(Utilities!243:243,$B$15 + 2))</f>
        <v/>
      </c>
      <c r="S243">
        <f t="shared" si="163"/>
        <v>2253</v>
      </c>
      <c r="T243">
        <f t="shared" si="137"/>
        <v>2040</v>
      </c>
      <c r="U243" cm="1">
        <f t="array" ref="U243">IF(T243&gt;=MAX($D$3:$D$100),MAX($D$3:$D$100),IF(S243&lt;$D$3,$D$3,INDEX($D$3:$D$100,MATCH(S243,$D$3:$D$100)+1)))</f>
        <v>2040</v>
      </c>
      <c r="V243">
        <f t="shared" si="138"/>
        <v>4.5720000000000003E-5</v>
      </c>
      <c r="W243">
        <f t="shared" si="139"/>
        <v>4.5720000000000003E-5</v>
      </c>
      <c r="X243">
        <f t="shared" si="140"/>
        <v>4.5720000000000003E-5</v>
      </c>
      <c r="Y243" s="38">
        <f t="shared" si="141"/>
        <v>0.24117300000000003</v>
      </c>
      <c r="Z243">
        <f t="shared" si="128"/>
        <v>0</v>
      </c>
      <c r="AE243">
        <f t="shared" si="164"/>
        <v>2253</v>
      </c>
      <c r="AF243">
        <f t="shared" si="142"/>
        <v>2040</v>
      </c>
      <c r="AG243" cm="1">
        <f t="array" ref="AG243">IF(AF243&gt;=MAX($D$3:$D$100),MAX($D$3:$D$100),IF(AE243&lt;$D$3,$D$3,INDEX($D$3:$D$100,MATCH(AE243,$D$3:$D$100)+1)))</f>
        <v>2040</v>
      </c>
      <c r="AH243">
        <f t="shared" si="143"/>
        <v>4.572E-4</v>
      </c>
      <c r="AI243">
        <f t="shared" si="144"/>
        <v>4.572E-4</v>
      </c>
      <c r="AJ243">
        <f t="shared" si="145"/>
        <v>4.572E-4</v>
      </c>
      <c r="AK243" s="38">
        <f t="shared" si="146"/>
        <v>2.4117299999999999</v>
      </c>
      <c r="AL243">
        <f t="shared" si="129"/>
        <v>0</v>
      </c>
      <c r="AQ243">
        <f t="shared" si="165"/>
        <v>2253</v>
      </c>
      <c r="AR243">
        <f t="shared" si="147"/>
        <v>2040</v>
      </c>
      <c r="AS243" cm="1">
        <f t="array" ref="AS243">IF(AR243&gt;=MAX($D$3:$D$100),MAX($D$3:$D$100),IF(AQ243&lt;$D$3,$D$3,INDEX($D$3:$D$100,MATCH(AQ243,$D$3:$D$100)+1)))</f>
        <v>2040</v>
      </c>
      <c r="AT243">
        <f t="shared" si="148"/>
        <v>9.6840000000000001E-5</v>
      </c>
      <c r="AU243">
        <f t="shared" si="149"/>
        <v>9.6840000000000001E-5</v>
      </c>
      <c r="AV243">
        <f t="shared" si="150"/>
        <v>9.6840000000000001E-5</v>
      </c>
      <c r="AW243" s="38">
        <f t="shared" si="151"/>
        <v>0.51083100000000004</v>
      </c>
      <c r="AX243">
        <f t="shared" si="130"/>
        <v>0</v>
      </c>
      <c r="BA243" s="1" t="str" cm="1">
        <f t="array" ref="BA243">IF(INDEX(Utilities!243:243,$B$15 + 5)="","",INDEX(Utilities!243:243,$B$15 + 5))</f>
        <v/>
      </c>
      <c r="BC243">
        <f t="shared" si="166"/>
        <v>2253</v>
      </c>
      <c r="BD243">
        <f t="shared" si="152"/>
        <v>2040</v>
      </c>
      <c r="BE243" cm="1">
        <f t="array" ref="BE243">IF(BD243&gt;=MAX($D$3:$D$100),MAX($D$3:$D$100),IF(BC243&lt;$D$3,$D$3,INDEX($D$3:$D$100,MATCH(BC243,$D$3:$D$100)+1)))</f>
        <v>2040</v>
      </c>
      <c r="BF243">
        <f t="shared" si="153"/>
        <v>0.61919999999999997</v>
      </c>
      <c r="BG243">
        <f t="shared" si="154"/>
        <v>0.61919999999999997</v>
      </c>
      <c r="BH243">
        <f t="shared" si="155"/>
        <v>0.61919999999999997</v>
      </c>
      <c r="BI243" s="38">
        <f t="shared" si="156"/>
        <v>3266.2799999999997</v>
      </c>
      <c r="BJ243">
        <f t="shared" si="131"/>
        <v>0</v>
      </c>
      <c r="BL243" s="1" t="str" cm="1">
        <f t="array" ref="BL243">IF(INDEX(Utilities!243:243,$B$15)="","",INDEX(Utilities!243:243,$B$15))</f>
        <v/>
      </c>
      <c r="BM243" s="1" t="str" cm="1">
        <f t="array" ref="BM243">IF(INDEX(Utilities!243:243,$B$15 + 6)="","",INDEX(Utilities!243:243,$B$15 + 6))</f>
        <v/>
      </c>
      <c r="BO243">
        <f t="shared" si="167"/>
        <v>2253</v>
      </c>
      <c r="BP243">
        <f t="shared" si="157"/>
        <v>2040</v>
      </c>
      <c r="BQ243" cm="1">
        <f t="array" ref="BQ243">IF(BP243&gt;=MAX($D$3:$D$100),MAX($D$3:$D$100),IF(BO243&lt;$D$3,$D$3,INDEX($D$3:$D$100,MATCH(BO243,$D$3:$D$100)+1)))</f>
        <v>2040</v>
      </c>
      <c r="BR243">
        <f t="shared" si="158"/>
        <v>4.5396000000000001</v>
      </c>
      <c r="BS243">
        <f t="shared" si="159"/>
        <v>4.5396000000000001</v>
      </c>
      <c r="BT243">
        <f t="shared" si="160"/>
        <v>4.5396000000000001</v>
      </c>
      <c r="BU243" s="38">
        <f t="shared" si="161"/>
        <v>23946.39</v>
      </c>
      <c r="BV243">
        <f t="shared" si="132"/>
        <v>0</v>
      </c>
    </row>
    <row r="244" spans="7:74" x14ac:dyDescent="0.25">
      <c r="G244">
        <f t="shared" si="162"/>
        <v>2254</v>
      </c>
      <c r="H244">
        <f t="shared" si="133"/>
        <v>2040</v>
      </c>
      <c r="I244" cm="1">
        <f t="array" ref="I244">IF(H244&gt;=MAX($D$3:$D$100),MAX($D$3:$D$100),IF(G244&lt;$D$3,$D$3,INDEX($D$3:$D$100,MATCH(G244,$D$3:$D$100)+1)))</f>
        <v>2040</v>
      </c>
      <c r="J244">
        <f t="shared" si="134"/>
        <v>6.8040000000000003E-2</v>
      </c>
      <c r="K244">
        <f t="shared" si="135"/>
        <v>6.8040000000000003E-2</v>
      </c>
      <c r="L244">
        <f t="shared" si="136"/>
        <v>6.8040000000000003E-2</v>
      </c>
      <c r="M244" s="38">
        <f t="shared" si="126"/>
        <v>358.911</v>
      </c>
      <c r="N244">
        <f t="shared" si="127"/>
        <v>0</v>
      </c>
      <c r="P244" s="1" t="str" cm="1">
        <f t="array" ref="P244">IF(INDEX(Utilities!244:244,$B$15)="","",INDEX(Utilities!244:244,$B$15))</f>
        <v/>
      </c>
      <c r="Q244" s="1" t="str" cm="1">
        <f t="array" ref="Q244">IF(INDEX(Utilities!244:244,$B$15 + 2)="","",INDEX(Utilities!244:244,$B$15 + 2))</f>
        <v/>
      </c>
      <c r="S244">
        <f t="shared" si="163"/>
        <v>2254</v>
      </c>
      <c r="T244">
        <f t="shared" si="137"/>
        <v>2040</v>
      </c>
      <c r="U244" cm="1">
        <f t="array" ref="U244">IF(T244&gt;=MAX($D$3:$D$100),MAX($D$3:$D$100),IF(S244&lt;$D$3,$D$3,INDEX($D$3:$D$100,MATCH(S244,$D$3:$D$100)+1)))</f>
        <v>2040</v>
      </c>
      <c r="V244">
        <f t="shared" si="138"/>
        <v>4.5720000000000003E-5</v>
      </c>
      <c r="W244">
        <f t="shared" si="139"/>
        <v>4.5720000000000003E-5</v>
      </c>
      <c r="X244">
        <f t="shared" si="140"/>
        <v>4.5720000000000003E-5</v>
      </c>
      <c r="Y244" s="38">
        <f t="shared" si="141"/>
        <v>0.24117300000000003</v>
      </c>
      <c r="Z244">
        <f t="shared" si="128"/>
        <v>0</v>
      </c>
      <c r="AE244">
        <f t="shared" si="164"/>
        <v>2254</v>
      </c>
      <c r="AF244">
        <f t="shared" si="142"/>
        <v>2040</v>
      </c>
      <c r="AG244" cm="1">
        <f t="array" ref="AG244">IF(AF244&gt;=MAX($D$3:$D$100),MAX($D$3:$D$100),IF(AE244&lt;$D$3,$D$3,INDEX($D$3:$D$100,MATCH(AE244,$D$3:$D$100)+1)))</f>
        <v>2040</v>
      </c>
      <c r="AH244">
        <f t="shared" si="143"/>
        <v>4.572E-4</v>
      </c>
      <c r="AI244">
        <f t="shared" si="144"/>
        <v>4.572E-4</v>
      </c>
      <c r="AJ244">
        <f t="shared" si="145"/>
        <v>4.572E-4</v>
      </c>
      <c r="AK244" s="38">
        <f t="shared" si="146"/>
        <v>2.4117299999999999</v>
      </c>
      <c r="AL244">
        <f t="shared" si="129"/>
        <v>0</v>
      </c>
      <c r="AQ244">
        <f t="shared" si="165"/>
        <v>2254</v>
      </c>
      <c r="AR244">
        <f t="shared" si="147"/>
        <v>2040</v>
      </c>
      <c r="AS244" cm="1">
        <f t="array" ref="AS244">IF(AR244&gt;=MAX($D$3:$D$100),MAX($D$3:$D$100),IF(AQ244&lt;$D$3,$D$3,INDEX($D$3:$D$100,MATCH(AQ244,$D$3:$D$100)+1)))</f>
        <v>2040</v>
      </c>
      <c r="AT244">
        <f t="shared" si="148"/>
        <v>9.6840000000000001E-5</v>
      </c>
      <c r="AU244">
        <f t="shared" si="149"/>
        <v>9.6840000000000001E-5</v>
      </c>
      <c r="AV244">
        <f t="shared" si="150"/>
        <v>9.6840000000000001E-5</v>
      </c>
      <c r="AW244" s="38">
        <f t="shared" si="151"/>
        <v>0.51083100000000004</v>
      </c>
      <c r="AX244">
        <f t="shared" si="130"/>
        <v>0</v>
      </c>
      <c r="BA244" s="1" t="str" cm="1">
        <f t="array" ref="BA244">IF(INDEX(Utilities!244:244,$B$15 + 5)="","",INDEX(Utilities!244:244,$B$15 + 5))</f>
        <v/>
      </c>
      <c r="BC244">
        <f t="shared" si="166"/>
        <v>2254</v>
      </c>
      <c r="BD244">
        <f t="shared" si="152"/>
        <v>2040</v>
      </c>
      <c r="BE244" cm="1">
        <f t="array" ref="BE244">IF(BD244&gt;=MAX($D$3:$D$100),MAX($D$3:$D$100),IF(BC244&lt;$D$3,$D$3,INDEX($D$3:$D$100,MATCH(BC244,$D$3:$D$100)+1)))</f>
        <v>2040</v>
      </c>
      <c r="BF244">
        <f t="shared" si="153"/>
        <v>0.61919999999999997</v>
      </c>
      <c r="BG244">
        <f t="shared" si="154"/>
        <v>0.61919999999999997</v>
      </c>
      <c r="BH244">
        <f t="shared" si="155"/>
        <v>0.61919999999999997</v>
      </c>
      <c r="BI244" s="38">
        <f t="shared" si="156"/>
        <v>3266.2799999999997</v>
      </c>
      <c r="BJ244">
        <f t="shared" si="131"/>
        <v>0</v>
      </c>
      <c r="BL244" s="1" t="str" cm="1">
        <f t="array" ref="BL244">IF(INDEX(Utilities!244:244,$B$15)="","",INDEX(Utilities!244:244,$B$15))</f>
        <v/>
      </c>
      <c r="BM244" s="1" t="str" cm="1">
        <f t="array" ref="BM244">IF(INDEX(Utilities!244:244,$B$15 + 6)="","",INDEX(Utilities!244:244,$B$15 + 6))</f>
        <v/>
      </c>
      <c r="BO244">
        <f t="shared" si="167"/>
        <v>2254</v>
      </c>
      <c r="BP244">
        <f t="shared" si="157"/>
        <v>2040</v>
      </c>
      <c r="BQ244" cm="1">
        <f t="array" ref="BQ244">IF(BP244&gt;=MAX($D$3:$D$100),MAX($D$3:$D$100),IF(BO244&lt;$D$3,$D$3,INDEX($D$3:$D$100,MATCH(BO244,$D$3:$D$100)+1)))</f>
        <v>2040</v>
      </c>
      <c r="BR244">
        <f t="shared" si="158"/>
        <v>4.5396000000000001</v>
      </c>
      <c r="BS244">
        <f t="shared" si="159"/>
        <v>4.5396000000000001</v>
      </c>
      <c r="BT244">
        <f t="shared" si="160"/>
        <v>4.5396000000000001</v>
      </c>
      <c r="BU244" s="38">
        <f t="shared" si="161"/>
        <v>23946.39</v>
      </c>
      <c r="BV244">
        <f t="shared" si="132"/>
        <v>0</v>
      </c>
    </row>
    <row r="245" spans="7:74" x14ac:dyDescent="0.25">
      <c r="G245">
        <f t="shared" si="162"/>
        <v>2255</v>
      </c>
      <c r="H245">
        <f t="shared" si="133"/>
        <v>2040</v>
      </c>
      <c r="I245" cm="1">
        <f t="array" ref="I245">IF(H245&gt;=MAX($D$3:$D$100),MAX($D$3:$D$100),IF(G245&lt;$D$3,$D$3,INDEX($D$3:$D$100,MATCH(G245,$D$3:$D$100)+1)))</f>
        <v>2040</v>
      </c>
      <c r="J245">
        <f t="shared" si="134"/>
        <v>6.8040000000000003E-2</v>
      </c>
      <c r="K245">
        <f t="shared" si="135"/>
        <v>6.8040000000000003E-2</v>
      </c>
      <c r="L245">
        <f t="shared" si="136"/>
        <v>6.8040000000000003E-2</v>
      </c>
      <c r="M245" s="38">
        <f t="shared" si="126"/>
        <v>358.911</v>
      </c>
      <c r="N245">
        <f t="shared" si="127"/>
        <v>0</v>
      </c>
      <c r="P245" s="1" t="str" cm="1">
        <f t="array" ref="P245">IF(INDEX(Utilities!245:245,$B$15)="","",INDEX(Utilities!245:245,$B$15))</f>
        <v/>
      </c>
      <c r="Q245" s="1" t="str" cm="1">
        <f t="array" ref="Q245">IF(INDEX(Utilities!245:245,$B$15 + 2)="","",INDEX(Utilities!245:245,$B$15 + 2))</f>
        <v/>
      </c>
      <c r="S245">
        <f t="shared" si="163"/>
        <v>2255</v>
      </c>
      <c r="T245">
        <f t="shared" si="137"/>
        <v>2040</v>
      </c>
      <c r="U245" cm="1">
        <f t="array" ref="U245">IF(T245&gt;=MAX($D$3:$D$100),MAX($D$3:$D$100),IF(S245&lt;$D$3,$D$3,INDEX($D$3:$D$100,MATCH(S245,$D$3:$D$100)+1)))</f>
        <v>2040</v>
      </c>
      <c r="V245">
        <f t="shared" si="138"/>
        <v>4.5720000000000003E-5</v>
      </c>
      <c r="W245">
        <f t="shared" si="139"/>
        <v>4.5720000000000003E-5</v>
      </c>
      <c r="X245">
        <f t="shared" si="140"/>
        <v>4.5720000000000003E-5</v>
      </c>
      <c r="Y245" s="38">
        <f t="shared" si="141"/>
        <v>0.24117300000000003</v>
      </c>
      <c r="Z245">
        <f t="shared" si="128"/>
        <v>0</v>
      </c>
      <c r="AE245">
        <f t="shared" si="164"/>
        <v>2255</v>
      </c>
      <c r="AF245">
        <f t="shared" si="142"/>
        <v>2040</v>
      </c>
      <c r="AG245" cm="1">
        <f t="array" ref="AG245">IF(AF245&gt;=MAX($D$3:$D$100),MAX($D$3:$D$100),IF(AE245&lt;$D$3,$D$3,INDEX($D$3:$D$100,MATCH(AE245,$D$3:$D$100)+1)))</f>
        <v>2040</v>
      </c>
      <c r="AH245">
        <f t="shared" si="143"/>
        <v>4.572E-4</v>
      </c>
      <c r="AI245">
        <f t="shared" si="144"/>
        <v>4.572E-4</v>
      </c>
      <c r="AJ245">
        <f t="shared" si="145"/>
        <v>4.572E-4</v>
      </c>
      <c r="AK245" s="38">
        <f t="shared" si="146"/>
        <v>2.4117299999999999</v>
      </c>
      <c r="AL245">
        <f t="shared" si="129"/>
        <v>0</v>
      </c>
      <c r="AQ245">
        <f t="shared" si="165"/>
        <v>2255</v>
      </c>
      <c r="AR245">
        <f t="shared" si="147"/>
        <v>2040</v>
      </c>
      <c r="AS245" cm="1">
        <f t="array" ref="AS245">IF(AR245&gt;=MAX($D$3:$D$100),MAX($D$3:$D$100),IF(AQ245&lt;$D$3,$D$3,INDEX($D$3:$D$100,MATCH(AQ245,$D$3:$D$100)+1)))</f>
        <v>2040</v>
      </c>
      <c r="AT245">
        <f t="shared" si="148"/>
        <v>9.6840000000000001E-5</v>
      </c>
      <c r="AU245">
        <f t="shared" si="149"/>
        <v>9.6840000000000001E-5</v>
      </c>
      <c r="AV245">
        <f t="shared" si="150"/>
        <v>9.6840000000000001E-5</v>
      </c>
      <c r="AW245" s="38">
        <f t="shared" si="151"/>
        <v>0.51083100000000004</v>
      </c>
      <c r="AX245">
        <f t="shared" si="130"/>
        <v>0</v>
      </c>
      <c r="BA245" s="1" t="str" cm="1">
        <f t="array" ref="BA245">IF(INDEX(Utilities!245:245,$B$15 + 5)="","",INDEX(Utilities!245:245,$B$15 + 5))</f>
        <v/>
      </c>
      <c r="BC245">
        <f t="shared" si="166"/>
        <v>2255</v>
      </c>
      <c r="BD245">
        <f t="shared" si="152"/>
        <v>2040</v>
      </c>
      <c r="BE245" cm="1">
        <f t="array" ref="BE245">IF(BD245&gt;=MAX($D$3:$D$100),MAX($D$3:$D$100),IF(BC245&lt;$D$3,$D$3,INDEX($D$3:$D$100,MATCH(BC245,$D$3:$D$100)+1)))</f>
        <v>2040</v>
      </c>
      <c r="BF245">
        <f t="shared" si="153"/>
        <v>0.61919999999999997</v>
      </c>
      <c r="BG245">
        <f t="shared" si="154"/>
        <v>0.61919999999999997</v>
      </c>
      <c r="BH245">
        <f t="shared" si="155"/>
        <v>0.61919999999999997</v>
      </c>
      <c r="BI245" s="38">
        <f t="shared" si="156"/>
        <v>3266.2799999999997</v>
      </c>
      <c r="BJ245">
        <f t="shared" si="131"/>
        <v>0</v>
      </c>
      <c r="BL245" s="1" t="str" cm="1">
        <f t="array" ref="BL245">IF(INDEX(Utilities!245:245,$B$15)="","",INDEX(Utilities!245:245,$B$15))</f>
        <v/>
      </c>
      <c r="BM245" s="1" t="str" cm="1">
        <f t="array" ref="BM245">IF(INDEX(Utilities!245:245,$B$15 + 6)="","",INDEX(Utilities!245:245,$B$15 + 6))</f>
        <v/>
      </c>
      <c r="BO245">
        <f t="shared" si="167"/>
        <v>2255</v>
      </c>
      <c r="BP245">
        <f t="shared" si="157"/>
        <v>2040</v>
      </c>
      <c r="BQ245" cm="1">
        <f t="array" ref="BQ245">IF(BP245&gt;=MAX($D$3:$D$100),MAX($D$3:$D$100),IF(BO245&lt;$D$3,$D$3,INDEX($D$3:$D$100,MATCH(BO245,$D$3:$D$100)+1)))</f>
        <v>2040</v>
      </c>
      <c r="BR245">
        <f t="shared" si="158"/>
        <v>4.5396000000000001</v>
      </c>
      <c r="BS245">
        <f t="shared" si="159"/>
        <v>4.5396000000000001</v>
      </c>
      <c r="BT245">
        <f t="shared" si="160"/>
        <v>4.5396000000000001</v>
      </c>
      <c r="BU245" s="38">
        <f t="shared" si="161"/>
        <v>23946.39</v>
      </c>
      <c r="BV245">
        <f t="shared" si="132"/>
        <v>0</v>
      </c>
    </row>
    <row r="246" spans="7:74" x14ac:dyDescent="0.25">
      <c r="G246">
        <f t="shared" si="162"/>
        <v>2256</v>
      </c>
      <c r="H246">
        <f t="shared" si="133"/>
        <v>2040</v>
      </c>
      <c r="I246" cm="1">
        <f t="array" ref="I246">IF(H246&gt;=MAX($D$3:$D$100),MAX($D$3:$D$100),IF(G246&lt;$D$3,$D$3,INDEX($D$3:$D$100,MATCH(G246,$D$3:$D$100)+1)))</f>
        <v>2040</v>
      </c>
      <c r="J246">
        <f t="shared" si="134"/>
        <v>6.8040000000000003E-2</v>
      </c>
      <c r="K246">
        <f t="shared" si="135"/>
        <v>6.8040000000000003E-2</v>
      </c>
      <c r="L246">
        <f t="shared" si="136"/>
        <v>6.8040000000000003E-2</v>
      </c>
      <c r="M246" s="38">
        <f t="shared" si="126"/>
        <v>358.911</v>
      </c>
      <c r="N246">
        <f t="shared" si="127"/>
        <v>0</v>
      </c>
      <c r="P246" s="1" t="str" cm="1">
        <f t="array" ref="P246">IF(INDEX(Utilities!246:246,$B$15)="","",INDEX(Utilities!246:246,$B$15))</f>
        <v/>
      </c>
      <c r="Q246" s="1" t="str" cm="1">
        <f t="array" ref="Q246">IF(INDEX(Utilities!246:246,$B$15 + 2)="","",INDEX(Utilities!246:246,$B$15 + 2))</f>
        <v/>
      </c>
      <c r="S246">
        <f t="shared" si="163"/>
        <v>2256</v>
      </c>
      <c r="T246">
        <f t="shared" si="137"/>
        <v>2040</v>
      </c>
      <c r="U246" cm="1">
        <f t="array" ref="U246">IF(T246&gt;=MAX($D$3:$D$100),MAX($D$3:$D$100),IF(S246&lt;$D$3,$D$3,INDEX($D$3:$D$100,MATCH(S246,$D$3:$D$100)+1)))</f>
        <v>2040</v>
      </c>
      <c r="V246">
        <f t="shared" si="138"/>
        <v>4.5720000000000003E-5</v>
      </c>
      <c r="W246">
        <f t="shared" si="139"/>
        <v>4.5720000000000003E-5</v>
      </c>
      <c r="X246">
        <f t="shared" si="140"/>
        <v>4.5720000000000003E-5</v>
      </c>
      <c r="Y246" s="38">
        <f t="shared" si="141"/>
        <v>0.24117300000000003</v>
      </c>
      <c r="Z246">
        <f t="shared" si="128"/>
        <v>0</v>
      </c>
      <c r="AE246">
        <f t="shared" si="164"/>
        <v>2256</v>
      </c>
      <c r="AF246">
        <f t="shared" si="142"/>
        <v>2040</v>
      </c>
      <c r="AG246" cm="1">
        <f t="array" ref="AG246">IF(AF246&gt;=MAX($D$3:$D$100),MAX($D$3:$D$100),IF(AE246&lt;$D$3,$D$3,INDEX($D$3:$D$100,MATCH(AE246,$D$3:$D$100)+1)))</f>
        <v>2040</v>
      </c>
      <c r="AH246">
        <f t="shared" si="143"/>
        <v>4.572E-4</v>
      </c>
      <c r="AI246">
        <f t="shared" si="144"/>
        <v>4.572E-4</v>
      </c>
      <c r="AJ246">
        <f t="shared" si="145"/>
        <v>4.572E-4</v>
      </c>
      <c r="AK246" s="38">
        <f t="shared" si="146"/>
        <v>2.4117299999999999</v>
      </c>
      <c r="AL246">
        <f t="shared" si="129"/>
        <v>0</v>
      </c>
      <c r="AQ246">
        <f t="shared" si="165"/>
        <v>2256</v>
      </c>
      <c r="AR246">
        <f t="shared" si="147"/>
        <v>2040</v>
      </c>
      <c r="AS246" cm="1">
        <f t="array" ref="AS246">IF(AR246&gt;=MAX($D$3:$D$100),MAX($D$3:$D$100),IF(AQ246&lt;$D$3,$D$3,INDEX($D$3:$D$100,MATCH(AQ246,$D$3:$D$100)+1)))</f>
        <v>2040</v>
      </c>
      <c r="AT246">
        <f t="shared" si="148"/>
        <v>9.6840000000000001E-5</v>
      </c>
      <c r="AU246">
        <f t="shared" si="149"/>
        <v>9.6840000000000001E-5</v>
      </c>
      <c r="AV246">
        <f t="shared" si="150"/>
        <v>9.6840000000000001E-5</v>
      </c>
      <c r="AW246" s="38">
        <f t="shared" si="151"/>
        <v>0.51083100000000004</v>
      </c>
      <c r="AX246">
        <f t="shared" si="130"/>
        <v>0</v>
      </c>
      <c r="BA246" s="1" t="str" cm="1">
        <f t="array" ref="BA246">IF(INDEX(Utilities!246:246,$B$15 + 5)="","",INDEX(Utilities!246:246,$B$15 + 5))</f>
        <v/>
      </c>
      <c r="BC246">
        <f t="shared" si="166"/>
        <v>2256</v>
      </c>
      <c r="BD246">
        <f t="shared" si="152"/>
        <v>2040</v>
      </c>
      <c r="BE246" cm="1">
        <f t="array" ref="BE246">IF(BD246&gt;=MAX($D$3:$D$100),MAX($D$3:$D$100),IF(BC246&lt;$D$3,$D$3,INDEX($D$3:$D$100,MATCH(BC246,$D$3:$D$100)+1)))</f>
        <v>2040</v>
      </c>
      <c r="BF246">
        <f t="shared" si="153"/>
        <v>0.61919999999999997</v>
      </c>
      <c r="BG246">
        <f t="shared" si="154"/>
        <v>0.61919999999999997</v>
      </c>
      <c r="BH246">
        <f t="shared" si="155"/>
        <v>0.61919999999999997</v>
      </c>
      <c r="BI246" s="38">
        <f t="shared" si="156"/>
        <v>3266.2799999999997</v>
      </c>
      <c r="BJ246">
        <f t="shared" si="131"/>
        <v>0</v>
      </c>
      <c r="BL246" s="1" t="str" cm="1">
        <f t="array" ref="BL246">IF(INDEX(Utilities!246:246,$B$15)="","",INDEX(Utilities!246:246,$B$15))</f>
        <v/>
      </c>
      <c r="BM246" s="1" t="str" cm="1">
        <f t="array" ref="BM246">IF(INDEX(Utilities!246:246,$B$15 + 6)="","",INDEX(Utilities!246:246,$B$15 + 6))</f>
        <v/>
      </c>
      <c r="BO246">
        <f t="shared" si="167"/>
        <v>2256</v>
      </c>
      <c r="BP246">
        <f t="shared" si="157"/>
        <v>2040</v>
      </c>
      <c r="BQ246" cm="1">
        <f t="array" ref="BQ246">IF(BP246&gt;=MAX($D$3:$D$100),MAX($D$3:$D$100),IF(BO246&lt;$D$3,$D$3,INDEX($D$3:$D$100,MATCH(BO246,$D$3:$D$100)+1)))</f>
        <v>2040</v>
      </c>
      <c r="BR246">
        <f t="shared" si="158"/>
        <v>4.5396000000000001</v>
      </c>
      <c r="BS246">
        <f t="shared" si="159"/>
        <v>4.5396000000000001</v>
      </c>
      <c r="BT246">
        <f t="shared" si="160"/>
        <v>4.5396000000000001</v>
      </c>
      <c r="BU246" s="38">
        <f t="shared" si="161"/>
        <v>23946.39</v>
      </c>
      <c r="BV246">
        <f t="shared" si="132"/>
        <v>0</v>
      </c>
    </row>
    <row r="247" spans="7:74" x14ac:dyDescent="0.25">
      <c r="G247">
        <f t="shared" si="162"/>
        <v>2257</v>
      </c>
      <c r="H247">
        <f t="shared" si="133"/>
        <v>2040</v>
      </c>
      <c r="I247" cm="1">
        <f t="array" ref="I247">IF(H247&gt;=MAX($D$3:$D$100),MAX($D$3:$D$100),IF(G247&lt;$D$3,$D$3,INDEX($D$3:$D$100,MATCH(G247,$D$3:$D$100)+1)))</f>
        <v>2040</v>
      </c>
      <c r="J247">
        <f t="shared" si="134"/>
        <v>6.8040000000000003E-2</v>
      </c>
      <c r="K247">
        <f t="shared" si="135"/>
        <v>6.8040000000000003E-2</v>
      </c>
      <c r="L247">
        <f t="shared" si="136"/>
        <v>6.8040000000000003E-2</v>
      </c>
      <c r="M247" s="38">
        <f t="shared" si="126"/>
        <v>358.911</v>
      </c>
      <c r="N247">
        <f t="shared" si="127"/>
        <v>0</v>
      </c>
      <c r="P247" s="1" t="str" cm="1">
        <f t="array" ref="P247">IF(INDEX(Utilities!247:247,$B$15)="","",INDEX(Utilities!247:247,$B$15))</f>
        <v/>
      </c>
      <c r="Q247" s="1" t="str" cm="1">
        <f t="array" ref="Q247">IF(INDEX(Utilities!247:247,$B$15 + 2)="","",INDEX(Utilities!247:247,$B$15 + 2))</f>
        <v/>
      </c>
      <c r="S247">
        <f t="shared" si="163"/>
        <v>2257</v>
      </c>
      <c r="T247">
        <f t="shared" si="137"/>
        <v>2040</v>
      </c>
      <c r="U247" cm="1">
        <f t="array" ref="U247">IF(T247&gt;=MAX($D$3:$D$100),MAX($D$3:$D$100),IF(S247&lt;$D$3,$D$3,INDEX($D$3:$D$100,MATCH(S247,$D$3:$D$100)+1)))</f>
        <v>2040</v>
      </c>
      <c r="V247">
        <f t="shared" si="138"/>
        <v>4.5720000000000003E-5</v>
      </c>
      <c r="W247">
        <f t="shared" si="139"/>
        <v>4.5720000000000003E-5</v>
      </c>
      <c r="X247">
        <f t="shared" si="140"/>
        <v>4.5720000000000003E-5</v>
      </c>
      <c r="Y247" s="38">
        <f t="shared" si="141"/>
        <v>0.24117300000000003</v>
      </c>
      <c r="Z247">
        <f t="shared" si="128"/>
        <v>0</v>
      </c>
      <c r="AE247">
        <f t="shared" si="164"/>
        <v>2257</v>
      </c>
      <c r="AF247">
        <f t="shared" si="142"/>
        <v>2040</v>
      </c>
      <c r="AG247" cm="1">
        <f t="array" ref="AG247">IF(AF247&gt;=MAX($D$3:$D$100),MAX($D$3:$D$100),IF(AE247&lt;$D$3,$D$3,INDEX($D$3:$D$100,MATCH(AE247,$D$3:$D$100)+1)))</f>
        <v>2040</v>
      </c>
      <c r="AH247">
        <f t="shared" si="143"/>
        <v>4.572E-4</v>
      </c>
      <c r="AI247">
        <f t="shared" si="144"/>
        <v>4.572E-4</v>
      </c>
      <c r="AJ247">
        <f t="shared" si="145"/>
        <v>4.572E-4</v>
      </c>
      <c r="AK247" s="38">
        <f t="shared" si="146"/>
        <v>2.4117299999999999</v>
      </c>
      <c r="AL247">
        <f t="shared" si="129"/>
        <v>0</v>
      </c>
      <c r="AQ247">
        <f t="shared" si="165"/>
        <v>2257</v>
      </c>
      <c r="AR247">
        <f t="shared" si="147"/>
        <v>2040</v>
      </c>
      <c r="AS247" cm="1">
        <f t="array" ref="AS247">IF(AR247&gt;=MAX($D$3:$D$100),MAX($D$3:$D$100),IF(AQ247&lt;$D$3,$D$3,INDEX($D$3:$D$100,MATCH(AQ247,$D$3:$D$100)+1)))</f>
        <v>2040</v>
      </c>
      <c r="AT247">
        <f t="shared" si="148"/>
        <v>9.6840000000000001E-5</v>
      </c>
      <c r="AU247">
        <f t="shared" si="149"/>
        <v>9.6840000000000001E-5</v>
      </c>
      <c r="AV247">
        <f t="shared" si="150"/>
        <v>9.6840000000000001E-5</v>
      </c>
      <c r="AW247" s="38">
        <f t="shared" si="151"/>
        <v>0.51083100000000004</v>
      </c>
      <c r="AX247">
        <f t="shared" si="130"/>
        <v>0</v>
      </c>
      <c r="BA247" s="1" t="str" cm="1">
        <f t="array" ref="BA247">IF(INDEX(Utilities!247:247,$B$15 + 5)="","",INDEX(Utilities!247:247,$B$15 + 5))</f>
        <v/>
      </c>
      <c r="BC247">
        <f t="shared" si="166"/>
        <v>2257</v>
      </c>
      <c r="BD247">
        <f t="shared" si="152"/>
        <v>2040</v>
      </c>
      <c r="BE247" cm="1">
        <f t="array" ref="BE247">IF(BD247&gt;=MAX($D$3:$D$100),MAX($D$3:$D$100),IF(BC247&lt;$D$3,$D$3,INDEX($D$3:$D$100,MATCH(BC247,$D$3:$D$100)+1)))</f>
        <v>2040</v>
      </c>
      <c r="BF247">
        <f t="shared" si="153"/>
        <v>0.61919999999999997</v>
      </c>
      <c r="BG247">
        <f t="shared" si="154"/>
        <v>0.61919999999999997</v>
      </c>
      <c r="BH247">
        <f t="shared" si="155"/>
        <v>0.61919999999999997</v>
      </c>
      <c r="BI247" s="38">
        <f t="shared" si="156"/>
        <v>3266.2799999999997</v>
      </c>
      <c r="BJ247">
        <f t="shared" si="131"/>
        <v>0</v>
      </c>
      <c r="BL247" s="1" t="str" cm="1">
        <f t="array" ref="BL247">IF(INDEX(Utilities!247:247,$B$15)="","",INDEX(Utilities!247:247,$B$15))</f>
        <v/>
      </c>
      <c r="BM247" s="1" t="str" cm="1">
        <f t="array" ref="BM247">IF(INDEX(Utilities!247:247,$B$15 + 6)="","",INDEX(Utilities!247:247,$B$15 + 6))</f>
        <v/>
      </c>
      <c r="BO247">
        <f t="shared" si="167"/>
        <v>2257</v>
      </c>
      <c r="BP247">
        <f t="shared" si="157"/>
        <v>2040</v>
      </c>
      <c r="BQ247" cm="1">
        <f t="array" ref="BQ247">IF(BP247&gt;=MAX($D$3:$D$100),MAX($D$3:$D$100),IF(BO247&lt;$D$3,$D$3,INDEX($D$3:$D$100,MATCH(BO247,$D$3:$D$100)+1)))</f>
        <v>2040</v>
      </c>
      <c r="BR247">
        <f t="shared" si="158"/>
        <v>4.5396000000000001</v>
      </c>
      <c r="BS247">
        <f t="shared" si="159"/>
        <v>4.5396000000000001</v>
      </c>
      <c r="BT247">
        <f t="shared" si="160"/>
        <v>4.5396000000000001</v>
      </c>
      <c r="BU247" s="38">
        <f t="shared" si="161"/>
        <v>23946.39</v>
      </c>
      <c r="BV247">
        <f t="shared" si="132"/>
        <v>0</v>
      </c>
    </row>
    <row r="248" spans="7:74" x14ac:dyDescent="0.25">
      <c r="G248">
        <f t="shared" si="162"/>
        <v>2258</v>
      </c>
      <c r="H248">
        <f t="shared" si="133"/>
        <v>2040</v>
      </c>
      <c r="I248" cm="1">
        <f t="array" ref="I248">IF(H248&gt;=MAX($D$3:$D$100),MAX($D$3:$D$100),IF(G248&lt;$D$3,$D$3,INDEX($D$3:$D$100,MATCH(G248,$D$3:$D$100)+1)))</f>
        <v>2040</v>
      </c>
      <c r="J248">
        <f t="shared" si="134"/>
        <v>6.8040000000000003E-2</v>
      </c>
      <c r="K248">
        <f t="shared" si="135"/>
        <v>6.8040000000000003E-2</v>
      </c>
      <c r="L248">
        <f t="shared" si="136"/>
        <v>6.8040000000000003E-2</v>
      </c>
      <c r="M248" s="38">
        <f t="shared" si="126"/>
        <v>358.911</v>
      </c>
      <c r="N248">
        <f t="shared" si="127"/>
        <v>0</v>
      </c>
      <c r="P248" s="1" t="str" cm="1">
        <f t="array" ref="P248">IF(INDEX(Utilities!248:248,$B$15)="","",INDEX(Utilities!248:248,$B$15))</f>
        <v/>
      </c>
      <c r="Q248" s="1" t="str" cm="1">
        <f t="array" ref="Q248">IF(INDEX(Utilities!248:248,$B$15 + 2)="","",INDEX(Utilities!248:248,$B$15 + 2))</f>
        <v/>
      </c>
      <c r="S248">
        <f t="shared" si="163"/>
        <v>2258</v>
      </c>
      <c r="T248">
        <f t="shared" si="137"/>
        <v>2040</v>
      </c>
      <c r="U248" cm="1">
        <f t="array" ref="U248">IF(T248&gt;=MAX($D$3:$D$100),MAX($D$3:$D$100),IF(S248&lt;$D$3,$D$3,INDEX($D$3:$D$100,MATCH(S248,$D$3:$D$100)+1)))</f>
        <v>2040</v>
      </c>
      <c r="V248">
        <f t="shared" si="138"/>
        <v>4.5720000000000003E-5</v>
      </c>
      <c r="W248">
        <f t="shared" si="139"/>
        <v>4.5720000000000003E-5</v>
      </c>
      <c r="X248">
        <f t="shared" si="140"/>
        <v>4.5720000000000003E-5</v>
      </c>
      <c r="Y248" s="38">
        <f t="shared" si="141"/>
        <v>0.24117300000000003</v>
      </c>
      <c r="Z248">
        <f t="shared" si="128"/>
        <v>0</v>
      </c>
      <c r="AE248">
        <f t="shared" si="164"/>
        <v>2258</v>
      </c>
      <c r="AF248">
        <f t="shared" si="142"/>
        <v>2040</v>
      </c>
      <c r="AG248" cm="1">
        <f t="array" ref="AG248">IF(AF248&gt;=MAX($D$3:$D$100),MAX($D$3:$D$100),IF(AE248&lt;$D$3,$D$3,INDEX($D$3:$D$100,MATCH(AE248,$D$3:$D$100)+1)))</f>
        <v>2040</v>
      </c>
      <c r="AH248">
        <f t="shared" si="143"/>
        <v>4.572E-4</v>
      </c>
      <c r="AI248">
        <f t="shared" si="144"/>
        <v>4.572E-4</v>
      </c>
      <c r="AJ248">
        <f t="shared" si="145"/>
        <v>4.572E-4</v>
      </c>
      <c r="AK248" s="38">
        <f t="shared" si="146"/>
        <v>2.4117299999999999</v>
      </c>
      <c r="AL248">
        <f t="shared" si="129"/>
        <v>0</v>
      </c>
      <c r="AQ248">
        <f t="shared" si="165"/>
        <v>2258</v>
      </c>
      <c r="AR248">
        <f t="shared" si="147"/>
        <v>2040</v>
      </c>
      <c r="AS248" cm="1">
        <f t="array" ref="AS248">IF(AR248&gt;=MAX($D$3:$D$100),MAX($D$3:$D$100),IF(AQ248&lt;$D$3,$D$3,INDEX($D$3:$D$100,MATCH(AQ248,$D$3:$D$100)+1)))</f>
        <v>2040</v>
      </c>
      <c r="AT248">
        <f t="shared" si="148"/>
        <v>9.6840000000000001E-5</v>
      </c>
      <c r="AU248">
        <f t="shared" si="149"/>
        <v>9.6840000000000001E-5</v>
      </c>
      <c r="AV248">
        <f t="shared" si="150"/>
        <v>9.6840000000000001E-5</v>
      </c>
      <c r="AW248" s="38">
        <f t="shared" si="151"/>
        <v>0.51083100000000004</v>
      </c>
      <c r="AX248">
        <f t="shared" si="130"/>
        <v>0</v>
      </c>
      <c r="BA248" s="1" t="str" cm="1">
        <f t="array" ref="BA248">IF(INDEX(Utilities!248:248,$B$15 + 5)="","",INDEX(Utilities!248:248,$B$15 + 5))</f>
        <v/>
      </c>
      <c r="BC248">
        <f t="shared" si="166"/>
        <v>2258</v>
      </c>
      <c r="BD248">
        <f t="shared" si="152"/>
        <v>2040</v>
      </c>
      <c r="BE248" cm="1">
        <f t="array" ref="BE248">IF(BD248&gt;=MAX($D$3:$D$100),MAX($D$3:$D$100),IF(BC248&lt;$D$3,$D$3,INDEX($D$3:$D$100,MATCH(BC248,$D$3:$D$100)+1)))</f>
        <v>2040</v>
      </c>
      <c r="BF248">
        <f t="shared" si="153"/>
        <v>0.61919999999999997</v>
      </c>
      <c r="BG248">
        <f t="shared" si="154"/>
        <v>0.61919999999999997</v>
      </c>
      <c r="BH248">
        <f t="shared" si="155"/>
        <v>0.61919999999999997</v>
      </c>
      <c r="BI248" s="38">
        <f t="shared" si="156"/>
        <v>3266.2799999999997</v>
      </c>
      <c r="BJ248">
        <f t="shared" si="131"/>
        <v>0</v>
      </c>
      <c r="BL248" s="1" t="str" cm="1">
        <f t="array" ref="BL248">IF(INDEX(Utilities!248:248,$B$15)="","",INDEX(Utilities!248:248,$B$15))</f>
        <v/>
      </c>
      <c r="BM248" s="1" t="str" cm="1">
        <f t="array" ref="BM248">IF(INDEX(Utilities!248:248,$B$15 + 6)="","",INDEX(Utilities!248:248,$B$15 + 6))</f>
        <v/>
      </c>
      <c r="BO248">
        <f t="shared" si="167"/>
        <v>2258</v>
      </c>
      <c r="BP248">
        <f t="shared" si="157"/>
        <v>2040</v>
      </c>
      <c r="BQ248" cm="1">
        <f t="array" ref="BQ248">IF(BP248&gt;=MAX($D$3:$D$100),MAX($D$3:$D$100),IF(BO248&lt;$D$3,$D$3,INDEX($D$3:$D$100,MATCH(BO248,$D$3:$D$100)+1)))</f>
        <v>2040</v>
      </c>
      <c r="BR248">
        <f t="shared" si="158"/>
        <v>4.5396000000000001</v>
      </c>
      <c r="BS248">
        <f t="shared" si="159"/>
        <v>4.5396000000000001</v>
      </c>
      <c r="BT248">
        <f t="shared" si="160"/>
        <v>4.5396000000000001</v>
      </c>
      <c r="BU248" s="38">
        <f t="shared" si="161"/>
        <v>23946.39</v>
      </c>
      <c r="BV248">
        <f t="shared" si="132"/>
        <v>0</v>
      </c>
    </row>
    <row r="249" spans="7:74" x14ac:dyDescent="0.25">
      <c r="G249">
        <f t="shared" si="162"/>
        <v>2259</v>
      </c>
      <c r="H249">
        <f t="shared" si="133"/>
        <v>2040</v>
      </c>
      <c r="I249" cm="1">
        <f t="array" ref="I249">IF(H249&gt;=MAX($D$3:$D$100),MAX($D$3:$D$100),IF(G249&lt;$D$3,$D$3,INDEX($D$3:$D$100,MATCH(G249,$D$3:$D$100)+1)))</f>
        <v>2040</v>
      </c>
      <c r="J249">
        <f t="shared" si="134"/>
        <v>6.8040000000000003E-2</v>
      </c>
      <c r="K249">
        <f t="shared" si="135"/>
        <v>6.8040000000000003E-2</v>
      </c>
      <c r="L249">
        <f t="shared" si="136"/>
        <v>6.8040000000000003E-2</v>
      </c>
      <c r="M249" s="38">
        <f t="shared" si="126"/>
        <v>358.911</v>
      </c>
      <c r="N249">
        <f t="shared" si="127"/>
        <v>0</v>
      </c>
      <c r="P249" s="1" t="str" cm="1">
        <f t="array" ref="P249">IF(INDEX(Utilities!249:249,$B$15)="","",INDEX(Utilities!249:249,$B$15))</f>
        <v/>
      </c>
      <c r="Q249" s="1" t="str" cm="1">
        <f t="array" ref="Q249">IF(INDEX(Utilities!249:249,$B$15 + 2)="","",INDEX(Utilities!249:249,$B$15 + 2))</f>
        <v/>
      </c>
      <c r="S249">
        <f t="shared" si="163"/>
        <v>2259</v>
      </c>
      <c r="T249">
        <f t="shared" si="137"/>
        <v>2040</v>
      </c>
      <c r="U249" cm="1">
        <f t="array" ref="U249">IF(T249&gt;=MAX($D$3:$D$100),MAX($D$3:$D$100),IF(S249&lt;$D$3,$D$3,INDEX($D$3:$D$100,MATCH(S249,$D$3:$D$100)+1)))</f>
        <v>2040</v>
      </c>
      <c r="V249">
        <f t="shared" si="138"/>
        <v>4.5720000000000003E-5</v>
      </c>
      <c r="W249">
        <f t="shared" si="139"/>
        <v>4.5720000000000003E-5</v>
      </c>
      <c r="X249">
        <f t="shared" si="140"/>
        <v>4.5720000000000003E-5</v>
      </c>
      <c r="Y249" s="38">
        <f t="shared" si="141"/>
        <v>0.24117300000000003</v>
      </c>
      <c r="Z249">
        <f t="shared" si="128"/>
        <v>0</v>
      </c>
      <c r="AE249">
        <f t="shared" si="164"/>
        <v>2259</v>
      </c>
      <c r="AF249">
        <f t="shared" si="142"/>
        <v>2040</v>
      </c>
      <c r="AG249" cm="1">
        <f t="array" ref="AG249">IF(AF249&gt;=MAX($D$3:$D$100),MAX($D$3:$D$100),IF(AE249&lt;$D$3,$D$3,INDEX($D$3:$D$100,MATCH(AE249,$D$3:$D$100)+1)))</f>
        <v>2040</v>
      </c>
      <c r="AH249">
        <f t="shared" si="143"/>
        <v>4.572E-4</v>
      </c>
      <c r="AI249">
        <f t="shared" si="144"/>
        <v>4.572E-4</v>
      </c>
      <c r="AJ249">
        <f t="shared" si="145"/>
        <v>4.572E-4</v>
      </c>
      <c r="AK249" s="38">
        <f t="shared" si="146"/>
        <v>2.4117299999999999</v>
      </c>
      <c r="AL249">
        <f t="shared" si="129"/>
        <v>0</v>
      </c>
      <c r="AQ249">
        <f t="shared" si="165"/>
        <v>2259</v>
      </c>
      <c r="AR249">
        <f t="shared" si="147"/>
        <v>2040</v>
      </c>
      <c r="AS249" cm="1">
        <f t="array" ref="AS249">IF(AR249&gt;=MAX($D$3:$D$100),MAX($D$3:$D$100),IF(AQ249&lt;$D$3,$D$3,INDEX($D$3:$D$100,MATCH(AQ249,$D$3:$D$100)+1)))</f>
        <v>2040</v>
      </c>
      <c r="AT249">
        <f t="shared" si="148"/>
        <v>9.6840000000000001E-5</v>
      </c>
      <c r="AU249">
        <f t="shared" si="149"/>
        <v>9.6840000000000001E-5</v>
      </c>
      <c r="AV249">
        <f t="shared" si="150"/>
        <v>9.6840000000000001E-5</v>
      </c>
      <c r="AW249" s="38">
        <f t="shared" si="151"/>
        <v>0.51083100000000004</v>
      </c>
      <c r="AX249">
        <f t="shared" si="130"/>
        <v>0</v>
      </c>
      <c r="BA249" s="1" t="str" cm="1">
        <f t="array" ref="BA249">IF(INDEX(Utilities!249:249,$B$15 + 5)="","",INDEX(Utilities!249:249,$B$15 + 5))</f>
        <v/>
      </c>
      <c r="BC249">
        <f t="shared" si="166"/>
        <v>2259</v>
      </c>
      <c r="BD249">
        <f t="shared" si="152"/>
        <v>2040</v>
      </c>
      <c r="BE249" cm="1">
        <f t="array" ref="BE249">IF(BD249&gt;=MAX($D$3:$D$100),MAX($D$3:$D$100),IF(BC249&lt;$D$3,$D$3,INDEX($D$3:$D$100,MATCH(BC249,$D$3:$D$100)+1)))</f>
        <v>2040</v>
      </c>
      <c r="BF249">
        <f t="shared" si="153"/>
        <v>0.61919999999999997</v>
      </c>
      <c r="BG249">
        <f t="shared" si="154"/>
        <v>0.61919999999999997</v>
      </c>
      <c r="BH249">
        <f t="shared" si="155"/>
        <v>0.61919999999999997</v>
      </c>
      <c r="BI249" s="38">
        <f t="shared" si="156"/>
        <v>3266.2799999999997</v>
      </c>
      <c r="BJ249">
        <f t="shared" si="131"/>
        <v>0</v>
      </c>
      <c r="BL249" s="1" t="str" cm="1">
        <f t="array" ref="BL249">IF(INDEX(Utilities!249:249,$B$15)="","",INDEX(Utilities!249:249,$B$15))</f>
        <v/>
      </c>
      <c r="BM249" s="1" t="str" cm="1">
        <f t="array" ref="BM249">IF(INDEX(Utilities!249:249,$B$15 + 6)="","",INDEX(Utilities!249:249,$B$15 + 6))</f>
        <v/>
      </c>
      <c r="BO249">
        <f t="shared" si="167"/>
        <v>2259</v>
      </c>
      <c r="BP249">
        <f t="shared" si="157"/>
        <v>2040</v>
      </c>
      <c r="BQ249" cm="1">
        <f t="array" ref="BQ249">IF(BP249&gt;=MAX($D$3:$D$100),MAX($D$3:$D$100),IF(BO249&lt;$D$3,$D$3,INDEX($D$3:$D$100,MATCH(BO249,$D$3:$D$100)+1)))</f>
        <v>2040</v>
      </c>
      <c r="BR249">
        <f t="shared" si="158"/>
        <v>4.5396000000000001</v>
      </c>
      <c r="BS249">
        <f t="shared" si="159"/>
        <v>4.5396000000000001</v>
      </c>
      <c r="BT249">
        <f t="shared" si="160"/>
        <v>4.5396000000000001</v>
      </c>
      <c r="BU249" s="38">
        <f t="shared" si="161"/>
        <v>23946.39</v>
      </c>
      <c r="BV249">
        <f t="shared" si="132"/>
        <v>0</v>
      </c>
    </row>
    <row r="250" spans="7:74" x14ac:dyDescent="0.25">
      <c r="G250">
        <f t="shared" si="162"/>
        <v>2260</v>
      </c>
      <c r="H250">
        <f t="shared" si="133"/>
        <v>2040</v>
      </c>
      <c r="I250" cm="1">
        <f t="array" ref="I250">IF(H250&gt;=MAX($D$3:$D$100),MAX($D$3:$D$100),IF(G250&lt;$D$3,$D$3,INDEX($D$3:$D$100,MATCH(G250,$D$3:$D$100)+1)))</f>
        <v>2040</v>
      </c>
      <c r="J250">
        <f t="shared" si="134"/>
        <v>6.8040000000000003E-2</v>
      </c>
      <c r="K250">
        <f t="shared" si="135"/>
        <v>6.8040000000000003E-2</v>
      </c>
      <c r="L250">
        <f t="shared" si="136"/>
        <v>6.8040000000000003E-2</v>
      </c>
      <c r="M250" s="38">
        <f t="shared" si="126"/>
        <v>358.911</v>
      </c>
      <c r="N250">
        <f t="shared" si="127"/>
        <v>0</v>
      </c>
      <c r="P250" s="1" t="str" cm="1">
        <f t="array" ref="P250">IF(INDEX(Utilities!250:250,$B$15)="","",INDEX(Utilities!250:250,$B$15))</f>
        <v/>
      </c>
      <c r="Q250" s="1" t="str" cm="1">
        <f t="array" ref="Q250">IF(INDEX(Utilities!250:250,$B$15 + 2)="","",INDEX(Utilities!250:250,$B$15 + 2))</f>
        <v/>
      </c>
      <c r="S250">
        <f t="shared" si="163"/>
        <v>2260</v>
      </c>
      <c r="T250">
        <f t="shared" si="137"/>
        <v>2040</v>
      </c>
      <c r="U250" cm="1">
        <f t="array" ref="U250">IF(T250&gt;=MAX($D$3:$D$100),MAX($D$3:$D$100),IF(S250&lt;$D$3,$D$3,INDEX($D$3:$D$100,MATCH(S250,$D$3:$D$100)+1)))</f>
        <v>2040</v>
      </c>
      <c r="V250">
        <f t="shared" si="138"/>
        <v>4.5720000000000003E-5</v>
      </c>
      <c r="W250">
        <f t="shared" si="139"/>
        <v>4.5720000000000003E-5</v>
      </c>
      <c r="X250">
        <f t="shared" si="140"/>
        <v>4.5720000000000003E-5</v>
      </c>
      <c r="Y250" s="38">
        <f t="shared" si="141"/>
        <v>0.24117300000000003</v>
      </c>
      <c r="Z250">
        <f t="shared" si="128"/>
        <v>0</v>
      </c>
      <c r="AE250">
        <f t="shared" si="164"/>
        <v>2260</v>
      </c>
      <c r="AF250">
        <f t="shared" si="142"/>
        <v>2040</v>
      </c>
      <c r="AG250" cm="1">
        <f t="array" ref="AG250">IF(AF250&gt;=MAX($D$3:$D$100),MAX($D$3:$D$100),IF(AE250&lt;$D$3,$D$3,INDEX($D$3:$D$100,MATCH(AE250,$D$3:$D$100)+1)))</f>
        <v>2040</v>
      </c>
      <c r="AH250">
        <f t="shared" si="143"/>
        <v>4.572E-4</v>
      </c>
      <c r="AI250">
        <f t="shared" si="144"/>
        <v>4.572E-4</v>
      </c>
      <c r="AJ250">
        <f t="shared" si="145"/>
        <v>4.572E-4</v>
      </c>
      <c r="AK250" s="38">
        <f t="shared" si="146"/>
        <v>2.4117299999999999</v>
      </c>
      <c r="AL250">
        <f t="shared" si="129"/>
        <v>0</v>
      </c>
      <c r="AQ250">
        <f t="shared" si="165"/>
        <v>2260</v>
      </c>
      <c r="AR250">
        <f t="shared" si="147"/>
        <v>2040</v>
      </c>
      <c r="AS250" cm="1">
        <f t="array" ref="AS250">IF(AR250&gt;=MAX($D$3:$D$100),MAX($D$3:$D$100),IF(AQ250&lt;$D$3,$D$3,INDEX($D$3:$D$100,MATCH(AQ250,$D$3:$D$100)+1)))</f>
        <v>2040</v>
      </c>
      <c r="AT250">
        <f t="shared" si="148"/>
        <v>9.6840000000000001E-5</v>
      </c>
      <c r="AU250">
        <f t="shared" si="149"/>
        <v>9.6840000000000001E-5</v>
      </c>
      <c r="AV250">
        <f t="shared" si="150"/>
        <v>9.6840000000000001E-5</v>
      </c>
      <c r="AW250" s="38">
        <f t="shared" si="151"/>
        <v>0.51083100000000004</v>
      </c>
      <c r="AX250">
        <f t="shared" si="130"/>
        <v>0</v>
      </c>
      <c r="BA250" s="1" t="str" cm="1">
        <f t="array" ref="BA250">IF(INDEX(Utilities!250:250,$B$15 + 5)="","",INDEX(Utilities!250:250,$B$15 + 5))</f>
        <v/>
      </c>
      <c r="BC250">
        <f t="shared" si="166"/>
        <v>2260</v>
      </c>
      <c r="BD250">
        <f t="shared" si="152"/>
        <v>2040</v>
      </c>
      <c r="BE250" cm="1">
        <f t="array" ref="BE250">IF(BD250&gt;=MAX($D$3:$D$100),MAX($D$3:$D$100),IF(BC250&lt;$D$3,$D$3,INDEX($D$3:$D$100,MATCH(BC250,$D$3:$D$100)+1)))</f>
        <v>2040</v>
      </c>
      <c r="BF250">
        <f t="shared" si="153"/>
        <v>0.61919999999999997</v>
      </c>
      <c r="BG250">
        <f t="shared" si="154"/>
        <v>0.61919999999999997</v>
      </c>
      <c r="BH250">
        <f t="shared" si="155"/>
        <v>0.61919999999999997</v>
      </c>
      <c r="BI250" s="38">
        <f t="shared" si="156"/>
        <v>3266.2799999999997</v>
      </c>
      <c r="BJ250">
        <f t="shared" si="131"/>
        <v>0</v>
      </c>
      <c r="BL250" s="1" t="str" cm="1">
        <f t="array" ref="BL250">IF(INDEX(Utilities!250:250,$B$15)="","",INDEX(Utilities!250:250,$B$15))</f>
        <v/>
      </c>
      <c r="BM250" s="1" t="str" cm="1">
        <f t="array" ref="BM250">IF(INDEX(Utilities!250:250,$B$15 + 6)="","",INDEX(Utilities!250:250,$B$15 + 6))</f>
        <v/>
      </c>
      <c r="BO250">
        <f t="shared" si="167"/>
        <v>2260</v>
      </c>
      <c r="BP250">
        <f t="shared" si="157"/>
        <v>2040</v>
      </c>
      <c r="BQ250" cm="1">
        <f t="array" ref="BQ250">IF(BP250&gt;=MAX($D$3:$D$100),MAX($D$3:$D$100),IF(BO250&lt;$D$3,$D$3,INDEX($D$3:$D$100,MATCH(BO250,$D$3:$D$100)+1)))</f>
        <v>2040</v>
      </c>
      <c r="BR250">
        <f t="shared" si="158"/>
        <v>4.5396000000000001</v>
      </c>
      <c r="BS250">
        <f t="shared" si="159"/>
        <v>4.5396000000000001</v>
      </c>
      <c r="BT250">
        <f t="shared" si="160"/>
        <v>4.5396000000000001</v>
      </c>
      <c r="BU250" s="38">
        <f t="shared" si="161"/>
        <v>23946.39</v>
      </c>
      <c r="BV250">
        <f t="shared" si="132"/>
        <v>0</v>
      </c>
    </row>
    <row r="251" spans="7:74" x14ac:dyDescent="0.25">
      <c r="G251">
        <f t="shared" si="162"/>
        <v>2261</v>
      </c>
      <c r="H251">
        <f t="shared" si="133"/>
        <v>2040</v>
      </c>
      <c r="I251" cm="1">
        <f t="array" ref="I251">IF(H251&gt;=MAX($D$3:$D$100),MAX($D$3:$D$100),IF(G251&lt;$D$3,$D$3,INDEX($D$3:$D$100,MATCH(G251,$D$3:$D$100)+1)))</f>
        <v>2040</v>
      </c>
      <c r="J251">
        <f t="shared" si="134"/>
        <v>6.8040000000000003E-2</v>
      </c>
      <c r="K251">
        <f t="shared" si="135"/>
        <v>6.8040000000000003E-2</v>
      </c>
      <c r="L251">
        <f t="shared" si="136"/>
        <v>6.8040000000000003E-2</v>
      </c>
      <c r="M251" s="38">
        <f t="shared" si="126"/>
        <v>358.911</v>
      </c>
      <c r="N251">
        <f t="shared" si="127"/>
        <v>0</v>
      </c>
      <c r="P251" s="1" t="str" cm="1">
        <f t="array" ref="P251">IF(INDEX(Utilities!251:251,$B$15)="","",INDEX(Utilities!251:251,$B$15))</f>
        <v/>
      </c>
      <c r="Q251" s="1" t="str" cm="1">
        <f t="array" ref="Q251">IF(INDEX(Utilities!251:251,$B$15 + 2)="","",INDEX(Utilities!251:251,$B$15 + 2))</f>
        <v/>
      </c>
      <c r="S251">
        <f t="shared" si="163"/>
        <v>2261</v>
      </c>
      <c r="T251">
        <f t="shared" si="137"/>
        <v>2040</v>
      </c>
      <c r="U251" cm="1">
        <f t="array" ref="U251">IF(T251&gt;=MAX($D$3:$D$100),MAX($D$3:$D$100),IF(S251&lt;$D$3,$D$3,INDEX($D$3:$D$100,MATCH(S251,$D$3:$D$100)+1)))</f>
        <v>2040</v>
      </c>
      <c r="V251">
        <f t="shared" si="138"/>
        <v>4.5720000000000003E-5</v>
      </c>
      <c r="W251">
        <f t="shared" si="139"/>
        <v>4.5720000000000003E-5</v>
      </c>
      <c r="X251">
        <f t="shared" si="140"/>
        <v>4.5720000000000003E-5</v>
      </c>
      <c r="Y251" s="38">
        <f t="shared" si="141"/>
        <v>0.24117300000000003</v>
      </c>
      <c r="Z251">
        <f t="shared" si="128"/>
        <v>0</v>
      </c>
      <c r="AE251">
        <f t="shared" si="164"/>
        <v>2261</v>
      </c>
      <c r="AF251">
        <f t="shared" si="142"/>
        <v>2040</v>
      </c>
      <c r="AG251" cm="1">
        <f t="array" ref="AG251">IF(AF251&gt;=MAX($D$3:$D$100),MAX($D$3:$D$100),IF(AE251&lt;$D$3,$D$3,INDEX($D$3:$D$100,MATCH(AE251,$D$3:$D$100)+1)))</f>
        <v>2040</v>
      </c>
      <c r="AH251">
        <f t="shared" si="143"/>
        <v>4.572E-4</v>
      </c>
      <c r="AI251">
        <f t="shared" si="144"/>
        <v>4.572E-4</v>
      </c>
      <c r="AJ251">
        <f t="shared" si="145"/>
        <v>4.572E-4</v>
      </c>
      <c r="AK251" s="38">
        <f t="shared" si="146"/>
        <v>2.4117299999999999</v>
      </c>
      <c r="AL251">
        <f t="shared" si="129"/>
        <v>0</v>
      </c>
      <c r="AQ251">
        <f t="shared" si="165"/>
        <v>2261</v>
      </c>
      <c r="AR251">
        <f t="shared" si="147"/>
        <v>2040</v>
      </c>
      <c r="AS251" cm="1">
        <f t="array" ref="AS251">IF(AR251&gt;=MAX($D$3:$D$100),MAX($D$3:$D$100),IF(AQ251&lt;$D$3,$D$3,INDEX($D$3:$D$100,MATCH(AQ251,$D$3:$D$100)+1)))</f>
        <v>2040</v>
      </c>
      <c r="AT251">
        <f t="shared" si="148"/>
        <v>9.6840000000000001E-5</v>
      </c>
      <c r="AU251">
        <f t="shared" si="149"/>
        <v>9.6840000000000001E-5</v>
      </c>
      <c r="AV251">
        <f t="shared" si="150"/>
        <v>9.6840000000000001E-5</v>
      </c>
      <c r="AW251" s="38">
        <f t="shared" si="151"/>
        <v>0.51083100000000004</v>
      </c>
      <c r="AX251">
        <f t="shared" si="130"/>
        <v>0</v>
      </c>
      <c r="BA251" s="1" t="str" cm="1">
        <f t="array" ref="BA251">IF(INDEX(Utilities!251:251,$B$15 + 5)="","",INDEX(Utilities!251:251,$B$15 + 5))</f>
        <v/>
      </c>
      <c r="BC251">
        <f t="shared" si="166"/>
        <v>2261</v>
      </c>
      <c r="BD251">
        <f t="shared" si="152"/>
        <v>2040</v>
      </c>
      <c r="BE251" cm="1">
        <f t="array" ref="BE251">IF(BD251&gt;=MAX($D$3:$D$100),MAX($D$3:$D$100),IF(BC251&lt;$D$3,$D$3,INDEX($D$3:$D$100,MATCH(BC251,$D$3:$D$100)+1)))</f>
        <v>2040</v>
      </c>
      <c r="BF251">
        <f t="shared" si="153"/>
        <v>0.61919999999999997</v>
      </c>
      <c r="BG251">
        <f t="shared" si="154"/>
        <v>0.61919999999999997</v>
      </c>
      <c r="BH251">
        <f t="shared" si="155"/>
        <v>0.61919999999999997</v>
      </c>
      <c r="BI251" s="38">
        <f t="shared" si="156"/>
        <v>3266.2799999999997</v>
      </c>
      <c r="BJ251">
        <f t="shared" si="131"/>
        <v>0</v>
      </c>
      <c r="BL251" s="1" t="str" cm="1">
        <f t="array" ref="BL251">IF(INDEX(Utilities!251:251,$B$15)="","",INDEX(Utilities!251:251,$B$15))</f>
        <v/>
      </c>
      <c r="BM251" s="1" t="str" cm="1">
        <f t="array" ref="BM251">IF(INDEX(Utilities!251:251,$B$15 + 6)="","",INDEX(Utilities!251:251,$B$15 + 6))</f>
        <v/>
      </c>
      <c r="BO251">
        <f t="shared" si="167"/>
        <v>2261</v>
      </c>
      <c r="BP251">
        <f t="shared" si="157"/>
        <v>2040</v>
      </c>
      <c r="BQ251" cm="1">
        <f t="array" ref="BQ251">IF(BP251&gt;=MAX($D$3:$D$100),MAX($D$3:$D$100),IF(BO251&lt;$D$3,$D$3,INDEX($D$3:$D$100,MATCH(BO251,$D$3:$D$100)+1)))</f>
        <v>2040</v>
      </c>
      <c r="BR251">
        <f t="shared" si="158"/>
        <v>4.5396000000000001</v>
      </c>
      <c r="BS251">
        <f t="shared" si="159"/>
        <v>4.5396000000000001</v>
      </c>
      <c r="BT251">
        <f t="shared" si="160"/>
        <v>4.5396000000000001</v>
      </c>
      <c r="BU251" s="38">
        <f t="shared" si="161"/>
        <v>23946.39</v>
      </c>
      <c r="BV251">
        <f t="shared" si="132"/>
        <v>0</v>
      </c>
    </row>
    <row r="252" spans="7:74" x14ac:dyDescent="0.25">
      <c r="G252">
        <f t="shared" si="162"/>
        <v>2262</v>
      </c>
      <c r="H252">
        <f t="shared" si="133"/>
        <v>2040</v>
      </c>
      <c r="I252" cm="1">
        <f t="array" ref="I252">IF(H252&gt;=MAX($D$3:$D$100),MAX($D$3:$D$100),IF(G252&lt;$D$3,$D$3,INDEX($D$3:$D$100,MATCH(G252,$D$3:$D$100)+1)))</f>
        <v>2040</v>
      </c>
      <c r="J252">
        <f t="shared" si="134"/>
        <v>6.8040000000000003E-2</v>
      </c>
      <c r="K252">
        <f t="shared" si="135"/>
        <v>6.8040000000000003E-2</v>
      </c>
      <c r="L252">
        <f t="shared" si="136"/>
        <v>6.8040000000000003E-2</v>
      </c>
      <c r="M252" s="38">
        <f t="shared" si="126"/>
        <v>358.911</v>
      </c>
      <c r="N252">
        <f t="shared" si="127"/>
        <v>0</v>
      </c>
      <c r="P252" s="1" t="str" cm="1">
        <f t="array" ref="P252">IF(INDEX(Utilities!252:252,$B$15)="","",INDEX(Utilities!252:252,$B$15))</f>
        <v/>
      </c>
      <c r="Q252" s="1" t="str" cm="1">
        <f t="array" ref="Q252">IF(INDEX(Utilities!252:252,$B$15 + 2)="","",INDEX(Utilities!252:252,$B$15 + 2))</f>
        <v/>
      </c>
      <c r="S252">
        <f t="shared" si="163"/>
        <v>2262</v>
      </c>
      <c r="T252">
        <f t="shared" si="137"/>
        <v>2040</v>
      </c>
      <c r="U252" cm="1">
        <f t="array" ref="U252">IF(T252&gt;=MAX($D$3:$D$100),MAX($D$3:$D$100),IF(S252&lt;$D$3,$D$3,INDEX($D$3:$D$100,MATCH(S252,$D$3:$D$100)+1)))</f>
        <v>2040</v>
      </c>
      <c r="V252">
        <f t="shared" si="138"/>
        <v>4.5720000000000003E-5</v>
      </c>
      <c r="W252">
        <f t="shared" si="139"/>
        <v>4.5720000000000003E-5</v>
      </c>
      <c r="X252">
        <f t="shared" si="140"/>
        <v>4.5720000000000003E-5</v>
      </c>
      <c r="Y252" s="38">
        <f t="shared" si="141"/>
        <v>0.24117300000000003</v>
      </c>
      <c r="Z252">
        <f t="shared" si="128"/>
        <v>0</v>
      </c>
      <c r="AE252">
        <f t="shared" si="164"/>
        <v>2262</v>
      </c>
      <c r="AF252">
        <f t="shared" si="142"/>
        <v>2040</v>
      </c>
      <c r="AG252" cm="1">
        <f t="array" ref="AG252">IF(AF252&gt;=MAX($D$3:$D$100),MAX($D$3:$D$100),IF(AE252&lt;$D$3,$D$3,INDEX($D$3:$D$100,MATCH(AE252,$D$3:$D$100)+1)))</f>
        <v>2040</v>
      </c>
      <c r="AH252">
        <f t="shared" si="143"/>
        <v>4.572E-4</v>
      </c>
      <c r="AI252">
        <f t="shared" si="144"/>
        <v>4.572E-4</v>
      </c>
      <c r="AJ252">
        <f t="shared" si="145"/>
        <v>4.572E-4</v>
      </c>
      <c r="AK252" s="38">
        <f t="shared" si="146"/>
        <v>2.4117299999999999</v>
      </c>
      <c r="AL252">
        <f t="shared" si="129"/>
        <v>0</v>
      </c>
      <c r="AQ252">
        <f t="shared" si="165"/>
        <v>2262</v>
      </c>
      <c r="AR252">
        <f t="shared" si="147"/>
        <v>2040</v>
      </c>
      <c r="AS252" cm="1">
        <f t="array" ref="AS252">IF(AR252&gt;=MAX($D$3:$D$100),MAX($D$3:$D$100),IF(AQ252&lt;$D$3,$D$3,INDEX($D$3:$D$100,MATCH(AQ252,$D$3:$D$100)+1)))</f>
        <v>2040</v>
      </c>
      <c r="AT252">
        <f t="shared" si="148"/>
        <v>9.6840000000000001E-5</v>
      </c>
      <c r="AU252">
        <f t="shared" si="149"/>
        <v>9.6840000000000001E-5</v>
      </c>
      <c r="AV252">
        <f t="shared" si="150"/>
        <v>9.6840000000000001E-5</v>
      </c>
      <c r="AW252" s="38">
        <f t="shared" si="151"/>
        <v>0.51083100000000004</v>
      </c>
      <c r="AX252">
        <f t="shared" si="130"/>
        <v>0</v>
      </c>
      <c r="BA252" s="1" t="str" cm="1">
        <f t="array" ref="BA252">IF(INDEX(Utilities!252:252,$B$15 + 5)="","",INDEX(Utilities!252:252,$B$15 + 5))</f>
        <v/>
      </c>
      <c r="BC252">
        <f t="shared" si="166"/>
        <v>2262</v>
      </c>
      <c r="BD252">
        <f t="shared" si="152"/>
        <v>2040</v>
      </c>
      <c r="BE252" cm="1">
        <f t="array" ref="BE252">IF(BD252&gt;=MAX($D$3:$D$100),MAX($D$3:$D$100),IF(BC252&lt;$D$3,$D$3,INDEX($D$3:$D$100,MATCH(BC252,$D$3:$D$100)+1)))</f>
        <v>2040</v>
      </c>
      <c r="BF252">
        <f t="shared" si="153"/>
        <v>0.61919999999999997</v>
      </c>
      <c r="BG252">
        <f t="shared" si="154"/>
        <v>0.61919999999999997</v>
      </c>
      <c r="BH252">
        <f t="shared" si="155"/>
        <v>0.61919999999999997</v>
      </c>
      <c r="BI252" s="38">
        <f t="shared" si="156"/>
        <v>3266.2799999999997</v>
      </c>
      <c r="BJ252">
        <f t="shared" si="131"/>
        <v>0</v>
      </c>
      <c r="BL252" s="1" t="str" cm="1">
        <f t="array" ref="BL252">IF(INDEX(Utilities!252:252,$B$15)="","",INDEX(Utilities!252:252,$B$15))</f>
        <v/>
      </c>
      <c r="BM252" s="1" t="str" cm="1">
        <f t="array" ref="BM252">IF(INDEX(Utilities!252:252,$B$15 + 6)="","",INDEX(Utilities!252:252,$B$15 + 6))</f>
        <v/>
      </c>
      <c r="BO252">
        <f t="shared" si="167"/>
        <v>2262</v>
      </c>
      <c r="BP252">
        <f t="shared" si="157"/>
        <v>2040</v>
      </c>
      <c r="BQ252" cm="1">
        <f t="array" ref="BQ252">IF(BP252&gt;=MAX($D$3:$D$100),MAX($D$3:$D$100),IF(BO252&lt;$D$3,$D$3,INDEX($D$3:$D$100,MATCH(BO252,$D$3:$D$100)+1)))</f>
        <v>2040</v>
      </c>
      <c r="BR252">
        <f t="shared" si="158"/>
        <v>4.5396000000000001</v>
      </c>
      <c r="BS252">
        <f t="shared" si="159"/>
        <v>4.5396000000000001</v>
      </c>
      <c r="BT252">
        <f t="shared" si="160"/>
        <v>4.5396000000000001</v>
      </c>
      <c r="BU252" s="38">
        <f t="shared" si="161"/>
        <v>23946.39</v>
      </c>
      <c r="BV252">
        <f t="shared" si="132"/>
        <v>0</v>
      </c>
    </row>
    <row r="253" spans="7:74" x14ac:dyDescent="0.25">
      <c r="G253">
        <f t="shared" si="162"/>
        <v>2263</v>
      </c>
      <c r="H253">
        <f t="shared" si="133"/>
        <v>2040</v>
      </c>
      <c r="I253" cm="1">
        <f t="array" ref="I253">IF(H253&gt;=MAX($D$3:$D$100),MAX($D$3:$D$100),IF(G253&lt;$D$3,$D$3,INDEX($D$3:$D$100,MATCH(G253,$D$3:$D$100)+1)))</f>
        <v>2040</v>
      </c>
      <c r="J253">
        <f t="shared" si="134"/>
        <v>6.8040000000000003E-2</v>
      </c>
      <c r="K253">
        <f t="shared" si="135"/>
        <v>6.8040000000000003E-2</v>
      </c>
      <c r="L253">
        <f t="shared" si="136"/>
        <v>6.8040000000000003E-2</v>
      </c>
      <c r="M253" s="38">
        <f t="shared" si="126"/>
        <v>358.911</v>
      </c>
      <c r="N253">
        <f t="shared" si="127"/>
        <v>0</v>
      </c>
      <c r="P253" s="1" t="str" cm="1">
        <f t="array" ref="P253">IF(INDEX(Utilities!253:253,$B$15)="","",INDEX(Utilities!253:253,$B$15))</f>
        <v/>
      </c>
      <c r="Q253" s="1" t="str" cm="1">
        <f t="array" ref="Q253">IF(INDEX(Utilities!253:253,$B$15 + 2)="","",INDEX(Utilities!253:253,$B$15 + 2))</f>
        <v/>
      </c>
      <c r="S253">
        <f t="shared" si="163"/>
        <v>2263</v>
      </c>
      <c r="T253">
        <f t="shared" si="137"/>
        <v>2040</v>
      </c>
      <c r="U253" cm="1">
        <f t="array" ref="U253">IF(T253&gt;=MAX($D$3:$D$100),MAX($D$3:$D$100),IF(S253&lt;$D$3,$D$3,INDEX($D$3:$D$100,MATCH(S253,$D$3:$D$100)+1)))</f>
        <v>2040</v>
      </c>
      <c r="V253">
        <f t="shared" si="138"/>
        <v>4.5720000000000003E-5</v>
      </c>
      <c r="W253">
        <f t="shared" si="139"/>
        <v>4.5720000000000003E-5</v>
      </c>
      <c r="X253">
        <f t="shared" si="140"/>
        <v>4.5720000000000003E-5</v>
      </c>
      <c r="Y253" s="38">
        <f t="shared" si="141"/>
        <v>0.24117300000000003</v>
      </c>
      <c r="Z253">
        <f t="shared" si="128"/>
        <v>0</v>
      </c>
      <c r="AE253">
        <f t="shared" si="164"/>
        <v>2263</v>
      </c>
      <c r="AF253">
        <f t="shared" si="142"/>
        <v>2040</v>
      </c>
      <c r="AG253" cm="1">
        <f t="array" ref="AG253">IF(AF253&gt;=MAX($D$3:$D$100),MAX($D$3:$D$100),IF(AE253&lt;$D$3,$D$3,INDEX($D$3:$D$100,MATCH(AE253,$D$3:$D$100)+1)))</f>
        <v>2040</v>
      </c>
      <c r="AH253">
        <f t="shared" si="143"/>
        <v>4.572E-4</v>
      </c>
      <c r="AI253">
        <f t="shared" si="144"/>
        <v>4.572E-4</v>
      </c>
      <c r="AJ253">
        <f t="shared" si="145"/>
        <v>4.572E-4</v>
      </c>
      <c r="AK253" s="38">
        <f t="shared" si="146"/>
        <v>2.4117299999999999</v>
      </c>
      <c r="AL253">
        <f t="shared" si="129"/>
        <v>0</v>
      </c>
      <c r="AQ253">
        <f t="shared" si="165"/>
        <v>2263</v>
      </c>
      <c r="AR253">
        <f t="shared" si="147"/>
        <v>2040</v>
      </c>
      <c r="AS253" cm="1">
        <f t="array" ref="AS253">IF(AR253&gt;=MAX($D$3:$D$100),MAX($D$3:$D$100),IF(AQ253&lt;$D$3,$D$3,INDEX($D$3:$D$100,MATCH(AQ253,$D$3:$D$100)+1)))</f>
        <v>2040</v>
      </c>
      <c r="AT253">
        <f t="shared" si="148"/>
        <v>9.6840000000000001E-5</v>
      </c>
      <c r="AU253">
        <f t="shared" si="149"/>
        <v>9.6840000000000001E-5</v>
      </c>
      <c r="AV253">
        <f t="shared" si="150"/>
        <v>9.6840000000000001E-5</v>
      </c>
      <c r="AW253" s="38">
        <f t="shared" si="151"/>
        <v>0.51083100000000004</v>
      </c>
      <c r="AX253">
        <f t="shared" si="130"/>
        <v>0</v>
      </c>
      <c r="BA253" s="1" t="str" cm="1">
        <f t="array" ref="BA253">IF(INDEX(Utilities!253:253,$B$15 + 5)="","",INDEX(Utilities!253:253,$B$15 + 5))</f>
        <v/>
      </c>
      <c r="BC253">
        <f t="shared" si="166"/>
        <v>2263</v>
      </c>
      <c r="BD253">
        <f t="shared" si="152"/>
        <v>2040</v>
      </c>
      <c r="BE253" cm="1">
        <f t="array" ref="BE253">IF(BD253&gt;=MAX($D$3:$D$100),MAX($D$3:$D$100),IF(BC253&lt;$D$3,$D$3,INDEX($D$3:$D$100,MATCH(BC253,$D$3:$D$100)+1)))</f>
        <v>2040</v>
      </c>
      <c r="BF253">
        <f t="shared" si="153"/>
        <v>0.61919999999999997</v>
      </c>
      <c r="BG253">
        <f t="shared" si="154"/>
        <v>0.61919999999999997</v>
      </c>
      <c r="BH253">
        <f t="shared" si="155"/>
        <v>0.61919999999999997</v>
      </c>
      <c r="BI253" s="38">
        <f t="shared" si="156"/>
        <v>3266.2799999999997</v>
      </c>
      <c r="BJ253">
        <f t="shared" si="131"/>
        <v>0</v>
      </c>
      <c r="BL253" s="1" t="str" cm="1">
        <f t="array" ref="BL253">IF(INDEX(Utilities!253:253,$B$15)="","",INDEX(Utilities!253:253,$B$15))</f>
        <v/>
      </c>
      <c r="BM253" s="1" t="str" cm="1">
        <f t="array" ref="BM253">IF(INDEX(Utilities!253:253,$B$15 + 6)="","",INDEX(Utilities!253:253,$B$15 + 6))</f>
        <v/>
      </c>
      <c r="BO253">
        <f t="shared" si="167"/>
        <v>2263</v>
      </c>
      <c r="BP253">
        <f t="shared" si="157"/>
        <v>2040</v>
      </c>
      <c r="BQ253" cm="1">
        <f t="array" ref="BQ253">IF(BP253&gt;=MAX($D$3:$D$100),MAX($D$3:$D$100),IF(BO253&lt;$D$3,$D$3,INDEX($D$3:$D$100,MATCH(BO253,$D$3:$D$100)+1)))</f>
        <v>2040</v>
      </c>
      <c r="BR253">
        <f t="shared" si="158"/>
        <v>4.5396000000000001</v>
      </c>
      <c r="BS253">
        <f t="shared" si="159"/>
        <v>4.5396000000000001</v>
      </c>
      <c r="BT253">
        <f t="shared" si="160"/>
        <v>4.5396000000000001</v>
      </c>
      <c r="BU253" s="38">
        <f t="shared" si="161"/>
        <v>23946.39</v>
      </c>
      <c r="BV253">
        <f t="shared" si="132"/>
        <v>0</v>
      </c>
    </row>
    <row r="254" spans="7:74" x14ac:dyDescent="0.25">
      <c r="G254">
        <f t="shared" si="162"/>
        <v>2264</v>
      </c>
      <c r="H254">
        <f t="shared" si="133"/>
        <v>2040</v>
      </c>
      <c r="I254" cm="1">
        <f t="array" ref="I254">IF(H254&gt;=MAX($D$3:$D$100),MAX($D$3:$D$100),IF(G254&lt;$D$3,$D$3,INDEX($D$3:$D$100,MATCH(G254,$D$3:$D$100)+1)))</f>
        <v>2040</v>
      </c>
      <c r="J254">
        <f t="shared" si="134"/>
        <v>6.8040000000000003E-2</v>
      </c>
      <c r="K254">
        <f t="shared" si="135"/>
        <v>6.8040000000000003E-2</v>
      </c>
      <c r="L254">
        <f t="shared" si="136"/>
        <v>6.8040000000000003E-2</v>
      </c>
      <c r="M254" s="38">
        <f t="shared" si="126"/>
        <v>358.911</v>
      </c>
      <c r="N254">
        <f t="shared" si="127"/>
        <v>0</v>
      </c>
      <c r="P254" s="1" t="str" cm="1">
        <f t="array" ref="P254">IF(INDEX(Utilities!254:254,$B$15)="","",INDEX(Utilities!254:254,$B$15))</f>
        <v/>
      </c>
      <c r="Q254" s="1" t="str" cm="1">
        <f t="array" ref="Q254">IF(INDEX(Utilities!254:254,$B$15 + 2)="","",INDEX(Utilities!254:254,$B$15 + 2))</f>
        <v/>
      </c>
      <c r="S254">
        <f t="shared" si="163"/>
        <v>2264</v>
      </c>
      <c r="T254">
        <f t="shared" si="137"/>
        <v>2040</v>
      </c>
      <c r="U254" cm="1">
        <f t="array" ref="U254">IF(T254&gt;=MAX($D$3:$D$100),MAX($D$3:$D$100),IF(S254&lt;$D$3,$D$3,INDEX($D$3:$D$100,MATCH(S254,$D$3:$D$100)+1)))</f>
        <v>2040</v>
      </c>
      <c r="V254">
        <f t="shared" si="138"/>
        <v>4.5720000000000003E-5</v>
      </c>
      <c r="W254">
        <f t="shared" si="139"/>
        <v>4.5720000000000003E-5</v>
      </c>
      <c r="X254">
        <f t="shared" si="140"/>
        <v>4.5720000000000003E-5</v>
      </c>
      <c r="Y254" s="38">
        <f t="shared" si="141"/>
        <v>0.24117300000000003</v>
      </c>
      <c r="Z254">
        <f t="shared" si="128"/>
        <v>0</v>
      </c>
      <c r="AE254">
        <f t="shared" si="164"/>
        <v>2264</v>
      </c>
      <c r="AF254">
        <f t="shared" si="142"/>
        <v>2040</v>
      </c>
      <c r="AG254" cm="1">
        <f t="array" ref="AG254">IF(AF254&gt;=MAX($D$3:$D$100),MAX($D$3:$D$100),IF(AE254&lt;$D$3,$D$3,INDEX($D$3:$D$100,MATCH(AE254,$D$3:$D$100)+1)))</f>
        <v>2040</v>
      </c>
      <c r="AH254">
        <f t="shared" si="143"/>
        <v>4.572E-4</v>
      </c>
      <c r="AI254">
        <f t="shared" si="144"/>
        <v>4.572E-4</v>
      </c>
      <c r="AJ254">
        <f t="shared" si="145"/>
        <v>4.572E-4</v>
      </c>
      <c r="AK254" s="38">
        <f t="shared" si="146"/>
        <v>2.4117299999999999</v>
      </c>
      <c r="AL254">
        <f t="shared" si="129"/>
        <v>0</v>
      </c>
      <c r="AQ254">
        <f t="shared" si="165"/>
        <v>2264</v>
      </c>
      <c r="AR254">
        <f t="shared" si="147"/>
        <v>2040</v>
      </c>
      <c r="AS254" cm="1">
        <f t="array" ref="AS254">IF(AR254&gt;=MAX($D$3:$D$100),MAX($D$3:$D$100),IF(AQ254&lt;$D$3,$D$3,INDEX($D$3:$D$100,MATCH(AQ254,$D$3:$D$100)+1)))</f>
        <v>2040</v>
      </c>
      <c r="AT254">
        <f t="shared" si="148"/>
        <v>9.6840000000000001E-5</v>
      </c>
      <c r="AU254">
        <f t="shared" si="149"/>
        <v>9.6840000000000001E-5</v>
      </c>
      <c r="AV254">
        <f t="shared" si="150"/>
        <v>9.6840000000000001E-5</v>
      </c>
      <c r="AW254" s="38">
        <f t="shared" si="151"/>
        <v>0.51083100000000004</v>
      </c>
      <c r="AX254">
        <f t="shared" si="130"/>
        <v>0</v>
      </c>
      <c r="BA254" s="1" t="str" cm="1">
        <f t="array" ref="BA254">IF(INDEX(Utilities!254:254,$B$15 + 5)="","",INDEX(Utilities!254:254,$B$15 + 5))</f>
        <v/>
      </c>
      <c r="BC254">
        <f t="shared" si="166"/>
        <v>2264</v>
      </c>
      <c r="BD254">
        <f t="shared" si="152"/>
        <v>2040</v>
      </c>
      <c r="BE254" cm="1">
        <f t="array" ref="BE254">IF(BD254&gt;=MAX($D$3:$D$100),MAX($D$3:$D$100),IF(BC254&lt;$D$3,$D$3,INDEX($D$3:$D$100,MATCH(BC254,$D$3:$D$100)+1)))</f>
        <v>2040</v>
      </c>
      <c r="BF254">
        <f t="shared" si="153"/>
        <v>0.61919999999999997</v>
      </c>
      <c r="BG254">
        <f t="shared" si="154"/>
        <v>0.61919999999999997</v>
      </c>
      <c r="BH254">
        <f t="shared" si="155"/>
        <v>0.61919999999999997</v>
      </c>
      <c r="BI254" s="38">
        <f t="shared" si="156"/>
        <v>3266.2799999999997</v>
      </c>
      <c r="BJ254">
        <f t="shared" si="131"/>
        <v>0</v>
      </c>
      <c r="BL254" s="1" t="str" cm="1">
        <f t="array" ref="BL254">IF(INDEX(Utilities!254:254,$B$15)="","",INDEX(Utilities!254:254,$B$15))</f>
        <v/>
      </c>
      <c r="BM254" s="1" t="str" cm="1">
        <f t="array" ref="BM254">IF(INDEX(Utilities!254:254,$B$15 + 6)="","",INDEX(Utilities!254:254,$B$15 + 6))</f>
        <v/>
      </c>
      <c r="BO254">
        <f t="shared" si="167"/>
        <v>2264</v>
      </c>
      <c r="BP254">
        <f t="shared" si="157"/>
        <v>2040</v>
      </c>
      <c r="BQ254" cm="1">
        <f t="array" ref="BQ254">IF(BP254&gt;=MAX($D$3:$D$100),MAX($D$3:$D$100),IF(BO254&lt;$D$3,$D$3,INDEX($D$3:$D$100,MATCH(BO254,$D$3:$D$100)+1)))</f>
        <v>2040</v>
      </c>
      <c r="BR254">
        <f t="shared" si="158"/>
        <v>4.5396000000000001</v>
      </c>
      <c r="BS254">
        <f t="shared" si="159"/>
        <v>4.5396000000000001</v>
      </c>
      <c r="BT254">
        <f t="shared" si="160"/>
        <v>4.5396000000000001</v>
      </c>
      <c r="BU254" s="38">
        <f t="shared" si="161"/>
        <v>23946.39</v>
      </c>
      <c r="BV254">
        <f t="shared" si="132"/>
        <v>0</v>
      </c>
    </row>
    <row r="255" spans="7:74" x14ac:dyDescent="0.25">
      <c r="G255">
        <f t="shared" si="162"/>
        <v>2265</v>
      </c>
      <c r="H255">
        <f t="shared" si="133"/>
        <v>2040</v>
      </c>
      <c r="I255" cm="1">
        <f t="array" ref="I255">IF(H255&gt;=MAX($D$3:$D$100),MAX($D$3:$D$100),IF(G255&lt;$D$3,$D$3,INDEX($D$3:$D$100,MATCH(G255,$D$3:$D$100)+1)))</f>
        <v>2040</v>
      </c>
      <c r="J255">
        <f t="shared" si="134"/>
        <v>6.8040000000000003E-2</v>
      </c>
      <c r="K255">
        <f t="shared" si="135"/>
        <v>6.8040000000000003E-2</v>
      </c>
      <c r="L255">
        <f t="shared" si="136"/>
        <v>6.8040000000000003E-2</v>
      </c>
      <c r="M255" s="38">
        <f t="shared" si="126"/>
        <v>358.911</v>
      </c>
      <c r="N255">
        <f t="shared" si="127"/>
        <v>0</v>
      </c>
      <c r="P255" s="1" t="str" cm="1">
        <f t="array" ref="P255">IF(INDEX(Utilities!255:255,$B$15)="","",INDEX(Utilities!255:255,$B$15))</f>
        <v/>
      </c>
      <c r="Q255" s="1" t="str" cm="1">
        <f t="array" ref="Q255">IF(INDEX(Utilities!255:255,$B$15 + 2)="","",INDEX(Utilities!255:255,$B$15 + 2))</f>
        <v/>
      </c>
      <c r="S255">
        <f t="shared" si="163"/>
        <v>2265</v>
      </c>
      <c r="T255">
        <f t="shared" si="137"/>
        <v>2040</v>
      </c>
      <c r="U255" cm="1">
        <f t="array" ref="U255">IF(T255&gt;=MAX($D$3:$D$100),MAX($D$3:$D$100),IF(S255&lt;$D$3,$D$3,INDEX($D$3:$D$100,MATCH(S255,$D$3:$D$100)+1)))</f>
        <v>2040</v>
      </c>
      <c r="V255">
        <f t="shared" si="138"/>
        <v>4.5720000000000003E-5</v>
      </c>
      <c r="W255">
        <f t="shared" si="139"/>
        <v>4.5720000000000003E-5</v>
      </c>
      <c r="X255">
        <f t="shared" si="140"/>
        <v>4.5720000000000003E-5</v>
      </c>
      <c r="Y255" s="38">
        <f t="shared" si="141"/>
        <v>0.24117300000000003</v>
      </c>
      <c r="Z255">
        <f t="shared" si="128"/>
        <v>0</v>
      </c>
      <c r="AE255">
        <f t="shared" si="164"/>
        <v>2265</v>
      </c>
      <c r="AF255">
        <f t="shared" si="142"/>
        <v>2040</v>
      </c>
      <c r="AG255" cm="1">
        <f t="array" ref="AG255">IF(AF255&gt;=MAX($D$3:$D$100),MAX($D$3:$D$100),IF(AE255&lt;$D$3,$D$3,INDEX($D$3:$D$100,MATCH(AE255,$D$3:$D$100)+1)))</f>
        <v>2040</v>
      </c>
      <c r="AH255">
        <f t="shared" si="143"/>
        <v>4.572E-4</v>
      </c>
      <c r="AI255">
        <f t="shared" si="144"/>
        <v>4.572E-4</v>
      </c>
      <c r="AJ255">
        <f t="shared" si="145"/>
        <v>4.572E-4</v>
      </c>
      <c r="AK255" s="38">
        <f t="shared" si="146"/>
        <v>2.4117299999999999</v>
      </c>
      <c r="AL255">
        <f t="shared" si="129"/>
        <v>0</v>
      </c>
      <c r="AQ255">
        <f t="shared" si="165"/>
        <v>2265</v>
      </c>
      <c r="AR255">
        <f t="shared" si="147"/>
        <v>2040</v>
      </c>
      <c r="AS255" cm="1">
        <f t="array" ref="AS255">IF(AR255&gt;=MAX($D$3:$D$100),MAX($D$3:$D$100),IF(AQ255&lt;$D$3,$D$3,INDEX($D$3:$D$100,MATCH(AQ255,$D$3:$D$100)+1)))</f>
        <v>2040</v>
      </c>
      <c r="AT255">
        <f t="shared" si="148"/>
        <v>9.6840000000000001E-5</v>
      </c>
      <c r="AU255">
        <f t="shared" si="149"/>
        <v>9.6840000000000001E-5</v>
      </c>
      <c r="AV255">
        <f t="shared" si="150"/>
        <v>9.6840000000000001E-5</v>
      </c>
      <c r="AW255" s="38">
        <f t="shared" si="151"/>
        <v>0.51083100000000004</v>
      </c>
      <c r="AX255">
        <f t="shared" si="130"/>
        <v>0</v>
      </c>
      <c r="BA255" s="1" t="str" cm="1">
        <f t="array" ref="BA255">IF(INDEX(Utilities!255:255,$B$15 + 5)="","",INDEX(Utilities!255:255,$B$15 + 5))</f>
        <v/>
      </c>
      <c r="BC255">
        <f t="shared" si="166"/>
        <v>2265</v>
      </c>
      <c r="BD255">
        <f t="shared" si="152"/>
        <v>2040</v>
      </c>
      <c r="BE255" cm="1">
        <f t="array" ref="BE255">IF(BD255&gt;=MAX($D$3:$D$100),MAX($D$3:$D$100),IF(BC255&lt;$D$3,$D$3,INDEX($D$3:$D$100,MATCH(BC255,$D$3:$D$100)+1)))</f>
        <v>2040</v>
      </c>
      <c r="BF255">
        <f t="shared" si="153"/>
        <v>0.61919999999999997</v>
      </c>
      <c r="BG255">
        <f t="shared" si="154"/>
        <v>0.61919999999999997</v>
      </c>
      <c r="BH255">
        <f t="shared" si="155"/>
        <v>0.61919999999999997</v>
      </c>
      <c r="BI255" s="38">
        <f t="shared" si="156"/>
        <v>3266.2799999999997</v>
      </c>
      <c r="BJ255">
        <f t="shared" si="131"/>
        <v>0</v>
      </c>
      <c r="BL255" s="1" t="str" cm="1">
        <f t="array" ref="BL255">IF(INDEX(Utilities!255:255,$B$15)="","",INDEX(Utilities!255:255,$B$15))</f>
        <v/>
      </c>
      <c r="BM255" s="1" t="str" cm="1">
        <f t="array" ref="BM255">IF(INDEX(Utilities!255:255,$B$15 + 6)="","",INDEX(Utilities!255:255,$B$15 + 6))</f>
        <v/>
      </c>
      <c r="BO255">
        <f t="shared" si="167"/>
        <v>2265</v>
      </c>
      <c r="BP255">
        <f t="shared" si="157"/>
        <v>2040</v>
      </c>
      <c r="BQ255" cm="1">
        <f t="array" ref="BQ255">IF(BP255&gt;=MAX($D$3:$D$100),MAX($D$3:$D$100),IF(BO255&lt;$D$3,$D$3,INDEX($D$3:$D$100,MATCH(BO255,$D$3:$D$100)+1)))</f>
        <v>2040</v>
      </c>
      <c r="BR255">
        <f t="shared" si="158"/>
        <v>4.5396000000000001</v>
      </c>
      <c r="BS255">
        <f t="shared" si="159"/>
        <v>4.5396000000000001</v>
      </c>
      <c r="BT255">
        <f t="shared" si="160"/>
        <v>4.5396000000000001</v>
      </c>
      <c r="BU255" s="38">
        <f t="shared" si="161"/>
        <v>23946.39</v>
      </c>
      <c r="BV255">
        <f t="shared" si="132"/>
        <v>0</v>
      </c>
    </row>
    <row r="256" spans="7:74" x14ac:dyDescent="0.25">
      <c r="G256">
        <f t="shared" si="162"/>
        <v>2266</v>
      </c>
      <c r="H256">
        <f t="shared" si="133"/>
        <v>2040</v>
      </c>
      <c r="I256" cm="1">
        <f t="array" ref="I256">IF(H256&gt;=MAX($D$3:$D$100),MAX($D$3:$D$100),IF(G256&lt;$D$3,$D$3,INDEX($D$3:$D$100,MATCH(G256,$D$3:$D$100)+1)))</f>
        <v>2040</v>
      </c>
      <c r="J256">
        <f t="shared" si="134"/>
        <v>6.8040000000000003E-2</v>
      </c>
      <c r="K256">
        <f t="shared" si="135"/>
        <v>6.8040000000000003E-2</v>
      </c>
      <c r="L256">
        <f t="shared" si="136"/>
        <v>6.8040000000000003E-2</v>
      </c>
      <c r="M256" s="38">
        <f t="shared" si="126"/>
        <v>358.911</v>
      </c>
      <c r="N256">
        <f t="shared" si="127"/>
        <v>0</v>
      </c>
      <c r="P256" s="1" t="str" cm="1">
        <f t="array" ref="P256">IF(INDEX(Utilities!256:256,$B$15)="","",INDEX(Utilities!256:256,$B$15))</f>
        <v/>
      </c>
      <c r="Q256" s="1" t="str" cm="1">
        <f t="array" ref="Q256">IF(INDEX(Utilities!256:256,$B$15 + 2)="","",INDEX(Utilities!256:256,$B$15 + 2))</f>
        <v/>
      </c>
      <c r="S256">
        <f t="shared" si="163"/>
        <v>2266</v>
      </c>
      <c r="T256">
        <f t="shared" si="137"/>
        <v>2040</v>
      </c>
      <c r="U256" cm="1">
        <f t="array" ref="U256">IF(T256&gt;=MAX($D$3:$D$100),MAX($D$3:$D$100),IF(S256&lt;$D$3,$D$3,INDEX($D$3:$D$100,MATCH(S256,$D$3:$D$100)+1)))</f>
        <v>2040</v>
      </c>
      <c r="V256">
        <f t="shared" si="138"/>
        <v>4.5720000000000003E-5</v>
      </c>
      <c r="W256">
        <f t="shared" si="139"/>
        <v>4.5720000000000003E-5</v>
      </c>
      <c r="X256">
        <f t="shared" si="140"/>
        <v>4.5720000000000003E-5</v>
      </c>
      <c r="Y256" s="38">
        <f t="shared" si="141"/>
        <v>0.24117300000000003</v>
      </c>
      <c r="Z256">
        <f t="shared" si="128"/>
        <v>0</v>
      </c>
      <c r="AE256">
        <f t="shared" si="164"/>
        <v>2266</v>
      </c>
      <c r="AF256">
        <f t="shared" si="142"/>
        <v>2040</v>
      </c>
      <c r="AG256" cm="1">
        <f t="array" ref="AG256">IF(AF256&gt;=MAX($D$3:$D$100),MAX($D$3:$D$100),IF(AE256&lt;$D$3,$D$3,INDEX($D$3:$D$100,MATCH(AE256,$D$3:$D$100)+1)))</f>
        <v>2040</v>
      </c>
      <c r="AH256">
        <f t="shared" si="143"/>
        <v>4.572E-4</v>
      </c>
      <c r="AI256">
        <f t="shared" si="144"/>
        <v>4.572E-4</v>
      </c>
      <c r="AJ256">
        <f t="shared" si="145"/>
        <v>4.572E-4</v>
      </c>
      <c r="AK256" s="38">
        <f t="shared" si="146"/>
        <v>2.4117299999999999</v>
      </c>
      <c r="AL256">
        <f t="shared" si="129"/>
        <v>0</v>
      </c>
      <c r="AQ256">
        <f t="shared" si="165"/>
        <v>2266</v>
      </c>
      <c r="AR256">
        <f t="shared" si="147"/>
        <v>2040</v>
      </c>
      <c r="AS256" cm="1">
        <f t="array" ref="AS256">IF(AR256&gt;=MAX($D$3:$D$100),MAX($D$3:$D$100),IF(AQ256&lt;$D$3,$D$3,INDEX($D$3:$D$100,MATCH(AQ256,$D$3:$D$100)+1)))</f>
        <v>2040</v>
      </c>
      <c r="AT256">
        <f t="shared" si="148"/>
        <v>9.6840000000000001E-5</v>
      </c>
      <c r="AU256">
        <f t="shared" si="149"/>
        <v>9.6840000000000001E-5</v>
      </c>
      <c r="AV256">
        <f t="shared" si="150"/>
        <v>9.6840000000000001E-5</v>
      </c>
      <c r="AW256" s="38">
        <f t="shared" si="151"/>
        <v>0.51083100000000004</v>
      </c>
      <c r="AX256">
        <f t="shared" si="130"/>
        <v>0</v>
      </c>
      <c r="BA256" s="1" t="str" cm="1">
        <f t="array" ref="BA256">IF(INDEX(Utilities!256:256,$B$15 + 5)="","",INDEX(Utilities!256:256,$B$15 + 5))</f>
        <v/>
      </c>
      <c r="BC256">
        <f t="shared" si="166"/>
        <v>2266</v>
      </c>
      <c r="BD256">
        <f t="shared" si="152"/>
        <v>2040</v>
      </c>
      <c r="BE256" cm="1">
        <f t="array" ref="BE256">IF(BD256&gt;=MAX($D$3:$D$100),MAX($D$3:$D$100),IF(BC256&lt;$D$3,$D$3,INDEX($D$3:$D$100,MATCH(BC256,$D$3:$D$100)+1)))</f>
        <v>2040</v>
      </c>
      <c r="BF256">
        <f t="shared" si="153"/>
        <v>0.61919999999999997</v>
      </c>
      <c r="BG256">
        <f t="shared" si="154"/>
        <v>0.61919999999999997</v>
      </c>
      <c r="BH256">
        <f t="shared" si="155"/>
        <v>0.61919999999999997</v>
      </c>
      <c r="BI256" s="38">
        <f t="shared" si="156"/>
        <v>3266.2799999999997</v>
      </c>
      <c r="BJ256">
        <f t="shared" si="131"/>
        <v>0</v>
      </c>
      <c r="BL256" s="1" t="str" cm="1">
        <f t="array" ref="BL256">IF(INDEX(Utilities!256:256,$B$15)="","",INDEX(Utilities!256:256,$B$15))</f>
        <v/>
      </c>
      <c r="BM256" s="1" t="str" cm="1">
        <f t="array" ref="BM256">IF(INDEX(Utilities!256:256,$B$15 + 6)="","",INDEX(Utilities!256:256,$B$15 + 6))</f>
        <v/>
      </c>
      <c r="BO256">
        <f t="shared" si="167"/>
        <v>2266</v>
      </c>
      <c r="BP256">
        <f t="shared" si="157"/>
        <v>2040</v>
      </c>
      <c r="BQ256" cm="1">
        <f t="array" ref="BQ256">IF(BP256&gt;=MAX($D$3:$D$100),MAX($D$3:$D$100),IF(BO256&lt;$D$3,$D$3,INDEX($D$3:$D$100,MATCH(BO256,$D$3:$D$100)+1)))</f>
        <v>2040</v>
      </c>
      <c r="BR256">
        <f t="shared" si="158"/>
        <v>4.5396000000000001</v>
      </c>
      <c r="BS256">
        <f t="shared" si="159"/>
        <v>4.5396000000000001</v>
      </c>
      <c r="BT256">
        <f t="shared" si="160"/>
        <v>4.5396000000000001</v>
      </c>
      <c r="BU256" s="38">
        <f t="shared" si="161"/>
        <v>23946.39</v>
      </c>
      <c r="BV256">
        <f t="shared" si="132"/>
        <v>0</v>
      </c>
    </row>
    <row r="257" spans="7:74" x14ac:dyDescent="0.25">
      <c r="G257">
        <f t="shared" si="162"/>
        <v>2267</v>
      </c>
      <c r="H257">
        <f t="shared" si="133"/>
        <v>2040</v>
      </c>
      <c r="I257" cm="1">
        <f t="array" ref="I257">IF(H257&gt;=MAX($D$3:$D$100),MAX($D$3:$D$100),IF(G257&lt;$D$3,$D$3,INDEX($D$3:$D$100,MATCH(G257,$D$3:$D$100)+1)))</f>
        <v>2040</v>
      </c>
      <c r="J257">
        <f t="shared" si="134"/>
        <v>6.8040000000000003E-2</v>
      </c>
      <c r="K257">
        <f t="shared" si="135"/>
        <v>6.8040000000000003E-2</v>
      </c>
      <c r="L257">
        <f t="shared" si="136"/>
        <v>6.8040000000000003E-2</v>
      </c>
      <c r="M257" s="38">
        <f t="shared" si="126"/>
        <v>358.911</v>
      </c>
      <c r="N257">
        <f t="shared" si="127"/>
        <v>0</v>
      </c>
      <c r="P257" s="1" t="str" cm="1">
        <f t="array" ref="P257">IF(INDEX(Utilities!257:257,$B$15)="","",INDEX(Utilities!257:257,$B$15))</f>
        <v/>
      </c>
      <c r="Q257" s="1" t="str" cm="1">
        <f t="array" ref="Q257">IF(INDEX(Utilities!257:257,$B$15 + 2)="","",INDEX(Utilities!257:257,$B$15 + 2))</f>
        <v/>
      </c>
      <c r="S257">
        <f t="shared" si="163"/>
        <v>2267</v>
      </c>
      <c r="T257">
        <f t="shared" si="137"/>
        <v>2040</v>
      </c>
      <c r="U257" cm="1">
        <f t="array" ref="U257">IF(T257&gt;=MAX($D$3:$D$100),MAX($D$3:$D$100),IF(S257&lt;$D$3,$D$3,INDEX($D$3:$D$100,MATCH(S257,$D$3:$D$100)+1)))</f>
        <v>2040</v>
      </c>
      <c r="V257">
        <f t="shared" si="138"/>
        <v>4.5720000000000003E-5</v>
      </c>
      <c r="W257">
        <f t="shared" si="139"/>
        <v>4.5720000000000003E-5</v>
      </c>
      <c r="X257">
        <f t="shared" si="140"/>
        <v>4.5720000000000003E-5</v>
      </c>
      <c r="Y257" s="38">
        <f t="shared" si="141"/>
        <v>0.24117300000000003</v>
      </c>
      <c r="Z257">
        <f t="shared" si="128"/>
        <v>0</v>
      </c>
      <c r="AE257">
        <f t="shared" si="164"/>
        <v>2267</v>
      </c>
      <c r="AF257">
        <f t="shared" si="142"/>
        <v>2040</v>
      </c>
      <c r="AG257" cm="1">
        <f t="array" ref="AG257">IF(AF257&gt;=MAX($D$3:$D$100),MAX($D$3:$D$100),IF(AE257&lt;$D$3,$D$3,INDEX($D$3:$D$100,MATCH(AE257,$D$3:$D$100)+1)))</f>
        <v>2040</v>
      </c>
      <c r="AH257">
        <f t="shared" si="143"/>
        <v>4.572E-4</v>
      </c>
      <c r="AI257">
        <f t="shared" si="144"/>
        <v>4.572E-4</v>
      </c>
      <c r="AJ257">
        <f t="shared" si="145"/>
        <v>4.572E-4</v>
      </c>
      <c r="AK257" s="38">
        <f t="shared" si="146"/>
        <v>2.4117299999999999</v>
      </c>
      <c r="AL257">
        <f t="shared" si="129"/>
        <v>0</v>
      </c>
      <c r="AQ257">
        <f t="shared" si="165"/>
        <v>2267</v>
      </c>
      <c r="AR257">
        <f t="shared" si="147"/>
        <v>2040</v>
      </c>
      <c r="AS257" cm="1">
        <f t="array" ref="AS257">IF(AR257&gt;=MAX($D$3:$D$100),MAX($D$3:$D$100),IF(AQ257&lt;$D$3,$D$3,INDEX($D$3:$D$100,MATCH(AQ257,$D$3:$D$100)+1)))</f>
        <v>2040</v>
      </c>
      <c r="AT257">
        <f t="shared" si="148"/>
        <v>9.6840000000000001E-5</v>
      </c>
      <c r="AU257">
        <f t="shared" si="149"/>
        <v>9.6840000000000001E-5</v>
      </c>
      <c r="AV257">
        <f t="shared" si="150"/>
        <v>9.6840000000000001E-5</v>
      </c>
      <c r="AW257" s="38">
        <f t="shared" si="151"/>
        <v>0.51083100000000004</v>
      </c>
      <c r="AX257">
        <f t="shared" si="130"/>
        <v>0</v>
      </c>
      <c r="BA257" s="1" t="str" cm="1">
        <f t="array" ref="BA257">IF(INDEX(Utilities!257:257,$B$15 + 5)="","",INDEX(Utilities!257:257,$B$15 + 5))</f>
        <v/>
      </c>
      <c r="BC257">
        <f t="shared" si="166"/>
        <v>2267</v>
      </c>
      <c r="BD257">
        <f t="shared" si="152"/>
        <v>2040</v>
      </c>
      <c r="BE257" cm="1">
        <f t="array" ref="BE257">IF(BD257&gt;=MAX($D$3:$D$100),MAX($D$3:$D$100),IF(BC257&lt;$D$3,$D$3,INDEX($D$3:$D$100,MATCH(BC257,$D$3:$D$100)+1)))</f>
        <v>2040</v>
      </c>
      <c r="BF257">
        <f t="shared" si="153"/>
        <v>0.61919999999999997</v>
      </c>
      <c r="BG257">
        <f t="shared" si="154"/>
        <v>0.61919999999999997</v>
      </c>
      <c r="BH257">
        <f t="shared" si="155"/>
        <v>0.61919999999999997</v>
      </c>
      <c r="BI257" s="38">
        <f t="shared" si="156"/>
        <v>3266.2799999999997</v>
      </c>
      <c r="BJ257">
        <f t="shared" si="131"/>
        <v>0</v>
      </c>
      <c r="BL257" s="1" t="str" cm="1">
        <f t="array" ref="BL257">IF(INDEX(Utilities!257:257,$B$15)="","",INDEX(Utilities!257:257,$B$15))</f>
        <v/>
      </c>
      <c r="BM257" s="1" t="str" cm="1">
        <f t="array" ref="BM257">IF(INDEX(Utilities!257:257,$B$15 + 6)="","",INDEX(Utilities!257:257,$B$15 + 6))</f>
        <v/>
      </c>
      <c r="BO257">
        <f t="shared" si="167"/>
        <v>2267</v>
      </c>
      <c r="BP257">
        <f t="shared" si="157"/>
        <v>2040</v>
      </c>
      <c r="BQ257" cm="1">
        <f t="array" ref="BQ257">IF(BP257&gt;=MAX($D$3:$D$100),MAX($D$3:$D$100),IF(BO257&lt;$D$3,$D$3,INDEX($D$3:$D$100,MATCH(BO257,$D$3:$D$100)+1)))</f>
        <v>2040</v>
      </c>
      <c r="BR257">
        <f t="shared" si="158"/>
        <v>4.5396000000000001</v>
      </c>
      <c r="BS257">
        <f t="shared" si="159"/>
        <v>4.5396000000000001</v>
      </c>
      <c r="BT257">
        <f t="shared" si="160"/>
        <v>4.5396000000000001</v>
      </c>
      <c r="BU257" s="38">
        <f t="shared" si="161"/>
        <v>23946.39</v>
      </c>
      <c r="BV257">
        <f t="shared" si="132"/>
        <v>0</v>
      </c>
    </row>
    <row r="258" spans="7:74" x14ac:dyDescent="0.25">
      <c r="G258">
        <f t="shared" si="162"/>
        <v>2268</v>
      </c>
      <c r="H258">
        <f t="shared" si="133"/>
        <v>2040</v>
      </c>
      <c r="I258" cm="1">
        <f t="array" ref="I258">IF(H258&gt;=MAX($D$3:$D$100),MAX($D$3:$D$100),IF(G258&lt;$D$3,$D$3,INDEX($D$3:$D$100,MATCH(G258,$D$3:$D$100)+1)))</f>
        <v>2040</v>
      </c>
      <c r="J258">
        <f t="shared" si="134"/>
        <v>6.8040000000000003E-2</v>
      </c>
      <c r="K258">
        <f t="shared" si="135"/>
        <v>6.8040000000000003E-2</v>
      </c>
      <c r="L258">
        <f t="shared" si="136"/>
        <v>6.8040000000000003E-2</v>
      </c>
      <c r="M258" s="38">
        <f t="shared" si="126"/>
        <v>358.911</v>
      </c>
      <c r="N258">
        <f t="shared" si="127"/>
        <v>0</v>
      </c>
      <c r="P258" s="1" t="str" cm="1">
        <f t="array" ref="P258">IF(INDEX(Utilities!258:258,$B$15)="","",INDEX(Utilities!258:258,$B$15))</f>
        <v/>
      </c>
      <c r="Q258" s="1" t="str" cm="1">
        <f t="array" ref="Q258">IF(INDEX(Utilities!258:258,$B$15 + 2)="","",INDEX(Utilities!258:258,$B$15 + 2))</f>
        <v/>
      </c>
      <c r="S258">
        <f t="shared" si="163"/>
        <v>2268</v>
      </c>
      <c r="T258">
        <f t="shared" si="137"/>
        <v>2040</v>
      </c>
      <c r="U258" cm="1">
        <f t="array" ref="U258">IF(T258&gt;=MAX($D$3:$D$100),MAX($D$3:$D$100),IF(S258&lt;$D$3,$D$3,INDEX($D$3:$D$100,MATCH(S258,$D$3:$D$100)+1)))</f>
        <v>2040</v>
      </c>
      <c r="V258">
        <f t="shared" si="138"/>
        <v>4.5720000000000003E-5</v>
      </c>
      <c r="W258">
        <f t="shared" si="139"/>
        <v>4.5720000000000003E-5</v>
      </c>
      <c r="X258">
        <f t="shared" si="140"/>
        <v>4.5720000000000003E-5</v>
      </c>
      <c r="Y258" s="38">
        <f t="shared" si="141"/>
        <v>0.24117300000000003</v>
      </c>
      <c r="Z258">
        <f t="shared" si="128"/>
        <v>0</v>
      </c>
      <c r="AE258">
        <f t="shared" si="164"/>
        <v>2268</v>
      </c>
      <c r="AF258">
        <f t="shared" si="142"/>
        <v>2040</v>
      </c>
      <c r="AG258" cm="1">
        <f t="array" ref="AG258">IF(AF258&gt;=MAX($D$3:$D$100),MAX($D$3:$D$100),IF(AE258&lt;$D$3,$D$3,INDEX($D$3:$D$100,MATCH(AE258,$D$3:$D$100)+1)))</f>
        <v>2040</v>
      </c>
      <c r="AH258">
        <f t="shared" si="143"/>
        <v>4.572E-4</v>
      </c>
      <c r="AI258">
        <f t="shared" si="144"/>
        <v>4.572E-4</v>
      </c>
      <c r="AJ258">
        <f t="shared" si="145"/>
        <v>4.572E-4</v>
      </c>
      <c r="AK258" s="38">
        <f t="shared" si="146"/>
        <v>2.4117299999999999</v>
      </c>
      <c r="AL258">
        <f t="shared" si="129"/>
        <v>0</v>
      </c>
      <c r="AQ258">
        <f t="shared" si="165"/>
        <v>2268</v>
      </c>
      <c r="AR258">
        <f t="shared" si="147"/>
        <v>2040</v>
      </c>
      <c r="AS258" cm="1">
        <f t="array" ref="AS258">IF(AR258&gt;=MAX($D$3:$D$100),MAX($D$3:$D$100),IF(AQ258&lt;$D$3,$D$3,INDEX($D$3:$D$100,MATCH(AQ258,$D$3:$D$100)+1)))</f>
        <v>2040</v>
      </c>
      <c r="AT258">
        <f t="shared" si="148"/>
        <v>9.6840000000000001E-5</v>
      </c>
      <c r="AU258">
        <f t="shared" si="149"/>
        <v>9.6840000000000001E-5</v>
      </c>
      <c r="AV258">
        <f t="shared" si="150"/>
        <v>9.6840000000000001E-5</v>
      </c>
      <c r="AW258" s="38">
        <f t="shared" si="151"/>
        <v>0.51083100000000004</v>
      </c>
      <c r="AX258">
        <f t="shared" si="130"/>
        <v>0</v>
      </c>
      <c r="BA258" s="1" t="str" cm="1">
        <f t="array" ref="BA258">IF(INDEX(Utilities!258:258,$B$15 + 5)="","",INDEX(Utilities!258:258,$B$15 + 5))</f>
        <v/>
      </c>
      <c r="BC258">
        <f t="shared" si="166"/>
        <v>2268</v>
      </c>
      <c r="BD258">
        <f t="shared" si="152"/>
        <v>2040</v>
      </c>
      <c r="BE258" cm="1">
        <f t="array" ref="BE258">IF(BD258&gt;=MAX($D$3:$D$100),MAX($D$3:$D$100),IF(BC258&lt;$D$3,$D$3,INDEX($D$3:$D$100,MATCH(BC258,$D$3:$D$100)+1)))</f>
        <v>2040</v>
      </c>
      <c r="BF258">
        <f t="shared" si="153"/>
        <v>0.61919999999999997</v>
      </c>
      <c r="BG258">
        <f t="shared" si="154"/>
        <v>0.61919999999999997</v>
      </c>
      <c r="BH258">
        <f t="shared" si="155"/>
        <v>0.61919999999999997</v>
      </c>
      <c r="BI258" s="38">
        <f t="shared" si="156"/>
        <v>3266.2799999999997</v>
      </c>
      <c r="BJ258">
        <f t="shared" si="131"/>
        <v>0</v>
      </c>
      <c r="BL258" s="1" t="str" cm="1">
        <f t="array" ref="BL258">IF(INDEX(Utilities!258:258,$B$15)="","",INDEX(Utilities!258:258,$B$15))</f>
        <v/>
      </c>
      <c r="BM258" s="1" t="str" cm="1">
        <f t="array" ref="BM258">IF(INDEX(Utilities!258:258,$B$15 + 6)="","",INDEX(Utilities!258:258,$B$15 + 6))</f>
        <v/>
      </c>
      <c r="BO258">
        <f t="shared" si="167"/>
        <v>2268</v>
      </c>
      <c r="BP258">
        <f t="shared" si="157"/>
        <v>2040</v>
      </c>
      <c r="BQ258" cm="1">
        <f t="array" ref="BQ258">IF(BP258&gt;=MAX($D$3:$D$100),MAX($D$3:$D$100),IF(BO258&lt;$D$3,$D$3,INDEX($D$3:$D$100,MATCH(BO258,$D$3:$D$100)+1)))</f>
        <v>2040</v>
      </c>
      <c r="BR258">
        <f t="shared" si="158"/>
        <v>4.5396000000000001</v>
      </c>
      <c r="BS258">
        <f t="shared" si="159"/>
        <v>4.5396000000000001</v>
      </c>
      <c r="BT258">
        <f t="shared" si="160"/>
        <v>4.5396000000000001</v>
      </c>
      <c r="BU258" s="38">
        <f t="shared" si="161"/>
        <v>23946.39</v>
      </c>
      <c r="BV258">
        <f t="shared" si="132"/>
        <v>0</v>
      </c>
    </row>
    <row r="259" spans="7:74" x14ac:dyDescent="0.25">
      <c r="G259">
        <f t="shared" si="162"/>
        <v>2269</v>
      </c>
      <c r="H259">
        <f t="shared" si="133"/>
        <v>2040</v>
      </c>
      <c r="I259" cm="1">
        <f t="array" ref="I259">IF(H259&gt;=MAX($D$3:$D$100),MAX($D$3:$D$100),IF(G259&lt;$D$3,$D$3,INDEX($D$3:$D$100,MATCH(G259,$D$3:$D$100)+1)))</f>
        <v>2040</v>
      </c>
      <c r="J259">
        <f t="shared" si="134"/>
        <v>6.8040000000000003E-2</v>
      </c>
      <c r="K259">
        <f t="shared" si="135"/>
        <v>6.8040000000000003E-2</v>
      </c>
      <c r="L259">
        <f t="shared" si="136"/>
        <v>6.8040000000000003E-2</v>
      </c>
      <c r="M259" s="38">
        <f t="shared" ref="M259:M322" si="168">$L259*$B$12</f>
        <v>358.911</v>
      </c>
      <c r="N259">
        <f t="shared" ref="N259:N322" si="169">$L259*$B$13</f>
        <v>0</v>
      </c>
      <c r="P259" s="1" t="str" cm="1">
        <f t="array" ref="P259">IF(INDEX(Utilities!259:259,$B$15)="","",INDEX(Utilities!259:259,$B$15))</f>
        <v/>
      </c>
      <c r="Q259" s="1" t="str" cm="1">
        <f t="array" ref="Q259">IF(INDEX(Utilities!259:259,$B$15 + 2)="","",INDEX(Utilities!259:259,$B$15 + 2))</f>
        <v/>
      </c>
      <c r="S259">
        <f t="shared" si="163"/>
        <v>2269</v>
      </c>
      <c r="T259">
        <f t="shared" si="137"/>
        <v>2040</v>
      </c>
      <c r="U259" cm="1">
        <f t="array" ref="U259">IF(T259&gt;=MAX($D$3:$D$100),MAX($D$3:$D$100),IF(S259&lt;$D$3,$D$3,INDEX($D$3:$D$100,MATCH(S259,$D$3:$D$100)+1)))</f>
        <v>2040</v>
      </c>
      <c r="V259">
        <f t="shared" si="138"/>
        <v>4.5720000000000003E-5</v>
      </c>
      <c r="W259">
        <f t="shared" si="139"/>
        <v>4.5720000000000003E-5</v>
      </c>
      <c r="X259">
        <f t="shared" si="140"/>
        <v>4.5720000000000003E-5</v>
      </c>
      <c r="Y259" s="38">
        <f t="shared" si="141"/>
        <v>0.24117300000000003</v>
      </c>
      <c r="Z259">
        <f t="shared" ref="Z259:Z322" si="170">$L259*$B$13</f>
        <v>0</v>
      </c>
      <c r="AE259">
        <f t="shared" si="164"/>
        <v>2269</v>
      </c>
      <c r="AF259">
        <f t="shared" si="142"/>
        <v>2040</v>
      </c>
      <c r="AG259" cm="1">
        <f t="array" ref="AG259">IF(AF259&gt;=MAX($D$3:$D$100),MAX($D$3:$D$100),IF(AE259&lt;$D$3,$D$3,INDEX($D$3:$D$100,MATCH(AE259,$D$3:$D$100)+1)))</f>
        <v>2040</v>
      </c>
      <c r="AH259">
        <f t="shared" si="143"/>
        <v>4.572E-4</v>
      </c>
      <c r="AI259">
        <f t="shared" si="144"/>
        <v>4.572E-4</v>
      </c>
      <c r="AJ259">
        <f t="shared" si="145"/>
        <v>4.572E-4</v>
      </c>
      <c r="AK259" s="38">
        <f t="shared" si="146"/>
        <v>2.4117299999999999</v>
      </c>
      <c r="AL259">
        <f t="shared" ref="AL259:AL322" si="171">$L259*$B$13</f>
        <v>0</v>
      </c>
      <c r="AQ259">
        <f t="shared" si="165"/>
        <v>2269</v>
      </c>
      <c r="AR259">
        <f t="shared" si="147"/>
        <v>2040</v>
      </c>
      <c r="AS259" cm="1">
        <f t="array" ref="AS259">IF(AR259&gt;=MAX($D$3:$D$100),MAX($D$3:$D$100),IF(AQ259&lt;$D$3,$D$3,INDEX($D$3:$D$100,MATCH(AQ259,$D$3:$D$100)+1)))</f>
        <v>2040</v>
      </c>
      <c r="AT259">
        <f t="shared" si="148"/>
        <v>9.6840000000000001E-5</v>
      </c>
      <c r="AU259">
        <f t="shared" si="149"/>
        <v>9.6840000000000001E-5</v>
      </c>
      <c r="AV259">
        <f t="shared" si="150"/>
        <v>9.6840000000000001E-5</v>
      </c>
      <c r="AW259" s="38">
        <f t="shared" si="151"/>
        <v>0.51083100000000004</v>
      </c>
      <c r="AX259">
        <f t="shared" ref="AX259:AX322" si="172">$L259*$B$13</f>
        <v>0</v>
      </c>
      <c r="BA259" s="1" t="str" cm="1">
        <f t="array" ref="BA259">IF(INDEX(Utilities!259:259,$B$15 + 5)="","",INDEX(Utilities!259:259,$B$15 + 5))</f>
        <v/>
      </c>
      <c r="BC259">
        <f t="shared" si="166"/>
        <v>2269</v>
      </c>
      <c r="BD259">
        <f t="shared" si="152"/>
        <v>2040</v>
      </c>
      <c r="BE259" cm="1">
        <f t="array" ref="BE259">IF(BD259&gt;=MAX($D$3:$D$100),MAX($D$3:$D$100),IF(BC259&lt;$D$3,$D$3,INDEX($D$3:$D$100,MATCH(BC259,$D$3:$D$100)+1)))</f>
        <v>2040</v>
      </c>
      <c r="BF259">
        <f t="shared" si="153"/>
        <v>0.61919999999999997</v>
      </c>
      <c r="BG259">
        <f t="shared" si="154"/>
        <v>0.61919999999999997</v>
      </c>
      <c r="BH259">
        <f t="shared" si="155"/>
        <v>0.61919999999999997</v>
      </c>
      <c r="BI259" s="38">
        <f t="shared" si="156"/>
        <v>3266.2799999999997</v>
      </c>
      <c r="BJ259">
        <f t="shared" ref="BJ259:BJ322" si="173">$L259*$B$13</f>
        <v>0</v>
      </c>
      <c r="BL259" s="1" t="str" cm="1">
        <f t="array" ref="BL259">IF(INDEX(Utilities!259:259,$B$15)="","",INDEX(Utilities!259:259,$B$15))</f>
        <v/>
      </c>
      <c r="BM259" s="1" t="str" cm="1">
        <f t="array" ref="BM259">IF(INDEX(Utilities!259:259,$B$15 + 6)="","",INDEX(Utilities!259:259,$B$15 + 6))</f>
        <v/>
      </c>
      <c r="BO259">
        <f t="shared" si="167"/>
        <v>2269</v>
      </c>
      <c r="BP259">
        <f t="shared" si="157"/>
        <v>2040</v>
      </c>
      <c r="BQ259" cm="1">
        <f t="array" ref="BQ259">IF(BP259&gt;=MAX($D$3:$D$100),MAX($D$3:$D$100),IF(BO259&lt;$D$3,$D$3,INDEX($D$3:$D$100,MATCH(BO259,$D$3:$D$100)+1)))</f>
        <v>2040</v>
      </c>
      <c r="BR259">
        <f t="shared" si="158"/>
        <v>4.5396000000000001</v>
      </c>
      <c r="BS259">
        <f t="shared" si="159"/>
        <v>4.5396000000000001</v>
      </c>
      <c r="BT259">
        <f t="shared" si="160"/>
        <v>4.5396000000000001</v>
      </c>
      <c r="BU259" s="38">
        <f t="shared" si="161"/>
        <v>23946.39</v>
      </c>
      <c r="BV259">
        <f t="shared" ref="BV259:BV322" si="174">$L259*$B$13</f>
        <v>0</v>
      </c>
    </row>
    <row r="260" spans="7:74" x14ac:dyDescent="0.25">
      <c r="G260">
        <f t="shared" si="162"/>
        <v>2270</v>
      </c>
      <c r="H260">
        <f t="shared" ref="H260:H323" si="175">INDEX(D$3:D$100,IFERROR(MATCH(G260, D$3:D$100),1))</f>
        <v>2040</v>
      </c>
      <c r="I260" cm="1">
        <f t="array" ref="I260">IF(H260&gt;=MAX($D$3:$D$100),MAX($D$3:$D$100),IF(G260&lt;$D$3,$D$3,INDEX($D$3:$D$100,MATCH(G260,$D$3:$D$100)+1)))</f>
        <v>2040</v>
      </c>
      <c r="J260">
        <f t="shared" ref="J260:J323" si="176">INDEX(E$3:E$100,MATCH(H260,D$3:D$100))</f>
        <v>6.8040000000000003E-2</v>
      </c>
      <c r="K260">
        <f t="shared" ref="K260:K323" si="177">INDEX(E$3:E$100,MATCH(I260,D$3:D$100))</f>
        <v>6.8040000000000003E-2</v>
      </c>
      <c r="L260">
        <f t="shared" ref="L260:L323" si="178">IF(H260=I260,J260,J260+(K260-J260)*((G260-H260)/(I260-H260)))</f>
        <v>6.8040000000000003E-2</v>
      </c>
      <c r="M260" s="38">
        <f t="shared" si="168"/>
        <v>358.911</v>
      </c>
      <c r="N260">
        <f t="shared" si="169"/>
        <v>0</v>
      </c>
      <c r="P260" s="1" t="str" cm="1">
        <f t="array" ref="P260">IF(INDEX(Utilities!260:260,$B$15)="","",INDEX(Utilities!260:260,$B$15))</f>
        <v/>
      </c>
      <c r="Q260" s="1" t="str" cm="1">
        <f t="array" ref="Q260">IF(INDEX(Utilities!260:260,$B$15 + 2)="","",INDEX(Utilities!260:260,$B$15 + 2))</f>
        <v/>
      </c>
      <c r="S260">
        <f t="shared" si="163"/>
        <v>2270</v>
      </c>
      <c r="T260">
        <f t="shared" ref="T260:T323" si="179">INDEX(P$3:P$100,IFERROR(MATCH(S260, P$3:P$100),1))</f>
        <v>2040</v>
      </c>
      <c r="U260" cm="1">
        <f t="array" ref="U260">IF(T260&gt;=MAX($D$3:$D$100),MAX($D$3:$D$100),IF(S260&lt;$D$3,$D$3,INDEX($D$3:$D$100,MATCH(S260,$D$3:$D$100)+1)))</f>
        <v>2040</v>
      </c>
      <c r="V260">
        <f t="shared" ref="V260:V323" si="180">INDEX(Q$3:Q$100,MATCH(T260,P$3:P$100))</f>
        <v>4.5720000000000003E-5</v>
      </c>
      <c r="W260">
        <f t="shared" ref="W260:W323" si="181">INDEX(Q$3:Q$100,MATCH(U260,P$3:P$100))</f>
        <v>4.5720000000000003E-5</v>
      </c>
      <c r="X260">
        <f t="shared" ref="X260:X323" si="182">IF(T260=U260,V260,V260+(W260-V260)*((S260-T260)/(U260-T260)))</f>
        <v>4.5720000000000003E-5</v>
      </c>
      <c r="Y260" s="38">
        <f t="shared" ref="Y260:Y323" si="183">$X260*$B$12</f>
        <v>0.24117300000000003</v>
      </c>
      <c r="Z260">
        <f t="shared" si="170"/>
        <v>0</v>
      </c>
      <c r="AE260">
        <f t="shared" si="164"/>
        <v>2270</v>
      </c>
      <c r="AF260">
        <f t="shared" ref="AF260:AF323" si="184">INDEX(AB$3:AB$100,IFERROR(MATCH(AE260, AB$3:AB$100),1))</f>
        <v>2040</v>
      </c>
      <c r="AG260" cm="1">
        <f t="array" ref="AG260">IF(AF260&gt;=MAX($D$3:$D$100),MAX($D$3:$D$100),IF(AE260&lt;$D$3,$D$3,INDEX($D$3:$D$100,MATCH(AE260,$D$3:$D$100)+1)))</f>
        <v>2040</v>
      </c>
      <c r="AH260">
        <f t="shared" ref="AH260:AH323" si="185">INDEX(AC$3:AC$100,MATCH(AF260,AB$3:AB$100))</f>
        <v>4.572E-4</v>
      </c>
      <c r="AI260">
        <f t="shared" ref="AI260:AI323" si="186">INDEX(AC$3:AC$100,MATCH(AG260,AB$3:AB$100))</f>
        <v>4.572E-4</v>
      </c>
      <c r="AJ260">
        <f t="shared" ref="AJ260:AJ323" si="187">IF(AF260=AG260,AH260,AH260+(AI260-AH260)*((AE260-AF260)/(AG260-AF260)))</f>
        <v>4.572E-4</v>
      </c>
      <c r="AK260" s="38">
        <f t="shared" ref="AK260:AK323" si="188">$AJ260*$B$12</f>
        <v>2.4117299999999999</v>
      </c>
      <c r="AL260">
        <f t="shared" si="171"/>
        <v>0</v>
      </c>
      <c r="AQ260">
        <f t="shared" si="165"/>
        <v>2270</v>
      </c>
      <c r="AR260">
        <f t="shared" ref="AR260:AR323" si="189">INDEX(AN$3:AN$100,IFERROR(MATCH(AQ260, AN$3:AN$100),1))</f>
        <v>2040</v>
      </c>
      <c r="AS260" cm="1">
        <f t="array" ref="AS260">IF(AR260&gt;=MAX($D$3:$D$100),MAX($D$3:$D$100),IF(AQ260&lt;$D$3,$D$3,INDEX($D$3:$D$100,MATCH(AQ260,$D$3:$D$100)+1)))</f>
        <v>2040</v>
      </c>
      <c r="AT260">
        <f t="shared" ref="AT260:AT323" si="190">INDEX(AO$3:AO$100,MATCH(AR260,AN$3:AN$100))</f>
        <v>9.6840000000000001E-5</v>
      </c>
      <c r="AU260">
        <f t="shared" ref="AU260:AU323" si="191">INDEX(AO$3:AO$100,MATCH(AS260,AN$3:AN$100))</f>
        <v>9.6840000000000001E-5</v>
      </c>
      <c r="AV260">
        <f t="shared" ref="AV260:AV323" si="192">IF(AR260=AS260,AT260,AT260+(AU260-AT260)*((AQ260-AR260)/(AS260-AR260)))</f>
        <v>9.6840000000000001E-5</v>
      </c>
      <c r="AW260" s="38">
        <f t="shared" ref="AW260:AW323" si="193">$AV260*$B$12</f>
        <v>0.51083100000000004</v>
      </c>
      <c r="AX260">
        <f t="shared" si="172"/>
        <v>0</v>
      </c>
      <c r="BA260" s="1" t="str" cm="1">
        <f t="array" ref="BA260">IF(INDEX(Utilities!260:260,$B$15 + 5)="","",INDEX(Utilities!260:260,$B$15 + 5))</f>
        <v/>
      </c>
      <c r="BC260">
        <f t="shared" si="166"/>
        <v>2270</v>
      </c>
      <c r="BD260">
        <f t="shared" ref="BD260:BD323" si="194">INDEX(AZ$3:AZ$100,IFERROR(MATCH(BC260, AZ$3:AZ$100),1))</f>
        <v>2040</v>
      </c>
      <c r="BE260" cm="1">
        <f t="array" ref="BE260">IF(BD260&gt;=MAX($D$3:$D$100),MAX($D$3:$D$100),IF(BC260&lt;$D$3,$D$3,INDEX($D$3:$D$100,MATCH(BC260,$D$3:$D$100)+1)))</f>
        <v>2040</v>
      </c>
      <c r="BF260">
        <f t="shared" ref="BF260:BF323" si="195">INDEX(BA$3:BA$100,MATCH(BD260,AZ$3:AZ$100))</f>
        <v>0.61919999999999997</v>
      </c>
      <c r="BG260">
        <f t="shared" ref="BG260:BG323" si="196">INDEX(BA$3:BA$100,MATCH(BE260,AZ$3:AZ$100))</f>
        <v>0.61919999999999997</v>
      </c>
      <c r="BH260">
        <f t="shared" ref="BH260:BH323" si="197">IF(BD260=BE260,BF260,BF260+(BG260-BF260)*((BC260-BD260)/(BE260-BD260)))</f>
        <v>0.61919999999999997</v>
      </c>
      <c r="BI260" s="38">
        <f t="shared" ref="BI260:BI323" si="198">$BH260*$B$12</f>
        <v>3266.2799999999997</v>
      </c>
      <c r="BJ260">
        <f t="shared" si="173"/>
        <v>0</v>
      </c>
      <c r="BL260" s="1" t="str" cm="1">
        <f t="array" ref="BL260">IF(INDEX(Utilities!260:260,$B$15)="","",INDEX(Utilities!260:260,$B$15))</f>
        <v/>
      </c>
      <c r="BM260" s="1" t="str" cm="1">
        <f t="array" ref="BM260">IF(INDEX(Utilities!260:260,$B$15 + 6)="","",INDEX(Utilities!260:260,$B$15 + 6))</f>
        <v/>
      </c>
      <c r="BO260">
        <f t="shared" si="167"/>
        <v>2270</v>
      </c>
      <c r="BP260">
        <f t="shared" ref="BP260:BP323" si="199">INDEX(BL$3:BL$100,IFERROR(MATCH(BO260, BL$3:BL$100),1))</f>
        <v>2040</v>
      </c>
      <c r="BQ260" cm="1">
        <f t="array" ref="BQ260">IF(BP260&gt;=MAX($D$3:$D$100),MAX($D$3:$D$100),IF(BO260&lt;$D$3,$D$3,INDEX($D$3:$D$100,MATCH(BO260,$D$3:$D$100)+1)))</f>
        <v>2040</v>
      </c>
      <c r="BR260">
        <f t="shared" ref="BR260:BR323" si="200">INDEX(BM$3:BM$100,MATCH(BP260,BL$3:BL$100))</f>
        <v>4.5396000000000001</v>
      </c>
      <c r="BS260">
        <f t="shared" ref="BS260:BS323" si="201">INDEX(BM$3:BM$100,MATCH(BQ260,BL$3:BL$100))</f>
        <v>4.5396000000000001</v>
      </c>
      <c r="BT260">
        <f t="shared" ref="BT260:BT323" si="202">IF(BP260=BQ260,BR260,BR260+(BS260-BR260)*((BO260-BP260)/(BQ260-BP260)))</f>
        <v>4.5396000000000001</v>
      </c>
      <c r="BU260" s="38">
        <f t="shared" ref="BU260:BU323" si="203">$BT260*$B$12</f>
        <v>23946.39</v>
      </c>
      <c r="BV260">
        <f t="shared" si="174"/>
        <v>0</v>
      </c>
    </row>
    <row r="261" spans="7:74" x14ac:dyDescent="0.25">
      <c r="G261">
        <f t="shared" ref="G261:G324" si="204">G260+1</f>
        <v>2271</v>
      </c>
      <c r="H261">
        <f t="shared" si="175"/>
        <v>2040</v>
      </c>
      <c r="I261" cm="1">
        <f t="array" ref="I261">IF(H261&gt;=MAX($D$3:$D$100),MAX($D$3:$D$100),IF(G261&lt;$D$3,$D$3,INDEX($D$3:$D$100,MATCH(G261,$D$3:$D$100)+1)))</f>
        <v>2040</v>
      </c>
      <c r="J261">
        <f t="shared" si="176"/>
        <v>6.8040000000000003E-2</v>
      </c>
      <c r="K261">
        <f t="shared" si="177"/>
        <v>6.8040000000000003E-2</v>
      </c>
      <c r="L261">
        <f t="shared" si="178"/>
        <v>6.8040000000000003E-2</v>
      </c>
      <c r="M261" s="38">
        <f t="shared" si="168"/>
        <v>358.911</v>
      </c>
      <c r="N261">
        <f t="shared" si="169"/>
        <v>0</v>
      </c>
      <c r="P261" s="1" t="str" cm="1">
        <f t="array" ref="P261">IF(INDEX(Utilities!261:261,$B$15)="","",INDEX(Utilities!261:261,$B$15))</f>
        <v/>
      </c>
      <c r="Q261" s="1" t="str" cm="1">
        <f t="array" ref="Q261">IF(INDEX(Utilities!261:261,$B$15 + 2)="","",INDEX(Utilities!261:261,$B$15 + 2))</f>
        <v/>
      </c>
      <c r="S261">
        <f t="shared" ref="S261:S324" si="205">S260+1</f>
        <v>2271</v>
      </c>
      <c r="T261">
        <f t="shared" si="179"/>
        <v>2040</v>
      </c>
      <c r="U261" cm="1">
        <f t="array" ref="U261">IF(T261&gt;=MAX($D$3:$D$100),MAX($D$3:$D$100),IF(S261&lt;$D$3,$D$3,INDEX($D$3:$D$100,MATCH(S261,$D$3:$D$100)+1)))</f>
        <v>2040</v>
      </c>
      <c r="V261">
        <f t="shared" si="180"/>
        <v>4.5720000000000003E-5</v>
      </c>
      <c r="W261">
        <f t="shared" si="181"/>
        <v>4.5720000000000003E-5</v>
      </c>
      <c r="X261">
        <f t="shared" si="182"/>
        <v>4.5720000000000003E-5</v>
      </c>
      <c r="Y261" s="38">
        <f t="shared" si="183"/>
        <v>0.24117300000000003</v>
      </c>
      <c r="Z261">
        <f t="shared" si="170"/>
        <v>0</v>
      </c>
      <c r="AE261">
        <f t="shared" ref="AE261:AE324" si="206">AE260+1</f>
        <v>2271</v>
      </c>
      <c r="AF261">
        <f t="shared" si="184"/>
        <v>2040</v>
      </c>
      <c r="AG261" cm="1">
        <f t="array" ref="AG261">IF(AF261&gt;=MAX($D$3:$D$100),MAX($D$3:$D$100),IF(AE261&lt;$D$3,$D$3,INDEX($D$3:$D$100,MATCH(AE261,$D$3:$D$100)+1)))</f>
        <v>2040</v>
      </c>
      <c r="AH261">
        <f t="shared" si="185"/>
        <v>4.572E-4</v>
      </c>
      <c r="AI261">
        <f t="shared" si="186"/>
        <v>4.572E-4</v>
      </c>
      <c r="AJ261">
        <f t="shared" si="187"/>
        <v>4.572E-4</v>
      </c>
      <c r="AK261" s="38">
        <f t="shared" si="188"/>
        <v>2.4117299999999999</v>
      </c>
      <c r="AL261">
        <f t="shared" si="171"/>
        <v>0</v>
      </c>
      <c r="AQ261">
        <f t="shared" ref="AQ261:AQ324" si="207">AQ260+1</f>
        <v>2271</v>
      </c>
      <c r="AR261">
        <f t="shared" si="189"/>
        <v>2040</v>
      </c>
      <c r="AS261" cm="1">
        <f t="array" ref="AS261">IF(AR261&gt;=MAX($D$3:$D$100),MAX($D$3:$D$100),IF(AQ261&lt;$D$3,$D$3,INDEX($D$3:$D$100,MATCH(AQ261,$D$3:$D$100)+1)))</f>
        <v>2040</v>
      </c>
      <c r="AT261">
        <f t="shared" si="190"/>
        <v>9.6840000000000001E-5</v>
      </c>
      <c r="AU261">
        <f t="shared" si="191"/>
        <v>9.6840000000000001E-5</v>
      </c>
      <c r="AV261">
        <f t="shared" si="192"/>
        <v>9.6840000000000001E-5</v>
      </c>
      <c r="AW261" s="38">
        <f t="shared" si="193"/>
        <v>0.51083100000000004</v>
      </c>
      <c r="AX261">
        <f t="shared" si="172"/>
        <v>0</v>
      </c>
      <c r="BA261" s="1" t="str" cm="1">
        <f t="array" ref="BA261">IF(INDEX(Utilities!261:261,$B$15 + 5)="","",INDEX(Utilities!261:261,$B$15 + 5))</f>
        <v/>
      </c>
      <c r="BC261">
        <f t="shared" ref="BC261:BC324" si="208">BC260+1</f>
        <v>2271</v>
      </c>
      <c r="BD261">
        <f t="shared" si="194"/>
        <v>2040</v>
      </c>
      <c r="BE261" cm="1">
        <f t="array" ref="BE261">IF(BD261&gt;=MAX($D$3:$D$100),MAX($D$3:$D$100),IF(BC261&lt;$D$3,$D$3,INDEX($D$3:$D$100,MATCH(BC261,$D$3:$D$100)+1)))</f>
        <v>2040</v>
      </c>
      <c r="BF261">
        <f t="shared" si="195"/>
        <v>0.61919999999999997</v>
      </c>
      <c r="BG261">
        <f t="shared" si="196"/>
        <v>0.61919999999999997</v>
      </c>
      <c r="BH261">
        <f t="shared" si="197"/>
        <v>0.61919999999999997</v>
      </c>
      <c r="BI261" s="38">
        <f t="shared" si="198"/>
        <v>3266.2799999999997</v>
      </c>
      <c r="BJ261">
        <f t="shared" si="173"/>
        <v>0</v>
      </c>
      <c r="BL261" s="1" t="str" cm="1">
        <f t="array" ref="BL261">IF(INDEX(Utilities!261:261,$B$15)="","",INDEX(Utilities!261:261,$B$15))</f>
        <v/>
      </c>
      <c r="BM261" s="1" t="str" cm="1">
        <f t="array" ref="BM261">IF(INDEX(Utilities!261:261,$B$15 + 6)="","",INDEX(Utilities!261:261,$B$15 + 6))</f>
        <v/>
      </c>
      <c r="BO261">
        <f t="shared" ref="BO261:BO324" si="209">BO260+1</f>
        <v>2271</v>
      </c>
      <c r="BP261">
        <f t="shared" si="199"/>
        <v>2040</v>
      </c>
      <c r="BQ261" cm="1">
        <f t="array" ref="BQ261">IF(BP261&gt;=MAX($D$3:$D$100),MAX($D$3:$D$100),IF(BO261&lt;$D$3,$D$3,INDEX($D$3:$D$100,MATCH(BO261,$D$3:$D$100)+1)))</f>
        <v>2040</v>
      </c>
      <c r="BR261">
        <f t="shared" si="200"/>
        <v>4.5396000000000001</v>
      </c>
      <c r="BS261">
        <f t="shared" si="201"/>
        <v>4.5396000000000001</v>
      </c>
      <c r="BT261">
        <f t="shared" si="202"/>
        <v>4.5396000000000001</v>
      </c>
      <c r="BU261" s="38">
        <f t="shared" si="203"/>
        <v>23946.39</v>
      </c>
      <c r="BV261">
        <f t="shared" si="174"/>
        <v>0</v>
      </c>
    </row>
    <row r="262" spans="7:74" x14ac:dyDescent="0.25">
      <c r="G262">
        <f t="shared" si="204"/>
        <v>2272</v>
      </c>
      <c r="H262">
        <f t="shared" si="175"/>
        <v>2040</v>
      </c>
      <c r="I262" cm="1">
        <f t="array" ref="I262">IF(H262&gt;=MAX($D$3:$D$100),MAX($D$3:$D$100),IF(G262&lt;$D$3,$D$3,INDEX($D$3:$D$100,MATCH(G262,$D$3:$D$100)+1)))</f>
        <v>2040</v>
      </c>
      <c r="J262">
        <f t="shared" si="176"/>
        <v>6.8040000000000003E-2</v>
      </c>
      <c r="K262">
        <f t="shared" si="177"/>
        <v>6.8040000000000003E-2</v>
      </c>
      <c r="L262">
        <f t="shared" si="178"/>
        <v>6.8040000000000003E-2</v>
      </c>
      <c r="M262" s="38">
        <f t="shared" si="168"/>
        <v>358.911</v>
      </c>
      <c r="N262">
        <f t="shared" si="169"/>
        <v>0</v>
      </c>
      <c r="P262" s="1" t="str" cm="1">
        <f t="array" ref="P262">IF(INDEX(Utilities!262:262,$B$15)="","",INDEX(Utilities!262:262,$B$15))</f>
        <v/>
      </c>
      <c r="Q262" s="1" t="str" cm="1">
        <f t="array" ref="Q262">IF(INDEX(Utilities!262:262,$B$15 + 2)="","",INDEX(Utilities!262:262,$B$15 + 2))</f>
        <v/>
      </c>
      <c r="S262">
        <f t="shared" si="205"/>
        <v>2272</v>
      </c>
      <c r="T262">
        <f t="shared" si="179"/>
        <v>2040</v>
      </c>
      <c r="U262" cm="1">
        <f t="array" ref="U262">IF(T262&gt;=MAX($D$3:$D$100),MAX($D$3:$D$100),IF(S262&lt;$D$3,$D$3,INDEX($D$3:$D$100,MATCH(S262,$D$3:$D$100)+1)))</f>
        <v>2040</v>
      </c>
      <c r="V262">
        <f t="shared" si="180"/>
        <v>4.5720000000000003E-5</v>
      </c>
      <c r="W262">
        <f t="shared" si="181"/>
        <v>4.5720000000000003E-5</v>
      </c>
      <c r="X262">
        <f t="shared" si="182"/>
        <v>4.5720000000000003E-5</v>
      </c>
      <c r="Y262" s="38">
        <f t="shared" si="183"/>
        <v>0.24117300000000003</v>
      </c>
      <c r="Z262">
        <f t="shared" si="170"/>
        <v>0</v>
      </c>
      <c r="AE262">
        <f t="shared" si="206"/>
        <v>2272</v>
      </c>
      <c r="AF262">
        <f t="shared" si="184"/>
        <v>2040</v>
      </c>
      <c r="AG262" cm="1">
        <f t="array" ref="AG262">IF(AF262&gt;=MAX($D$3:$D$100),MAX($D$3:$D$100),IF(AE262&lt;$D$3,$D$3,INDEX($D$3:$D$100,MATCH(AE262,$D$3:$D$100)+1)))</f>
        <v>2040</v>
      </c>
      <c r="AH262">
        <f t="shared" si="185"/>
        <v>4.572E-4</v>
      </c>
      <c r="AI262">
        <f t="shared" si="186"/>
        <v>4.572E-4</v>
      </c>
      <c r="AJ262">
        <f t="shared" si="187"/>
        <v>4.572E-4</v>
      </c>
      <c r="AK262" s="38">
        <f t="shared" si="188"/>
        <v>2.4117299999999999</v>
      </c>
      <c r="AL262">
        <f t="shared" si="171"/>
        <v>0</v>
      </c>
      <c r="AQ262">
        <f t="shared" si="207"/>
        <v>2272</v>
      </c>
      <c r="AR262">
        <f t="shared" si="189"/>
        <v>2040</v>
      </c>
      <c r="AS262" cm="1">
        <f t="array" ref="AS262">IF(AR262&gt;=MAX($D$3:$D$100),MAX($D$3:$D$100),IF(AQ262&lt;$D$3,$D$3,INDEX($D$3:$D$100,MATCH(AQ262,$D$3:$D$100)+1)))</f>
        <v>2040</v>
      </c>
      <c r="AT262">
        <f t="shared" si="190"/>
        <v>9.6840000000000001E-5</v>
      </c>
      <c r="AU262">
        <f t="shared" si="191"/>
        <v>9.6840000000000001E-5</v>
      </c>
      <c r="AV262">
        <f t="shared" si="192"/>
        <v>9.6840000000000001E-5</v>
      </c>
      <c r="AW262" s="38">
        <f t="shared" si="193"/>
        <v>0.51083100000000004</v>
      </c>
      <c r="AX262">
        <f t="shared" si="172"/>
        <v>0</v>
      </c>
      <c r="BA262" s="1" t="str" cm="1">
        <f t="array" ref="BA262">IF(INDEX(Utilities!262:262,$B$15 + 5)="","",INDEX(Utilities!262:262,$B$15 + 5))</f>
        <v/>
      </c>
      <c r="BC262">
        <f t="shared" si="208"/>
        <v>2272</v>
      </c>
      <c r="BD262">
        <f t="shared" si="194"/>
        <v>2040</v>
      </c>
      <c r="BE262" cm="1">
        <f t="array" ref="BE262">IF(BD262&gt;=MAX($D$3:$D$100),MAX($D$3:$D$100),IF(BC262&lt;$D$3,$D$3,INDEX($D$3:$D$100,MATCH(BC262,$D$3:$D$100)+1)))</f>
        <v>2040</v>
      </c>
      <c r="BF262">
        <f t="shared" si="195"/>
        <v>0.61919999999999997</v>
      </c>
      <c r="BG262">
        <f t="shared" si="196"/>
        <v>0.61919999999999997</v>
      </c>
      <c r="BH262">
        <f t="shared" si="197"/>
        <v>0.61919999999999997</v>
      </c>
      <c r="BI262" s="38">
        <f t="shared" si="198"/>
        <v>3266.2799999999997</v>
      </c>
      <c r="BJ262">
        <f t="shared" si="173"/>
        <v>0</v>
      </c>
      <c r="BL262" s="1" t="str" cm="1">
        <f t="array" ref="BL262">IF(INDEX(Utilities!262:262,$B$15)="","",INDEX(Utilities!262:262,$B$15))</f>
        <v/>
      </c>
      <c r="BM262" s="1" t="str" cm="1">
        <f t="array" ref="BM262">IF(INDEX(Utilities!262:262,$B$15 + 6)="","",INDEX(Utilities!262:262,$B$15 + 6))</f>
        <v/>
      </c>
      <c r="BO262">
        <f t="shared" si="209"/>
        <v>2272</v>
      </c>
      <c r="BP262">
        <f t="shared" si="199"/>
        <v>2040</v>
      </c>
      <c r="BQ262" cm="1">
        <f t="array" ref="BQ262">IF(BP262&gt;=MAX($D$3:$D$100),MAX($D$3:$D$100),IF(BO262&lt;$D$3,$D$3,INDEX($D$3:$D$100,MATCH(BO262,$D$3:$D$100)+1)))</f>
        <v>2040</v>
      </c>
      <c r="BR262">
        <f t="shared" si="200"/>
        <v>4.5396000000000001</v>
      </c>
      <c r="BS262">
        <f t="shared" si="201"/>
        <v>4.5396000000000001</v>
      </c>
      <c r="BT262">
        <f t="shared" si="202"/>
        <v>4.5396000000000001</v>
      </c>
      <c r="BU262" s="38">
        <f t="shared" si="203"/>
        <v>23946.39</v>
      </c>
      <c r="BV262">
        <f t="shared" si="174"/>
        <v>0</v>
      </c>
    </row>
    <row r="263" spans="7:74" x14ac:dyDescent="0.25">
      <c r="G263">
        <f t="shared" si="204"/>
        <v>2273</v>
      </c>
      <c r="H263">
        <f t="shared" si="175"/>
        <v>2040</v>
      </c>
      <c r="I263" cm="1">
        <f t="array" ref="I263">IF(H263&gt;=MAX($D$3:$D$100),MAX($D$3:$D$100),IF(G263&lt;$D$3,$D$3,INDEX($D$3:$D$100,MATCH(G263,$D$3:$D$100)+1)))</f>
        <v>2040</v>
      </c>
      <c r="J263">
        <f t="shared" si="176"/>
        <v>6.8040000000000003E-2</v>
      </c>
      <c r="K263">
        <f t="shared" si="177"/>
        <v>6.8040000000000003E-2</v>
      </c>
      <c r="L263">
        <f t="shared" si="178"/>
        <v>6.8040000000000003E-2</v>
      </c>
      <c r="M263" s="38">
        <f t="shared" si="168"/>
        <v>358.911</v>
      </c>
      <c r="N263">
        <f t="shared" si="169"/>
        <v>0</v>
      </c>
      <c r="P263" s="1" t="str" cm="1">
        <f t="array" ref="P263">IF(INDEX(Utilities!263:263,$B$15)="","",INDEX(Utilities!263:263,$B$15))</f>
        <v/>
      </c>
      <c r="Q263" s="1" t="str" cm="1">
        <f t="array" ref="Q263">IF(INDEX(Utilities!263:263,$B$15 + 2)="","",INDEX(Utilities!263:263,$B$15 + 2))</f>
        <v/>
      </c>
      <c r="S263">
        <f t="shared" si="205"/>
        <v>2273</v>
      </c>
      <c r="T263">
        <f t="shared" si="179"/>
        <v>2040</v>
      </c>
      <c r="U263" cm="1">
        <f t="array" ref="U263">IF(T263&gt;=MAX($D$3:$D$100),MAX($D$3:$D$100),IF(S263&lt;$D$3,$D$3,INDEX($D$3:$D$100,MATCH(S263,$D$3:$D$100)+1)))</f>
        <v>2040</v>
      </c>
      <c r="V263">
        <f t="shared" si="180"/>
        <v>4.5720000000000003E-5</v>
      </c>
      <c r="W263">
        <f t="shared" si="181"/>
        <v>4.5720000000000003E-5</v>
      </c>
      <c r="X263">
        <f t="shared" si="182"/>
        <v>4.5720000000000003E-5</v>
      </c>
      <c r="Y263" s="38">
        <f t="shared" si="183"/>
        <v>0.24117300000000003</v>
      </c>
      <c r="Z263">
        <f t="shared" si="170"/>
        <v>0</v>
      </c>
      <c r="AE263">
        <f t="shared" si="206"/>
        <v>2273</v>
      </c>
      <c r="AF263">
        <f t="shared" si="184"/>
        <v>2040</v>
      </c>
      <c r="AG263" cm="1">
        <f t="array" ref="AG263">IF(AF263&gt;=MAX($D$3:$D$100),MAX($D$3:$D$100),IF(AE263&lt;$D$3,$D$3,INDEX($D$3:$D$100,MATCH(AE263,$D$3:$D$100)+1)))</f>
        <v>2040</v>
      </c>
      <c r="AH263">
        <f t="shared" si="185"/>
        <v>4.572E-4</v>
      </c>
      <c r="AI263">
        <f t="shared" si="186"/>
        <v>4.572E-4</v>
      </c>
      <c r="AJ263">
        <f t="shared" si="187"/>
        <v>4.572E-4</v>
      </c>
      <c r="AK263" s="38">
        <f t="shared" si="188"/>
        <v>2.4117299999999999</v>
      </c>
      <c r="AL263">
        <f t="shared" si="171"/>
        <v>0</v>
      </c>
      <c r="AQ263">
        <f t="shared" si="207"/>
        <v>2273</v>
      </c>
      <c r="AR263">
        <f t="shared" si="189"/>
        <v>2040</v>
      </c>
      <c r="AS263" cm="1">
        <f t="array" ref="AS263">IF(AR263&gt;=MAX($D$3:$D$100),MAX($D$3:$D$100),IF(AQ263&lt;$D$3,$D$3,INDEX($D$3:$D$100,MATCH(AQ263,$D$3:$D$100)+1)))</f>
        <v>2040</v>
      </c>
      <c r="AT263">
        <f t="shared" si="190"/>
        <v>9.6840000000000001E-5</v>
      </c>
      <c r="AU263">
        <f t="shared" si="191"/>
        <v>9.6840000000000001E-5</v>
      </c>
      <c r="AV263">
        <f t="shared" si="192"/>
        <v>9.6840000000000001E-5</v>
      </c>
      <c r="AW263" s="38">
        <f t="shared" si="193"/>
        <v>0.51083100000000004</v>
      </c>
      <c r="AX263">
        <f t="shared" si="172"/>
        <v>0</v>
      </c>
      <c r="BA263" s="1" t="str" cm="1">
        <f t="array" ref="BA263">IF(INDEX(Utilities!263:263,$B$15 + 5)="","",INDEX(Utilities!263:263,$B$15 + 5))</f>
        <v/>
      </c>
      <c r="BC263">
        <f t="shared" si="208"/>
        <v>2273</v>
      </c>
      <c r="BD263">
        <f t="shared" si="194"/>
        <v>2040</v>
      </c>
      <c r="BE263" cm="1">
        <f t="array" ref="BE263">IF(BD263&gt;=MAX($D$3:$D$100),MAX($D$3:$D$100),IF(BC263&lt;$D$3,$D$3,INDEX($D$3:$D$100,MATCH(BC263,$D$3:$D$100)+1)))</f>
        <v>2040</v>
      </c>
      <c r="BF263">
        <f t="shared" si="195"/>
        <v>0.61919999999999997</v>
      </c>
      <c r="BG263">
        <f t="shared" si="196"/>
        <v>0.61919999999999997</v>
      </c>
      <c r="BH263">
        <f t="shared" si="197"/>
        <v>0.61919999999999997</v>
      </c>
      <c r="BI263" s="38">
        <f t="shared" si="198"/>
        <v>3266.2799999999997</v>
      </c>
      <c r="BJ263">
        <f t="shared" si="173"/>
        <v>0</v>
      </c>
      <c r="BL263" s="1" t="str" cm="1">
        <f t="array" ref="BL263">IF(INDEX(Utilities!263:263,$B$15)="","",INDEX(Utilities!263:263,$B$15))</f>
        <v/>
      </c>
      <c r="BM263" s="1" t="str" cm="1">
        <f t="array" ref="BM263">IF(INDEX(Utilities!263:263,$B$15 + 6)="","",INDEX(Utilities!263:263,$B$15 + 6))</f>
        <v/>
      </c>
      <c r="BO263">
        <f t="shared" si="209"/>
        <v>2273</v>
      </c>
      <c r="BP263">
        <f t="shared" si="199"/>
        <v>2040</v>
      </c>
      <c r="BQ263" cm="1">
        <f t="array" ref="BQ263">IF(BP263&gt;=MAX($D$3:$D$100),MAX($D$3:$D$100),IF(BO263&lt;$D$3,$D$3,INDEX($D$3:$D$100,MATCH(BO263,$D$3:$D$100)+1)))</f>
        <v>2040</v>
      </c>
      <c r="BR263">
        <f t="shared" si="200"/>
        <v>4.5396000000000001</v>
      </c>
      <c r="BS263">
        <f t="shared" si="201"/>
        <v>4.5396000000000001</v>
      </c>
      <c r="BT263">
        <f t="shared" si="202"/>
        <v>4.5396000000000001</v>
      </c>
      <c r="BU263" s="38">
        <f t="shared" si="203"/>
        <v>23946.39</v>
      </c>
      <c r="BV263">
        <f t="shared" si="174"/>
        <v>0</v>
      </c>
    </row>
    <row r="264" spans="7:74" x14ac:dyDescent="0.25">
      <c r="G264">
        <f t="shared" si="204"/>
        <v>2274</v>
      </c>
      <c r="H264">
        <f t="shared" si="175"/>
        <v>2040</v>
      </c>
      <c r="I264" cm="1">
        <f t="array" ref="I264">IF(H264&gt;=MAX($D$3:$D$100),MAX($D$3:$D$100),IF(G264&lt;$D$3,$D$3,INDEX($D$3:$D$100,MATCH(G264,$D$3:$D$100)+1)))</f>
        <v>2040</v>
      </c>
      <c r="J264">
        <f t="shared" si="176"/>
        <v>6.8040000000000003E-2</v>
      </c>
      <c r="K264">
        <f t="shared" si="177"/>
        <v>6.8040000000000003E-2</v>
      </c>
      <c r="L264">
        <f t="shared" si="178"/>
        <v>6.8040000000000003E-2</v>
      </c>
      <c r="M264" s="38">
        <f t="shared" si="168"/>
        <v>358.911</v>
      </c>
      <c r="N264">
        <f t="shared" si="169"/>
        <v>0</v>
      </c>
      <c r="P264" s="1" t="str" cm="1">
        <f t="array" ref="P264">IF(INDEX(Utilities!264:264,$B$15)="","",INDEX(Utilities!264:264,$B$15))</f>
        <v/>
      </c>
      <c r="Q264" s="1" t="str" cm="1">
        <f t="array" ref="Q264">IF(INDEX(Utilities!264:264,$B$15 + 2)="","",INDEX(Utilities!264:264,$B$15 + 2))</f>
        <v/>
      </c>
      <c r="S264">
        <f t="shared" si="205"/>
        <v>2274</v>
      </c>
      <c r="T264">
        <f t="shared" si="179"/>
        <v>2040</v>
      </c>
      <c r="U264" cm="1">
        <f t="array" ref="U264">IF(T264&gt;=MAX($D$3:$D$100),MAX($D$3:$D$100),IF(S264&lt;$D$3,$D$3,INDEX($D$3:$D$100,MATCH(S264,$D$3:$D$100)+1)))</f>
        <v>2040</v>
      </c>
      <c r="V264">
        <f t="shared" si="180"/>
        <v>4.5720000000000003E-5</v>
      </c>
      <c r="W264">
        <f t="shared" si="181"/>
        <v>4.5720000000000003E-5</v>
      </c>
      <c r="X264">
        <f t="shared" si="182"/>
        <v>4.5720000000000003E-5</v>
      </c>
      <c r="Y264" s="38">
        <f t="shared" si="183"/>
        <v>0.24117300000000003</v>
      </c>
      <c r="Z264">
        <f t="shared" si="170"/>
        <v>0</v>
      </c>
      <c r="AE264">
        <f t="shared" si="206"/>
        <v>2274</v>
      </c>
      <c r="AF264">
        <f t="shared" si="184"/>
        <v>2040</v>
      </c>
      <c r="AG264" cm="1">
        <f t="array" ref="AG264">IF(AF264&gt;=MAX($D$3:$D$100),MAX($D$3:$D$100),IF(AE264&lt;$D$3,$D$3,INDEX($D$3:$D$100,MATCH(AE264,$D$3:$D$100)+1)))</f>
        <v>2040</v>
      </c>
      <c r="AH264">
        <f t="shared" si="185"/>
        <v>4.572E-4</v>
      </c>
      <c r="AI264">
        <f t="shared" si="186"/>
        <v>4.572E-4</v>
      </c>
      <c r="AJ264">
        <f t="shared" si="187"/>
        <v>4.572E-4</v>
      </c>
      <c r="AK264" s="38">
        <f t="shared" si="188"/>
        <v>2.4117299999999999</v>
      </c>
      <c r="AL264">
        <f t="shared" si="171"/>
        <v>0</v>
      </c>
      <c r="AQ264">
        <f t="shared" si="207"/>
        <v>2274</v>
      </c>
      <c r="AR264">
        <f t="shared" si="189"/>
        <v>2040</v>
      </c>
      <c r="AS264" cm="1">
        <f t="array" ref="AS264">IF(AR264&gt;=MAX($D$3:$D$100),MAX($D$3:$D$100),IF(AQ264&lt;$D$3,$D$3,INDEX($D$3:$D$100,MATCH(AQ264,$D$3:$D$100)+1)))</f>
        <v>2040</v>
      </c>
      <c r="AT264">
        <f t="shared" si="190"/>
        <v>9.6840000000000001E-5</v>
      </c>
      <c r="AU264">
        <f t="shared" si="191"/>
        <v>9.6840000000000001E-5</v>
      </c>
      <c r="AV264">
        <f t="shared" si="192"/>
        <v>9.6840000000000001E-5</v>
      </c>
      <c r="AW264" s="38">
        <f t="shared" si="193"/>
        <v>0.51083100000000004</v>
      </c>
      <c r="AX264">
        <f t="shared" si="172"/>
        <v>0</v>
      </c>
      <c r="BA264" s="1" t="str" cm="1">
        <f t="array" ref="BA264">IF(INDEX(Utilities!264:264,$B$15 + 5)="","",INDEX(Utilities!264:264,$B$15 + 5))</f>
        <v/>
      </c>
      <c r="BC264">
        <f t="shared" si="208"/>
        <v>2274</v>
      </c>
      <c r="BD264">
        <f t="shared" si="194"/>
        <v>2040</v>
      </c>
      <c r="BE264" cm="1">
        <f t="array" ref="BE264">IF(BD264&gt;=MAX($D$3:$D$100),MAX($D$3:$D$100),IF(BC264&lt;$D$3,$D$3,INDEX($D$3:$D$100,MATCH(BC264,$D$3:$D$100)+1)))</f>
        <v>2040</v>
      </c>
      <c r="BF264">
        <f t="shared" si="195"/>
        <v>0.61919999999999997</v>
      </c>
      <c r="BG264">
        <f t="shared" si="196"/>
        <v>0.61919999999999997</v>
      </c>
      <c r="BH264">
        <f t="shared" si="197"/>
        <v>0.61919999999999997</v>
      </c>
      <c r="BI264" s="38">
        <f t="shared" si="198"/>
        <v>3266.2799999999997</v>
      </c>
      <c r="BJ264">
        <f t="shared" si="173"/>
        <v>0</v>
      </c>
      <c r="BL264" s="1" t="str" cm="1">
        <f t="array" ref="BL264">IF(INDEX(Utilities!264:264,$B$15)="","",INDEX(Utilities!264:264,$B$15))</f>
        <v/>
      </c>
      <c r="BM264" s="1" t="str" cm="1">
        <f t="array" ref="BM264">IF(INDEX(Utilities!264:264,$B$15 + 6)="","",INDEX(Utilities!264:264,$B$15 + 6))</f>
        <v/>
      </c>
      <c r="BO264">
        <f t="shared" si="209"/>
        <v>2274</v>
      </c>
      <c r="BP264">
        <f t="shared" si="199"/>
        <v>2040</v>
      </c>
      <c r="BQ264" cm="1">
        <f t="array" ref="BQ264">IF(BP264&gt;=MAX($D$3:$D$100),MAX($D$3:$D$100),IF(BO264&lt;$D$3,$D$3,INDEX($D$3:$D$100,MATCH(BO264,$D$3:$D$100)+1)))</f>
        <v>2040</v>
      </c>
      <c r="BR264">
        <f t="shared" si="200"/>
        <v>4.5396000000000001</v>
      </c>
      <c r="BS264">
        <f t="shared" si="201"/>
        <v>4.5396000000000001</v>
      </c>
      <c r="BT264">
        <f t="shared" si="202"/>
        <v>4.5396000000000001</v>
      </c>
      <c r="BU264" s="38">
        <f t="shared" si="203"/>
        <v>23946.39</v>
      </c>
      <c r="BV264">
        <f t="shared" si="174"/>
        <v>0</v>
      </c>
    </row>
    <row r="265" spans="7:74" x14ac:dyDescent="0.25">
      <c r="G265">
        <f t="shared" si="204"/>
        <v>2275</v>
      </c>
      <c r="H265">
        <f t="shared" si="175"/>
        <v>2040</v>
      </c>
      <c r="I265" cm="1">
        <f t="array" ref="I265">IF(H265&gt;=MAX($D$3:$D$100),MAX($D$3:$D$100),IF(G265&lt;$D$3,$D$3,INDEX($D$3:$D$100,MATCH(G265,$D$3:$D$100)+1)))</f>
        <v>2040</v>
      </c>
      <c r="J265">
        <f t="shared" si="176"/>
        <v>6.8040000000000003E-2</v>
      </c>
      <c r="K265">
        <f t="shared" si="177"/>
        <v>6.8040000000000003E-2</v>
      </c>
      <c r="L265">
        <f t="shared" si="178"/>
        <v>6.8040000000000003E-2</v>
      </c>
      <c r="M265" s="38">
        <f t="shared" si="168"/>
        <v>358.911</v>
      </c>
      <c r="N265">
        <f t="shared" si="169"/>
        <v>0</v>
      </c>
      <c r="P265" s="1" t="str" cm="1">
        <f t="array" ref="P265">IF(INDEX(Utilities!265:265,$B$15)="","",INDEX(Utilities!265:265,$B$15))</f>
        <v/>
      </c>
      <c r="Q265" s="1" t="str" cm="1">
        <f t="array" ref="Q265">IF(INDEX(Utilities!265:265,$B$15 + 2)="","",INDEX(Utilities!265:265,$B$15 + 2))</f>
        <v/>
      </c>
      <c r="S265">
        <f t="shared" si="205"/>
        <v>2275</v>
      </c>
      <c r="T265">
        <f t="shared" si="179"/>
        <v>2040</v>
      </c>
      <c r="U265" cm="1">
        <f t="array" ref="U265">IF(T265&gt;=MAX($D$3:$D$100),MAX($D$3:$D$100),IF(S265&lt;$D$3,$D$3,INDEX($D$3:$D$100,MATCH(S265,$D$3:$D$100)+1)))</f>
        <v>2040</v>
      </c>
      <c r="V265">
        <f t="shared" si="180"/>
        <v>4.5720000000000003E-5</v>
      </c>
      <c r="W265">
        <f t="shared" si="181"/>
        <v>4.5720000000000003E-5</v>
      </c>
      <c r="X265">
        <f t="shared" si="182"/>
        <v>4.5720000000000003E-5</v>
      </c>
      <c r="Y265" s="38">
        <f t="shared" si="183"/>
        <v>0.24117300000000003</v>
      </c>
      <c r="Z265">
        <f t="shared" si="170"/>
        <v>0</v>
      </c>
      <c r="AE265">
        <f t="shared" si="206"/>
        <v>2275</v>
      </c>
      <c r="AF265">
        <f t="shared" si="184"/>
        <v>2040</v>
      </c>
      <c r="AG265" cm="1">
        <f t="array" ref="AG265">IF(AF265&gt;=MAX($D$3:$D$100),MAX($D$3:$D$100),IF(AE265&lt;$D$3,$D$3,INDEX($D$3:$D$100,MATCH(AE265,$D$3:$D$100)+1)))</f>
        <v>2040</v>
      </c>
      <c r="AH265">
        <f t="shared" si="185"/>
        <v>4.572E-4</v>
      </c>
      <c r="AI265">
        <f t="shared" si="186"/>
        <v>4.572E-4</v>
      </c>
      <c r="AJ265">
        <f t="shared" si="187"/>
        <v>4.572E-4</v>
      </c>
      <c r="AK265" s="38">
        <f t="shared" si="188"/>
        <v>2.4117299999999999</v>
      </c>
      <c r="AL265">
        <f t="shared" si="171"/>
        <v>0</v>
      </c>
      <c r="AQ265">
        <f t="shared" si="207"/>
        <v>2275</v>
      </c>
      <c r="AR265">
        <f t="shared" si="189"/>
        <v>2040</v>
      </c>
      <c r="AS265" cm="1">
        <f t="array" ref="AS265">IF(AR265&gt;=MAX($D$3:$D$100),MAX($D$3:$D$100),IF(AQ265&lt;$D$3,$D$3,INDEX($D$3:$D$100,MATCH(AQ265,$D$3:$D$100)+1)))</f>
        <v>2040</v>
      </c>
      <c r="AT265">
        <f t="shared" si="190"/>
        <v>9.6840000000000001E-5</v>
      </c>
      <c r="AU265">
        <f t="shared" si="191"/>
        <v>9.6840000000000001E-5</v>
      </c>
      <c r="AV265">
        <f t="shared" si="192"/>
        <v>9.6840000000000001E-5</v>
      </c>
      <c r="AW265" s="38">
        <f t="shared" si="193"/>
        <v>0.51083100000000004</v>
      </c>
      <c r="AX265">
        <f t="shared" si="172"/>
        <v>0</v>
      </c>
      <c r="BA265" s="1" t="str" cm="1">
        <f t="array" ref="BA265">IF(INDEX(Utilities!265:265,$B$15 + 5)="","",INDEX(Utilities!265:265,$B$15 + 5))</f>
        <v/>
      </c>
      <c r="BC265">
        <f t="shared" si="208"/>
        <v>2275</v>
      </c>
      <c r="BD265">
        <f t="shared" si="194"/>
        <v>2040</v>
      </c>
      <c r="BE265" cm="1">
        <f t="array" ref="BE265">IF(BD265&gt;=MAX($D$3:$D$100),MAX($D$3:$D$100),IF(BC265&lt;$D$3,$D$3,INDEX($D$3:$D$100,MATCH(BC265,$D$3:$D$100)+1)))</f>
        <v>2040</v>
      </c>
      <c r="BF265">
        <f t="shared" si="195"/>
        <v>0.61919999999999997</v>
      </c>
      <c r="BG265">
        <f t="shared" si="196"/>
        <v>0.61919999999999997</v>
      </c>
      <c r="BH265">
        <f t="shared" si="197"/>
        <v>0.61919999999999997</v>
      </c>
      <c r="BI265" s="38">
        <f t="shared" si="198"/>
        <v>3266.2799999999997</v>
      </c>
      <c r="BJ265">
        <f t="shared" si="173"/>
        <v>0</v>
      </c>
      <c r="BL265" s="1" t="str" cm="1">
        <f t="array" ref="BL265">IF(INDEX(Utilities!265:265,$B$15)="","",INDEX(Utilities!265:265,$B$15))</f>
        <v/>
      </c>
      <c r="BM265" s="1" t="str" cm="1">
        <f t="array" ref="BM265">IF(INDEX(Utilities!265:265,$B$15 + 6)="","",INDEX(Utilities!265:265,$B$15 + 6))</f>
        <v/>
      </c>
      <c r="BO265">
        <f t="shared" si="209"/>
        <v>2275</v>
      </c>
      <c r="BP265">
        <f t="shared" si="199"/>
        <v>2040</v>
      </c>
      <c r="BQ265" cm="1">
        <f t="array" ref="BQ265">IF(BP265&gt;=MAX($D$3:$D$100),MAX($D$3:$D$100),IF(BO265&lt;$D$3,$D$3,INDEX($D$3:$D$100,MATCH(BO265,$D$3:$D$100)+1)))</f>
        <v>2040</v>
      </c>
      <c r="BR265">
        <f t="shared" si="200"/>
        <v>4.5396000000000001</v>
      </c>
      <c r="BS265">
        <f t="shared" si="201"/>
        <v>4.5396000000000001</v>
      </c>
      <c r="BT265">
        <f t="shared" si="202"/>
        <v>4.5396000000000001</v>
      </c>
      <c r="BU265" s="38">
        <f t="shared" si="203"/>
        <v>23946.39</v>
      </c>
      <c r="BV265">
        <f t="shared" si="174"/>
        <v>0</v>
      </c>
    </row>
    <row r="266" spans="7:74" x14ac:dyDescent="0.25">
      <c r="G266">
        <f t="shared" si="204"/>
        <v>2276</v>
      </c>
      <c r="H266">
        <f t="shared" si="175"/>
        <v>2040</v>
      </c>
      <c r="I266" cm="1">
        <f t="array" ref="I266">IF(H266&gt;=MAX($D$3:$D$100),MAX($D$3:$D$100),IF(G266&lt;$D$3,$D$3,INDEX($D$3:$D$100,MATCH(G266,$D$3:$D$100)+1)))</f>
        <v>2040</v>
      </c>
      <c r="J266">
        <f t="shared" si="176"/>
        <v>6.8040000000000003E-2</v>
      </c>
      <c r="K266">
        <f t="shared" si="177"/>
        <v>6.8040000000000003E-2</v>
      </c>
      <c r="L266">
        <f t="shared" si="178"/>
        <v>6.8040000000000003E-2</v>
      </c>
      <c r="M266" s="38">
        <f t="shared" si="168"/>
        <v>358.911</v>
      </c>
      <c r="N266">
        <f t="shared" si="169"/>
        <v>0</v>
      </c>
      <c r="P266" s="1" t="str" cm="1">
        <f t="array" ref="P266">IF(INDEX(Utilities!266:266,$B$15)="","",INDEX(Utilities!266:266,$B$15))</f>
        <v/>
      </c>
      <c r="Q266" s="1" t="str" cm="1">
        <f t="array" ref="Q266">IF(INDEX(Utilities!266:266,$B$15 + 2)="","",INDEX(Utilities!266:266,$B$15 + 2))</f>
        <v/>
      </c>
      <c r="S266">
        <f t="shared" si="205"/>
        <v>2276</v>
      </c>
      <c r="T266">
        <f t="shared" si="179"/>
        <v>2040</v>
      </c>
      <c r="U266" cm="1">
        <f t="array" ref="U266">IF(T266&gt;=MAX($D$3:$D$100),MAX($D$3:$D$100),IF(S266&lt;$D$3,$D$3,INDEX($D$3:$D$100,MATCH(S266,$D$3:$D$100)+1)))</f>
        <v>2040</v>
      </c>
      <c r="V266">
        <f t="shared" si="180"/>
        <v>4.5720000000000003E-5</v>
      </c>
      <c r="W266">
        <f t="shared" si="181"/>
        <v>4.5720000000000003E-5</v>
      </c>
      <c r="X266">
        <f t="shared" si="182"/>
        <v>4.5720000000000003E-5</v>
      </c>
      <c r="Y266" s="38">
        <f t="shared" si="183"/>
        <v>0.24117300000000003</v>
      </c>
      <c r="Z266">
        <f t="shared" si="170"/>
        <v>0</v>
      </c>
      <c r="AE266">
        <f t="shared" si="206"/>
        <v>2276</v>
      </c>
      <c r="AF266">
        <f t="shared" si="184"/>
        <v>2040</v>
      </c>
      <c r="AG266" cm="1">
        <f t="array" ref="AG266">IF(AF266&gt;=MAX($D$3:$D$100),MAX($D$3:$D$100),IF(AE266&lt;$D$3,$D$3,INDEX($D$3:$D$100,MATCH(AE266,$D$3:$D$100)+1)))</f>
        <v>2040</v>
      </c>
      <c r="AH266">
        <f t="shared" si="185"/>
        <v>4.572E-4</v>
      </c>
      <c r="AI266">
        <f t="shared" si="186"/>
        <v>4.572E-4</v>
      </c>
      <c r="AJ266">
        <f t="shared" si="187"/>
        <v>4.572E-4</v>
      </c>
      <c r="AK266" s="38">
        <f t="shared" si="188"/>
        <v>2.4117299999999999</v>
      </c>
      <c r="AL266">
        <f t="shared" si="171"/>
        <v>0</v>
      </c>
      <c r="AQ266">
        <f t="shared" si="207"/>
        <v>2276</v>
      </c>
      <c r="AR266">
        <f t="shared" si="189"/>
        <v>2040</v>
      </c>
      <c r="AS266" cm="1">
        <f t="array" ref="AS266">IF(AR266&gt;=MAX($D$3:$D$100),MAX($D$3:$D$100),IF(AQ266&lt;$D$3,$D$3,INDEX($D$3:$D$100,MATCH(AQ266,$D$3:$D$100)+1)))</f>
        <v>2040</v>
      </c>
      <c r="AT266">
        <f t="shared" si="190"/>
        <v>9.6840000000000001E-5</v>
      </c>
      <c r="AU266">
        <f t="shared" si="191"/>
        <v>9.6840000000000001E-5</v>
      </c>
      <c r="AV266">
        <f t="shared" si="192"/>
        <v>9.6840000000000001E-5</v>
      </c>
      <c r="AW266" s="38">
        <f t="shared" si="193"/>
        <v>0.51083100000000004</v>
      </c>
      <c r="AX266">
        <f t="shared" si="172"/>
        <v>0</v>
      </c>
      <c r="BA266" s="1" t="str" cm="1">
        <f t="array" ref="BA266">IF(INDEX(Utilities!266:266,$B$15 + 5)="","",INDEX(Utilities!266:266,$B$15 + 5))</f>
        <v/>
      </c>
      <c r="BC266">
        <f t="shared" si="208"/>
        <v>2276</v>
      </c>
      <c r="BD266">
        <f t="shared" si="194"/>
        <v>2040</v>
      </c>
      <c r="BE266" cm="1">
        <f t="array" ref="BE266">IF(BD266&gt;=MAX($D$3:$D$100),MAX($D$3:$D$100),IF(BC266&lt;$D$3,$D$3,INDEX($D$3:$D$100,MATCH(BC266,$D$3:$D$100)+1)))</f>
        <v>2040</v>
      </c>
      <c r="BF266">
        <f t="shared" si="195"/>
        <v>0.61919999999999997</v>
      </c>
      <c r="BG266">
        <f t="shared" si="196"/>
        <v>0.61919999999999997</v>
      </c>
      <c r="BH266">
        <f t="shared" si="197"/>
        <v>0.61919999999999997</v>
      </c>
      <c r="BI266" s="38">
        <f t="shared" si="198"/>
        <v>3266.2799999999997</v>
      </c>
      <c r="BJ266">
        <f t="shared" si="173"/>
        <v>0</v>
      </c>
      <c r="BL266" s="1" t="str" cm="1">
        <f t="array" ref="BL266">IF(INDEX(Utilities!266:266,$B$15)="","",INDEX(Utilities!266:266,$B$15))</f>
        <v/>
      </c>
      <c r="BM266" s="1" t="str" cm="1">
        <f t="array" ref="BM266">IF(INDEX(Utilities!266:266,$B$15 + 6)="","",INDEX(Utilities!266:266,$B$15 + 6))</f>
        <v/>
      </c>
      <c r="BO266">
        <f t="shared" si="209"/>
        <v>2276</v>
      </c>
      <c r="BP266">
        <f t="shared" si="199"/>
        <v>2040</v>
      </c>
      <c r="BQ266" cm="1">
        <f t="array" ref="BQ266">IF(BP266&gt;=MAX($D$3:$D$100),MAX($D$3:$D$100),IF(BO266&lt;$D$3,$D$3,INDEX($D$3:$D$100,MATCH(BO266,$D$3:$D$100)+1)))</f>
        <v>2040</v>
      </c>
      <c r="BR266">
        <f t="shared" si="200"/>
        <v>4.5396000000000001</v>
      </c>
      <c r="BS266">
        <f t="shared" si="201"/>
        <v>4.5396000000000001</v>
      </c>
      <c r="BT266">
        <f t="shared" si="202"/>
        <v>4.5396000000000001</v>
      </c>
      <c r="BU266" s="38">
        <f t="shared" si="203"/>
        <v>23946.39</v>
      </c>
      <c r="BV266">
        <f t="shared" si="174"/>
        <v>0</v>
      </c>
    </row>
    <row r="267" spans="7:74" x14ac:dyDescent="0.25">
      <c r="G267">
        <f t="shared" si="204"/>
        <v>2277</v>
      </c>
      <c r="H267">
        <f t="shared" si="175"/>
        <v>2040</v>
      </c>
      <c r="I267" cm="1">
        <f t="array" ref="I267">IF(H267&gt;=MAX($D$3:$D$100),MAX($D$3:$D$100),IF(G267&lt;$D$3,$D$3,INDEX($D$3:$D$100,MATCH(G267,$D$3:$D$100)+1)))</f>
        <v>2040</v>
      </c>
      <c r="J267">
        <f t="shared" si="176"/>
        <v>6.8040000000000003E-2</v>
      </c>
      <c r="K267">
        <f t="shared" si="177"/>
        <v>6.8040000000000003E-2</v>
      </c>
      <c r="L267">
        <f t="shared" si="178"/>
        <v>6.8040000000000003E-2</v>
      </c>
      <c r="M267" s="38">
        <f t="shared" si="168"/>
        <v>358.911</v>
      </c>
      <c r="N267">
        <f t="shared" si="169"/>
        <v>0</v>
      </c>
      <c r="P267" s="1" t="str" cm="1">
        <f t="array" ref="P267">IF(INDEX(Utilities!267:267,$B$15)="","",INDEX(Utilities!267:267,$B$15))</f>
        <v/>
      </c>
      <c r="Q267" s="1" t="str" cm="1">
        <f t="array" ref="Q267">IF(INDEX(Utilities!267:267,$B$15 + 2)="","",INDEX(Utilities!267:267,$B$15 + 2))</f>
        <v/>
      </c>
      <c r="S267">
        <f t="shared" si="205"/>
        <v>2277</v>
      </c>
      <c r="T267">
        <f t="shared" si="179"/>
        <v>2040</v>
      </c>
      <c r="U267" cm="1">
        <f t="array" ref="U267">IF(T267&gt;=MAX($D$3:$D$100),MAX($D$3:$D$100),IF(S267&lt;$D$3,$D$3,INDEX($D$3:$D$100,MATCH(S267,$D$3:$D$100)+1)))</f>
        <v>2040</v>
      </c>
      <c r="V267">
        <f t="shared" si="180"/>
        <v>4.5720000000000003E-5</v>
      </c>
      <c r="W267">
        <f t="shared" si="181"/>
        <v>4.5720000000000003E-5</v>
      </c>
      <c r="X267">
        <f t="shared" si="182"/>
        <v>4.5720000000000003E-5</v>
      </c>
      <c r="Y267" s="38">
        <f t="shared" si="183"/>
        <v>0.24117300000000003</v>
      </c>
      <c r="Z267">
        <f t="shared" si="170"/>
        <v>0</v>
      </c>
      <c r="AE267">
        <f t="shared" si="206"/>
        <v>2277</v>
      </c>
      <c r="AF267">
        <f t="shared" si="184"/>
        <v>2040</v>
      </c>
      <c r="AG267" cm="1">
        <f t="array" ref="AG267">IF(AF267&gt;=MAX($D$3:$D$100),MAX($D$3:$D$100),IF(AE267&lt;$D$3,$D$3,INDEX($D$3:$D$100,MATCH(AE267,$D$3:$D$100)+1)))</f>
        <v>2040</v>
      </c>
      <c r="AH267">
        <f t="shared" si="185"/>
        <v>4.572E-4</v>
      </c>
      <c r="AI267">
        <f t="shared" si="186"/>
        <v>4.572E-4</v>
      </c>
      <c r="AJ267">
        <f t="shared" si="187"/>
        <v>4.572E-4</v>
      </c>
      <c r="AK267" s="38">
        <f t="shared" si="188"/>
        <v>2.4117299999999999</v>
      </c>
      <c r="AL267">
        <f t="shared" si="171"/>
        <v>0</v>
      </c>
      <c r="AQ267">
        <f t="shared" si="207"/>
        <v>2277</v>
      </c>
      <c r="AR267">
        <f t="shared" si="189"/>
        <v>2040</v>
      </c>
      <c r="AS267" cm="1">
        <f t="array" ref="AS267">IF(AR267&gt;=MAX($D$3:$D$100),MAX($D$3:$D$100),IF(AQ267&lt;$D$3,$D$3,INDEX($D$3:$D$100,MATCH(AQ267,$D$3:$D$100)+1)))</f>
        <v>2040</v>
      </c>
      <c r="AT267">
        <f t="shared" si="190"/>
        <v>9.6840000000000001E-5</v>
      </c>
      <c r="AU267">
        <f t="shared" si="191"/>
        <v>9.6840000000000001E-5</v>
      </c>
      <c r="AV267">
        <f t="shared" si="192"/>
        <v>9.6840000000000001E-5</v>
      </c>
      <c r="AW267" s="38">
        <f t="shared" si="193"/>
        <v>0.51083100000000004</v>
      </c>
      <c r="AX267">
        <f t="shared" si="172"/>
        <v>0</v>
      </c>
      <c r="BA267" s="1" t="str" cm="1">
        <f t="array" ref="BA267">IF(INDEX(Utilities!267:267,$B$15 + 5)="","",INDEX(Utilities!267:267,$B$15 + 5))</f>
        <v/>
      </c>
      <c r="BC267">
        <f t="shared" si="208"/>
        <v>2277</v>
      </c>
      <c r="BD267">
        <f t="shared" si="194"/>
        <v>2040</v>
      </c>
      <c r="BE267" cm="1">
        <f t="array" ref="BE267">IF(BD267&gt;=MAX($D$3:$D$100),MAX($D$3:$D$100),IF(BC267&lt;$D$3,$D$3,INDEX($D$3:$D$100,MATCH(BC267,$D$3:$D$100)+1)))</f>
        <v>2040</v>
      </c>
      <c r="BF267">
        <f t="shared" si="195"/>
        <v>0.61919999999999997</v>
      </c>
      <c r="BG267">
        <f t="shared" si="196"/>
        <v>0.61919999999999997</v>
      </c>
      <c r="BH267">
        <f t="shared" si="197"/>
        <v>0.61919999999999997</v>
      </c>
      <c r="BI267" s="38">
        <f t="shared" si="198"/>
        <v>3266.2799999999997</v>
      </c>
      <c r="BJ267">
        <f t="shared" si="173"/>
        <v>0</v>
      </c>
      <c r="BL267" s="1" t="str" cm="1">
        <f t="array" ref="BL267">IF(INDEX(Utilities!267:267,$B$15)="","",INDEX(Utilities!267:267,$B$15))</f>
        <v/>
      </c>
      <c r="BM267" s="1" t="str" cm="1">
        <f t="array" ref="BM267">IF(INDEX(Utilities!267:267,$B$15 + 6)="","",INDEX(Utilities!267:267,$B$15 + 6))</f>
        <v/>
      </c>
      <c r="BO267">
        <f t="shared" si="209"/>
        <v>2277</v>
      </c>
      <c r="BP267">
        <f t="shared" si="199"/>
        <v>2040</v>
      </c>
      <c r="BQ267" cm="1">
        <f t="array" ref="BQ267">IF(BP267&gt;=MAX($D$3:$D$100),MAX($D$3:$D$100),IF(BO267&lt;$D$3,$D$3,INDEX($D$3:$D$100,MATCH(BO267,$D$3:$D$100)+1)))</f>
        <v>2040</v>
      </c>
      <c r="BR267">
        <f t="shared" si="200"/>
        <v>4.5396000000000001</v>
      </c>
      <c r="BS267">
        <f t="shared" si="201"/>
        <v>4.5396000000000001</v>
      </c>
      <c r="BT267">
        <f t="shared" si="202"/>
        <v>4.5396000000000001</v>
      </c>
      <c r="BU267" s="38">
        <f t="shared" si="203"/>
        <v>23946.39</v>
      </c>
      <c r="BV267">
        <f t="shared" si="174"/>
        <v>0</v>
      </c>
    </row>
    <row r="268" spans="7:74" x14ac:dyDescent="0.25">
      <c r="G268">
        <f t="shared" si="204"/>
        <v>2278</v>
      </c>
      <c r="H268">
        <f t="shared" si="175"/>
        <v>2040</v>
      </c>
      <c r="I268" cm="1">
        <f t="array" ref="I268">IF(H268&gt;=MAX($D$3:$D$100),MAX($D$3:$D$100),IF(G268&lt;$D$3,$D$3,INDEX($D$3:$D$100,MATCH(G268,$D$3:$D$100)+1)))</f>
        <v>2040</v>
      </c>
      <c r="J268">
        <f t="shared" si="176"/>
        <v>6.8040000000000003E-2</v>
      </c>
      <c r="K268">
        <f t="shared" si="177"/>
        <v>6.8040000000000003E-2</v>
      </c>
      <c r="L268">
        <f t="shared" si="178"/>
        <v>6.8040000000000003E-2</v>
      </c>
      <c r="M268" s="38">
        <f t="shared" si="168"/>
        <v>358.911</v>
      </c>
      <c r="N268">
        <f t="shared" si="169"/>
        <v>0</v>
      </c>
      <c r="P268" s="1" t="str" cm="1">
        <f t="array" ref="P268">IF(INDEX(Utilities!268:268,$B$15)="","",INDEX(Utilities!268:268,$B$15))</f>
        <v/>
      </c>
      <c r="Q268" s="1" t="str" cm="1">
        <f t="array" ref="Q268">IF(INDEX(Utilities!268:268,$B$15 + 2)="","",INDEX(Utilities!268:268,$B$15 + 2))</f>
        <v/>
      </c>
      <c r="S268">
        <f t="shared" si="205"/>
        <v>2278</v>
      </c>
      <c r="T268">
        <f t="shared" si="179"/>
        <v>2040</v>
      </c>
      <c r="U268" cm="1">
        <f t="array" ref="U268">IF(T268&gt;=MAX($D$3:$D$100),MAX($D$3:$D$100),IF(S268&lt;$D$3,$D$3,INDEX($D$3:$D$100,MATCH(S268,$D$3:$D$100)+1)))</f>
        <v>2040</v>
      </c>
      <c r="V268">
        <f t="shared" si="180"/>
        <v>4.5720000000000003E-5</v>
      </c>
      <c r="W268">
        <f t="shared" si="181"/>
        <v>4.5720000000000003E-5</v>
      </c>
      <c r="X268">
        <f t="shared" si="182"/>
        <v>4.5720000000000003E-5</v>
      </c>
      <c r="Y268" s="38">
        <f t="shared" si="183"/>
        <v>0.24117300000000003</v>
      </c>
      <c r="Z268">
        <f t="shared" si="170"/>
        <v>0</v>
      </c>
      <c r="AE268">
        <f t="shared" si="206"/>
        <v>2278</v>
      </c>
      <c r="AF268">
        <f t="shared" si="184"/>
        <v>2040</v>
      </c>
      <c r="AG268" cm="1">
        <f t="array" ref="AG268">IF(AF268&gt;=MAX($D$3:$D$100),MAX($D$3:$D$100),IF(AE268&lt;$D$3,$D$3,INDEX($D$3:$D$100,MATCH(AE268,$D$3:$D$100)+1)))</f>
        <v>2040</v>
      </c>
      <c r="AH268">
        <f t="shared" si="185"/>
        <v>4.572E-4</v>
      </c>
      <c r="AI268">
        <f t="shared" si="186"/>
        <v>4.572E-4</v>
      </c>
      <c r="AJ268">
        <f t="shared" si="187"/>
        <v>4.572E-4</v>
      </c>
      <c r="AK268" s="38">
        <f t="shared" si="188"/>
        <v>2.4117299999999999</v>
      </c>
      <c r="AL268">
        <f t="shared" si="171"/>
        <v>0</v>
      </c>
      <c r="AQ268">
        <f t="shared" si="207"/>
        <v>2278</v>
      </c>
      <c r="AR268">
        <f t="shared" si="189"/>
        <v>2040</v>
      </c>
      <c r="AS268" cm="1">
        <f t="array" ref="AS268">IF(AR268&gt;=MAX($D$3:$D$100),MAX($D$3:$D$100),IF(AQ268&lt;$D$3,$D$3,INDEX($D$3:$D$100,MATCH(AQ268,$D$3:$D$100)+1)))</f>
        <v>2040</v>
      </c>
      <c r="AT268">
        <f t="shared" si="190"/>
        <v>9.6840000000000001E-5</v>
      </c>
      <c r="AU268">
        <f t="shared" si="191"/>
        <v>9.6840000000000001E-5</v>
      </c>
      <c r="AV268">
        <f t="shared" si="192"/>
        <v>9.6840000000000001E-5</v>
      </c>
      <c r="AW268" s="38">
        <f t="shared" si="193"/>
        <v>0.51083100000000004</v>
      </c>
      <c r="AX268">
        <f t="shared" si="172"/>
        <v>0</v>
      </c>
      <c r="BA268" s="1" t="str" cm="1">
        <f t="array" ref="BA268">IF(INDEX(Utilities!268:268,$B$15 + 5)="","",INDEX(Utilities!268:268,$B$15 + 5))</f>
        <v/>
      </c>
      <c r="BC268">
        <f t="shared" si="208"/>
        <v>2278</v>
      </c>
      <c r="BD268">
        <f t="shared" si="194"/>
        <v>2040</v>
      </c>
      <c r="BE268" cm="1">
        <f t="array" ref="BE268">IF(BD268&gt;=MAX($D$3:$D$100),MAX($D$3:$D$100),IF(BC268&lt;$D$3,$D$3,INDEX($D$3:$D$100,MATCH(BC268,$D$3:$D$100)+1)))</f>
        <v>2040</v>
      </c>
      <c r="BF268">
        <f t="shared" si="195"/>
        <v>0.61919999999999997</v>
      </c>
      <c r="BG268">
        <f t="shared" si="196"/>
        <v>0.61919999999999997</v>
      </c>
      <c r="BH268">
        <f t="shared" si="197"/>
        <v>0.61919999999999997</v>
      </c>
      <c r="BI268" s="38">
        <f t="shared" si="198"/>
        <v>3266.2799999999997</v>
      </c>
      <c r="BJ268">
        <f t="shared" si="173"/>
        <v>0</v>
      </c>
      <c r="BL268" s="1" t="str" cm="1">
        <f t="array" ref="BL268">IF(INDEX(Utilities!268:268,$B$15)="","",INDEX(Utilities!268:268,$B$15))</f>
        <v/>
      </c>
      <c r="BM268" s="1" t="str" cm="1">
        <f t="array" ref="BM268">IF(INDEX(Utilities!268:268,$B$15 + 6)="","",INDEX(Utilities!268:268,$B$15 + 6))</f>
        <v/>
      </c>
      <c r="BO268">
        <f t="shared" si="209"/>
        <v>2278</v>
      </c>
      <c r="BP268">
        <f t="shared" si="199"/>
        <v>2040</v>
      </c>
      <c r="BQ268" cm="1">
        <f t="array" ref="BQ268">IF(BP268&gt;=MAX($D$3:$D$100),MAX($D$3:$D$100),IF(BO268&lt;$D$3,$D$3,INDEX($D$3:$D$100,MATCH(BO268,$D$3:$D$100)+1)))</f>
        <v>2040</v>
      </c>
      <c r="BR268">
        <f t="shared" si="200"/>
        <v>4.5396000000000001</v>
      </c>
      <c r="BS268">
        <f t="shared" si="201"/>
        <v>4.5396000000000001</v>
      </c>
      <c r="BT268">
        <f t="shared" si="202"/>
        <v>4.5396000000000001</v>
      </c>
      <c r="BU268" s="38">
        <f t="shared" si="203"/>
        <v>23946.39</v>
      </c>
      <c r="BV268">
        <f t="shared" si="174"/>
        <v>0</v>
      </c>
    </row>
    <row r="269" spans="7:74" x14ac:dyDescent="0.25">
      <c r="G269">
        <f t="shared" si="204"/>
        <v>2279</v>
      </c>
      <c r="H269">
        <f t="shared" si="175"/>
        <v>2040</v>
      </c>
      <c r="I269" cm="1">
        <f t="array" ref="I269">IF(H269&gt;=MAX($D$3:$D$100),MAX($D$3:$D$100),IF(G269&lt;$D$3,$D$3,INDEX($D$3:$D$100,MATCH(G269,$D$3:$D$100)+1)))</f>
        <v>2040</v>
      </c>
      <c r="J269">
        <f t="shared" si="176"/>
        <v>6.8040000000000003E-2</v>
      </c>
      <c r="K269">
        <f t="shared" si="177"/>
        <v>6.8040000000000003E-2</v>
      </c>
      <c r="L269">
        <f t="shared" si="178"/>
        <v>6.8040000000000003E-2</v>
      </c>
      <c r="M269" s="38">
        <f t="shared" si="168"/>
        <v>358.911</v>
      </c>
      <c r="N269">
        <f t="shared" si="169"/>
        <v>0</v>
      </c>
      <c r="P269" s="1" t="str" cm="1">
        <f t="array" ref="P269">IF(INDEX(Utilities!269:269,$B$15)="","",INDEX(Utilities!269:269,$B$15))</f>
        <v/>
      </c>
      <c r="Q269" s="1" t="str" cm="1">
        <f t="array" ref="Q269">IF(INDEX(Utilities!269:269,$B$15 + 2)="","",INDEX(Utilities!269:269,$B$15 + 2))</f>
        <v/>
      </c>
      <c r="S269">
        <f t="shared" si="205"/>
        <v>2279</v>
      </c>
      <c r="T269">
        <f t="shared" si="179"/>
        <v>2040</v>
      </c>
      <c r="U269" cm="1">
        <f t="array" ref="U269">IF(T269&gt;=MAX($D$3:$D$100),MAX($D$3:$D$100),IF(S269&lt;$D$3,$D$3,INDEX($D$3:$D$100,MATCH(S269,$D$3:$D$100)+1)))</f>
        <v>2040</v>
      </c>
      <c r="V269">
        <f t="shared" si="180"/>
        <v>4.5720000000000003E-5</v>
      </c>
      <c r="W269">
        <f t="shared" si="181"/>
        <v>4.5720000000000003E-5</v>
      </c>
      <c r="X269">
        <f t="shared" si="182"/>
        <v>4.5720000000000003E-5</v>
      </c>
      <c r="Y269" s="38">
        <f t="shared" si="183"/>
        <v>0.24117300000000003</v>
      </c>
      <c r="Z269">
        <f t="shared" si="170"/>
        <v>0</v>
      </c>
      <c r="AE269">
        <f t="shared" si="206"/>
        <v>2279</v>
      </c>
      <c r="AF269">
        <f t="shared" si="184"/>
        <v>2040</v>
      </c>
      <c r="AG269" cm="1">
        <f t="array" ref="AG269">IF(AF269&gt;=MAX($D$3:$D$100),MAX($D$3:$D$100),IF(AE269&lt;$D$3,$D$3,INDEX($D$3:$D$100,MATCH(AE269,$D$3:$D$100)+1)))</f>
        <v>2040</v>
      </c>
      <c r="AH269">
        <f t="shared" si="185"/>
        <v>4.572E-4</v>
      </c>
      <c r="AI269">
        <f t="shared" si="186"/>
        <v>4.572E-4</v>
      </c>
      <c r="AJ269">
        <f t="shared" si="187"/>
        <v>4.572E-4</v>
      </c>
      <c r="AK269" s="38">
        <f t="shared" si="188"/>
        <v>2.4117299999999999</v>
      </c>
      <c r="AL269">
        <f t="shared" si="171"/>
        <v>0</v>
      </c>
      <c r="AQ269">
        <f t="shared" si="207"/>
        <v>2279</v>
      </c>
      <c r="AR269">
        <f t="shared" si="189"/>
        <v>2040</v>
      </c>
      <c r="AS269" cm="1">
        <f t="array" ref="AS269">IF(AR269&gt;=MAX($D$3:$D$100),MAX($D$3:$D$100),IF(AQ269&lt;$D$3,$D$3,INDEX($D$3:$D$100,MATCH(AQ269,$D$3:$D$100)+1)))</f>
        <v>2040</v>
      </c>
      <c r="AT269">
        <f t="shared" si="190"/>
        <v>9.6840000000000001E-5</v>
      </c>
      <c r="AU269">
        <f t="shared" si="191"/>
        <v>9.6840000000000001E-5</v>
      </c>
      <c r="AV269">
        <f t="shared" si="192"/>
        <v>9.6840000000000001E-5</v>
      </c>
      <c r="AW269" s="38">
        <f t="shared" si="193"/>
        <v>0.51083100000000004</v>
      </c>
      <c r="AX269">
        <f t="shared" si="172"/>
        <v>0</v>
      </c>
      <c r="BA269" s="1" t="str" cm="1">
        <f t="array" ref="BA269">IF(INDEX(Utilities!269:269,$B$15 + 5)="","",INDEX(Utilities!269:269,$B$15 + 5))</f>
        <v/>
      </c>
      <c r="BC269">
        <f t="shared" si="208"/>
        <v>2279</v>
      </c>
      <c r="BD269">
        <f t="shared" si="194"/>
        <v>2040</v>
      </c>
      <c r="BE269" cm="1">
        <f t="array" ref="BE269">IF(BD269&gt;=MAX($D$3:$D$100),MAX($D$3:$D$100),IF(BC269&lt;$D$3,$D$3,INDEX($D$3:$D$100,MATCH(BC269,$D$3:$D$100)+1)))</f>
        <v>2040</v>
      </c>
      <c r="BF269">
        <f t="shared" si="195"/>
        <v>0.61919999999999997</v>
      </c>
      <c r="BG269">
        <f t="shared" si="196"/>
        <v>0.61919999999999997</v>
      </c>
      <c r="BH269">
        <f t="shared" si="197"/>
        <v>0.61919999999999997</v>
      </c>
      <c r="BI269" s="38">
        <f t="shared" si="198"/>
        <v>3266.2799999999997</v>
      </c>
      <c r="BJ269">
        <f t="shared" si="173"/>
        <v>0</v>
      </c>
      <c r="BL269" s="1" t="str" cm="1">
        <f t="array" ref="BL269">IF(INDEX(Utilities!269:269,$B$15)="","",INDEX(Utilities!269:269,$B$15))</f>
        <v/>
      </c>
      <c r="BM269" s="1" t="str" cm="1">
        <f t="array" ref="BM269">IF(INDEX(Utilities!269:269,$B$15 + 6)="","",INDEX(Utilities!269:269,$B$15 + 6))</f>
        <v/>
      </c>
      <c r="BO269">
        <f t="shared" si="209"/>
        <v>2279</v>
      </c>
      <c r="BP269">
        <f t="shared" si="199"/>
        <v>2040</v>
      </c>
      <c r="BQ269" cm="1">
        <f t="array" ref="BQ269">IF(BP269&gt;=MAX($D$3:$D$100),MAX($D$3:$D$100),IF(BO269&lt;$D$3,$D$3,INDEX($D$3:$D$100,MATCH(BO269,$D$3:$D$100)+1)))</f>
        <v>2040</v>
      </c>
      <c r="BR269">
        <f t="shared" si="200"/>
        <v>4.5396000000000001</v>
      </c>
      <c r="BS269">
        <f t="shared" si="201"/>
        <v>4.5396000000000001</v>
      </c>
      <c r="BT269">
        <f t="shared" si="202"/>
        <v>4.5396000000000001</v>
      </c>
      <c r="BU269" s="38">
        <f t="shared" si="203"/>
        <v>23946.39</v>
      </c>
      <c r="BV269">
        <f t="shared" si="174"/>
        <v>0</v>
      </c>
    </row>
    <row r="270" spans="7:74" x14ac:dyDescent="0.25">
      <c r="G270">
        <f t="shared" si="204"/>
        <v>2280</v>
      </c>
      <c r="H270">
        <f t="shared" si="175"/>
        <v>2040</v>
      </c>
      <c r="I270" cm="1">
        <f t="array" ref="I270">IF(H270&gt;=MAX($D$3:$D$100),MAX($D$3:$D$100),IF(G270&lt;$D$3,$D$3,INDEX($D$3:$D$100,MATCH(G270,$D$3:$D$100)+1)))</f>
        <v>2040</v>
      </c>
      <c r="J270">
        <f t="shared" si="176"/>
        <v>6.8040000000000003E-2</v>
      </c>
      <c r="K270">
        <f t="shared" si="177"/>
        <v>6.8040000000000003E-2</v>
      </c>
      <c r="L270">
        <f t="shared" si="178"/>
        <v>6.8040000000000003E-2</v>
      </c>
      <c r="M270" s="38">
        <f t="shared" si="168"/>
        <v>358.911</v>
      </c>
      <c r="N270">
        <f t="shared" si="169"/>
        <v>0</v>
      </c>
      <c r="P270" s="1" t="str" cm="1">
        <f t="array" ref="P270">IF(INDEX(Utilities!270:270,$B$15)="","",INDEX(Utilities!270:270,$B$15))</f>
        <v/>
      </c>
      <c r="Q270" s="1" t="str" cm="1">
        <f t="array" ref="Q270">IF(INDEX(Utilities!270:270,$B$15 + 2)="","",INDEX(Utilities!270:270,$B$15 + 2))</f>
        <v/>
      </c>
      <c r="S270">
        <f t="shared" si="205"/>
        <v>2280</v>
      </c>
      <c r="T270">
        <f t="shared" si="179"/>
        <v>2040</v>
      </c>
      <c r="U270" cm="1">
        <f t="array" ref="U270">IF(T270&gt;=MAX($D$3:$D$100),MAX($D$3:$D$100),IF(S270&lt;$D$3,$D$3,INDEX($D$3:$D$100,MATCH(S270,$D$3:$D$100)+1)))</f>
        <v>2040</v>
      </c>
      <c r="V270">
        <f t="shared" si="180"/>
        <v>4.5720000000000003E-5</v>
      </c>
      <c r="W270">
        <f t="shared" si="181"/>
        <v>4.5720000000000003E-5</v>
      </c>
      <c r="X270">
        <f t="shared" si="182"/>
        <v>4.5720000000000003E-5</v>
      </c>
      <c r="Y270" s="38">
        <f t="shared" si="183"/>
        <v>0.24117300000000003</v>
      </c>
      <c r="Z270">
        <f t="shared" si="170"/>
        <v>0</v>
      </c>
      <c r="AE270">
        <f t="shared" si="206"/>
        <v>2280</v>
      </c>
      <c r="AF270">
        <f t="shared" si="184"/>
        <v>2040</v>
      </c>
      <c r="AG270" cm="1">
        <f t="array" ref="AG270">IF(AF270&gt;=MAX($D$3:$D$100),MAX($D$3:$D$100),IF(AE270&lt;$D$3,$D$3,INDEX($D$3:$D$100,MATCH(AE270,$D$3:$D$100)+1)))</f>
        <v>2040</v>
      </c>
      <c r="AH270">
        <f t="shared" si="185"/>
        <v>4.572E-4</v>
      </c>
      <c r="AI270">
        <f t="shared" si="186"/>
        <v>4.572E-4</v>
      </c>
      <c r="AJ270">
        <f t="shared" si="187"/>
        <v>4.572E-4</v>
      </c>
      <c r="AK270" s="38">
        <f t="shared" si="188"/>
        <v>2.4117299999999999</v>
      </c>
      <c r="AL270">
        <f t="shared" si="171"/>
        <v>0</v>
      </c>
      <c r="AQ270">
        <f t="shared" si="207"/>
        <v>2280</v>
      </c>
      <c r="AR270">
        <f t="shared" si="189"/>
        <v>2040</v>
      </c>
      <c r="AS270" cm="1">
        <f t="array" ref="AS270">IF(AR270&gt;=MAX($D$3:$D$100),MAX($D$3:$D$100),IF(AQ270&lt;$D$3,$D$3,INDEX($D$3:$D$100,MATCH(AQ270,$D$3:$D$100)+1)))</f>
        <v>2040</v>
      </c>
      <c r="AT270">
        <f t="shared" si="190"/>
        <v>9.6840000000000001E-5</v>
      </c>
      <c r="AU270">
        <f t="shared" si="191"/>
        <v>9.6840000000000001E-5</v>
      </c>
      <c r="AV270">
        <f t="shared" si="192"/>
        <v>9.6840000000000001E-5</v>
      </c>
      <c r="AW270" s="38">
        <f t="shared" si="193"/>
        <v>0.51083100000000004</v>
      </c>
      <c r="AX270">
        <f t="shared" si="172"/>
        <v>0</v>
      </c>
      <c r="BA270" s="1" t="str" cm="1">
        <f t="array" ref="BA270">IF(INDEX(Utilities!270:270,$B$15 + 5)="","",INDEX(Utilities!270:270,$B$15 + 5))</f>
        <v/>
      </c>
      <c r="BC270">
        <f t="shared" si="208"/>
        <v>2280</v>
      </c>
      <c r="BD270">
        <f t="shared" si="194"/>
        <v>2040</v>
      </c>
      <c r="BE270" cm="1">
        <f t="array" ref="BE270">IF(BD270&gt;=MAX($D$3:$D$100),MAX($D$3:$D$100),IF(BC270&lt;$D$3,$D$3,INDEX($D$3:$D$100,MATCH(BC270,$D$3:$D$100)+1)))</f>
        <v>2040</v>
      </c>
      <c r="BF270">
        <f t="shared" si="195"/>
        <v>0.61919999999999997</v>
      </c>
      <c r="BG270">
        <f t="shared" si="196"/>
        <v>0.61919999999999997</v>
      </c>
      <c r="BH270">
        <f t="shared" si="197"/>
        <v>0.61919999999999997</v>
      </c>
      <c r="BI270" s="38">
        <f t="shared" si="198"/>
        <v>3266.2799999999997</v>
      </c>
      <c r="BJ270">
        <f t="shared" si="173"/>
        <v>0</v>
      </c>
      <c r="BL270" s="1" t="str" cm="1">
        <f t="array" ref="BL270">IF(INDEX(Utilities!270:270,$B$15)="","",INDEX(Utilities!270:270,$B$15))</f>
        <v/>
      </c>
      <c r="BM270" s="1" t="str" cm="1">
        <f t="array" ref="BM270">IF(INDEX(Utilities!270:270,$B$15 + 6)="","",INDEX(Utilities!270:270,$B$15 + 6))</f>
        <v/>
      </c>
      <c r="BO270">
        <f t="shared" si="209"/>
        <v>2280</v>
      </c>
      <c r="BP270">
        <f t="shared" si="199"/>
        <v>2040</v>
      </c>
      <c r="BQ270" cm="1">
        <f t="array" ref="BQ270">IF(BP270&gt;=MAX($D$3:$D$100),MAX($D$3:$D$100),IF(BO270&lt;$D$3,$D$3,INDEX($D$3:$D$100,MATCH(BO270,$D$3:$D$100)+1)))</f>
        <v>2040</v>
      </c>
      <c r="BR270">
        <f t="shared" si="200"/>
        <v>4.5396000000000001</v>
      </c>
      <c r="BS270">
        <f t="shared" si="201"/>
        <v>4.5396000000000001</v>
      </c>
      <c r="BT270">
        <f t="shared" si="202"/>
        <v>4.5396000000000001</v>
      </c>
      <c r="BU270" s="38">
        <f t="shared" si="203"/>
        <v>23946.39</v>
      </c>
      <c r="BV270">
        <f t="shared" si="174"/>
        <v>0</v>
      </c>
    </row>
    <row r="271" spans="7:74" x14ac:dyDescent="0.25">
      <c r="G271">
        <f t="shared" si="204"/>
        <v>2281</v>
      </c>
      <c r="H271">
        <f t="shared" si="175"/>
        <v>2040</v>
      </c>
      <c r="I271" cm="1">
        <f t="array" ref="I271">IF(H271&gt;=MAX($D$3:$D$100),MAX($D$3:$D$100),IF(G271&lt;$D$3,$D$3,INDEX($D$3:$D$100,MATCH(G271,$D$3:$D$100)+1)))</f>
        <v>2040</v>
      </c>
      <c r="J271">
        <f t="shared" si="176"/>
        <v>6.8040000000000003E-2</v>
      </c>
      <c r="K271">
        <f t="shared" si="177"/>
        <v>6.8040000000000003E-2</v>
      </c>
      <c r="L271">
        <f t="shared" si="178"/>
        <v>6.8040000000000003E-2</v>
      </c>
      <c r="M271" s="38">
        <f t="shared" si="168"/>
        <v>358.911</v>
      </c>
      <c r="N271">
        <f t="shared" si="169"/>
        <v>0</v>
      </c>
      <c r="P271" s="1" t="str" cm="1">
        <f t="array" ref="P271">IF(INDEX(Utilities!271:271,$B$15)="","",INDEX(Utilities!271:271,$B$15))</f>
        <v/>
      </c>
      <c r="Q271" s="1" t="str" cm="1">
        <f t="array" ref="Q271">IF(INDEX(Utilities!271:271,$B$15 + 2)="","",INDEX(Utilities!271:271,$B$15 + 2))</f>
        <v/>
      </c>
      <c r="S271">
        <f t="shared" si="205"/>
        <v>2281</v>
      </c>
      <c r="T271">
        <f t="shared" si="179"/>
        <v>2040</v>
      </c>
      <c r="U271" cm="1">
        <f t="array" ref="U271">IF(T271&gt;=MAX($D$3:$D$100),MAX($D$3:$D$100),IF(S271&lt;$D$3,$D$3,INDEX($D$3:$D$100,MATCH(S271,$D$3:$D$100)+1)))</f>
        <v>2040</v>
      </c>
      <c r="V271">
        <f t="shared" si="180"/>
        <v>4.5720000000000003E-5</v>
      </c>
      <c r="W271">
        <f t="shared" si="181"/>
        <v>4.5720000000000003E-5</v>
      </c>
      <c r="X271">
        <f t="shared" si="182"/>
        <v>4.5720000000000003E-5</v>
      </c>
      <c r="Y271" s="38">
        <f t="shared" si="183"/>
        <v>0.24117300000000003</v>
      </c>
      <c r="Z271">
        <f t="shared" si="170"/>
        <v>0</v>
      </c>
      <c r="AE271">
        <f t="shared" si="206"/>
        <v>2281</v>
      </c>
      <c r="AF271">
        <f t="shared" si="184"/>
        <v>2040</v>
      </c>
      <c r="AG271" cm="1">
        <f t="array" ref="AG271">IF(AF271&gt;=MAX($D$3:$D$100),MAX($D$3:$D$100),IF(AE271&lt;$D$3,$D$3,INDEX($D$3:$D$100,MATCH(AE271,$D$3:$D$100)+1)))</f>
        <v>2040</v>
      </c>
      <c r="AH271">
        <f t="shared" si="185"/>
        <v>4.572E-4</v>
      </c>
      <c r="AI271">
        <f t="shared" si="186"/>
        <v>4.572E-4</v>
      </c>
      <c r="AJ271">
        <f t="shared" si="187"/>
        <v>4.572E-4</v>
      </c>
      <c r="AK271" s="38">
        <f t="shared" si="188"/>
        <v>2.4117299999999999</v>
      </c>
      <c r="AL271">
        <f t="shared" si="171"/>
        <v>0</v>
      </c>
      <c r="AQ271">
        <f t="shared" si="207"/>
        <v>2281</v>
      </c>
      <c r="AR271">
        <f t="shared" si="189"/>
        <v>2040</v>
      </c>
      <c r="AS271" cm="1">
        <f t="array" ref="AS271">IF(AR271&gt;=MAX($D$3:$D$100),MAX($D$3:$D$100),IF(AQ271&lt;$D$3,$D$3,INDEX($D$3:$D$100,MATCH(AQ271,$D$3:$D$100)+1)))</f>
        <v>2040</v>
      </c>
      <c r="AT271">
        <f t="shared" si="190"/>
        <v>9.6840000000000001E-5</v>
      </c>
      <c r="AU271">
        <f t="shared" si="191"/>
        <v>9.6840000000000001E-5</v>
      </c>
      <c r="AV271">
        <f t="shared" si="192"/>
        <v>9.6840000000000001E-5</v>
      </c>
      <c r="AW271" s="38">
        <f t="shared" si="193"/>
        <v>0.51083100000000004</v>
      </c>
      <c r="AX271">
        <f t="shared" si="172"/>
        <v>0</v>
      </c>
      <c r="BA271" s="1" t="str" cm="1">
        <f t="array" ref="BA271">IF(INDEX(Utilities!271:271,$B$15 + 5)="","",INDEX(Utilities!271:271,$B$15 + 5))</f>
        <v/>
      </c>
      <c r="BC271">
        <f t="shared" si="208"/>
        <v>2281</v>
      </c>
      <c r="BD271">
        <f t="shared" si="194"/>
        <v>2040</v>
      </c>
      <c r="BE271" cm="1">
        <f t="array" ref="BE271">IF(BD271&gt;=MAX($D$3:$D$100),MAX($D$3:$D$100),IF(BC271&lt;$D$3,$D$3,INDEX($D$3:$D$100,MATCH(BC271,$D$3:$D$100)+1)))</f>
        <v>2040</v>
      </c>
      <c r="BF271">
        <f t="shared" si="195"/>
        <v>0.61919999999999997</v>
      </c>
      <c r="BG271">
        <f t="shared" si="196"/>
        <v>0.61919999999999997</v>
      </c>
      <c r="BH271">
        <f t="shared" si="197"/>
        <v>0.61919999999999997</v>
      </c>
      <c r="BI271" s="38">
        <f t="shared" si="198"/>
        <v>3266.2799999999997</v>
      </c>
      <c r="BJ271">
        <f t="shared" si="173"/>
        <v>0</v>
      </c>
      <c r="BL271" s="1" t="str" cm="1">
        <f t="array" ref="BL271">IF(INDEX(Utilities!271:271,$B$15)="","",INDEX(Utilities!271:271,$B$15))</f>
        <v/>
      </c>
      <c r="BM271" s="1" t="str" cm="1">
        <f t="array" ref="BM271">IF(INDEX(Utilities!271:271,$B$15 + 6)="","",INDEX(Utilities!271:271,$B$15 + 6))</f>
        <v/>
      </c>
      <c r="BO271">
        <f t="shared" si="209"/>
        <v>2281</v>
      </c>
      <c r="BP271">
        <f t="shared" si="199"/>
        <v>2040</v>
      </c>
      <c r="BQ271" cm="1">
        <f t="array" ref="BQ271">IF(BP271&gt;=MAX($D$3:$D$100),MAX($D$3:$D$100),IF(BO271&lt;$D$3,$D$3,INDEX($D$3:$D$100,MATCH(BO271,$D$3:$D$100)+1)))</f>
        <v>2040</v>
      </c>
      <c r="BR271">
        <f t="shared" si="200"/>
        <v>4.5396000000000001</v>
      </c>
      <c r="BS271">
        <f t="shared" si="201"/>
        <v>4.5396000000000001</v>
      </c>
      <c r="BT271">
        <f t="shared" si="202"/>
        <v>4.5396000000000001</v>
      </c>
      <c r="BU271" s="38">
        <f t="shared" si="203"/>
        <v>23946.39</v>
      </c>
      <c r="BV271">
        <f t="shared" si="174"/>
        <v>0</v>
      </c>
    </row>
    <row r="272" spans="7:74" x14ac:dyDescent="0.25">
      <c r="G272">
        <f t="shared" si="204"/>
        <v>2282</v>
      </c>
      <c r="H272">
        <f t="shared" si="175"/>
        <v>2040</v>
      </c>
      <c r="I272" cm="1">
        <f t="array" ref="I272">IF(H272&gt;=MAX($D$3:$D$100),MAX($D$3:$D$100),IF(G272&lt;$D$3,$D$3,INDEX($D$3:$D$100,MATCH(G272,$D$3:$D$100)+1)))</f>
        <v>2040</v>
      </c>
      <c r="J272">
        <f t="shared" si="176"/>
        <v>6.8040000000000003E-2</v>
      </c>
      <c r="K272">
        <f t="shared" si="177"/>
        <v>6.8040000000000003E-2</v>
      </c>
      <c r="L272">
        <f t="shared" si="178"/>
        <v>6.8040000000000003E-2</v>
      </c>
      <c r="M272" s="38">
        <f t="shared" si="168"/>
        <v>358.911</v>
      </c>
      <c r="N272">
        <f t="shared" si="169"/>
        <v>0</v>
      </c>
      <c r="P272" s="1" t="str" cm="1">
        <f t="array" ref="P272">IF(INDEX(Utilities!272:272,$B$15)="","",INDEX(Utilities!272:272,$B$15))</f>
        <v/>
      </c>
      <c r="Q272" s="1" t="str" cm="1">
        <f t="array" ref="Q272">IF(INDEX(Utilities!272:272,$B$15 + 2)="","",INDEX(Utilities!272:272,$B$15 + 2))</f>
        <v/>
      </c>
      <c r="S272">
        <f t="shared" si="205"/>
        <v>2282</v>
      </c>
      <c r="T272">
        <f t="shared" si="179"/>
        <v>2040</v>
      </c>
      <c r="U272" cm="1">
        <f t="array" ref="U272">IF(T272&gt;=MAX($D$3:$D$100),MAX($D$3:$D$100),IF(S272&lt;$D$3,$D$3,INDEX($D$3:$D$100,MATCH(S272,$D$3:$D$100)+1)))</f>
        <v>2040</v>
      </c>
      <c r="V272">
        <f t="shared" si="180"/>
        <v>4.5720000000000003E-5</v>
      </c>
      <c r="W272">
        <f t="shared" si="181"/>
        <v>4.5720000000000003E-5</v>
      </c>
      <c r="X272">
        <f t="shared" si="182"/>
        <v>4.5720000000000003E-5</v>
      </c>
      <c r="Y272" s="38">
        <f t="shared" si="183"/>
        <v>0.24117300000000003</v>
      </c>
      <c r="Z272">
        <f t="shared" si="170"/>
        <v>0</v>
      </c>
      <c r="AE272">
        <f t="shared" si="206"/>
        <v>2282</v>
      </c>
      <c r="AF272">
        <f t="shared" si="184"/>
        <v>2040</v>
      </c>
      <c r="AG272" cm="1">
        <f t="array" ref="AG272">IF(AF272&gt;=MAX($D$3:$D$100),MAX($D$3:$D$100),IF(AE272&lt;$D$3,$D$3,INDEX($D$3:$D$100,MATCH(AE272,$D$3:$D$100)+1)))</f>
        <v>2040</v>
      </c>
      <c r="AH272">
        <f t="shared" si="185"/>
        <v>4.572E-4</v>
      </c>
      <c r="AI272">
        <f t="shared" si="186"/>
        <v>4.572E-4</v>
      </c>
      <c r="AJ272">
        <f t="shared" si="187"/>
        <v>4.572E-4</v>
      </c>
      <c r="AK272" s="38">
        <f t="shared" si="188"/>
        <v>2.4117299999999999</v>
      </c>
      <c r="AL272">
        <f t="shared" si="171"/>
        <v>0</v>
      </c>
      <c r="AQ272">
        <f t="shared" si="207"/>
        <v>2282</v>
      </c>
      <c r="AR272">
        <f t="shared" si="189"/>
        <v>2040</v>
      </c>
      <c r="AS272" cm="1">
        <f t="array" ref="AS272">IF(AR272&gt;=MAX($D$3:$D$100),MAX($D$3:$D$100),IF(AQ272&lt;$D$3,$D$3,INDEX($D$3:$D$100,MATCH(AQ272,$D$3:$D$100)+1)))</f>
        <v>2040</v>
      </c>
      <c r="AT272">
        <f t="shared" si="190"/>
        <v>9.6840000000000001E-5</v>
      </c>
      <c r="AU272">
        <f t="shared" si="191"/>
        <v>9.6840000000000001E-5</v>
      </c>
      <c r="AV272">
        <f t="shared" si="192"/>
        <v>9.6840000000000001E-5</v>
      </c>
      <c r="AW272" s="38">
        <f t="shared" si="193"/>
        <v>0.51083100000000004</v>
      </c>
      <c r="AX272">
        <f t="shared" si="172"/>
        <v>0</v>
      </c>
      <c r="BA272" s="1" t="str" cm="1">
        <f t="array" ref="BA272">IF(INDEX(Utilities!272:272,$B$15 + 5)="","",INDEX(Utilities!272:272,$B$15 + 5))</f>
        <v/>
      </c>
      <c r="BC272">
        <f t="shared" si="208"/>
        <v>2282</v>
      </c>
      <c r="BD272">
        <f t="shared" si="194"/>
        <v>2040</v>
      </c>
      <c r="BE272" cm="1">
        <f t="array" ref="BE272">IF(BD272&gt;=MAX($D$3:$D$100),MAX($D$3:$D$100),IF(BC272&lt;$D$3,$D$3,INDEX($D$3:$D$100,MATCH(BC272,$D$3:$D$100)+1)))</f>
        <v>2040</v>
      </c>
      <c r="BF272">
        <f t="shared" si="195"/>
        <v>0.61919999999999997</v>
      </c>
      <c r="BG272">
        <f t="shared" si="196"/>
        <v>0.61919999999999997</v>
      </c>
      <c r="BH272">
        <f t="shared" si="197"/>
        <v>0.61919999999999997</v>
      </c>
      <c r="BI272" s="38">
        <f t="shared" si="198"/>
        <v>3266.2799999999997</v>
      </c>
      <c r="BJ272">
        <f t="shared" si="173"/>
        <v>0</v>
      </c>
      <c r="BL272" s="1" t="str" cm="1">
        <f t="array" ref="BL272">IF(INDEX(Utilities!272:272,$B$15)="","",INDEX(Utilities!272:272,$B$15))</f>
        <v/>
      </c>
      <c r="BM272" s="1" t="str" cm="1">
        <f t="array" ref="BM272">IF(INDEX(Utilities!272:272,$B$15 + 6)="","",INDEX(Utilities!272:272,$B$15 + 6))</f>
        <v/>
      </c>
      <c r="BO272">
        <f t="shared" si="209"/>
        <v>2282</v>
      </c>
      <c r="BP272">
        <f t="shared" si="199"/>
        <v>2040</v>
      </c>
      <c r="BQ272" cm="1">
        <f t="array" ref="BQ272">IF(BP272&gt;=MAX($D$3:$D$100),MAX($D$3:$D$100),IF(BO272&lt;$D$3,$D$3,INDEX($D$3:$D$100,MATCH(BO272,$D$3:$D$100)+1)))</f>
        <v>2040</v>
      </c>
      <c r="BR272">
        <f t="shared" si="200"/>
        <v>4.5396000000000001</v>
      </c>
      <c r="BS272">
        <f t="shared" si="201"/>
        <v>4.5396000000000001</v>
      </c>
      <c r="BT272">
        <f t="shared" si="202"/>
        <v>4.5396000000000001</v>
      </c>
      <c r="BU272" s="38">
        <f t="shared" si="203"/>
        <v>23946.39</v>
      </c>
      <c r="BV272">
        <f t="shared" si="174"/>
        <v>0</v>
      </c>
    </row>
    <row r="273" spans="7:74" x14ac:dyDescent="0.25">
      <c r="G273">
        <f t="shared" si="204"/>
        <v>2283</v>
      </c>
      <c r="H273">
        <f t="shared" si="175"/>
        <v>2040</v>
      </c>
      <c r="I273" cm="1">
        <f t="array" ref="I273">IF(H273&gt;=MAX($D$3:$D$100),MAX($D$3:$D$100),IF(G273&lt;$D$3,$D$3,INDEX($D$3:$D$100,MATCH(G273,$D$3:$D$100)+1)))</f>
        <v>2040</v>
      </c>
      <c r="J273">
        <f t="shared" si="176"/>
        <v>6.8040000000000003E-2</v>
      </c>
      <c r="K273">
        <f t="shared" si="177"/>
        <v>6.8040000000000003E-2</v>
      </c>
      <c r="L273">
        <f t="shared" si="178"/>
        <v>6.8040000000000003E-2</v>
      </c>
      <c r="M273" s="38">
        <f t="shared" si="168"/>
        <v>358.911</v>
      </c>
      <c r="N273">
        <f t="shared" si="169"/>
        <v>0</v>
      </c>
      <c r="P273" s="1" t="str" cm="1">
        <f t="array" ref="P273">IF(INDEX(Utilities!273:273,$B$15)="","",INDEX(Utilities!273:273,$B$15))</f>
        <v/>
      </c>
      <c r="Q273" s="1" t="str" cm="1">
        <f t="array" ref="Q273">IF(INDEX(Utilities!273:273,$B$15 + 2)="","",INDEX(Utilities!273:273,$B$15 + 2))</f>
        <v/>
      </c>
      <c r="S273">
        <f t="shared" si="205"/>
        <v>2283</v>
      </c>
      <c r="T273">
        <f t="shared" si="179"/>
        <v>2040</v>
      </c>
      <c r="U273" cm="1">
        <f t="array" ref="U273">IF(T273&gt;=MAX($D$3:$D$100),MAX($D$3:$D$100),IF(S273&lt;$D$3,$D$3,INDEX($D$3:$D$100,MATCH(S273,$D$3:$D$100)+1)))</f>
        <v>2040</v>
      </c>
      <c r="V273">
        <f t="shared" si="180"/>
        <v>4.5720000000000003E-5</v>
      </c>
      <c r="W273">
        <f t="shared" si="181"/>
        <v>4.5720000000000003E-5</v>
      </c>
      <c r="X273">
        <f t="shared" si="182"/>
        <v>4.5720000000000003E-5</v>
      </c>
      <c r="Y273" s="38">
        <f t="shared" si="183"/>
        <v>0.24117300000000003</v>
      </c>
      <c r="Z273">
        <f t="shared" si="170"/>
        <v>0</v>
      </c>
      <c r="AE273">
        <f t="shared" si="206"/>
        <v>2283</v>
      </c>
      <c r="AF273">
        <f t="shared" si="184"/>
        <v>2040</v>
      </c>
      <c r="AG273" cm="1">
        <f t="array" ref="AG273">IF(AF273&gt;=MAX($D$3:$D$100),MAX($D$3:$D$100),IF(AE273&lt;$D$3,$D$3,INDEX($D$3:$D$100,MATCH(AE273,$D$3:$D$100)+1)))</f>
        <v>2040</v>
      </c>
      <c r="AH273">
        <f t="shared" si="185"/>
        <v>4.572E-4</v>
      </c>
      <c r="AI273">
        <f t="shared" si="186"/>
        <v>4.572E-4</v>
      </c>
      <c r="AJ273">
        <f t="shared" si="187"/>
        <v>4.572E-4</v>
      </c>
      <c r="AK273" s="38">
        <f t="shared" si="188"/>
        <v>2.4117299999999999</v>
      </c>
      <c r="AL273">
        <f t="shared" si="171"/>
        <v>0</v>
      </c>
      <c r="AQ273">
        <f t="shared" si="207"/>
        <v>2283</v>
      </c>
      <c r="AR273">
        <f t="shared" si="189"/>
        <v>2040</v>
      </c>
      <c r="AS273" cm="1">
        <f t="array" ref="AS273">IF(AR273&gt;=MAX($D$3:$D$100),MAX($D$3:$D$100),IF(AQ273&lt;$D$3,$D$3,INDEX($D$3:$D$100,MATCH(AQ273,$D$3:$D$100)+1)))</f>
        <v>2040</v>
      </c>
      <c r="AT273">
        <f t="shared" si="190"/>
        <v>9.6840000000000001E-5</v>
      </c>
      <c r="AU273">
        <f t="shared" si="191"/>
        <v>9.6840000000000001E-5</v>
      </c>
      <c r="AV273">
        <f t="shared" si="192"/>
        <v>9.6840000000000001E-5</v>
      </c>
      <c r="AW273" s="38">
        <f t="shared" si="193"/>
        <v>0.51083100000000004</v>
      </c>
      <c r="AX273">
        <f t="shared" si="172"/>
        <v>0</v>
      </c>
      <c r="BA273" s="1" t="str" cm="1">
        <f t="array" ref="BA273">IF(INDEX(Utilities!273:273,$B$15 + 5)="","",INDEX(Utilities!273:273,$B$15 + 5))</f>
        <v/>
      </c>
      <c r="BC273">
        <f t="shared" si="208"/>
        <v>2283</v>
      </c>
      <c r="BD273">
        <f t="shared" si="194"/>
        <v>2040</v>
      </c>
      <c r="BE273" cm="1">
        <f t="array" ref="BE273">IF(BD273&gt;=MAX($D$3:$D$100),MAX($D$3:$D$100),IF(BC273&lt;$D$3,$D$3,INDEX($D$3:$D$100,MATCH(BC273,$D$3:$D$100)+1)))</f>
        <v>2040</v>
      </c>
      <c r="BF273">
        <f t="shared" si="195"/>
        <v>0.61919999999999997</v>
      </c>
      <c r="BG273">
        <f t="shared" si="196"/>
        <v>0.61919999999999997</v>
      </c>
      <c r="BH273">
        <f t="shared" si="197"/>
        <v>0.61919999999999997</v>
      </c>
      <c r="BI273" s="38">
        <f t="shared" si="198"/>
        <v>3266.2799999999997</v>
      </c>
      <c r="BJ273">
        <f t="shared" si="173"/>
        <v>0</v>
      </c>
      <c r="BL273" s="1" t="str" cm="1">
        <f t="array" ref="BL273">IF(INDEX(Utilities!273:273,$B$15)="","",INDEX(Utilities!273:273,$B$15))</f>
        <v/>
      </c>
      <c r="BM273" s="1" t="str" cm="1">
        <f t="array" ref="BM273">IF(INDEX(Utilities!273:273,$B$15 + 6)="","",INDEX(Utilities!273:273,$B$15 + 6))</f>
        <v/>
      </c>
      <c r="BO273">
        <f t="shared" si="209"/>
        <v>2283</v>
      </c>
      <c r="BP273">
        <f t="shared" si="199"/>
        <v>2040</v>
      </c>
      <c r="BQ273" cm="1">
        <f t="array" ref="BQ273">IF(BP273&gt;=MAX($D$3:$D$100),MAX($D$3:$D$100),IF(BO273&lt;$D$3,$D$3,INDEX($D$3:$D$100,MATCH(BO273,$D$3:$D$100)+1)))</f>
        <v>2040</v>
      </c>
      <c r="BR273">
        <f t="shared" si="200"/>
        <v>4.5396000000000001</v>
      </c>
      <c r="BS273">
        <f t="shared" si="201"/>
        <v>4.5396000000000001</v>
      </c>
      <c r="BT273">
        <f t="shared" si="202"/>
        <v>4.5396000000000001</v>
      </c>
      <c r="BU273" s="38">
        <f t="shared" si="203"/>
        <v>23946.39</v>
      </c>
      <c r="BV273">
        <f t="shared" si="174"/>
        <v>0</v>
      </c>
    </row>
    <row r="274" spans="7:74" x14ac:dyDescent="0.25">
      <c r="G274">
        <f t="shared" si="204"/>
        <v>2284</v>
      </c>
      <c r="H274">
        <f t="shared" si="175"/>
        <v>2040</v>
      </c>
      <c r="I274" cm="1">
        <f t="array" ref="I274">IF(H274&gt;=MAX($D$3:$D$100),MAX($D$3:$D$100),IF(G274&lt;$D$3,$D$3,INDEX($D$3:$D$100,MATCH(G274,$D$3:$D$100)+1)))</f>
        <v>2040</v>
      </c>
      <c r="J274">
        <f t="shared" si="176"/>
        <v>6.8040000000000003E-2</v>
      </c>
      <c r="K274">
        <f t="shared" si="177"/>
        <v>6.8040000000000003E-2</v>
      </c>
      <c r="L274">
        <f t="shared" si="178"/>
        <v>6.8040000000000003E-2</v>
      </c>
      <c r="M274" s="38">
        <f t="shared" si="168"/>
        <v>358.911</v>
      </c>
      <c r="N274">
        <f t="shared" si="169"/>
        <v>0</v>
      </c>
      <c r="P274" s="1" t="str" cm="1">
        <f t="array" ref="P274">IF(INDEX(Utilities!274:274,$B$15)="","",INDEX(Utilities!274:274,$B$15))</f>
        <v/>
      </c>
      <c r="Q274" s="1" t="str" cm="1">
        <f t="array" ref="Q274">IF(INDEX(Utilities!274:274,$B$15 + 2)="","",INDEX(Utilities!274:274,$B$15 + 2))</f>
        <v/>
      </c>
      <c r="S274">
        <f t="shared" si="205"/>
        <v>2284</v>
      </c>
      <c r="T274">
        <f t="shared" si="179"/>
        <v>2040</v>
      </c>
      <c r="U274" cm="1">
        <f t="array" ref="U274">IF(T274&gt;=MAX($D$3:$D$100),MAX($D$3:$D$100),IF(S274&lt;$D$3,$D$3,INDEX($D$3:$D$100,MATCH(S274,$D$3:$D$100)+1)))</f>
        <v>2040</v>
      </c>
      <c r="V274">
        <f t="shared" si="180"/>
        <v>4.5720000000000003E-5</v>
      </c>
      <c r="W274">
        <f t="shared" si="181"/>
        <v>4.5720000000000003E-5</v>
      </c>
      <c r="X274">
        <f t="shared" si="182"/>
        <v>4.5720000000000003E-5</v>
      </c>
      <c r="Y274" s="38">
        <f t="shared" si="183"/>
        <v>0.24117300000000003</v>
      </c>
      <c r="Z274">
        <f t="shared" si="170"/>
        <v>0</v>
      </c>
      <c r="AE274">
        <f t="shared" si="206"/>
        <v>2284</v>
      </c>
      <c r="AF274">
        <f t="shared" si="184"/>
        <v>2040</v>
      </c>
      <c r="AG274" cm="1">
        <f t="array" ref="AG274">IF(AF274&gt;=MAX($D$3:$D$100),MAX($D$3:$D$100),IF(AE274&lt;$D$3,$D$3,INDEX($D$3:$D$100,MATCH(AE274,$D$3:$D$100)+1)))</f>
        <v>2040</v>
      </c>
      <c r="AH274">
        <f t="shared" si="185"/>
        <v>4.572E-4</v>
      </c>
      <c r="AI274">
        <f t="shared" si="186"/>
        <v>4.572E-4</v>
      </c>
      <c r="AJ274">
        <f t="shared" si="187"/>
        <v>4.572E-4</v>
      </c>
      <c r="AK274" s="38">
        <f t="shared" si="188"/>
        <v>2.4117299999999999</v>
      </c>
      <c r="AL274">
        <f t="shared" si="171"/>
        <v>0</v>
      </c>
      <c r="AQ274">
        <f t="shared" si="207"/>
        <v>2284</v>
      </c>
      <c r="AR274">
        <f t="shared" si="189"/>
        <v>2040</v>
      </c>
      <c r="AS274" cm="1">
        <f t="array" ref="AS274">IF(AR274&gt;=MAX($D$3:$D$100),MAX($D$3:$D$100),IF(AQ274&lt;$D$3,$D$3,INDEX($D$3:$D$100,MATCH(AQ274,$D$3:$D$100)+1)))</f>
        <v>2040</v>
      </c>
      <c r="AT274">
        <f t="shared" si="190"/>
        <v>9.6840000000000001E-5</v>
      </c>
      <c r="AU274">
        <f t="shared" si="191"/>
        <v>9.6840000000000001E-5</v>
      </c>
      <c r="AV274">
        <f t="shared" si="192"/>
        <v>9.6840000000000001E-5</v>
      </c>
      <c r="AW274" s="38">
        <f t="shared" si="193"/>
        <v>0.51083100000000004</v>
      </c>
      <c r="AX274">
        <f t="shared" si="172"/>
        <v>0</v>
      </c>
      <c r="BA274" s="1" t="str" cm="1">
        <f t="array" ref="BA274">IF(INDEX(Utilities!274:274,$B$15 + 5)="","",INDEX(Utilities!274:274,$B$15 + 5))</f>
        <v/>
      </c>
      <c r="BC274">
        <f t="shared" si="208"/>
        <v>2284</v>
      </c>
      <c r="BD274">
        <f t="shared" si="194"/>
        <v>2040</v>
      </c>
      <c r="BE274" cm="1">
        <f t="array" ref="BE274">IF(BD274&gt;=MAX($D$3:$D$100),MAX($D$3:$D$100),IF(BC274&lt;$D$3,$D$3,INDEX($D$3:$D$100,MATCH(BC274,$D$3:$D$100)+1)))</f>
        <v>2040</v>
      </c>
      <c r="BF274">
        <f t="shared" si="195"/>
        <v>0.61919999999999997</v>
      </c>
      <c r="BG274">
        <f t="shared" si="196"/>
        <v>0.61919999999999997</v>
      </c>
      <c r="BH274">
        <f t="shared" si="197"/>
        <v>0.61919999999999997</v>
      </c>
      <c r="BI274" s="38">
        <f t="shared" si="198"/>
        <v>3266.2799999999997</v>
      </c>
      <c r="BJ274">
        <f t="shared" si="173"/>
        <v>0</v>
      </c>
      <c r="BL274" s="1" t="str" cm="1">
        <f t="array" ref="BL274">IF(INDEX(Utilities!274:274,$B$15)="","",INDEX(Utilities!274:274,$B$15))</f>
        <v/>
      </c>
      <c r="BM274" s="1" t="str" cm="1">
        <f t="array" ref="BM274">IF(INDEX(Utilities!274:274,$B$15 + 6)="","",INDEX(Utilities!274:274,$B$15 + 6))</f>
        <v/>
      </c>
      <c r="BO274">
        <f t="shared" si="209"/>
        <v>2284</v>
      </c>
      <c r="BP274">
        <f t="shared" si="199"/>
        <v>2040</v>
      </c>
      <c r="BQ274" cm="1">
        <f t="array" ref="BQ274">IF(BP274&gt;=MAX($D$3:$D$100),MAX($D$3:$D$100),IF(BO274&lt;$D$3,$D$3,INDEX($D$3:$D$100,MATCH(BO274,$D$3:$D$100)+1)))</f>
        <v>2040</v>
      </c>
      <c r="BR274">
        <f t="shared" si="200"/>
        <v>4.5396000000000001</v>
      </c>
      <c r="BS274">
        <f t="shared" si="201"/>
        <v>4.5396000000000001</v>
      </c>
      <c r="BT274">
        <f t="shared" si="202"/>
        <v>4.5396000000000001</v>
      </c>
      <c r="BU274" s="38">
        <f t="shared" si="203"/>
        <v>23946.39</v>
      </c>
      <c r="BV274">
        <f t="shared" si="174"/>
        <v>0</v>
      </c>
    </row>
    <row r="275" spans="7:74" x14ac:dyDescent="0.25">
      <c r="G275">
        <f t="shared" si="204"/>
        <v>2285</v>
      </c>
      <c r="H275">
        <f t="shared" si="175"/>
        <v>2040</v>
      </c>
      <c r="I275" cm="1">
        <f t="array" ref="I275">IF(H275&gt;=MAX($D$3:$D$100),MAX($D$3:$D$100),IF(G275&lt;$D$3,$D$3,INDEX($D$3:$D$100,MATCH(G275,$D$3:$D$100)+1)))</f>
        <v>2040</v>
      </c>
      <c r="J275">
        <f t="shared" si="176"/>
        <v>6.8040000000000003E-2</v>
      </c>
      <c r="K275">
        <f t="shared" si="177"/>
        <v>6.8040000000000003E-2</v>
      </c>
      <c r="L275">
        <f t="shared" si="178"/>
        <v>6.8040000000000003E-2</v>
      </c>
      <c r="M275" s="38">
        <f t="shared" si="168"/>
        <v>358.911</v>
      </c>
      <c r="N275">
        <f t="shared" si="169"/>
        <v>0</v>
      </c>
      <c r="P275" s="1" t="str" cm="1">
        <f t="array" ref="P275">IF(INDEX(Utilities!275:275,$B$15)="","",INDEX(Utilities!275:275,$B$15))</f>
        <v/>
      </c>
      <c r="Q275" s="1" t="str" cm="1">
        <f t="array" ref="Q275">IF(INDEX(Utilities!275:275,$B$15 + 2)="","",INDEX(Utilities!275:275,$B$15 + 2))</f>
        <v/>
      </c>
      <c r="S275">
        <f t="shared" si="205"/>
        <v>2285</v>
      </c>
      <c r="T275">
        <f t="shared" si="179"/>
        <v>2040</v>
      </c>
      <c r="U275" cm="1">
        <f t="array" ref="U275">IF(T275&gt;=MAX($D$3:$D$100),MAX($D$3:$D$100),IF(S275&lt;$D$3,$D$3,INDEX($D$3:$D$100,MATCH(S275,$D$3:$D$100)+1)))</f>
        <v>2040</v>
      </c>
      <c r="V275">
        <f t="shared" si="180"/>
        <v>4.5720000000000003E-5</v>
      </c>
      <c r="W275">
        <f t="shared" si="181"/>
        <v>4.5720000000000003E-5</v>
      </c>
      <c r="X275">
        <f t="shared" si="182"/>
        <v>4.5720000000000003E-5</v>
      </c>
      <c r="Y275" s="38">
        <f t="shared" si="183"/>
        <v>0.24117300000000003</v>
      </c>
      <c r="Z275">
        <f t="shared" si="170"/>
        <v>0</v>
      </c>
      <c r="AE275">
        <f t="shared" si="206"/>
        <v>2285</v>
      </c>
      <c r="AF275">
        <f t="shared" si="184"/>
        <v>2040</v>
      </c>
      <c r="AG275" cm="1">
        <f t="array" ref="AG275">IF(AF275&gt;=MAX($D$3:$D$100),MAX($D$3:$D$100),IF(AE275&lt;$D$3,$D$3,INDEX($D$3:$D$100,MATCH(AE275,$D$3:$D$100)+1)))</f>
        <v>2040</v>
      </c>
      <c r="AH275">
        <f t="shared" si="185"/>
        <v>4.572E-4</v>
      </c>
      <c r="AI275">
        <f t="shared" si="186"/>
        <v>4.572E-4</v>
      </c>
      <c r="AJ275">
        <f t="shared" si="187"/>
        <v>4.572E-4</v>
      </c>
      <c r="AK275" s="38">
        <f t="shared" si="188"/>
        <v>2.4117299999999999</v>
      </c>
      <c r="AL275">
        <f t="shared" si="171"/>
        <v>0</v>
      </c>
      <c r="AQ275">
        <f t="shared" si="207"/>
        <v>2285</v>
      </c>
      <c r="AR275">
        <f t="shared" si="189"/>
        <v>2040</v>
      </c>
      <c r="AS275" cm="1">
        <f t="array" ref="AS275">IF(AR275&gt;=MAX($D$3:$D$100),MAX($D$3:$D$100),IF(AQ275&lt;$D$3,$D$3,INDEX($D$3:$D$100,MATCH(AQ275,$D$3:$D$100)+1)))</f>
        <v>2040</v>
      </c>
      <c r="AT275">
        <f t="shared" si="190"/>
        <v>9.6840000000000001E-5</v>
      </c>
      <c r="AU275">
        <f t="shared" si="191"/>
        <v>9.6840000000000001E-5</v>
      </c>
      <c r="AV275">
        <f t="shared" si="192"/>
        <v>9.6840000000000001E-5</v>
      </c>
      <c r="AW275" s="38">
        <f t="shared" si="193"/>
        <v>0.51083100000000004</v>
      </c>
      <c r="AX275">
        <f t="shared" si="172"/>
        <v>0</v>
      </c>
      <c r="BA275" s="1" t="str" cm="1">
        <f t="array" ref="BA275">IF(INDEX(Utilities!275:275,$B$15 + 5)="","",INDEX(Utilities!275:275,$B$15 + 5))</f>
        <v/>
      </c>
      <c r="BC275">
        <f t="shared" si="208"/>
        <v>2285</v>
      </c>
      <c r="BD275">
        <f t="shared" si="194"/>
        <v>2040</v>
      </c>
      <c r="BE275" cm="1">
        <f t="array" ref="BE275">IF(BD275&gt;=MAX($D$3:$D$100),MAX($D$3:$D$100),IF(BC275&lt;$D$3,$D$3,INDEX($D$3:$D$100,MATCH(BC275,$D$3:$D$100)+1)))</f>
        <v>2040</v>
      </c>
      <c r="BF275">
        <f t="shared" si="195"/>
        <v>0.61919999999999997</v>
      </c>
      <c r="BG275">
        <f t="shared" si="196"/>
        <v>0.61919999999999997</v>
      </c>
      <c r="BH275">
        <f t="shared" si="197"/>
        <v>0.61919999999999997</v>
      </c>
      <c r="BI275" s="38">
        <f t="shared" si="198"/>
        <v>3266.2799999999997</v>
      </c>
      <c r="BJ275">
        <f t="shared" si="173"/>
        <v>0</v>
      </c>
      <c r="BL275" s="1" t="str" cm="1">
        <f t="array" ref="BL275">IF(INDEX(Utilities!275:275,$B$15)="","",INDEX(Utilities!275:275,$B$15))</f>
        <v/>
      </c>
      <c r="BM275" s="1" t="str" cm="1">
        <f t="array" ref="BM275">IF(INDEX(Utilities!275:275,$B$15 + 6)="","",INDEX(Utilities!275:275,$B$15 + 6))</f>
        <v/>
      </c>
      <c r="BO275">
        <f t="shared" si="209"/>
        <v>2285</v>
      </c>
      <c r="BP275">
        <f t="shared" si="199"/>
        <v>2040</v>
      </c>
      <c r="BQ275" cm="1">
        <f t="array" ref="BQ275">IF(BP275&gt;=MAX($D$3:$D$100),MAX($D$3:$D$100),IF(BO275&lt;$D$3,$D$3,INDEX($D$3:$D$100,MATCH(BO275,$D$3:$D$100)+1)))</f>
        <v>2040</v>
      </c>
      <c r="BR275">
        <f t="shared" si="200"/>
        <v>4.5396000000000001</v>
      </c>
      <c r="BS275">
        <f t="shared" si="201"/>
        <v>4.5396000000000001</v>
      </c>
      <c r="BT275">
        <f t="shared" si="202"/>
        <v>4.5396000000000001</v>
      </c>
      <c r="BU275" s="38">
        <f t="shared" si="203"/>
        <v>23946.39</v>
      </c>
      <c r="BV275">
        <f t="shared" si="174"/>
        <v>0</v>
      </c>
    </row>
    <row r="276" spans="7:74" x14ac:dyDescent="0.25">
      <c r="G276">
        <f t="shared" si="204"/>
        <v>2286</v>
      </c>
      <c r="H276">
        <f t="shared" si="175"/>
        <v>2040</v>
      </c>
      <c r="I276" cm="1">
        <f t="array" ref="I276">IF(H276&gt;=MAX($D$3:$D$100),MAX($D$3:$D$100),IF(G276&lt;$D$3,$D$3,INDEX($D$3:$D$100,MATCH(G276,$D$3:$D$100)+1)))</f>
        <v>2040</v>
      </c>
      <c r="J276">
        <f t="shared" si="176"/>
        <v>6.8040000000000003E-2</v>
      </c>
      <c r="K276">
        <f t="shared" si="177"/>
        <v>6.8040000000000003E-2</v>
      </c>
      <c r="L276">
        <f t="shared" si="178"/>
        <v>6.8040000000000003E-2</v>
      </c>
      <c r="M276" s="38">
        <f t="shared" si="168"/>
        <v>358.911</v>
      </c>
      <c r="N276">
        <f t="shared" si="169"/>
        <v>0</v>
      </c>
      <c r="P276" s="1" t="str" cm="1">
        <f t="array" ref="P276">IF(INDEX(Utilities!276:276,$B$15)="","",INDEX(Utilities!276:276,$B$15))</f>
        <v/>
      </c>
      <c r="Q276" s="1" t="str" cm="1">
        <f t="array" ref="Q276">IF(INDEX(Utilities!276:276,$B$15 + 2)="","",INDEX(Utilities!276:276,$B$15 + 2))</f>
        <v/>
      </c>
      <c r="S276">
        <f t="shared" si="205"/>
        <v>2286</v>
      </c>
      <c r="T276">
        <f t="shared" si="179"/>
        <v>2040</v>
      </c>
      <c r="U276" cm="1">
        <f t="array" ref="U276">IF(T276&gt;=MAX($D$3:$D$100),MAX($D$3:$D$100),IF(S276&lt;$D$3,$D$3,INDEX($D$3:$D$100,MATCH(S276,$D$3:$D$100)+1)))</f>
        <v>2040</v>
      </c>
      <c r="V276">
        <f t="shared" si="180"/>
        <v>4.5720000000000003E-5</v>
      </c>
      <c r="W276">
        <f t="shared" si="181"/>
        <v>4.5720000000000003E-5</v>
      </c>
      <c r="X276">
        <f t="shared" si="182"/>
        <v>4.5720000000000003E-5</v>
      </c>
      <c r="Y276" s="38">
        <f t="shared" si="183"/>
        <v>0.24117300000000003</v>
      </c>
      <c r="Z276">
        <f t="shared" si="170"/>
        <v>0</v>
      </c>
      <c r="AE276">
        <f t="shared" si="206"/>
        <v>2286</v>
      </c>
      <c r="AF276">
        <f t="shared" si="184"/>
        <v>2040</v>
      </c>
      <c r="AG276" cm="1">
        <f t="array" ref="AG276">IF(AF276&gt;=MAX($D$3:$D$100),MAX($D$3:$D$100),IF(AE276&lt;$D$3,$D$3,INDEX($D$3:$D$100,MATCH(AE276,$D$3:$D$100)+1)))</f>
        <v>2040</v>
      </c>
      <c r="AH276">
        <f t="shared" si="185"/>
        <v>4.572E-4</v>
      </c>
      <c r="AI276">
        <f t="shared" si="186"/>
        <v>4.572E-4</v>
      </c>
      <c r="AJ276">
        <f t="shared" si="187"/>
        <v>4.572E-4</v>
      </c>
      <c r="AK276" s="38">
        <f t="shared" si="188"/>
        <v>2.4117299999999999</v>
      </c>
      <c r="AL276">
        <f t="shared" si="171"/>
        <v>0</v>
      </c>
      <c r="AQ276">
        <f t="shared" si="207"/>
        <v>2286</v>
      </c>
      <c r="AR276">
        <f t="shared" si="189"/>
        <v>2040</v>
      </c>
      <c r="AS276" cm="1">
        <f t="array" ref="AS276">IF(AR276&gt;=MAX($D$3:$D$100),MAX($D$3:$D$100),IF(AQ276&lt;$D$3,$D$3,INDEX($D$3:$D$100,MATCH(AQ276,$D$3:$D$100)+1)))</f>
        <v>2040</v>
      </c>
      <c r="AT276">
        <f t="shared" si="190"/>
        <v>9.6840000000000001E-5</v>
      </c>
      <c r="AU276">
        <f t="shared" si="191"/>
        <v>9.6840000000000001E-5</v>
      </c>
      <c r="AV276">
        <f t="shared" si="192"/>
        <v>9.6840000000000001E-5</v>
      </c>
      <c r="AW276" s="38">
        <f t="shared" si="193"/>
        <v>0.51083100000000004</v>
      </c>
      <c r="AX276">
        <f t="shared" si="172"/>
        <v>0</v>
      </c>
      <c r="BA276" s="1" t="str" cm="1">
        <f t="array" ref="BA276">IF(INDEX(Utilities!276:276,$B$15 + 5)="","",INDEX(Utilities!276:276,$B$15 + 5))</f>
        <v/>
      </c>
      <c r="BC276">
        <f t="shared" si="208"/>
        <v>2286</v>
      </c>
      <c r="BD276">
        <f t="shared" si="194"/>
        <v>2040</v>
      </c>
      <c r="BE276" cm="1">
        <f t="array" ref="BE276">IF(BD276&gt;=MAX($D$3:$D$100),MAX($D$3:$D$100),IF(BC276&lt;$D$3,$D$3,INDEX($D$3:$D$100,MATCH(BC276,$D$3:$D$100)+1)))</f>
        <v>2040</v>
      </c>
      <c r="BF276">
        <f t="shared" si="195"/>
        <v>0.61919999999999997</v>
      </c>
      <c r="BG276">
        <f t="shared" si="196"/>
        <v>0.61919999999999997</v>
      </c>
      <c r="BH276">
        <f t="shared" si="197"/>
        <v>0.61919999999999997</v>
      </c>
      <c r="BI276" s="38">
        <f t="shared" si="198"/>
        <v>3266.2799999999997</v>
      </c>
      <c r="BJ276">
        <f t="shared" si="173"/>
        <v>0</v>
      </c>
      <c r="BL276" s="1" t="str" cm="1">
        <f t="array" ref="BL276">IF(INDEX(Utilities!276:276,$B$15)="","",INDEX(Utilities!276:276,$B$15))</f>
        <v/>
      </c>
      <c r="BM276" s="1" t="str" cm="1">
        <f t="array" ref="BM276">IF(INDEX(Utilities!276:276,$B$15 + 6)="","",INDEX(Utilities!276:276,$B$15 + 6))</f>
        <v/>
      </c>
      <c r="BO276">
        <f t="shared" si="209"/>
        <v>2286</v>
      </c>
      <c r="BP276">
        <f t="shared" si="199"/>
        <v>2040</v>
      </c>
      <c r="BQ276" cm="1">
        <f t="array" ref="BQ276">IF(BP276&gt;=MAX($D$3:$D$100),MAX($D$3:$D$100),IF(BO276&lt;$D$3,$D$3,INDEX($D$3:$D$100,MATCH(BO276,$D$3:$D$100)+1)))</f>
        <v>2040</v>
      </c>
      <c r="BR276">
        <f t="shared" si="200"/>
        <v>4.5396000000000001</v>
      </c>
      <c r="BS276">
        <f t="shared" si="201"/>
        <v>4.5396000000000001</v>
      </c>
      <c r="BT276">
        <f t="shared" si="202"/>
        <v>4.5396000000000001</v>
      </c>
      <c r="BU276" s="38">
        <f t="shared" si="203"/>
        <v>23946.39</v>
      </c>
      <c r="BV276">
        <f t="shared" si="174"/>
        <v>0</v>
      </c>
    </row>
    <row r="277" spans="7:74" x14ac:dyDescent="0.25">
      <c r="G277">
        <f t="shared" si="204"/>
        <v>2287</v>
      </c>
      <c r="H277">
        <f t="shared" si="175"/>
        <v>2040</v>
      </c>
      <c r="I277" cm="1">
        <f t="array" ref="I277">IF(H277&gt;=MAX($D$3:$D$100),MAX($D$3:$D$100),IF(G277&lt;$D$3,$D$3,INDEX($D$3:$D$100,MATCH(G277,$D$3:$D$100)+1)))</f>
        <v>2040</v>
      </c>
      <c r="J277">
        <f t="shared" si="176"/>
        <v>6.8040000000000003E-2</v>
      </c>
      <c r="K277">
        <f t="shared" si="177"/>
        <v>6.8040000000000003E-2</v>
      </c>
      <c r="L277">
        <f t="shared" si="178"/>
        <v>6.8040000000000003E-2</v>
      </c>
      <c r="M277" s="38">
        <f t="shared" si="168"/>
        <v>358.911</v>
      </c>
      <c r="N277">
        <f t="shared" si="169"/>
        <v>0</v>
      </c>
      <c r="P277" s="1" t="str" cm="1">
        <f t="array" ref="P277">IF(INDEX(Utilities!277:277,$B$15)="","",INDEX(Utilities!277:277,$B$15))</f>
        <v/>
      </c>
      <c r="Q277" s="1" t="str" cm="1">
        <f t="array" ref="Q277">IF(INDEX(Utilities!277:277,$B$15 + 2)="","",INDEX(Utilities!277:277,$B$15 + 2))</f>
        <v/>
      </c>
      <c r="S277">
        <f t="shared" si="205"/>
        <v>2287</v>
      </c>
      <c r="T277">
        <f t="shared" si="179"/>
        <v>2040</v>
      </c>
      <c r="U277" cm="1">
        <f t="array" ref="U277">IF(T277&gt;=MAX($D$3:$D$100),MAX($D$3:$D$100),IF(S277&lt;$D$3,$D$3,INDEX($D$3:$D$100,MATCH(S277,$D$3:$D$100)+1)))</f>
        <v>2040</v>
      </c>
      <c r="V277">
        <f t="shared" si="180"/>
        <v>4.5720000000000003E-5</v>
      </c>
      <c r="W277">
        <f t="shared" si="181"/>
        <v>4.5720000000000003E-5</v>
      </c>
      <c r="X277">
        <f t="shared" si="182"/>
        <v>4.5720000000000003E-5</v>
      </c>
      <c r="Y277" s="38">
        <f t="shared" si="183"/>
        <v>0.24117300000000003</v>
      </c>
      <c r="Z277">
        <f t="shared" si="170"/>
        <v>0</v>
      </c>
      <c r="AE277">
        <f t="shared" si="206"/>
        <v>2287</v>
      </c>
      <c r="AF277">
        <f t="shared" si="184"/>
        <v>2040</v>
      </c>
      <c r="AG277" cm="1">
        <f t="array" ref="AG277">IF(AF277&gt;=MAX($D$3:$D$100),MAX($D$3:$D$100),IF(AE277&lt;$D$3,$D$3,INDEX($D$3:$D$100,MATCH(AE277,$D$3:$D$100)+1)))</f>
        <v>2040</v>
      </c>
      <c r="AH277">
        <f t="shared" si="185"/>
        <v>4.572E-4</v>
      </c>
      <c r="AI277">
        <f t="shared" si="186"/>
        <v>4.572E-4</v>
      </c>
      <c r="AJ277">
        <f t="shared" si="187"/>
        <v>4.572E-4</v>
      </c>
      <c r="AK277" s="38">
        <f t="shared" si="188"/>
        <v>2.4117299999999999</v>
      </c>
      <c r="AL277">
        <f t="shared" si="171"/>
        <v>0</v>
      </c>
      <c r="AQ277">
        <f t="shared" si="207"/>
        <v>2287</v>
      </c>
      <c r="AR277">
        <f t="shared" si="189"/>
        <v>2040</v>
      </c>
      <c r="AS277" cm="1">
        <f t="array" ref="AS277">IF(AR277&gt;=MAX($D$3:$D$100),MAX($D$3:$D$100),IF(AQ277&lt;$D$3,$D$3,INDEX($D$3:$D$100,MATCH(AQ277,$D$3:$D$100)+1)))</f>
        <v>2040</v>
      </c>
      <c r="AT277">
        <f t="shared" si="190"/>
        <v>9.6840000000000001E-5</v>
      </c>
      <c r="AU277">
        <f t="shared" si="191"/>
        <v>9.6840000000000001E-5</v>
      </c>
      <c r="AV277">
        <f t="shared" si="192"/>
        <v>9.6840000000000001E-5</v>
      </c>
      <c r="AW277" s="38">
        <f t="shared" si="193"/>
        <v>0.51083100000000004</v>
      </c>
      <c r="AX277">
        <f t="shared" si="172"/>
        <v>0</v>
      </c>
      <c r="BA277" s="1" t="str" cm="1">
        <f t="array" ref="BA277">IF(INDEX(Utilities!277:277,$B$15 + 5)="","",INDEX(Utilities!277:277,$B$15 + 5))</f>
        <v/>
      </c>
      <c r="BC277">
        <f t="shared" si="208"/>
        <v>2287</v>
      </c>
      <c r="BD277">
        <f t="shared" si="194"/>
        <v>2040</v>
      </c>
      <c r="BE277" cm="1">
        <f t="array" ref="BE277">IF(BD277&gt;=MAX($D$3:$D$100),MAX($D$3:$D$100),IF(BC277&lt;$D$3,$D$3,INDEX($D$3:$D$100,MATCH(BC277,$D$3:$D$100)+1)))</f>
        <v>2040</v>
      </c>
      <c r="BF277">
        <f t="shared" si="195"/>
        <v>0.61919999999999997</v>
      </c>
      <c r="BG277">
        <f t="shared" si="196"/>
        <v>0.61919999999999997</v>
      </c>
      <c r="BH277">
        <f t="shared" si="197"/>
        <v>0.61919999999999997</v>
      </c>
      <c r="BI277" s="38">
        <f t="shared" si="198"/>
        <v>3266.2799999999997</v>
      </c>
      <c r="BJ277">
        <f t="shared" si="173"/>
        <v>0</v>
      </c>
      <c r="BL277" s="1" t="str" cm="1">
        <f t="array" ref="BL277">IF(INDEX(Utilities!277:277,$B$15)="","",INDEX(Utilities!277:277,$B$15))</f>
        <v/>
      </c>
      <c r="BM277" s="1" t="str" cm="1">
        <f t="array" ref="BM277">IF(INDEX(Utilities!277:277,$B$15 + 6)="","",INDEX(Utilities!277:277,$B$15 + 6))</f>
        <v/>
      </c>
      <c r="BO277">
        <f t="shared" si="209"/>
        <v>2287</v>
      </c>
      <c r="BP277">
        <f t="shared" si="199"/>
        <v>2040</v>
      </c>
      <c r="BQ277" cm="1">
        <f t="array" ref="BQ277">IF(BP277&gt;=MAX($D$3:$D$100),MAX($D$3:$D$100),IF(BO277&lt;$D$3,$D$3,INDEX($D$3:$D$100,MATCH(BO277,$D$3:$D$100)+1)))</f>
        <v>2040</v>
      </c>
      <c r="BR277">
        <f t="shared" si="200"/>
        <v>4.5396000000000001</v>
      </c>
      <c r="BS277">
        <f t="shared" si="201"/>
        <v>4.5396000000000001</v>
      </c>
      <c r="BT277">
        <f t="shared" si="202"/>
        <v>4.5396000000000001</v>
      </c>
      <c r="BU277" s="38">
        <f t="shared" si="203"/>
        <v>23946.39</v>
      </c>
      <c r="BV277">
        <f t="shared" si="174"/>
        <v>0</v>
      </c>
    </row>
    <row r="278" spans="7:74" x14ac:dyDescent="0.25">
      <c r="G278">
        <f t="shared" si="204"/>
        <v>2288</v>
      </c>
      <c r="H278">
        <f t="shared" si="175"/>
        <v>2040</v>
      </c>
      <c r="I278" cm="1">
        <f t="array" ref="I278">IF(H278&gt;=MAX($D$3:$D$100),MAX($D$3:$D$100),IF(G278&lt;$D$3,$D$3,INDEX($D$3:$D$100,MATCH(G278,$D$3:$D$100)+1)))</f>
        <v>2040</v>
      </c>
      <c r="J278">
        <f t="shared" si="176"/>
        <v>6.8040000000000003E-2</v>
      </c>
      <c r="K278">
        <f t="shared" si="177"/>
        <v>6.8040000000000003E-2</v>
      </c>
      <c r="L278">
        <f t="shared" si="178"/>
        <v>6.8040000000000003E-2</v>
      </c>
      <c r="M278" s="38">
        <f t="shared" si="168"/>
        <v>358.911</v>
      </c>
      <c r="N278">
        <f t="shared" si="169"/>
        <v>0</v>
      </c>
      <c r="P278" s="1" t="str" cm="1">
        <f t="array" ref="P278">IF(INDEX(Utilities!278:278,$B$15)="","",INDEX(Utilities!278:278,$B$15))</f>
        <v/>
      </c>
      <c r="Q278" s="1" t="str" cm="1">
        <f t="array" ref="Q278">IF(INDEX(Utilities!278:278,$B$15 + 2)="","",INDEX(Utilities!278:278,$B$15 + 2))</f>
        <v/>
      </c>
      <c r="S278">
        <f t="shared" si="205"/>
        <v>2288</v>
      </c>
      <c r="T278">
        <f t="shared" si="179"/>
        <v>2040</v>
      </c>
      <c r="U278" cm="1">
        <f t="array" ref="U278">IF(T278&gt;=MAX($D$3:$D$100),MAX($D$3:$D$100),IF(S278&lt;$D$3,$D$3,INDEX($D$3:$D$100,MATCH(S278,$D$3:$D$100)+1)))</f>
        <v>2040</v>
      </c>
      <c r="V278">
        <f t="shared" si="180"/>
        <v>4.5720000000000003E-5</v>
      </c>
      <c r="W278">
        <f t="shared" si="181"/>
        <v>4.5720000000000003E-5</v>
      </c>
      <c r="X278">
        <f t="shared" si="182"/>
        <v>4.5720000000000003E-5</v>
      </c>
      <c r="Y278" s="38">
        <f t="shared" si="183"/>
        <v>0.24117300000000003</v>
      </c>
      <c r="Z278">
        <f t="shared" si="170"/>
        <v>0</v>
      </c>
      <c r="AE278">
        <f t="shared" si="206"/>
        <v>2288</v>
      </c>
      <c r="AF278">
        <f t="shared" si="184"/>
        <v>2040</v>
      </c>
      <c r="AG278" cm="1">
        <f t="array" ref="AG278">IF(AF278&gt;=MAX($D$3:$D$100),MAX($D$3:$D$100),IF(AE278&lt;$D$3,$D$3,INDEX($D$3:$D$100,MATCH(AE278,$D$3:$D$100)+1)))</f>
        <v>2040</v>
      </c>
      <c r="AH278">
        <f t="shared" si="185"/>
        <v>4.572E-4</v>
      </c>
      <c r="AI278">
        <f t="shared" si="186"/>
        <v>4.572E-4</v>
      </c>
      <c r="AJ278">
        <f t="shared" si="187"/>
        <v>4.572E-4</v>
      </c>
      <c r="AK278" s="38">
        <f t="shared" si="188"/>
        <v>2.4117299999999999</v>
      </c>
      <c r="AL278">
        <f t="shared" si="171"/>
        <v>0</v>
      </c>
      <c r="AQ278">
        <f t="shared" si="207"/>
        <v>2288</v>
      </c>
      <c r="AR278">
        <f t="shared" si="189"/>
        <v>2040</v>
      </c>
      <c r="AS278" cm="1">
        <f t="array" ref="AS278">IF(AR278&gt;=MAX($D$3:$D$100),MAX($D$3:$D$100),IF(AQ278&lt;$D$3,$D$3,INDEX($D$3:$D$100,MATCH(AQ278,$D$3:$D$100)+1)))</f>
        <v>2040</v>
      </c>
      <c r="AT278">
        <f t="shared" si="190"/>
        <v>9.6840000000000001E-5</v>
      </c>
      <c r="AU278">
        <f t="shared" si="191"/>
        <v>9.6840000000000001E-5</v>
      </c>
      <c r="AV278">
        <f t="shared" si="192"/>
        <v>9.6840000000000001E-5</v>
      </c>
      <c r="AW278" s="38">
        <f t="shared" si="193"/>
        <v>0.51083100000000004</v>
      </c>
      <c r="AX278">
        <f t="shared" si="172"/>
        <v>0</v>
      </c>
      <c r="BA278" s="1" t="str" cm="1">
        <f t="array" ref="BA278">IF(INDEX(Utilities!278:278,$B$15 + 5)="","",INDEX(Utilities!278:278,$B$15 + 5))</f>
        <v/>
      </c>
      <c r="BC278">
        <f t="shared" si="208"/>
        <v>2288</v>
      </c>
      <c r="BD278">
        <f t="shared" si="194"/>
        <v>2040</v>
      </c>
      <c r="BE278" cm="1">
        <f t="array" ref="BE278">IF(BD278&gt;=MAX($D$3:$D$100),MAX($D$3:$D$100),IF(BC278&lt;$D$3,$D$3,INDEX($D$3:$D$100,MATCH(BC278,$D$3:$D$100)+1)))</f>
        <v>2040</v>
      </c>
      <c r="BF278">
        <f t="shared" si="195"/>
        <v>0.61919999999999997</v>
      </c>
      <c r="BG278">
        <f t="shared" si="196"/>
        <v>0.61919999999999997</v>
      </c>
      <c r="BH278">
        <f t="shared" si="197"/>
        <v>0.61919999999999997</v>
      </c>
      <c r="BI278" s="38">
        <f t="shared" si="198"/>
        <v>3266.2799999999997</v>
      </c>
      <c r="BJ278">
        <f t="shared" si="173"/>
        <v>0</v>
      </c>
      <c r="BL278" s="1" t="str" cm="1">
        <f t="array" ref="BL278">IF(INDEX(Utilities!278:278,$B$15)="","",INDEX(Utilities!278:278,$B$15))</f>
        <v/>
      </c>
      <c r="BM278" s="1" t="str" cm="1">
        <f t="array" ref="BM278">IF(INDEX(Utilities!278:278,$B$15 + 6)="","",INDEX(Utilities!278:278,$B$15 + 6))</f>
        <v/>
      </c>
      <c r="BO278">
        <f t="shared" si="209"/>
        <v>2288</v>
      </c>
      <c r="BP278">
        <f t="shared" si="199"/>
        <v>2040</v>
      </c>
      <c r="BQ278" cm="1">
        <f t="array" ref="BQ278">IF(BP278&gt;=MAX($D$3:$D$100),MAX($D$3:$D$100),IF(BO278&lt;$D$3,$D$3,INDEX($D$3:$D$100,MATCH(BO278,$D$3:$D$100)+1)))</f>
        <v>2040</v>
      </c>
      <c r="BR278">
        <f t="shared" si="200"/>
        <v>4.5396000000000001</v>
      </c>
      <c r="BS278">
        <f t="shared" si="201"/>
        <v>4.5396000000000001</v>
      </c>
      <c r="BT278">
        <f t="shared" si="202"/>
        <v>4.5396000000000001</v>
      </c>
      <c r="BU278" s="38">
        <f t="shared" si="203"/>
        <v>23946.39</v>
      </c>
      <c r="BV278">
        <f t="shared" si="174"/>
        <v>0</v>
      </c>
    </row>
    <row r="279" spans="7:74" x14ac:dyDescent="0.25">
      <c r="G279">
        <f t="shared" si="204"/>
        <v>2289</v>
      </c>
      <c r="H279">
        <f t="shared" si="175"/>
        <v>2040</v>
      </c>
      <c r="I279" cm="1">
        <f t="array" ref="I279">IF(H279&gt;=MAX($D$3:$D$100),MAX($D$3:$D$100),IF(G279&lt;$D$3,$D$3,INDEX($D$3:$D$100,MATCH(G279,$D$3:$D$100)+1)))</f>
        <v>2040</v>
      </c>
      <c r="J279">
        <f t="shared" si="176"/>
        <v>6.8040000000000003E-2</v>
      </c>
      <c r="K279">
        <f t="shared" si="177"/>
        <v>6.8040000000000003E-2</v>
      </c>
      <c r="L279">
        <f t="shared" si="178"/>
        <v>6.8040000000000003E-2</v>
      </c>
      <c r="M279" s="38">
        <f t="shared" si="168"/>
        <v>358.911</v>
      </c>
      <c r="N279">
        <f t="shared" si="169"/>
        <v>0</v>
      </c>
      <c r="P279" s="1" t="str" cm="1">
        <f t="array" ref="P279">IF(INDEX(Utilities!279:279,$B$15)="","",INDEX(Utilities!279:279,$B$15))</f>
        <v/>
      </c>
      <c r="Q279" s="1" t="str" cm="1">
        <f t="array" ref="Q279">IF(INDEX(Utilities!279:279,$B$15 + 2)="","",INDEX(Utilities!279:279,$B$15 + 2))</f>
        <v/>
      </c>
      <c r="S279">
        <f t="shared" si="205"/>
        <v>2289</v>
      </c>
      <c r="T279">
        <f t="shared" si="179"/>
        <v>2040</v>
      </c>
      <c r="U279" cm="1">
        <f t="array" ref="U279">IF(T279&gt;=MAX($D$3:$D$100),MAX($D$3:$D$100),IF(S279&lt;$D$3,$D$3,INDEX($D$3:$D$100,MATCH(S279,$D$3:$D$100)+1)))</f>
        <v>2040</v>
      </c>
      <c r="V279">
        <f t="shared" si="180"/>
        <v>4.5720000000000003E-5</v>
      </c>
      <c r="W279">
        <f t="shared" si="181"/>
        <v>4.5720000000000003E-5</v>
      </c>
      <c r="X279">
        <f t="shared" si="182"/>
        <v>4.5720000000000003E-5</v>
      </c>
      <c r="Y279" s="38">
        <f t="shared" si="183"/>
        <v>0.24117300000000003</v>
      </c>
      <c r="Z279">
        <f t="shared" si="170"/>
        <v>0</v>
      </c>
      <c r="AE279">
        <f t="shared" si="206"/>
        <v>2289</v>
      </c>
      <c r="AF279">
        <f t="shared" si="184"/>
        <v>2040</v>
      </c>
      <c r="AG279" cm="1">
        <f t="array" ref="AG279">IF(AF279&gt;=MAX($D$3:$D$100),MAX($D$3:$D$100),IF(AE279&lt;$D$3,$D$3,INDEX($D$3:$D$100,MATCH(AE279,$D$3:$D$100)+1)))</f>
        <v>2040</v>
      </c>
      <c r="AH279">
        <f t="shared" si="185"/>
        <v>4.572E-4</v>
      </c>
      <c r="AI279">
        <f t="shared" si="186"/>
        <v>4.572E-4</v>
      </c>
      <c r="AJ279">
        <f t="shared" si="187"/>
        <v>4.572E-4</v>
      </c>
      <c r="AK279" s="38">
        <f t="shared" si="188"/>
        <v>2.4117299999999999</v>
      </c>
      <c r="AL279">
        <f t="shared" si="171"/>
        <v>0</v>
      </c>
      <c r="AQ279">
        <f t="shared" si="207"/>
        <v>2289</v>
      </c>
      <c r="AR279">
        <f t="shared" si="189"/>
        <v>2040</v>
      </c>
      <c r="AS279" cm="1">
        <f t="array" ref="AS279">IF(AR279&gt;=MAX($D$3:$D$100),MAX($D$3:$D$100),IF(AQ279&lt;$D$3,$D$3,INDEX($D$3:$D$100,MATCH(AQ279,$D$3:$D$100)+1)))</f>
        <v>2040</v>
      </c>
      <c r="AT279">
        <f t="shared" si="190"/>
        <v>9.6840000000000001E-5</v>
      </c>
      <c r="AU279">
        <f t="shared" si="191"/>
        <v>9.6840000000000001E-5</v>
      </c>
      <c r="AV279">
        <f t="shared" si="192"/>
        <v>9.6840000000000001E-5</v>
      </c>
      <c r="AW279" s="38">
        <f t="shared" si="193"/>
        <v>0.51083100000000004</v>
      </c>
      <c r="AX279">
        <f t="shared" si="172"/>
        <v>0</v>
      </c>
      <c r="BA279" s="1" t="str" cm="1">
        <f t="array" ref="BA279">IF(INDEX(Utilities!279:279,$B$15 + 5)="","",INDEX(Utilities!279:279,$B$15 + 5))</f>
        <v/>
      </c>
      <c r="BC279">
        <f t="shared" si="208"/>
        <v>2289</v>
      </c>
      <c r="BD279">
        <f t="shared" si="194"/>
        <v>2040</v>
      </c>
      <c r="BE279" cm="1">
        <f t="array" ref="BE279">IF(BD279&gt;=MAX($D$3:$D$100),MAX($D$3:$D$100),IF(BC279&lt;$D$3,$D$3,INDEX($D$3:$D$100,MATCH(BC279,$D$3:$D$100)+1)))</f>
        <v>2040</v>
      </c>
      <c r="BF279">
        <f t="shared" si="195"/>
        <v>0.61919999999999997</v>
      </c>
      <c r="BG279">
        <f t="shared" si="196"/>
        <v>0.61919999999999997</v>
      </c>
      <c r="BH279">
        <f t="shared" si="197"/>
        <v>0.61919999999999997</v>
      </c>
      <c r="BI279" s="38">
        <f t="shared" si="198"/>
        <v>3266.2799999999997</v>
      </c>
      <c r="BJ279">
        <f t="shared" si="173"/>
        <v>0</v>
      </c>
      <c r="BL279" s="1" t="str" cm="1">
        <f t="array" ref="BL279">IF(INDEX(Utilities!279:279,$B$15)="","",INDEX(Utilities!279:279,$B$15))</f>
        <v/>
      </c>
      <c r="BM279" s="1" t="str" cm="1">
        <f t="array" ref="BM279">IF(INDEX(Utilities!279:279,$B$15 + 6)="","",INDEX(Utilities!279:279,$B$15 + 6))</f>
        <v/>
      </c>
      <c r="BO279">
        <f t="shared" si="209"/>
        <v>2289</v>
      </c>
      <c r="BP279">
        <f t="shared" si="199"/>
        <v>2040</v>
      </c>
      <c r="BQ279" cm="1">
        <f t="array" ref="BQ279">IF(BP279&gt;=MAX($D$3:$D$100),MAX($D$3:$D$100),IF(BO279&lt;$D$3,$D$3,INDEX($D$3:$D$100,MATCH(BO279,$D$3:$D$100)+1)))</f>
        <v>2040</v>
      </c>
      <c r="BR279">
        <f t="shared" si="200"/>
        <v>4.5396000000000001</v>
      </c>
      <c r="BS279">
        <f t="shared" si="201"/>
        <v>4.5396000000000001</v>
      </c>
      <c r="BT279">
        <f t="shared" si="202"/>
        <v>4.5396000000000001</v>
      </c>
      <c r="BU279" s="38">
        <f t="shared" si="203"/>
        <v>23946.39</v>
      </c>
      <c r="BV279">
        <f t="shared" si="174"/>
        <v>0</v>
      </c>
    </row>
    <row r="280" spans="7:74" x14ac:dyDescent="0.25">
      <c r="G280">
        <f t="shared" si="204"/>
        <v>2290</v>
      </c>
      <c r="H280">
        <f t="shared" si="175"/>
        <v>2040</v>
      </c>
      <c r="I280" cm="1">
        <f t="array" ref="I280">IF(H280&gt;=MAX($D$3:$D$100),MAX($D$3:$D$100),IF(G280&lt;$D$3,$D$3,INDEX($D$3:$D$100,MATCH(G280,$D$3:$D$100)+1)))</f>
        <v>2040</v>
      </c>
      <c r="J280">
        <f t="shared" si="176"/>
        <v>6.8040000000000003E-2</v>
      </c>
      <c r="K280">
        <f t="shared" si="177"/>
        <v>6.8040000000000003E-2</v>
      </c>
      <c r="L280">
        <f t="shared" si="178"/>
        <v>6.8040000000000003E-2</v>
      </c>
      <c r="M280" s="38">
        <f t="shared" si="168"/>
        <v>358.911</v>
      </c>
      <c r="N280">
        <f t="shared" si="169"/>
        <v>0</v>
      </c>
      <c r="P280" s="1" t="str" cm="1">
        <f t="array" ref="P280">IF(INDEX(Utilities!280:280,$B$15)="","",INDEX(Utilities!280:280,$B$15))</f>
        <v/>
      </c>
      <c r="Q280" s="1" t="str" cm="1">
        <f t="array" ref="Q280">IF(INDEX(Utilities!280:280,$B$15 + 2)="","",INDEX(Utilities!280:280,$B$15 + 2))</f>
        <v/>
      </c>
      <c r="S280">
        <f t="shared" si="205"/>
        <v>2290</v>
      </c>
      <c r="T280">
        <f t="shared" si="179"/>
        <v>2040</v>
      </c>
      <c r="U280" cm="1">
        <f t="array" ref="U280">IF(T280&gt;=MAX($D$3:$D$100),MAX($D$3:$D$100),IF(S280&lt;$D$3,$D$3,INDEX($D$3:$D$100,MATCH(S280,$D$3:$D$100)+1)))</f>
        <v>2040</v>
      </c>
      <c r="V280">
        <f t="shared" si="180"/>
        <v>4.5720000000000003E-5</v>
      </c>
      <c r="W280">
        <f t="shared" si="181"/>
        <v>4.5720000000000003E-5</v>
      </c>
      <c r="X280">
        <f t="shared" si="182"/>
        <v>4.5720000000000003E-5</v>
      </c>
      <c r="Y280" s="38">
        <f t="shared" si="183"/>
        <v>0.24117300000000003</v>
      </c>
      <c r="Z280">
        <f t="shared" si="170"/>
        <v>0</v>
      </c>
      <c r="AE280">
        <f t="shared" si="206"/>
        <v>2290</v>
      </c>
      <c r="AF280">
        <f t="shared" si="184"/>
        <v>2040</v>
      </c>
      <c r="AG280" cm="1">
        <f t="array" ref="AG280">IF(AF280&gt;=MAX($D$3:$D$100),MAX($D$3:$D$100),IF(AE280&lt;$D$3,$D$3,INDEX($D$3:$D$100,MATCH(AE280,$D$3:$D$100)+1)))</f>
        <v>2040</v>
      </c>
      <c r="AH280">
        <f t="shared" si="185"/>
        <v>4.572E-4</v>
      </c>
      <c r="AI280">
        <f t="shared" si="186"/>
        <v>4.572E-4</v>
      </c>
      <c r="AJ280">
        <f t="shared" si="187"/>
        <v>4.572E-4</v>
      </c>
      <c r="AK280" s="38">
        <f t="shared" si="188"/>
        <v>2.4117299999999999</v>
      </c>
      <c r="AL280">
        <f t="shared" si="171"/>
        <v>0</v>
      </c>
      <c r="AQ280">
        <f t="shared" si="207"/>
        <v>2290</v>
      </c>
      <c r="AR280">
        <f t="shared" si="189"/>
        <v>2040</v>
      </c>
      <c r="AS280" cm="1">
        <f t="array" ref="AS280">IF(AR280&gt;=MAX($D$3:$D$100),MAX($D$3:$D$100),IF(AQ280&lt;$D$3,$D$3,INDEX($D$3:$D$100,MATCH(AQ280,$D$3:$D$100)+1)))</f>
        <v>2040</v>
      </c>
      <c r="AT280">
        <f t="shared" si="190"/>
        <v>9.6840000000000001E-5</v>
      </c>
      <c r="AU280">
        <f t="shared" si="191"/>
        <v>9.6840000000000001E-5</v>
      </c>
      <c r="AV280">
        <f t="shared" si="192"/>
        <v>9.6840000000000001E-5</v>
      </c>
      <c r="AW280" s="38">
        <f t="shared" si="193"/>
        <v>0.51083100000000004</v>
      </c>
      <c r="AX280">
        <f t="shared" si="172"/>
        <v>0</v>
      </c>
      <c r="BA280" s="1" t="str" cm="1">
        <f t="array" ref="BA280">IF(INDEX(Utilities!280:280,$B$15 + 5)="","",INDEX(Utilities!280:280,$B$15 + 5))</f>
        <v/>
      </c>
      <c r="BC280">
        <f t="shared" si="208"/>
        <v>2290</v>
      </c>
      <c r="BD280">
        <f t="shared" si="194"/>
        <v>2040</v>
      </c>
      <c r="BE280" cm="1">
        <f t="array" ref="BE280">IF(BD280&gt;=MAX($D$3:$D$100),MAX($D$3:$D$100),IF(BC280&lt;$D$3,$D$3,INDEX($D$3:$D$100,MATCH(BC280,$D$3:$D$100)+1)))</f>
        <v>2040</v>
      </c>
      <c r="BF280">
        <f t="shared" si="195"/>
        <v>0.61919999999999997</v>
      </c>
      <c r="BG280">
        <f t="shared" si="196"/>
        <v>0.61919999999999997</v>
      </c>
      <c r="BH280">
        <f t="shared" si="197"/>
        <v>0.61919999999999997</v>
      </c>
      <c r="BI280" s="38">
        <f t="shared" si="198"/>
        <v>3266.2799999999997</v>
      </c>
      <c r="BJ280">
        <f t="shared" si="173"/>
        <v>0</v>
      </c>
      <c r="BL280" s="1" t="str" cm="1">
        <f t="array" ref="BL280">IF(INDEX(Utilities!280:280,$B$15)="","",INDEX(Utilities!280:280,$B$15))</f>
        <v/>
      </c>
      <c r="BM280" s="1" t="str" cm="1">
        <f t="array" ref="BM280">IF(INDEX(Utilities!280:280,$B$15 + 6)="","",INDEX(Utilities!280:280,$B$15 + 6))</f>
        <v/>
      </c>
      <c r="BO280">
        <f t="shared" si="209"/>
        <v>2290</v>
      </c>
      <c r="BP280">
        <f t="shared" si="199"/>
        <v>2040</v>
      </c>
      <c r="BQ280" cm="1">
        <f t="array" ref="BQ280">IF(BP280&gt;=MAX($D$3:$D$100),MAX($D$3:$D$100),IF(BO280&lt;$D$3,$D$3,INDEX($D$3:$D$100,MATCH(BO280,$D$3:$D$100)+1)))</f>
        <v>2040</v>
      </c>
      <c r="BR280">
        <f t="shared" si="200"/>
        <v>4.5396000000000001</v>
      </c>
      <c r="BS280">
        <f t="shared" si="201"/>
        <v>4.5396000000000001</v>
      </c>
      <c r="BT280">
        <f t="shared" si="202"/>
        <v>4.5396000000000001</v>
      </c>
      <c r="BU280" s="38">
        <f t="shared" si="203"/>
        <v>23946.39</v>
      </c>
      <c r="BV280">
        <f t="shared" si="174"/>
        <v>0</v>
      </c>
    </row>
    <row r="281" spans="7:74" x14ac:dyDescent="0.25">
      <c r="G281">
        <f t="shared" si="204"/>
        <v>2291</v>
      </c>
      <c r="H281">
        <f t="shared" si="175"/>
        <v>2040</v>
      </c>
      <c r="I281" cm="1">
        <f t="array" ref="I281">IF(H281&gt;=MAX($D$3:$D$100),MAX($D$3:$D$100),IF(G281&lt;$D$3,$D$3,INDEX($D$3:$D$100,MATCH(G281,$D$3:$D$100)+1)))</f>
        <v>2040</v>
      </c>
      <c r="J281">
        <f t="shared" si="176"/>
        <v>6.8040000000000003E-2</v>
      </c>
      <c r="K281">
        <f t="shared" si="177"/>
        <v>6.8040000000000003E-2</v>
      </c>
      <c r="L281">
        <f t="shared" si="178"/>
        <v>6.8040000000000003E-2</v>
      </c>
      <c r="M281" s="38">
        <f t="shared" si="168"/>
        <v>358.911</v>
      </c>
      <c r="N281">
        <f t="shared" si="169"/>
        <v>0</v>
      </c>
      <c r="P281" s="1" t="str" cm="1">
        <f t="array" ref="P281">IF(INDEX(Utilities!281:281,$B$15)="","",INDEX(Utilities!281:281,$B$15))</f>
        <v/>
      </c>
      <c r="Q281" s="1" t="str" cm="1">
        <f t="array" ref="Q281">IF(INDEX(Utilities!281:281,$B$15 + 2)="","",INDEX(Utilities!281:281,$B$15 + 2))</f>
        <v/>
      </c>
      <c r="S281">
        <f t="shared" si="205"/>
        <v>2291</v>
      </c>
      <c r="T281">
        <f t="shared" si="179"/>
        <v>2040</v>
      </c>
      <c r="U281" cm="1">
        <f t="array" ref="U281">IF(T281&gt;=MAX($D$3:$D$100),MAX($D$3:$D$100),IF(S281&lt;$D$3,$D$3,INDEX($D$3:$D$100,MATCH(S281,$D$3:$D$100)+1)))</f>
        <v>2040</v>
      </c>
      <c r="V281">
        <f t="shared" si="180"/>
        <v>4.5720000000000003E-5</v>
      </c>
      <c r="W281">
        <f t="shared" si="181"/>
        <v>4.5720000000000003E-5</v>
      </c>
      <c r="X281">
        <f t="shared" si="182"/>
        <v>4.5720000000000003E-5</v>
      </c>
      <c r="Y281" s="38">
        <f t="shared" si="183"/>
        <v>0.24117300000000003</v>
      </c>
      <c r="Z281">
        <f t="shared" si="170"/>
        <v>0</v>
      </c>
      <c r="AE281">
        <f t="shared" si="206"/>
        <v>2291</v>
      </c>
      <c r="AF281">
        <f t="shared" si="184"/>
        <v>2040</v>
      </c>
      <c r="AG281" cm="1">
        <f t="array" ref="AG281">IF(AF281&gt;=MAX($D$3:$D$100),MAX($D$3:$D$100),IF(AE281&lt;$D$3,$D$3,INDEX($D$3:$D$100,MATCH(AE281,$D$3:$D$100)+1)))</f>
        <v>2040</v>
      </c>
      <c r="AH281">
        <f t="shared" si="185"/>
        <v>4.572E-4</v>
      </c>
      <c r="AI281">
        <f t="shared" si="186"/>
        <v>4.572E-4</v>
      </c>
      <c r="AJ281">
        <f t="shared" si="187"/>
        <v>4.572E-4</v>
      </c>
      <c r="AK281" s="38">
        <f t="shared" si="188"/>
        <v>2.4117299999999999</v>
      </c>
      <c r="AL281">
        <f t="shared" si="171"/>
        <v>0</v>
      </c>
      <c r="AQ281">
        <f t="shared" si="207"/>
        <v>2291</v>
      </c>
      <c r="AR281">
        <f t="shared" si="189"/>
        <v>2040</v>
      </c>
      <c r="AS281" cm="1">
        <f t="array" ref="AS281">IF(AR281&gt;=MAX($D$3:$D$100),MAX($D$3:$D$100),IF(AQ281&lt;$D$3,$D$3,INDEX($D$3:$D$100,MATCH(AQ281,$D$3:$D$100)+1)))</f>
        <v>2040</v>
      </c>
      <c r="AT281">
        <f t="shared" si="190"/>
        <v>9.6840000000000001E-5</v>
      </c>
      <c r="AU281">
        <f t="shared" si="191"/>
        <v>9.6840000000000001E-5</v>
      </c>
      <c r="AV281">
        <f t="shared" si="192"/>
        <v>9.6840000000000001E-5</v>
      </c>
      <c r="AW281" s="38">
        <f t="shared" si="193"/>
        <v>0.51083100000000004</v>
      </c>
      <c r="AX281">
        <f t="shared" si="172"/>
        <v>0</v>
      </c>
      <c r="BA281" s="1" t="str" cm="1">
        <f t="array" ref="BA281">IF(INDEX(Utilities!281:281,$B$15 + 5)="","",INDEX(Utilities!281:281,$B$15 + 5))</f>
        <v/>
      </c>
      <c r="BC281">
        <f t="shared" si="208"/>
        <v>2291</v>
      </c>
      <c r="BD281">
        <f t="shared" si="194"/>
        <v>2040</v>
      </c>
      <c r="BE281" cm="1">
        <f t="array" ref="BE281">IF(BD281&gt;=MAX($D$3:$D$100),MAX($D$3:$D$100),IF(BC281&lt;$D$3,$D$3,INDEX($D$3:$D$100,MATCH(BC281,$D$3:$D$100)+1)))</f>
        <v>2040</v>
      </c>
      <c r="BF281">
        <f t="shared" si="195"/>
        <v>0.61919999999999997</v>
      </c>
      <c r="BG281">
        <f t="shared" si="196"/>
        <v>0.61919999999999997</v>
      </c>
      <c r="BH281">
        <f t="shared" si="197"/>
        <v>0.61919999999999997</v>
      </c>
      <c r="BI281" s="38">
        <f t="shared" si="198"/>
        <v>3266.2799999999997</v>
      </c>
      <c r="BJ281">
        <f t="shared" si="173"/>
        <v>0</v>
      </c>
      <c r="BL281" s="1" t="str" cm="1">
        <f t="array" ref="BL281">IF(INDEX(Utilities!281:281,$B$15)="","",INDEX(Utilities!281:281,$B$15))</f>
        <v/>
      </c>
      <c r="BM281" s="1" t="str" cm="1">
        <f t="array" ref="BM281">IF(INDEX(Utilities!281:281,$B$15 + 6)="","",INDEX(Utilities!281:281,$B$15 + 6))</f>
        <v/>
      </c>
      <c r="BO281">
        <f t="shared" si="209"/>
        <v>2291</v>
      </c>
      <c r="BP281">
        <f t="shared" si="199"/>
        <v>2040</v>
      </c>
      <c r="BQ281" cm="1">
        <f t="array" ref="BQ281">IF(BP281&gt;=MAX($D$3:$D$100),MAX($D$3:$D$100),IF(BO281&lt;$D$3,$D$3,INDEX($D$3:$D$100,MATCH(BO281,$D$3:$D$100)+1)))</f>
        <v>2040</v>
      </c>
      <c r="BR281">
        <f t="shared" si="200"/>
        <v>4.5396000000000001</v>
      </c>
      <c r="BS281">
        <f t="shared" si="201"/>
        <v>4.5396000000000001</v>
      </c>
      <c r="BT281">
        <f t="shared" si="202"/>
        <v>4.5396000000000001</v>
      </c>
      <c r="BU281" s="38">
        <f t="shared" si="203"/>
        <v>23946.39</v>
      </c>
      <c r="BV281">
        <f t="shared" si="174"/>
        <v>0</v>
      </c>
    </row>
    <row r="282" spans="7:74" x14ac:dyDescent="0.25">
      <c r="G282">
        <f t="shared" si="204"/>
        <v>2292</v>
      </c>
      <c r="H282">
        <f t="shared" si="175"/>
        <v>2040</v>
      </c>
      <c r="I282" cm="1">
        <f t="array" ref="I282">IF(H282&gt;=MAX($D$3:$D$100),MAX($D$3:$D$100),IF(G282&lt;$D$3,$D$3,INDEX($D$3:$D$100,MATCH(G282,$D$3:$D$100)+1)))</f>
        <v>2040</v>
      </c>
      <c r="J282">
        <f t="shared" si="176"/>
        <v>6.8040000000000003E-2</v>
      </c>
      <c r="K282">
        <f t="shared" si="177"/>
        <v>6.8040000000000003E-2</v>
      </c>
      <c r="L282">
        <f t="shared" si="178"/>
        <v>6.8040000000000003E-2</v>
      </c>
      <c r="M282" s="38">
        <f t="shared" si="168"/>
        <v>358.911</v>
      </c>
      <c r="N282">
        <f t="shared" si="169"/>
        <v>0</v>
      </c>
      <c r="P282" s="1" t="str" cm="1">
        <f t="array" ref="P282">IF(INDEX(Utilities!282:282,$B$15)="","",INDEX(Utilities!282:282,$B$15))</f>
        <v/>
      </c>
      <c r="Q282" s="1" t="str" cm="1">
        <f t="array" ref="Q282">IF(INDEX(Utilities!282:282,$B$15 + 2)="","",INDEX(Utilities!282:282,$B$15 + 2))</f>
        <v/>
      </c>
      <c r="S282">
        <f t="shared" si="205"/>
        <v>2292</v>
      </c>
      <c r="T282">
        <f t="shared" si="179"/>
        <v>2040</v>
      </c>
      <c r="U282" cm="1">
        <f t="array" ref="U282">IF(T282&gt;=MAX($D$3:$D$100),MAX($D$3:$D$100),IF(S282&lt;$D$3,$D$3,INDEX($D$3:$D$100,MATCH(S282,$D$3:$D$100)+1)))</f>
        <v>2040</v>
      </c>
      <c r="V282">
        <f t="shared" si="180"/>
        <v>4.5720000000000003E-5</v>
      </c>
      <c r="W282">
        <f t="shared" si="181"/>
        <v>4.5720000000000003E-5</v>
      </c>
      <c r="X282">
        <f t="shared" si="182"/>
        <v>4.5720000000000003E-5</v>
      </c>
      <c r="Y282" s="38">
        <f t="shared" si="183"/>
        <v>0.24117300000000003</v>
      </c>
      <c r="Z282">
        <f t="shared" si="170"/>
        <v>0</v>
      </c>
      <c r="AE282">
        <f t="shared" si="206"/>
        <v>2292</v>
      </c>
      <c r="AF282">
        <f t="shared" si="184"/>
        <v>2040</v>
      </c>
      <c r="AG282" cm="1">
        <f t="array" ref="AG282">IF(AF282&gt;=MAX($D$3:$D$100),MAX($D$3:$D$100),IF(AE282&lt;$D$3,$D$3,INDEX($D$3:$D$100,MATCH(AE282,$D$3:$D$100)+1)))</f>
        <v>2040</v>
      </c>
      <c r="AH282">
        <f t="shared" si="185"/>
        <v>4.572E-4</v>
      </c>
      <c r="AI282">
        <f t="shared" si="186"/>
        <v>4.572E-4</v>
      </c>
      <c r="AJ282">
        <f t="shared" si="187"/>
        <v>4.572E-4</v>
      </c>
      <c r="AK282" s="38">
        <f t="shared" si="188"/>
        <v>2.4117299999999999</v>
      </c>
      <c r="AL282">
        <f t="shared" si="171"/>
        <v>0</v>
      </c>
      <c r="AQ282">
        <f t="shared" si="207"/>
        <v>2292</v>
      </c>
      <c r="AR282">
        <f t="shared" si="189"/>
        <v>2040</v>
      </c>
      <c r="AS282" cm="1">
        <f t="array" ref="AS282">IF(AR282&gt;=MAX($D$3:$D$100),MAX($D$3:$D$100),IF(AQ282&lt;$D$3,$D$3,INDEX($D$3:$D$100,MATCH(AQ282,$D$3:$D$100)+1)))</f>
        <v>2040</v>
      </c>
      <c r="AT282">
        <f t="shared" si="190"/>
        <v>9.6840000000000001E-5</v>
      </c>
      <c r="AU282">
        <f t="shared" si="191"/>
        <v>9.6840000000000001E-5</v>
      </c>
      <c r="AV282">
        <f t="shared" si="192"/>
        <v>9.6840000000000001E-5</v>
      </c>
      <c r="AW282" s="38">
        <f t="shared" si="193"/>
        <v>0.51083100000000004</v>
      </c>
      <c r="AX282">
        <f t="shared" si="172"/>
        <v>0</v>
      </c>
      <c r="BA282" s="1" t="str" cm="1">
        <f t="array" ref="BA282">IF(INDEX(Utilities!282:282,$B$15 + 5)="","",INDEX(Utilities!282:282,$B$15 + 5))</f>
        <v/>
      </c>
      <c r="BC282">
        <f t="shared" si="208"/>
        <v>2292</v>
      </c>
      <c r="BD282">
        <f t="shared" si="194"/>
        <v>2040</v>
      </c>
      <c r="BE282" cm="1">
        <f t="array" ref="BE282">IF(BD282&gt;=MAX($D$3:$D$100),MAX($D$3:$D$100),IF(BC282&lt;$D$3,$D$3,INDEX($D$3:$D$100,MATCH(BC282,$D$3:$D$100)+1)))</f>
        <v>2040</v>
      </c>
      <c r="BF282">
        <f t="shared" si="195"/>
        <v>0.61919999999999997</v>
      </c>
      <c r="BG282">
        <f t="shared" si="196"/>
        <v>0.61919999999999997</v>
      </c>
      <c r="BH282">
        <f t="shared" si="197"/>
        <v>0.61919999999999997</v>
      </c>
      <c r="BI282" s="38">
        <f t="shared" si="198"/>
        <v>3266.2799999999997</v>
      </c>
      <c r="BJ282">
        <f t="shared" si="173"/>
        <v>0</v>
      </c>
      <c r="BL282" s="1" t="str" cm="1">
        <f t="array" ref="BL282">IF(INDEX(Utilities!282:282,$B$15)="","",INDEX(Utilities!282:282,$B$15))</f>
        <v/>
      </c>
      <c r="BM282" s="1" t="str" cm="1">
        <f t="array" ref="BM282">IF(INDEX(Utilities!282:282,$B$15 + 6)="","",INDEX(Utilities!282:282,$B$15 + 6))</f>
        <v/>
      </c>
      <c r="BO282">
        <f t="shared" si="209"/>
        <v>2292</v>
      </c>
      <c r="BP282">
        <f t="shared" si="199"/>
        <v>2040</v>
      </c>
      <c r="BQ282" cm="1">
        <f t="array" ref="BQ282">IF(BP282&gt;=MAX($D$3:$D$100),MAX($D$3:$D$100),IF(BO282&lt;$D$3,$D$3,INDEX($D$3:$D$100,MATCH(BO282,$D$3:$D$100)+1)))</f>
        <v>2040</v>
      </c>
      <c r="BR282">
        <f t="shared" si="200"/>
        <v>4.5396000000000001</v>
      </c>
      <c r="BS282">
        <f t="shared" si="201"/>
        <v>4.5396000000000001</v>
      </c>
      <c r="BT282">
        <f t="shared" si="202"/>
        <v>4.5396000000000001</v>
      </c>
      <c r="BU282" s="38">
        <f t="shared" si="203"/>
        <v>23946.39</v>
      </c>
      <c r="BV282">
        <f t="shared" si="174"/>
        <v>0</v>
      </c>
    </row>
    <row r="283" spans="7:74" x14ac:dyDescent="0.25">
      <c r="G283">
        <f t="shared" si="204"/>
        <v>2293</v>
      </c>
      <c r="H283">
        <f t="shared" si="175"/>
        <v>2040</v>
      </c>
      <c r="I283" cm="1">
        <f t="array" ref="I283">IF(H283&gt;=MAX($D$3:$D$100),MAX($D$3:$D$100),IF(G283&lt;$D$3,$D$3,INDEX($D$3:$D$100,MATCH(G283,$D$3:$D$100)+1)))</f>
        <v>2040</v>
      </c>
      <c r="J283">
        <f t="shared" si="176"/>
        <v>6.8040000000000003E-2</v>
      </c>
      <c r="K283">
        <f t="shared" si="177"/>
        <v>6.8040000000000003E-2</v>
      </c>
      <c r="L283">
        <f t="shared" si="178"/>
        <v>6.8040000000000003E-2</v>
      </c>
      <c r="M283" s="38">
        <f t="shared" si="168"/>
        <v>358.911</v>
      </c>
      <c r="N283">
        <f t="shared" si="169"/>
        <v>0</v>
      </c>
      <c r="P283" s="1" t="str" cm="1">
        <f t="array" ref="P283">IF(INDEX(Utilities!283:283,$B$15)="","",INDEX(Utilities!283:283,$B$15))</f>
        <v/>
      </c>
      <c r="Q283" s="1" t="str" cm="1">
        <f t="array" ref="Q283">IF(INDEX(Utilities!283:283,$B$15 + 2)="","",INDEX(Utilities!283:283,$B$15 + 2))</f>
        <v/>
      </c>
      <c r="S283">
        <f t="shared" si="205"/>
        <v>2293</v>
      </c>
      <c r="T283">
        <f t="shared" si="179"/>
        <v>2040</v>
      </c>
      <c r="U283" cm="1">
        <f t="array" ref="U283">IF(T283&gt;=MAX($D$3:$D$100),MAX($D$3:$D$100),IF(S283&lt;$D$3,$D$3,INDEX($D$3:$D$100,MATCH(S283,$D$3:$D$100)+1)))</f>
        <v>2040</v>
      </c>
      <c r="V283">
        <f t="shared" si="180"/>
        <v>4.5720000000000003E-5</v>
      </c>
      <c r="W283">
        <f t="shared" si="181"/>
        <v>4.5720000000000003E-5</v>
      </c>
      <c r="X283">
        <f t="shared" si="182"/>
        <v>4.5720000000000003E-5</v>
      </c>
      <c r="Y283" s="38">
        <f t="shared" si="183"/>
        <v>0.24117300000000003</v>
      </c>
      <c r="Z283">
        <f t="shared" si="170"/>
        <v>0</v>
      </c>
      <c r="AE283">
        <f t="shared" si="206"/>
        <v>2293</v>
      </c>
      <c r="AF283">
        <f t="shared" si="184"/>
        <v>2040</v>
      </c>
      <c r="AG283" cm="1">
        <f t="array" ref="AG283">IF(AF283&gt;=MAX($D$3:$D$100),MAX($D$3:$D$100),IF(AE283&lt;$D$3,$D$3,INDEX($D$3:$D$100,MATCH(AE283,$D$3:$D$100)+1)))</f>
        <v>2040</v>
      </c>
      <c r="AH283">
        <f t="shared" si="185"/>
        <v>4.572E-4</v>
      </c>
      <c r="AI283">
        <f t="shared" si="186"/>
        <v>4.572E-4</v>
      </c>
      <c r="AJ283">
        <f t="shared" si="187"/>
        <v>4.572E-4</v>
      </c>
      <c r="AK283" s="38">
        <f t="shared" si="188"/>
        <v>2.4117299999999999</v>
      </c>
      <c r="AL283">
        <f t="shared" si="171"/>
        <v>0</v>
      </c>
      <c r="AQ283">
        <f t="shared" si="207"/>
        <v>2293</v>
      </c>
      <c r="AR283">
        <f t="shared" si="189"/>
        <v>2040</v>
      </c>
      <c r="AS283" cm="1">
        <f t="array" ref="AS283">IF(AR283&gt;=MAX($D$3:$D$100),MAX($D$3:$D$100),IF(AQ283&lt;$D$3,$D$3,INDEX($D$3:$D$100,MATCH(AQ283,$D$3:$D$100)+1)))</f>
        <v>2040</v>
      </c>
      <c r="AT283">
        <f t="shared" si="190"/>
        <v>9.6840000000000001E-5</v>
      </c>
      <c r="AU283">
        <f t="shared" si="191"/>
        <v>9.6840000000000001E-5</v>
      </c>
      <c r="AV283">
        <f t="shared" si="192"/>
        <v>9.6840000000000001E-5</v>
      </c>
      <c r="AW283" s="38">
        <f t="shared" si="193"/>
        <v>0.51083100000000004</v>
      </c>
      <c r="AX283">
        <f t="shared" si="172"/>
        <v>0</v>
      </c>
      <c r="BA283" s="1" t="str" cm="1">
        <f t="array" ref="BA283">IF(INDEX(Utilities!283:283,$B$15 + 5)="","",INDEX(Utilities!283:283,$B$15 + 5))</f>
        <v/>
      </c>
      <c r="BC283">
        <f t="shared" si="208"/>
        <v>2293</v>
      </c>
      <c r="BD283">
        <f t="shared" si="194"/>
        <v>2040</v>
      </c>
      <c r="BE283" cm="1">
        <f t="array" ref="BE283">IF(BD283&gt;=MAX($D$3:$D$100),MAX($D$3:$D$100),IF(BC283&lt;$D$3,$D$3,INDEX($D$3:$D$100,MATCH(BC283,$D$3:$D$100)+1)))</f>
        <v>2040</v>
      </c>
      <c r="BF283">
        <f t="shared" si="195"/>
        <v>0.61919999999999997</v>
      </c>
      <c r="BG283">
        <f t="shared" si="196"/>
        <v>0.61919999999999997</v>
      </c>
      <c r="BH283">
        <f t="shared" si="197"/>
        <v>0.61919999999999997</v>
      </c>
      <c r="BI283" s="38">
        <f t="shared" si="198"/>
        <v>3266.2799999999997</v>
      </c>
      <c r="BJ283">
        <f t="shared" si="173"/>
        <v>0</v>
      </c>
      <c r="BL283" s="1" t="str" cm="1">
        <f t="array" ref="BL283">IF(INDEX(Utilities!283:283,$B$15)="","",INDEX(Utilities!283:283,$B$15))</f>
        <v/>
      </c>
      <c r="BM283" s="1" t="str" cm="1">
        <f t="array" ref="BM283">IF(INDEX(Utilities!283:283,$B$15 + 6)="","",INDEX(Utilities!283:283,$B$15 + 6))</f>
        <v/>
      </c>
      <c r="BO283">
        <f t="shared" si="209"/>
        <v>2293</v>
      </c>
      <c r="BP283">
        <f t="shared" si="199"/>
        <v>2040</v>
      </c>
      <c r="BQ283" cm="1">
        <f t="array" ref="BQ283">IF(BP283&gt;=MAX($D$3:$D$100),MAX($D$3:$D$100),IF(BO283&lt;$D$3,$D$3,INDEX($D$3:$D$100,MATCH(BO283,$D$3:$D$100)+1)))</f>
        <v>2040</v>
      </c>
      <c r="BR283">
        <f t="shared" si="200"/>
        <v>4.5396000000000001</v>
      </c>
      <c r="BS283">
        <f t="shared" si="201"/>
        <v>4.5396000000000001</v>
      </c>
      <c r="BT283">
        <f t="shared" si="202"/>
        <v>4.5396000000000001</v>
      </c>
      <c r="BU283" s="38">
        <f t="shared" si="203"/>
        <v>23946.39</v>
      </c>
      <c r="BV283">
        <f t="shared" si="174"/>
        <v>0</v>
      </c>
    </row>
    <row r="284" spans="7:74" x14ac:dyDescent="0.25">
      <c r="G284">
        <f t="shared" si="204"/>
        <v>2294</v>
      </c>
      <c r="H284">
        <f t="shared" si="175"/>
        <v>2040</v>
      </c>
      <c r="I284" cm="1">
        <f t="array" ref="I284">IF(H284&gt;=MAX($D$3:$D$100),MAX($D$3:$D$100),IF(G284&lt;$D$3,$D$3,INDEX($D$3:$D$100,MATCH(G284,$D$3:$D$100)+1)))</f>
        <v>2040</v>
      </c>
      <c r="J284">
        <f t="shared" si="176"/>
        <v>6.8040000000000003E-2</v>
      </c>
      <c r="K284">
        <f t="shared" si="177"/>
        <v>6.8040000000000003E-2</v>
      </c>
      <c r="L284">
        <f t="shared" si="178"/>
        <v>6.8040000000000003E-2</v>
      </c>
      <c r="M284" s="38">
        <f t="shared" si="168"/>
        <v>358.911</v>
      </c>
      <c r="N284">
        <f t="shared" si="169"/>
        <v>0</v>
      </c>
      <c r="P284" s="1" t="str" cm="1">
        <f t="array" ref="P284">IF(INDEX(Utilities!284:284,$B$15)="","",INDEX(Utilities!284:284,$B$15))</f>
        <v/>
      </c>
      <c r="Q284" s="1" t="str" cm="1">
        <f t="array" ref="Q284">IF(INDEX(Utilities!284:284,$B$15 + 2)="","",INDEX(Utilities!284:284,$B$15 + 2))</f>
        <v/>
      </c>
      <c r="S284">
        <f t="shared" si="205"/>
        <v>2294</v>
      </c>
      <c r="T284">
        <f t="shared" si="179"/>
        <v>2040</v>
      </c>
      <c r="U284" cm="1">
        <f t="array" ref="U284">IF(T284&gt;=MAX($D$3:$D$100),MAX($D$3:$D$100),IF(S284&lt;$D$3,$D$3,INDEX($D$3:$D$100,MATCH(S284,$D$3:$D$100)+1)))</f>
        <v>2040</v>
      </c>
      <c r="V284">
        <f t="shared" si="180"/>
        <v>4.5720000000000003E-5</v>
      </c>
      <c r="W284">
        <f t="shared" si="181"/>
        <v>4.5720000000000003E-5</v>
      </c>
      <c r="X284">
        <f t="shared" si="182"/>
        <v>4.5720000000000003E-5</v>
      </c>
      <c r="Y284" s="38">
        <f t="shared" si="183"/>
        <v>0.24117300000000003</v>
      </c>
      <c r="Z284">
        <f t="shared" si="170"/>
        <v>0</v>
      </c>
      <c r="AE284">
        <f t="shared" si="206"/>
        <v>2294</v>
      </c>
      <c r="AF284">
        <f t="shared" si="184"/>
        <v>2040</v>
      </c>
      <c r="AG284" cm="1">
        <f t="array" ref="AG284">IF(AF284&gt;=MAX($D$3:$D$100),MAX($D$3:$D$100),IF(AE284&lt;$D$3,$D$3,INDEX($D$3:$D$100,MATCH(AE284,$D$3:$D$100)+1)))</f>
        <v>2040</v>
      </c>
      <c r="AH284">
        <f t="shared" si="185"/>
        <v>4.572E-4</v>
      </c>
      <c r="AI284">
        <f t="shared" si="186"/>
        <v>4.572E-4</v>
      </c>
      <c r="AJ284">
        <f t="shared" si="187"/>
        <v>4.572E-4</v>
      </c>
      <c r="AK284" s="38">
        <f t="shared" si="188"/>
        <v>2.4117299999999999</v>
      </c>
      <c r="AL284">
        <f t="shared" si="171"/>
        <v>0</v>
      </c>
      <c r="AQ284">
        <f t="shared" si="207"/>
        <v>2294</v>
      </c>
      <c r="AR284">
        <f t="shared" si="189"/>
        <v>2040</v>
      </c>
      <c r="AS284" cm="1">
        <f t="array" ref="AS284">IF(AR284&gt;=MAX($D$3:$D$100),MAX($D$3:$D$100),IF(AQ284&lt;$D$3,$D$3,INDEX($D$3:$D$100,MATCH(AQ284,$D$3:$D$100)+1)))</f>
        <v>2040</v>
      </c>
      <c r="AT284">
        <f t="shared" si="190"/>
        <v>9.6840000000000001E-5</v>
      </c>
      <c r="AU284">
        <f t="shared" si="191"/>
        <v>9.6840000000000001E-5</v>
      </c>
      <c r="AV284">
        <f t="shared" si="192"/>
        <v>9.6840000000000001E-5</v>
      </c>
      <c r="AW284" s="38">
        <f t="shared" si="193"/>
        <v>0.51083100000000004</v>
      </c>
      <c r="AX284">
        <f t="shared" si="172"/>
        <v>0</v>
      </c>
      <c r="BA284" s="1" t="str" cm="1">
        <f t="array" ref="BA284">IF(INDEX(Utilities!284:284,$B$15 + 5)="","",INDEX(Utilities!284:284,$B$15 + 5))</f>
        <v/>
      </c>
      <c r="BC284">
        <f t="shared" si="208"/>
        <v>2294</v>
      </c>
      <c r="BD284">
        <f t="shared" si="194"/>
        <v>2040</v>
      </c>
      <c r="BE284" cm="1">
        <f t="array" ref="BE284">IF(BD284&gt;=MAX($D$3:$D$100),MAX($D$3:$D$100),IF(BC284&lt;$D$3,$D$3,INDEX($D$3:$D$100,MATCH(BC284,$D$3:$D$100)+1)))</f>
        <v>2040</v>
      </c>
      <c r="BF284">
        <f t="shared" si="195"/>
        <v>0.61919999999999997</v>
      </c>
      <c r="BG284">
        <f t="shared" si="196"/>
        <v>0.61919999999999997</v>
      </c>
      <c r="BH284">
        <f t="shared" si="197"/>
        <v>0.61919999999999997</v>
      </c>
      <c r="BI284" s="38">
        <f t="shared" si="198"/>
        <v>3266.2799999999997</v>
      </c>
      <c r="BJ284">
        <f t="shared" si="173"/>
        <v>0</v>
      </c>
      <c r="BL284" s="1" t="str" cm="1">
        <f t="array" ref="BL284">IF(INDEX(Utilities!284:284,$B$15)="","",INDEX(Utilities!284:284,$B$15))</f>
        <v/>
      </c>
      <c r="BM284" s="1" t="str" cm="1">
        <f t="array" ref="BM284">IF(INDEX(Utilities!284:284,$B$15 + 6)="","",INDEX(Utilities!284:284,$B$15 + 6))</f>
        <v/>
      </c>
      <c r="BO284">
        <f t="shared" si="209"/>
        <v>2294</v>
      </c>
      <c r="BP284">
        <f t="shared" si="199"/>
        <v>2040</v>
      </c>
      <c r="BQ284" cm="1">
        <f t="array" ref="BQ284">IF(BP284&gt;=MAX($D$3:$D$100),MAX($D$3:$D$100),IF(BO284&lt;$D$3,$D$3,INDEX($D$3:$D$100,MATCH(BO284,$D$3:$D$100)+1)))</f>
        <v>2040</v>
      </c>
      <c r="BR284">
        <f t="shared" si="200"/>
        <v>4.5396000000000001</v>
      </c>
      <c r="BS284">
        <f t="shared" si="201"/>
        <v>4.5396000000000001</v>
      </c>
      <c r="BT284">
        <f t="shared" si="202"/>
        <v>4.5396000000000001</v>
      </c>
      <c r="BU284" s="38">
        <f t="shared" si="203"/>
        <v>23946.39</v>
      </c>
      <c r="BV284">
        <f t="shared" si="174"/>
        <v>0</v>
      </c>
    </row>
    <row r="285" spans="7:74" x14ac:dyDescent="0.25">
      <c r="G285">
        <f t="shared" si="204"/>
        <v>2295</v>
      </c>
      <c r="H285">
        <f t="shared" si="175"/>
        <v>2040</v>
      </c>
      <c r="I285" cm="1">
        <f t="array" ref="I285">IF(H285&gt;=MAX($D$3:$D$100),MAX($D$3:$D$100),IF(G285&lt;$D$3,$D$3,INDEX($D$3:$D$100,MATCH(G285,$D$3:$D$100)+1)))</f>
        <v>2040</v>
      </c>
      <c r="J285">
        <f t="shared" si="176"/>
        <v>6.8040000000000003E-2</v>
      </c>
      <c r="K285">
        <f t="shared" si="177"/>
        <v>6.8040000000000003E-2</v>
      </c>
      <c r="L285">
        <f t="shared" si="178"/>
        <v>6.8040000000000003E-2</v>
      </c>
      <c r="M285" s="38">
        <f t="shared" si="168"/>
        <v>358.911</v>
      </c>
      <c r="N285">
        <f t="shared" si="169"/>
        <v>0</v>
      </c>
      <c r="P285" s="1" t="str" cm="1">
        <f t="array" ref="P285">IF(INDEX(Utilities!285:285,$B$15)="","",INDEX(Utilities!285:285,$B$15))</f>
        <v/>
      </c>
      <c r="Q285" s="1" t="str" cm="1">
        <f t="array" ref="Q285">IF(INDEX(Utilities!285:285,$B$15 + 2)="","",INDEX(Utilities!285:285,$B$15 + 2))</f>
        <v/>
      </c>
      <c r="S285">
        <f t="shared" si="205"/>
        <v>2295</v>
      </c>
      <c r="T285">
        <f t="shared" si="179"/>
        <v>2040</v>
      </c>
      <c r="U285" cm="1">
        <f t="array" ref="U285">IF(T285&gt;=MAX($D$3:$D$100),MAX($D$3:$D$100),IF(S285&lt;$D$3,$D$3,INDEX($D$3:$D$100,MATCH(S285,$D$3:$D$100)+1)))</f>
        <v>2040</v>
      </c>
      <c r="V285">
        <f t="shared" si="180"/>
        <v>4.5720000000000003E-5</v>
      </c>
      <c r="W285">
        <f t="shared" si="181"/>
        <v>4.5720000000000003E-5</v>
      </c>
      <c r="X285">
        <f t="shared" si="182"/>
        <v>4.5720000000000003E-5</v>
      </c>
      <c r="Y285" s="38">
        <f t="shared" si="183"/>
        <v>0.24117300000000003</v>
      </c>
      <c r="Z285">
        <f t="shared" si="170"/>
        <v>0</v>
      </c>
      <c r="AE285">
        <f t="shared" si="206"/>
        <v>2295</v>
      </c>
      <c r="AF285">
        <f t="shared" si="184"/>
        <v>2040</v>
      </c>
      <c r="AG285" cm="1">
        <f t="array" ref="AG285">IF(AF285&gt;=MAX($D$3:$D$100),MAX($D$3:$D$100),IF(AE285&lt;$D$3,$D$3,INDEX($D$3:$D$100,MATCH(AE285,$D$3:$D$100)+1)))</f>
        <v>2040</v>
      </c>
      <c r="AH285">
        <f t="shared" si="185"/>
        <v>4.572E-4</v>
      </c>
      <c r="AI285">
        <f t="shared" si="186"/>
        <v>4.572E-4</v>
      </c>
      <c r="AJ285">
        <f t="shared" si="187"/>
        <v>4.572E-4</v>
      </c>
      <c r="AK285" s="38">
        <f t="shared" si="188"/>
        <v>2.4117299999999999</v>
      </c>
      <c r="AL285">
        <f t="shared" si="171"/>
        <v>0</v>
      </c>
      <c r="AQ285">
        <f t="shared" si="207"/>
        <v>2295</v>
      </c>
      <c r="AR285">
        <f t="shared" si="189"/>
        <v>2040</v>
      </c>
      <c r="AS285" cm="1">
        <f t="array" ref="AS285">IF(AR285&gt;=MAX($D$3:$D$100),MAX($D$3:$D$100),IF(AQ285&lt;$D$3,$D$3,INDEX($D$3:$D$100,MATCH(AQ285,$D$3:$D$100)+1)))</f>
        <v>2040</v>
      </c>
      <c r="AT285">
        <f t="shared" si="190"/>
        <v>9.6840000000000001E-5</v>
      </c>
      <c r="AU285">
        <f t="shared" si="191"/>
        <v>9.6840000000000001E-5</v>
      </c>
      <c r="AV285">
        <f t="shared" si="192"/>
        <v>9.6840000000000001E-5</v>
      </c>
      <c r="AW285" s="38">
        <f t="shared" si="193"/>
        <v>0.51083100000000004</v>
      </c>
      <c r="AX285">
        <f t="shared" si="172"/>
        <v>0</v>
      </c>
      <c r="BA285" s="1" t="str" cm="1">
        <f t="array" ref="BA285">IF(INDEX(Utilities!285:285,$B$15 + 5)="","",INDEX(Utilities!285:285,$B$15 + 5))</f>
        <v/>
      </c>
      <c r="BC285">
        <f t="shared" si="208"/>
        <v>2295</v>
      </c>
      <c r="BD285">
        <f t="shared" si="194"/>
        <v>2040</v>
      </c>
      <c r="BE285" cm="1">
        <f t="array" ref="BE285">IF(BD285&gt;=MAX($D$3:$D$100),MAX($D$3:$D$100),IF(BC285&lt;$D$3,$D$3,INDEX($D$3:$D$100,MATCH(BC285,$D$3:$D$100)+1)))</f>
        <v>2040</v>
      </c>
      <c r="BF285">
        <f t="shared" si="195"/>
        <v>0.61919999999999997</v>
      </c>
      <c r="BG285">
        <f t="shared" si="196"/>
        <v>0.61919999999999997</v>
      </c>
      <c r="BH285">
        <f t="shared" si="197"/>
        <v>0.61919999999999997</v>
      </c>
      <c r="BI285" s="38">
        <f t="shared" si="198"/>
        <v>3266.2799999999997</v>
      </c>
      <c r="BJ285">
        <f t="shared" si="173"/>
        <v>0</v>
      </c>
      <c r="BL285" s="1" t="str" cm="1">
        <f t="array" ref="BL285">IF(INDEX(Utilities!285:285,$B$15)="","",INDEX(Utilities!285:285,$B$15))</f>
        <v/>
      </c>
      <c r="BM285" s="1" t="str" cm="1">
        <f t="array" ref="BM285">IF(INDEX(Utilities!285:285,$B$15 + 6)="","",INDEX(Utilities!285:285,$B$15 + 6))</f>
        <v/>
      </c>
      <c r="BO285">
        <f t="shared" si="209"/>
        <v>2295</v>
      </c>
      <c r="BP285">
        <f t="shared" si="199"/>
        <v>2040</v>
      </c>
      <c r="BQ285" cm="1">
        <f t="array" ref="BQ285">IF(BP285&gt;=MAX($D$3:$D$100),MAX($D$3:$D$100),IF(BO285&lt;$D$3,$D$3,INDEX($D$3:$D$100,MATCH(BO285,$D$3:$D$100)+1)))</f>
        <v>2040</v>
      </c>
      <c r="BR285">
        <f t="shared" si="200"/>
        <v>4.5396000000000001</v>
      </c>
      <c r="BS285">
        <f t="shared" si="201"/>
        <v>4.5396000000000001</v>
      </c>
      <c r="BT285">
        <f t="shared" si="202"/>
        <v>4.5396000000000001</v>
      </c>
      <c r="BU285" s="38">
        <f t="shared" si="203"/>
        <v>23946.39</v>
      </c>
      <c r="BV285">
        <f t="shared" si="174"/>
        <v>0</v>
      </c>
    </row>
    <row r="286" spans="7:74" x14ac:dyDescent="0.25">
      <c r="G286">
        <f t="shared" si="204"/>
        <v>2296</v>
      </c>
      <c r="H286">
        <f t="shared" si="175"/>
        <v>2040</v>
      </c>
      <c r="I286" cm="1">
        <f t="array" ref="I286">IF(H286&gt;=MAX($D$3:$D$100),MAX($D$3:$D$100),IF(G286&lt;$D$3,$D$3,INDEX($D$3:$D$100,MATCH(G286,$D$3:$D$100)+1)))</f>
        <v>2040</v>
      </c>
      <c r="J286">
        <f t="shared" si="176"/>
        <v>6.8040000000000003E-2</v>
      </c>
      <c r="K286">
        <f t="shared" si="177"/>
        <v>6.8040000000000003E-2</v>
      </c>
      <c r="L286">
        <f t="shared" si="178"/>
        <v>6.8040000000000003E-2</v>
      </c>
      <c r="M286" s="38">
        <f t="shared" si="168"/>
        <v>358.911</v>
      </c>
      <c r="N286">
        <f t="shared" si="169"/>
        <v>0</v>
      </c>
      <c r="P286" s="1" t="str" cm="1">
        <f t="array" ref="P286">IF(INDEX(Utilities!286:286,$B$15)="","",INDEX(Utilities!286:286,$B$15))</f>
        <v/>
      </c>
      <c r="Q286" s="1" t="str" cm="1">
        <f t="array" ref="Q286">IF(INDEX(Utilities!286:286,$B$15 + 2)="","",INDEX(Utilities!286:286,$B$15 + 2))</f>
        <v/>
      </c>
      <c r="S286">
        <f t="shared" si="205"/>
        <v>2296</v>
      </c>
      <c r="T286">
        <f t="shared" si="179"/>
        <v>2040</v>
      </c>
      <c r="U286" cm="1">
        <f t="array" ref="U286">IF(T286&gt;=MAX($D$3:$D$100),MAX($D$3:$D$100),IF(S286&lt;$D$3,$D$3,INDEX($D$3:$D$100,MATCH(S286,$D$3:$D$100)+1)))</f>
        <v>2040</v>
      </c>
      <c r="V286">
        <f t="shared" si="180"/>
        <v>4.5720000000000003E-5</v>
      </c>
      <c r="W286">
        <f t="shared" si="181"/>
        <v>4.5720000000000003E-5</v>
      </c>
      <c r="X286">
        <f t="shared" si="182"/>
        <v>4.5720000000000003E-5</v>
      </c>
      <c r="Y286" s="38">
        <f t="shared" si="183"/>
        <v>0.24117300000000003</v>
      </c>
      <c r="Z286">
        <f t="shared" si="170"/>
        <v>0</v>
      </c>
      <c r="AE286">
        <f t="shared" si="206"/>
        <v>2296</v>
      </c>
      <c r="AF286">
        <f t="shared" si="184"/>
        <v>2040</v>
      </c>
      <c r="AG286" cm="1">
        <f t="array" ref="AG286">IF(AF286&gt;=MAX($D$3:$D$100),MAX($D$3:$D$100),IF(AE286&lt;$D$3,$D$3,INDEX($D$3:$D$100,MATCH(AE286,$D$3:$D$100)+1)))</f>
        <v>2040</v>
      </c>
      <c r="AH286">
        <f t="shared" si="185"/>
        <v>4.572E-4</v>
      </c>
      <c r="AI286">
        <f t="shared" si="186"/>
        <v>4.572E-4</v>
      </c>
      <c r="AJ286">
        <f t="shared" si="187"/>
        <v>4.572E-4</v>
      </c>
      <c r="AK286" s="38">
        <f t="shared" si="188"/>
        <v>2.4117299999999999</v>
      </c>
      <c r="AL286">
        <f t="shared" si="171"/>
        <v>0</v>
      </c>
      <c r="AQ286">
        <f t="shared" si="207"/>
        <v>2296</v>
      </c>
      <c r="AR286">
        <f t="shared" si="189"/>
        <v>2040</v>
      </c>
      <c r="AS286" cm="1">
        <f t="array" ref="AS286">IF(AR286&gt;=MAX($D$3:$D$100),MAX($D$3:$D$100),IF(AQ286&lt;$D$3,$D$3,INDEX($D$3:$D$100,MATCH(AQ286,$D$3:$D$100)+1)))</f>
        <v>2040</v>
      </c>
      <c r="AT286">
        <f t="shared" si="190"/>
        <v>9.6840000000000001E-5</v>
      </c>
      <c r="AU286">
        <f t="shared" si="191"/>
        <v>9.6840000000000001E-5</v>
      </c>
      <c r="AV286">
        <f t="shared" si="192"/>
        <v>9.6840000000000001E-5</v>
      </c>
      <c r="AW286" s="38">
        <f t="shared" si="193"/>
        <v>0.51083100000000004</v>
      </c>
      <c r="AX286">
        <f t="shared" si="172"/>
        <v>0</v>
      </c>
      <c r="BA286" s="1" t="str" cm="1">
        <f t="array" ref="BA286">IF(INDEX(Utilities!286:286,$B$15 + 5)="","",INDEX(Utilities!286:286,$B$15 + 5))</f>
        <v/>
      </c>
      <c r="BC286">
        <f t="shared" si="208"/>
        <v>2296</v>
      </c>
      <c r="BD286">
        <f t="shared" si="194"/>
        <v>2040</v>
      </c>
      <c r="BE286" cm="1">
        <f t="array" ref="BE286">IF(BD286&gt;=MAX($D$3:$D$100),MAX($D$3:$D$100),IF(BC286&lt;$D$3,$D$3,INDEX($D$3:$D$100,MATCH(BC286,$D$3:$D$100)+1)))</f>
        <v>2040</v>
      </c>
      <c r="BF286">
        <f t="shared" si="195"/>
        <v>0.61919999999999997</v>
      </c>
      <c r="BG286">
        <f t="shared" si="196"/>
        <v>0.61919999999999997</v>
      </c>
      <c r="BH286">
        <f t="shared" si="197"/>
        <v>0.61919999999999997</v>
      </c>
      <c r="BI286" s="38">
        <f t="shared" si="198"/>
        <v>3266.2799999999997</v>
      </c>
      <c r="BJ286">
        <f t="shared" si="173"/>
        <v>0</v>
      </c>
      <c r="BL286" s="1" t="str" cm="1">
        <f t="array" ref="BL286">IF(INDEX(Utilities!286:286,$B$15)="","",INDEX(Utilities!286:286,$B$15))</f>
        <v/>
      </c>
      <c r="BM286" s="1" t="str" cm="1">
        <f t="array" ref="BM286">IF(INDEX(Utilities!286:286,$B$15 + 6)="","",INDEX(Utilities!286:286,$B$15 + 6))</f>
        <v/>
      </c>
      <c r="BO286">
        <f t="shared" si="209"/>
        <v>2296</v>
      </c>
      <c r="BP286">
        <f t="shared" si="199"/>
        <v>2040</v>
      </c>
      <c r="BQ286" cm="1">
        <f t="array" ref="BQ286">IF(BP286&gt;=MAX($D$3:$D$100),MAX($D$3:$D$100),IF(BO286&lt;$D$3,$D$3,INDEX($D$3:$D$100,MATCH(BO286,$D$3:$D$100)+1)))</f>
        <v>2040</v>
      </c>
      <c r="BR286">
        <f t="shared" si="200"/>
        <v>4.5396000000000001</v>
      </c>
      <c r="BS286">
        <f t="shared" si="201"/>
        <v>4.5396000000000001</v>
      </c>
      <c r="BT286">
        <f t="shared" si="202"/>
        <v>4.5396000000000001</v>
      </c>
      <c r="BU286" s="38">
        <f t="shared" si="203"/>
        <v>23946.39</v>
      </c>
      <c r="BV286">
        <f t="shared" si="174"/>
        <v>0</v>
      </c>
    </row>
    <row r="287" spans="7:74" x14ac:dyDescent="0.25">
      <c r="G287">
        <f t="shared" si="204"/>
        <v>2297</v>
      </c>
      <c r="H287">
        <f t="shared" si="175"/>
        <v>2040</v>
      </c>
      <c r="I287" cm="1">
        <f t="array" ref="I287">IF(H287&gt;=MAX($D$3:$D$100),MAX($D$3:$D$100),IF(G287&lt;$D$3,$D$3,INDEX($D$3:$D$100,MATCH(G287,$D$3:$D$100)+1)))</f>
        <v>2040</v>
      </c>
      <c r="J287">
        <f t="shared" si="176"/>
        <v>6.8040000000000003E-2</v>
      </c>
      <c r="K287">
        <f t="shared" si="177"/>
        <v>6.8040000000000003E-2</v>
      </c>
      <c r="L287">
        <f t="shared" si="178"/>
        <v>6.8040000000000003E-2</v>
      </c>
      <c r="M287" s="38">
        <f t="shared" si="168"/>
        <v>358.911</v>
      </c>
      <c r="N287">
        <f t="shared" si="169"/>
        <v>0</v>
      </c>
      <c r="P287" s="1" t="str" cm="1">
        <f t="array" ref="P287">IF(INDEX(Utilities!287:287,$B$15)="","",INDEX(Utilities!287:287,$B$15))</f>
        <v/>
      </c>
      <c r="Q287" s="1" t="str" cm="1">
        <f t="array" ref="Q287">IF(INDEX(Utilities!287:287,$B$15 + 2)="","",INDEX(Utilities!287:287,$B$15 + 2))</f>
        <v/>
      </c>
      <c r="S287">
        <f t="shared" si="205"/>
        <v>2297</v>
      </c>
      <c r="T287">
        <f t="shared" si="179"/>
        <v>2040</v>
      </c>
      <c r="U287" cm="1">
        <f t="array" ref="U287">IF(T287&gt;=MAX($D$3:$D$100),MAX($D$3:$D$100),IF(S287&lt;$D$3,$D$3,INDEX($D$3:$D$100,MATCH(S287,$D$3:$D$100)+1)))</f>
        <v>2040</v>
      </c>
      <c r="V287">
        <f t="shared" si="180"/>
        <v>4.5720000000000003E-5</v>
      </c>
      <c r="W287">
        <f t="shared" si="181"/>
        <v>4.5720000000000003E-5</v>
      </c>
      <c r="X287">
        <f t="shared" si="182"/>
        <v>4.5720000000000003E-5</v>
      </c>
      <c r="Y287" s="38">
        <f t="shared" si="183"/>
        <v>0.24117300000000003</v>
      </c>
      <c r="Z287">
        <f t="shared" si="170"/>
        <v>0</v>
      </c>
      <c r="AE287">
        <f t="shared" si="206"/>
        <v>2297</v>
      </c>
      <c r="AF287">
        <f t="shared" si="184"/>
        <v>2040</v>
      </c>
      <c r="AG287" cm="1">
        <f t="array" ref="AG287">IF(AF287&gt;=MAX($D$3:$D$100),MAX($D$3:$D$100),IF(AE287&lt;$D$3,$D$3,INDEX($D$3:$D$100,MATCH(AE287,$D$3:$D$100)+1)))</f>
        <v>2040</v>
      </c>
      <c r="AH287">
        <f t="shared" si="185"/>
        <v>4.572E-4</v>
      </c>
      <c r="AI287">
        <f t="shared" si="186"/>
        <v>4.572E-4</v>
      </c>
      <c r="AJ287">
        <f t="shared" si="187"/>
        <v>4.572E-4</v>
      </c>
      <c r="AK287" s="38">
        <f t="shared" si="188"/>
        <v>2.4117299999999999</v>
      </c>
      <c r="AL287">
        <f t="shared" si="171"/>
        <v>0</v>
      </c>
      <c r="AQ287">
        <f t="shared" si="207"/>
        <v>2297</v>
      </c>
      <c r="AR287">
        <f t="shared" si="189"/>
        <v>2040</v>
      </c>
      <c r="AS287" cm="1">
        <f t="array" ref="AS287">IF(AR287&gt;=MAX($D$3:$D$100),MAX($D$3:$D$100),IF(AQ287&lt;$D$3,$D$3,INDEX($D$3:$D$100,MATCH(AQ287,$D$3:$D$100)+1)))</f>
        <v>2040</v>
      </c>
      <c r="AT287">
        <f t="shared" si="190"/>
        <v>9.6840000000000001E-5</v>
      </c>
      <c r="AU287">
        <f t="shared" si="191"/>
        <v>9.6840000000000001E-5</v>
      </c>
      <c r="AV287">
        <f t="shared" si="192"/>
        <v>9.6840000000000001E-5</v>
      </c>
      <c r="AW287" s="38">
        <f t="shared" si="193"/>
        <v>0.51083100000000004</v>
      </c>
      <c r="AX287">
        <f t="shared" si="172"/>
        <v>0</v>
      </c>
      <c r="BA287" s="1" t="str" cm="1">
        <f t="array" ref="BA287">IF(INDEX(Utilities!287:287,$B$15 + 5)="","",INDEX(Utilities!287:287,$B$15 + 5))</f>
        <v/>
      </c>
      <c r="BC287">
        <f t="shared" si="208"/>
        <v>2297</v>
      </c>
      <c r="BD287">
        <f t="shared" si="194"/>
        <v>2040</v>
      </c>
      <c r="BE287" cm="1">
        <f t="array" ref="BE287">IF(BD287&gt;=MAX($D$3:$D$100),MAX($D$3:$D$100),IF(BC287&lt;$D$3,$D$3,INDEX($D$3:$D$100,MATCH(BC287,$D$3:$D$100)+1)))</f>
        <v>2040</v>
      </c>
      <c r="BF287">
        <f t="shared" si="195"/>
        <v>0.61919999999999997</v>
      </c>
      <c r="BG287">
        <f t="shared" si="196"/>
        <v>0.61919999999999997</v>
      </c>
      <c r="BH287">
        <f t="shared" si="197"/>
        <v>0.61919999999999997</v>
      </c>
      <c r="BI287" s="38">
        <f t="shared" si="198"/>
        <v>3266.2799999999997</v>
      </c>
      <c r="BJ287">
        <f t="shared" si="173"/>
        <v>0</v>
      </c>
      <c r="BL287" s="1" t="str" cm="1">
        <f t="array" ref="BL287">IF(INDEX(Utilities!287:287,$B$15)="","",INDEX(Utilities!287:287,$B$15))</f>
        <v/>
      </c>
      <c r="BM287" s="1" t="str" cm="1">
        <f t="array" ref="BM287">IF(INDEX(Utilities!287:287,$B$15 + 6)="","",INDEX(Utilities!287:287,$B$15 + 6))</f>
        <v/>
      </c>
      <c r="BO287">
        <f t="shared" si="209"/>
        <v>2297</v>
      </c>
      <c r="BP287">
        <f t="shared" si="199"/>
        <v>2040</v>
      </c>
      <c r="BQ287" cm="1">
        <f t="array" ref="BQ287">IF(BP287&gt;=MAX($D$3:$D$100),MAX($D$3:$D$100),IF(BO287&lt;$D$3,$D$3,INDEX($D$3:$D$100,MATCH(BO287,$D$3:$D$100)+1)))</f>
        <v>2040</v>
      </c>
      <c r="BR287">
        <f t="shared" si="200"/>
        <v>4.5396000000000001</v>
      </c>
      <c r="BS287">
        <f t="shared" si="201"/>
        <v>4.5396000000000001</v>
      </c>
      <c r="BT287">
        <f t="shared" si="202"/>
        <v>4.5396000000000001</v>
      </c>
      <c r="BU287" s="38">
        <f t="shared" si="203"/>
        <v>23946.39</v>
      </c>
      <c r="BV287">
        <f t="shared" si="174"/>
        <v>0</v>
      </c>
    </row>
    <row r="288" spans="7:74" x14ac:dyDescent="0.25">
      <c r="G288">
        <f t="shared" si="204"/>
        <v>2298</v>
      </c>
      <c r="H288">
        <f t="shared" si="175"/>
        <v>2040</v>
      </c>
      <c r="I288" cm="1">
        <f t="array" ref="I288">IF(H288&gt;=MAX($D$3:$D$100),MAX($D$3:$D$100),IF(G288&lt;$D$3,$D$3,INDEX($D$3:$D$100,MATCH(G288,$D$3:$D$100)+1)))</f>
        <v>2040</v>
      </c>
      <c r="J288">
        <f t="shared" si="176"/>
        <v>6.8040000000000003E-2</v>
      </c>
      <c r="K288">
        <f t="shared" si="177"/>
        <v>6.8040000000000003E-2</v>
      </c>
      <c r="L288">
        <f t="shared" si="178"/>
        <v>6.8040000000000003E-2</v>
      </c>
      <c r="M288" s="38">
        <f t="shared" si="168"/>
        <v>358.911</v>
      </c>
      <c r="N288">
        <f t="shared" si="169"/>
        <v>0</v>
      </c>
      <c r="P288" s="1" t="str" cm="1">
        <f t="array" ref="P288">IF(INDEX(Utilities!288:288,$B$15)="","",INDEX(Utilities!288:288,$B$15))</f>
        <v/>
      </c>
      <c r="Q288" s="1" t="str" cm="1">
        <f t="array" ref="Q288">IF(INDEX(Utilities!288:288,$B$15 + 2)="","",INDEX(Utilities!288:288,$B$15 + 2))</f>
        <v/>
      </c>
      <c r="S288">
        <f t="shared" si="205"/>
        <v>2298</v>
      </c>
      <c r="T288">
        <f t="shared" si="179"/>
        <v>2040</v>
      </c>
      <c r="U288" cm="1">
        <f t="array" ref="U288">IF(T288&gt;=MAX($D$3:$D$100),MAX($D$3:$D$100),IF(S288&lt;$D$3,$D$3,INDEX($D$3:$D$100,MATCH(S288,$D$3:$D$100)+1)))</f>
        <v>2040</v>
      </c>
      <c r="V288">
        <f t="shared" si="180"/>
        <v>4.5720000000000003E-5</v>
      </c>
      <c r="W288">
        <f t="shared" si="181"/>
        <v>4.5720000000000003E-5</v>
      </c>
      <c r="X288">
        <f t="shared" si="182"/>
        <v>4.5720000000000003E-5</v>
      </c>
      <c r="Y288" s="38">
        <f t="shared" si="183"/>
        <v>0.24117300000000003</v>
      </c>
      <c r="Z288">
        <f t="shared" si="170"/>
        <v>0</v>
      </c>
      <c r="AE288">
        <f t="shared" si="206"/>
        <v>2298</v>
      </c>
      <c r="AF288">
        <f t="shared" si="184"/>
        <v>2040</v>
      </c>
      <c r="AG288" cm="1">
        <f t="array" ref="AG288">IF(AF288&gt;=MAX($D$3:$D$100),MAX($D$3:$D$100),IF(AE288&lt;$D$3,$D$3,INDEX($D$3:$D$100,MATCH(AE288,$D$3:$D$100)+1)))</f>
        <v>2040</v>
      </c>
      <c r="AH288">
        <f t="shared" si="185"/>
        <v>4.572E-4</v>
      </c>
      <c r="AI288">
        <f t="shared" si="186"/>
        <v>4.572E-4</v>
      </c>
      <c r="AJ288">
        <f t="shared" si="187"/>
        <v>4.572E-4</v>
      </c>
      <c r="AK288" s="38">
        <f t="shared" si="188"/>
        <v>2.4117299999999999</v>
      </c>
      <c r="AL288">
        <f t="shared" si="171"/>
        <v>0</v>
      </c>
      <c r="AQ288">
        <f t="shared" si="207"/>
        <v>2298</v>
      </c>
      <c r="AR288">
        <f t="shared" si="189"/>
        <v>2040</v>
      </c>
      <c r="AS288" cm="1">
        <f t="array" ref="AS288">IF(AR288&gt;=MAX($D$3:$D$100),MAX($D$3:$D$100),IF(AQ288&lt;$D$3,$D$3,INDEX($D$3:$D$100,MATCH(AQ288,$D$3:$D$100)+1)))</f>
        <v>2040</v>
      </c>
      <c r="AT288">
        <f t="shared" si="190"/>
        <v>9.6840000000000001E-5</v>
      </c>
      <c r="AU288">
        <f t="shared" si="191"/>
        <v>9.6840000000000001E-5</v>
      </c>
      <c r="AV288">
        <f t="shared" si="192"/>
        <v>9.6840000000000001E-5</v>
      </c>
      <c r="AW288" s="38">
        <f t="shared" si="193"/>
        <v>0.51083100000000004</v>
      </c>
      <c r="AX288">
        <f t="shared" si="172"/>
        <v>0</v>
      </c>
      <c r="BA288" s="1" t="str" cm="1">
        <f t="array" ref="BA288">IF(INDEX(Utilities!288:288,$B$15 + 5)="","",INDEX(Utilities!288:288,$B$15 + 5))</f>
        <v/>
      </c>
      <c r="BC288">
        <f t="shared" si="208"/>
        <v>2298</v>
      </c>
      <c r="BD288">
        <f t="shared" si="194"/>
        <v>2040</v>
      </c>
      <c r="BE288" cm="1">
        <f t="array" ref="BE288">IF(BD288&gt;=MAX($D$3:$D$100),MAX($D$3:$D$100),IF(BC288&lt;$D$3,$D$3,INDEX($D$3:$D$100,MATCH(BC288,$D$3:$D$100)+1)))</f>
        <v>2040</v>
      </c>
      <c r="BF288">
        <f t="shared" si="195"/>
        <v>0.61919999999999997</v>
      </c>
      <c r="BG288">
        <f t="shared" si="196"/>
        <v>0.61919999999999997</v>
      </c>
      <c r="BH288">
        <f t="shared" si="197"/>
        <v>0.61919999999999997</v>
      </c>
      <c r="BI288" s="38">
        <f t="shared" si="198"/>
        <v>3266.2799999999997</v>
      </c>
      <c r="BJ288">
        <f t="shared" si="173"/>
        <v>0</v>
      </c>
      <c r="BL288" s="1" t="str" cm="1">
        <f t="array" ref="BL288">IF(INDEX(Utilities!288:288,$B$15)="","",INDEX(Utilities!288:288,$B$15))</f>
        <v/>
      </c>
      <c r="BM288" s="1" t="str" cm="1">
        <f t="array" ref="BM288">IF(INDEX(Utilities!288:288,$B$15 + 6)="","",INDEX(Utilities!288:288,$B$15 + 6))</f>
        <v/>
      </c>
      <c r="BO288">
        <f t="shared" si="209"/>
        <v>2298</v>
      </c>
      <c r="BP288">
        <f t="shared" si="199"/>
        <v>2040</v>
      </c>
      <c r="BQ288" cm="1">
        <f t="array" ref="BQ288">IF(BP288&gt;=MAX($D$3:$D$100),MAX($D$3:$D$100),IF(BO288&lt;$D$3,$D$3,INDEX($D$3:$D$100,MATCH(BO288,$D$3:$D$100)+1)))</f>
        <v>2040</v>
      </c>
      <c r="BR288">
        <f t="shared" si="200"/>
        <v>4.5396000000000001</v>
      </c>
      <c r="BS288">
        <f t="shared" si="201"/>
        <v>4.5396000000000001</v>
      </c>
      <c r="BT288">
        <f t="shared" si="202"/>
        <v>4.5396000000000001</v>
      </c>
      <c r="BU288" s="38">
        <f t="shared" si="203"/>
        <v>23946.39</v>
      </c>
      <c r="BV288">
        <f t="shared" si="174"/>
        <v>0</v>
      </c>
    </row>
    <row r="289" spans="7:74" x14ac:dyDescent="0.25">
      <c r="G289">
        <f t="shared" si="204"/>
        <v>2299</v>
      </c>
      <c r="H289">
        <f t="shared" si="175"/>
        <v>2040</v>
      </c>
      <c r="I289" cm="1">
        <f t="array" ref="I289">IF(H289&gt;=MAX($D$3:$D$100),MAX($D$3:$D$100),IF(G289&lt;$D$3,$D$3,INDEX($D$3:$D$100,MATCH(G289,$D$3:$D$100)+1)))</f>
        <v>2040</v>
      </c>
      <c r="J289">
        <f t="shared" si="176"/>
        <v>6.8040000000000003E-2</v>
      </c>
      <c r="K289">
        <f t="shared" si="177"/>
        <v>6.8040000000000003E-2</v>
      </c>
      <c r="L289">
        <f t="shared" si="178"/>
        <v>6.8040000000000003E-2</v>
      </c>
      <c r="M289" s="38">
        <f t="shared" si="168"/>
        <v>358.911</v>
      </c>
      <c r="N289">
        <f t="shared" si="169"/>
        <v>0</v>
      </c>
      <c r="P289" s="1" t="str" cm="1">
        <f t="array" ref="P289">IF(INDEX(Utilities!289:289,$B$15)="","",INDEX(Utilities!289:289,$B$15))</f>
        <v/>
      </c>
      <c r="Q289" s="1" t="str" cm="1">
        <f t="array" ref="Q289">IF(INDEX(Utilities!289:289,$B$15 + 2)="","",INDEX(Utilities!289:289,$B$15 + 2))</f>
        <v/>
      </c>
      <c r="S289">
        <f t="shared" si="205"/>
        <v>2299</v>
      </c>
      <c r="T289">
        <f t="shared" si="179"/>
        <v>2040</v>
      </c>
      <c r="U289" cm="1">
        <f t="array" ref="U289">IF(T289&gt;=MAX($D$3:$D$100),MAX($D$3:$D$100),IF(S289&lt;$D$3,$D$3,INDEX($D$3:$D$100,MATCH(S289,$D$3:$D$100)+1)))</f>
        <v>2040</v>
      </c>
      <c r="V289">
        <f t="shared" si="180"/>
        <v>4.5720000000000003E-5</v>
      </c>
      <c r="W289">
        <f t="shared" si="181"/>
        <v>4.5720000000000003E-5</v>
      </c>
      <c r="X289">
        <f t="shared" si="182"/>
        <v>4.5720000000000003E-5</v>
      </c>
      <c r="Y289" s="38">
        <f t="shared" si="183"/>
        <v>0.24117300000000003</v>
      </c>
      <c r="Z289">
        <f t="shared" si="170"/>
        <v>0</v>
      </c>
      <c r="AE289">
        <f t="shared" si="206"/>
        <v>2299</v>
      </c>
      <c r="AF289">
        <f t="shared" si="184"/>
        <v>2040</v>
      </c>
      <c r="AG289" cm="1">
        <f t="array" ref="AG289">IF(AF289&gt;=MAX($D$3:$D$100),MAX($D$3:$D$100),IF(AE289&lt;$D$3,$D$3,INDEX($D$3:$D$100,MATCH(AE289,$D$3:$D$100)+1)))</f>
        <v>2040</v>
      </c>
      <c r="AH289">
        <f t="shared" si="185"/>
        <v>4.572E-4</v>
      </c>
      <c r="AI289">
        <f t="shared" si="186"/>
        <v>4.572E-4</v>
      </c>
      <c r="AJ289">
        <f t="shared" si="187"/>
        <v>4.572E-4</v>
      </c>
      <c r="AK289" s="38">
        <f t="shared" si="188"/>
        <v>2.4117299999999999</v>
      </c>
      <c r="AL289">
        <f t="shared" si="171"/>
        <v>0</v>
      </c>
      <c r="AQ289">
        <f t="shared" si="207"/>
        <v>2299</v>
      </c>
      <c r="AR289">
        <f t="shared" si="189"/>
        <v>2040</v>
      </c>
      <c r="AS289" cm="1">
        <f t="array" ref="AS289">IF(AR289&gt;=MAX($D$3:$D$100),MAX($D$3:$D$100),IF(AQ289&lt;$D$3,$D$3,INDEX($D$3:$D$100,MATCH(AQ289,$D$3:$D$100)+1)))</f>
        <v>2040</v>
      </c>
      <c r="AT289">
        <f t="shared" si="190"/>
        <v>9.6840000000000001E-5</v>
      </c>
      <c r="AU289">
        <f t="shared" si="191"/>
        <v>9.6840000000000001E-5</v>
      </c>
      <c r="AV289">
        <f t="shared" si="192"/>
        <v>9.6840000000000001E-5</v>
      </c>
      <c r="AW289" s="38">
        <f t="shared" si="193"/>
        <v>0.51083100000000004</v>
      </c>
      <c r="AX289">
        <f t="shared" si="172"/>
        <v>0</v>
      </c>
      <c r="BA289" s="1" t="str" cm="1">
        <f t="array" ref="BA289">IF(INDEX(Utilities!289:289,$B$15 + 5)="","",INDEX(Utilities!289:289,$B$15 + 5))</f>
        <v/>
      </c>
      <c r="BC289">
        <f t="shared" si="208"/>
        <v>2299</v>
      </c>
      <c r="BD289">
        <f t="shared" si="194"/>
        <v>2040</v>
      </c>
      <c r="BE289" cm="1">
        <f t="array" ref="BE289">IF(BD289&gt;=MAX($D$3:$D$100),MAX($D$3:$D$100),IF(BC289&lt;$D$3,$D$3,INDEX($D$3:$D$100,MATCH(BC289,$D$3:$D$100)+1)))</f>
        <v>2040</v>
      </c>
      <c r="BF289">
        <f t="shared" si="195"/>
        <v>0.61919999999999997</v>
      </c>
      <c r="BG289">
        <f t="shared" si="196"/>
        <v>0.61919999999999997</v>
      </c>
      <c r="BH289">
        <f t="shared" si="197"/>
        <v>0.61919999999999997</v>
      </c>
      <c r="BI289" s="38">
        <f t="shared" si="198"/>
        <v>3266.2799999999997</v>
      </c>
      <c r="BJ289">
        <f t="shared" si="173"/>
        <v>0</v>
      </c>
      <c r="BL289" s="1" t="str" cm="1">
        <f t="array" ref="BL289">IF(INDEX(Utilities!289:289,$B$15)="","",INDEX(Utilities!289:289,$B$15))</f>
        <v/>
      </c>
      <c r="BM289" s="1" t="str" cm="1">
        <f t="array" ref="BM289">IF(INDEX(Utilities!289:289,$B$15 + 6)="","",INDEX(Utilities!289:289,$B$15 + 6))</f>
        <v/>
      </c>
      <c r="BO289">
        <f t="shared" si="209"/>
        <v>2299</v>
      </c>
      <c r="BP289">
        <f t="shared" si="199"/>
        <v>2040</v>
      </c>
      <c r="BQ289" cm="1">
        <f t="array" ref="BQ289">IF(BP289&gt;=MAX($D$3:$D$100),MAX($D$3:$D$100),IF(BO289&lt;$D$3,$D$3,INDEX($D$3:$D$100,MATCH(BO289,$D$3:$D$100)+1)))</f>
        <v>2040</v>
      </c>
      <c r="BR289">
        <f t="shared" si="200"/>
        <v>4.5396000000000001</v>
      </c>
      <c r="BS289">
        <f t="shared" si="201"/>
        <v>4.5396000000000001</v>
      </c>
      <c r="BT289">
        <f t="shared" si="202"/>
        <v>4.5396000000000001</v>
      </c>
      <c r="BU289" s="38">
        <f t="shared" si="203"/>
        <v>23946.39</v>
      </c>
      <c r="BV289">
        <f t="shared" si="174"/>
        <v>0</v>
      </c>
    </row>
    <row r="290" spans="7:74" x14ac:dyDescent="0.25">
      <c r="G290">
        <f t="shared" si="204"/>
        <v>2300</v>
      </c>
      <c r="H290">
        <f t="shared" si="175"/>
        <v>2040</v>
      </c>
      <c r="I290" cm="1">
        <f t="array" ref="I290">IF(H290&gt;=MAX($D$3:$D$100),MAX($D$3:$D$100),IF(G290&lt;$D$3,$D$3,INDEX($D$3:$D$100,MATCH(G290,$D$3:$D$100)+1)))</f>
        <v>2040</v>
      </c>
      <c r="J290">
        <f t="shared" si="176"/>
        <v>6.8040000000000003E-2</v>
      </c>
      <c r="K290">
        <f t="shared" si="177"/>
        <v>6.8040000000000003E-2</v>
      </c>
      <c r="L290">
        <f t="shared" si="178"/>
        <v>6.8040000000000003E-2</v>
      </c>
      <c r="M290" s="38">
        <f t="shared" si="168"/>
        <v>358.911</v>
      </c>
      <c r="N290">
        <f t="shared" si="169"/>
        <v>0</v>
      </c>
      <c r="P290" s="1" t="str" cm="1">
        <f t="array" ref="P290">IF(INDEX(Utilities!290:290,$B$15)="","",INDEX(Utilities!290:290,$B$15))</f>
        <v/>
      </c>
      <c r="Q290" s="1" t="str" cm="1">
        <f t="array" ref="Q290">IF(INDEX(Utilities!290:290,$B$15 + 2)="","",INDEX(Utilities!290:290,$B$15 + 2))</f>
        <v/>
      </c>
      <c r="S290">
        <f t="shared" si="205"/>
        <v>2300</v>
      </c>
      <c r="T290">
        <f t="shared" si="179"/>
        <v>2040</v>
      </c>
      <c r="U290" cm="1">
        <f t="array" ref="U290">IF(T290&gt;=MAX($D$3:$D$100),MAX($D$3:$D$100),IF(S290&lt;$D$3,$D$3,INDEX($D$3:$D$100,MATCH(S290,$D$3:$D$100)+1)))</f>
        <v>2040</v>
      </c>
      <c r="V290">
        <f t="shared" si="180"/>
        <v>4.5720000000000003E-5</v>
      </c>
      <c r="W290">
        <f t="shared" si="181"/>
        <v>4.5720000000000003E-5</v>
      </c>
      <c r="X290">
        <f t="shared" si="182"/>
        <v>4.5720000000000003E-5</v>
      </c>
      <c r="Y290" s="38">
        <f t="shared" si="183"/>
        <v>0.24117300000000003</v>
      </c>
      <c r="Z290">
        <f t="shared" si="170"/>
        <v>0</v>
      </c>
      <c r="AE290">
        <f t="shared" si="206"/>
        <v>2300</v>
      </c>
      <c r="AF290">
        <f t="shared" si="184"/>
        <v>2040</v>
      </c>
      <c r="AG290" cm="1">
        <f t="array" ref="AG290">IF(AF290&gt;=MAX($D$3:$D$100),MAX($D$3:$D$100),IF(AE290&lt;$D$3,$D$3,INDEX($D$3:$D$100,MATCH(AE290,$D$3:$D$100)+1)))</f>
        <v>2040</v>
      </c>
      <c r="AH290">
        <f t="shared" si="185"/>
        <v>4.572E-4</v>
      </c>
      <c r="AI290">
        <f t="shared" si="186"/>
        <v>4.572E-4</v>
      </c>
      <c r="AJ290">
        <f t="shared" si="187"/>
        <v>4.572E-4</v>
      </c>
      <c r="AK290" s="38">
        <f t="shared" si="188"/>
        <v>2.4117299999999999</v>
      </c>
      <c r="AL290">
        <f t="shared" si="171"/>
        <v>0</v>
      </c>
      <c r="AQ290">
        <f t="shared" si="207"/>
        <v>2300</v>
      </c>
      <c r="AR290">
        <f t="shared" si="189"/>
        <v>2040</v>
      </c>
      <c r="AS290" cm="1">
        <f t="array" ref="AS290">IF(AR290&gt;=MAX($D$3:$D$100),MAX($D$3:$D$100),IF(AQ290&lt;$D$3,$D$3,INDEX($D$3:$D$100,MATCH(AQ290,$D$3:$D$100)+1)))</f>
        <v>2040</v>
      </c>
      <c r="AT290">
        <f t="shared" si="190"/>
        <v>9.6840000000000001E-5</v>
      </c>
      <c r="AU290">
        <f t="shared" si="191"/>
        <v>9.6840000000000001E-5</v>
      </c>
      <c r="AV290">
        <f t="shared" si="192"/>
        <v>9.6840000000000001E-5</v>
      </c>
      <c r="AW290" s="38">
        <f t="shared" si="193"/>
        <v>0.51083100000000004</v>
      </c>
      <c r="AX290">
        <f t="shared" si="172"/>
        <v>0</v>
      </c>
      <c r="BA290" s="1" t="str" cm="1">
        <f t="array" ref="BA290">IF(INDEX(Utilities!290:290,$B$15 + 5)="","",INDEX(Utilities!290:290,$B$15 + 5))</f>
        <v/>
      </c>
      <c r="BC290">
        <f t="shared" si="208"/>
        <v>2300</v>
      </c>
      <c r="BD290">
        <f t="shared" si="194"/>
        <v>2040</v>
      </c>
      <c r="BE290" cm="1">
        <f t="array" ref="BE290">IF(BD290&gt;=MAX($D$3:$D$100),MAX($D$3:$D$100),IF(BC290&lt;$D$3,$D$3,INDEX($D$3:$D$100,MATCH(BC290,$D$3:$D$100)+1)))</f>
        <v>2040</v>
      </c>
      <c r="BF290">
        <f t="shared" si="195"/>
        <v>0.61919999999999997</v>
      </c>
      <c r="BG290">
        <f t="shared" si="196"/>
        <v>0.61919999999999997</v>
      </c>
      <c r="BH290">
        <f t="shared" si="197"/>
        <v>0.61919999999999997</v>
      </c>
      <c r="BI290" s="38">
        <f t="shared" si="198"/>
        <v>3266.2799999999997</v>
      </c>
      <c r="BJ290">
        <f t="shared" si="173"/>
        <v>0</v>
      </c>
      <c r="BL290" s="1" t="str" cm="1">
        <f t="array" ref="BL290">IF(INDEX(Utilities!290:290,$B$15)="","",INDEX(Utilities!290:290,$B$15))</f>
        <v/>
      </c>
      <c r="BM290" s="1" t="str" cm="1">
        <f t="array" ref="BM290">IF(INDEX(Utilities!290:290,$B$15 + 6)="","",INDEX(Utilities!290:290,$B$15 + 6))</f>
        <v/>
      </c>
      <c r="BO290">
        <f t="shared" si="209"/>
        <v>2300</v>
      </c>
      <c r="BP290">
        <f t="shared" si="199"/>
        <v>2040</v>
      </c>
      <c r="BQ290" cm="1">
        <f t="array" ref="BQ290">IF(BP290&gt;=MAX($D$3:$D$100),MAX($D$3:$D$100),IF(BO290&lt;$D$3,$D$3,INDEX($D$3:$D$100,MATCH(BO290,$D$3:$D$100)+1)))</f>
        <v>2040</v>
      </c>
      <c r="BR290">
        <f t="shared" si="200"/>
        <v>4.5396000000000001</v>
      </c>
      <c r="BS290">
        <f t="shared" si="201"/>
        <v>4.5396000000000001</v>
      </c>
      <c r="BT290">
        <f t="shared" si="202"/>
        <v>4.5396000000000001</v>
      </c>
      <c r="BU290" s="38">
        <f t="shared" si="203"/>
        <v>23946.39</v>
      </c>
      <c r="BV290">
        <f t="shared" si="174"/>
        <v>0</v>
      </c>
    </row>
    <row r="291" spans="7:74" x14ac:dyDescent="0.25">
      <c r="G291">
        <f t="shared" si="204"/>
        <v>2301</v>
      </c>
      <c r="H291">
        <f t="shared" si="175"/>
        <v>2040</v>
      </c>
      <c r="I291" cm="1">
        <f t="array" ref="I291">IF(H291&gt;=MAX($D$3:$D$100),MAX($D$3:$D$100),IF(G291&lt;$D$3,$D$3,INDEX($D$3:$D$100,MATCH(G291,$D$3:$D$100)+1)))</f>
        <v>2040</v>
      </c>
      <c r="J291">
        <f t="shared" si="176"/>
        <v>6.8040000000000003E-2</v>
      </c>
      <c r="K291">
        <f t="shared" si="177"/>
        <v>6.8040000000000003E-2</v>
      </c>
      <c r="L291">
        <f t="shared" si="178"/>
        <v>6.8040000000000003E-2</v>
      </c>
      <c r="M291" s="38">
        <f t="shared" si="168"/>
        <v>358.911</v>
      </c>
      <c r="N291">
        <f t="shared" si="169"/>
        <v>0</v>
      </c>
      <c r="P291" s="1" t="str" cm="1">
        <f t="array" ref="P291">IF(INDEX(Utilities!291:291,$B$15)="","",INDEX(Utilities!291:291,$B$15))</f>
        <v/>
      </c>
      <c r="Q291" s="1" t="str" cm="1">
        <f t="array" ref="Q291">IF(INDEX(Utilities!291:291,$B$15 + 2)="","",INDEX(Utilities!291:291,$B$15 + 2))</f>
        <v/>
      </c>
      <c r="S291">
        <f t="shared" si="205"/>
        <v>2301</v>
      </c>
      <c r="T291">
        <f t="shared" si="179"/>
        <v>2040</v>
      </c>
      <c r="U291" cm="1">
        <f t="array" ref="U291">IF(T291&gt;=MAX($D$3:$D$100),MAX($D$3:$D$100),IF(S291&lt;$D$3,$D$3,INDEX($D$3:$D$100,MATCH(S291,$D$3:$D$100)+1)))</f>
        <v>2040</v>
      </c>
      <c r="V291">
        <f t="shared" si="180"/>
        <v>4.5720000000000003E-5</v>
      </c>
      <c r="W291">
        <f t="shared" si="181"/>
        <v>4.5720000000000003E-5</v>
      </c>
      <c r="X291">
        <f t="shared" si="182"/>
        <v>4.5720000000000003E-5</v>
      </c>
      <c r="Y291" s="38">
        <f t="shared" si="183"/>
        <v>0.24117300000000003</v>
      </c>
      <c r="Z291">
        <f t="shared" si="170"/>
        <v>0</v>
      </c>
      <c r="AE291">
        <f t="shared" si="206"/>
        <v>2301</v>
      </c>
      <c r="AF291">
        <f t="shared" si="184"/>
        <v>2040</v>
      </c>
      <c r="AG291" cm="1">
        <f t="array" ref="AG291">IF(AF291&gt;=MAX($D$3:$D$100),MAX($D$3:$D$100),IF(AE291&lt;$D$3,$D$3,INDEX($D$3:$D$100,MATCH(AE291,$D$3:$D$100)+1)))</f>
        <v>2040</v>
      </c>
      <c r="AH291">
        <f t="shared" si="185"/>
        <v>4.572E-4</v>
      </c>
      <c r="AI291">
        <f t="shared" si="186"/>
        <v>4.572E-4</v>
      </c>
      <c r="AJ291">
        <f t="shared" si="187"/>
        <v>4.572E-4</v>
      </c>
      <c r="AK291" s="38">
        <f t="shared" si="188"/>
        <v>2.4117299999999999</v>
      </c>
      <c r="AL291">
        <f t="shared" si="171"/>
        <v>0</v>
      </c>
      <c r="AQ291">
        <f t="shared" si="207"/>
        <v>2301</v>
      </c>
      <c r="AR291">
        <f t="shared" si="189"/>
        <v>2040</v>
      </c>
      <c r="AS291" cm="1">
        <f t="array" ref="AS291">IF(AR291&gt;=MAX($D$3:$D$100),MAX($D$3:$D$100),IF(AQ291&lt;$D$3,$D$3,INDEX($D$3:$D$100,MATCH(AQ291,$D$3:$D$100)+1)))</f>
        <v>2040</v>
      </c>
      <c r="AT291">
        <f t="shared" si="190"/>
        <v>9.6840000000000001E-5</v>
      </c>
      <c r="AU291">
        <f t="shared" si="191"/>
        <v>9.6840000000000001E-5</v>
      </c>
      <c r="AV291">
        <f t="shared" si="192"/>
        <v>9.6840000000000001E-5</v>
      </c>
      <c r="AW291" s="38">
        <f t="shared" si="193"/>
        <v>0.51083100000000004</v>
      </c>
      <c r="AX291">
        <f t="shared" si="172"/>
        <v>0</v>
      </c>
      <c r="BA291" s="1" t="str" cm="1">
        <f t="array" ref="BA291">IF(INDEX(Utilities!291:291,$B$15 + 5)="","",INDEX(Utilities!291:291,$B$15 + 5))</f>
        <v/>
      </c>
      <c r="BC291">
        <f t="shared" si="208"/>
        <v>2301</v>
      </c>
      <c r="BD291">
        <f t="shared" si="194"/>
        <v>2040</v>
      </c>
      <c r="BE291" cm="1">
        <f t="array" ref="BE291">IF(BD291&gt;=MAX($D$3:$D$100),MAX($D$3:$D$100),IF(BC291&lt;$D$3,$D$3,INDEX($D$3:$D$100,MATCH(BC291,$D$3:$D$100)+1)))</f>
        <v>2040</v>
      </c>
      <c r="BF291">
        <f t="shared" si="195"/>
        <v>0.61919999999999997</v>
      </c>
      <c r="BG291">
        <f t="shared" si="196"/>
        <v>0.61919999999999997</v>
      </c>
      <c r="BH291">
        <f t="shared" si="197"/>
        <v>0.61919999999999997</v>
      </c>
      <c r="BI291" s="38">
        <f t="shared" si="198"/>
        <v>3266.2799999999997</v>
      </c>
      <c r="BJ291">
        <f t="shared" si="173"/>
        <v>0</v>
      </c>
      <c r="BL291" s="1" t="str" cm="1">
        <f t="array" ref="BL291">IF(INDEX(Utilities!291:291,$B$15)="","",INDEX(Utilities!291:291,$B$15))</f>
        <v/>
      </c>
      <c r="BM291" s="1" t="str" cm="1">
        <f t="array" ref="BM291">IF(INDEX(Utilities!291:291,$B$15 + 6)="","",INDEX(Utilities!291:291,$B$15 + 6))</f>
        <v/>
      </c>
      <c r="BO291">
        <f t="shared" si="209"/>
        <v>2301</v>
      </c>
      <c r="BP291">
        <f t="shared" si="199"/>
        <v>2040</v>
      </c>
      <c r="BQ291" cm="1">
        <f t="array" ref="BQ291">IF(BP291&gt;=MAX($D$3:$D$100),MAX($D$3:$D$100),IF(BO291&lt;$D$3,$D$3,INDEX($D$3:$D$100,MATCH(BO291,$D$3:$D$100)+1)))</f>
        <v>2040</v>
      </c>
      <c r="BR291">
        <f t="shared" si="200"/>
        <v>4.5396000000000001</v>
      </c>
      <c r="BS291">
        <f t="shared" si="201"/>
        <v>4.5396000000000001</v>
      </c>
      <c r="BT291">
        <f t="shared" si="202"/>
        <v>4.5396000000000001</v>
      </c>
      <c r="BU291" s="38">
        <f t="shared" si="203"/>
        <v>23946.39</v>
      </c>
      <c r="BV291">
        <f t="shared" si="174"/>
        <v>0</v>
      </c>
    </row>
    <row r="292" spans="7:74" x14ac:dyDescent="0.25">
      <c r="G292">
        <f t="shared" si="204"/>
        <v>2302</v>
      </c>
      <c r="H292">
        <f t="shared" si="175"/>
        <v>2040</v>
      </c>
      <c r="I292" cm="1">
        <f t="array" ref="I292">IF(H292&gt;=MAX($D$3:$D$100),MAX($D$3:$D$100),IF(G292&lt;$D$3,$D$3,INDEX($D$3:$D$100,MATCH(G292,$D$3:$D$100)+1)))</f>
        <v>2040</v>
      </c>
      <c r="J292">
        <f t="shared" si="176"/>
        <v>6.8040000000000003E-2</v>
      </c>
      <c r="K292">
        <f t="shared" si="177"/>
        <v>6.8040000000000003E-2</v>
      </c>
      <c r="L292">
        <f t="shared" si="178"/>
        <v>6.8040000000000003E-2</v>
      </c>
      <c r="M292" s="38">
        <f t="shared" si="168"/>
        <v>358.911</v>
      </c>
      <c r="N292">
        <f t="shared" si="169"/>
        <v>0</v>
      </c>
      <c r="P292" s="1" t="str" cm="1">
        <f t="array" ref="P292">IF(INDEX(Utilities!292:292,$B$15)="","",INDEX(Utilities!292:292,$B$15))</f>
        <v/>
      </c>
      <c r="Q292" s="1" t="str" cm="1">
        <f t="array" ref="Q292">IF(INDEX(Utilities!292:292,$B$15 + 2)="","",INDEX(Utilities!292:292,$B$15 + 2))</f>
        <v/>
      </c>
      <c r="S292">
        <f t="shared" si="205"/>
        <v>2302</v>
      </c>
      <c r="T292">
        <f t="shared" si="179"/>
        <v>2040</v>
      </c>
      <c r="U292" cm="1">
        <f t="array" ref="U292">IF(T292&gt;=MAX($D$3:$D$100),MAX($D$3:$D$100),IF(S292&lt;$D$3,$D$3,INDEX($D$3:$D$100,MATCH(S292,$D$3:$D$100)+1)))</f>
        <v>2040</v>
      </c>
      <c r="V292">
        <f t="shared" si="180"/>
        <v>4.5720000000000003E-5</v>
      </c>
      <c r="W292">
        <f t="shared" si="181"/>
        <v>4.5720000000000003E-5</v>
      </c>
      <c r="X292">
        <f t="shared" si="182"/>
        <v>4.5720000000000003E-5</v>
      </c>
      <c r="Y292" s="38">
        <f t="shared" si="183"/>
        <v>0.24117300000000003</v>
      </c>
      <c r="Z292">
        <f t="shared" si="170"/>
        <v>0</v>
      </c>
      <c r="AE292">
        <f t="shared" si="206"/>
        <v>2302</v>
      </c>
      <c r="AF292">
        <f t="shared" si="184"/>
        <v>2040</v>
      </c>
      <c r="AG292" cm="1">
        <f t="array" ref="AG292">IF(AF292&gt;=MAX($D$3:$D$100),MAX($D$3:$D$100),IF(AE292&lt;$D$3,$D$3,INDEX($D$3:$D$100,MATCH(AE292,$D$3:$D$100)+1)))</f>
        <v>2040</v>
      </c>
      <c r="AH292">
        <f t="shared" si="185"/>
        <v>4.572E-4</v>
      </c>
      <c r="AI292">
        <f t="shared" si="186"/>
        <v>4.572E-4</v>
      </c>
      <c r="AJ292">
        <f t="shared" si="187"/>
        <v>4.572E-4</v>
      </c>
      <c r="AK292" s="38">
        <f t="shared" si="188"/>
        <v>2.4117299999999999</v>
      </c>
      <c r="AL292">
        <f t="shared" si="171"/>
        <v>0</v>
      </c>
      <c r="AQ292">
        <f t="shared" si="207"/>
        <v>2302</v>
      </c>
      <c r="AR292">
        <f t="shared" si="189"/>
        <v>2040</v>
      </c>
      <c r="AS292" cm="1">
        <f t="array" ref="AS292">IF(AR292&gt;=MAX($D$3:$D$100),MAX($D$3:$D$100),IF(AQ292&lt;$D$3,$D$3,INDEX($D$3:$D$100,MATCH(AQ292,$D$3:$D$100)+1)))</f>
        <v>2040</v>
      </c>
      <c r="AT292">
        <f t="shared" si="190"/>
        <v>9.6840000000000001E-5</v>
      </c>
      <c r="AU292">
        <f t="shared" si="191"/>
        <v>9.6840000000000001E-5</v>
      </c>
      <c r="AV292">
        <f t="shared" si="192"/>
        <v>9.6840000000000001E-5</v>
      </c>
      <c r="AW292" s="38">
        <f t="shared" si="193"/>
        <v>0.51083100000000004</v>
      </c>
      <c r="AX292">
        <f t="shared" si="172"/>
        <v>0</v>
      </c>
      <c r="BA292" s="1" t="str" cm="1">
        <f t="array" ref="BA292">IF(INDEX(Utilities!292:292,$B$15 + 5)="","",INDEX(Utilities!292:292,$B$15 + 5))</f>
        <v/>
      </c>
      <c r="BC292">
        <f t="shared" si="208"/>
        <v>2302</v>
      </c>
      <c r="BD292">
        <f t="shared" si="194"/>
        <v>2040</v>
      </c>
      <c r="BE292" cm="1">
        <f t="array" ref="BE292">IF(BD292&gt;=MAX($D$3:$D$100),MAX($D$3:$D$100),IF(BC292&lt;$D$3,$D$3,INDEX($D$3:$D$100,MATCH(BC292,$D$3:$D$100)+1)))</f>
        <v>2040</v>
      </c>
      <c r="BF292">
        <f t="shared" si="195"/>
        <v>0.61919999999999997</v>
      </c>
      <c r="BG292">
        <f t="shared" si="196"/>
        <v>0.61919999999999997</v>
      </c>
      <c r="BH292">
        <f t="shared" si="197"/>
        <v>0.61919999999999997</v>
      </c>
      <c r="BI292" s="38">
        <f t="shared" si="198"/>
        <v>3266.2799999999997</v>
      </c>
      <c r="BJ292">
        <f t="shared" si="173"/>
        <v>0</v>
      </c>
      <c r="BL292" s="1" t="str" cm="1">
        <f t="array" ref="BL292">IF(INDEX(Utilities!292:292,$B$15)="","",INDEX(Utilities!292:292,$B$15))</f>
        <v/>
      </c>
      <c r="BM292" s="1" t="str" cm="1">
        <f t="array" ref="BM292">IF(INDEX(Utilities!292:292,$B$15 + 6)="","",INDEX(Utilities!292:292,$B$15 + 6))</f>
        <v/>
      </c>
      <c r="BO292">
        <f t="shared" si="209"/>
        <v>2302</v>
      </c>
      <c r="BP292">
        <f t="shared" si="199"/>
        <v>2040</v>
      </c>
      <c r="BQ292" cm="1">
        <f t="array" ref="BQ292">IF(BP292&gt;=MAX($D$3:$D$100),MAX($D$3:$D$100),IF(BO292&lt;$D$3,$D$3,INDEX($D$3:$D$100,MATCH(BO292,$D$3:$D$100)+1)))</f>
        <v>2040</v>
      </c>
      <c r="BR292">
        <f t="shared" si="200"/>
        <v>4.5396000000000001</v>
      </c>
      <c r="BS292">
        <f t="shared" si="201"/>
        <v>4.5396000000000001</v>
      </c>
      <c r="BT292">
        <f t="shared" si="202"/>
        <v>4.5396000000000001</v>
      </c>
      <c r="BU292" s="38">
        <f t="shared" si="203"/>
        <v>23946.39</v>
      </c>
      <c r="BV292">
        <f t="shared" si="174"/>
        <v>0</v>
      </c>
    </row>
    <row r="293" spans="7:74" x14ac:dyDescent="0.25">
      <c r="G293">
        <f t="shared" si="204"/>
        <v>2303</v>
      </c>
      <c r="H293">
        <f t="shared" si="175"/>
        <v>2040</v>
      </c>
      <c r="I293" cm="1">
        <f t="array" ref="I293">IF(H293&gt;=MAX($D$3:$D$100),MAX($D$3:$D$100),IF(G293&lt;$D$3,$D$3,INDEX($D$3:$D$100,MATCH(G293,$D$3:$D$100)+1)))</f>
        <v>2040</v>
      </c>
      <c r="J293">
        <f t="shared" si="176"/>
        <v>6.8040000000000003E-2</v>
      </c>
      <c r="K293">
        <f t="shared" si="177"/>
        <v>6.8040000000000003E-2</v>
      </c>
      <c r="L293">
        <f t="shared" si="178"/>
        <v>6.8040000000000003E-2</v>
      </c>
      <c r="M293" s="38">
        <f t="shared" si="168"/>
        <v>358.911</v>
      </c>
      <c r="N293">
        <f t="shared" si="169"/>
        <v>0</v>
      </c>
      <c r="P293" s="1" t="str" cm="1">
        <f t="array" ref="P293">IF(INDEX(Utilities!293:293,$B$15)="","",INDEX(Utilities!293:293,$B$15))</f>
        <v/>
      </c>
      <c r="Q293" s="1" t="str" cm="1">
        <f t="array" ref="Q293">IF(INDEX(Utilities!293:293,$B$15 + 2)="","",INDEX(Utilities!293:293,$B$15 + 2))</f>
        <v/>
      </c>
      <c r="S293">
        <f t="shared" si="205"/>
        <v>2303</v>
      </c>
      <c r="T293">
        <f t="shared" si="179"/>
        <v>2040</v>
      </c>
      <c r="U293" cm="1">
        <f t="array" ref="U293">IF(T293&gt;=MAX($D$3:$D$100),MAX($D$3:$D$100),IF(S293&lt;$D$3,$D$3,INDEX($D$3:$D$100,MATCH(S293,$D$3:$D$100)+1)))</f>
        <v>2040</v>
      </c>
      <c r="V293">
        <f t="shared" si="180"/>
        <v>4.5720000000000003E-5</v>
      </c>
      <c r="W293">
        <f t="shared" si="181"/>
        <v>4.5720000000000003E-5</v>
      </c>
      <c r="X293">
        <f t="shared" si="182"/>
        <v>4.5720000000000003E-5</v>
      </c>
      <c r="Y293" s="38">
        <f t="shared" si="183"/>
        <v>0.24117300000000003</v>
      </c>
      <c r="Z293">
        <f t="shared" si="170"/>
        <v>0</v>
      </c>
      <c r="AE293">
        <f t="shared" si="206"/>
        <v>2303</v>
      </c>
      <c r="AF293">
        <f t="shared" si="184"/>
        <v>2040</v>
      </c>
      <c r="AG293" cm="1">
        <f t="array" ref="AG293">IF(AF293&gt;=MAX($D$3:$D$100),MAX($D$3:$D$100),IF(AE293&lt;$D$3,$D$3,INDEX($D$3:$D$100,MATCH(AE293,$D$3:$D$100)+1)))</f>
        <v>2040</v>
      </c>
      <c r="AH293">
        <f t="shared" si="185"/>
        <v>4.572E-4</v>
      </c>
      <c r="AI293">
        <f t="shared" si="186"/>
        <v>4.572E-4</v>
      </c>
      <c r="AJ293">
        <f t="shared" si="187"/>
        <v>4.572E-4</v>
      </c>
      <c r="AK293" s="38">
        <f t="shared" si="188"/>
        <v>2.4117299999999999</v>
      </c>
      <c r="AL293">
        <f t="shared" si="171"/>
        <v>0</v>
      </c>
      <c r="AQ293">
        <f t="shared" si="207"/>
        <v>2303</v>
      </c>
      <c r="AR293">
        <f t="shared" si="189"/>
        <v>2040</v>
      </c>
      <c r="AS293" cm="1">
        <f t="array" ref="AS293">IF(AR293&gt;=MAX($D$3:$D$100),MAX($D$3:$D$100),IF(AQ293&lt;$D$3,$D$3,INDEX($D$3:$D$100,MATCH(AQ293,$D$3:$D$100)+1)))</f>
        <v>2040</v>
      </c>
      <c r="AT293">
        <f t="shared" si="190"/>
        <v>9.6840000000000001E-5</v>
      </c>
      <c r="AU293">
        <f t="shared" si="191"/>
        <v>9.6840000000000001E-5</v>
      </c>
      <c r="AV293">
        <f t="shared" si="192"/>
        <v>9.6840000000000001E-5</v>
      </c>
      <c r="AW293" s="38">
        <f t="shared" si="193"/>
        <v>0.51083100000000004</v>
      </c>
      <c r="AX293">
        <f t="shared" si="172"/>
        <v>0</v>
      </c>
      <c r="BA293" s="1" t="str" cm="1">
        <f t="array" ref="BA293">IF(INDEX(Utilities!293:293,$B$15 + 5)="","",INDEX(Utilities!293:293,$B$15 + 5))</f>
        <v/>
      </c>
      <c r="BC293">
        <f t="shared" si="208"/>
        <v>2303</v>
      </c>
      <c r="BD293">
        <f t="shared" si="194"/>
        <v>2040</v>
      </c>
      <c r="BE293" cm="1">
        <f t="array" ref="BE293">IF(BD293&gt;=MAX($D$3:$D$100),MAX($D$3:$D$100),IF(BC293&lt;$D$3,$D$3,INDEX($D$3:$D$100,MATCH(BC293,$D$3:$D$100)+1)))</f>
        <v>2040</v>
      </c>
      <c r="BF293">
        <f t="shared" si="195"/>
        <v>0.61919999999999997</v>
      </c>
      <c r="BG293">
        <f t="shared" si="196"/>
        <v>0.61919999999999997</v>
      </c>
      <c r="BH293">
        <f t="shared" si="197"/>
        <v>0.61919999999999997</v>
      </c>
      <c r="BI293" s="38">
        <f t="shared" si="198"/>
        <v>3266.2799999999997</v>
      </c>
      <c r="BJ293">
        <f t="shared" si="173"/>
        <v>0</v>
      </c>
      <c r="BL293" s="1" t="str" cm="1">
        <f t="array" ref="BL293">IF(INDEX(Utilities!293:293,$B$15)="","",INDEX(Utilities!293:293,$B$15))</f>
        <v/>
      </c>
      <c r="BM293" s="1" t="str" cm="1">
        <f t="array" ref="BM293">IF(INDEX(Utilities!293:293,$B$15 + 6)="","",INDEX(Utilities!293:293,$B$15 + 6))</f>
        <v/>
      </c>
      <c r="BO293">
        <f t="shared" si="209"/>
        <v>2303</v>
      </c>
      <c r="BP293">
        <f t="shared" si="199"/>
        <v>2040</v>
      </c>
      <c r="BQ293" cm="1">
        <f t="array" ref="BQ293">IF(BP293&gt;=MAX($D$3:$D$100),MAX($D$3:$D$100),IF(BO293&lt;$D$3,$D$3,INDEX($D$3:$D$100,MATCH(BO293,$D$3:$D$100)+1)))</f>
        <v>2040</v>
      </c>
      <c r="BR293">
        <f t="shared" si="200"/>
        <v>4.5396000000000001</v>
      </c>
      <c r="BS293">
        <f t="shared" si="201"/>
        <v>4.5396000000000001</v>
      </c>
      <c r="BT293">
        <f t="shared" si="202"/>
        <v>4.5396000000000001</v>
      </c>
      <c r="BU293" s="38">
        <f t="shared" si="203"/>
        <v>23946.39</v>
      </c>
      <c r="BV293">
        <f t="shared" si="174"/>
        <v>0</v>
      </c>
    </row>
    <row r="294" spans="7:74" x14ac:dyDescent="0.25">
      <c r="G294">
        <f t="shared" si="204"/>
        <v>2304</v>
      </c>
      <c r="H294">
        <f t="shared" si="175"/>
        <v>2040</v>
      </c>
      <c r="I294" cm="1">
        <f t="array" ref="I294">IF(H294&gt;=MAX($D$3:$D$100),MAX($D$3:$D$100),IF(G294&lt;$D$3,$D$3,INDEX($D$3:$D$100,MATCH(G294,$D$3:$D$100)+1)))</f>
        <v>2040</v>
      </c>
      <c r="J294">
        <f t="shared" si="176"/>
        <v>6.8040000000000003E-2</v>
      </c>
      <c r="K294">
        <f t="shared" si="177"/>
        <v>6.8040000000000003E-2</v>
      </c>
      <c r="L294">
        <f t="shared" si="178"/>
        <v>6.8040000000000003E-2</v>
      </c>
      <c r="M294" s="38">
        <f t="shared" si="168"/>
        <v>358.911</v>
      </c>
      <c r="N294">
        <f t="shared" si="169"/>
        <v>0</v>
      </c>
      <c r="P294" s="1" t="str" cm="1">
        <f t="array" ref="P294">IF(INDEX(Utilities!294:294,$B$15)="","",INDEX(Utilities!294:294,$B$15))</f>
        <v/>
      </c>
      <c r="Q294" s="1" t="str" cm="1">
        <f t="array" ref="Q294">IF(INDEX(Utilities!294:294,$B$15 + 2)="","",INDEX(Utilities!294:294,$B$15 + 2))</f>
        <v/>
      </c>
      <c r="S294">
        <f t="shared" si="205"/>
        <v>2304</v>
      </c>
      <c r="T294">
        <f t="shared" si="179"/>
        <v>2040</v>
      </c>
      <c r="U294" cm="1">
        <f t="array" ref="U294">IF(T294&gt;=MAX($D$3:$D$100),MAX($D$3:$D$100),IF(S294&lt;$D$3,$D$3,INDEX($D$3:$D$100,MATCH(S294,$D$3:$D$100)+1)))</f>
        <v>2040</v>
      </c>
      <c r="V294">
        <f t="shared" si="180"/>
        <v>4.5720000000000003E-5</v>
      </c>
      <c r="W294">
        <f t="shared" si="181"/>
        <v>4.5720000000000003E-5</v>
      </c>
      <c r="X294">
        <f t="shared" si="182"/>
        <v>4.5720000000000003E-5</v>
      </c>
      <c r="Y294" s="38">
        <f t="shared" si="183"/>
        <v>0.24117300000000003</v>
      </c>
      <c r="Z294">
        <f t="shared" si="170"/>
        <v>0</v>
      </c>
      <c r="AE294">
        <f t="shared" si="206"/>
        <v>2304</v>
      </c>
      <c r="AF294">
        <f t="shared" si="184"/>
        <v>2040</v>
      </c>
      <c r="AG294" cm="1">
        <f t="array" ref="AG294">IF(AF294&gt;=MAX($D$3:$D$100),MAX($D$3:$D$100),IF(AE294&lt;$D$3,$D$3,INDEX($D$3:$D$100,MATCH(AE294,$D$3:$D$100)+1)))</f>
        <v>2040</v>
      </c>
      <c r="AH294">
        <f t="shared" si="185"/>
        <v>4.572E-4</v>
      </c>
      <c r="AI294">
        <f t="shared" si="186"/>
        <v>4.572E-4</v>
      </c>
      <c r="AJ294">
        <f t="shared" si="187"/>
        <v>4.572E-4</v>
      </c>
      <c r="AK294" s="38">
        <f t="shared" si="188"/>
        <v>2.4117299999999999</v>
      </c>
      <c r="AL294">
        <f t="shared" si="171"/>
        <v>0</v>
      </c>
      <c r="AQ294">
        <f t="shared" si="207"/>
        <v>2304</v>
      </c>
      <c r="AR294">
        <f t="shared" si="189"/>
        <v>2040</v>
      </c>
      <c r="AS294" cm="1">
        <f t="array" ref="AS294">IF(AR294&gt;=MAX($D$3:$D$100),MAX($D$3:$D$100),IF(AQ294&lt;$D$3,$D$3,INDEX($D$3:$D$100,MATCH(AQ294,$D$3:$D$100)+1)))</f>
        <v>2040</v>
      </c>
      <c r="AT294">
        <f t="shared" si="190"/>
        <v>9.6840000000000001E-5</v>
      </c>
      <c r="AU294">
        <f t="shared" si="191"/>
        <v>9.6840000000000001E-5</v>
      </c>
      <c r="AV294">
        <f t="shared" si="192"/>
        <v>9.6840000000000001E-5</v>
      </c>
      <c r="AW294" s="38">
        <f t="shared" si="193"/>
        <v>0.51083100000000004</v>
      </c>
      <c r="AX294">
        <f t="shared" si="172"/>
        <v>0</v>
      </c>
      <c r="BA294" s="1" t="str" cm="1">
        <f t="array" ref="BA294">IF(INDEX(Utilities!294:294,$B$15 + 5)="","",INDEX(Utilities!294:294,$B$15 + 5))</f>
        <v/>
      </c>
      <c r="BC294">
        <f t="shared" si="208"/>
        <v>2304</v>
      </c>
      <c r="BD294">
        <f t="shared" si="194"/>
        <v>2040</v>
      </c>
      <c r="BE294" cm="1">
        <f t="array" ref="BE294">IF(BD294&gt;=MAX($D$3:$D$100),MAX($D$3:$D$100),IF(BC294&lt;$D$3,$D$3,INDEX($D$3:$D$100,MATCH(BC294,$D$3:$D$100)+1)))</f>
        <v>2040</v>
      </c>
      <c r="BF294">
        <f t="shared" si="195"/>
        <v>0.61919999999999997</v>
      </c>
      <c r="BG294">
        <f t="shared" si="196"/>
        <v>0.61919999999999997</v>
      </c>
      <c r="BH294">
        <f t="shared" si="197"/>
        <v>0.61919999999999997</v>
      </c>
      <c r="BI294" s="38">
        <f t="shared" si="198"/>
        <v>3266.2799999999997</v>
      </c>
      <c r="BJ294">
        <f t="shared" si="173"/>
        <v>0</v>
      </c>
      <c r="BL294" s="1" t="str" cm="1">
        <f t="array" ref="BL294">IF(INDEX(Utilities!294:294,$B$15)="","",INDEX(Utilities!294:294,$B$15))</f>
        <v/>
      </c>
      <c r="BM294" s="1" t="str" cm="1">
        <f t="array" ref="BM294">IF(INDEX(Utilities!294:294,$B$15 + 6)="","",INDEX(Utilities!294:294,$B$15 + 6))</f>
        <v/>
      </c>
      <c r="BO294">
        <f t="shared" si="209"/>
        <v>2304</v>
      </c>
      <c r="BP294">
        <f t="shared" si="199"/>
        <v>2040</v>
      </c>
      <c r="BQ294" cm="1">
        <f t="array" ref="BQ294">IF(BP294&gt;=MAX($D$3:$D$100),MAX($D$3:$D$100),IF(BO294&lt;$D$3,$D$3,INDEX($D$3:$D$100,MATCH(BO294,$D$3:$D$100)+1)))</f>
        <v>2040</v>
      </c>
      <c r="BR294">
        <f t="shared" si="200"/>
        <v>4.5396000000000001</v>
      </c>
      <c r="BS294">
        <f t="shared" si="201"/>
        <v>4.5396000000000001</v>
      </c>
      <c r="BT294">
        <f t="shared" si="202"/>
        <v>4.5396000000000001</v>
      </c>
      <c r="BU294" s="38">
        <f t="shared" si="203"/>
        <v>23946.39</v>
      </c>
      <c r="BV294">
        <f t="shared" si="174"/>
        <v>0</v>
      </c>
    </row>
    <row r="295" spans="7:74" x14ac:dyDescent="0.25">
      <c r="G295">
        <f t="shared" si="204"/>
        <v>2305</v>
      </c>
      <c r="H295">
        <f t="shared" si="175"/>
        <v>2040</v>
      </c>
      <c r="I295" cm="1">
        <f t="array" ref="I295">IF(H295&gt;=MAX($D$3:$D$100),MAX($D$3:$D$100),IF(G295&lt;$D$3,$D$3,INDEX($D$3:$D$100,MATCH(G295,$D$3:$D$100)+1)))</f>
        <v>2040</v>
      </c>
      <c r="J295">
        <f t="shared" si="176"/>
        <v>6.8040000000000003E-2</v>
      </c>
      <c r="K295">
        <f t="shared" si="177"/>
        <v>6.8040000000000003E-2</v>
      </c>
      <c r="L295">
        <f t="shared" si="178"/>
        <v>6.8040000000000003E-2</v>
      </c>
      <c r="M295" s="38">
        <f t="shared" si="168"/>
        <v>358.911</v>
      </c>
      <c r="N295">
        <f t="shared" si="169"/>
        <v>0</v>
      </c>
      <c r="P295" s="1" t="str" cm="1">
        <f t="array" ref="P295">IF(INDEX(Utilities!295:295,$B$15)="","",INDEX(Utilities!295:295,$B$15))</f>
        <v/>
      </c>
      <c r="Q295" s="1" t="str" cm="1">
        <f t="array" ref="Q295">IF(INDEX(Utilities!295:295,$B$15 + 2)="","",INDEX(Utilities!295:295,$B$15 + 2))</f>
        <v/>
      </c>
      <c r="S295">
        <f t="shared" si="205"/>
        <v>2305</v>
      </c>
      <c r="T295">
        <f t="shared" si="179"/>
        <v>2040</v>
      </c>
      <c r="U295" cm="1">
        <f t="array" ref="U295">IF(T295&gt;=MAX($D$3:$D$100),MAX($D$3:$D$100),IF(S295&lt;$D$3,$D$3,INDEX($D$3:$D$100,MATCH(S295,$D$3:$D$100)+1)))</f>
        <v>2040</v>
      </c>
      <c r="V295">
        <f t="shared" si="180"/>
        <v>4.5720000000000003E-5</v>
      </c>
      <c r="W295">
        <f t="shared" si="181"/>
        <v>4.5720000000000003E-5</v>
      </c>
      <c r="X295">
        <f t="shared" si="182"/>
        <v>4.5720000000000003E-5</v>
      </c>
      <c r="Y295" s="38">
        <f t="shared" si="183"/>
        <v>0.24117300000000003</v>
      </c>
      <c r="Z295">
        <f t="shared" si="170"/>
        <v>0</v>
      </c>
      <c r="AE295">
        <f t="shared" si="206"/>
        <v>2305</v>
      </c>
      <c r="AF295">
        <f t="shared" si="184"/>
        <v>2040</v>
      </c>
      <c r="AG295" cm="1">
        <f t="array" ref="AG295">IF(AF295&gt;=MAX($D$3:$D$100),MAX($D$3:$D$100),IF(AE295&lt;$D$3,$D$3,INDEX($D$3:$D$100,MATCH(AE295,$D$3:$D$100)+1)))</f>
        <v>2040</v>
      </c>
      <c r="AH295">
        <f t="shared" si="185"/>
        <v>4.572E-4</v>
      </c>
      <c r="AI295">
        <f t="shared" si="186"/>
        <v>4.572E-4</v>
      </c>
      <c r="AJ295">
        <f t="shared" si="187"/>
        <v>4.572E-4</v>
      </c>
      <c r="AK295" s="38">
        <f t="shared" si="188"/>
        <v>2.4117299999999999</v>
      </c>
      <c r="AL295">
        <f t="shared" si="171"/>
        <v>0</v>
      </c>
      <c r="AQ295">
        <f t="shared" si="207"/>
        <v>2305</v>
      </c>
      <c r="AR295">
        <f t="shared" si="189"/>
        <v>2040</v>
      </c>
      <c r="AS295" cm="1">
        <f t="array" ref="AS295">IF(AR295&gt;=MAX($D$3:$D$100),MAX($D$3:$D$100),IF(AQ295&lt;$D$3,$D$3,INDEX($D$3:$D$100,MATCH(AQ295,$D$3:$D$100)+1)))</f>
        <v>2040</v>
      </c>
      <c r="AT295">
        <f t="shared" si="190"/>
        <v>9.6840000000000001E-5</v>
      </c>
      <c r="AU295">
        <f t="shared" si="191"/>
        <v>9.6840000000000001E-5</v>
      </c>
      <c r="AV295">
        <f t="shared" si="192"/>
        <v>9.6840000000000001E-5</v>
      </c>
      <c r="AW295" s="38">
        <f t="shared" si="193"/>
        <v>0.51083100000000004</v>
      </c>
      <c r="AX295">
        <f t="shared" si="172"/>
        <v>0</v>
      </c>
      <c r="BA295" s="1" t="str" cm="1">
        <f t="array" ref="BA295">IF(INDEX(Utilities!295:295,$B$15 + 5)="","",INDEX(Utilities!295:295,$B$15 + 5))</f>
        <v/>
      </c>
      <c r="BC295">
        <f t="shared" si="208"/>
        <v>2305</v>
      </c>
      <c r="BD295">
        <f t="shared" si="194"/>
        <v>2040</v>
      </c>
      <c r="BE295" cm="1">
        <f t="array" ref="BE295">IF(BD295&gt;=MAX($D$3:$D$100),MAX($D$3:$D$100),IF(BC295&lt;$D$3,$D$3,INDEX($D$3:$D$100,MATCH(BC295,$D$3:$D$100)+1)))</f>
        <v>2040</v>
      </c>
      <c r="BF295">
        <f t="shared" si="195"/>
        <v>0.61919999999999997</v>
      </c>
      <c r="BG295">
        <f t="shared" si="196"/>
        <v>0.61919999999999997</v>
      </c>
      <c r="BH295">
        <f t="shared" si="197"/>
        <v>0.61919999999999997</v>
      </c>
      <c r="BI295" s="38">
        <f t="shared" si="198"/>
        <v>3266.2799999999997</v>
      </c>
      <c r="BJ295">
        <f t="shared" si="173"/>
        <v>0</v>
      </c>
      <c r="BL295" s="1" t="str" cm="1">
        <f t="array" ref="BL295">IF(INDEX(Utilities!295:295,$B$15)="","",INDEX(Utilities!295:295,$B$15))</f>
        <v/>
      </c>
      <c r="BM295" s="1" t="str" cm="1">
        <f t="array" ref="BM295">IF(INDEX(Utilities!295:295,$B$15 + 6)="","",INDEX(Utilities!295:295,$B$15 + 6))</f>
        <v/>
      </c>
      <c r="BO295">
        <f t="shared" si="209"/>
        <v>2305</v>
      </c>
      <c r="BP295">
        <f t="shared" si="199"/>
        <v>2040</v>
      </c>
      <c r="BQ295" cm="1">
        <f t="array" ref="BQ295">IF(BP295&gt;=MAX($D$3:$D$100),MAX($D$3:$D$100),IF(BO295&lt;$D$3,$D$3,INDEX($D$3:$D$100,MATCH(BO295,$D$3:$D$100)+1)))</f>
        <v>2040</v>
      </c>
      <c r="BR295">
        <f t="shared" si="200"/>
        <v>4.5396000000000001</v>
      </c>
      <c r="BS295">
        <f t="shared" si="201"/>
        <v>4.5396000000000001</v>
      </c>
      <c r="BT295">
        <f t="shared" si="202"/>
        <v>4.5396000000000001</v>
      </c>
      <c r="BU295" s="38">
        <f t="shared" si="203"/>
        <v>23946.39</v>
      </c>
      <c r="BV295">
        <f t="shared" si="174"/>
        <v>0</v>
      </c>
    </row>
    <row r="296" spans="7:74" x14ac:dyDescent="0.25">
      <c r="G296">
        <f t="shared" si="204"/>
        <v>2306</v>
      </c>
      <c r="H296">
        <f t="shared" si="175"/>
        <v>2040</v>
      </c>
      <c r="I296" cm="1">
        <f t="array" ref="I296">IF(H296&gt;=MAX($D$3:$D$100),MAX($D$3:$D$100),IF(G296&lt;$D$3,$D$3,INDEX($D$3:$D$100,MATCH(G296,$D$3:$D$100)+1)))</f>
        <v>2040</v>
      </c>
      <c r="J296">
        <f t="shared" si="176"/>
        <v>6.8040000000000003E-2</v>
      </c>
      <c r="K296">
        <f t="shared" si="177"/>
        <v>6.8040000000000003E-2</v>
      </c>
      <c r="L296">
        <f t="shared" si="178"/>
        <v>6.8040000000000003E-2</v>
      </c>
      <c r="M296" s="38">
        <f t="shared" si="168"/>
        <v>358.911</v>
      </c>
      <c r="N296">
        <f t="shared" si="169"/>
        <v>0</v>
      </c>
      <c r="P296" s="1" t="str" cm="1">
        <f t="array" ref="P296">IF(INDEX(Utilities!296:296,$B$15)="","",INDEX(Utilities!296:296,$B$15))</f>
        <v/>
      </c>
      <c r="Q296" s="1" t="str" cm="1">
        <f t="array" ref="Q296">IF(INDEX(Utilities!296:296,$B$15 + 2)="","",INDEX(Utilities!296:296,$B$15 + 2))</f>
        <v/>
      </c>
      <c r="S296">
        <f t="shared" si="205"/>
        <v>2306</v>
      </c>
      <c r="T296">
        <f t="shared" si="179"/>
        <v>2040</v>
      </c>
      <c r="U296" cm="1">
        <f t="array" ref="U296">IF(T296&gt;=MAX($D$3:$D$100),MAX($D$3:$D$100),IF(S296&lt;$D$3,$D$3,INDEX($D$3:$D$100,MATCH(S296,$D$3:$D$100)+1)))</f>
        <v>2040</v>
      </c>
      <c r="V296">
        <f t="shared" si="180"/>
        <v>4.5720000000000003E-5</v>
      </c>
      <c r="W296">
        <f t="shared" si="181"/>
        <v>4.5720000000000003E-5</v>
      </c>
      <c r="X296">
        <f t="shared" si="182"/>
        <v>4.5720000000000003E-5</v>
      </c>
      <c r="Y296" s="38">
        <f t="shared" si="183"/>
        <v>0.24117300000000003</v>
      </c>
      <c r="Z296">
        <f t="shared" si="170"/>
        <v>0</v>
      </c>
      <c r="AE296">
        <f t="shared" si="206"/>
        <v>2306</v>
      </c>
      <c r="AF296">
        <f t="shared" si="184"/>
        <v>2040</v>
      </c>
      <c r="AG296" cm="1">
        <f t="array" ref="AG296">IF(AF296&gt;=MAX($D$3:$D$100),MAX($D$3:$D$100),IF(AE296&lt;$D$3,$D$3,INDEX($D$3:$D$100,MATCH(AE296,$D$3:$D$100)+1)))</f>
        <v>2040</v>
      </c>
      <c r="AH296">
        <f t="shared" si="185"/>
        <v>4.572E-4</v>
      </c>
      <c r="AI296">
        <f t="shared" si="186"/>
        <v>4.572E-4</v>
      </c>
      <c r="AJ296">
        <f t="shared" si="187"/>
        <v>4.572E-4</v>
      </c>
      <c r="AK296" s="38">
        <f t="shared" si="188"/>
        <v>2.4117299999999999</v>
      </c>
      <c r="AL296">
        <f t="shared" si="171"/>
        <v>0</v>
      </c>
      <c r="AQ296">
        <f t="shared" si="207"/>
        <v>2306</v>
      </c>
      <c r="AR296">
        <f t="shared" si="189"/>
        <v>2040</v>
      </c>
      <c r="AS296" cm="1">
        <f t="array" ref="AS296">IF(AR296&gt;=MAX($D$3:$D$100),MAX($D$3:$D$100),IF(AQ296&lt;$D$3,$D$3,INDEX($D$3:$D$100,MATCH(AQ296,$D$3:$D$100)+1)))</f>
        <v>2040</v>
      </c>
      <c r="AT296">
        <f t="shared" si="190"/>
        <v>9.6840000000000001E-5</v>
      </c>
      <c r="AU296">
        <f t="shared" si="191"/>
        <v>9.6840000000000001E-5</v>
      </c>
      <c r="AV296">
        <f t="shared" si="192"/>
        <v>9.6840000000000001E-5</v>
      </c>
      <c r="AW296" s="38">
        <f t="shared" si="193"/>
        <v>0.51083100000000004</v>
      </c>
      <c r="AX296">
        <f t="shared" si="172"/>
        <v>0</v>
      </c>
      <c r="BA296" s="1" t="str" cm="1">
        <f t="array" ref="BA296">IF(INDEX(Utilities!296:296,$B$15 + 5)="","",INDEX(Utilities!296:296,$B$15 + 5))</f>
        <v/>
      </c>
      <c r="BC296">
        <f t="shared" si="208"/>
        <v>2306</v>
      </c>
      <c r="BD296">
        <f t="shared" si="194"/>
        <v>2040</v>
      </c>
      <c r="BE296" cm="1">
        <f t="array" ref="BE296">IF(BD296&gt;=MAX($D$3:$D$100),MAX($D$3:$D$100),IF(BC296&lt;$D$3,$D$3,INDEX($D$3:$D$100,MATCH(BC296,$D$3:$D$100)+1)))</f>
        <v>2040</v>
      </c>
      <c r="BF296">
        <f t="shared" si="195"/>
        <v>0.61919999999999997</v>
      </c>
      <c r="BG296">
        <f t="shared" si="196"/>
        <v>0.61919999999999997</v>
      </c>
      <c r="BH296">
        <f t="shared" si="197"/>
        <v>0.61919999999999997</v>
      </c>
      <c r="BI296" s="38">
        <f t="shared" si="198"/>
        <v>3266.2799999999997</v>
      </c>
      <c r="BJ296">
        <f t="shared" si="173"/>
        <v>0</v>
      </c>
      <c r="BL296" s="1" t="str" cm="1">
        <f t="array" ref="BL296">IF(INDEX(Utilities!296:296,$B$15)="","",INDEX(Utilities!296:296,$B$15))</f>
        <v/>
      </c>
      <c r="BM296" s="1" t="str" cm="1">
        <f t="array" ref="BM296">IF(INDEX(Utilities!296:296,$B$15 + 6)="","",INDEX(Utilities!296:296,$B$15 + 6))</f>
        <v/>
      </c>
      <c r="BO296">
        <f t="shared" si="209"/>
        <v>2306</v>
      </c>
      <c r="BP296">
        <f t="shared" si="199"/>
        <v>2040</v>
      </c>
      <c r="BQ296" cm="1">
        <f t="array" ref="BQ296">IF(BP296&gt;=MAX($D$3:$D$100),MAX($D$3:$D$100),IF(BO296&lt;$D$3,$D$3,INDEX($D$3:$D$100,MATCH(BO296,$D$3:$D$100)+1)))</f>
        <v>2040</v>
      </c>
      <c r="BR296">
        <f t="shared" si="200"/>
        <v>4.5396000000000001</v>
      </c>
      <c r="BS296">
        <f t="shared" si="201"/>
        <v>4.5396000000000001</v>
      </c>
      <c r="BT296">
        <f t="shared" si="202"/>
        <v>4.5396000000000001</v>
      </c>
      <c r="BU296" s="38">
        <f t="shared" si="203"/>
        <v>23946.39</v>
      </c>
      <c r="BV296">
        <f t="shared" si="174"/>
        <v>0</v>
      </c>
    </row>
    <row r="297" spans="7:74" x14ac:dyDescent="0.25">
      <c r="G297">
        <f t="shared" si="204"/>
        <v>2307</v>
      </c>
      <c r="H297">
        <f t="shared" si="175"/>
        <v>2040</v>
      </c>
      <c r="I297" cm="1">
        <f t="array" ref="I297">IF(H297&gt;=MAX($D$3:$D$100),MAX($D$3:$D$100),IF(G297&lt;$D$3,$D$3,INDEX($D$3:$D$100,MATCH(G297,$D$3:$D$100)+1)))</f>
        <v>2040</v>
      </c>
      <c r="J297">
        <f t="shared" si="176"/>
        <v>6.8040000000000003E-2</v>
      </c>
      <c r="K297">
        <f t="shared" si="177"/>
        <v>6.8040000000000003E-2</v>
      </c>
      <c r="L297">
        <f t="shared" si="178"/>
        <v>6.8040000000000003E-2</v>
      </c>
      <c r="M297" s="38">
        <f t="shared" si="168"/>
        <v>358.911</v>
      </c>
      <c r="N297">
        <f t="shared" si="169"/>
        <v>0</v>
      </c>
      <c r="P297" s="1" t="str" cm="1">
        <f t="array" ref="P297">IF(INDEX(Utilities!297:297,$B$15)="","",INDEX(Utilities!297:297,$B$15))</f>
        <v/>
      </c>
      <c r="Q297" s="1" t="str" cm="1">
        <f t="array" ref="Q297">IF(INDEX(Utilities!297:297,$B$15 + 2)="","",INDEX(Utilities!297:297,$B$15 + 2))</f>
        <v/>
      </c>
      <c r="S297">
        <f t="shared" si="205"/>
        <v>2307</v>
      </c>
      <c r="T297">
        <f t="shared" si="179"/>
        <v>2040</v>
      </c>
      <c r="U297" cm="1">
        <f t="array" ref="U297">IF(T297&gt;=MAX($D$3:$D$100),MAX($D$3:$D$100),IF(S297&lt;$D$3,$D$3,INDEX($D$3:$D$100,MATCH(S297,$D$3:$D$100)+1)))</f>
        <v>2040</v>
      </c>
      <c r="V297">
        <f t="shared" si="180"/>
        <v>4.5720000000000003E-5</v>
      </c>
      <c r="W297">
        <f t="shared" si="181"/>
        <v>4.5720000000000003E-5</v>
      </c>
      <c r="X297">
        <f t="shared" si="182"/>
        <v>4.5720000000000003E-5</v>
      </c>
      <c r="Y297" s="38">
        <f t="shared" si="183"/>
        <v>0.24117300000000003</v>
      </c>
      <c r="Z297">
        <f t="shared" si="170"/>
        <v>0</v>
      </c>
      <c r="AE297">
        <f t="shared" si="206"/>
        <v>2307</v>
      </c>
      <c r="AF297">
        <f t="shared" si="184"/>
        <v>2040</v>
      </c>
      <c r="AG297" cm="1">
        <f t="array" ref="AG297">IF(AF297&gt;=MAX($D$3:$D$100),MAX($D$3:$D$100),IF(AE297&lt;$D$3,$D$3,INDEX($D$3:$D$100,MATCH(AE297,$D$3:$D$100)+1)))</f>
        <v>2040</v>
      </c>
      <c r="AH297">
        <f t="shared" si="185"/>
        <v>4.572E-4</v>
      </c>
      <c r="AI297">
        <f t="shared" si="186"/>
        <v>4.572E-4</v>
      </c>
      <c r="AJ297">
        <f t="shared" si="187"/>
        <v>4.572E-4</v>
      </c>
      <c r="AK297" s="38">
        <f t="shared" si="188"/>
        <v>2.4117299999999999</v>
      </c>
      <c r="AL297">
        <f t="shared" si="171"/>
        <v>0</v>
      </c>
      <c r="AQ297">
        <f t="shared" si="207"/>
        <v>2307</v>
      </c>
      <c r="AR297">
        <f t="shared" si="189"/>
        <v>2040</v>
      </c>
      <c r="AS297" cm="1">
        <f t="array" ref="AS297">IF(AR297&gt;=MAX($D$3:$D$100),MAX($D$3:$D$100),IF(AQ297&lt;$D$3,$D$3,INDEX($D$3:$D$100,MATCH(AQ297,$D$3:$D$100)+1)))</f>
        <v>2040</v>
      </c>
      <c r="AT297">
        <f t="shared" si="190"/>
        <v>9.6840000000000001E-5</v>
      </c>
      <c r="AU297">
        <f t="shared" si="191"/>
        <v>9.6840000000000001E-5</v>
      </c>
      <c r="AV297">
        <f t="shared" si="192"/>
        <v>9.6840000000000001E-5</v>
      </c>
      <c r="AW297" s="38">
        <f t="shared" si="193"/>
        <v>0.51083100000000004</v>
      </c>
      <c r="AX297">
        <f t="shared" si="172"/>
        <v>0</v>
      </c>
      <c r="BA297" s="1" t="str" cm="1">
        <f t="array" ref="BA297">IF(INDEX(Utilities!297:297,$B$15 + 5)="","",INDEX(Utilities!297:297,$B$15 + 5))</f>
        <v/>
      </c>
      <c r="BC297">
        <f t="shared" si="208"/>
        <v>2307</v>
      </c>
      <c r="BD297">
        <f t="shared" si="194"/>
        <v>2040</v>
      </c>
      <c r="BE297" cm="1">
        <f t="array" ref="BE297">IF(BD297&gt;=MAX($D$3:$D$100),MAX($D$3:$D$100),IF(BC297&lt;$D$3,$D$3,INDEX($D$3:$D$100,MATCH(BC297,$D$3:$D$100)+1)))</f>
        <v>2040</v>
      </c>
      <c r="BF297">
        <f t="shared" si="195"/>
        <v>0.61919999999999997</v>
      </c>
      <c r="BG297">
        <f t="shared" si="196"/>
        <v>0.61919999999999997</v>
      </c>
      <c r="BH297">
        <f t="shared" si="197"/>
        <v>0.61919999999999997</v>
      </c>
      <c r="BI297" s="38">
        <f t="shared" si="198"/>
        <v>3266.2799999999997</v>
      </c>
      <c r="BJ297">
        <f t="shared" si="173"/>
        <v>0</v>
      </c>
      <c r="BL297" s="1" t="str" cm="1">
        <f t="array" ref="BL297">IF(INDEX(Utilities!297:297,$B$15)="","",INDEX(Utilities!297:297,$B$15))</f>
        <v/>
      </c>
      <c r="BM297" s="1" t="str" cm="1">
        <f t="array" ref="BM297">IF(INDEX(Utilities!297:297,$B$15 + 6)="","",INDEX(Utilities!297:297,$B$15 + 6))</f>
        <v/>
      </c>
      <c r="BO297">
        <f t="shared" si="209"/>
        <v>2307</v>
      </c>
      <c r="BP297">
        <f t="shared" si="199"/>
        <v>2040</v>
      </c>
      <c r="BQ297" cm="1">
        <f t="array" ref="BQ297">IF(BP297&gt;=MAX($D$3:$D$100),MAX($D$3:$D$100),IF(BO297&lt;$D$3,$D$3,INDEX($D$3:$D$100,MATCH(BO297,$D$3:$D$100)+1)))</f>
        <v>2040</v>
      </c>
      <c r="BR297">
        <f t="shared" si="200"/>
        <v>4.5396000000000001</v>
      </c>
      <c r="BS297">
        <f t="shared" si="201"/>
        <v>4.5396000000000001</v>
      </c>
      <c r="BT297">
        <f t="shared" si="202"/>
        <v>4.5396000000000001</v>
      </c>
      <c r="BU297" s="38">
        <f t="shared" si="203"/>
        <v>23946.39</v>
      </c>
      <c r="BV297">
        <f t="shared" si="174"/>
        <v>0</v>
      </c>
    </row>
    <row r="298" spans="7:74" x14ac:dyDescent="0.25">
      <c r="G298">
        <f t="shared" si="204"/>
        <v>2308</v>
      </c>
      <c r="H298">
        <f t="shared" si="175"/>
        <v>2040</v>
      </c>
      <c r="I298" cm="1">
        <f t="array" ref="I298">IF(H298&gt;=MAX($D$3:$D$100),MAX($D$3:$D$100),IF(G298&lt;$D$3,$D$3,INDEX($D$3:$D$100,MATCH(G298,$D$3:$D$100)+1)))</f>
        <v>2040</v>
      </c>
      <c r="J298">
        <f t="shared" si="176"/>
        <v>6.8040000000000003E-2</v>
      </c>
      <c r="K298">
        <f t="shared" si="177"/>
        <v>6.8040000000000003E-2</v>
      </c>
      <c r="L298">
        <f t="shared" si="178"/>
        <v>6.8040000000000003E-2</v>
      </c>
      <c r="M298" s="38">
        <f t="shared" si="168"/>
        <v>358.911</v>
      </c>
      <c r="N298">
        <f t="shared" si="169"/>
        <v>0</v>
      </c>
      <c r="P298" s="1" t="str" cm="1">
        <f t="array" ref="P298">IF(INDEX(Utilities!298:298,$B$15)="","",INDEX(Utilities!298:298,$B$15))</f>
        <v/>
      </c>
      <c r="Q298" s="1" t="str" cm="1">
        <f t="array" ref="Q298">IF(INDEX(Utilities!298:298,$B$15 + 2)="","",INDEX(Utilities!298:298,$B$15 + 2))</f>
        <v/>
      </c>
      <c r="S298">
        <f t="shared" si="205"/>
        <v>2308</v>
      </c>
      <c r="T298">
        <f t="shared" si="179"/>
        <v>2040</v>
      </c>
      <c r="U298" cm="1">
        <f t="array" ref="U298">IF(T298&gt;=MAX($D$3:$D$100),MAX($D$3:$D$100),IF(S298&lt;$D$3,$D$3,INDEX($D$3:$D$100,MATCH(S298,$D$3:$D$100)+1)))</f>
        <v>2040</v>
      </c>
      <c r="V298">
        <f t="shared" si="180"/>
        <v>4.5720000000000003E-5</v>
      </c>
      <c r="W298">
        <f t="shared" si="181"/>
        <v>4.5720000000000003E-5</v>
      </c>
      <c r="X298">
        <f t="shared" si="182"/>
        <v>4.5720000000000003E-5</v>
      </c>
      <c r="Y298" s="38">
        <f t="shared" si="183"/>
        <v>0.24117300000000003</v>
      </c>
      <c r="Z298">
        <f t="shared" si="170"/>
        <v>0</v>
      </c>
      <c r="AE298">
        <f t="shared" si="206"/>
        <v>2308</v>
      </c>
      <c r="AF298">
        <f t="shared" si="184"/>
        <v>2040</v>
      </c>
      <c r="AG298" cm="1">
        <f t="array" ref="AG298">IF(AF298&gt;=MAX($D$3:$D$100),MAX($D$3:$D$100),IF(AE298&lt;$D$3,$D$3,INDEX($D$3:$D$100,MATCH(AE298,$D$3:$D$100)+1)))</f>
        <v>2040</v>
      </c>
      <c r="AH298">
        <f t="shared" si="185"/>
        <v>4.572E-4</v>
      </c>
      <c r="AI298">
        <f t="shared" si="186"/>
        <v>4.572E-4</v>
      </c>
      <c r="AJ298">
        <f t="shared" si="187"/>
        <v>4.572E-4</v>
      </c>
      <c r="AK298" s="38">
        <f t="shared" si="188"/>
        <v>2.4117299999999999</v>
      </c>
      <c r="AL298">
        <f t="shared" si="171"/>
        <v>0</v>
      </c>
      <c r="AQ298">
        <f t="shared" si="207"/>
        <v>2308</v>
      </c>
      <c r="AR298">
        <f t="shared" si="189"/>
        <v>2040</v>
      </c>
      <c r="AS298" cm="1">
        <f t="array" ref="AS298">IF(AR298&gt;=MAX($D$3:$D$100),MAX($D$3:$D$100),IF(AQ298&lt;$D$3,$D$3,INDEX($D$3:$D$100,MATCH(AQ298,$D$3:$D$100)+1)))</f>
        <v>2040</v>
      </c>
      <c r="AT298">
        <f t="shared" si="190"/>
        <v>9.6840000000000001E-5</v>
      </c>
      <c r="AU298">
        <f t="shared" si="191"/>
        <v>9.6840000000000001E-5</v>
      </c>
      <c r="AV298">
        <f t="shared" si="192"/>
        <v>9.6840000000000001E-5</v>
      </c>
      <c r="AW298" s="38">
        <f t="shared" si="193"/>
        <v>0.51083100000000004</v>
      </c>
      <c r="AX298">
        <f t="shared" si="172"/>
        <v>0</v>
      </c>
      <c r="BA298" s="1" t="str" cm="1">
        <f t="array" ref="BA298">IF(INDEX(Utilities!298:298,$B$15 + 5)="","",INDEX(Utilities!298:298,$B$15 + 5))</f>
        <v/>
      </c>
      <c r="BC298">
        <f t="shared" si="208"/>
        <v>2308</v>
      </c>
      <c r="BD298">
        <f t="shared" si="194"/>
        <v>2040</v>
      </c>
      <c r="BE298" cm="1">
        <f t="array" ref="BE298">IF(BD298&gt;=MAX($D$3:$D$100),MAX($D$3:$D$100),IF(BC298&lt;$D$3,$D$3,INDEX($D$3:$D$100,MATCH(BC298,$D$3:$D$100)+1)))</f>
        <v>2040</v>
      </c>
      <c r="BF298">
        <f t="shared" si="195"/>
        <v>0.61919999999999997</v>
      </c>
      <c r="BG298">
        <f t="shared" si="196"/>
        <v>0.61919999999999997</v>
      </c>
      <c r="BH298">
        <f t="shared" si="197"/>
        <v>0.61919999999999997</v>
      </c>
      <c r="BI298" s="38">
        <f t="shared" si="198"/>
        <v>3266.2799999999997</v>
      </c>
      <c r="BJ298">
        <f t="shared" si="173"/>
        <v>0</v>
      </c>
      <c r="BL298" s="1" t="str" cm="1">
        <f t="array" ref="BL298">IF(INDEX(Utilities!298:298,$B$15)="","",INDEX(Utilities!298:298,$B$15))</f>
        <v/>
      </c>
      <c r="BM298" s="1" t="str" cm="1">
        <f t="array" ref="BM298">IF(INDEX(Utilities!298:298,$B$15 + 6)="","",INDEX(Utilities!298:298,$B$15 + 6))</f>
        <v/>
      </c>
      <c r="BO298">
        <f t="shared" si="209"/>
        <v>2308</v>
      </c>
      <c r="BP298">
        <f t="shared" si="199"/>
        <v>2040</v>
      </c>
      <c r="BQ298" cm="1">
        <f t="array" ref="BQ298">IF(BP298&gt;=MAX($D$3:$D$100),MAX($D$3:$D$100),IF(BO298&lt;$D$3,$D$3,INDEX($D$3:$D$100,MATCH(BO298,$D$3:$D$100)+1)))</f>
        <v>2040</v>
      </c>
      <c r="BR298">
        <f t="shared" si="200"/>
        <v>4.5396000000000001</v>
      </c>
      <c r="BS298">
        <f t="shared" si="201"/>
        <v>4.5396000000000001</v>
      </c>
      <c r="BT298">
        <f t="shared" si="202"/>
        <v>4.5396000000000001</v>
      </c>
      <c r="BU298" s="38">
        <f t="shared" si="203"/>
        <v>23946.39</v>
      </c>
      <c r="BV298">
        <f t="shared" si="174"/>
        <v>0</v>
      </c>
    </row>
    <row r="299" spans="7:74" x14ac:dyDescent="0.25">
      <c r="G299">
        <f t="shared" si="204"/>
        <v>2309</v>
      </c>
      <c r="H299">
        <f t="shared" si="175"/>
        <v>2040</v>
      </c>
      <c r="I299" cm="1">
        <f t="array" ref="I299">IF(H299&gt;=MAX($D$3:$D$100),MAX($D$3:$D$100),IF(G299&lt;$D$3,$D$3,INDEX($D$3:$D$100,MATCH(G299,$D$3:$D$100)+1)))</f>
        <v>2040</v>
      </c>
      <c r="J299">
        <f t="shared" si="176"/>
        <v>6.8040000000000003E-2</v>
      </c>
      <c r="K299">
        <f t="shared" si="177"/>
        <v>6.8040000000000003E-2</v>
      </c>
      <c r="L299">
        <f t="shared" si="178"/>
        <v>6.8040000000000003E-2</v>
      </c>
      <c r="M299" s="38">
        <f t="shared" si="168"/>
        <v>358.911</v>
      </c>
      <c r="N299">
        <f t="shared" si="169"/>
        <v>0</v>
      </c>
      <c r="P299" s="1" t="str" cm="1">
        <f t="array" ref="P299">IF(INDEX(Utilities!299:299,$B$15)="","",INDEX(Utilities!299:299,$B$15))</f>
        <v/>
      </c>
      <c r="Q299" s="1" t="str" cm="1">
        <f t="array" ref="Q299">IF(INDEX(Utilities!299:299,$B$15 + 2)="","",INDEX(Utilities!299:299,$B$15 + 2))</f>
        <v/>
      </c>
      <c r="S299">
        <f t="shared" si="205"/>
        <v>2309</v>
      </c>
      <c r="T299">
        <f t="shared" si="179"/>
        <v>2040</v>
      </c>
      <c r="U299" cm="1">
        <f t="array" ref="U299">IF(T299&gt;=MAX($D$3:$D$100),MAX($D$3:$D$100),IF(S299&lt;$D$3,$D$3,INDEX($D$3:$D$100,MATCH(S299,$D$3:$D$100)+1)))</f>
        <v>2040</v>
      </c>
      <c r="V299">
        <f t="shared" si="180"/>
        <v>4.5720000000000003E-5</v>
      </c>
      <c r="W299">
        <f t="shared" si="181"/>
        <v>4.5720000000000003E-5</v>
      </c>
      <c r="X299">
        <f t="shared" si="182"/>
        <v>4.5720000000000003E-5</v>
      </c>
      <c r="Y299" s="38">
        <f t="shared" si="183"/>
        <v>0.24117300000000003</v>
      </c>
      <c r="Z299">
        <f t="shared" si="170"/>
        <v>0</v>
      </c>
      <c r="AE299">
        <f t="shared" si="206"/>
        <v>2309</v>
      </c>
      <c r="AF299">
        <f t="shared" si="184"/>
        <v>2040</v>
      </c>
      <c r="AG299" cm="1">
        <f t="array" ref="AG299">IF(AF299&gt;=MAX($D$3:$D$100),MAX($D$3:$D$100),IF(AE299&lt;$D$3,$D$3,INDEX($D$3:$D$100,MATCH(AE299,$D$3:$D$100)+1)))</f>
        <v>2040</v>
      </c>
      <c r="AH299">
        <f t="shared" si="185"/>
        <v>4.572E-4</v>
      </c>
      <c r="AI299">
        <f t="shared" si="186"/>
        <v>4.572E-4</v>
      </c>
      <c r="AJ299">
        <f t="shared" si="187"/>
        <v>4.572E-4</v>
      </c>
      <c r="AK299" s="38">
        <f t="shared" si="188"/>
        <v>2.4117299999999999</v>
      </c>
      <c r="AL299">
        <f t="shared" si="171"/>
        <v>0</v>
      </c>
      <c r="AQ299">
        <f t="shared" si="207"/>
        <v>2309</v>
      </c>
      <c r="AR299">
        <f t="shared" si="189"/>
        <v>2040</v>
      </c>
      <c r="AS299" cm="1">
        <f t="array" ref="AS299">IF(AR299&gt;=MAX($D$3:$D$100),MAX($D$3:$D$100),IF(AQ299&lt;$D$3,$D$3,INDEX($D$3:$D$100,MATCH(AQ299,$D$3:$D$100)+1)))</f>
        <v>2040</v>
      </c>
      <c r="AT299">
        <f t="shared" si="190"/>
        <v>9.6840000000000001E-5</v>
      </c>
      <c r="AU299">
        <f t="shared" si="191"/>
        <v>9.6840000000000001E-5</v>
      </c>
      <c r="AV299">
        <f t="shared" si="192"/>
        <v>9.6840000000000001E-5</v>
      </c>
      <c r="AW299" s="38">
        <f t="shared" si="193"/>
        <v>0.51083100000000004</v>
      </c>
      <c r="AX299">
        <f t="shared" si="172"/>
        <v>0</v>
      </c>
      <c r="BA299" s="1" t="str" cm="1">
        <f t="array" ref="BA299">IF(INDEX(Utilities!299:299,$B$15 + 5)="","",INDEX(Utilities!299:299,$B$15 + 5))</f>
        <v/>
      </c>
      <c r="BC299">
        <f t="shared" si="208"/>
        <v>2309</v>
      </c>
      <c r="BD299">
        <f t="shared" si="194"/>
        <v>2040</v>
      </c>
      <c r="BE299" cm="1">
        <f t="array" ref="BE299">IF(BD299&gt;=MAX($D$3:$D$100),MAX($D$3:$D$100),IF(BC299&lt;$D$3,$D$3,INDEX($D$3:$D$100,MATCH(BC299,$D$3:$D$100)+1)))</f>
        <v>2040</v>
      </c>
      <c r="BF299">
        <f t="shared" si="195"/>
        <v>0.61919999999999997</v>
      </c>
      <c r="BG299">
        <f t="shared" si="196"/>
        <v>0.61919999999999997</v>
      </c>
      <c r="BH299">
        <f t="shared" si="197"/>
        <v>0.61919999999999997</v>
      </c>
      <c r="BI299" s="38">
        <f t="shared" si="198"/>
        <v>3266.2799999999997</v>
      </c>
      <c r="BJ299">
        <f t="shared" si="173"/>
        <v>0</v>
      </c>
      <c r="BL299" s="1" t="str" cm="1">
        <f t="array" ref="BL299">IF(INDEX(Utilities!299:299,$B$15)="","",INDEX(Utilities!299:299,$B$15))</f>
        <v/>
      </c>
      <c r="BM299" s="1" t="str" cm="1">
        <f t="array" ref="BM299">IF(INDEX(Utilities!299:299,$B$15 + 6)="","",INDEX(Utilities!299:299,$B$15 + 6))</f>
        <v/>
      </c>
      <c r="BO299">
        <f t="shared" si="209"/>
        <v>2309</v>
      </c>
      <c r="BP299">
        <f t="shared" si="199"/>
        <v>2040</v>
      </c>
      <c r="BQ299" cm="1">
        <f t="array" ref="BQ299">IF(BP299&gt;=MAX($D$3:$D$100),MAX($D$3:$D$100),IF(BO299&lt;$D$3,$D$3,INDEX($D$3:$D$100,MATCH(BO299,$D$3:$D$100)+1)))</f>
        <v>2040</v>
      </c>
      <c r="BR299">
        <f t="shared" si="200"/>
        <v>4.5396000000000001</v>
      </c>
      <c r="BS299">
        <f t="shared" si="201"/>
        <v>4.5396000000000001</v>
      </c>
      <c r="BT299">
        <f t="shared" si="202"/>
        <v>4.5396000000000001</v>
      </c>
      <c r="BU299" s="38">
        <f t="shared" si="203"/>
        <v>23946.39</v>
      </c>
      <c r="BV299">
        <f t="shared" si="174"/>
        <v>0</v>
      </c>
    </row>
    <row r="300" spans="7:74" x14ac:dyDescent="0.25">
      <c r="G300">
        <f t="shared" si="204"/>
        <v>2310</v>
      </c>
      <c r="H300">
        <f t="shared" si="175"/>
        <v>2040</v>
      </c>
      <c r="I300" cm="1">
        <f t="array" ref="I300">IF(H300&gt;=MAX($D$3:$D$100),MAX($D$3:$D$100),IF(G300&lt;$D$3,$D$3,INDEX($D$3:$D$100,MATCH(G300,$D$3:$D$100)+1)))</f>
        <v>2040</v>
      </c>
      <c r="J300">
        <f t="shared" si="176"/>
        <v>6.8040000000000003E-2</v>
      </c>
      <c r="K300">
        <f t="shared" si="177"/>
        <v>6.8040000000000003E-2</v>
      </c>
      <c r="L300">
        <f t="shared" si="178"/>
        <v>6.8040000000000003E-2</v>
      </c>
      <c r="M300" s="38">
        <f t="shared" si="168"/>
        <v>358.911</v>
      </c>
      <c r="N300">
        <f t="shared" si="169"/>
        <v>0</v>
      </c>
      <c r="P300" s="1" t="str" cm="1">
        <f t="array" ref="P300">IF(INDEX(Utilities!300:300,$B$15)="","",INDEX(Utilities!300:300,$B$15))</f>
        <v/>
      </c>
      <c r="Q300" s="1" t="str" cm="1">
        <f t="array" ref="Q300">IF(INDEX(Utilities!300:300,$B$15 + 2)="","",INDEX(Utilities!300:300,$B$15 + 2))</f>
        <v/>
      </c>
      <c r="S300">
        <f t="shared" si="205"/>
        <v>2310</v>
      </c>
      <c r="T300">
        <f t="shared" si="179"/>
        <v>2040</v>
      </c>
      <c r="U300" cm="1">
        <f t="array" ref="U300">IF(T300&gt;=MAX($D$3:$D$100),MAX($D$3:$D$100),IF(S300&lt;$D$3,$D$3,INDEX($D$3:$D$100,MATCH(S300,$D$3:$D$100)+1)))</f>
        <v>2040</v>
      </c>
      <c r="V300">
        <f t="shared" si="180"/>
        <v>4.5720000000000003E-5</v>
      </c>
      <c r="W300">
        <f t="shared" si="181"/>
        <v>4.5720000000000003E-5</v>
      </c>
      <c r="X300">
        <f t="shared" si="182"/>
        <v>4.5720000000000003E-5</v>
      </c>
      <c r="Y300" s="38">
        <f t="shared" si="183"/>
        <v>0.24117300000000003</v>
      </c>
      <c r="Z300">
        <f t="shared" si="170"/>
        <v>0</v>
      </c>
      <c r="AE300">
        <f t="shared" si="206"/>
        <v>2310</v>
      </c>
      <c r="AF300">
        <f t="shared" si="184"/>
        <v>2040</v>
      </c>
      <c r="AG300" cm="1">
        <f t="array" ref="AG300">IF(AF300&gt;=MAX($D$3:$D$100),MAX($D$3:$D$100),IF(AE300&lt;$D$3,$D$3,INDEX($D$3:$D$100,MATCH(AE300,$D$3:$D$100)+1)))</f>
        <v>2040</v>
      </c>
      <c r="AH300">
        <f t="shared" si="185"/>
        <v>4.572E-4</v>
      </c>
      <c r="AI300">
        <f t="shared" si="186"/>
        <v>4.572E-4</v>
      </c>
      <c r="AJ300">
        <f t="shared" si="187"/>
        <v>4.572E-4</v>
      </c>
      <c r="AK300" s="38">
        <f t="shared" si="188"/>
        <v>2.4117299999999999</v>
      </c>
      <c r="AL300">
        <f t="shared" si="171"/>
        <v>0</v>
      </c>
      <c r="AQ300">
        <f t="shared" si="207"/>
        <v>2310</v>
      </c>
      <c r="AR300">
        <f t="shared" si="189"/>
        <v>2040</v>
      </c>
      <c r="AS300" cm="1">
        <f t="array" ref="AS300">IF(AR300&gt;=MAX($D$3:$D$100),MAX($D$3:$D$100),IF(AQ300&lt;$D$3,$D$3,INDEX($D$3:$D$100,MATCH(AQ300,$D$3:$D$100)+1)))</f>
        <v>2040</v>
      </c>
      <c r="AT300">
        <f t="shared" si="190"/>
        <v>9.6840000000000001E-5</v>
      </c>
      <c r="AU300">
        <f t="shared" si="191"/>
        <v>9.6840000000000001E-5</v>
      </c>
      <c r="AV300">
        <f t="shared" si="192"/>
        <v>9.6840000000000001E-5</v>
      </c>
      <c r="AW300" s="38">
        <f t="shared" si="193"/>
        <v>0.51083100000000004</v>
      </c>
      <c r="AX300">
        <f t="shared" si="172"/>
        <v>0</v>
      </c>
      <c r="BA300" s="1" t="str" cm="1">
        <f t="array" ref="BA300">IF(INDEX(Utilities!300:300,$B$15 + 5)="","",INDEX(Utilities!300:300,$B$15 + 5))</f>
        <v/>
      </c>
      <c r="BC300">
        <f t="shared" si="208"/>
        <v>2310</v>
      </c>
      <c r="BD300">
        <f t="shared" si="194"/>
        <v>2040</v>
      </c>
      <c r="BE300" cm="1">
        <f t="array" ref="BE300">IF(BD300&gt;=MAX($D$3:$D$100),MAX($D$3:$D$100),IF(BC300&lt;$D$3,$D$3,INDEX($D$3:$D$100,MATCH(BC300,$D$3:$D$100)+1)))</f>
        <v>2040</v>
      </c>
      <c r="BF300">
        <f t="shared" si="195"/>
        <v>0.61919999999999997</v>
      </c>
      <c r="BG300">
        <f t="shared" si="196"/>
        <v>0.61919999999999997</v>
      </c>
      <c r="BH300">
        <f t="shared" si="197"/>
        <v>0.61919999999999997</v>
      </c>
      <c r="BI300" s="38">
        <f t="shared" si="198"/>
        <v>3266.2799999999997</v>
      </c>
      <c r="BJ300">
        <f t="shared" si="173"/>
        <v>0</v>
      </c>
      <c r="BL300" s="1" t="str" cm="1">
        <f t="array" ref="BL300">IF(INDEX(Utilities!300:300,$B$15)="","",INDEX(Utilities!300:300,$B$15))</f>
        <v/>
      </c>
      <c r="BM300" s="1" t="str" cm="1">
        <f t="array" ref="BM300">IF(INDEX(Utilities!300:300,$B$15 + 6)="","",INDEX(Utilities!300:300,$B$15 + 6))</f>
        <v/>
      </c>
      <c r="BO300">
        <f t="shared" si="209"/>
        <v>2310</v>
      </c>
      <c r="BP300">
        <f t="shared" si="199"/>
        <v>2040</v>
      </c>
      <c r="BQ300" cm="1">
        <f t="array" ref="BQ300">IF(BP300&gt;=MAX($D$3:$D$100),MAX($D$3:$D$100),IF(BO300&lt;$D$3,$D$3,INDEX($D$3:$D$100,MATCH(BO300,$D$3:$D$100)+1)))</f>
        <v>2040</v>
      </c>
      <c r="BR300">
        <f t="shared" si="200"/>
        <v>4.5396000000000001</v>
      </c>
      <c r="BS300">
        <f t="shared" si="201"/>
        <v>4.5396000000000001</v>
      </c>
      <c r="BT300">
        <f t="shared" si="202"/>
        <v>4.5396000000000001</v>
      </c>
      <c r="BU300" s="38">
        <f t="shared" si="203"/>
        <v>23946.39</v>
      </c>
      <c r="BV300">
        <f t="shared" si="174"/>
        <v>0</v>
      </c>
    </row>
    <row r="301" spans="7:74" x14ac:dyDescent="0.25">
      <c r="G301">
        <f t="shared" si="204"/>
        <v>2311</v>
      </c>
      <c r="H301">
        <f t="shared" si="175"/>
        <v>2040</v>
      </c>
      <c r="I301" cm="1">
        <f t="array" ref="I301">IF(H301&gt;=MAX($D$3:$D$100),MAX($D$3:$D$100),IF(G301&lt;$D$3,$D$3,INDEX($D$3:$D$100,MATCH(G301,$D$3:$D$100)+1)))</f>
        <v>2040</v>
      </c>
      <c r="J301">
        <f t="shared" si="176"/>
        <v>6.8040000000000003E-2</v>
      </c>
      <c r="K301">
        <f t="shared" si="177"/>
        <v>6.8040000000000003E-2</v>
      </c>
      <c r="L301">
        <f t="shared" si="178"/>
        <v>6.8040000000000003E-2</v>
      </c>
      <c r="M301" s="38">
        <f t="shared" si="168"/>
        <v>358.911</v>
      </c>
      <c r="N301">
        <f t="shared" si="169"/>
        <v>0</v>
      </c>
      <c r="P301" s="1" t="str" cm="1">
        <f t="array" ref="P301">IF(INDEX(Utilities!301:301,$B$15)="","",INDEX(Utilities!301:301,$B$15))</f>
        <v/>
      </c>
      <c r="Q301" s="1" t="str" cm="1">
        <f t="array" ref="Q301">IF(INDEX(Utilities!301:301,$B$15 + 2)="","",INDEX(Utilities!301:301,$B$15 + 2))</f>
        <v/>
      </c>
      <c r="S301">
        <f t="shared" si="205"/>
        <v>2311</v>
      </c>
      <c r="T301">
        <f t="shared" si="179"/>
        <v>2040</v>
      </c>
      <c r="U301" cm="1">
        <f t="array" ref="U301">IF(T301&gt;=MAX($D$3:$D$100),MAX($D$3:$D$100),IF(S301&lt;$D$3,$D$3,INDEX($D$3:$D$100,MATCH(S301,$D$3:$D$100)+1)))</f>
        <v>2040</v>
      </c>
      <c r="V301">
        <f t="shared" si="180"/>
        <v>4.5720000000000003E-5</v>
      </c>
      <c r="W301">
        <f t="shared" si="181"/>
        <v>4.5720000000000003E-5</v>
      </c>
      <c r="X301">
        <f t="shared" si="182"/>
        <v>4.5720000000000003E-5</v>
      </c>
      <c r="Y301" s="38">
        <f t="shared" si="183"/>
        <v>0.24117300000000003</v>
      </c>
      <c r="Z301">
        <f t="shared" si="170"/>
        <v>0</v>
      </c>
      <c r="AE301">
        <f t="shared" si="206"/>
        <v>2311</v>
      </c>
      <c r="AF301">
        <f t="shared" si="184"/>
        <v>2040</v>
      </c>
      <c r="AG301" cm="1">
        <f t="array" ref="AG301">IF(AF301&gt;=MAX($D$3:$D$100),MAX($D$3:$D$100),IF(AE301&lt;$D$3,$D$3,INDEX($D$3:$D$100,MATCH(AE301,$D$3:$D$100)+1)))</f>
        <v>2040</v>
      </c>
      <c r="AH301">
        <f t="shared" si="185"/>
        <v>4.572E-4</v>
      </c>
      <c r="AI301">
        <f t="shared" si="186"/>
        <v>4.572E-4</v>
      </c>
      <c r="AJ301">
        <f t="shared" si="187"/>
        <v>4.572E-4</v>
      </c>
      <c r="AK301" s="38">
        <f t="shared" si="188"/>
        <v>2.4117299999999999</v>
      </c>
      <c r="AL301">
        <f t="shared" si="171"/>
        <v>0</v>
      </c>
      <c r="AQ301">
        <f t="shared" si="207"/>
        <v>2311</v>
      </c>
      <c r="AR301">
        <f t="shared" si="189"/>
        <v>2040</v>
      </c>
      <c r="AS301" cm="1">
        <f t="array" ref="AS301">IF(AR301&gt;=MAX($D$3:$D$100),MAX($D$3:$D$100),IF(AQ301&lt;$D$3,$D$3,INDEX($D$3:$D$100,MATCH(AQ301,$D$3:$D$100)+1)))</f>
        <v>2040</v>
      </c>
      <c r="AT301">
        <f t="shared" si="190"/>
        <v>9.6840000000000001E-5</v>
      </c>
      <c r="AU301">
        <f t="shared" si="191"/>
        <v>9.6840000000000001E-5</v>
      </c>
      <c r="AV301">
        <f t="shared" si="192"/>
        <v>9.6840000000000001E-5</v>
      </c>
      <c r="AW301" s="38">
        <f t="shared" si="193"/>
        <v>0.51083100000000004</v>
      </c>
      <c r="AX301">
        <f t="shared" si="172"/>
        <v>0</v>
      </c>
      <c r="BA301" s="1" t="str" cm="1">
        <f t="array" ref="BA301">IF(INDEX(Utilities!301:301,$B$15 + 5)="","",INDEX(Utilities!301:301,$B$15 + 5))</f>
        <v/>
      </c>
      <c r="BC301">
        <f t="shared" si="208"/>
        <v>2311</v>
      </c>
      <c r="BD301">
        <f t="shared" si="194"/>
        <v>2040</v>
      </c>
      <c r="BE301" cm="1">
        <f t="array" ref="BE301">IF(BD301&gt;=MAX($D$3:$D$100),MAX($D$3:$D$100),IF(BC301&lt;$D$3,$D$3,INDEX($D$3:$D$100,MATCH(BC301,$D$3:$D$100)+1)))</f>
        <v>2040</v>
      </c>
      <c r="BF301">
        <f t="shared" si="195"/>
        <v>0.61919999999999997</v>
      </c>
      <c r="BG301">
        <f t="shared" si="196"/>
        <v>0.61919999999999997</v>
      </c>
      <c r="BH301">
        <f t="shared" si="197"/>
        <v>0.61919999999999997</v>
      </c>
      <c r="BI301" s="38">
        <f t="shared" si="198"/>
        <v>3266.2799999999997</v>
      </c>
      <c r="BJ301">
        <f t="shared" si="173"/>
        <v>0</v>
      </c>
      <c r="BL301" s="1" t="str" cm="1">
        <f t="array" ref="BL301">IF(INDEX(Utilities!301:301,$B$15)="","",INDEX(Utilities!301:301,$B$15))</f>
        <v/>
      </c>
      <c r="BM301" s="1" t="str" cm="1">
        <f t="array" ref="BM301">IF(INDEX(Utilities!301:301,$B$15 + 6)="","",INDEX(Utilities!301:301,$B$15 + 6))</f>
        <v/>
      </c>
      <c r="BO301">
        <f t="shared" si="209"/>
        <v>2311</v>
      </c>
      <c r="BP301">
        <f t="shared" si="199"/>
        <v>2040</v>
      </c>
      <c r="BQ301" cm="1">
        <f t="array" ref="BQ301">IF(BP301&gt;=MAX($D$3:$D$100),MAX($D$3:$D$100),IF(BO301&lt;$D$3,$D$3,INDEX($D$3:$D$100,MATCH(BO301,$D$3:$D$100)+1)))</f>
        <v>2040</v>
      </c>
      <c r="BR301">
        <f t="shared" si="200"/>
        <v>4.5396000000000001</v>
      </c>
      <c r="BS301">
        <f t="shared" si="201"/>
        <v>4.5396000000000001</v>
      </c>
      <c r="BT301">
        <f t="shared" si="202"/>
        <v>4.5396000000000001</v>
      </c>
      <c r="BU301" s="38">
        <f t="shared" si="203"/>
        <v>23946.39</v>
      </c>
      <c r="BV301">
        <f t="shared" si="174"/>
        <v>0</v>
      </c>
    </row>
    <row r="302" spans="7:74" x14ac:dyDescent="0.25">
      <c r="G302">
        <f t="shared" si="204"/>
        <v>2312</v>
      </c>
      <c r="H302">
        <f t="shared" si="175"/>
        <v>2040</v>
      </c>
      <c r="I302" cm="1">
        <f t="array" ref="I302">IF(H302&gt;=MAX($D$3:$D$100),MAX($D$3:$D$100),IF(G302&lt;$D$3,$D$3,INDEX($D$3:$D$100,MATCH(G302,$D$3:$D$100)+1)))</f>
        <v>2040</v>
      </c>
      <c r="J302">
        <f t="shared" si="176"/>
        <v>6.8040000000000003E-2</v>
      </c>
      <c r="K302">
        <f t="shared" si="177"/>
        <v>6.8040000000000003E-2</v>
      </c>
      <c r="L302">
        <f t="shared" si="178"/>
        <v>6.8040000000000003E-2</v>
      </c>
      <c r="M302" s="38">
        <f t="shared" si="168"/>
        <v>358.911</v>
      </c>
      <c r="N302">
        <f t="shared" si="169"/>
        <v>0</v>
      </c>
      <c r="P302" s="1" t="str" cm="1">
        <f t="array" ref="P302">IF(INDEX(Utilities!302:302,$B$15)="","",INDEX(Utilities!302:302,$B$15))</f>
        <v/>
      </c>
      <c r="Q302" s="1" t="str" cm="1">
        <f t="array" ref="Q302">IF(INDEX(Utilities!302:302,$B$15 + 2)="","",INDEX(Utilities!302:302,$B$15 + 2))</f>
        <v/>
      </c>
      <c r="S302">
        <f t="shared" si="205"/>
        <v>2312</v>
      </c>
      <c r="T302">
        <f t="shared" si="179"/>
        <v>2040</v>
      </c>
      <c r="U302" cm="1">
        <f t="array" ref="U302">IF(T302&gt;=MAX($D$3:$D$100),MAX($D$3:$D$100),IF(S302&lt;$D$3,$D$3,INDEX($D$3:$D$100,MATCH(S302,$D$3:$D$100)+1)))</f>
        <v>2040</v>
      </c>
      <c r="V302">
        <f t="shared" si="180"/>
        <v>4.5720000000000003E-5</v>
      </c>
      <c r="W302">
        <f t="shared" si="181"/>
        <v>4.5720000000000003E-5</v>
      </c>
      <c r="X302">
        <f t="shared" si="182"/>
        <v>4.5720000000000003E-5</v>
      </c>
      <c r="Y302" s="38">
        <f t="shared" si="183"/>
        <v>0.24117300000000003</v>
      </c>
      <c r="Z302">
        <f t="shared" si="170"/>
        <v>0</v>
      </c>
      <c r="AE302">
        <f t="shared" si="206"/>
        <v>2312</v>
      </c>
      <c r="AF302">
        <f t="shared" si="184"/>
        <v>2040</v>
      </c>
      <c r="AG302" cm="1">
        <f t="array" ref="AG302">IF(AF302&gt;=MAX($D$3:$D$100),MAX($D$3:$D$100),IF(AE302&lt;$D$3,$D$3,INDEX($D$3:$D$100,MATCH(AE302,$D$3:$D$100)+1)))</f>
        <v>2040</v>
      </c>
      <c r="AH302">
        <f t="shared" si="185"/>
        <v>4.572E-4</v>
      </c>
      <c r="AI302">
        <f t="shared" si="186"/>
        <v>4.572E-4</v>
      </c>
      <c r="AJ302">
        <f t="shared" si="187"/>
        <v>4.572E-4</v>
      </c>
      <c r="AK302" s="38">
        <f t="shared" si="188"/>
        <v>2.4117299999999999</v>
      </c>
      <c r="AL302">
        <f t="shared" si="171"/>
        <v>0</v>
      </c>
      <c r="AQ302">
        <f t="shared" si="207"/>
        <v>2312</v>
      </c>
      <c r="AR302">
        <f t="shared" si="189"/>
        <v>2040</v>
      </c>
      <c r="AS302" cm="1">
        <f t="array" ref="AS302">IF(AR302&gt;=MAX($D$3:$D$100),MAX($D$3:$D$100),IF(AQ302&lt;$D$3,$D$3,INDEX($D$3:$D$100,MATCH(AQ302,$D$3:$D$100)+1)))</f>
        <v>2040</v>
      </c>
      <c r="AT302">
        <f t="shared" si="190"/>
        <v>9.6840000000000001E-5</v>
      </c>
      <c r="AU302">
        <f t="shared" si="191"/>
        <v>9.6840000000000001E-5</v>
      </c>
      <c r="AV302">
        <f t="shared" si="192"/>
        <v>9.6840000000000001E-5</v>
      </c>
      <c r="AW302" s="38">
        <f t="shared" si="193"/>
        <v>0.51083100000000004</v>
      </c>
      <c r="AX302">
        <f t="shared" si="172"/>
        <v>0</v>
      </c>
      <c r="BA302" s="1" t="str" cm="1">
        <f t="array" ref="BA302">IF(INDEX(Utilities!302:302,$B$15 + 5)="","",INDEX(Utilities!302:302,$B$15 + 5))</f>
        <v/>
      </c>
      <c r="BC302">
        <f t="shared" si="208"/>
        <v>2312</v>
      </c>
      <c r="BD302">
        <f t="shared" si="194"/>
        <v>2040</v>
      </c>
      <c r="BE302" cm="1">
        <f t="array" ref="BE302">IF(BD302&gt;=MAX($D$3:$D$100),MAX($D$3:$D$100),IF(BC302&lt;$D$3,$D$3,INDEX($D$3:$D$100,MATCH(BC302,$D$3:$D$100)+1)))</f>
        <v>2040</v>
      </c>
      <c r="BF302">
        <f t="shared" si="195"/>
        <v>0.61919999999999997</v>
      </c>
      <c r="BG302">
        <f t="shared" si="196"/>
        <v>0.61919999999999997</v>
      </c>
      <c r="BH302">
        <f t="shared" si="197"/>
        <v>0.61919999999999997</v>
      </c>
      <c r="BI302" s="38">
        <f t="shared" si="198"/>
        <v>3266.2799999999997</v>
      </c>
      <c r="BJ302">
        <f t="shared" si="173"/>
        <v>0</v>
      </c>
      <c r="BL302" s="1" t="str" cm="1">
        <f t="array" ref="BL302">IF(INDEX(Utilities!302:302,$B$15)="","",INDEX(Utilities!302:302,$B$15))</f>
        <v/>
      </c>
      <c r="BM302" s="1" t="str" cm="1">
        <f t="array" ref="BM302">IF(INDEX(Utilities!302:302,$B$15 + 6)="","",INDEX(Utilities!302:302,$B$15 + 6))</f>
        <v/>
      </c>
      <c r="BO302">
        <f t="shared" si="209"/>
        <v>2312</v>
      </c>
      <c r="BP302">
        <f t="shared" si="199"/>
        <v>2040</v>
      </c>
      <c r="BQ302" cm="1">
        <f t="array" ref="BQ302">IF(BP302&gt;=MAX($D$3:$D$100),MAX($D$3:$D$100),IF(BO302&lt;$D$3,$D$3,INDEX($D$3:$D$100,MATCH(BO302,$D$3:$D$100)+1)))</f>
        <v>2040</v>
      </c>
      <c r="BR302">
        <f t="shared" si="200"/>
        <v>4.5396000000000001</v>
      </c>
      <c r="BS302">
        <f t="shared" si="201"/>
        <v>4.5396000000000001</v>
      </c>
      <c r="BT302">
        <f t="shared" si="202"/>
        <v>4.5396000000000001</v>
      </c>
      <c r="BU302" s="38">
        <f t="shared" si="203"/>
        <v>23946.39</v>
      </c>
      <c r="BV302">
        <f t="shared" si="174"/>
        <v>0</v>
      </c>
    </row>
    <row r="303" spans="7:74" x14ac:dyDescent="0.25">
      <c r="G303">
        <f t="shared" si="204"/>
        <v>2313</v>
      </c>
      <c r="H303">
        <f t="shared" si="175"/>
        <v>2040</v>
      </c>
      <c r="I303" cm="1">
        <f t="array" ref="I303">IF(H303&gt;=MAX($D$3:$D$100),MAX($D$3:$D$100),IF(G303&lt;$D$3,$D$3,INDEX($D$3:$D$100,MATCH(G303,$D$3:$D$100)+1)))</f>
        <v>2040</v>
      </c>
      <c r="J303">
        <f t="shared" si="176"/>
        <v>6.8040000000000003E-2</v>
      </c>
      <c r="K303">
        <f t="shared" si="177"/>
        <v>6.8040000000000003E-2</v>
      </c>
      <c r="L303">
        <f t="shared" si="178"/>
        <v>6.8040000000000003E-2</v>
      </c>
      <c r="M303" s="38">
        <f t="shared" si="168"/>
        <v>358.911</v>
      </c>
      <c r="N303">
        <f t="shared" si="169"/>
        <v>0</v>
      </c>
      <c r="P303" s="1" t="str" cm="1">
        <f t="array" ref="P303">IF(INDEX(Utilities!303:303,$B$15)="","",INDEX(Utilities!303:303,$B$15))</f>
        <v/>
      </c>
      <c r="Q303" s="1" t="str" cm="1">
        <f t="array" ref="Q303">IF(INDEX(Utilities!303:303,$B$15 + 2)="","",INDEX(Utilities!303:303,$B$15 + 2))</f>
        <v/>
      </c>
      <c r="S303">
        <f t="shared" si="205"/>
        <v>2313</v>
      </c>
      <c r="T303">
        <f t="shared" si="179"/>
        <v>2040</v>
      </c>
      <c r="U303" cm="1">
        <f t="array" ref="U303">IF(T303&gt;=MAX($D$3:$D$100),MAX($D$3:$D$100),IF(S303&lt;$D$3,$D$3,INDEX($D$3:$D$100,MATCH(S303,$D$3:$D$100)+1)))</f>
        <v>2040</v>
      </c>
      <c r="V303">
        <f t="shared" si="180"/>
        <v>4.5720000000000003E-5</v>
      </c>
      <c r="W303">
        <f t="shared" si="181"/>
        <v>4.5720000000000003E-5</v>
      </c>
      <c r="X303">
        <f t="shared" si="182"/>
        <v>4.5720000000000003E-5</v>
      </c>
      <c r="Y303" s="38">
        <f t="shared" si="183"/>
        <v>0.24117300000000003</v>
      </c>
      <c r="Z303">
        <f t="shared" si="170"/>
        <v>0</v>
      </c>
      <c r="AE303">
        <f t="shared" si="206"/>
        <v>2313</v>
      </c>
      <c r="AF303">
        <f t="shared" si="184"/>
        <v>2040</v>
      </c>
      <c r="AG303" cm="1">
        <f t="array" ref="AG303">IF(AF303&gt;=MAX($D$3:$D$100),MAX($D$3:$D$100),IF(AE303&lt;$D$3,$D$3,INDEX($D$3:$D$100,MATCH(AE303,$D$3:$D$100)+1)))</f>
        <v>2040</v>
      </c>
      <c r="AH303">
        <f t="shared" si="185"/>
        <v>4.572E-4</v>
      </c>
      <c r="AI303">
        <f t="shared" si="186"/>
        <v>4.572E-4</v>
      </c>
      <c r="AJ303">
        <f t="shared" si="187"/>
        <v>4.572E-4</v>
      </c>
      <c r="AK303" s="38">
        <f t="shared" si="188"/>
        <v>2.4117299999999999</v>
      </c>
      <c r="AL303">
        <f t="shared" si="171"/>
        <v>0</v>
      </c>
      <c r="AQ303">
        <f t="shared" si="207"/>
        <v>2313</v>
      </c>
      <c r="AR303">
        <f t="shared" si="189"/>
        <v>2040</v>
      </c>
      <c r="AS303" cm="1">
        <f t="array" ref="AS303">IF(AR303&gt;=MAX($D$3:$D$100),MAX($D$3:$D$100),IF(AQ303&lt;$D$3,$D$3,INDEX($D$3:$D$100,MATCH(AQ303,$D$3:$D$100)+1)))</f>
        <v>2040</v>
      </c>
      <c r="AT303">
        <f t="shared" si="190"/>
        <v>9.6840000000000001E-5</v>
      </c>
      <c r="AU303">
        <f t="shared" si="191"/>
        <v>9.6840000000000001E-5</v>
      </c>
      <c r="AV303">
        <f t="shared" si="192"/>
        <v>9.6840000000000001E-5</v>
      </c>
      <c r="AW303" s="38">
        <f t="shared" si="193"/>
        <v>0.51083100000000004</v>
      </c>
      <c r="AX303">
        <f t="shared" si="172"/>
        <v>0</v>
      </c>
      <c r="BA303" s="1" t="str" cm="1">
        <f t="array" ref="BA303">IF(INDEX(Utilities!303:303,$B$15 + 5)="","",INDEX(Utilities!303:303,$B$15 + 5))</f>
        <v/>
      </c>
      <c r="BC303">
        <f t="shared" si="208"/>
        <v>2313</v>
      </c>
      <c r="BD303">
        <f t="shared" si="194"/>
        <v>2040</v>
      </c>
      <c r="BE303" cm="1">
        <f t="array" ref="BE303">IF(BD303&gt;=MAX($D$3:$D$100),MAX($D$3:$D$100),IF(BC303&lt;$D$3,$D$3,INDEX($D$3:$D$100,MATCH(BC303,$D$3:$D$100)+1)))</f>
        <v>2040</v>
      </c>
      <c r="BF303">
        <f t="shared" si="195"/>
        <v>0.61919999999999997</v>
      </c>
      <c r="BG303">
        <f t="shared" si="196"/>
        <v>0.61919999999999997</v>
      </c>
      <c r="BH303">
        <f t="shared" si="197"/>
        <v>0.61919999999999997</v>
      </c>
      <c r="BI303" s="38">
        <f t="shared" si="198"/>
        <v>3266.2799999999997</v>
      </c>
      <c r="BJ303">
        <f t="shared" si="173"/>
        <v>0</v>
      </c>
      <c r="BL303" s="1" t="str" cm="1">
        <f t="array" ref="BL303">IF(INDEX(Utilities!303:303,$B$15)="","",INDEX(Utilities!303:303,$B$15))</f>
        <v/>
      </c>
      <c r="BM303" s="1" t="str" cm="1">
        <f t="array" ref="BM303">IF(INDEX(Utilities!303:303,$B$15 + 6)="","",INDEX(Utilities!303:303,$B$15 + 6))</f>
        <v/>
      </c>
      <c r="BO303">
        <f t="shared" si="209"/>
        <v>2313</v>
      </c>
      <c r="BP303">
        <f t="shared" si="199"/>
        <v>2040</v>
      </c>
      <c r="BQ303" cm="1">
        <f t="array" ref="BQ303">IF(BP303&gt;=MAX($D$3:$D$100),MAX($D$3:$D$100),IF(BO303&lt;$D$3,$D$3,INDEX($D$3:$D$100,MATCH(BO303,$D$3:$D$100)+1)))</f>
        <v>2040</v>
      </c>
      <c r="BR303">
        <f t="shared" si="200"/>
        <v>4.5396000000000001</v>
      </c>
      <c r="BS303">
        <f t="shared" si="201"/>
        <v>4.5396000000000001</v>
      </c>
      <c r="BT303">
        <f t="shared" si="202"/>
        <v>4.5396000000000001</v>
      </c>
      <c r="BU303" s="38">
        <f t="shared" si="203"/>
        <v>23946.39</v>
      </c>
      <c r="BV303">
        <f t="shared" si="174"/>
        <v>0</v>
      </c>
    </row>
    <row r="304" spans="7:74" x14ac:dyDescent="0.25">
      <c r="G304">
        <f t="shared" si="204"/>
        <v>2314</v>
      </c>
      <c r="H304">
        <f t="shared" si="175"/>
        <v>2040</v>
      </c>
      <c r="I304" cm="1">
        <f t="array" ref="I304">IF(H304&gt;=MAX($D$3:$D$100),MAX($D$3:$D$100),IF(G304&lt;$D$3,$D$3,INDEX($D$3:$D$100,MATCH(G304,$D$3:$D$100)+1)))</f>
        <v>2040</v>
      </c>
      <c r="J304">
        <f t="shared" si="176"/>
        <v>6.8040000000000003E-2</v>
      </c>
      <c r="K304">
        <f t="shared" si="177"/>
        <v>6.8040000000000003E-2</v>
      </c>
      <c r="L304">
        <f t="shared" si="178"/>
        <v>6.8040000000000003E-2</v>
      </c>
      <c r="M304" s="38">
        <f t="shared" si="168"/>
        <v>358.911</v>
      </c>
      <c r="N304">
        <f t="shared" si="169"/>
        <v>0</v>
      </c>
      <c r="P304" s="1" t="str" cm="1">
        <f t="array" ref="P304">IF(INDEX(Utilities!304:304,$B$15)="","",INDEX(Utilities!304:304,$B$15))</f>
        <v/>
      </c>
      <c r="Q304" s="1" t="str" cm="1">
        <f t="array" ref="Q304">IF(INDEX(Utilities!304:304,$B$15 + 2)="","",INDEX(Utilities!304:304,$B$15 + 2))</f>
        <v/>
      </c>
      <c r="S304">
        <f t="shared" si="205"/>
        <v>2314</v>
      </c>
      <c r="T304">
        <f t="shared" si="179"/>
        <v>2040</v>
      </c>
      <c r="U304" cm="1">
        <f t="array" ref="U304">IF(T304&gt;=MAX($D$3:$D$100),MAX($D$3:$D$100),IF(S304&lt;$D$3,$D$3,INDEX($D$3:$D$100,MATCH(S304,$D$3:$D$100)+1)))</f>
        <v>2040</v>
      </c>
      <c r="V304">
        <f t="shared" si="180"/>
        <v>4.5720000000000003E-5</v>
      </c>
      <c r="W304">
        <f t="shared" si="181"/>
        <v>4.5720000000000003E-5</v>
      </c>
      <c r="X304">
        <f t="shared" si="182"/>
        <v>4.5720000000000003E-5</v>
      </c>
      <c r="Y304" s="38">
        <f t="shared" si="183"/>
        <v>0.24117300000000003</v>
      </c>
      <c r="Z304">
        <f t="shared" si="170"/>
        <v>0</v>
      </c>
      <c r="AE304">
        <f t="shared" si="206"/>
        <v>2314</v>
      </c>
      <c r="AF304">
        <f t="shared" si="184"/>
        <v>2040</v>
      </c>
      <c r="AG304" cm="1">
        <f t="array" ref="AG304">IF(AF304&gt;=MAX($D$3:$D$100),MAX($D$3:$D$100),IF(AE304&lt;$D$3,$D$3,INDEX($D$3:$D$100,MATCH(AE304,$D$3:$D$100)+1)))</f>
        <v>2040</v>
      </c>
      <c r="AH304">
        <f t="shared" si="185"/>
        <v>4.572E-4</v>
      </c>
      <c r="AI304">
        <f t="shared" si="186"/>
        <v>4.572E-4</v>
      </c>
      <c r="AJ304">
        <f t="shared" si="187"/>
        <v>4.572E-4</v>
      </c>
      <c r="AK304" s="38">
        <f t="shared" si="188"/>
        <v>2.4117299999999999</v>
      </c>
      <c r="AL304">
        <f t="shared" si="171"/>
        <v>0</v>
      </c>
      <c r="AQ304">
        <f t="shared" si="207"/>
        <v>2314</v>
      </c>
      <c r="AR304">
        <f t="shared" si="189"/>
        <v>2040</v>
      </c>
      <c r="AS304" cm="1">
        <f t="array" ref="AS304">IF(AR304&gt;=MAX($D$3:$D$100),MAX($D$3:$D$100),IF(AQ304&lt;$D$3,$D$3,INDEX($D$3:$D$100,MATCH(AQ304,$D$3:$D$100)+1)))</f>
        <v>2040</v>
      </c>
      <c r="AT304">
        <f t="shared" si="190"/>
        <v>9.6840000000000001E-5</v>
      </c>
      <c r="AU304">
        <f t="shared" si="191"/>
        <v>9.6840000000000001E-5</v>
      </c>
      <c r="AV304">
        <f t="shared" si="192"/>
        <v>9.6840000000000001E-5</v>
      </c>
      <c r="AW304" s="38">
        <f t="shared" si="193"/>
        <v>0.51083100000000004</v>
      </c>
      <c r="AX304">
        <f t="shared" si="172"/>
        <v>0</v>
      </c>
      <c r="BA304" s="1" t="str" cm="1">
        <f t="array" ref="BA304">IF(INDEX(Utilities!304:304,$B$15 + 5)="","",INDEX(Utilities!304:304,$B$15 + 5))</f>
        <v/>
      </c>
      <c r="BC304">
        <f t="shared" si="208"/>
        <v>2314</v>
      </c>
      <c r="BD304">
        <f t="shared" si="194"/>
        <v>2040</v>
      </c>
      <c r="BE304" cm="1">
        <f t="array" ref="BE304">IF(BD304&gt;=MAX($D$3:$D$100),MAX($D$3:$D$100),IF(BC304&lt;$D$3,$D$3,INDEX($D$3:$D$100,MATCH(BC304,$D$3:$D$100)+1)))</f>
        <v>2040</v>
      </c>
      <c r="BF304">
        <f t="shared" si="195"/>
        <v>0.61919999999999997</v>
      </c>
      <c r="BG304">
        <f t="shared" si="196"/>
        <v>0.61919999999999997</v>
      </c>
      <c r="BH304">
        <f t="shared" si="197"/>
        <v>0.61919999999999997</v>
      </c>
      <c r="BI304" s="38">
        <f t="shared" si="198"/>
        <v>3266.2799999999997</v>
      </c>
      <c r="BJ304">
        <f t="shared" si="173"/>
        <v>0</v>
      </c>
      <c r="BL304" s="1" t="str" cm="1">
        <f t="array" ref="BL304">IF(INDEX(Utilities!304:304,$B$15)="","",INDEX(Utilities!304:304,$B$15))</f>
        <v/>
      </c>
      <c r="BM304" s="1" t="str" cm="1">
        <f t="array" ref="BM304">IF(INDEX(Utilities!304:304,$B$15 + 6)="","",INDEX(Utilities!304:304,$B$15 + 6))</f>
        <v/>
      </c>
      <c r="BO304">
        <f t="shared" si="209"/>
        <v>2314</v>
      </c>
      <c r="BP304">
        <f t="shared" si="199"/>
        <v>2040</v>
      </c>
      <c r="BQ304" cm="1">
        <f t="array" ref="BQ304">IF(BP304&gt;=MAX($D$3:$D$100),MAX($D$3:$D$100),IF(BO304&lt;$D$3,$D$3,INDEX($D$3:$D$100,MATCH(BO304,$D$3:$D$100)+1)))</f>
        <v>2040</v>
      </c>
      <c r="BR304">
        <f t="shared" si="200"/>
        <v>4.5396000000000001</v>
      </c>
      <c r="BS304">
        <f t="shared" si="201"/>
        <v>4.5396000000000001</v>
      </c>
      <c r="BT304">
        <f t="shared" si="202"/>
        <v>4.5396000000000001</v>
      </c>
      <c r="BU304" s="38">
        <f t="shared" si="203"/>
        <v>23946.39</v>
      </c>
      <c r="BV304">
        <f t="shared" si="174"/>
        <v>0</v>
      </c>
    </row>
    <row r="305" spans="7:74" x14ac:dyDescent="0.25">
      <c r="G305">
        <f t="shared" si="204"/>
        <v>2315</v>
      </c>
      <c r="H305">
        <f t="shared" si="175"/>
        <v>2040</v>
      </c>
      <c r="I305" cm="1">
        <f t="array" ref="I305">IF(H305&gt;=MAX($D$3:$D$100),MAX($D$3:$D$100),IF(G305&lt;$D$3,$D$3,INDEX($D$3:$D$100,MATCH(G305,$D$3:$D$100)+1)))</f>
        <v>2040</v>
      </c>
      <c r="J305">
        <f t="shared" si="176"/>
        <v>6.8040000000000003E-2</v>
      </c>
      <c r="K305">
        <f t="shared" si="177"/>
        <v>6.8040000000000003E-2</v>
      </c>
      <c r="L305">
        <f t="shared" si="178"/>
        <v>6.8040000000000003E-2</v>
      </c>
      <c r="M305" s="38">
        <f t="shared" si="168"/>
        <v>358.911</v>
      </c>
      <c r="N305">
        <f t="shared" si="169"/>
        <v>0</v>
      </c>
      <c r="P305" s="1" t="str" cm="1">
        <f t="array" ref="P305">IF(INDEX(Utilities!305:305,$B$15)="","",INDEX(Utilities!305:305,$B$15))</f>
        <v/>
      </c>
      <c r="Q305" s="1" t="str" cm="1">
        <f t="array" ref="Q305">IF(INDEX(Utilities!305:305,$B$15 + 2)="","",INDEX(Utilities!305:305,$B$15 + 2))</f>
        <v/>
      </c>
      <c r="S305">
        <f t="shared" si="205"/>
        <v>2315</v>
      </c>
      <c r="T305">
        <f t="shared" si="179"/>
        <v>2040</v>
      </c>
      <c r="U305" cm="1">
        <f t="array" ref="U305">IF(T305&gt;=MAX($D$3:$D$100),MAX($D$3:$D$100),IF(S305&lt;$D$3,$D$3,INDEX($D$3:$D$100,MATCH(S305,$D$3:$D$100)+1)))</f>
        <v>2040</v>
      </c>
      <c r="V305">
        <f t="shared" si="180"/>
        <v>4.5720000000000003E-5</v>
      </c>
      <c r="W305">
        <f t="shared" si="181"/>
        <v>4.5720000000000003E-5</v>
      </c>
      <c r="X305">
        <f t="shared" si="182"/>
        <v>4.5720000000000003E-5</v>
      </c>
      <c r="Y305" s="38">
        <f t="shared" si="183"/>
        <v>0.24117300000000003</v>
      </c>
      <c r="Z305">
        <f t="shared" si="170"/>
        <v>0</v>
      </c>
      <c r="AE305">
        <f t="shared" si="206"/>
        <v>2315</v>
      </c>
      <c r="AF305">
        <f t="shared" si="184"/>
        <v>2040</v>
      </c>
      <c r="AG305" cm="1">
        <f t="array" ref="AG305">IF(AF305&gt;=MAX($D$3:$D$100),MAX($D$3:$D$100),IF(AE305&lt;$D$3,$D$3,INDEX($D$3:$D$100,MATCH(AE305,$D$3:$D$100)+1)))</f>
        <v>2040</v>
      </c>
      <c r="AH305">
        <f t="shared" si="185"/>
        <v>4.572E-4</v>
      </c>
      <c r="AI305">
        <f t="shared" si="186"/>
        <v>4.572E-4</v>
      </c>
      <c r="AJ305">
        <f t="shared" si="187"/>
        <v>4.572E-4</v>
      </c>
      <c r="AK305" s="38">
        <f t="shared" si="188"/>
        <v>2.4117299999999999</v>
      </c>
      <c r="AL305">
        <f t="shared" si="171"/>
        <v>0</v>
      </c>
      <c r="AQ305">
        <f t="shared" si="207"/>
        <v>2315</v>
      </c>
      <c r="AR305">
        <f t="shared" si="189"/>
        <v>2040</v>
      </c>
      <c r="AS305" cm="1">
        <f t="array" ref="AS305">IF(AR305&gt;=MAX($D$3:$D$100),MAX($D$3:$D$100),IF(AQ305&lt;$D$3,$D$3,INDEX($D$3:$D$100,MATCH(AQ305,$D$3:$D$100)+1)))</f>
        <v>2040</v>
      </c>
      <c r="AT305">
        <f t="shared" si="190"/>
        <v>9.6840000000000001E-5</v>
      </c>
      <c r="AU305">
        <f t="shared" si="191"/>
        <v>9.6840000000000001E-5</v>
      </c>
      <c r="AV305">
        <f t="shared" si="192"/>
        <v>9.6840000000000001E-5</v>
      </c>
      <c r="AW305" s="38">
        <f t="shared" si="193"/>
        <v>0.51083100000000004</v>
      </c>
      <c r="AX305">
        <f t="shared" si="172"/>
        <v>0</v>
      </c>
      <c r="BA305" s="1" t="str" cm="1">
        <f t="array" ref="BA305">IF(INDEX(Utilities!305:305,$B$15 + 5)="","",INDEX(Utilities!305:305,$B$15 + 5))</f>
        <v/>
      </c>
      <c r="BC305">
        <f t="shared" si="208"/>
        <v>2315</v>
      </c>
      <c r="BD305">
        <f t="shared" si="194"/>
        <v>2040</v>
      </c>
      <c r="BE305" cm="1">
        <f t="array" ref="BE305">IF(BD305&gt;=MAX($D$3:$D$100),MAX($D$3:$D$100),IF(BC305&lt;$D$3,$D$3,INDEX($D$3:$D$100,MATCH(BC305,$D$3:$D$100)+1)))</f>
        <v>2040</v>
      </c>
      <c r="BF305">
        <f t="shared" si="195"/>
        <v>0.61919999999999997</v>
      </c>
      <c r="BG305">
        <f t="shared" si="196"/>
        <v>0.61919999999999997</v>
      </c>
      <c r="BH305">
        <f t="shared" si="197"/>
        <v>0.61919999999999997</v>
      </c>
      <c r="BI305" s="38">
        <f t="shared" si="198"/>
        <v>3266.2799999999997</v>
      </c>
      <c r="BJ305">
        <f t="shared" si="173"/>
        <v>0</v>
      </c>
      <c r="BL305" s="1" t="str" cm="1">
        <f t="array" ref="BL305">IF(INDEX(Utilities!305:305,$B$15)="","",INDEX(Utilities!305:305,$B$15))</f>
        <v/>
      </c>
      <c r="BM305" s="1" t="str" cm="1">
        <f t="array" ref="BM305">IF(INDEX(Utilities!305:305,$B$15 + 6)="","",INDEX(Utilities!305:305,$B$15 + 6))</f>
        <v/>
      </c>
      <c r="BO305">
        <f t="shared" si="209"/>
        <v>2315</v>
      </c>
      <c r="BP305">
        <f t="shared" si="199"/>
        <v>2040</v>
      </c>
      <c r="BQ305" cm="1">
        <f t="array" ref="BQ305">IF(BP305&gt;=MAX($D$3:$D$100),MAX($D$3:$D$100),IF(BO305&lt;$D$3,$D$3,INDEX($D$3:$D$100,MATCH(BO305,$D$3:$D$100)+1)))</f>
        <v>2040</v>
      </c>
      <c r="BR305">
        <f t="shared" si="200"/>
        <v>4.5396000000000001</v>
      </c>
      <c r="BS305">
        <f t="shared" si="201"/>
        <v>4.5396000000000001</v>
      </c>
      <c r="BT305">
        <f t="shared" si="202"/>
        <v>4.5396000000000001</v>
      </c>
      <c r="BU305" s="38">
        <f t="shared" si="203"/>
        <v>23946.39</v>
      </c>
      <c r="BV305">
        <f t="shared" si="174"/>
        <v>0</v>
      </c>
    </row>
    <row r="306" spans="7:74" x14ac:dyDescent="0.25">
      <c r="G306">
        <f t="shared" si="204"/>
        <v>2316</v>
      </c>
      <c r="H306">
        <f t="shared" si="175"/>
        <v>2040</v>
      </c>
      <c r="I306" cm="1">
        <f t="array" ref="I306">IF(H306&gt;=MAX($D$3:$D$100),MAX($D$3:$D$100),IF(G306&lt;$D$3,$D$3,INDEX($D$3:$D$100,MATCH(G306,$D$3:$D$100)+1)))</f>
        <v>2040</v>
      </c>
      <c r="J306">
        <f t="shared" si="176"/>
        <v>6.8040000000000003E-2</v>
      </c>
      <c r="K306">
        <f t="shared" si="177"/>
        <v>6.8040000000000003E-2</v>
      </c>
      <c r="L306">
        <f t="shared" si="178"/>
        <v>6.8040000000000003E-2</v>
      </c>
      <c r="M306" s="38">
        <f t="shared" si="168"/>
        <v>358.911</v>
      </c>
      <c r="N306">
        <f t="shared" si="169"/>
        <v>0</v>
      </c>
      <c r="P306" s="1" t="str" cm="1">
        <f t="array" ref="P306">IF(INDEX(Utilities!306:306,$B$15)="","",INDEX(Utilities!306:306,$B$15))</f>
        <v/>
      </c>
      <c r="Q306" s="1" t="str" cm="1">
        <f t="array" ref="Q306">IF(INDEX(Utilities!306:306,$B$15 + 2)="","",INDEX(Utilities!306:306,$B$15 + 2))</f>
        <v/>
      </c>
      <c r="S306">
        <f t="shared" si="205"/>
        <v>2316</v>
      </c>
      <c r="T306">
        <f t="shared" si="179"/>
        <v>2040</v>
      </c>
      <c r="U306" cm="1">
        <f t="array" ref="U306">IF(T306&gt;=MAX($D$3:$D$100),MAX($D$3:$D$100),IF(S306&lt;$D$3,$D$3,INDEX($D$3:$D$100,MATCH(S306,$D$3:$D$100)+1)))</f>
        <v>2040</v>
      </c>
      <c r="V306">
        <f t="shared" si="180"/>
        <v>4.5720000000000003E-5</v>
      </c>
      <c r="W306">
        <f t="shared" si="181"/>
        <v>4.5720000000000003E-5</v>
      </c>
      <c r="X306">
        <f t="shared" si="182"/>
        <v>4.5720000000000003E-5</v>
      </c>
      <c r="Y306" s="38">
        <f t="shared" si="183"/>
        <v>0.24117300000000003</v>
      </c>
      <c r="Z306">
        <f t="shared" si="170"/>
        <v>0</v>
      </c>
      <c r="AE306">
        <f t="shared" si="206"/>
        <v>2316</v>
      </c>
      <c r="AF306">
        <f t="shared" si="184"/>
        <v>2040</v>
      </c>
      <c r="AG306" cm="1">
        <f t="array" ref="AG306">IF(AF306&gt;=MAX($D$3:$D$100),MAX($D$3:$D$100),IF(AE306&lt;$D$3,$D$3,INDEX($D$3:$D$100,MATCH(AE306,$D$3:$D$100)+1)))</f>
        <v>2040</v>
      </c>
      <c r="AH306">
        <f t="shared" si="185"/>
        <v>4.572E-4</v>
      </c>
      <c r="AI306">
        <f t="shared" si="186"/>
        <v>4.572E-4</v>
      </c>
      <c r="AJ306">
        <f t="shared" si="187"/>
        <v>4.572E-4</v>
      </c>
      <c r="AK306" s="38">
        <f t="shared" si="188"/>
        <v>2.4117299999999999</v>
      </c>
      <c r="AL306">
        <f t="shared" si="171"/>
        <v>0</v>
      </c>
      <c r="AQ306">
        <f t="shared" si="207"/>
        <v>2316</v>
      </c>
      <c r="AR306">
        <f t="shared" si="189"/>
        <v>2040</v>
      </c>
      <c r="AS306" cm="1">
        <f t="array" ref="AS306">IF(AR306&gt;=MAX($D$3:$D$100),MAX($D$3:$D$100),IF(AQ306&lt;$D$3,$D$3,INDEX($D$3:$D$100,MATCH(AQ306,$D$3:$D$100)+1)))</f>
        <v>2040</v>
      </c>
      <c r="AT306">
        <f t="shared" si="190"/>
        <v>9.6840000000000001E-5</v>
      </c>
      <c r="AU306">
        <f t="shared" si="191"/>
        <v>9.6840000000000001E-5</v>
      </c>
      <c r="AV306">
        <f t="shared" si="192"/>
        <v>9.6840000000000001E-5</v>
      </c>
      <c r="AW306" s="38">
        <f t="shared" si="193"/>
        <v>0.51083100000000004</v>
      </c>
      <c r="AX306">
        <f t="shared" si="172"/>
        <v>0</v>
      </c>
      <c r="BA306" s="1" t="str" cm="1">
        <f t="array" ref="BA306">IF(INDEX(Utilities!306:306,$B$15 + 5)="","",INDEX(Utilities!306:306,$B$15 + 5))</f>
        <v/>
      </c>
      <c r="BC306">
        <f t="shared" si="208"/>
        <v>2316</v>
      </c>
      <c r="BD306">
        <f t="shared" si="194"/>
        <v>2040</v>
      </c>
      <c r="BE306" cm="1">
        <f t="array" ref="BE306">IF(BD306&gt;=MAX($D$3:$D$100),MAX($D$3:$D$100),IF(BC306&lt;$D$3,$D$3,INDEX($D$3:$D$100,MATCH(BC306,$D$3:$D$100)+1)))</f>
        <v>2040</v>
      </c>
      <c r="BF306">
        <f t="shared" si="195"/>
        <v>0.61919999999999997</v>
      </c>
      <c r="BG306">
        <f t="shared" si="196"/>
        <v>0.61919999999999997</v>
      </c>
      <c r="BH306">
        <f t="shared" si="197"/>
        <v>0.61919999999999997</v>
      </c>
      <c r="BI306" s="38">
        <f t="shared" si="198"/>
        <v>3266.2799999999997</v>
      </c>
      <c r="BJ306">
        <f t="shared" si="173"/>
        <v>0</v>
      </c>
      <c r="BL306" s="1" t="str" cm="1">
        <f t="array" ref="BL306">IF(INDEX(Utilities!306:306,$B$15)="","",INDEX(Utilities!306:306,$B$15))</f>
        <v/>
      </c>
      <c r="BM306" s="1" t="str" cm="1">
        <f t="array" ref="BM306">IF(INDEX(Utilities!306:306,$B$15 + 6)="","",INDEX(Utilities!306:306,$B$15 + 6))</f>
        <v/>
      </c>
      <c r="BO306">
        <f t="shared" si="209"/>
        <v>2316</v>
      </c>
      <c r="BP306">
        <f t="shared" si="199"/>
        <v>2040</v>
      </c>
      <c r="BQ306" cm="1">
        <f t="array" ref="BQ306">IF(BP306&gt;=MAX($D$3:$D$100),MAX($D$3:$D$100),IF(BO306&lt;$D$3,$D$3,INDEX($D$3:$D$100,MATCH(BO306,$D$3:$D$100)+1)))</f>
        <v>2040</v>
      </c>
      <c r="BR306">
        <f t="shared" si="200"/>
        <v>4.5396000000000001</v>
      </c>
      <c r="BS306">
        <f t="shared" si="201"/>
        <v>4.5396000000000001</v>
      </c>
      <c r="BT306">
        <f t="shared" si="202"/>
        <v>4.5396000000000001</v>
      </c>
      <c r="BU306" s="38">
        <f t="shared" si="203"/>
        <v>23946.39</v>
      </c>
      <c r="BV306">
        <f t="shared" si="174"/>
        <v>0</v>
      </c>
    </row>
    <row r="307" spans="7:74" x14ac:dyDescent="0.25">
      <c r="G307">
        <f t="shared" si="204"/>
        <v>2317</v>
      </c>
      <c r="H307">
        <f t="shared" si="175"/>
        <v>2040</v>
      </c>
      <c r="I307" cm="1">
        <f t="array" ref="I307">IF(H307&gt;=MAX($D$3:$D$100),MAX($D$3:$D$100),IF(G307&lt;$D$3,$D$3,INDEX($D$3:$D$100,MATCH(G307,$D$3:$D$100)+1)))</f>
        <v>2040</v>
      </c>
      <c r="J307">
        <f t="shared" si="176"/>
        <v>6.8040000000000003E-2</v>
      </c>
      <c r="K307">
        <f t="shared" si="177"/>
        <v>6.8040000000000003E-2</v>
      </c>
      <c r="L307">
        <f t="shared" si="178"/>
        <v>6.8040000000000003E-2</v>
      </c>
      <c r="M307" s="38">
        <f t="shared" si="168"/>
        <v>358.911</v>
      </c>
      <c r="N307">
        <f t="shared" si="169"/>
        <v>0</v>
      </c>
      <c r="P307" s="1" t="str" cm="1">
        <f t="array" ref="P307">IF(INDEX(Utilities!307:307,$B$15)="","",INDEX(Utilities!307:307,$B$15))</f>
        <v/>
      </c>
      <c r="Q307" s="1" t="str" cm="1">
        <f t="array" ref="Q307">IF(INDEX(Utilities!307:307,$B$15 + 2)="","",INDEX(Utilities!307:307,$B$15 + 2))</f>
        <v/>
      </c>
      <c r="S307">
        <f t="shared" si="205"/>
        <v>2317</v>
      </c>
      <c r="T307">
        <f t="shared" si="179"/>
        <v>2040</v>
      </c>
      <c r="U307" cm="1">
        <f t="array" ref="U307">IF(T307&gt;=MAX($D$3:$D$100),MAX($D$3:$D$100),IF(S307&lt;$D$3,$D$3,INDEX($D$3:$D$100,MATCH(S307,$D$3:$D$100)+1)))</f>
        <v>2040</v>
      </c>
      <c r="V307">
        <f t="shared" si="180"/>
        <v>4.5720000000000003E-5</v>
      </c>
      <c r="W307">
        <f t="shared" si="181"/>
        <v>4.5720000000000003E-5</v>
      </c>
      <c r="X307">
        <f t="shared" si="182"/>
        <v>4.5720000000000003E-5</v>
      </c>
      <c r="Y307" s="38">
        <f t="shared" si="183"/>
        <v>0.24117300000000003</v>
      </c>
      <c r="Z307">
        <f t="shared" si="170"/>
        <v>0</v>
      </c>
      <c r="AE307">
        <f t="shared" si="206"/>
        <v>2317</v>
      </c>
      <c r="AF307">
        <f t="shared" si="184"/>
        <v>2040</v>
      </c>
      <c r="AG307" cm="1">
        <f t="array" ref="AG307">IF(AF307&gt;=MAX($D$3:$D$100),MAX($D$3:$D$100),IF(AE307&lt;$D$3,$D$3,INDEX($D$3:$D$100,MATCH(AE307,$D$3:$D$100)+1)))</f>
        <v>2040</v>
      </c>
      <c r="AH307">
        <f t="shared" si="185"/>
        <v>4.572E-4</v>
      </c>
      <c r="AI307">
        <f t="shared" si="186"/>
        <v>4.572E-4</v>
      </c>
      <c r="AJ307">
        <f t="shared" si="187"/>
        <v>4.572E-4</v>
      </c>
      <c r="AK307" s="38">
        <f t="shared" si="188"/>
        <v>2.4117299999999999</v>
      </c>
      <c r="AL307">
        <f t="shared" si="171"/>
        <v>0</v>
      </c>
      <c r="AQ307">
        <f t="shared" si="207"/>
        <v>2317</v>
      </c>
      <c r="AR307">
        <f t="shared" si="189"/>
        <v>2040</v>
      </c>
      <c r="AS307" cm="1">
        <f t="array" ref="AS307">IF(AR307&gt;=MAX($D$3:$D$100),MAX($D$3:$D$100),IF(AQ307&lt;$D$3,$D$3,INDEX($D$3:$D$100,MATCH(AQ307,$D$3:$D$100)+1)))</f>
        <v>2040</v>
      </c>
      <c r="AT307">
        <f t="shared" si="190"/>
        <v>9.6840000000000001E-5</v>
      </c>
      <c r="AU307">
        <f t="shared" si="191"/>
        <v>9.6840000000000001E-5</v>
      </c>
      <c r="AV307">
        <f t="shared" si="192"/>
        <v>9.6840000000000001E-5</v>
      </c>
      <c r="AW307" s="38">
        <f t="shared" si="193"/>
        <v>0.51083100000000004</v>
      </c>
      <c r="AX307">
        <f t="shared" si="172"/>
        <v>0</v>
      </c>
      <c r="BA307" s="1" t="str" cm="1">
        <f t="array" ref="BA307">IF(INDEX(Utilities!307:307,$B$15 + 5)="","",INDEX(Utilities!307:307,$B$15 + 5))</f>
        <v/>
      </c>
      <c r="BC307">
        <f t="shared" si="208"/>
        <v>2317</v>
      </c>
      <c r="BD307">
        <f t="shared" si="194"/>
        <v>2040</v>
      </c>
      <c r="BE307" cm="1">
        <f t="array" ref="BE307">IF(BD307&gt;=MAX($D$3:$D$100),MAX($D$3:$D$100),IF(BC307&lt;$D$3,$D$3,INDEX($D$3:$D$100,MATCH(BC307,$D$3:$D$100)+1)))</f>
        <v>2040</v>
      </c>
      <c r="BF307">
        <f t="shared" si="195"/>
        <v>0.61919999999999997</v>
      </c>
      <c r="BG307">
        <f t="shared" si="196"/>
        <v>0.61919999999999997</v>
      </c>
      <c r="BH307">
        <f t="shared" si="197"/>
        <v>0.61919999999999997</v>
      </c>
      <c r="BI307" s="38">
        <f t="shared" si="198"/>
        <v>3266.2799999999997</v>
      </c>
      <c r="BJ307">
        <f t="shared" si="173"/>
        <v>0</v>
      </c>
      <c r="BL307" s="1" t="str" cm="1">
        <f t="array" ref="BL307">IF(INDEX(Utilities!307:307,$B$15)="","",INDEX(Utilities!307:307,$B$15))</f>
        <v/>
      </c>
      <c r="BM307" s="1" t="str" cm="1">
        <f t="array" ref="BM307">IF(INDEX(Utilities!307:307,$B$15 + 6)="","",INDEX(Utilities!307:307,$B$15 + 6))</f>
        <v/>
      </c>
      <c r="BO307">
        <f t="shared" si="209"/>
        <v>2317</v>
      </c>
      <c r="BP307">
        <f t="shared" si="199"/>
        <v>2040</v>
      </c>
      <c r="BQ307" cm="1">
        <f t="array" ref="BQ307">IF(BP307&gt;=MAX($D$3:$D$100),MAX($D$3:$D$100),IF(BO307&lt;$D$3,$D$3,INDEX($D$3:$D$100,MATCH(BO307,$D$3:$D$100)+1)))</f>
        <v>2040</v>
      </c>
      <c r="BR307">
        <f t="shared" si="200"/>
        <v>4.5396000000000001</v>
      </c>
      <c r="BS307">
        <f t="shared" si="201"/>
        <v>4.5396000000000001</v>
      </c>
      <c r="BT307">
        <f t="shared" si="202"/>
        <v>4.5396000000000001</v>
      </c>
      <c r="BU307" s="38">
        <f t="shared" si="203"/>
        <v>23946.39</v>
      </c>
      <c r="BV307">
        <f t="shared" si="174"/>
        <v>0</v>
      </c>
    </row>
    <row r="308" spans="7:74" x14ac:dyDescent="0.25">
      <c r="G308">
        <f t="shared" si="204"/>
        <v>2318</v>
      </c>
      <c r="H308">
        <f t="shared" si="175"/>
        <v>2040</v>
      </c>
      <c r="I308" cm="1">
        <f t="array" ref="I308">IF(H308&gt;=MAX($D$3:$D$100),MAX($D$3:$D$100),IF(G308&lt;$D$3,$D$3,INDEX($D$3:$D$100,MATCH(G308,$D$3:$D$100)+1)))</f>
        <v>2040</v>
      </c>
      <c r="J308">
        <f t="shared" si="176"/>
        <v>6.8040000000000003E-2</v>
      </c>
      <c r="K308">
        <f t="shared" si="177"/>
        <v>6.8040000000000003E-2</v>
      </c>
      <c r="L308">
        <f t="shared" si="178"/>
        <v>6.8040000000000003E-2</v>
      </c>
      <c r="M308" s="38">
        <f t="shared" si="168"/>
        <v>358.911</v>
      </c>
      <c r="N308">
        <f t="shared" si="169"/>
        <v>0</v>
      </c>
      <c r="P308" s="1" t="str" cm="1">
        <f t="array" ref="P308">IF(INDEX(Utilities!308:308,$B$15)="","",INDEX(Utilities!308:308,$B$15))</f>
        <v/>
      </c>
      <c r="Q308" s="1" t="str" cm="1">
        <f t="array" ref="Q308">IF(INDEX(Utilities!308:308,$B$15 + 2)="","",INDEX(Utilities!308:308,$B$15 + 2))</f>
        <v/>
      </c>
      <c r="S308">
        <f t="shared" si="205"/>
        <v>2318</v>
      </c>
      <c r="T308">
        <f t="shared" si="179"/>
        <v>2040</v>
      </c>
      <c r="U308" cm="1">
        <f t="array" ref="U308">IF(T308&gt;=MAX($D$3:$D$100),MAX($D$3:$D$100),IF(S308&lt;$D$3,$D$3,INDEX($D$3:$D$100,MATCH(S308,$D$3:$D$100)+1)))</f>
        <v>2040</v>
      </c>
      <c r="V308">
        <f t="shared" si="180"/>
        <v>4.5720000000000003E-5</v>
      </c>
      <c r="W308">
        <f t="shared" si="181"/>
        <v>4.5720000000000003E-5</v>
      </c>
      <c r="X308">
        <f t="shared" si="182"/>
        <v>4.5720000000000003E-5</v>
      </c>
      <c r="Y308" s="38">
        <f t="shared" si="183"/>
        <v>0.24117300000000003</v>
      </c>
      <c r="Z308">
        <f t="shared" si="170"/>
        <v>0</v>
      </c>
      <c r="AE308">
        <f t="shared" si="206"/>
        <v>2318</v>
      </c>
      <c r="AF308">
        <f t="shared" si="184"/>
        <v>2040</v>
      </c>
      <c r="AG308" cm="1">
        <f t="array" ref="AG308">IF(AF308&gt;=MAX($D$3:$D$100),MAX($D$3:$D$100),IF(AE308&lt;$D$3,$D$3,INDEX($D$3:$D$100,MATCH(AE308,$D$3:$D$100)+1)))</f>
        <v>2040</v>
      </c>
      <c r="AH308">
        <f t="shared" si="185"/>
        <v>4.572E-4</v>
      </c>
      <c r="AI308">
        <f t="shared" si="186"/>
        <v>4.572E-4</v>
      </c>
      <c r="AJ308">
        <f t="shared" si="187"/>
        <v>4.572E-4</v>
      </c>
      <c r="AK308" s="38">
        <f t="shared" si="188"/>
        <v>2.4117299999999999</v>
      </c>
      <c r="AL308">
        <f t="shared" si="171"/>
        <v>0</v>
      </c>
      <c r="AQ308">
        <f t="shared" si="207"/>
        <v>2318</v>
      </c>
      <c r="AR308">
        <f t="shared" si="189"/>
        <v>2040</v>
      </c>
      <c r="AS308" cm="1">
        <f t="array" ref="AS308">IF(AR308&gt;=MAX($D$3:$D$100),MAX($D$3:$D$100),IF(AQ308&lt;$D$3,$D$3,INDEX($D$3:$D$100,MATCH(AQ308,$D$3:$D$100)+1)))</f>
        <v>2040</v>
      </c>
      <c r="AT308">
        <f t="shared" si="190"/>
        <v>9.6840000000000001E-5</v>
      </c>
      <c r="AU308">
        <f t="shared" si="191"/>
        <v>9.6840000000000001E-5</v>
      </c>
      <c r="AV308">
        <f t="shared" si="192"/>
        <v>9.6840000000000001E-5</v>
      </c>
      <c r="AW308" s="38">
        <f t="shared" si="193"/>
        <v>0.51083100000000004</v>
      </c>
      <c r="AX308">
        <f t="shared" si="172"/>
        <v>0</v>
      </c>
      <c r="BA308" s="1" t="str" cm="1">
        <f t="array" ref="BA308">IF(INDEX(Utilities!308:308,$B$15 + 5)="","",INDEX(Utilities!308:308,$B$15 + 5))</f>
        <v/>
      </c>
      <c r="BC308">
        <f t="shared" si="208"/>
        <v>2318</v>
      </c>
      <c r="BD308">
        <f t="shared" si="194"/>
        <v>2040</v>
      </c>
      <c r="BE308" cm="1">
        <f t="array" ref="BE308">IF(BD308&gt;=MAX($D$3:$D$100),MAX($D$3:$D$100),IF(BC308&lt;$D$3,$D$3,INDEX($D$3:$D$100,MATCH(BC308,$D$3:$D$100)+1)))</f>
        <v>2040</v>
      </c>
      <c r="BF308">
        <f t="shared" si="195"/>
        <v>0.61919999999999997</v>
      </c>
      <c r="BG308">
        <f t="shared" si="196"/>
        <v>0.61919999999999997</v>
      </c>
      <c r="BH308">
        <f t="shared" si="197"/>
        <v>0.61919999999999997</v>
      </c>
      <c r="BI308" s="38">
        <f t="shared" si="198"/>
        <v>3266.2799999999997</v>
      </c>
      <c r="BJ308">
        <f t="shared" si="173"/>
        <v>0</v>
      </c>
      <c r="BL308" s="1" t="str" cm="1">
        <f t="array" ref="BL308">IF(INDEX(Utilities!308:308,$B$15)="","",INDEX(Utilities!308:308,$B$15))</f>
        <v/>
      </c>
      <c r="BM308" s="1" t="str" cm="1">
        <f t="array" ref="BM308">IF(INDEX(Utilities!308:308,$B$15 + 6)="","",INDEX(Utilities!308:308,$B$15 + 6))</f>
        <v/>
      </c>
      <c r="BO308">
        <f t="shared" si="209"/>
        <v>2318</v>
      </c>
      <c r="BP308">
        <f t="shared" si="199"/>
        <v>2040</v>
      </c>
      <c r="BQ308" cm="1">
        <f t="array" ref="BQ308">IF(BP308&gt;=MAX($D$3:$D$100),MAX($D$3:$D$100),IF(BO308&lt;$D$3,$D$3,INDEX($D$3:$D$100,MATCH(BO308,$D$3:$D$100)+1)))</f>
        <v>2040</v>
      </c>
      <c r="BR308">
        <f t="shared" si="200"/>
        <v>4.5396000000000001</v>
      </c>
      <c r="BS308">
        <f t="shared" si="201"/>
        <v>4.5396000000000001</v>
      </c>
      <c r="BT308">
        <f t="shared" si="202"/>
        <v>4.5396000000000001</v>
      </c>
      <c r="BU308" s="38">
        <f t="shared" si="203"/>
        <v>23946.39</v>
      </c>
      <c r="BV308">
        <f t="shared" si="174"/>
        <v>0</v>
      </c>
    </row>
    <row r="309" spans="7:74" x14ac:dyDescent="0.25">
      <c r="G309">
        <f t="shared" si="204"/>
        <v>2319</v>
      </c>
      <c r="H309">
        <f t="shared" si="175"/>
        <v>2040</v>
      </c>
      <c r="I309" cm="1">
        <f t="array" ref="I309">IF(H309&gt;=MAX($D$3:$D$100),MAX($D$3:$D$100),IF(G309&lt;$D$3,$D$3,INDEX($D$3:$D$100,MATCH(G309,$D$3:$D$100)+1)))</f>
        <v>2040</v>
      </c>
      <c r="J309">
        <f t="shared" si="176"/>
        <v>6.8040000000000003E-2</v>
      </c>
      <c r="K309">
        <f t="shared" si="177"/>
        <v>6.8040000000000003E-2</v>
      </c>
      <c r="L309">
        <f t="shared" si="178"/>
        <v>6.8040000000000003E-2</v>
      </c>
      <c r="M309" s="38">
        <f t="shared" si="168"/>
        <v>358.911</v>
      </c>
      <c r="N309">
        <f t="shared" si="169"/>
        <v>0</v>
      </c>
      <c r="P309" s="1" t="str" cm="1">
        <f t="array" ref="P309">IF(INDEX(Utilities!309:309,$B$15)="","",INDEX(Utilities!309:309,$B$15))</f>
        <v/>
      </c>
      <c r="Q309" s="1" t="str" cm="1">
        <f t="array" ref="Q309">IF(INDEX(Utilities!309:309,$B$15 + 2)="","",INDEX(Utilities!309:309,$B$15 + 2))</f>
        <v/>
      </c>
      <c r="S309">
        <f t="shared" si="205"/>
        <v>2319</v>
      </c>
      <c r="T309">
        <f t="shared" si="179"/>
        <v>2040</v>
      </c>
      <c r="U309" cm="1">
        <f t="array" ref="U309">IF(T309&gt;=MAX($D$3:$D$100),MAX($D$3:$D$100),IF(S309&lt;$D$3,$D$3,INDEX($D$3:$D$100,MATCH(S309,$D$3:$D$100)+1)))</f>
        <v>2040</v>
      </c>
      <c r="V309">
        <f t="shared" si="180"/>
        <v>4.5720000000000003E-5</v>
      </c>
      <c r="W309">
        <f t="shared" si="181"/>
        <v>4.5720000000000003E-5</v>
      </c>
      <c r="X309">
        <f t="shared" si="182"/>
        <v>4.5720000000000003E-5</v>
      </c>
      <c r="Y309" s="38">
        <f t="shared" si="183"/>
        <v>0.24117300000000003</v>
      </c>
      <c r="Z309">
        <f t="shared" si="170"/>
        <v>0</v>
      </c>
      <c r="AE309">
        <f t="shared" si="206"/>
        <v>2319</v>
      </c>
      <c r="AF309">
        <f t="shared" si="184"/>
        <v>2040</v>
      </c>
      <c r="AG309" cm="1">
        <f t="array" ref="AG309">IF(AF309&gt;=MAX($D$3:$D$100),MAX($D$3:$D$100),IF(AE309&lt;$D$3,$D$3,INDEX($D$3:$D$100,MATCH(AE309,$D$3:$D$100)+1)))</f>
        <v>2040</v>
      </c>
      <c r="AH309">
        <f t="shared" si="185"/>
        <v>4.572E-4</v>
      </c>
      <c r="AI309">
        <f t="shared" si="186"/>
        <v>4.572E-4</v>
      </c>
      <c r="AJ309">
        <f t="shared" si="187"/>
        <v>4.572E-4</v>
      </c>
      <c r="AK309" s="38">
        <f t="shared" si="188"/>
        <v>2.4117299999999999</v>
      </c>
      <c r="AL309">
        <f t="shared" si="171"/>
        <v>0</v>
      </c>
      <c r="AQ309">
        <f t="shared" si="207"/>
        <v>2319</v>
      </c>
      <c r="AR309">
        <f t="shared" si="189"/>
        <v>2040</v>
      </c>
      <c r="AS309" cm="1">
        <f t="array" ref="AS309">IF(AR309&gt;=MAX($D$3:$D$100),MAX($D$3:$D$100),IF(AQ309&lt;$D$3,$D$3,INDEX($D$3:$D$100,MATCH(AQ309,$D$3:$D$100)+1)))</f>
        <v>2040</v>
      </c>
      <c r="AT309">
        <f t="shared" si="190"/>
        <v>9.6840000000000001E-5</v>
      </c>
      <c r="AU309">
        <f t="shared" si="191"/>
        <v>9.6840000000000001E-5</v>
      </c>
      <c r="AV309">
        <f t="shared" si="192"/>
        <v>9.6840000000000001E-5</v>
      </c>
      <c r="AW309" s="38">
        <f t="shared" si="193"/>
        <v>0.51083100000000004</v>
      </c>
      <c r="AX309">
        <f t="shared" si="172"/>
        <v>0</v>
      </c>
      <c r="BA309" s="1" t="str" cm="1">
        <f t="array" ref="BA309">IF(INDEX(Utilities!309:309,$B$15 + 5)="","",INDEX(Utilities!309:309,$B$15 + 5))</f>
        <v/>
      </c>
      <c r="BC309">
        <f t="shared" si="208"/>
        <v>2319</v>
      </c>
      <c r="BD309">
        <f t="shared" si="194"/>
        <v>2040</v>
      </c>
      <c r="BE309" cm="1">
        <f t="array" ref="BE309">IF(BD309&gt;=MAX($D$3:$D$100),MAX($D$3:$D$100),IF(BC309&lt;$D$3,$D$3,INDEX($D$3:$D$100,MATCH(BC309,$D$3:$D$100)+1)))</f>
        <v>2040</v>
      </c>
      <c r="BF309">
        <f t="shared" si="195"/>
        <v>0.61919999999999997</v>
      </c>
      <c r="BG309">
        <f t="shared" si="196"/>
        <v>0.61919999999999997</v>
      </c>
      <c r="BH309">
        <f t="shared" si="197"/>
        <v>0.61919999999999997</v>
      </c>
      <c r="BI309" s="38">
        <f t="shared" si="198"/>
        <v>3266.2799999999997</v>
      </c>
      <c r="BJ309">
        <f t="shared" si="173"/>
        <v>0</v>
      </c>
      <c r="BL309" s="1" t="str" cm="1">
        <f t="array" ref="BL309">IF(INDEX(Utilities!309:309,$B$15)="","",INDEX(Utilities!309:309,$B$15))</f>
        <v/>
      </c>
      <c r="BM309" s="1" t="str" cm="1">
        <f t="array" ref="BM309">IF(INDEX(Utilities!309:309,$B$15 + 6)="","",INDEX(Utilities!309:309,$B$15 + 6))</f>
        <v/>
      </c>
      <c r="BO309">
        <f t="shared" si="209"/>
        <v>2319</v>
      </c>
      <c r="BP309">
        <f t="shared" si="199"/>
        <v>2040</v>
      </c>
      <c r="BQ309" cm="1">
        <f t="array" ref="BQ309">IF(BP309&gt;=MAX($D$3:$D$100),MAX($D$3:$D$100),IF(BO309&lt;$D$3,$D$3,INDEX($D$3:$D$100,MATCH(BO309,$D$3:$D$100)+1)))</f>
        <v>2040</v>
      </c>
      <c r="BR309">
        <f t="shared" si="200"/>
        <v>4.5396000000000001</v>
      </c>
      <c r="BS309">
        <f t="shared" si="201"/>
        <v>4.5396000000000001</v>
      </c>
      <c r="BT309">
        <f t="shared" si="202"/>
        <v>4.5396000000000001</v>
      </c>
      <c r="BU309" s="38">
        <f t="shared" si="203"/>
        <v>23946.39</v>
      </c>
      <c r="BV309">
        <f t="shared" si="174"/>
        <v>0</v>
      </c>
    </row>
    <row r="310" spans="7:74" x14ac:dyDescent="0.25">
      <c r="G310">
        <f t="shared" si="204"/>
        <v>2320</v>
      </c>
      <c r="H310">
        <f t="shared" si="175"/>
        <v>2040</v>
      </c>
      <c r="I310" cm="1">
        <f t="array" ref="I310">IF(H310&gt;=MAX($D$3:$D$100),MAX($D$3:$D$100),IF(G310&lt;$D$3,$D$3,INDEX($D$3:$D$100,MATCH(G310,$D$3:$D$100)+1)))</f>
        <v>2040</v>
      </c>
      <c r="J310">
        <f t="shared" si="176"/>
        <v>6.8040000000000003E-2</v>
      </c>
      <c r="K310">
        <f t="shared" si="177"/>
        <v>6.8040000000000003E-2</v>
      </c>
      <c r="L310">
        <f t="shared" si="178"/>
        <v>6.8040000000000003E-2</v>
      </c>
      <c r="M310" s="38">
        <f t="shared" si="168"/>
        <v>358.911</v>
      </c>
      <c r="N310">
        <f t="shared" si="169"/>
        <v>0</v>
      </c>
      <c r="P310" s="1" t="str" cm="1">
        <f t="array" ref="P310">IF(INDEX(Utilities!310:310,$B$15)="","",INDEX(Utilities!310:310,$B$15))</f>
        <v/>
      </c>
      <c r="Q310" s="1" t="str" cm="1">
        <f t="array" ref="Q310">IF(INDEX(Utilities!310:310,$B$15 + 2)="","",INDEX(Utilities!310:310,$B$15 + 2))</f>
        <v/>
      </c>
      <c r="S310">
        <f t="shared" si="205"/>
        <v>2320</v>
      </c>
      <c r="T310">
        <f t="shared" si="179"/>
        <v>2040</v>
      </c>
      <c r="U310" cm="1">
        <f t="array" ref="U310">IF(T310&gt;=MAX($D$3:$D$100),MAX($D$3:$D$100),IF(S310&lt;$D$3,$D$3,INDEX($D$3:$D$100,MATCH(S310,$D$3:$D$100)+1)))</f>
        <v>2040</v>
      </c>
      <c r="V310">
        <f t="shared" si="180"/>
        <v>4.5720000000000003E-5</v>
      </c>
      <c r="W310">
        <f t="shared" si="181"/>
        <v>4.5720000000000003E-5</v>
      </c>
      <c r="X310">
        <f t="shared" si="182"/>
        <v>4.5720000000000003E-5</v>
      </c>
      <c r="Y310" s="38">
        <f t="shared" si="183"/>
        <v>0.24117300000000003</v>
      </c>
      <c r="Z310">
        <f t="shared" si="170"/>
        <v>0</v>
      </c>
      <c r="AE310">
        <f t="shared" si="206"/>
        <v>2320</v>
      </c>
      <c r="AF310">
        <f t="shared" si="184"/>
        <v>2040</v>
      </c>
      <c r="AG310" cm="1">
        <f t="array" ref="AG310">IF(AF310&gt;=MAX($D$3:$D$100),MAX($D$3:$D$100),IF(AE310&lt;$D$3,$D$3,INDEX($D$3:$D$100,MATCH(AE310,$D$3:$D$100)+1)))</f>
        <v>2040</v>
      </c>
      <c r="AH310">
        <f t="shared" si="185"/>
        <v>4.572E-4</v>
      </c>
      <c r="AI310">
        <f t="shared" si="186"/>
        <v>4.572E-4</v>
      </c>
      <c r="AJ310">
        <f t="shared" si="187"/>
        <v>4.572E-4</v>
      </c>
      <c r="AK310" s="38">
        <f t="shared" si="188"/>
        <v>2.4117299999999999</v>
      </c>
      <c r="AL310">
        <f t="shared" si="171"/>
        <v>0</v>
      </c>
      <c r="AQ310">
        <f t="shared" si="207"/>
        <v>2320</v>
      </c>
      <c r="AR310">
        <f t="shared" si="189"/>
        <v>2040</v>
      </c>
      <c r="AS310" cm="1">
        <f t="array" ref="AS310">IF(AR310&gt;=MAX($D$3:$D$100),MAX($D$3:$D$100),IF(AQ310&lt;$D$3,$D$3,INDEX($D$3:$D$100,MATCH(AQ310,$D$3:$D$100)+1)))</f>
        <v>2040</v>
      </c>
      <c r="AT310">
        <f t="shared" si="190"/>
        <v>9.6840000000000001E-5</v>
      </c>
      <c r="AU310">
        <f t="shared" si="191"/>
        <v>9.6840000000000001E-5</v>
      </c>
      <c r="AV310">
        <f t="shared" si="192"/>
        <v>9.6840000000000001E-5</v>
      </c>
      <c r="AW310" s="38">
        <f t="shared" si="193"/>
        <v>0.51083100000000004</v>
      </c>
      <c r="AX310">
        <f t="shared" si="172"/>
        <v>0</v>
      </c>
      <c r="BA310" s="1" t="str" cm="1">
        <f t="array" ref="BA310">IF(INDEX(Utilities!310:310,$B$15 + 5)="","",INDEX(Utilities!310:310,$B$15 + 5))</f>
        <v/>
      </c>
      <c r="BC310">
        <f t="shared" si="208"/>
        <v>2320</v>
      </c>
      <c r="BD310">
        <f t="shared" si="194"/>
        <v>2040</v>
      </c>
      <c r="BE310" cm="1">
        <f t="array" ref="BE310">IF(BD310&gt;=MAX($D$3:$D$100),MAX($D$3:$D$100),IF(BC310&lt;$D$3,$D$3,INDEX($D$3:$D$100,MATCH(BC310,$D$3:$D$100)+1)))</f>
        <v>2040</v>
      </c>
      <c r="BF310">
        <f t="shared" si="195"/>
        <v>0.61919999999999997</v>
      </c>
      <c r="BG310">
        <f t="shared" si="196"/>
        <v>0.61919999999999997</v>
      </c>
      <c r="BH310">
        <f t="shared" si="197"/>
        <v>0.61919999999999997</v>
      </c>
      <c r="BI310" s="38">
        <f t="shared" si="198"/>
        <v>3266.2799999999997</v>
      </c>
      <c r="BJ310">
        <f t="shared" si="173"/>
        <v>0</v>
      </c>
      <c r="BL310" s="1" t="str" cm="1">
        <f t="array" ref="BL310">IF(INDEX(Utilities!310:310,$B$15)="","",INDEX(Utilities!310:310,$B$15))</f>
        <v/>
      </c>
      <c r="BM310" s="1" t="str" cm="1">
        <f t="array" ref="BM310">IF(INDEX(Utilities!310:310,$B$15 + 6)="","",INDEX(Utilities!310:310,$B$15 + 6))</f>
        <v/>
      </c>
      <c r="BO310">
        <f t="shared" si="209"/>
        <v>2320</v>
      </c>
      <c r="BP310">
        <f t="shared" si="199"/>
        <v>2040</v>
      </c>
      <c r="BQ310" cm="1">
        <f t="array" ref="BQ310">IF(BP310&gt;=MAX($D$3:$D$100),MAX($D$3:$D$100),IF(BO310&lt;$D$3,$D$3,INDEX($D$3:$D$100,MATCH(BO310,$D$3:$D$100)+1)))</f>
        <v>2040</v>
      </c>
      <c r="BR310">
        <f t="shared" si="200"/>
        <v>4.5396000000000001</v>
      </c>
      <c r="BS310">
        <f t="shared" si="201"/>
        <v>4.5396000000000001</v>
      </c>
      <c r="BT310">
        <f t="shared" si="202"/>
        <v>4.5396000000000001</v>
      </c>
      <c r="BU310" s="38">
        <f t="shared" si="203"/>
        <v>23946.39</v>
      </c>
      <c r="BV310">
        <f t="shared" si="174"/>
        <v>0</v>
      </c>
    </row>
    <row r="311" spans="7:74" x14ac:dyDescent="0.25">
      <c r="G311">
        <f t="shared" si="204"/>
        <v>2321</v>
      </c>
      <c r="H311">
        <f t="shared" si="175"/>
        <v>2040</v>
      </c>
      <c r="I311" cm="1">
        <f t="array" ref="I311">IF(H311&gt;=MAX($D$3:$D$100),MAX($D$3:$D$100),IF(G311&lt;$D$3,$D$3,INDEX($D$3:$D$100,MATCH(G311,$D$3:$D$100)+1)))</f>
        <v>2040</v>
      </c>
      <c r="J311">
        <f t="shared" si="176"/>
        <v>6.8040000000000003E-2</v>
      </c>
      <c r="K311">
        <f t="shared" si="177"/>
        <v>6.8040000000000003E-2</v>
      </c>
      <c r="L311">
        <f t="shared" si="178"/>
        <v>6.8040000000000003E-2</v>
      </c>
      <c r="M311" s="38">
        <f t="shared" si="168"/>
        <v>358.911</v>
      </c>
      <c r="N311">
        <f t="shared" si="169"/>
        <v>0</v>
      </c>
      <c r="P311" s="1" t="str" cm="1">
        <f t="array" ref="P311">IF(INDEX(Utilities!311:311,$B$15)="","",INDEX(Utilities!311:311,$B$15))</f>
        <v/>
      </c>
      <c r="Q311" s="1" t="str" cm="1">
        <f t="array" ref="Q311">IF(INDEX(Utilities!311:311,$B$15 + 2)="","",INDEX(Utilities!311:311,$B$15 + 2))</f>
        <v/>
      </c>
      <c r="S311">
        <f t="shared" si="205"/>
        <v>2321</v>
      </c>
      <c r="T311">
        <f t="shared" si="179"/>
        <v>2040</v>
      </c>
      <c r="U311" cm="1">
        <f t="array" ref="U311">IF(T311&gt;=MAX($D$3:$D$100),MAX($D$3:$D$100),IF(S311&lt;$D$3,$D$3,INDEX($D$3:$D$100,MATCH(S311,$D$3:$D$100)+1)))</f>
        <v>2040</v>
      </c>
      <c r="V311">
        <f t="shared" si="180"/>
        <v>4.5720000000000003E-5</v>
      </c>
      <c r="W311">
        <f t="shared" si="181"/>
        <v>4.5720000000000003E-5</v>
      </c>
      <c r="X311">
        <f t="shared" si="182"/>
        <v>4.5720000000000003E-5</v>
      </c>
      <c r="Y311" s="38">
        <f t="shared" si="183"/>
        <v>0.24117300000000003</v>
      </c>
      <c r="Z311">
        <f t="shared" si="170"/>
        <v>0</v>
      </c>
      <c r="AE311">
        <f t="shared" si="206"/>
        <v>2321</v>
      </c>
      <c r="AF311">
        <f t="shared" si="184"/>
        <v>2040</v>
      </c>
      <c r="AG311" cm="1">
        <f t="array" ref="AG311">IF(AF311&gt;=MAX($D$3:$D$100),MAX($D$3:$D$100),IF(AE311&lt;$D$3,$D$3,INDEX($D$3:$D$100,MATCH(AE311,$D$3:$D$100)+1)))</f>
        <v>2040</v>
      </c>
      <c r="AH311">
        <f t="shared" si="185"/>
        <v>4.572E-4</v>
      </c>
      <c r="AI311">
        <f t="shared" si="186"/>
        <v>4.572E-4</v>
      </c>
      <c r="AJ311">
        <f t="shared" si="187"/>
        <v>4.572E-4</v>
      </c>
      <c r="AK311" s="38">
        <f t="shared" si="188"/>
        <v>2.4117299999999999</v>
      </c>
      <c r="AL311">
        <f t="shared" si="171"/>
        <v>0</v>
      </c>
      <c r="AQ311">
        <f t="shared" si="207"/>
        <v>2321</v>
      </c>
      <c r="AR311">
        <f t="shared" si="189"/>
        <v>2040</v>
      </c>
      <c r="AS311" cm="1">
        <f t="array" ref="AS311">IF(AR311&gt;=MAX($D$3:$D$100),MAX($D$3:$D$100),IF(AQ311&lt;$D$3,$D$3,INDEX($D$3:$D$100,MATCH(AQ311,$D$3:$D$100)+1)))</f>
        <v>2040</v>
      </c>
      <c r="AT311">
        <f t="shared" si="190"/>
        <v>9.6840000000000001E-5</v>
      </c>
      <c r="AU311">
        <f t="shared" si="191"/>
        <v>9.6840000000000001E-5</v>
      </c>
      <c r="AV311">
        <f t="shared" si="192"/>
        <v>9.6840000000000001E-5</v>
      </c>
      <c r="AW311" s="38">
        <f t="shared" si="193"/>
        <v>0.51083100000000004</v>
      </c>
      <c r="AX311">
        <f t="shared" si="172"/>
        <v>0</v>
      </c>
      <c r="BA311" s="1" t="str" cm="1">
        <f t="array" ref="BA311">IF(INDEX(Utilities!311:311,$B$15 + 5)="","",INDEX(Utilities!311:311,$B$15 + 5))</f>
        <v/>
      </c>
      <c r="BC311">
        <f t="shared" si="208"/>
        <v>2321</v>
      </c>
      <c r="BD311">
        <f t="shared" si="194"/>
        <v>2040</v>
      </c>
      <c r="BE311" cm="1">
        <f t="array" ref="BE311">IF(BD311&gt;=MAX($D$3:$D$100),MAX($D$3:$D$100),IF(BC311&lt;$D$3,$D$3,INDEX($D$3:$D$100,MATCH(BC311,$D$3:$D$100)+1)))</f>
        <v>2040</v>
      </c>
      <c r="BF311">
        <f t="shared" si="195"/>
        <v>0.61919999999999997</v>
      </c>
      <c r="BG311">
        <f t="shared" si="196"/>
        <v>0.61919999999999997</v>
      </c>
      <c r="BH311">
        <f t="shared" si="197"/>
        <v>0.61919999999999997</v>
      </c>
      <c r="BI311" s="38">
        <f t="shared" si="198"/>
        <v>3266.2799999999997</v>
      </c>
      <c r="BJ311">
        <f t="shared" si="173"/>
        <v>0</v>
      </c>
      <c r="BL311" s="1" t="str" cm="1">
        <f t="array" ref="BL311">IF(INDEX(Utilities!311:311,$B$15)="","",INDEX(Utilities!311:311,$B$15))</f>
        <v/>
      </c>
      <c r="BM311" s="1" t="str" cm="1">
        <f t="array" ref="BM311">IF(INDEX(Utilities!311:311,$B$15 + 6)="","",INDEX(Utilities!311:311,$B$15 + 6))</f>
        <v/>
      </c>
      <c r="BO311">
        <f t="shared" si="209"/>
        <v>2321</v>
      </c>
      <c r="BP311">
        <f t="shared" si="199"/>
        <v>2040</v>
      </c>
      <c r="BQ311" cm="1">
        <f t="array" ref="BQ311">IF(BP311&gt;=MAX($D$3:$D$100),MAX($D$3:$D$100),IF(BO311&lt;$D$3,$D$3,INDEX($D$3:$D$100,MATCH(BO311,$D$3:$D$100)+1)))</f>
        <v>2040</v>
      </c>
      <c r="BR311">
        <f t="shared" si="200"/>
        <v>4.5396000000000001</v>
      </c>
      <c r="BS311">
        <f t="shared" si="201"/>
        <v>4.5396000000000001</v>
      </c>
      <c r="BT311">
        <f t="shared" si="202"/>
        <v>4.5396000000000001</v>
      </c>
      <c r="BU311" s="38">
        <f t="shared" si="203"/>
        <v>23946.39</v>
      </c>
      <c r="BV311">
        <f t="shared" si="174"/>
        <v>0</v>
      </c>
    </row>
    <row r="312" spans="7:74" x14ac:dyDescent="0.25">
      <c r="G312">
        <f t="shared" si="204"/>
        <v>2322</v>
      </c>
      <c r="H312">
        <f t="shared" si="175"/>
        <v>2040</v>
      </c>
      <c r="I312" cm="1">
        <f t="array" ref="I312">IF(H312&gt;=MAX($D$3:$D$100),MAX($D$3:$D$100),IF(G312&lt;$D$3,$D$3,INDEX($D$3:$D$100,MATCH(G312,$D$3:$D$100)+1)))</f>
        <v>2040</v>
      </c>
      <c r="J312">
        <f t="shared" si="176"/>
        <v>6.8040000000000003E-2</v>
      </c>
      <c r="K312">
        <f t="shared" si="177"/>
        <v>6.8040000000000003E-2</v>
      </c>
      <c r="L312">
        <f t="shared" si="178"/>
        <v>6.8040000000000003E-2</v>
      </c>
      <c r="M312" s="38">
        <f t="shared" si="168"/>
        <v>358.911</v>
      </c>
      <c r="N312">
        <f t="shared" si="169"/>
        <v>0</v>
      </c>
      <c r="P312" s="1" t="str" cm="1">
        <f t="array" ref="P312">IF(INDEX(Utilities!312:312,$B$15)="","",INDEX(Utilities!312:312,$B$15))</f>
        <v/>
      </c>
      <c r="Q312" s="1" t="str" cm="1">
        <f t="array" ref="Q312">IF(INDEX(Utilities!312:312,$B$15 + 2)="","",INDEX(Utilities!312:312,$B$15 + 2))</f>
        <v/>
      </c>
      <c r="S312">
        <f t="shared" si="205"/>
        <v>2322</v>
      </c>
      <c r="T312">
        <f t="shared" si="179"/>
        <v>2040</v>
      </c>
      <c r="U312" cm="1">
        <f t="array" ref="U312">IF(T312&gt;=MAX($D$3:$D$100),MAX($D$3:$D$100),IF(S312&lt;$D$3,$D$3,INDEX($D$3:$D$100,MATCH(S312,$D$3:$D$100)+1)))</f>
        <v>2040</v>
      </c>
      <c r="V312">
        <f t="shared" si="180"/>
        <v>4.5720000000000003E-5</v>
      </c>
      <c r="W312">
        <f t="shared" si="181"/>
        <v>4.5720000000000003E-5</v>
      </c>
      <c r="X312">
        <f t="shared" si="182"/>
        <v>4.5720000000000003E-5</v>
      </c>
      <c r="Y312" s="38">
        <f t="shared" si="183"/>
        <v>0.24117300000000003</v>
      </c>
      <c r="Z312">
        <f t="shared" si="170"/>
        <v>0</v>
      </c>
      <c r="AE312">
        <f t="shared" si="206"/>
        <v>2322</v>
      </c>
      <c r="AF312">
        <f t="shared" si="184"/>
        <v>2040</v>
      </c>
      <c r="AG312" cm="1">
        <f t="array" ref="AG312">IF(AF312&gt;=MAX($D$3:$D$100),MAX($D$3:$D$100),IF(AE312&lt;$D$3,$D$3,INDEX($D$3:$D$100,MATCH(AE312,$D$3:$D$100)+1)))</f>
        <v>2040</v>
      </c>
      <c r="AH312">
        <f t="shared" si="185"/>
        <v>4.572E-4</v>
      </c>
      <c r="AI312">
        <f t="shared" si="186"/>
        <v>4.572E-4</v>
      </c>
      <c r="AJ312">
        <f t="shared" si="187"/>
        <v>4.572E-4</v>
      </c>
      <c r="AK312" s="38">
        <f t="shared" si="188"/>
        <v>2.4117299999999999</v>
      </c>
      <c r="AL312">
        <f t="shared" si="171"/>
        <v>0</v>
      </c>
      <c r="AQ312">
        <f t="shared" si="207"/>
        <v>2322</v>
      </c>
      <c r="AR312">
        <f t="shared" si="189"/>
        <v>2040</v>
      </c>
      <c r="AS312" cm="1">
        <f t="array" ref="AS312">IF(AR312&gt;=MAX($D$3:$D$100),MAX($D$3:$D$100),IF(AQ312&lt;$D$3,$D$3,INDEX($D$3:$D$100,MATCH(AQ312,$D$3:$D$100)+1)))</f>
        <v>2040</v>
      </c>
      <c r="AT312">
        <f t="shared" si="190"/>
        <v>9.6840000000000001E-5</v>
      </c>
      <c r="AU312">
        <f t="shared" si="191"/>
        <v>9.6840000000000001E-5</v>
      </c>
      <c r="AV312">
        <f t="shared" si="192"/>
        <v>9.6840000000000001E-5</v>
      </c>
      <c r="AW312" s="38">
        <f t="shared" si="193"/>
        <v>0.51083100000000004</v>
      </c>
      <c r="AX312">
        <f t="shared" si="172"/>
        <v>0</v>
      </c>
      <c r="BA312" s="1" t="str" cm="1">
        <f t="array" ref="BA312">IF(INDEX(Utilities!312:312,$B$15 + 5)="","",INDEX(Utilities!312:312,$B$15 + 5))</f>
        <v/>
      </c>
      <c r="BC312">
        <f t="shared" si="208"/>
        <v>2322</v>
      </c>
      <c r="BD312">
        <f t="shared" si="194"/>
        <v>2040</v>
      </c>
      <c r="BE312" cm="1">
        <f t="array" ref="BE312">IF(BD312&gt;=MAX($D$3:$D$100),MAX($D$3:$D$100),IF(BC312&lt;$D$3,$D$3,INDEX($D$3:$D$100,MATCH(BC312,$D$3:$D$100)+1)))</f>
        <v>2040</v>
      </c>
      <c r="BF312">
        <f t="shared" si="195"/>
        <v>0.61919999999999997</v>
      </c>
      <c r="BG312">
        <f t="shared" si="196"/>
        <v>0.61919999999999997</v>
      </c>
      <c r="BH312">
        <f t="shared" si="197"/>
        <v>0.61919999999999997</v>
      </c>
      <c r="BI312" s="38">
        <f t="shared" si="198"/>
        <v>3266.2799999999997</v>
      </c>
      <c r="BJ312">
        <f t="shared" si="173"/>
        <v>0</v>
      </c>
      <c r="BL312" s="1" t="str" cm="1">
        <f t="array" ref="BL312">IF(INDEX(Utilities!312:312,$B$15)="","",INDEX(Utilities!312:312,$B$15))</f>
        <v/>
      </c>
      <c r="BM312" s="1" t="str" cm="1">
        <f t="array" ref="BM312">IF(INDEX(Utilities!312:312,$B$15 + 6)="","",INDEX(Utilities!312:312,$B$15 + 6))</f>
        <v/>
      </c>
      <c r="BO312">
        <f t="shared" si="209"/>
        <v>2322</v>
      </c>
      <c r="BP312">
        <f t="shared" si="199"/>
        <v>2040</v>
      </c>
      <c r="BQ312" cm="1">
        <f t="array" ref="BQ312">IF(BP312&gt;=MAX($D$3:$D$100),MAX($D$3:$D$100),IF(BO312&lt;$D$3,$D$3,INDEX($D$3:$D$100,MATCH(BO312,$D$3:$D$100)+1)))</f>
        <v>2040</v>
      </c>
      <c r="BR312">
        <f t="shared" si="200"/>
        <v>4.5396000000000001</v>
      </c>
      <c r="BS312">
        <f t="shared" si="201"/>
        <v>4.5396000000000001</v>
      </c>
      <c r="BT312">
        <f t="shared" si="202"/>
        <v>4.5396000000000001</v>
      </c>
      <c r="BU312" s="38">
        <f t="shared" si="203"/>
        <v>23946.39</v>
      </c>
      <c r="BV312">
        <f t="shared" si="174"/>
        <v>0</v>
      </c>
    </row>
    <row r="313" spans="7:74" x14ac:dyDescent="0.25">
      <c r="G313">
        <f t="shared" si="204"/>
        <v>2323</v>
      </c>
      <c r="H313">
        <f t="shared" si="175"/>
        <v>2040</v>
      </c>
      <c r="I313" cm="1">
        <f t="array" ref="I313">IF(H313&gt;=MAX($D$3:$D$100),MAX($D$3:$D$100),IF(G313&lt;$D$3,$D$3,INDEX($D$3:$D$100,MATCH(G313,$D$3:$D$100)+1)))</f>
        <v>2040</v>
      </c>
      <c r="J313">
        <f t="shared" si="176"/>
        <v>6.8040000000000003E-2</v>
      </c>
      <c r="K313">
        <f t="shared" si="177"/>
        <v>6.8040000000000003E-2</v>
      </c>
      <c r="L313">
        <f t="shared" si="178"/>
        <v>6.8040000000000003E-2</v>
      </c>
      <c r="M313" s="38">
        <f t="shared" si="168"/>
        <v>358.911</v>
      </c>
      <c r="N313">
        <f t="shared" si="169"/>
        <v>0</v>
      </c>
      <c r="P313" s="1" t="str" cm="1">
        <f t="array" ref="P313">IF(INDEX(Utilities!313:313,$B$15)="","",INDEX(Utilities!313:313,$B$15))</f>
        <v/>
      </c>
      <c r="Q313" s="1" t="str" cm="1">
        <f t="array" ref="Q313">IF(INDEX(Utilities!313:313,$B$15 + 2)="","",INDEX(Utilities!313:313,$B$15 + 2))</f>
        <v/>
      </c>
      <c r="S313">
        <f t="shared" si="205"/>
        <v>2323</v>
      </c>
      <c r="T313">
        <f t="shared" si="179"/>
        <v>2040</v>
      </c>
      <c r="U313" cm="1">
        <f t="array" ref="U313">IF(T313&gt;=MAX($D$3:$D$100),MAX($D$3:$D$100),IF(S313&lt;$D$3,$D$3,INDEX($D$3:$D$100,MATCH(S313,$D$3:$D$100)+1)))</f>
        <v>2040</v>
      </c>
      <c r="V313">
        <f t="shared" si="180"/>
        <v>4.5720000000000003E-5</v>
      </c>
      <c r="W313">
        <f t="shared" si="181"/>
        <v>4.5720000000000003E-5</v>
      </c>
      <c r="X313">
        <f t="shared" si="182"/>
        <v>4.5720000000000003E-5</v>
      </c>
      <c r="Y313" s="38">
        <f t="shared" si="183"/>
        <v>0.24117300000000003</v>
      </c>
      <c r="Z313">
        <f t="shared" si="170"/>
        <v>0</v>
      </c>
      <c r="AE313">
        <f t="shared" si="206"/>
        <v>2323</v>
      </c>
      <c r="AF313">
        <f t="shared" si="184"/>
        <v>2040</v>
      </c>
      <c r="AG313" cm="1">
        <f t="array" ref="AG313">IF(AF313&gt;=MAX($D$3:$D$100),MAX($D$3:$D$100),IF(AE313&lt;$D$3,$D$3,INDEX($D$3:$D$100,MATCH(AE313,$D$3:$D$100)+1)))</f>
        <v>2040</v>
      </c>
      <c r="AH313">
        <f t="shared" si="185"/>
        <v>4.572E-4</v>
      </c>
      <c r="AI313">
        <f t="shared" si="186"/>
        <v>4.572E-4</v>
      </c>
      <c r="AJ313">
        <f t="shared" si="187"/>
        <v>4.572E-4</v>
      </c>
      <c r="AK313" s="38">
        <f t="shared" si="188"/>
        <v>2.4117299999999999</v>
      </c>
      <c r="AL313">
        <f t="shared" si="171"/>
        <v>0</v>
      </c>
      <c r="AQ313">
        <f t="shared" si="207"/>
        <v>2323</v>
      </c>
      <c r="AR313">
        <f t="shared" si="189"/>
        <v>2040</v>
      </c>
      <c r="AS313" cm="1">
        <f t="array" ref="AS313">IF(AR313&gt;=MAX($D$3:$D$100),MAX($D$3:$D$100),IF(AQ313&lt;$D$3,$D$3,INDEX($D$3:$D$100,MATCH(AQ313,$D$3:$D$100)+1)))</f>
        <v>2040</v>
      </c>
      <c r="AT313">
        <f t="shared" si="190"/>
        <v>9.6840000000000001E-5</v>
      </c>
      <c r="AU313">
        <f t="shared" si="191"/>
        <v>9.6840000000000001E-5</v>
      </c>
      <c r="AV313">
        <f t="shared" si="192"/>
        <v>9.6840000000000001E-5</v>
      </c>
      <c r="AW313" s="38">
        <f t="shared" si="193"/>
        <v>0.51083100000000004</v>
      </c>
      <c r="AX313">
        <f t="shared" si="172"/>
        <v>0</v>
      </c>
      <c r="BA313" s="1" t="str" cm="1">
        <f t="array" ref="BA313">IF(INDEX(Utilities!313:313,$B$15 + 5)="","",INDEX(Utilities!313:313,$B$15 + 5))</f>
        <v/>
      </c>
      <c r="BC313">
        <f t="shared" si="208"/>
        <v>2323</v>
      </c>
      <c r="BD313">
        <f t="shared" si="194"/>
        <v>2040</v>
      </c>
      <c r="BE313" cm="1">
        <f t="array" ref="BE313">IF(BD313&gt;=MAX($D$3:$D$100),MAX($D$3:$D$100),IF(BC313&lt;$D$3,$D$3,INDEX($D$3:$D$100,MATCH(BC313,$D$3:$D$100)+1)))</f>
        <v>2040</v>
      </c>
      <c r="BF313">
        <f t="shared" si="195"/>
        <v>0.61919999999999997</v>
      </c>
      <c r="BG313">
        <f t="shared" si="196"/>
        <v>0.61919999999999997</v>
      </c>
      <c r="BH313">
        <f t="shared" si="197"/>
        <v>0.61919999999999997</v>
      </c>
      <c r="BI313" s="38">
        <f t="shared" si="198"/>
        <v>3266.2799999999997</v>
      </c>
      <c r="BJ313">
        <f t="shared" si="173"/>
        <v>0</v>
      </c>
      <c r="BL313" s="1" t="str" cm="1">
        <f t="array" ref="BL313">IF(INDEX(Utilities!313:313,$B$15)="","",INDEX(Utilities!313:313,$B$15))</f>
        <v/>
      </c>
      <c r="BM313" s="1" t="str" cm="1">
        <f t="array" ref="BM313">IF(INDEX(Utilities!313:313,$B$15 + 6)="","",INDEX(Utilities!313:313,$B$15 + 6))</f>
        <v/>
      </c>
      <c r="BO313">
        <f t="shared" si="209"/>
        <v>2323</v>
      </c>
      <c r="BP313">
        <f t="shared" si="199"/>
        <v>2040</v>
      </c>
      <c r="BQ313" cm="1">
        <f t="array" ref="BQ313">IF(BP313&gt;=MAX($D$3:$D$100),MAX($D$3:$D$100),IF(BO313&lt;$D$3,$D$3,INDEX($D$3:$D$100,MATCH(BO313,$D$3:$D$100)+1)))</f>
        <v>2040</v>
      </c>
      <c r="BR313">
        <f t="shared" si="200"/>
        <v>4.5396000000000001</v>
      </c>
      <c r="BS313">
        <f t="shared" si="201"/>
        <v>4.5396000000000001</v>
      </c>
      <c r="BT313">
        <f t="shared" si="202"/>
        <v>4.5396000000000001</v>
      </c>
      <c r="BU313" s="38">
        <f t="shared" si="203"/>
        <v>23946.39</v>
      </c>
      <c r="BV313">
        <f t="shared" si="174"/>
        <v>0</v>
      </c>
    </row>
    <row r="314" spans="7:74" x14ac:dyDescent="0.25">
      <c r="G314">
        <f t="shared" si="204"/>
        <v>2324</v>
      </c>
      <c r="H314">
        <f t="shared" si="175"/>
        <v>2040</v>
      </c>
      <c r="I314" cm="1">
        <f t="array" ref="I314">IF(H314&gt;=MAX($D$3:$D$100),MAX($D$3:$D$100),IF(G314&lt;$D$3,$D$3,INDEX($D$3:$D$100,MATCH(G314,$D$3:$D$100)+1)))</f>
        <v>2040</v>
      </c>
      <c r="J314">
        <f t="shared" si="176"/>
        <v>6.8040000000000003E-2</v>
      </c>
      <c r="K314">
        <f t="shared" si="177"/>
        <v>6.8040000000000003E-2</v>
      </c>
      <c r="L314">
        <f t="shared" si="178"/>
        <v>6.8040000000000003E-2</v>
      </c>
      <c r="M314" s="38">
        <f t="shared" si="168"/>
        <v>358.911</v>
      </c>
      <c r="N314">
        <f t="shared" si="169"/>
        <v>0</v>
      </c>
      <c r="P314" s="1" t="str" cm="1">
        <f t="array" ref="P314">IF(INDEX(Utilities!314:314,$B$15)="","",INDEX(Utilities!314:314,$B$15))</f>
        <v/>
      </c>
      <c r="Q314" s="1" t="str" cm="1">
        <f t="array" ref="Q314">IF(INDEX(Utilities!314:314,$B$15 + 2)="","",INDEX(Utilities!314:314,$B$15 + 2))</f>
        <v/>
      </c>
      <c r="S314">
        <f t="shared" si="205"/>
        <v>2324</v>
      </c>
      <c r="T314">
        <f t="shared" si="179"/>
        <v>2040</v>
      </c>
      <c r="U314" cm="1">
        <f t="array" ref="U314">IF(T314&gt;=MAX($D$3:$D$100),MAX($D$3:$D$100),IF(S314&lt;$D$3,$D$3,INDEX($D$3:$D$100,MATCH(S314,$D$3:$D$100)+1)))</f>
        <v>2040</v>
      </c>
      <c r="V314">
        <f t="shared" si="180"/>
        <v>4.5720000000000003E-5</v>
      </c>
      <c r="W314">
        <f t="shared" si="181"/>
        <v>4.5720000000000003E-5</v>
      </c>
      <c r="X314">
        <f t="shared" si="182"/>
        <v>4.5720000000000003E-5</v>
      </c>
      <c r="Y314" s="38">
        <f t="shared" si="183"/>
        <v>0.24117300000000003</v>
      </c>
      <c r="Z314">
        <f t="shared" si="170"/>
        <v>0</v>
      </c>
      <c r="AE314">
        <f t="shared" si="206"/>
        <v>2324</v>
      </c>
      <c r="AF314">
        <f t="shared" si="184"/>
        <v>2040</v>
      </c>
      <c r="AG314" cm="1">
        <f t="array" ref="AG314">IF(AF314&gt;=MAX($D$3:$D$100),MAX($D$3:$D$100),IF(AE314&lt;$D$3,$D$3,INDEX($D$3:$D$100,MATCH(AE314,$D$3:$D$100)+1)))</f>
        <v>2040</v>
      </c>
      <c r="AH314">
        <f t="shared" si="185"/>
        <v>4.572E-4</v>
      </c>
      <c r="AI314">
        <f t="shared" si="186"/>
        <v>4.572E-4</v>
      </c>
      <c r="AJ314">
        <f t="shared" si="187"/>
        <v>4.572E-4</v>
      </c>
      <c r="AK314" s="38">
        <f t="shared" si="188"/>
        <v>2.4117299999999999</v>
      </c>
      <c r="AL314">
        <f t="shared" si="171"/>
        <v>0</v>
      </c>
      <c r="AQ314">
        <f t="shared" si="207"/>
        <v>2324</v>
      </c>
      <c r="AR314">
        <f t="shared" si="189"/>
        <v>2040</v>
      </c>
      <c r="AS314" cm="1">
        <f t="array" ref="AS314">IF(AR314&gt;=MAX($D$3:$D$100),MAX($D$3:$D$100),IF(AQ314&lt;$D$3,$D$3,INDEX($D$3:$D$100,MATCH(AQ314,$D$3:$D$100)+1)))</f>
        <v>2040</v>
      </c>
      <c r="AT314">
        <f t="shared" si="190"/>
        <v>9.6840000000000001E-5</v>
      </c>
      <c r="AU314">
        <f t="shared" si="191"/>
        <v>9.6840000000000001E-5</v>
      </c>
      <c r="AV314">
        <f t="shared" si="192"/>
        <v>9.6840000000000001E-5</v>
      </c>
      <c r="AW314" s="38">
        <f t="shared" si="193"/>
        <v>0.51083100000000004</v>
      </c>
      <c r="AX314">
        <f t="shared" si="172"/>
        <v>0</v>
      </c>
      <c r="BA314" s="1" t="str" cm="1">
        <f t="array" ref="BA314">IF(INDEX(Utilities!314:314,$B$15 + 5)="","",INDEX(Utilities!314:314,$B$15 + 5))</f>
        <v/>
      </c>
      <c r="BC314">
        <f t="shared" si="208"/>
        <v>2324</v>
      </c>
      <c r="BD314">
        <f t="shared" si="194"/>
        <v>2040</v>
      </c>
      <c r="BE314" cm="1">
        <f t="array" ref="BE314">IF(BD314&gt;=MAX($D$3:$D$100),MAX($D$3:$D$100),IF(BC314&lt;$D$3,$D$3,INDEX($D$3:$D$100,MATCH(BC314,$D$3:$D$100)+1)))</f>
        <v>2040</v>
      </c>
      <c r="BF314">
        <f t="shared" si="195"/>
        <v>0.61919999999999997</v>
      </c>
      <c r="BG314">
        <f t="shared" si="196"/>
        <v>0.61919999999999997</v>
      </c>
      <c r="BH314">
        <f t="shared" si="197"/>
        <v>0.61919999999999997</v>
      </c>
      <c r="BI314" s="38">
        <f t="shared" si="198"/>
        <v>3266.2799999999997</v>
      </c>
      <c r="BJ314">
        <f t="shared" si="173"/>
        <v>0</v>
      </c>
      <c r="BL314" s="1" t="str" cm="1">
        <f t="array" ref="BL314">IF(INDEX(Utilities!314:314,$B$15)="","",INDEX(Utilities!314:314,$B$15))</f>
        <v/>
      </c>
      <c r="BM314" s="1" t="str" cm="1">
        <f t="array" ref="BM314">IF(INDEX(Utilities!314:314,$B$15 + 6)="","",INDEX(Utilities!314:314,$B$15 + 6))</f>
        <v/>
      </c>
      <c r="BO314">
        <f t="shared" si="209"/>
        <v>2324</v>
      </c>
      <c r="BP314">
        <f t="shared" si="199"/>
        <v>2040</v>
      </c>
      <c r="BQ314" cm="1">
        <f t="array" ref="BQ314">IF(BP314&gt;=MAX($D$3:$D$100),MAX($D$3:$D$100),IF(BO314&lt;$D$3,$D$3,INDEX($D$3:$D$100,MATCH(BO314,$D$3:$D$100)+1)))</f>
        <v>2040</v>
      </c>
      <c r="BR314">
        <f t="shared" si="200"/>
        <v>4.5396000000000001</v>
      </c>
      <c r="BS314">
        <f t="shared" si="201"/>
        <v>4.5396000000000001</v>
      </c>
      <c r="BT314">
        <f t="shared" si="202"/>
        <v>4.5396000000000001</v>
      </c>
      <c r="BU314" s="38">
        <f t="shared" si="203"/>
        <v>23946.39</v>
      </c>
      <c r="BV314">
        <f t="shared" si="174"/>
        <v>0</v>
      </c>
    </row>
    <row r="315" spans="7:74" x14ac:dyDescent="0.25">
      <c r="G315">
        <f t="shared" si="204"/>
        <v>2325</v>
      </c>
      <c r="H315">
        <f t="shared" si="175"/>
        <v>2040</v>
      </c>
      <c r="I315" cm="1">
        <f t="array" ref="I315">IF(H315&gt;=MAX($D$3:$D$100),MAX($D$3:$D$100),IF(G315&lt;$D$3,$D$3,INDEX($D$3:$D$100,MATCH(G315,$D$3:$D$100)+1)))</f>
        <v>2040</v>
      </c>
      <c r="J315">
        <f t="shared" si="176"/>
        <v>6.8040000000000003E-2</v>
      </c>
      <c r="K315">
        <f t="shared" si="177"/>
        <v>6.8040000000000003E-2</v>
      </c>
      <c r="L315">
        <f t="shared" si="178"/>
        <v>6.8040000000000003E-2</v>
      </c>
      <c r="M315" s="38">
        <f t="shared" si="168"/>
        <v>358.911</v>
      </c>
      <c r="N315">
        <f t="shared" si="169"/>
        <v>0</v>
      </c>
      <c r="P315" s="1" t="str" cm="1">
        <f t="array" ref="P315">IF(INDEX(Utilities!315:315,$B$15)="","",INDEX(Utilities!315:315,$B$15))</f>
        <v/>
      </c>
      <c r="Q315" s="1" t="str" cm="1">
        <f t="array" ref="Q315">IF(INDEX(Utilities!315:315,$B$15 + 2)="","",INDEX(Utilities!315:315,$B$15 + 2))</f>
        <v/>
      </c>
      <c r="S315">
        <f t="shared" si="205"/>
        <v>2325</v>
      </c>
      <c r="T315">
        <f t="shared" si="179"/>
        <v>2040</v>
      </c>
      <c r="U315" cm="1">
        <f t="array" ref="U315">IF(T315&gt;=MAX($D$3:$D$100),MAX($D$3:$D$100),IF(S315&lt;$D$3,$D$3,INDEX($D$3:$D$100,MATCH(S315,$D$3:$D$100)+1)))</f>
        <v>2040</v>
      </c>
      <c r="V315">
        <f t="shared" si="180"/>
        <v>4.5720000000000003E-5</v>
      </c>
      <c r="W315">
        <f t="shared" si="181"/>
        <v>4.5720000000000003E-5</v>
      </c>
      <c r="X315">
        <f t="shared" si="182"/>
        <v>4.5720000000000003E-5</v>
      </c>
      <c r="Y315" s="38">
        <f t="shared" si="183"/>
        <v>0.24117300000000003</v>
      </c>
      <c r="Z315">
        <f t="shared" si="170"/>
        <v>0</v>
      </c>
      <c r="AE315">
        <f t="shared" si="206"/>
        <v>2325</v>
      </c>
      <c r="AF315">
        <f t="shared" si="184"/>
        <v>2040</v>
      </c>
      <c r="AG315" cm="1">
        <f t="array" ref="AG315">IF(AF315&gt;=MAX($D$3:$D$100),MAX($D$3:$D$100),IF(AE315&lt;$D$3,$D$3,INDEX($D$3:$D$100,MATCH(AE315,$D$3:$D$100)+1)))</f>
        <v>2040</v>
      </c>
      <c r="AH315">
        <f t="shared" si="185"/>
        <v>4.572E-4</v>
      </c>
      <c r="AI315">
        <f t="shared" si="186"/>
        <v>4.572E-4</v>
      </c>
      <c r="AJ315">
        <f t="shared" si="187"/>
        <v>4.572E-4</v>
      </c>
      <c r="AK315" s="38">
        <f t="shared" si="188"/>
        <v>2.4117299999999999</v>
      </c>
      <c r="AL315">
        <f t="shared" si="171"/>
        <v>0</v>
      </c>
      <c r="AQ315">
        <f t="shared" si="207"/>
        <v>2325</v>
      </c>
      <c r="AR315">
        <f t="shared" si="189"/>
        <v>2040</v>
      </c>
      <c r="AS315" cm="1">
        <f t="array" ref="AS315">IF(AR315&gt;=MAX($D$3:$D$100),MAX($D$3:$D$100),IF(AQ315&lt;$D$3,$D$3,INDEX($D$3:$D$100,MATCH(AQ315,$D$3:$D$100)+1)))</f>
        <v>2040</v>
      </c>
      <c r="AT315">
        <f t="shared" si="190"/>
        <v>9.6840000000000001E-5</v>
      </c>
      <c r="AU315">
        <f t="shared" si="191"/>
        <v>9.6840000000000001E-5</v>
      </c>
      <c r="AV315">
        <f t="shared" si="192"/>
        <v>9.6840000000000001E-5</v>
      </c>
      <c r="AW315" s="38">
        <f t="shared" si="193"/>
        <v>0.51083100000000004</v>
      </c>
      <c r="AX315">
        <f t="shared" si="172"/>
        <v>0</v>
      </c>
      <c r="BA315" s="1" t="str" cm="1">
        <f t="array" ref="BA315">IF(INDEX(Utilities!315:315,$B$15 + 5)="","",INDEX(Utilities!315:315,$B$15 + 5))</f>
        <v/>
      </c>
      <c r="BC315">
        <f t="shared" si="208"/>
        <v>2325</v>
      </c>
      <c r="BD315">
        <f t="shared" si="194"/>
        <v>2040</v>
      </c>
      <c r="BE315" cm="1">
        <f t="array" ref="BE315">IF(BD315&gt;=MAX($D$3:$D$100),MAX($D$3:$D$100),IF(BC315&lt;$D$3,$D$3,INDEX($D$3:$D$100,MATCH(BC315,$D$3:$D$100)+1)))</f>
        <v>2040</v>
      </c>
      <c r="BF315">
        <f t="shared" si="195"/>
        <v>0.61919999999999997</v>
      </c>
      <c r="BG315">
        <f t="shared" si="196"/>
        <v>0.61919999999999997</v>
      </c>
      <c r="BH315">
        <f t="shared" si="197"/>
        <v>0.61919999999999997</v>
      </c>
      <c r="BI315" s="38">
        <f t="shared" si="198"/>
        <v>3266.2799999999997</v>
      </c>
      <c r="BJ315">
        <f t="shared" si="173"/>
        <v>0</v>
      </c>
      <c r="BL315" s="1" t="str" cm="1">
        <f t="array" ref="BL315">IF(INDEX(Utilities!315:315,$B$15)="","",INDEX(Utilities!315:315,$B$15))</f>
        <v/>
      </c>
      <c r="BM315" s="1" t="str" cm="1">
        <f t="array" ref="BM315">IF(INDEX(Utilities!315:315,$B$15 + 6)="","",INDEX(Utilities!315:315,$B$15 + 6))</f>
        <v/>
      </c>
      <c r="BO315">
        <f t="shared" si="209"/>
        <v>2325</v>
      </c>
      <c r="BP315">
        <f t="shared" si="199"/>
        <v>2040</v>
      </c>
      <c r="BQ315" cm="1">
        <f t="array" ref="BQ315">IF(BP315&gt;=MAX($D$3:$D$100),MAX($D$3:$D$100),IF(BO315&lt;$D$3,$D$3,INDEX($D$3:$D$100,MATCH(BO315,$D$3:$D$100)+1)))</f>
        <v>2040</v>
      </c>
      <c r="BR315">
        <f t="shared" si="200"/>
        <v>4.5396000000000001</v>
      </c>
      <c r="BS315">
        <f t="shared" si="201"/>
        <v>4.5396000000000001</v>
      </c>
      <c r="BT315">
        <f t="shared" si="202"/>
        <v>4.5396000000000001</v>
      </c>
      <c r="BU315" s="38">
        <f t="shared" si="203"/>
        <v>23946.39</v>
      </c>
      <c r="BV315">
        <f t="shared" si="174"/>
        <v>0</v>
      </c>
    </row>
    <row r="316" spans="7:74" x14ac:dyDescent="0.25">
      <c r="G316">
        <f t="shared" si="204"/>
        <v>2326</v>
      </c>
      <c r="H316">
        <f t="shared" si="175"/>
        <v>2040</v>
      </c>
      <c r="I316" cm="1">
        <f t="array" ref="I316">IF(H316&gt;=MAX($D$3:$D$100),MAX($D$3:$D$100),IF(G316&lt;$D$3,$D$3,INDEX($D$3:$D$100,MATCH(G316,$D$3:$D$100)+1)))</f>
        <v>2040</v>
      </c>
      <c r="J316">
        <f t="shared" si="176"/>
        <v>6.8040000000000003E-2</v>
      </c>
      <c r="K316">
        <f t="shared" si="177"/>
        <v>6.8040000000000003E-2</v>
      </c>
      <c r="L316">
        <f t="shared" si="178"/>
        <v>6.8040000000000003E-2</v>
      </c>
      <c r="M316" s="38">
        <f t="shared" si="168"/>
        <v>358.911</v>
      </c>
      <c r="N316">
        <f t="shared" si="169"/>
        <v>0</v>
      </c>
      <c r="P316" s="1" t="str" cm="1">
        <f t="array" ref="P316">IF(INDEX(Utilities!316:316,$B$15)="","",INDEX(Utilities!316:316,$B$15))</f>
        <v/>
      </c>
      <c r="Q316" s="1" t="str" cm="1">
        <f t="array" ref="Q316">IF(INDEX(Utilities!316:316,$B$15 + 2)="","",INDEX(Utilities!316:316,$B$15 + 2))</f>
        <v/>
      </c>
      <c r="S316">
        <f t="shared" si="205"/>
        <v>2326</v>
      </c>
      <c r="T316">
        <f t="shared" si="179"/>
        <v>2040</v>
      </c>
      <c r="U316" cm="1">
        <f t="array" ref="U316">IF(T316&gt;=MAX($D$3:$D$100),MAX($D$3:$D$100),IF(S316&lt;$D$3,$D$3,INDEX($D$3:$D$100,MATCH(S316,$D$3:$D$100)+1)))</f>
        <v>2040</v>
      </c>
      <c r="V316">
        <f t="shared" si="180"/>
        <v>4.5720000000000003E-5</v>
      </c>
      <c r="W316">
        <f t="shared" si="181"/>
        <v>4.5720000000000003E-5</v>
      </c>
      <c r="X316">
        <f t="shared" si="182"/>
        <v>4.5720000000000003E-5</v>
      </c>
      <c r="Y316" s="38">
        <f t="shared" si="183"/>
        <v>0.24117300000000003</v>
      </c>
      <c r="Z316">
        <f t="shared" si="170"/>
        <v>0</v>
      </c>
      <c r="AE316">
        <f t="shared" si="206"/>
        <v>2326</v>
      </c>
      <c r="AF316">
        <f t="shared" si="184"/>
        <v>2040</v>
      </c>
      <c r="AG316" cm="1">
        <f t="array" ref="AG316">IF(AF316&gt;=MAX($D$3:$D$100),MAX($D$3:$D$100),IF(AE316&lt;$D$3,$D$3,INDEX($D$3:$D$100,MATCH(AE316,$D$3:$D$100)+1)))</f>
        <v>2040</v>
      </c>
      <c r="AH316">
        <f t="shared" si="185"/>
        <v>4.572E-4</v>
      </c>
      <c r="AI316">
        <f t="shared" si="186"/>
        <v>4.572E-4</v>
      </c>
      <c r="AJ316">
        <f t="shared" si="187"/>
        <v>4.572E-4</v>
      </c>
      <c r="AK316" s="38">
        <f t="shared" si="188"/>
        <v>2.4117299999999999</v>
      </c>
      <c r="AL316">
        <f t="shared" si="171"/>
        <v>0</v>
      </c>
      <c r="AQ316">
        <f t="shared" si="207"/>
        <v>2326</v>
      </c>
      <c r="AR316">
        <f t="shared" si="189"/>
        <v>2040</v>
      </c>
      <c r="AS316" cm="1">
        <f t="array" ref="AS316">IF(AR316&gt;=MAX($D$3:$D$100),MAX($D$3:$D$100),IF(AQ316&lt;$D$3,$D$3,INDEX($D$3:$D$100,MATCH(AQ316,$D$3:$D$100)+1)))</f>
        <v>2040</v>
      </c>
      <c r="AT316">
        <f t="shared" si="190"/>
        <v>9.6840000000000001E-5</v>
      </c>
      <c r="AU316">
        <f t="shared" si="191"/>
        <v>9.6840000000000001E-5</v>
      </c>
      <c r="AV316">
        <f t="shared" si="192"/>
        <v>9.6840000000000001E-5</v>
      </c>
      <c r="AW316" s="38">
        <f t="shared" si="193"/>
        <v>0.51083100000000004</v>
      </c>
      <c r="AX316">
        <f t="shared" si="172"/>
        <v>0</v>
      </c>
      <c r="BA316" s="1" t="str" cm="1">
        <f t="array" ref="BA316">IF(INDEX(Utilities!316:316,$B$15 + 5)="","",INDEX(Utilities!316:316,$B$15 + 5))</f>
        <v/>
      </c>
      <c r="BC316">
        <f t="shared" si="208"/>
        <v>2326</v>
      </c>
      <c r="BD316">
        <f t="shared" si="194"/>
        <v>2040</v>
      </c>
      <c r="BE316" cm="1">
        <f t="array" ref="BE316">IF(BD316&gt;=MAX($D$3:$D$100),MAX($D$3:$D$100),IF(BC316&lt;$D$3,$D$3,INDEX($D$3:$D$100,MATCH(BC316,$D$3:$D$100)+1)))</f>
        <v>2040</v>
      </c>
      <c r="BF316">
        <f t="shared" si="195"/>
        <v>0.61919999999999997</v>
      </c>
      <c r="BG316">
        <f t="shared" si="196"/>
        <v>0.61919999999999997</v>
      </c>
      <c r="BH316">
        <f t="shared" si="197"/>
        <v>0.61919999999999997</v>
      </c>
      <c r="BI316" s="38">
        <f t="shared" si="198"/>
        <v>3266.2799999999997</v>
      </c>
      <c r="BJ316">
        <f t="shared" si="173"/>
        <v>0</v>
      </c>
      <c r="BL316" s="1" t="str" cm="1">
        <f t="array" ref="BL316">IF(INDEX(Utilities!316:316,$B$15)="","",INDEX(Utilities!316:316,$B$15))</f>
        <v/>
      </c>
      <c r="BM316" s="1" t="str" cm="1">
        <f t="array" ref="BM316">IF(INDEX(Utilities!316:316,$B$15 + 6)="","",INDEX(Utilities!316:316,$B$15 + 6))</f>
        <v/>
      </c>
      <c r="BO316">
        <f t="shared" si="209"/>
        <v>2326</v>
      </c>
      <c r="BP316">
        <f t="shared" si="199"/>
        <v>2040</v>
      </c>
      <c r="BQ316" cm="1">
        <f t="array" ref="BQ316">IF(BP316&gt;=MAX($D$3:$D$100),MAX($D$3:$D$100),IF(BO316&lt;$D$3,$D$3,INDEX($D$3:$D$100,MATCH(BO316,$D$3:$D$100)+1)))</f>
        <v>2040</v>
      </c>
      <c r="BR316">
        <f t="shared" si="200"/>
        <v>4.5396000000000001</v>
      </c>
      <c r="BS316">
        <f t="shared" si="201"/>
        <v>4.5396000000000001</v>
      </c>
      <c r="BT316">
        <f t="shared" si="202"/>
        <v>4.5396000000000001</v>
      </c>
      <c r="BU316" s="38">
        <f t="shared" si="203"/>
        <v>23946.39</v>
      </c>
      <c r="BV316">
        <f t="shared" si="174"/>
        <v>0</v>
      </c>
    </row>
    <row r="317" spans="7:74" x14ac:dyDescent="0.25">
      <c r="G317">
        <f t="shared" si="204"/>
        <v>2327</v>
      </c>
      <c r="H317">
        <f t="shared" si="175"/>
        <v>2040</v>
      </c>
      <c r="I317" cm="1">
        <f t="array" ref="I317">IF(H317&gt;=MAX($D$3:$D$100),MAX($D$3:$D$100),IF(G317&lt;$D$3,$D$3,INDEX($D$3:$D$100,MATCH(G317,$D$3:$D$100)+1)))</f>
        <v>2040</v>
      </c>
      <c r="J317">
        <f t="shared" si="176"/>
        <v>6.8040000000000003E-2</v>
      </c>
      <c r="K317">
        <f t="shared" si="177"/>
        <v>6.8040000000000003E-2</v>
      </c>
      <c r="L317">
        <f t="shared" si="178"/>
        <v>6.8040000000000003E-2</v>
      </c>
      <c r="M317" s="38">
        <f t="shared" si="168"/>
        <v>358.911</v>
      </c>
      <c r="N317">
        <f t="shared" si="169"/>
        <v>0</v>
      </c>
      <c r="P317" s="1" t="str" cm="1">
        <f t="array" ref="P317">IF(INDEX(Utilities!317:317,$B$15)="","",INDEX(Utilities!317:317,$B$15))</f>
        <v/>
      </c>
      <c r="Q317" s="1" t="str" cm="1">
        <f t="array" ref="Q317">IF(INDEX(Utilities!317:317,$B$15 + 2)="","",INDEX(Utilities!317:317,$B$15 + 2))</f>
        <v/>
      </c>
      <c r="S317">
        <f t="shared" si="205"/>
        <v>2327</v>
      </c>
      <c r="T317">
        <f t="shared" si="179"/>
        <v>2040</v>
      </c>
      <c r="U317" cm="1">
        <f t="array" ref="U317">IF(T317&gt;=MAX($D$3:$D$100),MAX($D$3:$D$100),IF(S317&lt;$D$3,$D$3,INDEX($D$3:$D$100,MATCH(S317,$D$3:$D$100)+1)))</f>
        <v>2040</v>
      </c>
      <c r="V317">
        <f t="shared" si="180"/>
        <v>4.5720000000000003E-5</v>
      </c>
      <c r="W317">
        <f t="shared" si="181"/>
        <v>4.5720000000000003E-5</v>
      </c>
      <c r="X317">
        <f t="shared" si="182"/>
        <v>4.5720000000000003E-5</v>
      </c>
      <c r="Y317" s="38">
        <f t="shared" si="183"/>
        <v>0.24117300000000003</v>
      </c>
      <c r="Z317">
        <f t="shared" si="170"/>
        <v>0</v>
      </c>
      <c r="AE317">
        <f t="shared" si="206"/>
        <v>2327</v>
      </c>
      <c r="AF317">
        <f t="shared" si="184"/>
        <v>2040</v>
      </c>
      <c r="AG317" cm="1">
        <f t="array" ref="AG317">IF(AF317&gt;=MAX($D$3:$D$100),MAX($D$3:$D$100),IF(AE317&lt;$D$3,$D$3,INDEX($D$3:$D$100,MATCH(AE317,$D$3:$D$100)+1)))</f>
        <v>2040</v>
      </c>
      <c r="AH317">
        <f t="shared" si="185"/>
        <v>4.572E-4</v>
      </c>
      <c r="AI317">
        <f t="shared" si="186"/>
        <v>4.572E-4</v>
      </c>
      <c r="AJ317">
        <f t="shared" si="187"/>
        <v>4.572E-4</v>
      </c>
      <c r="AK317" s="38">
        <f t="shared" si="188"/>
        <v>2.4117299999999999</v>
      </c>
      <c r="AL317">
        <f t="shared" si="171"/>
        <v>0</v>
      </c>
      <c r="AQ317">
        <f t="shared" si="207"/>
        <v>2327</v>
      </c>
      <c r="AR317">
        <f t="shared" si="189"/>
        <v>2040</v>
      </c>
      <c r="AS317" cm="1">
        <f t="array" ref="AS317">IF(AR317&gt;=MAX($D$3:$D$100),MAX($D$3:$D$100),IF(AQ317&lt;$D$3,$D$3,INDEX($D$3:$D$100,MATCH(AQ317,$D$3:$D$100)+1)))</f>
        <v>2040</v>
      </c>
      <c r="AT317">
        <f t="shared" si="190"/>
        <v>9.6840000000000001E-5</v>
      </c>
      <c r="AU317">
        <f t="shared" si="191"/>
        <v>9.6840000000000001E-5</v>
      </c>
      <c r="AV317">
        <f t="shared" si="192"/>
        <v>9.6840000000000001E-5</v>
      </c>
      <c r="AW317" s="38">
        <f t="shared" si="193"/>
        <v>0.51083100000000004</v>
      </c>
      <c r="AX317">
        <f t="shared" si="172"/>
        <v>0</v>
      </c>
      <c r="BA317" s="1" t="str" cm="1">
        <f t="array" ref="BA317">IF(INDEX(Utilities!317:317,$B$15 + 5)="","",INDEX(Utilities!317:317,$B$15 + 5))</f>
        <v/>
      </c>
      <c r="BC317">
        <f t="shared" si="208"/>
        <v>2327</v>
      </c>
      <c r="BD317">
        <f t="shared" si="194"/>
        <v>2040</v>
      </c>
      <c r="BE317" cm="1">
        <f t="array" ref="BE317">IF(BD317&gt;=MAX($D$3:$D$100),MAX($D$3:$D$100),IF(BC317&lt;$D$3,$D$3,INDEX($D$3:$D$100,MATCH(BC317,$D$3:$D$100)+1)))</f>
        <v>2040</v>
      </c>
      <c r="BF317">
        <f t="shared" si="195"/>
        <v>0.61919999999999997</v>
      </c>
      <c r="BG317">
        <f t="shared" si="196"/>
        <v>0.61919999999999997</v>
      </c>
      <c r="BH317">
        <f t="shared" si="197"/>
        <v>0.61919999999999997</v>
      </c>
      <c r="BI317" s="38">
        <f t="shared" si="198"/>
        <v>3266.2799999999997</v>
      </c>
      <c r="BJ317">
        <f t="shared" si="173"/>
        <v>0</v>
      </c>
      <c r="BL317" s="1" t="str" cm="1">
        <f t="array" ref="BL317">IF(INDEX(Utilities!317:317,$B$15)="","",INDEX(Utilities!317:317,$B$15))</f>
        <v/>
      </c>
      <c r="BM317" s="1" t="str" cm="1">
        <f t="array" ref="BM317">IF(INDEX(Utilities!317:317,$B$15 + 6)="","",INDEX(Utilities!317:317,$B$15 + 6))</f>
        <v/>
      </c>
      <c r="BO317">
        <f t="shared" si="209"/>
        <v>2327</v>
      </c>
      <c r="BP317">
        <f t="shared" si="199"/>
        <v>2040</v>
      </c>
      <c r="BQ317" cm="1">
        <f t="array" ref="BQ317">IF(BP317&gt;=MAX($D$3:$D$100),MAX($D$3:$D$100),IF(BO317&lt;$D$3,$D$3,INDEX($D$3:$D$100,MATCH(BO317,$D$3:$D$100)+1)))</f>
        <v>2040</v>
      </c>
      <c r="BR317">
        <f t="shared" si="200"/>
        <v>4.5396000000000001</v>
      </c>
      <c r="BS317">
        <f t="shared" si="201"/>
        <v>4.5396000000000001</v>
      </c>
      <c r="BT317">
        <f t="shared" si="202"/>
        <v>4.5396000000000001</v>
      </c>
      <c r="BU317" s="38">
        <f t="shared" si="203"/>
        <v>23946.39</v>
      </c>
      <c r="BV317">
        <f t="shared" si="174"/>
        <v>0</v>
      </c>
    </row>
    <row r="318" spans="7:74" x14ac:dyDescent="0.25">
      <c r="G318">
        <f t="shared" si="204"/>
        <v>2328</v>
      </c>
      <c r="H318">
        <f t="shared" si="175"/>
        <v>2040</v>
      </c>
      <c r="I318" cm="1">
        <f t="array" ref="I318">IF(H318&gt;=MAX($D$3:$D$100),MAX($D$3:$D$100),IF(G318&lt;$D$3,$D$3,INDEX($D$3:$D$100,MATCH(G318,$D$3:$D$100)+1)))</f>
        <v>2040</v>
      </c>
      <c r="J318">
        <f t="shared" si="176"/>
        <v>6.8040000000000003E-2</v>
      </c>
      <c r="K318">
        <f t="shared" si="177"/>
        <v>6.8040000000000003E-2</v>
      </c>
      <c r="L318">
        <f t="shared" si="178"/>
        <v>6.8040000000000003E-2</v>
      </c>
      <c r="M318" s="38">
        <f t="shared" si="168"/>
        <v>358.911</v>
      </c>
      <c r="N318">
        <f t="shared" si="169"/>
        <v>0</v>
      </c>
      <c r="P318" s="1" t="str" cm="1">
        <f t="array" ref="P318">IF(INDEX(Utilities!318:318,$B$15)="","",INDEX(Utilities!318:318,$B$15))</f>
        <v/>
      </c>
      <c r="Q318" s="1" t="str" cm="1">
        <f t="array" ref="Q318">IF(INDEX(Utilities!318:318,$B$15 + 2)="","",INDEX(Utilities!318:318,$B$15 + 2))</f>
        <v/>
      </c>
      <c r="S318">
        <f t="shared" si="205"/>
        <v>2328</v>
      </c>
      <c r="T318">
        <f t="shared" si="179"/>
        <v>2040</v>
      </c>
      <c r="U318" cm="1">
        <f t="array" ref="U318">IF(T318&gt;=MAX($D$3:$D$100),MAX($D$3:$D$100),IF(S318&lt;$D$3,$D$3,INDEX($D$3:$D$100,MATCH(S318,$D$3:$D$100)+1)))</f>
        <v>2040</v>
      </c>
      <c r="V318">
        <f t="shared" si="180"/>
        <v>4.5720000000000003E-5</v>
      </c>
      <c r="W318">
        <f t="shared" si="181"/>
        <v>4.5720000000000003E-5</v>
      </c>
      <c r="X318">
        <f t="shared" si="182"/>
        <v>4.5720000000000003E-5</v>
      </c>
      <c r="Y318" s="38">
        <f t="shared" si="183"/>
        <v>0.24117300000000003</v>
      </c>
      <c r="Z318">
        <f t="shared" si="170"/>
        <v>0</v>
      </c>
      <c r="AE318">
        <f t="shared" si="206"/>
        <v>2328</v>
      </c>
      <c r="AF318">
        <f t="shared" si="184"/>
        <v>2040</v>
      </c>
      <c r="AG318" cm="1">
        <f t="array" ref="AG318">IF(AF318&gt;=MAX($D$3:$D$100),MAX($D$3:$D$100),IF(AE318&lt;$D$3,$D$3,INDEX($D$3:$D$100,MATCH(AE318,$D$3:$D$100)+1)))</f>
        <v>2040</v>
      </c>
      <c r="AH318">
        <f t="shared" si="185"/>
        <v>4.572E-4</v>
      </c>
      <c r="AI318">
        <f t="shared" si="186"/>
        <v>4.572E-4</v>
      </c>
      <c r="AJ318">
        <f t="shared" si="187"/>
        <v>4.572E-4</v>
      </c>
      <c r="AK318" s="38">
        <f t="shared" si="188"/>
        <v>2.4117299999999999</v>
      </c>
      <c r="AL318">
        <f t="shared" si="171"/>
        <v>0</v>
      </c>
      <c r="AQ318">
        <f t="shared" si="207"/>
        <v>2328</v>
      </c>
      <c r="AR318">
        <f t="shared" si="189"/>
        <v>2040</v>
      </c>
      <c r="AS318" cm="1">
        <f t="array" ref="AS318">IF(AR318&gt;=MAX($D$3:$D$100),MAX($D$3:$D$100),IF(AQ318&lt;$D$3,$D$3,INDEX($D$3:$D$100,MATCH(AQ318,$D$3:$D$100)+1)))</f>
        <v>2040</v>
      </c>
      <c r="AT318">
        <f t="shared" si="190"/>
        <v>9.6840000000000001E-5</v>
      </c>
      <c r="AU318">
        <f t="shared" si="191"/>
        <v>9.6840000000000001E-5</v>
      </c>
      <c r="AV318">
        <f t="shared" si="192"/>
        <v>9.6840000000000001E-5</v>
      </c>
      <c r="AW318" s="38">
        <f t="shared" si="193"/>
        <v>0.51083100000000004</v>
      </c>
      <c r="AX318">
        <f t="shared" si="172"/>
        <v>0</v>
      </c>
      <c r="BA318" s="1" t="str" cm="1">
        <f t="array" ref="BA318">IF(INDEX(Utilities!318:318,$B$15 + 5)="","",INDEX(Utilities!318:318,$B$15 + 5))</f>
        <v/>
      </c>
      <c r="BC318">
        <f t="shared" si="208"/>
        <v>2328</v>
      </c>
      <c r="BD318">
        <f t="shared" si="194"/>
        <v>2040</v>
      </c>
      <c r="BE318" cm="1">
        <f t="array" ref="BE318">IF(BD318&gt;=MAX($D$3:$D$100),MAX($D$3:$D$100),IF(BC318&lt;$D$3,$D$3,INDEX($D$3:$D$100,MATCH(BC318,$D$3:$D$100)+1)))</f>
        <v>2040</v>
      </c>
      <c r="BF318">
        <f t="shared" si="195"/>
        <v>0.61919999999999997</v>
      </c>
      <c r="BG318">
        <f t="shared" si="196"/>
        <v>0.61919999999999997</v>
      </c>
      <c r="BH318">
        <f t="shared" si="197"/>
        <v>0.61919999999999997</v>
      </c>
      <c r="BI318" s="38">
        <f t="shared" si="198"/>
        <v>3266.2799999999997</v>
      </c>
      <c r="BJ318">
        <f t="shared" si="173"/>
        <v>0</v>
      </c>
      <c r="BL318" s="1" t="str" cm="1">
        <f t="array" ref="BL318">IF(INDEX(Utilities!318:318,$B$15)="","",INDEX(Utilities!318:318,$B$15))</f>
        <v/>
      </c>
      <c r="BM318" s="1" t="str" cm="1">
        <f t="array" ref="BM318">IF(INDEX(Utilities!318:318,$B$15 + 6)="","",INDEX(Utilities!318:318,$B$15 + 6))</f>
        <v/>
      </c>
      <c r="BO318">
        <f t="shared" si="209"/>
        <v>2328</v>
      </c>
      <c r="BP318">
        <f t="shared" si="199"/>
        <v>2040</v>
      </c>
      <c r="BQ318" cm="1">
        <f t="array" ref="BQ318">IF(BP318&gt;=MAX($D$3:$D$100),MAX($D$3:$D$100),IF(BO318&lt;$D$3,$D$3,INDEX($D$3:$D$100,MATCH(BO318,$D$3:$D$100)+1)))</f>
        <v>2040</v>
      </c>
      <c r="BR318">
        <f t="shared" si="200"/>
        <v>4.5396000000000001</v>
      </c>
      <c r="BS318">
        <f t="shared" si="201"/>
        <v>4.5396000000000001</v>
      </c>
      <c r="BT318">
        <f t="shared" si="202"/>
        <v>4.5396000000000001</v>
      </c>
      <c r="BU318" s="38">
        <f t="shared" si="203"/>
        <v>23946.39</v>
      </c>
      <c r="BV318">
        <f t="shared" si="174"/>
        <v>0</v>
      </c>
    </row>
    <row r="319" spans="7:74" x14ac:dyDescent="0.25">
      <c r="G319">
        <f t="shared" si="204"/>
        <v>2329</v>
      </c>
      <c r="H319">
        <f t="shared" si="175"/>
        <v>2040</v>
      </c>
      <c r="I319" cm="1">
        <f t="array" ref="I319">IF(H319&gt;=MAX($D$3:$D$100),MAX($D$3:$D$100),IF(G319&lt;$D$3,$D$3,INDEX($D$3:$D$100,MATCH(G319,$D$3:$D$100)+1)))</f>
        <v>2040</v>
      </c>
      <c r="J319">
        <f t="shared" si="176"/>
        <v>6.8040000000000003E-2</v>
      </c>
      <c r="K319">
        <f t="shared" si="177"/>
        <v>6.8040000000000003E-2</v>
      </c>
      <c r="L319">
        <f t="shared" si="178"/>
        <v>6.8040000000000003E-2</v>
      </c>
      <c r="M319" s="38">
        <f t="shared" si="168"/>
        <v>358.911</v>
      </c>
      <c r="N319">
        <f t="shared" si="169"/>
        <v>0</v>
      </c>
      <c r="P319" s="1" t="str" cm="1">
        <f t="array" ref="P319">IF(INDEX(Utilities!319:319,$B$15)="","",INDEX(Utilities!319:319,$B$15))</f>
        <v/>
      </c>
      <c r="Q319" s="1" t="str" cm="1">
        <f t="array" ref="Q319">IF(INDEX(Utilities!319:319,$B$15 + 2)="","",INDEX(Utilities!319:319,$B$15 + 2))</f>
        <v/>
      </c>
      <c r="S319">
        <f t="shared" si="205"/>
        <v>2329</v>
      </c>
      <c r="T319">
        <f t="shared" si="179"/>
        <v>2040</v>
      </c>
      <c r="U319" cm="1">
        <f t="array" ref="U319">IF(T319&gt;=MAX($D$3:$D$100),MAX($D$3:$D$100),IF(S319&lt;$D$3,$D$3,INDEX($D$3:$D$100,MATCH(S319,$D$3:$D$100)+1)))</f>
        <v>2040</v>
      </c>
      <c r="V319">
        <f t="shared" si="180"/>
        <v>4.5720000000000003E-5</v>
      </c>
      <c r="W319">
        <f t="shared" si="181"/>
        <v>4.5720000000000003E-5</v>
      </c>
      <c r="X319">
        <f t="shared" si="182"/>
        <v>4.5720000000000003E-5</v>
      </c>
      <c r="Y319" s="38">
        <f t="shared" si="183"/>
        <v>0.24117300000000003</v>
      </c>
      <c r="Z319">
        <f t="shared" si="170"/>
        <v>0</v>
      </c>
      <c r="AE319">
        <f t="shared" si="206"/>
        <v>2329</v>
      </c>
      <c r="AF319">
        <f t="shared" si="184"/>
        <v>2040</v>
      </c>
      <c r="AG319" cm="1">
        <f t="array" ref="AG319">IF(AF319&gt;=MAX($D$3:$D$100),MAX($D$3:$D$100),IF(AE319&lt;$D$3,$D$3,INDEX($D$3:$D$100,MATCH(AE319,$D$3:$D$100)+1)))</f>
        <v>2040</v>
      </c>
      <c r="AH319">
        <f t="shared" si="185"/>
        <v>4.572E-4</v>
      </c>
      <c r="AI319">
        <f t="shared" si="186"/>
        <v>4.572E-4</v>
      </c>
      <c r="AJ319">
        <f t="shared" si="187"/>
        <v>4.572E-4</v>
      </c>
      <c r="AK319" s="38">
        <f t="shared" si="188"/>
        <v>2.4117299999999999</v>
      </c>
      <c r="AL319">
        <f t="shared" si="171"/>
        <v>0</v>
      </c>
      <c r="AQ319">
        <f t="shared" si="207"/>
        <v>2329</v>
      </c>
      <c r="AR319">
        <f t="shared" si="189"/>
        <v>2040</v>
      </c>
      <c r="AS319" cm="1">
        <f t="array" ref="AS319">IF(AR319&gt;=MAX($D$3:$D$100),MAX($D$3:$D$100),IF(AQ319&lt;$D$3,$D$3,INDEX($D$3:$D$100,MATCH(AQ319,$D$3:$D$100)+1)))</f>
        <v>2040</v>
      </c>
      <c r="AT319">
        <f t="shared" si="190"/>
        <v>9.6840000000000001E-5</v>
      </c>
      <c r="AU319">
        <f t="shared" si="191"/>
        <v>9.6840000000000001E-5</v>
      </c>
      <c r="AV319">
        <f t="shared" si="192"/>
        <v>9.6840000000000001E-5</v>
      </c>
      <c r="AW319" s="38">
        <f t="shared" si="193"/>
        <v>0.51083100000000004</v>
      </c>
      <c r="AX319">
        <f t="shared" si="172"/>
        <v>0</v>
      </c>
      <c r="BA319" s="1" t="str" cm="1">
        <f t="array" ref="BA319">IF(INDEX(Utilities!319:319,$B$15 + 5)="","",INDEX(Utilities!319:319,$B$15 + 5))</f>
        <v/>
      </c>
      <c r="BC319">
        <f t="shared" si="208"/>
        <v>2329</v>
      </c>
      <c r="BD319">
        <f t="shared" si="194"/>
        <v>2040</v>
      </c>
      <c r="BE319" cm="1">
        <f t="array" ref="BE319">IF(BD319&gt;=MAX($D$3:$D$100),MAX($D$3:$D$100),IF(BC319&lt;$D$3,$D$3,INDEX($D$3:$D$100,MATCH(BC319,$D$3:$D$100)+1)))</f>
        <v>2040</v>
      </c>
      <c r="BF319">
        <f t="shared" si="195"/>
        <v>0.61919999999999997</v>
      </c>
      <c r="BG319">
        <f t="shared" si="196"/>
        <v>0.61919999999999997</v>
      </c>
      <c r="BH319">
        <f t="shared" si="197"/>
        <v>0.61919999999999997</v>
      </c>
      <c r="BI319" s="38">
        <f t="shared" si="198"/>
        <v>3266.2799999999997</v>
      </c>
      <c r="BJ319">
        <f t="shared" si="173"/>
        <v>0</v>
      </c>
      <c r="BL319" s="1" t="str" cm="1">
        <f t="array" ref="BL319">IF(INDEX(Utilities!319:319,$B$15)="","",INDEX(Utilities!319:319,$B$15))</f>
        <v/>
      </c>
      <c r="BM319" s="1" t="str" cm="1">
        <f t="array" ref="BM319">IF(INDEX(Utilities!319:319,$B$15 + 6)="","",INDEX(Utilities!319:319,$B$15 + 6))</f>
        <v/>
      </c>
      <c r="BO319">
        <f t="shared" si="209"/>
        <v>2329</v>
      </c>
      <c r="BP319">
        <f t="shared" si="199"/>
        <v>2040</v>
      </c>
      <c r="BQ319" cm="1">
        <f t="array" ref="BQ319">IF(BP319&gt;=MAX($D$3:$D$100),MAX($D$3:$D$100),IF(BO319&lt;$D$3,$D$3,INDEX($D$3:$D$100,MATCH(BO319,$D$3:$D$100)+1)))</f>
        <v>2040</v>
      </c>
      <c r="BR319">
        <f t="shared" si="200"/>
        <v>4.5396000000000001</v>
      </c>
      <c r="BS319">
        <f t="shared" si="201"/>
        <v>4.5396000000000001</v>
      </c>
      <c r="BT319">
        <f t="shared" si="202"/>
        <v>4.5396000000000001</v>
      </c>
      <c r="BU319" s="38">
        <f t="shared" si="203"/>
        <v>23946.39</v>
      </c>
      <c r="BV319">
        <f t="shared" si="174"/>
        <v>0</v>
      </c>
    </row>
    <row r="320" spans="7:74" x14ac:dyDescent="0.25">
      <c r="G320">
        <f t="shared" si="204"/>
        <v>2330</v>
      </c>
      <c r="H320">
        <f t="shared" si="175"/>
        <v>2040</v>
      </c>
      <c r="I320" cm="1">
        <f t="array" ref="I320">IF(H320&gt;=MAX($D$3:$D$100),MAX($D$3:$D$100),IF(G320&lt;$D$3,$D$3,INDEX($D$3:$D$100,MATCH(G320,$D$3:$D$100)+1)))</f>
        <v>2040</v>
      </c>
      <c r="J320">
        <f t="shared" si="176"/>
        <v>6.8040000000000003E-2</v>
      </c>
      <c r="K320">
        <f t="shared" si="177"/>
        <v>6.8040000000000003E-2</v>
      </c>
      <c r="L320">
        <f t="shared" si="178"/>
        <v>6.8040000000000003E-2</v>
      </c>
      <c r="M320" s="38">
        <f t="shared" si="168"/>
        <v>358.911</v>
      </c>
      <c r="N320">
        <f t="shared" si="169"/>
        <v>0</v>
      </c>
      <c r="P320" s="1" t="str" cm="1">
        <f t="array" ref="P320">IF(INDEX(Utilities!320:320,$B$15)="","",INDEX(Utilities!320:320,$B$15))</f>
        <v/>
      </c>
      <c r="Q320" s="1" t="str" cm="1">
        <f t="array" ref="Q320">IF(INDEX(Utilities!320:320,$B$15 + 2)="","",INDEX(Utilities!320:320,$B$15 + 2))</f>
        <v/>
      </c>
      <c r="S320">
        <f t="shared" si="205"/>
        <v>2330</v>
      </c>
      <c r="T320">
        <f t="shared" si="179"/>
        <v>2040</v>
      </c>
      <c r="U320" cm="1">
        <f t="array" ref="U320">IF(T320&gt;=MAX($D$3:$D$100),MAX($D$3:$D$100),IF(S320&lt;$D$3,$D$3,INDEX($D$3:$D$100,MATCH(S320,$D$3:$D$100)+1)))</f>
        <v>2040</v>
      </c>
      <c r="V320">
        <f t="shared" si="180"/>
        <v>4.5720000000000003E-5</v>
      </c>
      <c r="W320">
        <f t="shared" si="181"/>
        <v>4.5720000000000003E-5</v>
      </c>
      <c r="X320">
        <f t="shared" si="182"/>
        <v>4.5720000000000003E-5</v>
      </c>
      <c r="Y320" s="38">
        <f t="shared" si="183"/>
        <v>0.24117300000000003</v>
      </c>
      <c r="Z320">
        <f t="shared" si="170"/>
        <v>0</v>
      </c>
      <c r="AE320">
        <f t="shared" si="206"/>
        <v>2330</v>
      </c>
      <c r="AF320">
        <f t="shared" si="184"/>
        <v>2040</v>
      </c>
      <c r="AG320" cm="1">
        <f t="array" ref="AG320">IF(AF320&gt;=MAX($D$3:$D$100),MAX($D$3:$D$100),IF(AE320&lt;$D$3,$D$3,INDEX($D$3:$D$100,MATCH(AE320,$D$3:$D$100)+1)))</f>
        <v>2040</v>
      </c>
      <c r="AH320">
        <f t="shared" si="185"/>
        <v>4.572E-4</v>
      </c>
      <c r="AI320">
        <f t="shared" si="186"/>
        <v>4.572E-4</v>
      </c>
      <c r="AJ320">
        <f t="shared" si="187"/>
        <v>4.572E-4</v>
      </c>
      <c r="AK320" s="38">
        <f t="shared" si="188"/>
        <v>2.4117299999999999</v>
      </c>
      <c r="AL320">
        <f t="shared" si="171"/>
        <v>0</v>
      </c>
      <c r="AQ320">
        <f t="shared" si="207"/>
        <v>2330</v>
      </c>
      <c r="AR320">
        <f t="shared" si="189"/>
        <v>2040</v>
      </c>
      <c r="AS320" cm="1">
        <f t="array" ref="AS320">IF(AR320&gt;=MAX($D$3:$D$100),MAX($D$3:$D$100),IF(AQ320&lt;$D$3,$D$3,INDEX($D$3:$D$100,MATCH(AQ320,$D$3:$D$100)+1)))</f>
        <v>2040</v>
      </c>
      <c r="AT320">
        <f t="shared" si="190"/>
        <v>9.6840000000000001E-5</v>
      </c>
      <c r="AU320">
        <f t="shared" si="191"/>
        <v>9.6840000000000001E-5</v>
      </c>
      <c r="AV320">
        <f t="shared" si="192"/>
        <v>9.6840000000000001E-5</v>
      </c>
      <c r="AW320" s="38">
        <f t="shared" si="193"/>
        <v>0.51083100000000004</v>
      </c>
      <c r="AX320">
        <f t="shared" si="172"/>
        <v>0</v>
      </c>
      <c r="BA320" s="1" t="str" cm="1">
        <f t="array" ref="BA320">IF(INDEX(Utilities!320:320,$B$15 + 5)="","",INDEX(Utilities!320:320,$B$15 + 5))</f>
        <v/>
      </c>
      <c r="BC320">
        <f t="shared" si="208"/>
        <v>2330</v>
      </c>
      <c r="BD320">
        <f t="shared" si="194"/>
        <v>2040</v>
      </c>
      <c r="BE320" cm="1">
        <f t="array" ref="BE320">IF(BD320&gt;=MAX($D$3:$D$100),MAX($D$3:$D$100),IF(BC320&lt;$D$3,$D$3,INDEX($D$3:$D$100,MATCH(BC320,$D$3:$D$100)+1)))</f>
        <v>2040</v>
      </c>
      <c r="BF320">
        <f t="shared" si="195"/>
        <v>0.61919999999999997</v>
      </c>
      <c r="BG320">
        <f t="shared" si="196"/>
        <v>0.61919999999999997</v>
      </c>
      <c r="BH320">
        <f t="shared" si="197"/>
        <v>0.61919999999999997</v>
      </c>
      <c r="BI320" s="38">
        <f t="shared" si="198"/>
        <v>3266.2799999999997</v>
      </c>
      <c r="BJ320">
        <f t="shared" si="173"/>
        <v>0</v>
      </c>
      <c r="BL320" s="1" t="str" cm="1">
        <f t="array" ref="BL320">IF(INDEX(Utilities!320:320,$B$15)="","",INDEX(Utilities!320:320,$B$15))</f>
        <v/>
      </c>
      <c r="BM320" s="1" t="str" cm="1">
        <f t="array" ref="BM320">IF(INDEX(Utilities!320:320,$B$15 + 6)="","",INDEX(Utilities!320:320,$B$15 + 6))</f>
        <v/>
      </c>
      <c r="BO320">
        <f t="shared" si="209"/>
        <v>2330</v>
      </c>
      <c r="BP320">
        <f t="shared" si="199"/>
        <v>2040</v>
      </c>
      <c r="BQ320" cm="1">
        <f t="array" ref="BQ320">IF(BP320&gt;=MAX($D$3:$D$100),MAX($D$3:$D$100),IF(BO320&lt;$D$3,$D$3,INDEX($D$3:$D$100,MATCH(BO320,$D$3:$D$100)+1)))</f>
        <v>2040</v>
      </c>
      <c r="BR320">
        <f t="shared" si="200"/>
        <v>4.5396000000000001</v>
      </c>
      <c r="BS320">
        <f t="shared" si="201"/>
        <v>4.5396000000000001</v>
      </c>
      <c r="BT320">
        <f t="shared" si="202"/>
        <v>4.5396000000000001</v>
      </c>
      <c r="BU320" s="38">
        <f t="shared" si="203"/>
        <v>23946.39</v>
      </c>
      <c r="BV320">
        <f t="shared" si="174"/>
        <v>0</v>
      </c>
    </row>
    <row r="321" spans="7:74" x14ac:dyDescent="0.25">
      <c r="G321">
        <f t="shared" si="204"/>
        <v>2331</v>
      </c>
      <c r="H321">
        <f t="shared" si="175"/>
        <v>2040</v>
      </c>
      <c r="I321" cm="1">
        <f t="array" ref="I321">IF(H321&gt;=MAX($D$3:$D$100),MAX($D$3:$D$100),IF(G321&lt;$D$3,$D$3,INDEX($D$3:$D$100,MATCH(G321,$D$3:$D$100)+1)))</f>
        <v>2040</v>
      </c>
      <c r="J321">
        <f t="shared" si="176"/>
        <v>6.8040000000000003E-2</v>
      </c>
      <c r="K321">
        <f t="shared" si="177"/>
        <v>6.8040000000000003E-2</v>
      </c>
      <c r="L321">
        <f t="shared" si="178"/>
        <v>6.8040000000000003E-2</v>
      </c>
      <c r="M321" s="38">
        <f t="shared" si="168"/>
        <v>358.911</v>
      </c>
      <c r="N321">
        <f t="shared" si="169"/>
        <v>0</v>
      </c>
      <c r="P321" s="1" t="str" cm="1">
        <f t="array" ref="P321">IF(INDEX(Utilities!321:321,$B$15)="","",INDEX(Utilities!321:321,$B$15))</f>
        <v/>
      </c>
      <c r="Q321" s="1" t="str" cm="1">
        <f t="array" ref="Q321">IF(INDEX(Utilities!321:321,$B$15 + 2)="","",INDEX(Utilities!321:321,$B$15 + 2))</f>
        <v/>
      </c>
      <c r="S321">
        <f t="shared" si="205"/>
        <v>2331</v>
      </c>
      <c r="T321">
        <f t="shared" si="179"/>
        <v>2040</v>
      </c>
      <c r="U321" cm="1">
        <f t="array" ref="U321">IF(T321&gt;=MAX($D$3:$D$100),MAX($D$3:$D$100),IF(S321&lt;$D$3,$D$3,INDEX($D$3:$D$100,MATCH(S321,$D$3:$D$100)+1)))</f>
        <v>2040</v>
      </c>
      <c r="V321">
        <f t="shared" si="180"/>
        <v>4.5720000000000003E-5</v>
      </c>
      <c r="W321">
        <f t="shared" si="181"/>
        <v>4.5720000000000003E-5</v>
      </c>
      <c r="X321">
        <f t="shared" si="182"/>
        <v>4.5720000000000003E-5</v>
      </c>
      <c r="Y321" s="38">
        <f t="shared" si="183"/>
        <v>0.24117300000000003</v>
      </c>
      <c r="Z321">
        <f t="shared" si="170"/>
        <v>0</v>
      </c>
      <c r="AE321">
        <f t="shared" si="206"/>
        <v>2331</v>
      </c>
      <c r="AF321">
        <f t="shared" si="184"/>
        <v>2040</v>
      </c>
      <c r="AG321" cm="1">
        <f t="array" ref="AG321">IF(AF321&gt;=MAX($D$3:$D$100),MAX($D$3:$D$100),IF(AE321&lt;$D$3,$D$3,INDEX($D$3:$D$100,MATCH(AE321,$D$3:$D$100)+1)))</f>
        <v>2040</v>
      </c>
      <c r="AH321">
        <f t="shared" si="185"/>
        <v>4.572E-4</v>
      </c>
      <c r="AI321">
        <f t="shared" si="186"/>
        <v>4.572E-4</v>
      </c>
      <c r="AJ321">
        <f t="shared" si="187"/>
        <v>4.572E-4</v>
      </c>
      <c r="AK321" s="38">
        <f t="shared" si="188"/>
        <v>2.4117299999999999</v>
      </c>
      <c r="AL321">
        <f t="shared" si="171"/>
        <v>0</v>
      </c>
      <c r="AQ321">
        <f t="shared" si="207"/>
        <v>2331</v>
      </c>
      <c r="AR321">
        <f t="shared" si="189"/>
        <v>2040</v>
      </c>
      <c r="AS321" cm="1">
        <f t="array" ref="AS321">IF(AR321&gt;=MAX($D$3:$D$100),MAX($D$3:$D$100),IF(AQ321&lt;$D$3,$D$3,INDEX($D$3:$D$100,MATCH(AQ321,$D$3:$D$100)+1)))</f>
        <v>2040</v>
      </c>
      <c r="AT321">
        <f t="shared" si="190"/>
        <v>9.6840000000000001E-5</v>
      </c>
      <c r="AU321">
        <f t="shared" si="191"/>
        <v>9.6840000000000001E-5</v>
      </c>
      <c r="AV321">
        <f t="shared" si="192"/>
        <v>9.6840000000000001E-5</v>
      </c>
      <c r="AW321" s="38">
        <f t="shared" si="193"/>
        <v>0.51083100000000004</v>
      </c>
      <c r="AX321">
        <f t="shared" si="172"/>
        <v>0</v>
      </c>
      <c r="BA321" s="1" t="str" cm="1">
        <f t="array" ref="BA321">IF(INDEX(Utilities!321:321,$B$15 + 5)="","",INDEX(Utilities!321:321,$B$15 + 5))</f>
        <v/>
      </c>
      <c r="BC321">
        <f t="shared" si="208"/>
        <v>2331</v>
      </c>
      <c r="BD321">
        <f t="shared" si="194"/>
        <v>2040</v>
      </c>
      <c r="BE321" cm="1">
        <f t="array" ref="BE321">IF(BD321&gt;=MAX($D$3:$D$100),MAX($D$3:$D$100),IF(BC321&lt;$D$3,$D$3,INDEX($D$3:$D$100,MATCH(BC321,$D$3:$D$100)+1)))</f>
        <v>2040</v>
      </c>
      <c r="BF321">
        <f t="shared" si="195"/>
        <v>0.61919999999999997</v>
      </c>
      <c r="BG321">
        <f t="shared" si="196"/>
        <v>0.61919999999999997</v>
      </c>
      <c r="BH321">
        <f t="shared" si="197"/>
        <v>0.61919999999999997</v>
      </c>
      <c r="BI321" s="38">
        <f t="shared" si="198"/>
        <v>3266.2799999999997</v>
      </c>
      <c r="BJ321">
        <f t="shared" si="173"/>
        <v>0</v>
      </c>
      <c r="BL321" s="1" t="str" cm="1">
        <f t="array" ref="BL321">IF(INDEX(Utilities!321:321,$B$15)="","",INDEX(Utilities!321:321,$B$15))</f>
        <v/>
      </c>
      <c r="BM321" s="1" t="str" cm="1">
        <f t="array" ref="BM321">IF(INDEX(Utilities!321:321,$B$15 + 6)="","",INDEX(Utilities!321:321,$B$15 + 6))</f>
        <v/>
      </c>
      <c r="BO321">
        <f t="shared" si="209"/>
        <v>2331</v>
      </c>
      <c r="BP321">
        <f t="shared" si="199"/>
        <v>2040</v>
      </c>
      <c r="BQ321" cm="1">
        <f t="array" ref="BQ321">IF(BP321&gt;=MAX($D$3:$D$100),MAX($D$3:$D$100),IF(BO321&lt;$D$3,$D$3,INDEX($D$3:$D$100,MATCH(BO321,$D$3:$D$100)+1)))</f>
        <v>2040</v>
      </c>
      <c r="BR321">
        <f t="shared" si="200"/>
        <v>4.5396000000000001</v>
      </c>
      <c r="BS321">
        <f t="shared" si="201"/>
        <v>4.5396000000000001</v>
      </c>
      <c r="BT321">
        <f t="shared" si="202"/>
        <v>4.5396000000000001</v>
      </c>
      <c r="BU321" s="38">
        <f t="shared" si="203"/>
        <v>23946.39</v>
      </c>
      <c r="BV321">
        <f t="shared" si="174"/>
        <v>0</v>
      </c>
    </row>
    <row r="322" spans="7:74" x14ac:dyDescent="0.25">
      <c r="G322">
        <f t="shared" si="204"/>
        <v>2332</v>
      </c>
      <c r="H322">
        <f t="shared" si="175"/>
        <v>2040</v>
      </c>
      <c r="I322" cm="1">
        <f t="array" ref="I322">IF(H322&gt;=MAX($D$3:$D$100),MAX($D$3:$D$100),IF(G322&lt;$D$3,$D$3,INDEX($D$3:$D$100,MATCH(G322,$D$3:$D$100)+1)))</f>
        <v>2040</v>
      </c>
      <c r="J322">
        <f t="shared" si="176"/>
        <v>6.8040000000000003E-2</v>
      </c>
      <c r="K322">
        <f t="shared" si="177"/>
        <v>6.8040000000000003E-2</v>
      </c>
      <c r="L322">
        <f t="shared" si="178"/>
        <v>6.8040000000000003E-2</v>
      </c>
      <c r="M322" s="38">
        <f t="shared" si="168"/>
        <v>358.911</v>
      </c>
      <c r="N322">
        <f t="shared" si="169"/>
        <v>0</v>
      </c>
      <c r="S322">
        <f t="shared" si="205"/>
        <v>2332</v>
      </c>
      <c r="T322">
        <f t="shared" si="179"/>
        <v>2040</v>
      </c>
      <c r="U322" cm="1">
        <f t="array" ref="U322">IF(T322&gt;=MAX($D$3:$D$100),MAX($D$3:$D$100),IF(S322&lt;$D$3,$D$3,INDEX($D$3:$D$100,MATCH(S322,$D$3:$D$100)+1)))</f>
        <v>2040</v>
      </c>
      <c r="V322">
        <f t="shared" si="180"/>
        <v>4.5720000000000003E-5</v>
      </c>
      <c r="W322">
        <f t="shared" si="181"/>
        <v>4.5720000000000003E-5</v>
      </c>
      <c r="X322">
        <f t="shared" si="182"/>
        <v>4.5720000000000003E-5</v>
      </c>
      <c r="Y322" s="38">
        <f t="shared" si="183"/>
        <v>0.24117300000000003</v>
      </c>
      <c r="Z322">
        <f t="shared" si="170"/>
        <v>0</v>
      </c>
      <c r="AE322">
        <f t="shared" si="206"/>
        <v>2332</v>
      </c>
      <c r="AF322">
        <f t="shared" si="184"/>
        <v>2040</v>
      </c>
      <c r="AG322" cm="1">
        <f t="array" ref="AG322">IF(AF322&gt;=MAX($D$3:$D$100),MAX($D$3:$D$100),IF(AE322&lt;$D$3,$D$3,INDEX($D$3:$D$100,MATCH(AE322,$D$3:$D$100)+1)))</f>
        <v>2040</v>
      </c>
      <c r="AH322">
        <f t="shared" si="185"/>
        <v>4.572E-4</v>
      </c>
      <c r="AI322">
        <f t="shared" si="186"/>
        <v>4.572E-4</v>
      </c>
      <c r="AJ322">
        <f t="shared" si="187"/>
        <v>4.572E-4</v>
      </c>
      <c r="AK322" s="38">
        <f t="shared" si="188"/>
        <v>2.4117299999999999</v>
      </c>
      <c r="AL322">
        <f t="shared" si="171"/>
        <v>0</v>
      </c>
      <c r="AQ322">
        <f t="shared" si="207"/>
        <v>2332</v>
      </c>
      <c r="AR322">
        <f t="shared" si="189"/>
        <v>2040</v>
      </c>
      <c r="AS322" cm="1">
        <f t="array" ref="AS322">IF(AR322&gt;=MAX($D$3:$D$100),MAX($D$3:$D$100),IF(AQ322&lt;$D$3,$D$3,INDEX($D$3:$D$100,MATCH(AQ322,$D$3:$D$100)+1)))</f>
        <v>2040</v>
      </c>
      <c r="AT322">
        <f t="shared" si="190"/>
        <v>9.6840000000000001E-5</v>
      </c>
      <c r="AU322">
        <f t="shared" si="191"/>
        <v>9.6840000000000001E-5</v>
      </c>
      <c r="AV322">
        <f t="shared" si="192"/>
        <v>9.6840000000000001E-5</v>
      </c>
      <c r="AW322" s="38">
        <f t="shared" si="193"/>
        <v>0.51083100000000004</v>
      </c>
      <c r="AX322">
        <f t="shared" si="172"/>
        <v>0</v>
      </c>
      <c r="BA322" s="1" t="str" cm="1">
        <f t="array" ref="BA322">IF(INDEX(Utilities!322:322,$B$15 + 5)="","",INDEX(Utilities!322:322,$B$15 + 5))</f>
        <v/>
      </c>
      <c r="BC322">
        <f t="shared" si="208"/>
        <v>2332</v>
      </c>
      <c r="BD322">
        <f t="shared" si="194"/>
        <v>2040</v>
      </c>
      <c r="BE322" cm="1">
        <f t="array" ref="BE322">IF(BD322&gt;=MAX($D$3:$D$100),MAX($D$3:$D$100),IF(BC322&lt;$D$3,$D$3,INDEX($D$3:$D$100,MATCH(BC322,$D$3:$D$100)+1)))</f>
        <v>2040</v>
      </c>
      <c r="BF322">
        <f t="shared" si="195"/>
        <v>0.61919999999999997</v>
      </c>
      <c r="BG322">
        <f t="shared" si="196"/>
        <v>0.61919999999999997</v>
      </c>
      <c r="BH322">
        <f t="shared" si="197"/>
        <v>0.61919999999999997</v>
      </c>
      <c r="BI322" s="38">
        <f t="shared" si="198"/>
        <v>3266.2799999999997</v>
      </c>
      <c r="BJ322">
        <f t="shared" si="173"/>
        <v>0</v>
      </c>
      <c r="BL322" s="1" t="str" cm="1">
        <f t="array" ref="BL322">IF(INDEX(Utilities!322:322,$B$15)="","",INDEX(Utilities!322:322,$B$15))</f>
        <v/>
      </c>
      <c r="BM322" s="1" t="str" cm="1">
        <f t="array" ref="BM322">IF(INDEX(Utilities!322:322,$B$15 + 6)="","",INDEX(Utilities!322:322,$B$15 + 6))</f>
        <v/>
      </c>
      <c r="BO322">
        <f t="shared" si="209"/>
        <v>2332</v>
      </c>
      <c r="BP322">
        <f t="shared" si="199"/>
        <v>2040</v>
      </c>
      <c r="BQ322" cm="1">
        <f t="array" ref="BQ322">IF(BP322&gt;=MAX($D$3:$D$100),MAX($D$3:$D$100),IF(BO322&lt;$D$3,$D$3,INDEX($D$3:$D$100,MATCH(BO322,$D$3:$D$100)+1)))</f>
        <v>2040</v>
      </c>
      <c r="BR322">
        <f t="shared" si="200"/>
        <v>4.5396000000000001</v>
      </c>
      <c r="BS322">
        <f t="shared" si="201"/>
        <v>4.5396000000000001</v>
      </c>
      <c r="BT322">
        <f t="shared" si="202"/>
        <v>4.5396000000000001</v>
      </c>
      <c r="BU322" s="38">
        <f t="shared" si="203"/>
        <v>23946.39</v>
      </c>
      <c r="BV322">
        <f t="shared" si="174"/>
        <v>0</v>
      </c>
    </row>
    <row r="323" spans="7:74" x14ac:dyDescent="0.25">
      <c r="G323">
        <f t="shared" si="204"/>
        <v>2333</v>
      </c>
      <c r="H323">
        <f t="shared" si="175"/>
        <v>2040</v>
      </c>
      <c r="I323" cm="1">
        <f t="array" ref="I323">IF(H323&gt;=MAX($D$3:$D$100),MAX($D$3:$D$100),IF(G323&lt;$D$3,$D$3,INDEX($D$3:$D$100,MATCH(G323,$D$3:$D$100)+1)))</f>
        <v>2040</v>
      </c>
      <c r="J323">
        <f t="shared" si="176"/>
        <v>6.8040000000000003E-2</v>
      </c>
      <c r="K323">
        <f t="shared" si="177"/>
        <v>6.8040000000000003E-2</v>
      </c>
      <c r="L323">
        <f t="shared" si="178"/>
        <v>6.8040000000000003E-2</v>
      </c>
      <c r="M323" s="38">
        <f t="shared" ref="M323:M335" si="210">$L323*$B$12</f>
        <v>358.911</v>
      </c>
      <c r="N323">
        <f t="shared" ref="N323:N335" si="211">$L323*$B$13</f>
        <v>0</v>
      </c>
      <c r="S323">
        <f t="shared" si="205"/>
        <v>2333</v>
      </c>
      <c r="T323">
        <f t="shared" si="179"/>
        <v>2040</v>
      </c>
      <c r="U323" cm="1">
        <f t="array" ref="U323">IF(T323&gt;=MAX($D$3:$D$100),MAX($D$3:$D$100),IF(S323&lt;$D$3,$D$3,INDEX($D$3:$D$100,MATCH(S323,$D$3:$D$100)+1)))</f>
        <v>2040</v>
      </c>
      <c r="V323">
        <f t="shared" si="180"/>
        <v>4.5720000000000003E-5</v>
      </c>
      <c r="W323">
        <f t="shared" si="181"/>
        <v>4.5720000000000003E-5</v>
      </c>
      <c r="X323">
        <f t="shared" si="182"/>
        <v>4.5720000000000003E-5</v>
      </c>
      <c r="Y323" s="38">
        <f t="shared" si="183"/>
        <v>0.24117300000000003</v>
      </c>
      <c r="Z323">
        <f t="shared" ref="Z323:Z335" si="212">$L323*$B$13</f>
        <v>0</v>
      </c>
      <c r="AE323">
        <f t="shared" si="206"/>
        <v>2333</v>
      </c>
      <c r="AF323">
        <f t="shared" si="184"/>
        <v>2040</v>
      </c>
      <c r="AG323" cm="1">
        <f t="array" ref="AG323">IF(AF323&gt;=MAX($D$3:$D$100),MAX($D$3:$D$100),IF(AE323&lt;$D$3,$D$3,INDEX($D$3:$D$100,MATCH(AE323,$D$3:$D$100)+1)))</f>
        <v>2040</v>
      </c>
      <c r="AH323">
        <f t="shared" si="185"/>
        <v>4.572E-4</v>
      </c>
      <c r="AI323">
        <f t="shared" si="186"/>
        <v>4.572E-4</v>
      </c>
      <c r="AJ323">
        <f t="shared" si="187"/>
        <v>4.572E-4</v>
      </c>
      <c r="AK323" s="38">
        <f t="shared" si="188"/>
        <v>2.4117299999999999</v>
      </c>
      <c r="AL323">
        <f t="shared" ref="AL323:AL335" si="213">$L323*$B$13</f>
        <v>0</v>
      </c>
      <c r="AQ323">
        <f t="shared" si="207"/>
        <v>2333</v>
      </c>
      <c r="AR323">
        <f t="shared" si="189"/>
        <v>2040</v>
      </c>
      <c r="AS323" cm="1">
        <f t="array" ref="AS323">IF(AR323&gt;=MAX($D$3:$D$100),MAX($D$3:$D$100),IF(AQ323&lt;$D$3,$D$3,INDEX($D$3:$D$100,MATCH(AQ323,$D$3:$D$100)+1)))</f>
        <v>2040</v>
      </c>
      <c r="AT323">
        <f t="shared" si="190"/>
        <v>9.6840000000000001E-5</v>
      </c>
      <c r="AU323">
        <f t="shared" si="191"/>
        <v>9.6840000000000001E-5</v>
      </c>
      <c r="AV323">
        <f t="shared" si="192"/>
        <v>9.6840000000000001E-5</v>
      </c>
      <c r="AW323" s="38">
        <f t="shared" si="193"/>
        <v>0.51083100000000004</v>
      </c>
      <c r="AX323">
        <f t="shared" ref="AX323:AX335" si="214">$L323*$B$13</f>
        <v>0</v>
      </c>
      <c r="BA323" s="1" t="str" cm="1">
        <f t="array" ref="BA323">IF(INDEX(Utilities!323:323,$B$15 + 5)="","",INDEX(Utilities!323:323,$B$15 + 5))</f>
        <v/>
      </c>
      <c r="BC323">
        <f t="shared" si="208"/>
        <v>2333</v>
      </c>
      <c r="BD323">
        <f t="shared" si="194"/>
        <v>2040</v>
      </c>
      <c r="BE323" cm="1">
        <f t="array" ref="BE323">IF(BD323&gt;=MAX($D$3:$D$100),MAX($D$3:$D$100),IF(BC323&lt;$D$3,$D$3,INDEX($D$3:$D$100,MATCH(BC323,$D$3:$D$100)+1)))</f>
        <v>2040</v>
      </c>
      <c r="BF323">
        <f t="shared" si="195"/>
        <v>0.61919999999999997</v>
      </c>
      <c r="BG323">
        <f t="shared" si="196"/>
        <v>0.61919999999999997</v>
      </c>
      <c r="BH323">
        <f t="shared" si="197"/>
        <v>0.61919999999999997</v>
      </c>
      <c r="BI323" s="38">
        <f t="shared" si="198"/>
        <v>3266.2799999999997</v>
      </c>
      <c r="BJ323">
        <f t="shared" ref="BJ323:BJ335" si="215">$L323*$B$13</f>
        <v>0</v>
      </c>
      <c r="BL323" s="1" t="str" cm="1">
        <f t="array" ref="BL323">IF(INDEX(Utilities!323:323,$B$15)="","",INDEX(Utilities!323:323,$B$15))</f>
        <v/>
      </c>
      <c r="BM323" s="1" t="str" cm="1">
        <f t="array" ref="BM323">IF(INDEX(Utilities!323:323,$B$15 + 6)="","",INDEX(Utilities!323:323,$B$15 + 6))</f>
        <v/>
      </c>
      <c r="BO323">
        <f t="shared" si="209"/>
        <v>2333</v>
      </c>
      <c r="BP323">
        <f t="shared" si="199"/>
        <v>2040</v>
      </c>
      <c r="BQ323" cm="1">
        <f t="array" ref="BQ323">IF(BP323&gt;=MAX($D$3:$D$100),MAX($D$3:$D$100),IF(BO323&lt;$D$3,$D$3,INDEX($D$3:$D$100,MATCH(BO323,$D$3:$D$100)+1)))</f>
        <v>2040</v>
      </c>
      <c r="BR323">
        <f t="shared" si="200"/>
        <v>4.5396000000000001</v>
      </c>
      <c r="BS323">
        <f t="shared" si="201"/>
        <v>4.5396000000000001</v>
      </c>
      <c r="BT323">
        <f t="shared" si="202"/>
        <v>4.5396000000000001</v>
      </c>
      <c r="BU323" s="38">
        <f t="shared" si="203"/>
        <v>23946.39</v>
      </c>
      <c r="BV323">
        <f t="shared" ref="BV323:BV335" si="216">$L323*$B$13</f>
        <v>0</v>
      </c>
    </row>
    <row r="324" spans="7:74" x14ac:dyDescent="0.25">
      <c r="G324">
        <f t="shared" si="204"/>
        <v>2334</v>
      </c>
      <c r="H324">
        <f t="shared" ref="H324:H335" si="217">INDEX(D$3:D$100,IFERROR(MATCH(G324, D$3:D$100),1))</f>
        <v>2040</v>
      </c>
      <c r="I324" cm="1">
        <f t="array" ref="I324">IF(H324&gt;=MAX($D$3:$D$100),MAX($D$3:$D$100),IF(G324&lt;$D$3,$D$3,INDEX($D$3:$D$100,MATCH(G324,$D$3:$D$100)+1)))</f>
        <v>2040</v>
      </c>
      <c r="J324">
        <f t="shared" ref="J324:J335" si="218">INDEX(E$3:E$100,MATCH(H324,D$3:D$100))</f>
        <v>6.8040000000000003E-2</v>
      </c>
      <c r="K324">
        <f t="shared" ref="K324:K335" si="219">INDEX(E$3:E$100,MATCH(I324,D$3:D$100))</f>
        <v>6.8040000000000003E-2</v>
      </c>
      <c r="L324">
        <f t="shared" ref="L324:L335" si="220">IF(H324=I324,J324,J324+(K324-J324)*((G324-H324)/(I324-H324)))</f>
        <v>6.8040000000000003E-2</v>
      </c>
      <c r="M324" s="38">
        <f t="shared" si="210"/>
        <v>358.911</v>
      </c>
      <c r="N324">
        <f t="shared" si="211"/>
        <v>0</v>
      </c>
      <c r="S324">
        <f t="shared" si="205"/>
        <v>2334</v>
      </c>
      <c r="T324">
        <f t="shared" ref="T324:T335" si="221">INDEX(P$3:P$100,IFERROR(MATCH(S324, P$3:P$100),1))</f>
        <v>2040</v>
      </c>
      <c r="U324" cm="1">
        <f t="array" ref="U324">IF(T324&gt;=MAX($D$3:$D$100),MAX($D$3:$D$100),IF(S324&lt;$D$3,$D$3,INDEX($D$3:$D$100,MATCH(S324,$D$3:$D$100)+1)))</f>
        <v>2040</v>
      </c>
      <c r="V324">
        <f t="shared" ref="V324:V335" si="222">INDEX(Q$3:Q$100,MATCH(T324,P$3:P$100))</f>
        <v>4.5720000000000003E-5</v>
      </c>
      <c r="W324">
        <f t="shared" ref="W324:W335" si="223">INDEX(Q$3:Q$100,MATCH(U324,P$3:P$100))</f>
        <v>4.5720000000000003E-5</v>
      </c>
      <c r="X324">
        <f t="shared" ref="X324:X335" si="224">IF(T324=U324,V324,V324+(W324-V324)*((S324-T324)/(U324-T324)))</f>
        <v>4.5720000000000003E-5</v>
      </c>
      <c r="Y324" s="38">
        <f t="shared" ref="Y324:Y335" si="225">$X324*$B$12</f>
        <v>0.24117300000000003</v>
      </c>
      <c r="Z324">
        <f t="shared" si="212"/>
        <v>0</v>
      </c>
      <c r="AE324">
        <f t="shared" si="206"/>
        <v>2334</v>
      </c>
      <c r="AF324">
        <f t="shared" ref="AF324:AF335" si="226">INDEX(AB$3:AB$100,IFERROR(MATCH(AE324, AB$3:AB$100),1))</f>
        <v>2040</v>
      </c>
      <c r="AG324" cm="1">
        <f t="array" ref="AG324">IF(AF324&gt;=MAX($D$3:$D$100),MAX($D$3:$D$100),IF(AE324&lt;$D$3,$D$3,INDEX($D$3:$D$100,MATCH(AE324,$D$3:$D$100)+1)))</f>
        <v>2040</v>
      </c>
      <c r="AH324">
        <f t="shared" ref="AH324:AH335" si="227">INDEX(AC$3:AC$100,MATCH(AF324,AB$3:AB$100))</f>
        <v>4.572E-4</v>
      </c>
      <c r="AI324">
        <f t="shared" ref="AI324:AI335" si="228">INDEX(AC$3:AC$100,MATCH(AG324,AB$3:AB$100))</f>
        <v>4.572E-4</v>
      </c>
      <c r="AJ324">
        <f t="shared" ref="AJ324:AJ335" si="229">IF(AF324=AG324,AH324,AH324+(AI324-AH324)*((AE324-AF324)/(AG324-AF324)))</f>
        <v>4.572E-4</v>
      </c>
      <c r="AK324" s="38">
        <f t="shared" ref="AK324:AK335" si="230">$AJ324*$B$12</f>
        <v>2.4117299999999999</v>
      </c>
      <c r="AL324">
        <f t="shared" si="213"/>
        <v>0</v>
      </c>
      <c r="AQ324">
        <f t="shared" si="207"/>
        <v>2334</v>
      </c>
      <c r="AR324">
        <f t="shared" ref="AR324:AR335" si="231">INDEX(AN$3:AN$100,IFERROR(MATCH(AQ324, AN$3:AN$100),1))</f>
        <v>2040</v>
      </c>
      <c r="AS324" cm="1">
        <f t="array" ref="AS324">IF(AR324&gt;=MAX($D$3:$D$100),MAX($D$3:$D$100),IF(AQ324&lt;$D$3,$D$3,INDEX($D$3:$D$100,MATCH(AQ324,$D$3:$D$100)+1)))</f>
        <v>2040</v>
      </c>
      <c r="AT324">
        <f t="shared" ref="AT324:AT335" si="232">INDEX(AO$3:AO$100,MATCH(AR324,AN$3:AN$100))</f>
        <v>9.6840000000000001E-5</v>
      </c>
      <c r="AU324">
        <f t="shared" ref="AU324:AU335" si="233">INDEX(AO$3:AO$100,MATCH(AS324,AN$3:AN$100))</f>
        <v>9.6840000000000001E-5</v>
      </c>
      <c r="AV324">
        <f t="shared" ref="AV324:AV335" si="234">IF(AR324=AS324,AT324,AT324+(AU324-AT324)*((AQ324-AR324)/(AS324-AR324)))</f>
        <v>9.6840000000000001E-5</v>
      </c>
      <c r="AW324" s="38">
        <f t="shared" ref="AW324:AW335" si="235">$AV324*$B$12</f>
        <v>0.51083100000000004</v>
      </c>
      <c r="AX324">
        <f t="shared" si="214"/>
        <v>0</v>
      </c>
      <c r="BA324" s="1" t="str" cm="1">
        <f t="array" ref="BA324">IF(INDEX(Utilities!324:324,$B$15 + 5)="","",INDEX(Utilities!324:324,$B$15 + 5))</f>
        <v/>
      </c>
      <c r="BC324">
        <f t="shared" si="208"/>
        <v>2334</v>
      </c>
      <c r="BD324">
        <f t="shared" ref="BD324:BD335" si="236">INDEX(AZ$3:AZ$100,IFERROR(MATCH(BC324, AZ$3:AZ$100),1))</f>
        <v>2040</v>
      </c>
      <c r="BE324" cm="1">
        <f t="array" ref="BE324">IF(BD324&gt;=MAX($D$3:$D$100),MAX($D$3:$D$100),IF(BC324&lt;$D$3,$D$3,INDEX($D$3:$D$100,MATCH(BC324,$D$3:$D$100)+1)))</f>
        <v>2040</v>
      </c>
      <c r="BF324">
        <f t="shared" ref="BF324:BF335" si="237">INDEX(BA$3:BA$100,MATCH(BD324,AZ$3:AZ$100))</f>
        <v>0.61919999999999997</v>
      </c>
      <c r="BG324">
        <f t="shared" ref="BG324:BG335" si="238">INDEX(BA$3:BA$100,MATCH(BE324,AZ$3:AZ$100))</f>
        <v>0.61919999999999997</v>
      </c>
      <c r="BH324">
        <f t="shared" ref="BH324:BH335" si="239">IF(BD324=BE324,BF324,BF324+(BG324-BF324)*((BC324-BD324)/(BE324-BD324)))</f>
        <v>0.61919999999999997</v>
      </c>
      <c r="BI324" s="38">
        <f t="shared" ref="BI324:BI335" si="240">$BH324*$B$12</f>
        <v>3266.2799999999997</v>
      </c>
      <c r="BJ324">
        <f t="shared" si="215"/>
        <v>0</v>
      </c>
      <c r="BL324" s="1" t="str" cm="1">
        <f t="array" ref="BL324">IF(INDEX(Utilities!324:324,$B$15)="","",INDEX(Utilities!324:324,$B$15))</f>
        <v/>
      </c>
      <c r="BM324" s="1" t="str" cm="1">
        <f t="array" ref="BM324">IF(INDEX(Utilities!324:324,$B$15 + 6)="","",INDEX(Utilities!324:324,$B$15 + 6))</f>
        <v/>
      </c>
      <c r="BO324">
        <f t="shared" si="209"/>
        <v>2334</v>
      </c>
      <c r="BP324">
        <f t="shared" ref="BP324:BP335" si="241">INDEX(BL$3:BL$100,IFERROR(MATCH(BO324, BL$3:BL$100),1))</f>
        <v>2040</v>
      </c>
      <c r="BQ324" cm="1">
        <f t="array" ref="BQ324">IF(BP324&gt;=MAX($D$3:$D$100),MAX($D$3:$D$100),IF(BO324&lt;$D$3,$D$3,INDEX($D$3:$D$100,MATCH(BO324,$D$3:$D$100)+1)))</f>
        <v>2040</v>
      </c>
      <c r="BR324">
        <f t="shared" ref="BR324:BR335" si="242">INDEX(BM$3:BM$100,MATCH(BP324,BL$3:BL$100))</f>
        <v>4.5396000000000001</v>
      </c>
      <c r="BS324">
        <f t="shared" ref="BS324:BS335" si="243">INDEX(BM$3:BM$100,MATCH(BQ324,BL$3:BL$100))</f>
        <v>4.5396000000000001</v>
      </c>
      <c r="BT324">
        <f t="shared" ref="BT324:BT335" si="244">IF(BP324=BQ324,BR324,BR324+(BS324-BR324)*((BO324-BP324)/(BQ324-BP324)))</f>
        <v>4.5396000000000001</v>
      </c>
      <c r="BU324" s="38">
        <f t="shared" ref="BU324:BU335" si="245">$BT324*$B$12</f>
        <v>23946.39</v>
      </c>
      <c r="BV324">
        <f t="shared" si="216"/>
        <v>0</v>
      </c>
    </row>
    <row r="325" spans="7:74" x14ac:dyDescent="0.25">
      <c r="G325">
        <f t="shared" ref="G325:G335" si="246">G324+1</f>
        <v>2335</v>
      </c>
      <c r="H325">
        <f t="shared" si="217"/>
        <v>2040</v>
      </c>
      <c r="I325" cm="1">
        <f t="array" ref="I325">IF(H325&gt;=MAX($D$3:$D$100),MAX($D$3:$D$100),IF(G325&lt;$D$3,$D$3,INDEX($D$3:$D$100,MATCH(G325,$D$3:$D$100)+1)))</f>
        <v>2040</v>
      </c>
      <c r="J325">
        <f t="shared" si="218"/>
        <v>6.8040000000000003E-2</v>
      </c>
      <c r="K325">
        <f t="shared" si="219"/>
        <v>6.8040000000000003E-2</v>
      </c>
      <c r="L325">
        <f t="shared" si="220"/>
        <v>6.8040000000000003E-2</v>
      </c>
      <c r="M325" s="38">
        <f t="shared" si="210"/>
        <v>358.911</v>
      </c>
      <c r="N325">
        <f t="shared" si="211"/>
        <v>0</v>
      </c>
      <c r="S325">
        <f t="shared" ref="S325:S335" si="247">S324+1</f>
        <v>2335</v>
      </c>
      <c r="T325">
        <f t="shared" si="221"/>
        <v>2040</v>
      </c>
      <c r="U325" cm="1">
        <f t="array" ref="U325">IF(T325&gt;=MAX($D$3:$D$100),MAX($D$3:$D$100),IF(S325&lt;$D$3,$D$3,INDEX($D$3:$D$100,MATCH(S325,$D$3:$D$100)+1)))</f>
        <v>2040</v>
      </c>
      <c r="V325">
        <f t="shared" si="222"/>
        <v>4.5720000000000003E-5</v>
      </c>
      <c r="W325">
        <f t="shared" si="223"/>
        <v>4.5720000000000003E-5</v>
      </c>
      <c r="X325">
        <f t="shared" si="224"/>
        <v>4.5720000000000003E-5</v>
      </c>
      <c r="Y325" s="38">
        <f t="shared" si="225"/>
        <v>0.24117300000000003</v>
      </c>
      <c r="Z325">
        <f t="shared" si="212"/>
        <v>0</v>
      </c>
      <c r="AE325">
        <f t="shared" ref="AE325:AE335" si="248">AE324+1</f>
        <v>2335</v>
      </c>
      <c r="AF325">
        <f t="shared" si="226"/>
        <v>2040</v>
      </c>
      <c r="AG325" cm="1">
        <f t="array" ref="AG325">IF(AF325&gt;=MAX($D$3:$D$100),MAX($D$3:$D$100),IF(AE325&lt;$D$3,$D$3,INDEX($D$3:$D$100,MATCH(AE325,$D$3:$D$100)+1)))</f>
        <v>2040</v>
      </c>
      <c r="AH325">
        <f t="shared" si="227"/>
        <v>4.572E-4</v>
      </c>
      <c r="AI325">
        <f t="shared" si="228"/>
        <v>4.572E-4</v>
      </c>
      <c r="AJ325">
        <f t="shared" si="229"/>
        <v>4.572E-4</v>
      </c>
      <c r="AK325" s="38">
        <f t="shared" si="230"/>
        <v>2.4117299999999999</v>
      </c>
      <c r="AL325">
        <f t="shared" si="213"/>
        <v>0</v>
      </c>
      <c r="AQ325">
        <f t="shared" ref="AQ325:AQ335" si="249">AQ324+1</f>
        <v>2335</v>
      </c>
      <c r="AR325">
        <f t="shared" si="231"/>
        <v>2040</v>
      </c>
      <c r="AS325" cm="1">
        <f t="array" ref="AS325">IF(AR325&gt;=MAX($D$3:$D$100),MAX($D$3:$D$100),IF(AQ325&lt;$D$3,$D$3,INDEX($D$3:$D$100,MATCH(AQ325,$D$3:$D$100)+1)))</f>
        <v>2040</v>
      </c>
      <c r="AT325">
        <f t="shared" si="232"/>
        <v>9.6840000000000001E-5</v>
      </c>
      <c r="AU325">
        <f t="shared" si="233"/>
        <v>9.6840000000000001E-5</v>
      </c>
      <c r="AV325">
        <f t="shared" si="234"/>
        <v>9.6840000000000001E-5</v>
      </c>
      <c r="AW325" s="38">
        <f t="shared" si="235"/>
        <v>0.51083100000000004</v>
      </c>
      <c r="AX325">
        <f t="shared" si="214"/>
        <v>0</v>
      </c>
      <c r="BA325" s="1" t="str" cm="1">
        <f t="array" ref="BA325">IF(INDEX(Utilities!325:325,$B$15 + 5)="","",INDEX(Utilities!325:325,$B$15 + 5))</f>
        <v/>
      </c>
      <c r="BC325">
        <f t="shared" ref="BC325:BC335" si="250">BC324+1</f>
        <v>2335</v>
      </c>
      <c r="BD325">
        <f t="shared" si="236"/>
        <v>2040</v>
      </c>
      <c r="BE325" cm="1">
        <f t="array" ref="BE325">IF(BD325&gt;=MAX($D$3:$D$100),MAX($D$3:$D$100),IF(BC325&lt;$D$3,$D$3,INDEX($D$3:$D$100,MATCH(BC325,$D$3:$D$100)+1)))</f>
        <v>2040</v>
      </c>
      <c r="BF325">
        <f t="shared" si="237"/>
        <v>0.61919999999999997</v>
      </c>
      <c r="BG325">
        <f t="shared" si="238"/>
        <v>0.61919999999999997</v>
      </c>
      <c r="BH325">
        <f t="shared" si="239"/>
        <v>0.61919999999999997</v>
      </c>
      <c r="BI325" s="38">
        <f t="shared" si="240"/>
        <v>3266.2799999999997</v>
      </c>
      <c r="BJ325">
        <f t="shared" si="215"/>
        <v>0</v>
      </c>
      <c r="BL325" s="1" t="str" cm="1">
        <f t="array" ref="BL325">IF(INDEX(Utilities!325:325,$B$15)="","",INDEX(Utilities!325:325,$B$15))</f>
        <v/>
      </c>
      <c r="BM325" s="1" t="str" cm="1">
        <f t="array" ref="BM325">IF(INDEX(Utilities!325:325,$B$15 + 6)="","",INDEX(Utilities!325:325,$B$15 + 6))</f>
        <v/>
      </c>
      <c r="BO325">
        <f t="shared" ref="BO325:BO335" si="251">BO324+1</f>
        <v>2335</v>
      </c>
      <c r="BP325">
        <f t="shared" si="241"/>
        <v>2040</v>
      </c>
      <c r="BQ325" cm="1">
        <f t="array" ref="BQ325">IF(BP325&gt;=MAX($D$3:$D$100),MAX($D$3:$D$100),IF(BO325&lt;$D$3,$D$3,INDEX($D$3:$D$100,MATCH(BO325,$D$3:$D$100)+1)))</f>
        <v>2040</v>
      </c>
      <c r="BR325">
        <f t="shared" si="242"/>
        <v>4.5396000000000001</v>
      </c>
      <c r="BS325">
        <f t="shared" si="243"/>
        <v>4.5396000000000001</v>
      </c>
      <c r="BT325">
        <f t="shared" si="244"/>
        <v>4.5396000000000001</v>
      </c>
      <c r="BU325" s="38">
        <f t="shared" si="245"/>
        <v>23946.39</v>
      </c>
      <c r="BV325">
        <f t="shared" si="216"/>
        <v>0</v>
      </c>
    </row>
    <row r="326" spans="7:74" x14ac:dyDescent="0.25">
      <c r="G326">
        <f t="shared" si="246"/>
        <v>2336</v>
      </c>
      <c r="H326">
        <f t="shared" si="217"/>
        <v>2040</v>
      </c>
      <c r="I326" cm="1">
        <f t="array" ref="I326">IF(H326&gt;=MAX($D$3:$D$100),MAX($D$3:$D$100),IF(G326&lt;$D$3,$D$3,INDEX($D$3:$D$100,MATCH(G326,$D$3:$D$100)+1)))</f>
        <v>2040</v>
      </c>
      <c r="J326">
        <f t="shared" si="218"/>
        <v>6.8040000000000003E-2</v>
      </c>
      <c r="K326">
        <f t="shared" si="219"/>
        <v>6.8040000000000003E-2</v>
      </c>
      <c r="L326">
        <f t="shared" si="220"/>
        <v>6.8040000000000003E-2</v>
      </c>
      <c r="M326" s="38">
        <f t="shared" si="210"/>
        <v>358.911</v>
      </c>
      <c r="N326">
        <f t="shared" si="211"/>
        <v>0</v>
      </c>
      <c r="S326">
        <f t="shared" si="247"/>
        <v>2336</v>
      </c>
      <c r="T326">
        <f t="shared" si="221"/>
        <v>2040</v>
      </c>
      <c r="U326" cm="1">
        <f t="array" ref="U326">IF(T326&gt;=MAX($D$3:$D$100),MAX($D$3:$D$100),IF(S326&lt;$D$3,$D$3,INDEX($D$3:$D$100,MATCH(S326,$D$3:$D$100)+1)))</f>
        <v>2040</v>
      </c>
      <c r="V326">
        <f t="shared" si="222"/>
        <v>4.5720000000000003E-5</v>
      </c>
      <c r="W326">
        <f t="shared" si="223"/>
        <v>4.5720000000000003E-5</v>
      </c>
      <c r="X326">
        <f t="shared" si="224"/>
        <v>4.5720000000000003E-5</v>
      </c>
      <c r="Y326" s="38">
        <f t="shared" si="225"/>
        <v>0.24117300000000003</v>
      </c>
      <c r="Z326">
        <f t="shared" si="212"/>
        <v>0</v>
      </c>
      <c r="AE326">
        <f t="shared" si="248"/>
        <v>2336</v>
      </c>
      <c r="AF326">
        <f t="shared" si="226"/>
        <v>2040</v>
      </c>
      <c r="AG326" cm="1">
        <f t="array" ref="AG326">IF(AF326&gt;=MAX($D$3:$D$100),MAX($D$3:$D$100),IF(AE326&lt;$D$3,$D$3,INDEX($D$3:$D$100,MATCH(AE326,$D$3:$D$100)+1)))</f>
        <v>2040</v>
      </c>
      <c r="AH326">
        <f t="shared" si="227"/>
        <v>4.572E-4</v>
      </c>
      <c r="AI326">
        <f t="shared" si="228"/>
        <v>4.572E-4</v>
      </c>
      <c r="AJ326">
        <f t="shared" si="229"/>
        <v>4.572E-4</v>
      </c>
      <c r="AK326" s="38">
        <f t="shared" si="230"/>
        <v>2.4117299999999999</v>
      </c>
      <c r="AL326">
        <f t="shared" si="213"/>
        <v>0</v>
      </c>
      <c r="AQ326">
        <f t="shared" si="249"/>
        <v>2336</v>
      </c>
      <c r="AR326">
        <f t="shared" si="231"/>
        <v>2040</v>
      </c>
      <c r="AS326" cm="1">
        <f t="array" ref="AS326">IF(AR326&gt;=MAX($D$3:$D$100),MAX($D$3:$D$100),IF(AQ326&lt;$D$3,$D$3,INDEX($D$3:$D$100,MATCH(AQ326,$D$3:$D$100)+1)))</f>
        <v>2040</v>
      </c>
      <c r="AT326">
        <f t="shared" si="232"/>
        <v>9.6840000000000001E-5</v>
      </c>
      <c r="AU326">
        <f t="shared" si="233"/>
        <v>9.6840000000000001E-5</v>
      </c>
      <c r="AV326">
        <f t="shared" si="234"/>
        <v>9.6840000000000001E-5</v>
      </c>
      <c r="AW326" s="38">
        <f t="shared" si="235"/>
        <v>0.51083100000000004</v>
      </c>
      <c r="AX326">
        <f t="shared" si="214"/>
        <v>0</v>
      </c>
      <c r="BA326" s="1" t="str" cm="1">
        <f t="array" ref="BA326">IF(INDEX(Utilities!326:326,$B$15 + 5)="","",INDEX(Utilities!326:326,$B$15 + 5))</f>
        <v/>
      </c>
      <c r="BC326">
        <f t="shared" si="250"/>
        <v>2336</v>
      </c>
      <c r="BD326">
        <f t="shared" si="236"/>
        <v>2040</v>
      </c>
      <c r="BE326" cm="1">
        <f t="array" ref="BE326">IF(BD326&gt;=MAX($D$3:$D$100),MAX($D$3:$D$100),IF(BC326&lt;$D$3,$D$3,INDEX($D$3:$D$100,MATCH(BC326,$D$3:$D$100)+1)))</f>
        <v>2040</v>
      </c>
      <c r="BF326">
        <f t="shared" si="237"/>
        <v>0.61919999999999997</v>
      </c>
      <c r="BG326">
        <f t="shared" si="238"/>
        <v>0.61919999999999997</v>
      </c>
      <c r="BH326">
        <f t="shared" si="239"/>
        <v>0.61919999999999997</v>
      </c>
      <c r="BI326" s="38">
        <f t="shared" si="240"/>
        <v>3266.2799999999997</v>
      </c>
      <c r="BJ326">
        <f t="shared" si="215"/>
        <v>0</v>
      </c>
      <c r="BL326" s="1" t="str" cm="1">
        <f t="array" ref="BL326">IF(INDEX(Utilities!326:326,$B$15)="","",INDEX(Utilities!326:326,$B$15))</f>
        <v/>
      </c>
      <c r="BM326" s="1" t="str" cm="1">
        <f t="array" ref="BM326">IF(INDEX(Utilities!326:326,$B$15 + 6)="","",INDEX(Utilities!326:326,$B$15 + 6))</f>
        <v/>
      </c>
      <c r="BO326">
        <f t="shared" si="251"/>
        <v>2336</v>
      </c>
      <c r="BP326">
        <f t="shared" si="241"/>
        <v>2040</v>
      </c>
      <c r="BQ326" cm="1">
        <f t="array" ref="BQ326">IF(BP326&gt;=MAX($D$3:$D$100),MAX($D$3:$D$100),IF(BO326&lt;$D$3,$D$3,INDEX($D$3:$D$100,MATCH(BO326,$D$3:$D$100)+1)))</f>
        <v>2040</v>
      </c>
      <c r="BR326">
        <f t="shared" si="242"/>
        <v>4.5396000000000001</v>
      </c>
      <c r="BS326">
        <f t="shared" si="243"/>
        <v>4.5396000000000001</v>
      </c>
      <c r="BT326">
        <f t="shared" si="244"/>
        <v>4.5396000000000001</v>
      </c>
      <c r="BU326" s="38">
        <f t="shared" si="245"/>
        <v>23946.39</v>
      </c>
      <c r="BV326">
        <f t="shared" si="216"/>
        <v>0</v>
      </c>
    </row>
    <row r="327" spans="7:74" x14ac:dyDescent="0.25">
      <c r="G327">
        <f t="shared" si="246"/>
        <v>2337</v>
      </c>
      <c r="H327">
        <f t="shared" si="217"/>
        <v>2040</v>
      </c>
      <c r="I327" cm="1">
        <f t="array" ref="I327">IF(H327&gt;=MAX($D$3:$D$100),MAX($D$3:$D$100),IF(G327&lt;$D$3,$D$3,INDEX($D$3:$D$100,MATCH(G327,$D$3:$D$100)+1)))</f>
        <v>2040</v>
      </c>
      <c r="J327">
        <f t="shared" si="218"/>
        <v>6.8040000000000003E-2</v>
      </c>
      <c r="K327">
        <f t="shared" si="219"/>
        <v>6.8040000000000003E-2</v>
      </c>
      <c r="L327">
        <f t="shared" si="220"/>
        <v>6.8040000000000003E-2</v>
      </c>
      <c r="M327" s="38">
        <f t="shared" si="210"/>
        <v>358.911</v>
      </c>
      <c r="N327">
        <f t="shared" si="211"/>
        <v>0</v>
      </c>
      <c r="S327">
        <f t="shared" si="247"/>
        <v>2337</v>
      </c>
      <c r="T327">
        <f t="shared" si="221"/>
        <v>2040</v>
      </c>
      <c r="U327" cm="1">
        <f t="array" ref="U327">IF(T327&gt;=MAX($D$3:$D$100),MAX($D$3:$D$100),IF(S327&lt;$D$3,$D$3,INDEX($D$3:$D$100,MATCH(S327,$D$3:$D$100)+1)))</f>
        <v>2040</v>
      </c>
      <c r="V327">
        <f t="shared" si="222"/>
        <v>4.5720000000000003E-5</v>
      </c>
      <c r="W327">
        <f t="shared" si="223"/>
        <v>4.5720000000000003E-5</v>
      </c>
      <c r="X327">
        <f t="shared" si="224"/>
        <v>4.5720000000000003E-5</v>
      </c>
      <c r="Y327" s="38">
        <f t="shared" si="225"/>
        <v>0.24117300000000003</v>
      </c>
      <c r="Z327">
        <f t="shared" si="212"/>
        <v>0</v>
      </c>
      <c r="AE327">
        <f t="shared" si="248"/>
        <v>2337</v>
      </c>
      <c r="AF327">
        <f t="shared" si="226"/>
        <v>2040</v>
      </c>
      <c r="AG327" cm="1">
        <f t="array" ref="AG327">IF(AF327&gt;=MAX($D$3:$D$100),MAX($D$3:$D$100),IF(AE327&lt;$D$3,$D$3,INDEX($D$3:$D$100,MATCH(AE327,$D$3:$D$100)+1)))</f>
        <v>2040</v>
      </c>
      <c r="AH327">
        <f t="shared" si="227"/>
        <v>4.572E-4</v>
      </c>
      <c r="AI327">
        <f t="shared" si="228"/>
        <v>4.572E-4</v>
      </c>
      <c r="AJ327">
        <f t="shared" si="229"/>
        <v>4.572E-4</v>
      </c>
      <c r="AK327" s="38">
        <f t="shared" si="230"/>
        <v>2.4117299999999999</v>
      </c>
      <c r="AL327">
        <f t="shared" si="213"/>
        <v>0</v>
      </c>
      <c r="AQ327">
        <f t="shared" si="249"/>
        <v>2337</v>
      </c>
      <c r="AR327">
        <f t="shared" si="231"/>
        <v>2040</v>
      </c>
      <c r="AS327" cm="1">
        <f t="array" ref="AS327">IF(AR327&gt;=MAX($D$3:$D$100),MAX($D$3:$D$100),IF(AQ327&lt;$D$3,$D$3,INDEX($D$3:$D$100,MATCH(AQ327,$D$3:$D$100)+1)))</f>
        <v>2040</v>
      </c>
      <c r="AT327">
        <f t="shared" si="232"/>
        <v>9.6840000000000001E-5</v>
      </c>
      <c r="AU327">
        <f t="shared" si="233"/>
        <v>9.6840000000000001E-5</v>
      </c>
      <c r="AV327">
        <f t="shared" si="234"/>
        <v>9.6840000000000001E-5</v>
      </c>
      <c r="AW327" s="38">
        <f t="shared" si="235"/>
        <v>0.51083100000000004</v>
      </c>
      <c r="AX327">
        <f t="shared" si="214"/>
        <v>0</v>
      </c>
      <c r="BA327" s="1" t="str" cm="1">
        <f t="array" ref="BA327">IF(INDEX(Utilities!327:327,$B$15 + 5)="","",INDEX(Utilities!327:327,$B$15 + 5))</f>
        <v/>
      </c>
      <c r="BC327">
        <f t="shared" si="250"/>
        <v>2337</v>
      </c>
      <c r="BD327">
        <f t="shared" si="236"/>
        <v>2040</v>
      </c>
      <c r="BE327" cm="1">
        <f t="array" ref="BE327">IF(BD327&gt;=MAX($D$3:$D$100),MAX($D$3:$D$100),IF(BC327&lt;$D$3,$D$3,INDEX($D$3:$D$100,MATCH(BC327,$D$3:$D$100)+1)))</f>
        <v>2040</v>
      </c>
      <c r="BF327">
        <f t="shared" si="237"/>
        <v>0.61919999999999997</v>
      </c>
      <c r="BG327">
        <f t="shared" si="238"/>
        <v>0.61919999999999997</v>
      </c>
      <c r="BH327">
        <f t="shared" si="239"/>
        <v>0.61919999999999997</v>
      </c>
      <c r="BI327" s="38">
        <f t="shared" si="240"/>
        <v>3266.2799999999997</v>
      </c>
      <c r="BJ327">
        <f t="shared" si="215"/>
        <v>0</v>
      </c>
      <c r="BL327" s="1" t="str" cm="1">
        <f t="array" ref="BL327">IF(INDEX(Utilities!327:327,$B$15)="","",INDEX(Utilities!327:327,$B$15))</f>
        <v/>
      </c>
      <c r="BM327" s="1" t="str" cm="1">
        <f t="array" ref="BM327">IF(INDEX(Utilities!327:327,$B$15 + 6)="","",INDEX(Utilities!327:327,$B$15 + 6))</f>
        <v/>
      </c>
      <c r="BO327">
        <f t="shared" si="251"/>
        <v>2337</v>
      </c>
      <c r="BP327">
        <f t="shared" si="241"/>
        <v>2040</v>
      </c>
      <c r="BQ327" cm="1">
        <f t="array" ref="BQ327">IF(BP327&gt;=MAX($D$3:$D$100),MAX($D$3:$D$100),IF(BO327&lt;$D$3,$D$3,INDEX($D$3:$D$100,MATCH(BO327,$D$3:$D$100)+1)))</f>
        <v>2040</v>
      </c>
      <c r="BR327">
        <f t="shared" si="242"/>
        <v>4.5396000000000001</v>
      </c>
      <c r="BS327">
        <f t="shared" si="243"/>
        <v>4.5396000000000001</v>
      </c>
      <c r="BT327">
        <f t="shared" si="244"/>
        <v>4.5396000000000001</v>
      </c>
      <c r="BU327" s="38">
        <f t="shared" si="245"/>
        <v>23946.39</v>
      </c>
      <c r="BV327">
        <f t="shared" si="216"/>
        <v>0</v>
      </c>
    </row>
    <row r="328" spans="7:74" x14ac:dyDescent="0.25">
      <c r="G328">
        <f t="shared" si="246"/>
        <v>2338</v>
      </c>
      <c r="H328">
        <f t="shared" si="217"/>
        <v>2040</v>
      </c>
      <c r="I328" cm="1">
        <f t="array" ref="I328">IF(H328&gt;=MAX($D$3:$D$100),MAX($D$3:$D$100),IF(G328&lt;$D$3,$D$3,INDEX($D$3:$D$100,MATCH(G328,$D$3:$D$100)+1)))</f>
        <v>2040</v>
      </c>
      <c r="J328">
        <f t="shared" si="218"/>
        <v>6.8040000000000003E-2</v>
      </c>
      <c r="K328">
        <f t="shared" si="219"/>
        <v>6.8040000000000003E-2</v>
      </c>
      <c r="L328">
        <f t="shared" si="220"/>
        <v>6.8040000000000003E-2</v>
      </c>
      <c r="M328" s="38">
        <f t="shared" si="210"/>
        <v>358.911</v>
      </c>
      <c r="N328">
        <f t="shared" si="211"/>
        <v>0</v>
      </c>
      <c r="S328">
        <f t="shared" si="247"/>
        <v>2338</v>
      </c>
      <c r="T328">
        <f t="shared" si="221"/>
        <v>2040</v>
      </c>
      <c r="U328" cm="1">
        <f t="array" ref="U328">IF(T328&gt;=MAX($D$3:$D$100),MAX($D$3:$D$100),IF(S328&lt;$D$3,$D$3,INDEX($D$3:$D$100,MATCH(S328,$D$3:$D$100)+1)))</f>
        <v>2040</v>
      </c>
      <c r="V328">
        <f t="shared" si="222"/>
        <v>4.5720000000000003E-5</v>
      </c>
      <c r="W328">
        <f t="shared" si="223"/>
        <v>4.5720000000000003E-5</v>
      </c>
      <c r="X328">
        <f t="shared" si="224"/>
        <v>4.5720000000000003E-5</v>
      </c>
      <c r="Y328" s="38">
        <f t="shared" si="225"/>
        <v>0.24117300000000003</v>
      </c>
      <c r="Z328">
        <f t="shared" si="212"/>
        <v>0</v>
      </c>
      <c r="AE328">
        <f t="shared" si="248"/>
        <v>2338</v>
      </c>
      <c r="AF328">
        <f t="shared" si="226"/>
        <v>2040</v>
      </c>
      <c r="AG328" cm="1">
        <f t="array" ref="AG328">IF(AF328&gt;=MAX($D$3:$D$100),MAX($D$3:$D$100),IF(AE328&lt;$D$3,$D$3,INDEX($D$3:$D$100,MATCH(AE328,$D$3:$D$100)+1)))</f>
        <v>2040</v>
      </c>
      <c r="AH328">
        <f t="shared" si="227"/>
        <v>4.572E-4</v>
      </c>
      <c r="AI328">
        <f t="shared" si="228"/>
        <v>4.572E-4</v>
      </c>
      <c r="AJ328">
        <f t="shared" si="229"/>
        <v>4.572E-4</v>
      </c>
      <c r="AK328" s="38">
        <f t="shared" si="230"/>
        <v>2.4117299999999999</v>
      </c>
      <c r="AL328">
        <f t="shared" si="213"/>
        <v>0</v>
      </c>
      <c r="AQ328">
        <f t="shared" si="249"/>
        <v>2338</v>
      </c>
      <c r="AR328">
        <f t="shared" si="231"/>
        <v>2040</v>
      </c>
      <c r="AS328" cm="1">
        <f t="array" ref="AS328">IF(AR328&gt;=MAX($D$3:$D$100),MAX($D$3:$D$100),IF(AQ328&lt;$D$3,$D$3,INDEX($D$3:$D$100,MATCH(AQ328,$D$3:$D$100)+1)))</f>
        <v>2040</v>
      </c>
      <c r="AT328">
        <f t="shared" si="232"/>
        <v>9.6840000000000001E-5</v>
      </c>
      <c r="AU328">
        <f t="shared" si="233"/>
        <v>9.6840000000000001E-5</v>
      </c>
      <c r="AV328">
        <f t="shared" si="234"/>
        <v>9.6840000000000001E-5</v>
      </c>
      <c r="AW328" s="38">
        <f t="shared" si="235"/>
        <v>0.51083100000000004</v>
      </c>
      <c r="AX328">
        <f t="shared" si="214"/>
        <v>0</v>
      </c>
      <c r="BA328" s="1" t="str" cm="1">
        <f t="array" ref="BA328">IF(INDEX(Utilities!328:328,$B$15 + 5)="","",INDEX(Utilities!328:328,$B$15 + 5))</f>
        <v/>
      </c>
      <c r="BC328">
        <f t="shared" si="250"/>
        <v>2338</v>
      </c>
      <c r="BD328">
        <f t="shared" si="236"/>
        <v>2040</v>
      </c>
      <c r="BE328" cm="1">
        <f t="array" ref="BE328">IF(BD328&gt;=MAX($D$3:$D$100),MAX($D$3:$D$100),IF(BC328&lt;$D$3,$D$3,INDEX($D$3:$D$100,MATCH(BC328,$D$3:$D$100)+1)))</f>
        <v>2040</v>
      </c>
      <c r="BF328">
        <f t="shared" si="237"/>
        <v>0.61919999999999997</v>
      </c>
      <c r="BG328">
        <f t="shared" si="238"/>
        <v>0.61919999999999997</v>
      </c>
      <c r="BH328">
        <f t="shared" si="239"/>
        <v>0.61919999999999997</v>
      </c>
      <c r="BI328" s="38">
        <f t="shared" si="240"/>
        <v>3266.2799999999997</v>
      </c>
      <c r="BJ328">
        <f t="shared" si="215"/>
        <v>0</v>
      </c>
      <c r="BL328" s="1" t="str" cm="1">
        <f t="array" ref="BL328">IF(INDEX(Utilities!328:328,$B$15)="","",INDEX(Utilities!328:328,$B$15))</f>
        <v/>
      </c>
      <c r="BM328" s="1" t="str" cm="1">
        <f t="array" ref="BM328">IF(INDEX(Utilities!328:328,$B$15 + 6)="","",INDEX(Utilities!328:328,$B$15 + 6))</f>
        <v/>
      </c>
      <c r="BO328">
        <f t="shared" si="251"/>
        <v>2338</v>
      </c>
      <c r="BP328">
        <f t="shared" si="241"/>
        <v>2040</v>
      </c>
      <c r="BQ328" cm="1">
        <f t="array" ref="BQ328">IF(BP328&gt;=MAX($D$3:$D$100),MAX($D$3:$D$100),IF(BO328&lt;$D$3,$D$3,INDEX($D$3:$D$100,MATCH(BO328,$D$3:$D$100)+1)))</f>
        <v>2040</v>
      </c>
      <c r="BR328">
        <f t="shared" si="242"/>
        <v>4.5396000000000001</v>
      </c>
      <c r="BS328">
        <f t="shared" si="243"/>
        <v>4.5396000000000001</v>
      </c>
      <c r="BT328">
        <f t="shared" si="244"/>
        <v>4.5396000000000001</v>
      </c>
      <c r="BU328" s="38">
        <f t="shared" si="245"/>
        <v>23946.39</v>
      </c>
      <c r="BV328">
        <f t="shared" si="216"/>
        <v>0</v>
      </c>
    </row>
    <row r="329" spans="7:74" x14ac:dyDescent="0.25">
      <c r="G329">
        <f t="shared" si="246"/>
        <v>2339</v>
      </c>
      <c r="H329">
        <f t="shared" si="217"/>
        <v>2040</v>
      </c>
      <c r="I329" cm="1">
        <f t="array" ref="I329">IF(H329&gt;=MAX($D$3:$D$100),MAX($D$3:$D$100),IF(G329&lt;$D$3,$D$3,INDEX($D$3:$D$100,MATCH(G329,$D$3:$D$100)+1)))</f>
        <v>2040</v>
      </c>
      <c r="J329">
        <f t="shared" si="218"/>
        <v>6.8040000000000003E-2</v>
      </c>
      <c r="K329">
        <f t="shared" si="219"/>
        <v>6.8040000000000003E-2</v>
      </c>
      <c r="L329">
        <f t="shared" si="220"/>
        <v>6.8040000000000003E-2</v>
      </c>
      <c r="M329" s="38">
        <f t="shared" si="210"/>
        <v>358.911</v>
      </c>
      <c r="N329">
        <f t="shared" si="211"/>
        <v>0</v>
      </c>
      <c r="S329">
        <f t="shared" si="247"/>
        <v>2339</v>
      </c>
      <c r="T329">
        <f t="shared" si="221"/>
        <v>2040</v>
      </c>
      <c r="U329" cm="1">
        <f t="array" ref="U329">IF(T329&gt;=MAX($D$3:$D$100),MAX($D$3:$D$100),IF(S329&lt;$D$3,$D$3,INDEX($D$3:$D$100,MATCH(S329,$D$3:$D$100)+1)))</f>
        <v>2040</v>
      </c>
      <c r="V329">
        <f t="shared" si="222"/>
        <v>4.5720000000000003E-5</v>
      </c>
      <c r="W329">
        <f t="shared" si="223"/>
        <v>4.5720000000000003E-5</v>
      </c>
      <c r="X329">
        <f t="shared" si="224"/>
        <v>4.5720000000000003E-5</v>
      </c>
      <c r="Y329" s="38">
        <f t="shared" si="225"/>
        <v>0.24117300000000003</v>
      </c>
      <c r="Z329">
        <f t="shared" si="212"/>
        <v>0</v>
      </c>
      <c r="AE329">
        <f t="shared" si="248"/>
        <v>2339</v>
      </c>
      <c r="AF329">
        <f t="shared" si="226"/>
        <v>2040</v>
      </c>
      <c r="AG329" cm="1">
        <f t="array" ref="AG329">IF(AF329&gt;=MAX($D$3:$D$100),MAX($D$3:$D$100),IF(AE329&lt;$D$3,$D$3,INDEX($D$3:$D$100,MATCH(AE329,$D$3:$D$100)+1)))</f>
        <v>2040</v>
      </c>
      <c r="AH329">
        <f t="shared" si="227"/>
        <v>4.572E-4</v>
      </c>
      <c r="AI329">
        <f t="shared" si="228"/>
        <v>4.572E-4</v>
      </c>
      <c r="AJ329">
        <f t="shared" si="229"/>
        <v>4.572E-4</v>
      </c>
      <c r="AK329" s="38">
        <f t="shared" si="230"/>
        <v>2.4117299999999999</v>
      </c>
      <c r="AL329">
        <f t="shared" si="213"/>
        <v>0</v>
      </c>
      <c r="AQ329">
        <f t="shared" si="249"/>
        <v>2339</v>
      </c>
      <c r="AR329">
        <f t="shared" si="231"/>
        <v>2040</v>
      </c>
      <c r="AS329" cm="1">
        <f t="array" ref="AS329">IF(AR329&gt;=MAX($D$3:$D$100),MAX($D$3:$D$100),IF(AQ329&lt;$D$3,$D$3,INDEX($D$3:$D$100,MATCH(AQ329,$D$3:$D$100)+1)))</f>
        <v>2040</v>
      </c>
      <c r="AT329">
        <f t="shared" si="232"/>
        <v>9.6840000000000001E-5</v>
      </c>
      <c r="AU329">
        <f t="shared" si="233"/>
        <v>9.6840000000000001E-5</v>
      </c>
      <c r="AV329">
        <f t="shared" si="234"/>
        <v>9.6840000000000001E-5</v>
      </c>
      <c r="AW329" s="38">
        <f t="shared" si="235"/>
        <v>0.51083100000000004</v>
      </c>
      <c r="AX329">
        <f t="shared" si="214"/>
        <v>0</v>
      </c>
      <c r="BA329" s="1" t="str" cm="1">
        <f t="array" ref="BA329">IF(INDEX(Utilities!329:329,$B$15 + 5)="","",INDEX(Utilities!329:329,$B$15 + 5))</f>
        <v/>
      </c>
      <c r="BC329">
        <f t="shared" si="250"/>
        <v>2339</v>
      </c>
      <c r="BD329">
        <f t="shared" si="236"/>
        <v>2040</v>
      </c>
      <c r="BE329" cm="1">
        <f t="array" ref="BE329">IF(BD329&gt;=MAX($D$3:$D$100),MAX($D$3:$D$100),IF(BC329&lt;$D$3,$D$3,INDEX($D$3:$D$100,MATCH(BC329,$D$3:$D$100)+1)))</f>
        <v>2040</v>
      </c>
      <c r="BF329">
        <f t="shared" si="237"/>
        <v>0.61919999999999997</v>
      </c>
      <c r="BG329">
        <f t="shared" si="238"/>
        <v>0.61919999999999997</v>
      </c>
      <c r="BH329">
        <f t="shared" si="239"/>
        <v>0.61919999999999997</v>
      </c>
      <c r="BI329" s="38">
        <f t="shared" si="240"/>
        <v>3266.2799999999997</v>
      </c>
      <c r="BJ329">
        <f t="shared" si="215"/>
        <v>0</v>
      </c>
      <c r="BL329" s="1" t="str" cm="1">
        <f t="array" ref="BL329">IF(INDEX(Utilities!329:329,$B$15)="","",INDEX(Utilities!329:329,$B$15))</f>
        <v/>
      </c>
      <c r="BM329" s="1" t="str" cm="1">
        <f t="array" ref="BM329">IF(INDEX(Utilities!329:329,$B$15 + 4)="","",INDEX(Utilities!329:329,$B$15 + 4))</f>
        <v/>
      </c>
      <c r="BO329">
        <f t="shared" si="251"/>
        <v>2339</v>
      </c>
      <c r="BP329">
        <f t="shared" si="241"/>
        <v>2040</v>
      </c>
      <c r="BQ329" cm="1">
        <f t="array" ref="BQ329">IF(BP329&gt;=MAX($D$3:$D$100),MAX($D$3:$D$100),IF(BO329&lt;$D$3,$D$3,INDEX($D$3:$D$100,MATCH(BO329,$D$3:$D$100)+1)))</f>
        <v>2040</v>
      </c>
      <c r="BR329">
        <f t="shared" si="242"/>
        <v>4.5396000000000001</v>
      </c>
      <c r="BS329">
        <f t="shared" si="243"/>
        <v>4.5396000000000001</v>
      </c>
      <c r="BT329">
        <f t="shared" si="244"/>
        <v>4.5396000000000001</v>
      </c>
      <c r="BU329" s="38">
        <f t="shared" si="245"/>
        <v>23946.39</v>
      </c>
      <c r="BV329">
        <f t="shared" si="216"/>
        <v>0</v>
      </c>
    </row>
    <row r="330" spans="7:74" x14ac:dyDescent="0.25">
      <c r="G330">
        <f t="shared" si="246"/>
        <v>2340</v>
      </c>
      <c r="H330">
        <f t="shared" si="217"/>
        <v>2040</v>
      </c>
      <c r="I330" cm="1">
        <f t="array" ref="I330">IF(H330&gt;=MAX($D$3:$D$100),MAX($D$3:$D$100),IF(G330&lt;$D$3,$D$3,INDEX($D$3:$D$100,MATCH(G330,$D$3:$D$100)+1)))</f>
        <v>2040</v>
      </c>
      <c r="J330">
        <f t="shared" si="218"/>
        <v>6.8040000000000003E-2</v>
      </c>
      <c r="K330">
        <f t="shared" si="219"/>
        <v>6.8040000000000003E-2</v>
      </c>
      <c r="L330">
        <f t="shared" si="220"/>
        <v>6.8040000000000003E-2</v>
      </c>
      <c r="M330" s="38">
        <f t="shared" si="210"/>
        <v>358.911</v>
      </c>
      <c r="N330">
        <f t="shared" si="211"/>
        <v>0</v>
      </c>
      <c r="S330">
        <f t="shared" si="247"/>
        <v>2340</v>
      </c>
      <c r="T330">
        <f t="shared" si="221"/>
        <v>2040</v>
      </c>
      <c r="U330" cm="1">
        <f t="array" ref="U330">IF(T330&gt;=MAX($D$3:$D$100),MAX($D$3:$D$100),IF(S330&lt;$D$3,$D$3,INDEX($D$3:$D$100,MATCH(S330,$D$3:$D$100)+1)))</f>
        <v>2040</v>
      </c>
      <c r="V330">
        <f t="shared" si="222"/>
        <v>4.5720000000000003E-5</v>
      </c>
      <c r="W330">
        <f t="shared" si="223"/>
        <v>4.5720000000000003E-5</v>
      </c>
      <c r="X330">
        <f t="shared" si="224"/>
        <v>4.5720000000000003E-5</v>
      </c>
      <c r="Y330" s="38">
        <f t="shared" si="225"/>
        <v>0.24117300000000003</v>
      </c>
      <c r="Z330">
        <f t="shared" si="212"/>
        <v>0</v>
      </c>
      <c r="AE330">
        <f t="shared" si="248"/>
        <v>2340</v>
      </c>
      <c r="AF330">
        <f t="shared" si="226"/>
        <v>2040</v>
      </c>
      <c r="AG330" cm="1">
        <f t="array" ref="AG330">IF(AF330&gt;=MAX($D$3:$D$100),MAX($D$3:$D$100),IF(AE330&lt;$D$3,$D$3,INDEX($D$3:$D$100,MATCH(AE330,$D$3:$D$100)+1)))</f>
        <v>2040</v>
      </c>
      <c r="AH330">
        <f t="shared" si="227"/>
        <v>4.572E-4</v>
      </c>
      <c r="AI330">
        <f t="shared" si="228"/>
        <v>4.572E-4</v>
      </c>
      <c r="AJ330">
        <f t="shared" si="229"/>
        <v>4.572E-4</v>
      </c>
      <c r="AK330" s="38">
        <f t="shared" si="230"/>
        <v>2.4117299999999999</v>
      </c>
      <c r="AL330">
        <f t="shared" si="213"/>
        <v>0</v>
      </c>
      <c r="AQ330">
        <f t="shared" si="249"/>
        <v>2340</v>
      </c>
      <c r="AR330">
        <f t="shared" si="231"/>
        <v>2040</v>
      </c>
      <c r="AS330" cm="1">
        <f t="array" ref="AS330">IF(AR330&gt;=MAX($D$3:$D$100),MAX($D$3:$D$100),IF(AQ330&lt;$D$3,$D$3,INDEX($D$3:$D$100,MATCH(AQ330,$D$3:$D$100)+1)))</f>
        <v>2040</v>
      </c>
      <c r="AT330">
        <f t="shared" si="232"/>
        <v>9.6840000000000001E-5</v>
      </c>
      <c r="AU330">
        <f t="shared" si="233"/>
        <v>9.6840000000000001E-5</v>
      </c>
      <c r="AV330">
        <f t="shared" si="234"/>
        <v>9.6840000000000001E-5</v>
      </c>
      <c r="AW330" s="38">
        <f t="shared" si="235"/>
        <v>0.51083100000000004</v>
      </c>
      <c r="AX330">
        <f t="shared" si="214"/>
        <v>0</v>
      </c>
      <c r="BA330" s="1" t="str" cm="1">
        <f t="array" ref="BA330">IF(INDEX(Utilities!330:330,$B$15 + 5)="","",INDEX(Utilities!330:330,$B$15 + 5))</f>
        <v/>
      </c>
      <c r="BC330">
        <f t="shared" si="250"/>
        <v>2340</v>
      </c>
      <c r="BD330">
        <f t="shared" si="236"/>
        <v>2040</v>
      </c>
      <c r="BE330" cm="1">
        <f t="array" ref="BE330">IF(BD330&gt;=MAX($D$3:$D$100),MAX($D$3:$D$100),IF(BC330&lt;$D$3,$D$3,INDEX($D$3:$D$100,MATCH(BC330,$D$3:$D$100)+1)))</f>
        <v>2040</v>
      </c>
      <c r="BF330">
        <f t="shared" si="237"/>
        <v>0.61919999999999997</v>
      </c>
      <c r="BG330">
        <f t="shared" si="238"/>
        <v>0.61919999999999997</v>
      </c>
      <c r="BH330">
        <f t="shared" si="239"/>
        <v>0.61919999999999997</v>
      </c>
      <c r="BI330" s="38">
        <f t="shared" si="240"/>
        <v>3266.2799999999997</v>
      </c>
      <c r="BJ330">
        <f t="shared" si="215"/>
        <v>0</v>
      </c>
      <c r="BO330">
        <f t="shared" si="251"/>
        <v>2340</v>
      </c>
      <c r="BP330">
        <f t="shared" si="241"/>
        <v>2040</v>
      </c>
      <c r="BQ330" cm="1">
        <f t="array" ref="BQ330">IF(BP330&gt;=MAX($D$3:$D$100),MAX($D$3:$D$100),IF(BO330&lt;$D$3,$D$3,INDEX($D$3:$D$100,MATCH(BO330,$D$3:$D$100)+1)))</f>
        <v>2040</v>
      </c>
      <c r="BR330">
        <f t="shared" si="242"/>
        <v>4.5396000000000001</v>
      </c>
      <c r="BS330">
        <f t="shared" si="243"/>
        <v>4.5396000000000001</v>
      </c>
      <c r="BT330">
        <f t="shared" si="244"/>
        <v>4.5396000000000001</v>
      </c>
      <c r="BU330" s="38">
        <f t="shared" si="245"/>
        <v>23946.39</v>
      </c>
      <c r="BV330">
        <f t="shared" si="216"/>
        <v>0</v>
      </c>
    </row>
    <row r="331" spans="7:74" x14ac:dyDescent="0.25">
      <c r="G331">
        <f t="shared" si="246"/>
        <v>2341</v>
      </c>
      <c r="H331">
        <f t="shared" si="217"/>
        <v>2040</v>
      </c>
      <c r="I331" cm="1">
        <f t="array" ref="I331">IF(H331&gt;=MAX($D$3:$D$100),MAX($D$3:$D$100),IF(G331&lt;$D$3,$D$3,INDEX($D$3:$D$100,MATCH(G331,$D$3:$D$100)+1)))</f>
        <v>2040</v>
      </c>
      <c r="J331">
        <f t="shared" si="218"/>
        <v>6.8040000000000003E-2</v>
      </c>
      <c r="K331">
        <f t="shared" si="219"/>
        <v>6.8040000000000003E-2</v>
      </c>
      <c r="L331">
        <f t="shared" si="220"/>
        <v>6.8040000000000003E-2</v>
      </c>
      <c r="M331" s="38">
        <f t="shared" si="210"/>
        <v>358.911</v>
      </c>
      <c r="N331">
        <f t="shared" si="211"/>
        <v>0</v>
      </c>
      <c r="S331">
        <f t="shared" si="247"/>
        <v>2341</v>
      </c>
      <c r="T331">
        <f t="shared" si="221"/>
        <v>2040</v>
      </c>
      <c r="U331" cm="1">
        <f t="array" ref="U331">IF(T331&gt;=MAX($D$3:$D$100),MAX($D$3:$D$100),IF(S331&lt;$D$3,$D$3,INDEX($D$3:$D$100,MATCH(S331,$D$3:$D$100)+1)))</f>
        <v>2040</v>
      </c>
      <c r="V331">
        <f t="shared" si="222"/>
        <v>4.5720000000000003E-5</v>
      </c>
      <c r="W331">
        <f t="shared" si="223"/>
        <v>4.5720000000000003E-5</v>
      </c>
      <c r="X331">
        <f t="shared" si="224"/>
        <v>4.5720000000000003E-5</v>
      </c>
      <c r="Y331" s="38">
        <f t="shared" si="225"/>
        <v>0.24117300000000003</v>
      </c>
      <c r="Z331">
        <f t="shared" si="212"/>
        <v>0</v>
      </c>
      <c r="AE331">
        <f t="shared" si="248"/>
        <v>2341</v>
      </c>
      <c r="AF331">
        <f t="shared" si="226"/>
        <v>2040</v>
      </c>
      <c r="AG331" cm="1">
        <f t="array" ref="AG331">IF(AF331&gt;=MAX($D$3:$D$100),MAX($D$3:$D$100),IF(AE331&lt;$D$3,$D$3,INDEX($D$3:$D$100,MATCH(AE331,$D$3:$D$100)+1)))</f>
        <v>2040</v>
      </c>
      <c r="AH331">
        <f t="shared" si="227"/>
        <v>4.572E-4</v>
      </c>
      <c r="AI331">
        <f t="shared" si="228"/>
        <v>4.572E-4</v>
      </c>
      <c r="AJ331">
        <f t="shared" si="229"/>
        <v>4.572E-4</v>
      </c>
      <c r="AK331" s="38">
        <f t="shared" si="230"/>
        <v>2.4117299999999999</v>
      </c>
      <c r="AL331">
        <f t="shared" si="213"/>
        <v>0</v>
      </c>
      <c r="AQ331">
        <f t="shared" si="249"/>
        <v>2341</v>
      </c>
      <c r="AR331">
        <f t="shared" si="231"/>
        <v>2040</v>
      </c>
      <c r="AS331" cm="1">
        <f t="array" ref="AS331">IF(AR331&gt;=MAX($D$3:$D$100),MAX($D$3:$D$100),IF(AQ331&lt;$D$3,$D$3,INDEX($D$3:$D$100,MATCH(AQ331,$D$3:$D$100)+1)))</f>
        <v>2040</v>
      </c>
      <c r="AT331">
        <f t="shared" si="232"/>
        <v>9.6840000000000001E-5</v>
      </c>
      <c r="AU331">
        <f t="shared" si="233"/>
        <v>9.6840000000000001E-5</v>
      </c>
      <c r="AV331">
        <f t="shared" si="234"/>
        <v>9.6840000000000001E-5</v>
      </c>
      <c r="AW331" s="38">
        <f t="shared" si="235"/>
        <v>0.51083100000000004</v>
      </c>
      <c r="AX331">
        <f t="shared" si="214"/>
        <v>0</v>
      </c>
      <c r="BA331" s="1" t="str" cm="1">
        <f t="array" ref="BA331">IF(INDEX(Utilities!331:331,$B$15 + 5)="","",INDEX(Utilities!331:331,$B$15 + 5))</f>
        <v/>
      </c>
      <c r="BC331">
        <f t="shared" si="250"/>
        <v>2341</v>
      </c>
      <c r="BD331">
        <f t="shared" si="236"/>
        <v>2040</v>
      </c>
      <c r="BE331" cm="1">
        <f t="array" ref="BE331">IF(BD331&gt;=MAX($D$3:$D$100),MAX($D$3:$D$100),IF(BC331&lt;$D$3,$D$3,INDEX($D$3:$D$100,MATCH(BC331,$D$3:$D$100)+1)))</f>
        <v>2040</v>
      </c>
      <c r="BF331">
        <f t="shared" si="237"/>
        <v>0.61919999999999997</v>
      </c>
      <c r="BG331">
        <f t="shared" si="238"/>
        <v>0.61919999999999997</v>
      </c>
      <c r="BH331">
        <f t="shared" si="239"/>
        <v>0.61919999999999997</v>
      </c>
      <c r="BI331" s="38">
        <f t="shared" si="240"/>
        <v>3266.2799999999997</v>
      </c>
      <c r="BJ331">
        <f t="shared" si="215"/>
        <v>0</v>
      </c>
      <c r="BO331">
        <f t="shared" si="251"/>
        <v>2341</v>
      </c>
      <c r="BP331">
        <f t="shared" si="241"/>
        <v>2040</v>
      </c>
      <c r="BQ331" cm="1">
        <f t="array" ref="BQ331">IF(BP331&gt;=MAX($D$3:$D$100),MAX($D$3:$D$100),IF(BO331&lt;$D$3,$D$3,INDEX($D$3:$D$100,MATCH(BO331,$D$3:$D$100)+1)))</f>
        <v>2040</v>
      </c>
      <c r="BR331">
        <f t="shared" si="242"/>
        <v>4.5396000000000001</v>
      </c>
      <c r="BS331">
        <f t="shared" si="243"/>
        <v>4.5396000000000001</v>
      </c>
      <c r="BT331">
        <f t="shared" si="244"/>
        <v>4.5396000000000001</v>
      </c>
      <c r="BU331" s="38">
        <f t="shared" si="245"/>
        <v>23946.39</v>
      </c>
      <c r="BV331">
        <f t="shared" si="216"/>
        <v>0</v>
      </c>
    </row>
    <row r="332" spans="7:74" x14ac:dyDescent="0.25">
      <c r="G332">
        <f t="shared" si="246"/>
        <v>2342</v>
      </c>
      <c r="H332">
        <f t="shared" si="217"/>
        <v>2040</v>
      </c>
      <c r="I332" cm="1">
        <f t="array" ref="I332">IF(H332&gt;=MAX($D$3:$D$100),MAX($D$3:$D$100),IF(G332&lt;$D$3,$D$3,INDEX($D$3:$D$100,MATCH(G332,$D$3:$D$100)+1)))</f>
        <v>2040</v>
      </c>
      <c r="J332">
        <f t="shared" si="218"/>
        <v>6.8040000000000003E-2</v>
      </c>
      <c r="K332">
        <f t="shared" si="219"/>
        <v>6.8040000000000003E-2</v>
      </c>
      <c r="L332">
        <f t="shared" si="220"/>
        <v>6.8040000000000003E-2</v>
      </c>
      <c r="M332" s="38">
        <f t="shared" si="210"/>
        <v>358.911</v>
      </c>
      <c r="N332">
        <f t="shared" si="211"/>
        <v>0</v>
      </c>
      <c r="S332">
        <f t="shared" si="247"/>
        <v>2342</v>
      </c>
      <c r="T332">
        <f t="shared" si="221"/>
        <v>2040</v>
      </c>
      <c r="U332" cm="1">
        <f t="array" ref="U332">IF(T332&gt;=MAX($D$3:$D$100),MAX($D$3:$D$100),IF(S332&lt;$D$3,$D$3,INDEX($D$3:$D$100,MATCH(S332,$D$3:$D$100)+1)))</f>
        <v>2040</v>
      </c>
      <c r="V332">
        <f t="shared" si="222"/>
        <v>4.5720000000000003E-5</v>
      </c>
      <c r="W332">
        <f t="shared" si="223"/>
        <v>4.5720000000000003E-5</v>
      </c>
      <c r="X332">
        <f t="shared" si="224"/>
        <v>4.5720000000000003E-5</v>
      </c>
      <c r="Y332" s="38">
        <f t="shared" si="225"/>
        <v>0.24117300000000003</v>
      </c>
      <c r="Z332">
        <f t="shared" si="212"/>
        <v>0</v>
      </c>
      <c r="AE332">
        <f t="shared" si="248"/>
        <v>2342</v>
      </c>
      <c r="AF332">
        <f t="shared" si="226"/>
        <v>2040</v>
      </c>
      <c r="AG332" cm="1">
        <f t="array" ref="AG332">IF(AF332&gt;=MAX($D$3:$D$100),MAX($D$3:$D$100),IF(AE332&lt;$D$3,$D$3,INDEX($D$3:$D$100,MATCH(AE332,$D$3:$D$100)+1)))</f>
        <v>2040</v>
      </c>
      <c r="AH332">
        <f t="shared" si="227"/>
        <v>4.572E-4</v>
      </c>
      <c r="AI332">
        <f t="shared" si="228"/>
        <v>4.572E-4</v>
      </c>
      <c r="AJ332">
        <f t="shared" si="229"/>
        <v>4.572E-4</v>
      </c>
      <c r="AK332" s="38">
        <f t="shared" si="230"/>
        <v>2.4117299999999999</v>
      </c>
      <c r="AL332">
        <f t="shared" si="213"/>
        <v>0</v>
      </c>
      <c r="AQ332">
        <f t="shared" si="249"/>
        <v>2342</v>
      </c>
      <c r="AR332">
        <f t="shared" si="231"/>
        <v>2040</v>
      </c>
      <c r="AS332" cm="1">
        <f t="array" ref="AS332">IF(AR332&gt;=MAX($D$3:$D$100),MAX($D$3:$D$100),IF(AQ332&lt;$D$3,$D$3,INDEX($D$3:$D$100,MATCH(AQ332,$D$3:$D$100)+1)))</f>
        <v>2040</v>
      </c>
      <c r="AT332">
        <f t="shared" si="232"/>
        <v>9.6840000000000001E-5</v>
      </c>
      <c r="AU332">
        <f t="shared" si="233"/>
        <v>9.6840000000000001E-5</v>
      </c>
      <c r="AV332">
        <f t="shared" si="234"/>
        <v>9.6840000000000001E-5</v>
      </c>
      <c r="AW332" s="38">
        <f t="shared" si="235"/>
        <v>0.51083100000000004</v>
      </c>
      <c r="AX332">
        <f t="shared" si="214"/>
        <v>0</v>
      </c>
      <c r="BA332" s="1" t="str" cm="1">
        <f t="array" ref="BA332">IF(INDEX(Utilities!332:332,$B$15 + 5)="","",INDEX(Utilities!332:332,$B$15 + 5))</f>
        <v/>
      </c>
      <c r="BC332">
        <f t="shared" si="250"/>
        <v>2342</v>
      </c>
      <c r="BD332">
        <f t="shared" si="236"/>
        <v>2040</v>
      </c>
      <c r="BE332" cm="1">
        <f t="array" ref="BE332">IF(BD332&gt;=MAX($D$3:$D$100),MAX($D$3:$D$100),IF(BC332&lt;$D$3,$D$3,INDEX($D$3:$D$100,MATCH(BC332,$D$3:$D$100)+1)))</f>
        <v>2040</v>
      </c>
      <c r="BF332">
        <f t="shared" si="237"/>
        <v>0.61919999999999997</v>
      </c>
      <c r="BG332">
        <f t="shared" si="238"/>
        <v>0.61919999999999997</v>
      </c>
      <c r="BH332">
        <f t="shared" si="239"/>
        <v>0.61919999999999997</v>
      </c>
      <c r="BI332" s="38">
        <f t="shared" si="240"/>
        <v>3266.2799999999997</v>
      </c>
      <c r="BJ332">
        <f t="shared" si="215"/>
        <v>0</v>
      </c>
      <c r="BO332">
        <f t="shared" si="251"/>
        <v>2342</v>
      </c>
      <c r="BP332">
        <f t="shared" si="241"/>
        <v>2040</v>
      </c>
      <c r="BQ332" cm="1">
        <f t="array" ref="BQ332">IF(BP332&gt;=MAX($D$3:$D$100),MAX($D$3:$D$100),IF(BO332&lt;$D$3,$D$3,INDEX($D$3:$D$100,MATCH(BO332,$D$3:$D$100)+1)))</f>
        <v>2040</v>
      </c>
      <c r="BR332">
        <f t="shared" si="242"/>
        <v>4.5396000000000001</v>
      </c>
      <c r="BS332">
        <f t="shared" si="243"/>
        <v>4.5396000000000001</v>
      </c>
      <c r="BT332">
        <f t="shared" si="244"/>
        <v>4.5396000000000001</v>
      </c>
      <c r="BU332" s="38">
        <f t="shared" si="245"/>
        <v>23946.39</v>
      </c>
      <c r="BV332">
        <f t="shared" si="216"/>
        <v>0</v>
      </c>
    </row>
    <row r="333" spans="7:74" x14ac:dyDescent="0.25">
      <c r="G333">
        <f t="shared" si="246"/>
        <v>2343</v>
      </c>
      <c r="H333">
        <f t="shared" si="217"/>
        <v>2040</v>
      </c>
      <c r="I333" cm="1">
        <f t="array" ref="I333">IF(H333&gt;=MAX($D$3:$D$100),MAX($D$3:$D$100),IF(G333&lt;$D$3,$D$3,INDEX($D$3:$D$100,MATCH(G333,$D$3:$D$100)+1)))</f>
        <v>2040</v>
      </c>
      <c r="J333">
        <f t="shared" si="218"/>
        <v>6.8040000000000003E-2</v>
      </c>
      <c r="K333">
        <f t="shared" si="219"/>
        <v>6.8040000000000003E-2</v>
      </c>
      <c r="L333">
        <f t="shared" si="220"/>
        <v>6.8040000000000003E-2</v>
      </c>
      <c r="M333" s="38">
        <f t="shared" si="210"/>
        <v>358.911</v>
      </c>
      <c r="N333">
        <f t="shared" si="211"/>
        <v>0</v>
      </c>
      <c r="S333">
        <f t="shared" si="247"/>
        <v>2343</v>
      </c>
      <c r="T333">
        <f t="shared" si="221"/>
        <v>2040</v>
      </c>
      <c r="U333" cm="1">
        <f t="array" ref="U333">IF(T333&gt;=MAX($D$3:$D$100),MAX($D$3:$D$100),IF(S333&lt;$D$3,$D$3,INDEX($D$3:$D$100,MATCH(S333,$D$3:$D$100)+1)))</f>
        <v>2040</v>
      </c>
      <c r="V333">
        <f t="shared" si="222"/>
        <v>4.5720000000000003E-5</v>
      </c>
      <c r="W333">
        <f t="shared" si="223"/>
        <v>4.5720000000000003E-5</v>
      </c>
      <c r="X333">
        <f t="shared" si="224"/>
        <v>4.5720000000000003E-5</v>
      </c>
      <c r="Y333" s="38">
        <f t="shared" si="225"/>
        <v>0.24117300000000003</v>
      </c>
      <c r="Z333">
        <f t="shared" si="212"/>
        <v>0</v>
      </c>
      <c r="AE333">
        <f t="shared" si="248"/>
        <v>2343</v>
      </c>
      <c r="AF333">
        <f t="shared" si="226"/>
        <v>2040</v>
      </c>
      <c r="AG333" cm="1">
        <f t="array" ref="AG333">IF(AF333&gt;=MAX($D$3:$D$100),MAX($D$3:$D$100),IF(AE333&lt;$D$3,$D$3,INDEX($D$3:$D$100,MATCH(AE333,$D$3:$D$100)+1)))</f>
        <v>2040</v>
      </c>
      <c r="AH333">
        <f t="shared" si="227"/>
        <v>4.572E-4</v>
      </c>
      <c r="AI333">
        <f t="shared" si="228"/>
        <v>4.572E-4</v>
      </c>
      <c r="AJ333">
        <f t="shared" si="229"/>
        <v>4.572E-4</v>
      </c>
      <c r="AK333" s="38">
        <f t="shared" si="230"/>
        <v>2.4117299999999999</v>
      </c>
      <c r="AL333">
        <f t="shared" si="213"/>
        <v>0</v>
      </c>
      <c r="AQ333">
        <f t="shared" si="249"/>
        <v>2343</v>
      </c>
      <c r="AR333">
        <f t="shared" si="231"/>
        <v>2040</v>
      </c>
      <c r="AS333" cm="1">
        <f t="array" ref="AS333">IF(AR333&gt;=MAX($D$3:$D$100),MAX($D$3:$D$100),IF(AQ333&lt;$D$3,$D$3,INDEX($D$3:$D$100,MATCH(AQ333,$D$3:$D$100)+1)))</f>
        <v>2040</v>
      </c>
      <c r="AT333">
        <f t="shared" si="232"/>
        <v>9.6840000000000001E-5</v>
      </c>
      <c r="AU333">
        <f t="shared" si="233"/>
        <v>9.6840000000000001E-5</v>
      </c>
      <c r="AV333">
        <f t="shared" si="234"/>
        <v>9.6840000000000001E-5</v>
      </c>
      <c r="AW333" s="38">
        <f t="shared" si="235"/>
        <v>0.51083100000000004</v>
      </c>
      <c r="AX333">
        <f t="shared" si="214"/>
        <v>0</v>
      </c>
      <c r="BA333" s="1" t="str" cm="1">
        <f t="array" ref="BA333">IF(INDEX(Utilities!333:333,$B$15 + 5)="","",INDEX(Utilities!333:333,$B$15 + 5))</f>
        <v/>
      </c>
      <c r="BC333">
        <f t="shared" si="250"/>
        <v>2343</v>
      </c>
      <c r="BD333">
        <f t="shared" si="236"/>
        <v>2040</v>
      </c>
      <c r="BE333" cm="1">
        <f t="array" ref="BE333">IF(BD333&gt;=MAX($D$3:$D$100),MAX($D$3:$D$100),IF(BC333&lt;$D$3,$D$3,INDEX($D$3:$D$100,MATCH(BC333,$D$3:$D$100)+1)))</f>
        <v>2040</v>
      </c>
      <c r="BF333">
        <f t="shared" si="237"/>
        <v>0.61919999999999997</v>
      </c>
      <c r="BG333">
        <f t="shared" si="238"/>
        <v>0.61919999999999997</v>
      </c>
      <c r="BH333">
        <f t="shared" si="239"/>
        <v>0.61919999999999997</v>
      </c>
      <c r="BI333" s="38">
        <f t="shared" si="240"/>
        <v>3266.2799999999997</v>
      </c>
      <c r="BJ333">
        <f t="shared" si="215"/>
        <v>0</v>
      </c>
      <c r="BO333">
        <f t="shared" si="251"/>
        <v>2343</v>
      </c>
      <c r="BP333">
        <f t="shared" si="241"/>
        <v>2040</v>
      </c>
      <c r="BQ333" cm="1">
        <f t="array" ref="BQ333">IF(BP333&gt;=MAX($D$3:$D$100),MAX($D$3:$D$100),IF(BO333&lt;$D$3,$D$3,INDEX($D$3:$D$100,MATCH(BO333,$D$3:$D$100)+1)))</f>
        <v>2040</v>
      </c>
      <c r="BR333">
        <f t="shared" si="242"/>
        <v>4.5396000000000001</v>
      </c>
      <c r="BS333">
        <f t="shared" si="243"/>
        <v>4.5396000000000001</v>
      </c>
      <c r="BT333">
        <f t="shared" si="244"/>
        <v>4.5396000000000001</v>
      </c>
      <c r="BU333" s="38">
        <f t="shared" si="245"/>
        <v>23946.39</v>
      </c>
      <c r="BV333">
        <f t="shared" si="216"/>
        <v>0</v>
      </c>
    </row>
    <row r="334" spans="7:74" x14ac:dyDescent="0.25">
      <c r="G334">
        <f t="shared" si="246"/>
        <v>2344</v>
      </c>
      <c r="H334">
        <f t="shared" si="217"/>
        <v>2040</v>
      </c>
      <c r="I334" cm="1">
        <f t="array" ref="I334">IF(H334&gt;=MAX($D$3:$D$100),MAX($D$3:$D$100),IF(G334&lt;$D$3,$D$3,INDEX($D$3:$D$100,MATCH(G334,$D$3:$D$100)+1)))</f>
        <v>2040</v>
      </c>
      <c r="J334">
        <f t="shared" si="218"/>
        <v>6.8040000000000003E-2</v>
      </c>
      <c r="K334">
        <f t="shared" si="219"/>
        <v>6.8040000000000003E-2</v>
      </c>
      <c r="L334">
        <f t="shared" si="220"/>
        <v>6.8040000000000003E-2</v>
      </c>
      <c r="M334" s="38">
        <f t="shared" si="210"/>
        <v>358.911</v>
      </c>
      <c r="N334">
        <f t="shared" si="211"/>
        <v>0</v>
      </c>
      <c r="S334">
        <f t="shared" si="247"/>
        <v>2344</v>
      </c>
      <c r="T334">
        <f t="shared" si="221"/>
        <v>2040</v>
      </c>
      <c r="U334" cm="1">
        <f t="array" ref="U334">IF(T334&gt;=MAX($D$3:$D$100),MAX($D$3:$D$100),IF(S334&lt;$D$3,$D$3,INDEX($D$3:$D$100,MATCH(S334,$D$3:$D$100)+1)))</f>
        <v>2040</v>
      </c>
      <c r="V334">
        <f t="shared" si="222"/>
        <v>4.5720000000000003E-5</v>
      </c>
      <c r="W334">
        <f t="shared" si="223"/>
        <v>4.5720000000000003E-5</v>
      </c>
      <c r="X334">
        <f t="shared" si="224"/>
        <v>4.5720000000000003E-5</v>
      </c>
      <c r="Y334" s="38">
        <f t="shared" si="225"/>
        <v>0.24117300000000003</v>
      </c>
      <c r="Z334">
        <f t="shared" si="212"/>
        <v>0</v>
      </c>
      <c r="AE334">
        <f t="shared" si="248"/>
        <v>2344</v>
      </c>
      <c r="AF334">
        <f t="shared" si="226"/>
        <v>2040</v>
      </c>
      <c r="AG334" cm="1">
        <f t="array" ref="AG334">IF(AF334&gt;=MAX($D$3:$D$100),MAX($D$3:$D$100),IF(AE334&lt;$D$3,$D$3,INDEX($D$3:$D$100,MATCH(AE334,$D$3:$D$100)+1)))</f>
        <v>2040</v>
      </c>
      <c r="AH334">
        <f t="shared" si="227"/>
        <v>4.572E-4</v>
      </c>
      <c r="AI334">
        <f t="shared" si="228"/>
        <v>4.572E-4</v>
      </c>
      <c r="AJ334">
        <f t="shared" si="229"/>
        <v>4.572E-4</v>
      </c>
      <c r="AK334" s="38">
        <f t="shared" si="230"/>
        <v>2.4117299999999999</v>
      </c>
      <c r="AL334">
        <f t="shared" si="213"/>
        <v>0</v>
      </c>
      <c r="AQ334">
        <f t="shared" si="249"/>
        <v>2344</v>
      </c>
      <c r="AR334">
        <f t="shared" si="231"/>
        <v>2040</v>
      </c>
      <c r="AS334" cm="1">
        <f t="array" ref="AS334">IF(AR334&gt;=MAX($D$3:$D$100),MAX($D$3:$D$100),IF(AQ334&lt;$D$3,$D$3,INDEX($D$3:$D$100,MATCH(AQ334,$D$3:$D$100)+1)))</f>
        <v>2040</v>
      </c>
      <c r="AT334">
        <f t="shared" si="232"/>
        <v>9.6840000000000001E-5</v>
      </c>
      <c r="AU334">
        <f t="shared" si="233"/>
        <v>9.6840000000000001E-5</v>
      </c>
      <c r="AV334">
        <f t="shared" si="234"/>
        <v>9.6840000000000001E-5</v>
      </c>
      <c r="AW334" s="38">
        <f t="shared" si="235"/>
        <v>0.51083100000000004</v>
      </c>
      <c r="AX334">
        <f t="shared" si="214"/>
        <v>0</v>
      </c>
      <c r="BA334" s="1" t="str" cm="1">
        <f t="array" ref="BA334">IF(INDEX(Utilities!334:334,$B$15 + 5)="","",INDEX(Utilities!334:334,$B$15 + 5))</f>
        <v/>
      </c>
      <c r="BC334">
        <f t="shared" si="250"/>
        <v>2344</v>
      </c>
      <c r="BD334">
        <f t="shared" si="236"/>
        <v>2040</v>
      </c>
      <c r="BE334" cm="1">
        <f t="array" ref="BE334">IF(BD334&gt;=MAX($D$3:$D$100),MAX($D$3:$D$100),IF(BC334&lt;$D$3,$D$3,INDEX($D$3:$D$100,MATCH(BC334,$D$3:$D$100)+1)))</f>
        <v>2040</v>
      </c>
      <c r="BF334">
        <f t="shared" si="237"/>
        <v>0.61919999999999997</v>
      </c>
      <c r="BG334">
        <f t="shared" si="238"/>
        <v>0.61919999999999997</v>
      </c>
      <c r="BH334">
        <f t="shared" si="239"/>
        <v>0.61919999999999997</v>
      </c>
      <c r="BI334" s="38">
        <f t="shared" si="240"/>
        <v>3266.2799999999997</v>
      </c>
      <c r="BJ334">
        <f t="shared" si="215"/>
        <v>0</v>
      </c>
      <c r="BO334">
        <f t="shared" si="251"/>
        <v>2344</v>
      </c>
      <c r="BP334">
        <f t="shared" si="241"/>
        <v>2040</v>
      </c>
      <c r="BQ334" cm="1">
        <f t="array" ref="BQ334">IF(BP334&gt;=MAX($D$3:$D$100),MAX($D$3:$D$100),IF(BO334&lt;$D$3,$D$3,INDEX($D$3:$D$100,MATCH(BO334,$D$3:$D$100)+1)))</f>
        <v>2040</v>
      </c>
      <c r="BR334">
        <f t="shared" si="242"/>
        <v>4.5396000000000001</v>
      </c>
      <c r="BS334">
        <f t="shared" si="243"/>
        <v>4.5396000000000001</v>
      </c>
      <c r="BT334">
        <f t="shared" si="244"/>
        <v>4.5396000000000001</v>
      </c>
      <c r="BU334" s="38">
        <f t="shared" si="245"/>
        <v>23946.39</v>
      </c>
      <c r="BV334">
        <f t="shared" si="216"/>
        <v>0</v>
      </c>
    </row>
    <row r="335" spans="7:74" x14ac:dyDescent="0.25">
      <c r="G335">
        <f t="shared" si="246"/>
        <v>2345</v>
      </c>
      <c r="H335">
        <f t="shared" si="217"/>
        <v>2040</v>
      </c>
      <c r="I335" cm="1">
        <f t="array" ref="I335">IF(H335&gt;=MAX($D$3:$D$100),MAX($D$3:$D$100),IF(G335&lt;$D$3,$D$3,INDEX($D$3:$D$100,MATCH(G335,$D$3:$D$100)+1)))</f>
        <v>2040</v>
      </c>
      <c r="J335">
        <f t="shared" si="218"/>
        <v>6.8040000000000003E-2</v>
      </c>
      <c r="K335">
        <f t="shared" si="219"/>
        <v>6.8040000000000003E-2</v>
      </c>
      <c r="L335">
        <f t="shared" si="220"/>
        <v>6.8040000000000003E-2</v>
      </c>
      <c r="M335" s="38">
        <f t="shared" si="210"/>
        <v>358.911</v>
      </c>
      <c r="N335">
        <f t="shared" si="211"/>
        <v>0</v>
      </c>
      <c r="S335">
        <f t="shared" si="247"/>
        <v>2345</v>
      </c>
      <c r="T335">
        <f t="shared" si="221"/>
        <v>2040</v>
      </c>
      <c r="U335" cm="1">
        <f t="array" ref="U335">IF(T335&gt;=MAX($D$3:$D$100),MAX($D$3:$D$100),IF(S335&lt;$D$3,$D$3,INDEX($D$3:$D$100,MATCH(S335,$D$3:$D$100)+1)))</f>
        <v>2040</v>
      </c>
      <c r="V335">
        <f t="shared" si="222"/>
        <v>4.5720000000000003E-5</v>
      </c>
      <c r="W335">
        <f t="shared" si="223"/>
        <v>4.5720000000000003E-5</v>
      </c>
      <c r="X335">
        <f t="shared" si="224"/>
        <v>4.5720000000000003E-5</v>
      </c>
      <c r="Y335" s="38">
        <f t="shared" si="225"/>
        <v>0.24117300000000003</v>
      </c>
      <c r="Z335">
        <f t="shared" si="212"/>
        <v>0</v>
      </c>
      <c r="AE335">
        <f t="shared" si="248"/>
        <v>2345</v>
      </c>
      <c r="AF335">
        <f t="shared" si="226"/>
        <v>2040</v>
      </c>
      <c r="AG335" cm="1">
        <f t="array" ref="AG335">IF(AF335&gt;=MAX($D$3:$D$100),MAX($D$3:$D$100),IF(AE335&lt;$D$3,$D$3,INDEX($D$3:$D$100,MATCH(AE335,$D$3:$D$100)+1)))</f>
        <v>2040</v>
      </c>
      <c r="AH335">
        <f t="shared" si="227"/>
        <v>4.572E-4</v>
      </c>
      <c r="AI335">
        <f t="shared" si="228"/>
        <v>4.572E-4</v>
      </c>
      <c r="AJ335">
        <f t="shared" si="229"/>
        <v>4.572E-4</v>
      </c>
      <c r="AK335" s="38">
        <f t="shared" si="230"/>
        <v>2.4117299999999999</v>
      </c>
      <c r="AL335">
        <f t="shared" si="213"/>
        <v>0</v>
      </c>
      <c r="AQ335">
        <f t="shared" si="249"/>
        <v>2345</v>
      </c>
      <c r="AR335">
        <f t="shared" si="231"/>
        <v>2040</v>
      </c>
      <c r="AS335" cm="1">
        <f t="array" ref="AS335">IF(AR335&gt;=MAX($D$3:$D$100),MAX($D$3:$D$100),IF(AQ335&lt;$D$3,$D$3,INDEX($D$3:$D$100,MATCH(AQ335,$D$3:$D$100)+1)))</f>
        <v>2040</v>
      </c>
      <c r="AT335">
        <f t="shared" si="232"/>
        <v>9.6840000000000001E-5</v>
      </c>
      <c r="AU335">
        <f t="shared" si="233"/>
        <v>9.6840000000000001E-5</v>
      </c>
      <c r="AV335">
        <f t="shared" si="234"/>
        <v>9.6840000000000001E-5</v>
      </c>
      <c r="AW335" s="38">
        <f t="shared" si="235"/>
        <v>0.51083100000000004</v>
      </c>
      <c r="AX335">
        <f t="shared" si="214"/>
        <v>0</v>
      </c>
      <c r="BC335">
        <f t="shared" si="250"/>
        <v>2345</v>
      </c>
      <c r="BD335">
        <f t="shared" si="236"/>
        <v>2040</v>
      </c>
      <c r="BE335" cm="1">
        <f t="array" ref="BE335">IF(BD335&gt;=MAX($D$3:$D$100),MAX($D$3:$D$100),IF(BC335&lt;$D$3,$D$3,INDEX($D$3:$D$100,MATCH(BC335,$D$3:$D$100)+1)))</f>
        <v>2040</v>
      </c>
      <c r="BF335">
        <f t="shared" si="237"/>
        <v>0.61919999999999997</v>
      </c>
      <c r="BG335">
        <f t="shared" si="238"/>
        <v>0.61919999999999997</v>
      </c>
      <c r="BH335">
        <f t="shared" si="239"/>
        <v>0.61919999999999997</v>
      </c>
      <c r="BI335" s="38">
        <f t="shared" si="240"/>
        <v>3266.2799999999997</v>
      </c>
      <c r="BJ335">
        <f t="shared" si="215"/>
        <v>0</v>
      </c>
      <c r="BO335">
        <f t="shared" si="251"/>
        <v>2345</v>
      </c>
      <c r="BP335">
        <f t="shared" si="241"/>
        <v>2040</v>
      </c>
      <c r="BQ335" cm="1">
        <f t="array" ref="BQ335">IF(BP335&gt;=MAX($D$3:$D$100),MAX($D$3:$D$100),IF(BO335&lt;$D$3,$D$3,INDEX($D$3:$D$100,MATCH(BO335,$D$3:$D$100)+1)))</f>
        <v>2040</v>
      </c>
      <c r="BR335">
        <f t="shared" si="242"/>
        <v>4.5396000000000001</v>
      </c>
      <c r="BS335">
        <f t="shared" si="243"/>
        <v>4.5396000000000001</v>
      </c>
      <c r="BT335">
        <f t="shared" si="244"/>
        <v>4.5396000000000001</v>
      </c>
      <c r="BU335" s="38">
        <f t="shared" si="245"/>
        <v>23946.39</v>
      </c>
      <c r="BV335">
        <f t="shared" si="216"/>
        <v>0</v>
      </c>
    </row>
  </sheetData>
  <mergeCells count="6">
    <mergeCell ref="BL1:BV1"/>
    <mergeCell ref="D1:N1"/>
    <mergeCell ref="P1:Z1"/>
    <mergeCell ref="AB1:AL1"/>
    <mergeCell ref="AN1:AX1"/>
    <mergeCell ref="AZ1:BJ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47DC3E38-A5E6-4D3A-B186-88F8981641A4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G2:N2 G336:N1048576 G4:G335 M3:N335</xm:sqref>
        </x14:conditionalFormatting>
        <x14:conditionalFormatting xmlns:xm="http://schemas.microsoft.com/office/excel/2006/main">
          <x14:cfRule type="expression" priority="20" id="{A4C37388-A6D6-4C32-83B9-18F6A8FF9EB5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S2:Z2 S336:Z1048576 S4:S335 Y3:Z335</xm:sqref>
        </x14:conditionalFormatting>
        <x14:conditionalFormatting xmlns:xm="http://schemas.microsoft.com/office/excel/2006/main">
          <x14:cfRule type="expression" priority="19" id="{B4A67169-98B3-461D-A6D8-1283F6221CF8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AE2:AL2 AE336:AL1048576 AE4:AE335 AK3:AL335</xm:sqref>
        </x14:conditionalFormatting>
        <x14:conditionalFormatting xmlns:xm="http://schemas.microsoft.com/office/excel/2006/main">
          <x14:cfRule type="expression" priority="18" id="{E8D389CC-EABC-49AF-A144-D22F22BA62E8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AQ2:AX2 AQ336:AX1048576 AQ4:AQ335 AW3:AX335</xm:sqref>
        </x14:conditionalFormatting>
        <x14:conditionalFormatting xmlns:xm="http://schemas.microsoft.com/office/excel/2006/main">
          <x14:cfRule type="expression" priority="17" id="{C1AA778C-31FF-425C-AF8E-7BBCF6554438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BC2:BJ2 BC336:BJ1048576 BC4:BC335 BI3:BJ335</xm:sqref>
        </x14:conditionalFormatting>
        <x14:conditionalFormatting xmlns:xm="http://schemas.microsoft.com/office/excel/2006/main">
          <x14:cfRule type="expression" priority="16" id="{8840BDDE-B145-40FA-B306-F6D01B2F4F6C}">
            <xm:f>IF(AND($G3&gt;'Input-output'!$B$2,$G3&lt;='Input-output'!$B$2+'Input-output'!$B$3),1,0)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BO2:BV2 BO336:BV1048576 BO3:BO335 BU3:BV335</xm:sqref>
        </x14:conditionalFormatting>
        <x14:conditionalFormatting xmlns:xm="http://schemas.microsoft.com/office/excel/2006/main">
          <x14:cfRule type="expression" priority="14" id="{22C65E56-487F-498B-89D8-67BC4C4BCC4E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G3:H3 H4:H335 J3:L335</xm:sqref>
        </x14:conditionalFormatting>
        <x14:conditionalFormatting xmlns:xm="http://schemas.microsoft.com/office/excel/2006/main">
          <x14:cfRule type="expression" priority="13" id="{45B03B3E-1B3A-4ABD-BCFD-2D757F30D94F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S3:T3 T4:T335 V3:X335</xm:sqref>
        </x14:conditionalFormatting>
        <x14:conditionalFormatting xmlns:xm="http://schemas.microsoft.com/office/excel/2006/main">
          <x14:cfRule type="expression" priority="12" id="{74B344E8-50FC-49ED-89EE-755D56780FAC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AE3:AF3 AF4:AF335 AH3:AJ335</xm:sqref>
        </x14:conditionalFormatting>
        <x14:conditionalFormatting xmlns:xm="http://schemas.microsoft.com/office/excel/2006/main">
          <x14:cfRule type="expression" priority="11" id="{056143B5-F968-404D-A066-C253AB12E6C4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AQ3:AR3 AR4:AR335 AT3:AV335</xm:sqref>
        </x14:conditionalFormatting>
        <x14:conditionalFormatting xmlns:xm="http://schemas.microsoft.com/office/excel/2006/main">
          <x14:cfRule type="expression" priority="9" id="{E58D47E9-9123-41BE-BBBE-D99DE3A51BBC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BC3:BD3 BD4:BD335 BF3:BH335</xm:sqref>
        </x14:conditionalFormatting>
        <x14:conditionalFormatting xmlns:xm="http://schemas.microsoft.com/office/excel/2006/main">
          <x14:cfRule type="expression" priority="8" id="{4A409988-81DC-420D-AC4A-0D8490C2E3DE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BP3:BP335 BR3:BT335</xm:sqref>
        </x14:conditionalFormatting>
        <x14:conditionalFormatting xmlns:xm="http://schemas.microsoft.com/office/excel/2006/main">
          <x14:cfRule type="expression" priority="6" id="{D916A7A6-56E0-4AF2-841D-80563CC96E51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I3:I335</xm:sqref>
        </x14:conditionalFormatting>
        <x14:conditionalFormatting xmlns:xm="http://schemas.microsoft.com/office/excel/2006/main">
          <x14:cfRule type="expression" priority="5" id="{9CD14E6D-1D3B-4BC2-B8CF-A580A65B6476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U3:U335</xm:sqref>
        </x14:conditionalFormatting>
        <x14:conditionalFormatting xmlns:xm="http://schemas.microsoft.com/office/excel/2006/main">
          <x14:cfRule type="expression" priority="4" id="{B3014CD8-49C8-412A-8A54-88D5D031F33E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AG3:AG335</xm:sqref>
        </x14:conditionalFormatting>
        <x14:conditionalFormatting xmlns:xm="http://schemas.microsoft.com/office/excel/2006/main">
          <x14:cfRule type="expression" priority="3" id="{C08F6AD1-4627-4A05-8A2C-011C3E684B8E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AS3:AS335</xm:sqref>
        </x14:conditionalFormatting>
        <x14:conditionalFormatting xmlns:xm="http://schemas.microsoft.com/office/excel/2006/main">
          <x14:cfRule type="expression" priority="2" id="{B938A3CA-1951-47E2-AB97-56D58B932197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BE3:BE335</xm:sqref>
        </x14:conditionalFormatting>
        <x14:conditionalFormatting xmlns:xm="http://schemas.microsoft.com/office/excel/2006/main">
          <x14:cfRule type="expression" priority="1" id="{A9C626B8-9B60-454C-8881-8ABEED545294}">
            <xm:f>IF(AND($G4&gt;'Input-output'!$B$2,$G4&lt;='Input-output'!$B$2+'Input-output'!$B$3),1,0)</xm:f>
            <x14:dxf>
              <fill>
                <patternFill>
                  <bgColor theme="9" tint="0.39994506668294322"/>
                </patternFill>
              </fill>
            </x14:dxf>
          </x14:cfRule>
          <xm:sqref>BQ3:BQ335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Referencer!$A$15:$A$16</xm:f>
          </x14:formula1>
          <xm:sqref>B3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G7" sqref="G7"/>
    </sheetView>
  </sheetViews>
  <sheetFormatPr defaultRowHeight="15" x14ac:dyDescent="0.25"/>
  <cols>
    <col min="1" max="1" width="36.85546875" bestFit="1" customWidth="1"/>
  </cols>
  <sheetData>
    <row r="1" spans="1:5" x14ac:dyDescent="0.25">
      <c r="A1" t="s">
        <v>78</v>
      </c>
      <c r="B1" t="s">
        <v>79</v>
      </c>
      <c r="C1" t="s">
        <v>80</v>
      </c>
      <c r="D1" t="s">
        <v>79</v>
      </c>
      <c r="E1" t="s">
        <v>80</v>
      </c>
    </row>
    <row r="2" spans="1:5" x14ac:dyDescent="0.25">
      <c r="A2" t="s">
        <v>101</v>
      </c>
      <c r="B2">
        <v>10</v>
      </c>
      <c r="C2">
        <v>20</v>
      </c>
      <c r="D2">
        <v>350</v>
      </c>
      <c r="E2">
        <v>750</v>
      </c>
    </row>
    <row r="3" spans="1:5" x14ac:dyDescent="0.25">
      <c r="A3" t="s">
        <v>102</v>
      </c>
      <c r="B3">
        <v>10</v>
      </c>
      <c r="C3">
        <v>20</v>
      </c>
      <c r="D3">
        <v>350</v>
      </c>
      <c r="E3">
        <v>750</v>
      </c>
    </row>
    <row r="4" spans="1:5" x14ac:dyDescent="0.25">
      <c r="A4" t="s">
        <v>81</v>
      </c>
      <c r="B4">
        <v>10</v>
      </c>
      <c r="C4">
        <v>20</v>
      </c>
      <c r="D4">
        <v>350</v>
      </c>
      <c r="E4">
        <v>750</v>
      </c>
    </row>
    <row r="5" spans="1:5" x14ac:dyDescent="0.25">
      <c r="A5" t="s">
        <v>103</v>
      </c>
      <c r="B5">
        <v>4</v>
      </c>
      <c r="C5">
        <v>25</v>
      </c>
      <c r="D5">
        <v>350</v>
      </c>
      <c r="E5">
        <v>800</v>
      </c>
    </row>
    <row r="6" spans="1:5" x14ac:dyDescent="0.25">
      <c r="A6" t="s">
        <v>104</v>
      </c>
      <c r="B6">
        <v>4</v>
      </c>
      <c r="C6">
        <v>25</v>
      </c>
      <c r="D6">
        <v>350</v>
      </c>
      <c r="E6">
        <v>800</v>
      </c>
    </row>
    <row r="7" spans="1:5" x14ac:dyDescent="0.25">
      <c r="A7" t="s">
        <v>105</v>
      </c>
      <c r="B7">
        <v>4</v>
      </c>
      <c r="C7">
        <v>25</v>
      </c>
      <c r="D7">
        <v>350</v>
      </c>
      <c r="E7">
        <v>800</v>
      </c>
    </row>
    <row r="8" spans="1:5" x14ac:dyDescent="0.25">
      <c r="A8" t="s">
        <v>109</v>
      </c>
      <c r="B8">
        <v>10</v>
      </c>
      <c r="C8">
        <v>20</v>
      </c>
      <c r="D8">
        <v>350</v>
      </c>
      <c r="E8">
        <v>750</v>
      </c>
    </row>
    <row r="9" spans="1:5" x14ac:dyDescent="0.25">
      <c r="A9" t="s">
        <v>106</v>
      </c>
      <c r="B9">
        <v>10</v>
      </c>
      <c r="C9">
        <v>20</v>
      </c>
      <c r="D9">
        <v>350</v>
      </c>
      <c r="E9">
        <v>750</v>
      </c>
    </row>
    <row r="10" spans="1:5" x14ac:dyDescent="0.25">
      <c r="A10" t="s">
        <v>107</v>
      </c>
      <c r="B10">
        <v>10</v>
      </c>
      <c r="C10">
        <v>20</v>
      </c>
      <c r="D10">
        <v>350</v>
      </c>
      <c r="E10">
        <v>750</v>
      </c>
    </row>
    <row r="11" spans="1:5" x14ac:dyDescent="0.25">
      <c r="A11" t="s">
        <v>108</v>
      </c>
      <c r="B11">
        <v>10</v>
      </c>
      <c r="C11">
        <v>20</v>
      </c>
      <c r="D11">
        <v>350</v>
      </c>
      <c r="E11">
        <v>750</v>
      </c>
    </row>
    <row r="12" spans="1:5" x14ac:dyDescent="0.25">
      <c r="A12" t="s">
        <v>82</v>
      </c>
      <c r="B12">
        <v>4</v>
      </c>
      <c r="C12">
        <v>25</v>
      </c>
      <c r="D12">
        <v>350</v>
      </c>
      <c r="E12">
        <v>800</v>
      </c>
    </row>
    <row r="14" spans="1:5" x14ac:dyDescent="0.25">
      <c r="A14" t="s">
        <v>83</v>
      </c>
    </row>
    <row r="15" spans="1:5" x14ac:dyDescent="0.25">
      <c r="A15" t="s">
        <v>61</v>
      </c>
    </row>
    <row r="16" spans="1:5" x14ac:dyDescent="0.25">
      <c r="A16" t="s">
        <v>68</v>
      </c>
    </row>
  </sheetData>
  <sortState xmlns:xlrd2="http://schemas.microsoft.com/office/spreadsheetml/2017/richdata2" ref="J2:J17">
    <sortCondition descending="1" ref="J2:J17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B903-570D-4C12-B5B9-82FE7DD2E2A6}">
  <dimension ref="A1:BM48"/>
  <sheetViews>
    <sheetView workbookViewId="0">
      <selection activeCell="J29" sqref="J29"/>
    </sheetView>
  </sheetViews>
  <sheetFormatPr defaultRowHeight="15" x14ac:dyDescent="0.25"/>
  <cols>
    <col min="1" max="1" width="17.5703125" customWidth="1"/>
  </cols>
  <sheetData>
    <row r="1" spans="1:65" x14ac:dyDescent="0.25">
      <c r="C1" s="2" t="str">
        <f>A2</f>
        <v>El</v>
      </c>
      <c r="M1" s="2" t="str">
        <f>A3</f>
        <v>El projection</v>
      </c>
      <c r="W1" s="2" t="str">
        <f>A4</f>
        <v>Heating</v>
      </c>
      <c r="AG1" s="2" t="str">
        <f>A5</f>
        <v>Heating projection</v>
      </c>
      <c r="AQ1" s="2" t="str">
        <f>A6</f>
        <v>Gas</v>
      </c>
      <c r="BA1" s="2" t="str">
        <f>A7</f>
        <v>Gas projection</v>
      </c>
      <c r="BE1" s="2"/>
    </row>
    <row r="2" spans="1:65" x14ac:dyDescent="0.25">
      <c r="A2" s="1" t="s">
        <v>92</v>
      </c>
      <c r="C2" s="75" t="s">
        <v>93</v>
      </c>
      <c r="D2" s="76" t="s">
        <v>9</v>
      </c>
      <c r="E2" s="76" t="s">
        <v>17</v>
      </c>
      <c r="F2" s="76" t="s">
        <v>22</v>
      </c>
      <c r="G2" s="76" t="s">
        <v>26</v>
      </c>
      <c r="H2" s="76" t="s">
        <v>29</v>
      </c>
      <c r="I2" s="77" t="s">
        <v>31</v>
      </c>
      <c r="J2" s="78" t="s">
        <v>94</v>
      </c>
      <c r="K2" s="78" t="s">
        <v>95</v>
      </c>
      <c r="M2" s="75" t="s">
        <v>93</v>
      </c>
      <c r="N2" s="76" t="s">
        <v>9</v>
      </c>
      <c r="O2" s="76" t="s">
        <v>17</v>
      </c>
      <c r="P2" s="76" t="s">
        <v>22</v>
      </c>
      <c r="Q2" s="76" t="s">
        <v>26</v>
      </c>
      <c r="R2" s="76" t="s">
        <v>29</v>
      </c>
      <c r="S2" s="77" t="s">
        <v>31</v>
      </c>
      <c r="T2" s="78" t="s">
        <v>94</v>
      </c>
      <c r="U2" s="78" t="s">
        <v>95</v>
      </c>
      <c r="W2" s="75" t="s">
        <v>93</v>
      </c>
      <c r="X2" s="76" t="s">
        <v>9</v>
      </c>
      <c r="Y2" s="76" t="s">
        <v>17</v>
      </c>
      <c r="Z2" s="76" t="s">
        <v>22</v>
      </c>
      <c r="AA2" s="76" t="s">
        <v>26</v>
      </c>
      <c r="AB2" s="76" t="s">
        <v>29</v>
      </c>
      <c r="AC2" s="77" t="s">
        <v>31</v>
      </c>
      <c r="AD2" s="78" t="s">
        <v>94</v>
      </c>
      <c r="AE2" s="78" t="s">
        <v>95</v>
      </c>
      <c r="AG2" s="75" t="s">
        <v>93</v>
      </c>
      <c r="AH2" s="76" t="s">
        <v>9</v>
      </c>
      <c r="AI2" s="76" t="s">
        <v>17</v>
      </c>
      <c r="AJ2" s="76" t="s">
        <v>22</v>
      </c>
      <c r="AK2" s="76" t="s">
        <v>26</v>
      </c>
      <c r="AL2" s="76" t="s">
        <v>29</v>
      </c>
      <c r="AM2" s="77" t="s">
        <v>31</v>
      </c>
      <c r="AN2" s="78" t="s">
        <v>94</v>
      </c>
      <c r="AO2" s="78" t="s">
        <v>95</v>
      </c>
      <c r="AQ2" s="75" t="s">
        <v>93</v>
      </c>
      <c r="AR2" s="76" t="s">
        <v>9</v>
      </c>
      <c r="AS2" s="76" t="s">
        <v>17</v>
      </c>
      <c r="AT2" s="76" t="s">
        <v>22</v>
      </c>
      <c r="AU2" s="76" t="s">
        <v>26</v>
      </c>
      <c r="AV2" s="76" t="s">
        <v>29</v>
      </c>
      <c r="AW2" s="77" t="s">
        <v>31</v>
      </c>
      <c r="AX2" s="78" t="s">
        <v>94</v>
      </c>
      <c r="AY2" s="78" t="s">
        <v>95</v>
      </c>
      <c r="BA2" s="75" t="s">
        <v>93</v>
      </c>
      <c r="BB2" s="76" t="s">
        <v>9</v>
      </c>
      <c r="BC2" s="76" t="s">
        <v>17</v>
      </c>
      <c r="BD2" s="76" t="s">
        <v>22</v>
      </c>
      <c r="BE2" s="76" t="s">
        <v>26</v>
      </c>
      <c r="BF2" s="76" t="s">
        <v>29</v>
      </c>
      <c r="BG2" s="77" t="s">
        <v>31</v>
      </c>
      <c r="BH2" s="78" t="s">
        <v>94</v>
      </c>
      <c r="BI2" s="78" t="s">
        <v>95</v>
      </c>
    </row>
    <row r="3" spans="1:65" x14ac:dyDescent="0.25">
      <c r="A3" s="1" t="s">
        <v>111</v>
      </c>
      <c r="C3" s="1">
        <v>2020</v>
      </c>
      <c r="D3" s="1">
        <v>0.26400000000000001</v>
      </c>
      <c r="E3" s="33">
        <v>7.0199999999999999E-5</v>
      </c>
      <c r="F3" s="1">
        <v>6.6E-4</v>
      </c>
      <c r="G3" s="1">
        <v>1.4100000000000001E-4</v>
      </c>
      <c r="H3" s="1">
        <v>2.75</v>
      </c>
      <c r="I3" s="2">
        <f>J3+K3</f>
        <v>9.77</v>
      </c>
      <c r="J3" s="1">
        <v>2.85</v>
      </c>
      <c r="K3" s="1">
        <v>6.92</v>
      </c>
      <c r="M3" s="1">
        <v>2020</v>
      </c>
      <c r="N3" s="1">
        <v>0.26400000000000001</v>
      </c>
      <c r="O3" s="33">
        <v>7.0199999999999999E-5</v>
      </c>
      <c r="P3" s="1">
        <v>6.6E-4</v>
      </c>
      <c r="Q3" s="1">
        <v>1.4100000000000001E-4</v>
      </c>
      <c r="R3" s="33">
        <v>2.75</v>
      </c>
      <c r="S3" s="2">
        <f>T3+U3</f>
        <v>9.77</v>
      </c>
      <c r="T3" s="1">
        <v>2.85</v>
      </c>
      <c r="U3" s="1">
        <v>6.92</v>
      </c>
      <c r="W3" s="1">
        <v>2020</v>
      </c>
      <c r="X3" s="1">
        <v>0.13139999999999999</v>
      </c>
      <c r="Y3" s="33">
        <v>5.2200000000000002E-5</v>
      </c>
      <c r="Z3" s="1">
        <v>5.1119999999999996E-4</v>
      </c>
      <c r="AA3" s="1">
        <v>1.069E-4</v>
      </c>
      <c r="AB3" s="33">
        <v>1.44</v>
      </c>
      <c r="AC3" s="2">
        <f>AD3+AE3</f>
        <v>5.4939999999999998</v>
      </c>
      <c r="AD3" s="1">
        <v>1.6060000000000001</v>
      </c>
      <c r="AE3" s="1">
        <v>3.8879999999999999</v>
      </c>
      <c r="AG3" s="1">
        <v>2020</v>
      </c>
      <c r="AH3" s="1">
        <v>0.13139999999999999</v>
      </c>
      <c r="AI3" s="33">
        <v>5.2200000000000002E-5</v>
      </c>
      <c r="AJ3" s="1">
        <v>5.1119999999999996E-4</v>
      </c>
      <c r="AK3" s="1">
        <v>1.069E-4</v>
      </c>
      <c r="AL3" s="1">
        <v>1.44</v>
      </c>
      <c r="AM3" s="2">
        <f>AN3+AO3</f>
        <v>5.4939999999999998</v>
      </c>
      <c r="AN3" s="1">
        <v>1.6060000000000001</v>
      </c>
      <c r="AO3" s="1">
        <v>3.8879999999999999</v>
      </c>
      <c r="AQ3" s="1">
        <v>2020</v>
      </c>
      <c r="AR3" s="1">
        <v>0.2364</v>
      </c>
      <c r="AS3" s="33">
        <v>1.7600000000000001E-5</v>
      </c>
      <c r="AT3" s="1">
        <v>1.2210000000000001E-4</v>
      </c>
      <c r="AU3" s="33">
        <v>2.0639999999999999E-5</v>
      </c>
      <c r="AV3" s="33">
        <v>3.9279999999999999</v>
      </c>
      <c r="AW3" s="2">
        <f>AX3+AY3</f>
        <v>3.9374010000000004</v>
      </c>
      <c r="AX3" s="1">
        <v>3.93</v>
      </c>
      <c r="AY3" s="1">
        <v>7.4009999999999996E-3</v>
      </c>
      <c r="BA3" s="1">
        <v>2020</v>
      </c>
      <c r="BB3" s="1">
        <v>0.2364</v>
      </c>
      <c r="BC3" s="33">
        <v>1.7600000000000001E-5</v>
      </c>
      <c r="BD3" s="1">
        <v>1.2210000000000001E-4</v>
      </c>
      <c r="BE3" s="33">
        <v>2.0639999999999999E-5</v>
      </c>
      <c r="BF3" s="33">
        <v>3.9279999999999999</v>
      </c>
      <c r="BG3" s="2">
        <f>BH3+BI3</f>
        <v>3.9374010000000004</v>
      </c>
      <c r="BH3" s="1">
        <v>3.93</v>
      </c>
      <c r="BI3" s="1">
        <v>7.4009999999999996E-3</v>
      </c>
    </row>
    <row r="4" spans="1:65" x14ac:dyDescent="0.25">
      <c r="A4" s="1" t="s">
        <v>68</v>
      </c>
      <c r="C4" s="1"/>
      <c r="D4" s="1"/>
      <c r="E4" s="1"/>
      <c r="F4" s="1"/>
      <c r="G4" s="1"/>
      <c r="H4" s="1"/>
      <c r="I4" s="2"/>
      <c r="J4" s="1"/>
      <c r="K4" s="1"/>
      <c r="M4" s="1">
        <v>2025</v>
      </c>
      <c r="N4" s="1">
        <v>0.13500000000000001</v>
      </c>
      <c r="O4" s="33">
        <v>5.0099999999999998E-5</v>
      </c>
      <c r="P4" s="1">
        <v>4.75E-4</v>
      </c>
      <c r="Q4" s="1">
        <v>1.0399999999999999E-4</v>
      </c>
      <c r="R4" s="33">
        <v>1.4</v>
      </c>
      <c r="S4" s="2">
        <f t="shared" ref="S4:S7" si="0">T4+U4</f>
        <v>8</v>
      </c>
      <c r="T4" s="1">
        <v>1.48</v>
      </c>
      <c r="U4" s="1">
        <v>6.52</v>
      </c>
      <c r="W4" s="1"/>
      <c r="X4" s="1"/>
      <c r="Y4" s="33"/>
      <c r="Z4" s="1"/>
      <c r="AA4" s="1"/>
      <c r="AB4" s="33"/>
      <c r="AC4" s="2"/>
      <c r="AD4" s="1"/>
      <c r="AE4" s="1"/>
      <c r="AG4" s="1">
        <v>2025</v>
      </c>
      <c r="AH4" s="1">
        <v>8.7840000000000001E-2</v>
      </c>
      <c r="AI4" s="33">
        <v>4.8239999999999999E-5</v>
      </c>
      <c r="AJ4" s="1">
        <v>4.7879999999999998E-4</v>
      </c>
      <c r="AK4" s="1">
        <v>1.008E-4</v>
      </c>
      <c r="AL4" s="1">
        <v>0.86040000000000005</v>
      </c>
      <c r="AM4" s="2">
        <f t="shared" ref="AM4:AM7" si="1">AN4+AO4</f>
        <v>4.8419999999999996</v>
      </c>
      <c r="AN4" s="1">
        <v>1.026</v>
      </c>
      <c r="AO4" s="1">
        <v>3.8159999999999998</v>
      </c>
      <c r="AQ4" s="1"/>
      <c r="AR4" s="1"/>
      <c r="AS4" s="33"/>
      <c r="AT4" s="1"/>
      <c r="AU4" s="1"/>
      <c r="AV4" s="33"/>
      <c r="AW4" s="2"/>
      <c r="AX4" s="1"/>
      <c r="AY4" s="1"/>
      <c r="BA4" s="1">
        <v>2025</v>
      </c>
      <c r="BB4" s="1">
        <v>0.2364</v>
      </c>
      <c r="BC4" s="33">
        <v>1.7600000000000001E-5</v>
      </c>
      <c r="BD4" s="1">
        <v>1.2210000000000001E-4</v>
      </c>
      <c r="BE4" s="33">
        <v>2.0639999999999999E-5</v>
      </c>
      <c r="BF4" s="33">
        <v>3.9279999999999999</v>
      </c>
      <c r="BG4" s="2">
        <f t="shared" ref="BG4:BG7" si="2">BH4+BI4</f>
        <v>3.9374010000000004</v>
      </c>
      <c r="BH4" s="1">
        <v>3.93</v>
      </c>
      <c r="BI4" s="1">
        <v>7.4009999999999996E-3</v>
      </c>
    </row>
    <row r="5" spans="1:65" x14ac:dyDescent="0.25">
      <c r="A5" s="1" t="s">
        <v>112</v>
      </c>
      <c r="C5" s="1"/>
      <c r="D5" s="1"/>
      <c r="E5" s="1"/>
      <c r="F5" s="1"/>
      <c r="G5" s="1"/>
      <c r="H5" s="1"/>
      <c r="I5" s="2"/>
      <c r="J5" s="1"/>
      <c r="K5" s="1"/>
      <c r="M5" s="1">
        <v>2030</v>
      </c>
      <c r="N5" s="1">
        <v>4.7E-2</v>
      </c>
      <c r="O5" s="33">
        <v>3.3300000000000003E-5</v>
      </c>
      <c r="P5" s="1">
        <v>3.2000000000000003E-4</v>
      </c>
      <c r="Q5" s="33">
        <v>7.1699999999999995E-5</v>
      </c>
      <c r="R5" s="33">
        <v>0.47199999999999998</v>
      </c>
      <c r="S5" s="2">
        <f t="shared" si="0"/>
        <v>6.5809999999999995</v>
      </c>
      <c r="T5" s="1">
        <v>0.53100000000000003</v>
      </c>
      <c r="U5" s="1">
        <v>6.05</v>
      </c>
      <c r="W5" s="1"/>
      <c r="X5" s="1"/>
      <c r="Y5" s="33"/>
      <c r="Z5" s="1"/>
      <c r="AA5" s="33"/>
      <c r="AB5" s="33"/>
      <c r="AC5" s="2"/>
      <c r="AD5" s="1"/>
      <c r="AE5" s="1"/>
      <c r="AG5" s="1">
        <v>2030</v>
      </c>
      <c r="AH5" s="1">
        <v>7.1279999999999996E-2</v>
      </c>
      <c r="AI5" s="33">
        <v>4.6440000000000003E-5</v>
      </c>
      <c r="AJ5" s="1">
        <v>4.6079999999999998E-4</v>
      </c>
      <c r="AK5" s="33">
        <v>9.7559999999999994E-5</v>
      </c>
      <c r="AL5" s="1">
        <v>0.66959999999999997</v>
      </c>
      <c r="AM5" s="2">
        <f t="shared" si="1"/>
        <v>4.5828000000000007</v>
      </c>
      <c r="AN5" s="1">
        <v>0.83879999999999999</v>
      </c>
      <c r="AO5" s="1">
        <v>3.7440000000000002</v>
      </c>
      <c r="AQ5" s="1"/>
      <c r="AR5" s="1"/>
      <c r="AS5" s="33"/>
      <c r="AT5" s="1"/>
      <c r="AU5" s="33"/>
      <c r="AV5" s="33"/>
      <c r="AW5" s="2"/>
      <c r="AX5" s="1"/>
      <c r="AY5" s="1"/>
      <c r="BA5" s="1">
        <v>2030</v>
      </c>
      <c r="BB5" s="1">
        <v>0.2364</v>
      </c>
      <c r="BC5" s="33">
        <v>1.7600000000000001E-5</v>
      </c>
      <c r="BD5" s="1">
        <v>1.2210000000000001E-4</v>
      </c>
      <c r="BE5" s="33">
        <v>2.0639999999999999E-5</v>
      </c>
      <c r="BF5" s="33">
        <v>3.9279999999999999</v>
      </c>
      <c r="BG5" s="2">
        <f t="shared" si="2"/>
        <v>3.9374010000000004</v>
      </c>
      <c r="BH5" s="1">
        <v>3.93</v>
      </c>
      <c r="BI5" s="1">
        <v>7.4009999999999996E-3</v>
      </c>
    </row>
    <row r="6" spans="1:65" x14ac:dyDescent="0.25">
      <c r="A6" s="1" t="s">
        <v>96</v>
      </c>
      <c r="C6" s="1"/>
      <c r="D6" s="1"/>
      <c r="E6" s="1"/>
      <c r="F6" s="1"/>
      <c r="G6" s="1"/>
      <c r="H6" s="1"/>
      <c r="I6" s="2"/>
      <c r="J6" s="1"/>
      <c r="K6" s="1"/>
      <c r="M6" s="1">
        <v>2035</v>
      </c>
      <c r="N6" s="1">
        <v>4.1399999999999999E-2</v>
      </c>
      <c r="O6" s="33">
        <v>2.9E-5</v>
      </c>
      <c r="P6" s="1">
        <v>2.8299999999999999E-4</v>
      </c>
      <c r="Q6" s="33">
        <v>6.3399999999999996E-5</v>
      </c>
      <c r="R6" s="33">
        <v>0.41</v>
      </c>
      <c r="S6" s="2">
        <f t="shared" si="0"/>
        <v>6.2759999999999998</v>
      </c>
      <c r="T6" s="1">
        <v>0.46600000000000003</v>
      </c>
      <c r="U6" s="1">
        <v>5.81</v>
      </c>
      <c r="W6" s="1"/>
      <c r="X6" s="1"/>
      <c r="Y6" s="33"/>
      <c r="Z6" s="1"/>
      <c r="AA6" s="33"/>
      <c r="AB6" s="33"/>
      <c r="AC6" s="2"/>
      <c r="AD6" s="1"/>
      <c r="AE6" s="1"/>
      <c r="AG6" s="1">
        <v>2035</v>
      </c>
      <c r="AH6" s="1">
        <v>6.8760000000000002E-2</v>
      </c>
      <c r="AI6" s="33">
        <v>4.6440000000000003E-5</v>
      </c>
      <c r="AJ6" s="1">
        <v>4.6079999999999998E-4</v>
      </c>
      <c r="AK6" s="33">
        <v>9.7919999999999998E-5</v>
      </c>
      <c r="AL6" s="1">
        <v>0.63</v>
      </c>
      <c r="AM6" s="2">
        <f t="shared" si="1"/>
        <v>4.5792000000000002</v>
      </c>
      <c r="AN6" s="1">
        <v>0.79920000000000002</v>
      </c>
      <c r="AO6" s="1">
        <v>3.78</v>
      </c>
      <c r="AQ6" s="1"/>
      <c r="AR6" s="1"/>
      <c r="AS6" s="33"/>
      <c r="AT6" s="1"/>
      <c r="AU6" s="33"/>
      <c r="AV6" s="33"/>
      <c r="AW6" s="2"/>
      <c r="AX6" s="1"/>
      <c r="AY6" s="1"/>
      <c r="BA6" s="1">
        <v>2035</v>
      </c>
      <c r="BB6" s="1">
        <v>0.2364</v>
      </c>
      <c r="BC6" s="33">
        <v>1.7600000000000001E-5</v>
      </c>
      <c r="BD6" s="1">
        <v>1.2210000000000001E-4</v>
      </c>
      <c r="BE6" s="33">
        <v>2.0639999999999999E-5</v>
      </c>
      <c r="BF6" s="33">
        <v>3.9279999999999999</v>
      </c>
      <c r="BG6" s="2">
        <f t="shared" si="2"/>
        <v>3.9374010000000004</v>
      </c>
      <c r="BH6" s="1">
        <v>3.93</v>
      </c>
      <c r="BI6" s="1">
        <v>7.4009999999999996E-3</v>
      </c>
    </row>
    <row r="7" spans="1:65" x14ac:dyDescent="0.25">
      <c r="A7" s="1" t="s">
        <v>113</v>
      </c>
      <c r="C7" s="1"/>
      <c r="D7" s="1"/>
      <c r="E7" s="1"/>
      <c r="F7" s="1"/>
      <c r="G7" s="1"/>
      <c r="H7" s="1"/>
      <c r="I7" s="2"/>
      <c r="J7" s="1"/>
      <c r="K7" s="1"/>
      <c r="M7" s="1">
        <v>2040</v>
      </c>
      <c r="N7" s="1">
        <v>4.0300000000000002E-2</v>
      </c>
      <c r="O7" s="33">
        <v>2.73E-5</v>
      </c>
      <c r="P7" s="1">
        <v>2.6800000000000001E-4</v>
      </c>
      <c r="Q7" s="33">
        <v>6.0300000000000002E-5</v>
      </c>
      <c r="R7" s="33">
        <v>0.40600000000000003</v>
      </c>
      <c r="S7" s="2">
        <f t="shared" si="0"/>
        <v>6.1510000000000007</v>
      </c>
      <c r="T7" s="1">
        <v>0.46100000000000002</v>
      </c>
      <c r="U7" s="1">
        <v>5.69</v>
      </c>
      <c r="W7" s="1"/>
      <c r="X7" s="1"/>
      <c r="Y7" s="33"/>
      <c r="Z7" s="1"/>
      <c r="AA7" s="33"/>
      <c r="AB7" s="33"/>
      <c r="AC7" s="2"/>
      <c r="AD7" s="1"/>
      <c r="AE7" s="1"/>
      <c r="AG7" s="1">
        <v>2040</v>
      </c>
      <c r="AH7" s="1">
        <v>6.8040000000000003E-2</v>
      </c>
      <c r="AI7" s="33">
        <v>4.5720000000000003E-5</v>
      </c>
      <c r="AJ7" s="1">
        <v>4.572E-4</v>
      </c>
      <c r="AK7" s="33">
        <v>9.6840000000000001E-5</v>
      </c>
      <c r="AL7" s="1">
        <v>0.61919999999999997</v>
      </c>
      <c r="AM7" s="2">
        <f t="shared" si="1"/>
        <v>4.5396000000000001</v>
      </c>
      <c r="AN7" s="1">
        <v>0.79559999999999997</v>
      </c>
      <c r="AO7" s="1">
        <v>3.7440000000000002</v>
      </c>
      <c r="AQ7" s="1"/>
      <c r="AR7" s="1"/>
      <c r="AS7" s="33"/>
      <c r="AT7" s="1"/>
      <c r="AU7" s="33"/>
      <c r="AV7" s="33"/>
      <c r="AW7" s="2"/>
      <c r="AX7" s="1"/>
      <c r="AY7" s="1"/>
      <c r="BA7" s="1">
        <v>2040</v>
      </c>
      <c r="BB7" s="1">
        <v>0.2364</v>
      </c>
      <c r="BC7" s="33">
        <v>1.7600000000000001E-5</v>
      </c>
      <c r="BD7" s="1">
        <v>1.2210000000000001E-4</v>
      </c>
      <c r="BE7" s="33">
        <v>2.0639999999999999E-5</v>
      </c>
      <c r="BF7" s="33">
        <v>3.9279999999999999</v>
      </c>
      <c r="BG7" s="2">
        <f t="shared" si="2"/>
        <v>3.9374010000000004</v>
      </c>
      <c r="BH7" s="1">
        <v>3.93</v>
      </c>
      <c r="BI7" s="1">
        <v>7.4009999999999996E-3</v>
      </c>
    </row>
    <row r="8" spans="1:65" x14ac:dyDescent="0.25">
      <c r="C8" s="1"/>
      <c r="D8" s="1"/>
      <c r="E8" s="1"/>
      <c r="F8" s="1"/>
      <c r="G8" s="1"/>
      <c r="H8" s="1"/>
      <c r="I8" s="2"/>
      <c r="J8" s="1"/>
      <c r="K8" s="1"/>
      <c r="M8" s="1"/>
      <c r="N8" s="1"/>
      <c r="O8" s="1"/>
      <c r="P8" s="1"/>
      <c r="Q8" s="1"/>
      <c r="R8" s="1"/>
      <c r="S8" s="2"/>
      <c r="T8" s="1"/>
      <c r="U8" s="1"/>
      <c r="W8" s="1"/>
      <c r="X8" s="1"/>
      <c r="Y8" s="1"/>
      <c r="Z8" s="1"/>
      <c r="AA8" s="1"/>
      <c r="AB8" s="1"/>
      <c r="AC8" s="2"/>
      <c r="AD8" s="1"/>
      <c r="AE8" s="1"/>
      <c r="AG8" s="1"/>
      <c r="AH8" s="1"/>
      <c r="AI8" s="1"/>
      <c r="AJ8" s="1"/>
      <c r="AK8" s="1"/>
      <c r="AL8" s="1"/>
      <c r="AM8" s="2"/>
      <c r="AN8" s="1"/>
      <c r="AO8" s="1"/>
      <c r="AQ8" s="1"/>
      <c r="AR8" s="1"/>
      <c r="AS8" s="1"/>
      <c r="AT8" s="1"/>
      <c r="AU8" s="1"/>
      <c r="AV8" s="1"/>
      <c r="AW8" s="2"/>
      <c r="AX8" s="1"/>
      <c r="AY8" s="1"/>
      <c r="BA8" s="1"/>
      <c r="BB8" s="1"/>
      <c r="BC8" s="1"/>
      <c r="BD8" s="1"/>
      <c r="BE8" s="1"/>
      <c r="BF8" s="1"/>
      <c r="BG8" s="2"/>
      <c r="BH8" s="1"/>
      <c r="BI8" s="1"/>
    </row>
    <row r="9" spans="1:65" x14ac:dyDescent="0.25">
      <c r="C9" s="1"/>
      <c r="D9" s="1"/>
      <c r="E9" s="1"/>
      <c r="F9" s="1"/>
      <c r="G9" s="1"/>
      <c r="H9" s="1"/>
      <c r="I9" s="2"/>
      <c r="J9" s="1"/>
      <c r="K9" s="1"/>
      <c r="M9" s="1"/>
      <c r="N9" s="1"/>
      <c r="O9" s="1"/>
      <c r="P9" s="1"/>
      <c r="Q9" s="1"/>
      <c r="R9" s="1"/>
      <c r="S9" s="2"/>
      <c r="T9" s="1"/>
      <c r="U9" s="1"/>
      <c r="W9" s="1"/>
      <c r="X9" s="1"/>
      <c r="Y9" s="1"/>
      <c r="Z9" s="1"/>
      <c r="AA9" s="1"/>
      <c r="AB9" s="1"/>
      <c r="AC9" s="2"/>
      <c r="AD9" s="1"/>
      <c r="AE9" s="1"/>
      <c r="AG9" s="1"/>
      <c r="AH9" s="1"/>
      <c r="AI9" s="1"/>
      <c r="AJ9" s="1"/>
      <c r="AK9" s="1"/>
      <c r="AL9" s="1"/>
      <c r="AM9" s="2"/>
      <c r="AN9" s="1"/>
      <c r="AO9" s="1"/>
      <c r="AQ9" s="1"/>
      <c r="AR9" s="1"/>
      <c r="AS9" s="1"/>
      <c r="AT9" s="1"/>
      <c r="AU9" s="1"/>
      <c r="AV9" s="1"/>
      <c r="AW9" s="2"/>
      <c r="AX9" s="1"/>
      <c r="AY9" s="1"/>
      <c r="BA9" s="1"/>
      <c r="BB9" s="1"/>
      <c r="BC9" s="1"/>
      <c r="BD9" s="1"/>
      <c r="BE9" s="1"/>
      <c r="BF9" s="1"/>
      <c r="BG9" s="2"/>
      <c r="BH9" s="1"/>
      <c r="BI9" s="1"/>
      <c r="BJ9" s="38"/>
      <c r="BK9" s="38"/>
      <c r="BL9" s="38"/>
      <c r="BM9" s="38"/>
    </row>
    <row r="10" spans="1:65" x14ac:dyDescent="0.25">
      <c r="C10" s="1"/>
      <c r="D10" s="1"/>
      <c r="E10" s="1"/>
      <c r="F10" s="1"/>
      <c r="G10" s="1"/>
      <c r="H10" s="1"/>
      <c r="I10" s="2"/>
      <c r="J10" s="1"/>
      <c r="K10" s="1"/>
      <c r="M10" s="1"/>
      <c r="N10" s="1"/>
      <c r="O10" s="1"/>
      <c r="P10" s="1"/>
      <c r="Q10" s="1"/>
      <c r="R10" s="1"/>
      <c r="S10" s="2"/>
      <c r="T10" s="1"/>
      <c r="U10" s="1"/>
      <c r="W10" s="1"/>
      <c r="X10" s="1"/>
      <c r="Y10" s="1"/>
      <c r="Z10" s="1"/>
      <c r="AA10" s="1"/>
      <c r="AB10" s="1"/>
      <c r="AC10" s="2"/>
      <c r="AD10" s="1"/>
      <c r="AE10" s="1"/>
      <c r="AG10" s="1"/>
      <c r="AH10" s="1"/>
      <c r="AI10" s="1"/>
      <c r="AJ10" s="1"/>
      <c r="AK10" s="1"/>
      <c r="AL10" s="1"/>
      <c r="AM10" s="2"/>
      <c r="AN10" s="1"/>
      <c r="AO10" s="1"/>
      <c r="AQ10" s="1"/>
      <c r="AR10" s="1"/>
      <c r="AS10" s="1"/>
      <c r="AT10" s="1"/>
      <c r="AU10" s="1"/>
      <c r="AV10" s="1"/>
      <c r="AW10" s="2"/>
      <c r="AX10" s="1"/>
      <c r="AY10" s="1"/>
      <c r="BA10" s="1"/>
      <c r="BB10" s="1"/>
      <c r="BC10" s="1"/>
      <c r="BD10" s="1"/>
      <c r="BE10" s="1"/>
      <c r="BF10" s="1"/>
      <c r="BG10" s="2"/>
      <c r="BH10" s="1"/>
      <c r="BI10" s="1"/>
    </row>
    <row r="11" spans="1:65" x14ac:dyDescent="0.25">
      <c r="C11" s="1"/>
      <c r="D11" s="1"/>
      <c r="E11" s="1"/>
      <c r="F11" s="1"/>
      <c r="G11" s="1"/>
      <c r="H11" s="1"/>
      <c r="I11" s="2"/>
      <c r="J11" s="1"/>
      <c r="K11" s="1"/>
      <c r="M11" s="1"/>
      <c r="N11" s="1"/>
      <c r="O11" s="1"/>
      <c r="P11" s="1"/>
      <c r="Q11" s="1"/>
      <c r="R11" s="1"/>
      <c r="S11" s="2"/>
      <c r="T11" s="1"/>
      <c r="U11" s="1"/>
      <c r="W11" s="1"/>
      <c r="X11" s="1"/>
      <c r="Y11" s="1"/>
      <c r="Z11" s="1"/>
      <c r="AA11" s="1"/>
      <c r="AB11" s="1"/>
      <c r="AC11" s="2"/>
      <c r="AD11" s="1"/>
      <c r="AE11" s="1"/>
      <c r="AG11" s="1"/>
      <c r="AH11" s="1"/>
      <c r="AI11" s="1"/>
      <c r="AJ11" s="1"/>
      <c r="AK11" s="1"/>
      <c r="AL11" s="1"/>
      <c r="AM11" s="2"/>
      <c r="AN11" s="1"/>
      <c r="AO11" s="1"/>
      <c r="AQ11" s="1"/>
      <c r="AR11" s="1"/>
      <c r="AS11" s="1"/>
      <c r="AT11" s="1"/>
      <c r="AU11" s="1"/>
      <c r="AV11" s="1"/>
      <c r="AW11" s="2"/>
      <c r="AX11" s="1"/>
      <c r="AY11" s="1"/>
      <c r="BA11" s="1"/>
      <c r="BB11" s="1"/>
      <c r="BC11" s="1"/>
      <c r="BD11" s="1"/>
      <c r="BE11" s="1"/>
      <c r="BF11" s="1"/>
      <c r="BG11" s="2"/>
      <c r="BH11" s="1"/>
      <c r="BI11" s="1"/>
      <c r="BJ11" s="38"/>
      <c r="BK11" s="38"/>
      <c r="BL11" s="38"/>
      <c r="BM11" s="38"/>
    </row>
    <row r="12" spans="1:65" x14ac:dyDescent="0.25">
      <c r="C12" s="1"/>
      <c r="D12" s="1"/>
      <c r="E12" s="1"/>
      <c r="F12" s="1"/>
      <c r="G12" s="1"/>
      <c r="H12" s="1"/>
      <c r="I12" s="2"/>
      <c r="J12" s="1"/>
      <c r="K12" s="1"/>
      <c r="M12" s="1"/>
      <c r="N12" s="1"/>
      <c r="O12" s="1"/>
      <c r="P12" s="1"/>
      <c r="Q12" s="1"/>
      <c r="R12" s="1"/>
      <c r="S12" s="2"/>
      <c r="T12" s="1"/>
      <c r="U12" s="1"/>
      <c r="W12" s="1"/>
      <c r="X12" s="1"/>
      <c r="Y12" s="1"/>
      <c r="Z12" s="1"/>
      <c r="AA12" s="1"/>
      <c r="AB12" s="1"/>
      <c r="AC12" s="2"/>
      <c r="AD12" s="1"/>
      <c r="AE12" s="1"/>
      <c r="AG12" s="1"/>
      <c r="AH12" s="1"/>
      <c r="AI12" s="1"/>
      <c r="AJ12" s="1"/>
      <c r="AK12" s="1"/>
      <c r="AL12" s="1"/>
      <c r="AM12" s="2"/>
      <c r="AN12" s="1"/>
      <c r="AO12" s="1"/>
      <c r="AQ12" s="1"/>
      <c r="AR12" s="1"/>
      <c r="AS12" s="1"/>
      <c r="AT12" s="1"/>
      <c r="AU12" s="1"/>
      <c r="AV12" s="1"/>
      <c r="AW12" s="2"/>
      <c r="AX12" s="1"/>
      <c r="AY12" s="1"/>
      <c r="BA12" s="1"/>
      <c r="BB12" s="1"/>
      <c r="BC12" s="1"/>
      <c r="BD12" s="1"/>
      <c r="BE12" s="1"/>
      <c r="BF12" s="1"/>
      <c r="BG12" s="2"/>
      <c r="BH12" s="1"/>
      <c r="BI12" s="1"/>
      <c r="BJ12" s="38"/>
      <c r="BK12" s="38"/>
      <c r="BL12" s="38"/>
      <c r="BM12" s="38"/>
    </row>
    <row r="13" spans="1:65" x14ac:dyDescent="0.25">
      <c r="C13" s="1"/>
      <c r="D13" s="1"/>
      <c r="E13" s="1"/>
      <c r="F13" s="1"/>
      <c r="G13" s="1"/>
      <c r="H13" s="1"/>
      <c r="I13" s="2"/>
      <c r="J13" s="1"/>
      <c r="K13" s="1"/>
      <c r="M13" s="1"/>
      <c r="N13" s="1"/>
      <c r="O13" s="1"/>
      <c r="P13" s="1"/>
      <c r="Q13" s="1"/>
      <c r="R13" s="1"/>
      <c r="S13" s="2"/>
      <c r="T13" s="1"/>
      <c r="U13" s="1"/>
      <c r="W13" s="1"/>
      <c r="X13" s="1"/>
      <c r="Y13" s="1"/>
      <c r="Z13" s="1"/>
      <c r="AA13" s="1"/>
      <c r="AB13" s="1"/>
      <c r="AC13" s="2"/>
      <c r="AD13" s="1"/>
      <c r="AE13" s="1"/>
      <c r="AG13" s="1"/>
      <c r="AH13" s="1"/>
      <c r="AI13" s="1"/>
      <c r="AJ13" s="1"/>
      <c r="AK13" s="1"/>
      <c r="AL13" s="1"/>
      <c r="AM13" s="2"/>
      <c r="AN13" s="1"/>
      <c r="AO13" s="1"/>
      <c r="AQ13" s="1"/>
      <c r="AR13" s="1"/>
      <c r="AS13" s="1"/>
      <c r="AT13" s="1"/>
      <c r="AU13" s="1"/>
      <c r="AV13" s="1"/>
      <c r="AW13" s="2"/>
      <c r="AX13" s="1"/>
      <c r="AY13" s="1"/>
      <c r="BA13" s="1"/>
      <c r="BB13" s="1"/>
      <c r="BC13" s="1"/>
      <c r="BD13" s="1"/>
      <c r="BE13" s="1"/>
      <c r="BF13" s="1"/>
      <c r="BG13" s="2"/>
      <c r="BH13" s="1"/>
      <c r="BI13" s="1"/>
    </row>
    <row r="14" spans="1:65" x14ac:dyDescent="0.25">
      <c r="C14" s="1"/>
      <c r="D14" s="1"/>
      <c r="E14" s="1"/>
      <c r="F14" s="1"/>
      <c r="G14" s="1"/>
      <c r="H14" s="1"/>
      <c r="I14" s="2"/>
      <c r="J14" s="1"/>
      <c r="K14" s="1"/>
      <c r="M14" s="1"/>
      <c r="N14" s="1"/>
      <c r="O14" s="1"/>
      <c r="P14" s="1"/>
      <c r="Q14" s="1"/>
      <c r="R14" s="1"/>
      <c r="S14" s="2"/>
      <c r="T14" s="1"/>
      <c r="U14" s="1"/>
      <c r="W14" s="1"/>
      <c r="X14" s="1"/>
      <c r="Y14" s="1"/>
      <c r="Z14" s="1"/>
      <c r="AA14" s="1"/>
      <c r="AB14" s="1"/>
      <c r="AC14" s="2"/>
      <c r="AD14" s="1"/>
      <c r="AE14" s="1"/>
      <c r="AG14" s="1"/>
      <c r="AH14" s="1"/>
      <c r="AI14" s="1"/>
      <c r="AJ14" s="1"/>
      <c r="AK14" s="1"/>
      <c r="AL14" s="1"/>
      <c r="AM14" s="2"/>
      <c r="AN14" s="1"/>
      <c r="AO14" s="1"/>
      <c r="AQ14" s="1"/>
      <c r="AR14" s="1"/>
      <c r="AS14" s="1"/>
      <c r="AT14" s="1"/>
      <c r="AU14" s="1"/>
      <c r="AV14" s="1"/>
      <c r="AW14" s="2"/>
      <c r="AX14" s="1"/>
      <c r="AY14" s="1"/>
      <c r="BA14" s="1"/>
      <c r="BB14" s="1"/>
      <c r="BC14" s="1"/>
      <c r="BD14" s="1"/>
      <c r="BE14" s="1"/>
      <c r="BF14" s="1"/>
      <c r="BG14" s="2"/>
      <c r="BH14" s="1"/>
      <c r="BI14" s="1"/>
    </row>
    <row r="15" spans="1:65" x14ac:dyDescent="0.25">
      <c r="C15" s="1"/>
      <c r="D15" s="1"/>
      <c r="E15" s="1"/>
      <c r="F15" s="1"/>
      <c r="G15" s="1"/>
      <c r="H15" s="1"/>
      <c r="I15" s="2"/>
      <c r="J15" s="1"/>
      <c r="K15" s="1"/>
      <c r="M15" s="1"/>
      <c r="N15" s="1"/>
      <c r="O15" s="1"/>
      <c r="P15" s="1"/>
      <c r="Q15" s="1"/>
      <c r="R15" s="1"/>
      <c r="S15" s="2"/>
      <c r="T15" s="1"/>
      <c r="U15" s="1"/>
      <c r="W15" s="1"/>
      <c r="X15" s="1"/>
      <c r="Y15" s="1"/>
      <c r="Z15" s="1"/>
      <c r="AA15" s="1"/>
      <c r="AB15" s="1"/>
      <c r="AC15" s="2"/>
      <c r="AD15" s="1"/>
      <c r="AE15" s="1"/>
      <c r="AG15" s="1"/>
      <c r="AH15" s="1"/>
      <c r="AI15" s="1"/>
      <c r="AJ15" s="1"/>
      <c r="AK15" s="1"/>
      <c r="AL15" s="1"/>
      <c r="AM15" s="2"/>
      <c r="AN15" s="1"/>
      <c r="AO15" s="1"/>
      <c r="AQ15" s="1"/>
      <c r="AR15" s="1"/>
      <c r="AS15" s="1"/>
      <c r="AT15" s="1"/>
      <c r="AU15" s="1"/>
      <c r="AV15" s="1"/>
      <c r="AW15" s="2"/>
      <c r="AX15" s="1"/>
      <c r="AY15" s="1"/>
      <c r="BA15" s="1"/>
      <c r="BB15" s="1"/>
      <c r="BC15" s="1"/>
      <c r="BD15" s="1"/>
      <c r="BE15" s="1"/>
      <c r="BF15" s="1"/>
      <c r="BG15" s="2"/>
      <c r="BH15" s="1"/>
      <c r="BI15" s="1"/>
    </row>
    <row r="16" spans="1:65" x14ac:dyDescent="0.25">
      <c r="C16" s="1"/>
      <c r="D16" s="1"/>
      <c r="E16" s="1"/>
      <c r="F16" s="1"/>
      <c r="G16" s="1"/>
      <c r="H16" s="1"/>
      <c r="I16" s="2"/>
      <c r="J16" s="1"/>
      <c r="K16" s="1"/>
      <c r="M16" s="1"/>
      <c r="N16" s="1"/>
      <c r="O16" s="1"/>
      <c r="P16" s="1"/>
      <c r="Q16" s="1"/>
      <c r="R16" s="1"/>
      <c r="S16" s="2"/>
      <c r="T16" s="1"/>
      <c r="U16" s="1"/>
      <c r="W16" s="1"/>
      <c r="X16" s="1"/>
      <c r="Y16" s="1"/>
      <c r="Z16" s="1"/>
      <c r="AA16" s="1"/>
      <c r="AB16" s="1"/>
      <c r="AC16" s="2"/>
      <c r="AD16" s="1"/>
      <c r="AE16" s="1"/>
      <c r="AG16" s="1"/>
      <c r="AH16" s="1"/>
      <c r="AI16" s="1"/>
      <c r="AJ16" s="1"/>
      <c r="AK16" s="1"/>
      <c r="AL16" s="1"/>
      <c r="AM16" s="2"/>
      <c r="AN16" s="1"/>
      <c r="AO16" s="1"/>
      <c r="AQ16" s="1"/>
      <c r="AR16" s="1"/>
      <c r="AS16" s="1"/>
      <c r="AT16" s="1"/>
      <c r="AU16" s="1"/>
      <c r="AV16" s="1"/>
      <c r="AW16" s="2"/>
      <c r="AX16" s="1"/>
      <c r="AY16" s="1"/>
      <c r="BA16" s="1"/>
      <c r="BB16" s="1"/>
      <c r="BC16" s="1"/>
      <c r="BD16" s="1"/>
      <c r="BE16" s="1"/>
      <c r="BF16" s="1"/>
      <c r="BG16" s="2"/>
      <c r="BH16" s="1"/>
      <c r="BI16" s="1"/>
    </row>
    <row r="17" spans="3:61" x14ac:dyDescent="0.25">
      <c r="C17" s="1"/>
      <c r="D17" s="1"/>
      <c r="E17" s="1"/>
      <c r="F17" s="1"/>
      <c r="G17" s="1"/>
      <c r="H17" s="1"/>
      <c r="I17" s="2"/>
      <c r="J17" s="1"/>
      <c r="K17" s="1"/>
      <c r="M17" s="1"/>
      <c r="N17" s="1"/>
      <c r="O17" s="1"/>
      <c r="P17" s="1"/>
      <c r="Q17" s="1"/>
      <c r="R17" s="1"/>
      <c r="S17" s="2"/>
      <c r="T17" s="1"/>
      <c r="U17" s="1"/>
      <c r="W17" s="1"/>
      <c r="X17" s="1"/>
      <c r="Y17" s="1"/>
      <c r="Z17" s="1"/>
      <c r="AA17" s="1"/>
      <c r="AB17" s="1"/>
      <c r="AC17" s="2"/>
      <c r="AD17" s="1"/>
      <c r="AE17" s="1"/>
      <c r="AG17" s="1"/>
      <c r="AH17" s="1"/>
      <c r="AI17" s="1"/>
      <c r="AJ17" s="1"/>
      <c r="AK17" s="1"/>
      <c r="AL17" s="1"/>
      <c r="AM17" s="2"/>
      <c r="AN17" s="1"/>
      <c r="AO17" s="1"/>
      <c r="AQ17" s="1"/>
      <c r="AR17" s="1"/>
      <c r="AS17" s="1"/>
      <c r="AT17" s="1"/>
      <c r="AU17" s="1"/>
      <c r="AV17" s="1"/>
      <c r="AW17" s="2"/>
      <c r="AX17" s="1"/>
      <c r="AY17" s="1"/>
      <c r="BA17" s="1"/>
      <c r="BB17" s="1"/>
      <c r="BC17" s="1"/>
      <c r="BD17" s="1"/>
      <c r="BE17" s="1"/>
      <c r="BF17" s="1"/>
      <c r="BG17" s="2"/>
      <c r="BH17" s="1"/>
      <c r="BI17" s="1"/>
    </row>
    <row r="18" spans="3:61" x14ac:dyDescent="0.25">
      <c r="C18" s="1"/>
      <c r="D18" s="1"/>
      <c r="E18" s="1"/>
      <c r="F18" s="1"/>
      <c r="G18" s="1"/>
      <c r="H18" s="1"/>
      <c r="I18" s="2"/>
      <c r="J18" s="1"/>
      <c r="K18" s="1"/>
      <c r="M18" s="1"/>
      <c r="N18" s="1"/>
      <c r="O18" s="1"/>
      <c r="P18" s="1"/>
      <c r="Q18" s="1"/>
      <c r="R18" s="1"/>
      <c r="S18" s="2"/>
      <c r="T18" s="1"/>
      <c r="U18" s="1"/>
      <c r="W18" s="1"/>
      <c r="X18" s="1"/>
      <c r="Y18" s="1"/>
      <c r="Z18" s="1"/>
      <c r="AA18" s="1"/>
      <c r="AB18" s="1"/>
      <c r="AC18" s="2"/>
      <c r="AD18" s="1"/>
      <c r="AE18" s="1"/>
      <c r="AG18" s="1"/>
      <c r="AH18" s="1"/>
      <c r="AI18" s="1"/>
      <c r="AJ18" s="1"/>
      <c r="AK18" s="1"/>
      <c r="AL18" s="1"/>
      <c r="AM18" s="2"/>
      <c r="AN18" s="1"/>
      <c r="AO18" s="1"/>
      <c r="AQ18" s="1"/>
      <c r="AR18" s="1"/>
      <c r="AS18" s="1"/>
      <c r="AT18" s="1"/>
      <c r="AU18" s="1"/>
      <c r="AV18" s="1"/>
      <c r="AW18" s="2"/>
      <c r="AX18" s="1"/>
      <c r="AY18" s="1"/>
      <c r="BA18" s="1"/>
      <c r="BB18" s="1"/>
      <c r="BC18" s="1"/>
      <c r="BD18" s="1"/>
      <c r="BE18" s="1"/>
      <c r="BF18" s="1"/>
      <c r="BG18" s="2"/>
      <c r="BH18" s="1"/>
      <c r="BI18" s="1"/>
    </row>
    <row r="19" spans="3:61" x14ac:dyDescent="0.25">
      <c r="C19" s="1"/>
      <c r="D19" s="1"/>
      <c r="E19" s="1"/>
      <c r="F19" s="1"/>
      <c r="G19" s="1"/>
      <c r="H19" s="1"/>
      <c r="I19" s="2"/>
      <c r="J19" s="1"/>
      <c r="K19" s="1"/>
      <c r="M19" s="1"/>
      <c r="N19" s="1"/>
      <c r="O19" s="1"/>
      <c r="P19" s="1"/>
      <c r="Q19" s="1"/>
      <c r="R19" s="1"/>
      <c r="S19" s="2"/>
      <c r="T19" s="1"/>
      <c r="U19" s="1"/>
      <c r="W19" s="1"/>
      <c r="X19" s="1"/>
      <c r="Y19" s="1"/>
      <c r="Z19" s="1"/>
      <c r="AA19" s="1"/>
      <c r="AB19" s="1"/>
      <c r="AC19" s="2"/>
      <c r="AD19" s="1"/>
      <c r="AE19" s="1"/>
      <c r="AG19" s="1"/>
      <c r="AH19" s="1"/>
      <c r="AI19" s="1"/>
      <c r="AJ19" s="1"/>
      <c r="AK19" s="1"/>
      <c r="AL19" s="1"/>
      <c r="AM19" s="2"/>
      <c r="AN19" s="1"/>
      <c r="AO19" s="1"/>
      <c r="AQ19" s="1"/>
      <c r="AR19" s="1"/>
      <c r="AS19" s="1"/>
      <c r="AT19" s="1"/>
      <c r="AU19" s="1"/>
      <c r="AV19" s="1"/>
      <c r="AW19" s="2"/>
      <c r="AX19" s="1"/>
      <c r="AY19" s="1"/>
      <c r="BA19" s="1"/>
      <c r="BB19" s="1"/>
      <c r="BC19" s="1"/>
      <c r="BD19" s="1"/>
      <c r="BE19" s="1"/>
      <c r="BF19" s="1"/>
      <c r="BG19" s="2"/>
      <c r="BH19" s="1"/>
      <c r="BI19" s="1"/>
    </row>
    <row r="20" spans="3:61" x14ac:dyDescent="0.25">
      <c r="C20" s="1"/>
      <c r="D20" s="1"/>
      <c r="E20" s="1"/>
      <c r="F20" s="1"/>
      <c r="G20" s="1"/>
      <c r="H20" s="1"/>
      <c r="I20" s="2"/>
      <c r="J20" s="1"/>
      <c r="K20" s="1"/>
      <c r="M20" s="1"/>
      <c r="N20" s="1"/>
      <c r="O20" s="1"/>
      <c r="P20" s="1"/>
      <c r="Q20" s="1"/>
      <c r="R20" s="1"/>
      <c r="S20" s="2"/>
      <c r="T20" s="1"/>
      <c r="U20" s="1"/>
      <c r="W20" s="1"/>
      <c r="X20" s="1"/>
      <c r="Y20" s="1"/>
      <c r="Z20" s="1"/>
      <c r="AA20" s="1"/>
      <c r="AB20" s="1"/>
      <c r="AC20" s="2"/>
      <c r="AD20" s="1"/>
      <c r="AE20" s="1"/>
      <c r="AG20" s="1"/>
      <c r="AH20" s="1"/>
      <c r="AI20" s="1"/>
      <c r="AJ20" s="1"/>
      <c r="AK20" s="1"/>
      <c r="AL20" s="1"/>
      <c r="AM20" s="2"/>
      <c r="AN20" s="1"/>
      <c r="AO20" s="1"/>
      <c r="AQ20" s="1"/>
      <c r="AR20" s="1"/>
      <c r="AS20" s="1"/>
      <c r="AT20" s="1"/>
      <c r="AU20" s="1"/>
      <c r="AV20" s="1"/>
      <c r="AW20" s="2"/>
      <c r="AX20" s="1"/>
      <c r="AY20" s="1"/>
      <c r="BA20" s="1"/>
      <c r="BB20" s="1"/>
      <c r="BC20" s="1"/>
      <c r="BD20" s="1"/>
      <c r="BE20" s="1"/>
      <c r="BF20" s="1"/>
      <c r="BG20" s="2"/>
      <c r="BH20" s="1"/>
      <c r="BI20" s="1"/>
    </row>
    <row r="21" spans="3:61" x14ac:dyDescent="0.25">
      <c r="C21" s="1"/>
      <c r="D21" s="1"/>
      <c r="E21" s="1"/>
      <c r="F21" s="1"/>
      <c r="G21" s="1"/>
      <c r="H21" s="1"/>
      <c r="I21" s="2"/>
      <c r="J21" s="1"/>
      <c r="K21" s="1"/>
      <c r="M21" s="1"/>
      <c r="N21" s="1"/>
      <c r="O21" s="1"/>
      <c r="P21" s="1"/>
      <c r="Q21" s="1"/>
      <c r="R21" s="1"/>
      <c r="S21" s="2"/>
      <c r="T21" s="1"/>
      <c r="U21" s="1"/>
      <c r="W21" s="1"/>
      <c r="X21" s="1"/>
      <c r="Y21" s="1"/>
      <c r="Z21" s="1"/>
      <c r="AA21" s="1"/>
      <c r="AB21" s="1"/>
      <c r="AC21" s="2"/>
      <c r="AD21" s="1"/>
      <c r="AE21" s="1"/>
      <c r="AG21" s="1"/>
      <c r="AH21" s="1"/>
      <c r="AI21" s="1"/>
      <c r="AJ21" s="1"/>
      <c r="AK21" s="1"/>
      <c r="AL21" s="1"/>
      <c r="AM21" s="2"/>
      <c r="AN21" s="1"/>
      <c r="AO21" s="1"/>
      <c r="AQ21" s="1"/>
      <c r="AR21" s="1"/>
      <c r="AS21" s="1"/>
      <c r="AT21" s="1"/>
      <c r="AU21" s="1"/>
      <c r="AV21" s="1"/>
      <c r="AW21" s="2"/>
      <c r="AX21" s="1"/>
      <c r="AY21" s="1"/>
      <c r="BA21" s="1"/>
      <c r="BB21" s="1"/>
      <c r="BC21" s="1"/>
      <c r="BD21" s="1"/>
      <c r="BE21" s="1"/>
      <c r="BF21" s="1"/>
      <c r="BG21" s="2"/>
      <c r="BH21" s="1"/>
      <c r="BI21" s="1"/>
    </row>
    <row r="22" spans="3:61" x14ac:dyDescent="0.25">
      <c r="C22" s="1"/>
      <c r="D22" s="1"/>
      <c r="E22" s="1"/>
      <c r="F22" s="1"/>
      <c r="G22" s="1"/>
      <c r="H22" s="1"/>
      <c r="I22" s="2"/>
      <c r="J22" s="1"/>
      <c r="K22" s="1"/>
      <c r="M22" s="1"/>
      <c r="N22" s="1"/>
      <c r="O22" s="1"/>
      <c r="P22" s="1"/>
      <c r="Q22" s="1"/>
      <c r="R22" s="1"/>
      <c r="S22" s="2"/>
      <c r="T22" s="1"/>
      <c r="U22" s="1"/>
      <c r="W22" s="1"/>
      <c r="X22" s="1"/>
      <c r="Y22" s="1"/>
      <c r="Z22" s="1"/>
      <c r="AA22" s="1"/>
      <c r="AB22" s="1"/>
      <c r="AC22" s="2"/>
      <c r="AD22" s="1"/>
      <c r="AE22" s="1"/>
      <c r="AG22" s="1"/>
      <c r="AH22" s="1"/>
      <c r="AI22" s="1"/>
      <c r="AJ22" s="1"/>
      <c r="AK22" s="1"/>
      <c r="AL22" s="1"/>
      <c r="AM22" s="2"/>
      <c r="AN22" s="1"/>
      <c r="AO22" s="1"/>
      <c r="AQ22" s="1"/>
      <c r="AR22" s="1"/>
      <c r="AS22" s="1"/>
      <c r="AT22" s="1"/>
      <c r="AU22" s="1"/>
      <c r="AV22" s="1"/>
      <c r="AW22" s="2"/>
      <c r="AX22" s="1"/>
      <c r="AY22" s="1"/>
      <c r="BA22" s="1"/>
      <c r="BB22" s="1"/>
      <c r="BC22" s="1"/>
      <c r="BD22" s="1"/>
      <c r="BE22" s="1"/>
      <c r="BF22" s="1"/>
      <c r="BG22" s="2"/>
      <c r="BH22" s="1"/>
      <c r="BI22" s="1"/>
    </row>
    <row r="23" spans="3:61" x14ac:dyDescent="0.25">
      <c r="C23" s="1"/>
      <c r="D23" s="1"/>
      <c r="E23" s="1"/>
      <c r="F23" s="1"/>
      <c r="G23" s="1"/>
      <c r="H23" s="1"/>
      <c r="I23" s="2"/>
      <c r="J23" s="1"/>
      <c r="K23" s="1"/>
      <c r="M23" s="1"/>
      <c r="N23" s="1"/>
      <c r="O23" s="1"/>
      <c r="P23" s="1"/>
      <c r="Q23" s="1"/>
      <c r="R23" s="1"/>
      <c r="S23" s="2"/>
      <c r="T23" s="1"/>
      <c r="U23" s="1"/>
      <c r="W23" s="1"/>
      <c r="X23" s="1"/>
      <c r="Y23" s="1"/>
      <c r="Z23" s="1"/>
      <c r="AA23" s="1"/>
      <c r="AB23" s="1"/>
      <c r="AC23" s="2"/>
      <c r="AD23" s="1"/>
      <c r="AE23" s="1"/>
      <c r="AG23" s="1"/>
      <c r="AH23" s="1"/>
      <c r="AI23" s="1"/>
      <c r="AJ23" s="1"/>
      <c r="AK23" s="1"/>
      <c r="AL23" s="1"/>
      <c r="AM23" s="2"/>
      <c r="AN23" s="1"/>
      <c r="AO23" s="1"/>
      <c r="AQ23" s="1"/>
      <c r="AR23" s="1"/>
      <c r="AS23" s="1"/>
      <c r="AT23" s="1"/>
      <c r="AU23" s="1"/>
      <c r="AV23" s="1"/>
      <c r="AW23" s="2"/>
      <c r="AX23" s="1"/>
      <c r="AY23" s="1"/>
      <c r="BA23" s="1"/>
      <c r="BB23" s="1"/>
      <c r="BC23" s="1"/>
      <c r="BD23" s="1"/>
      <c r="BE23" s="1"/>
      <c r="BF23" s="1"/>
      <c r="BG23" s="2"/>
      <c r="BH23" s="1"/>
      <c r="BI23" s="1"/>
    </row>
    <row r="24" spans="3:61" x14ac:dyDescent="0.25">
      <c r="C24" s="1"/>
      <c r="D24" s="1"/>
      <c r="E24" s="1"/>
      <c r="F24" s="1"/>
      <c r="G24" s="1"/>
      <c r="H24" s="1"/>
      <c r="I24" s="2"/>
      <c r="J24" s="1"/>
      <c r="K24" s="1"/>
      <c r="M24" s="1"/>
      <c r="N24" s="1"/>
      <c r="O24" s="1"/>
      <c r="P24" s="1"/>
      <c r="Q24" s="1"/>
      <c r="R24" s="1"/>
      <c r="S24" s="2"/>
      <c r="T24" s="1"/>
      <c r="U24" s="1"/>
      <c r="W24" s="1"/>
      <c r="X24" s="1"/>
      <c r="Y24" s="1"/>
      <c r="Z24" s="1"/>
      <c r="AA24" s="1"/>
      <c r="AB24" s="1"/>
      <c r="AC24" s="2"/>
      <c r="AD24" s="1"/>
      <c r="AE24" s="1"/>
      <c r="AG24" s="1"/>
      <c r="AH24" s="1"/>
      <c r="AI24" s="1"/>
      <c r="AJ24" s="1"/>
      <c r="AK24" s="1"/>
      <c r="AL24" s="1"/>
      <c r="AM24" s="2"/>
      <c r="AN24" s="1"/>
      <c r="AO24" s="1"/>
      <c r="AQ24" s="1"/>
      <c r="AR24" s="1"/>
      <c r="AS24" s="1"/>
      <c r="AT24" s="1"/>
      <c r="AU24" s="1"/>
      <c r="AV24" s="1"/>
      <c r="AW24" s="2"/>
      <c r="AX24" s="1"/>
      <c r="AY24" s="1"/>
      <c r="BA24" s="1"/>
      <c r="BB24" s="1"/>
      <c r="BC24" s="1"/>
      <c r="BD24" s="1"/>
      <c r="BE24" s="1"/>
      <c r="BF24" s="1"/>
      <c r="BG24" s="2"/>
      <c r="BH24" s="1"/>
      <c r="BI24" s="1"/>
    </row>
    <row r="25" spans="3:61" x14ac:dyDescent="0.25">
      <c r="C25" s="1"/>
      <c r="D25" s="1"/>
      <c r="E25" s="1"/>
      <c r="F25" s="1"/>
      <c r="G25" s="1"/>
      <c r="H25" s="1"/>
      <c r="I25" s="2"/>
      <c r="J25" s="1"/>
      <c r="K25" s="1"/>
      <c r="M25" s="1"/>
      <c r="N25" s="1"/>
      <c r="O25" s="1"/>
      <c r="P25" s="1"/>
      <c r="Q25" s="1"/>
      <c r="R25" s="1"/>
      <c r="S25" s="2"/>
      <c r="T25" s="1"/>
      <c r="U25" s="1"/>
      <c r="W25" s="1"/>
      <c r="X25" s="1"/>
      <c r="Y25" s="1"/>
      <c r="Z25" s="1"/>
      <c r="AA25" s="1"/>
      <c r="AB25" s="1"/>
      <c r="AC25" s="2"/>
      <c r="AD25" s="1"/>
      <c r="AE25" s="1"/>
      <c r="AG25" s="1"/>
      <c r="AH25" s="1"/>
      <c r="AI25" s="1"/>
      <c r="AJ25" s="1"/>
      <c r="AK25" s="1"/>
      <c r="AL25" s="1"/>
      <c r="AM25" s="2"/>
      <c r="AN25" s="1"/>
      <c r="AO25" s="1"/>
      <c r="AQ25" s="1"/>
      <c r="AR25" s="1"/>
      <c r="AS25" s="1"/>
      <c r="AT25" s="1"/>
      <c r="AU25" s="1"/>
      <c r="AV25" s="1"/>
      <c r="AW25" s="2"/>
      <c r="AX25" s="1"/>
      <c r="AY25" s="1"/>
      <c r="BA25" s="1"/>
      <c r="BB25" s="1"/>
      <c r="BC25" s="1"/>
      <c r="BD25" s="1"/>
      <c r="BE25" s="1"/>
      <c r="BF25" s="1"/>
      <c r="BG25" s="2"/>
      <c r="BH25" s="1"/>
      <c r="BI25" s="1"/>
    </row>
    <row r="26" spans="3:61" x14ac:dyDescent="0.25">
      <c r="C26" s="1"/>
      <c r="D26" s="1"/>
      <c r="E26" s="1"/>
      <c r="F26" s="1"/>
      <c r="G26" s="1"/>
      <c r="H26" s="1"/>
      <c r="I26" s="2"/>
      <c r="J26" s="1"/>
      <c r="K26" s="1"/>
      <c r="M26" s="1"/>
      <c r="N26" s="1"/>
      <c r="O26" s="1"/>
      <c r="P26" s="1"/>
      <c r="Q26" s="1"/>
      <c r="R26" s="1"/>
      <c r="S26" s="2"/>
      <c r="T26" s="1"/>
      <c r="U26" s="1"/>
      <c r="W26" s="1"/>
      <c r="X26" s="1"/>
      <c r="Y26" s="1"/>
      <c r="Z26" s="1"/>
      <c r="AA26" s="1"/>
      <c r="AB26" s="1"/>
      <c r="AC26" s="2"/>
      <c r="AD26" s="1"/>
      <c r="AE26" s="1"/>
      <c r="AG26" s="1"/>
      <c r="AH26" s="1"/>
      <c r="AI26" s="1"/>
      <c r="AJ26" s="1"/>
      <c r="AK26" s="1"/>
      <c r="AL26" s="1"/>
      <c r="AM26" s="2"/>
      <c r="AN26" s="1"/>
      <c r="AO26" s="1"/>
      <c r="AQ26" s="1"/>
      <c r="AR26" s="1"/>
      <c r="AS26" s="1"/>
      <c r="AT26" s="1"/>
      <c r="AU26" s="1"/>
      <c r="AV26" s="1"/>
      <c r="AW26" s="2"/>
      <c r="AX26" s="1"/>
      <c r="AY26" s="1"/>
      <c r="BA26" s="1"/>
      <c r="BB26" s="1"/>
      <c r="BC26" s="1"/>
      <c r="BD26" s="1"/>
      <c r="BE26" s="1"/>
      <c r="BF26" s="1"/>
      <c r="BG26" s="2"/>
      <c r="BH26" s="1"/>
      <c r="BI26" s="1"/>
    </row>
    <row r="27" spans="3:61" x14ac:dyDescent="0.25">
      <c r="C27" s="1"/>
      <c r="D27" s="1"/>
      <c r="E27" s="1"/>
      <c r="F27" s="1"/>
      <c r="G27" s="1"/>
      <c r="H27" s="1"/>
      <c r="I27" s="2"/>
      <c r="J27" s="1"/>
      <c r="K27" s="1"/>
      <c r="M27" s="1"/>
      <c r="N27" s="1"/>
      <c r="O27" s="1"/>
      <c r="P27" s="1"/>
      <c r="Q27" s="1"/>
      <c r="R27" s="1"/>
      <c r="S27" s="2"/>
      <c r="T27" s="1"/>
      <c r="U27" s="1"/>
      <c r="W27" s="1"/>
      <c r="X27" s="1"/>
      <c r="Y27" s="1"/>
      <c r="Z27" s="1"/>
      <c r="AA27" s="1"/>
      <c r="AB27" s="1"/>
      <c r="AC27" s="2"/>
      <c r="AD27" s="1"/>
      <c r="AE27" s="1"/>
      <c r="AG27" s="1"/>
      <c r="AH27" s="1"/>
      <c r="AI27" s="1"/>
      <c r="AJ27" s="1"/>
      <c r="AK27" s="1"/>
      <c r="AL27" s="1"/>
      <c r="AM27" s="2"/>
      <c r="AN27" s="1"/>
      <c r="AO27" s="1"/>
      <c r="AQ27" s="1"/>
      <c r="AR27" s="1"/>
      <c r="AS27" s="1"/>
      <c r="AT27" s="1"/>
      <c r="AU27" s="1"/>
      <c r="AV27" s="1"/>
      <c r="AW27" s="2"/>
      <c r="AX27" s="1"/>
      <c r="AY27" s="1"/>
      <c r="BA27" s="1"/>
      <c r="BB27" s="1"/>
      <c r="BC27" s="1"/>
      <c r="BD27" s="1"/>
      <c r="BE27" s="1"/>
      <c r="BF27" s="1"/>
      <c r="BG27" s="2"/>
      <c r="BH27" s="1"/>
      <c r="BI27" s="1"/>
    </row>
    <row r="28" spans="3:61" x14ac:dyDescent="0.25">
      <c r="C28" s="1"/>
      <c r="D28" s="1"/>
      <c r="E28" s="1"/>
      <c r="F28" s="1"/>
      <c r="G28" s="1"/>
      <c r="H28" s="1"/>
      <c r="I28" s="2"/>
      <c r="J28" s="1"/>
      <c r="K28" s="1"/>
      <c r="M28" s="1"/>
      <c r="N28" s="1"/>
      <c r="O28" s="1"/>
      <c r="P28" s="1"/>
      <c r="Q28" s="1"/>
      <c r="R28" s="1"/>
      <c r="S28" s="2"/>
      <c r="T28" s="1"/>
      <c r="U28" s="1"/>
      <c r="W28" s="1"/>
      <c r="X28" s="1"/>
      <c r="Y28" s="1"/>
      <c r="Z28" s="1"/>
      <c r="AA28" s="1"/>
      <c r="AB28" s="1"/>
      <c r="AC28" s="2"/>
      <c r="AD28" s="1"/>
      <c r="AE28" s="1"/>
      <c r="AG28" s="1"/>
      <c r="AH28" s="1"/>
      <c r="AI28" s="1"/>
      <c r="AJ28" s="1"/>
      <c r="AK28" s="1"/>
      <c r="AL28" s="1"/>
      <c r="AM28" s="2"/>
      <c r="AN28" s="1"/>
      <c r="AO28" s="1"/>
      <c r="AQ28" s="1"/>
      <c r="AR28" s="1"/>
      <c r="AS28" s="1"/>
      <c r="AT28" s="1"/>
      <c r="AU28" s="1"/>
      <c r="AV28" s="1"/>
      <c r="AW28" s="2"/>
      <c r="AX28" s="1"/>
      <c r="AY28" s="1"/>
      <c r="BA28" s="1"/>
      <c r="BB28" s="1"/>
      <c r="BC28" s="1"/>
      <c r="BD28" s="1"/>
      <c r="BE28" s="1"/>
      <c r="BF28" s="1"/>
      <c r="BG28" s="2"/>
      <c r="BH28" s="1"/>
      <c r="BI28" s="1"/>
    </row>
    <row r="29" spans="3:61" x14ac:dyDescent="0.25">
      <c r="C29" s="1"/>
      <c r="D29" s="1"/>
      <c r="E29" s="1"/>
      <c r="F29" s="1"/>
      <c r="G29" s="1"/>
      <c r="H29" s="1"/>
      <c r="I29" s="2"/>
      <c r="J29" s="1"/>
      <c r="K29" s="1"/>
      <c r="M29" s="1"/>
      <c r="N29" s="1"/>
      <c r="O29" s="1"/>
      <c r="P29" s="1"/>
      <c r="Q29" s="1"/>
      <c r="R29" s="1"/>
      <c r="S29" s="2"/>
      <c r="T29" s="1"/>
      <c r="U29" s="1"/>
      <c r="W29" s="1"/>
      <c r="X29" s="1"/>
      <c r="Y29" s="1"/>
      <c r="Z29" s="1"/>
      <c r="AA29" s="1"/>
      <c r="AB29" s="1"/>
      <c r="AC29" s="2"/>
      <c r="AD29" s="1"/>
      <c r="AE29" s="1"/>
      <c r="AG29" s="1"/>
      <c r="AH29" s="1"/>
      <c r="AI29" s="1"/>
      <c r="AJ29" s="1"/>
      <c r="AK29" s="1"/>
      <c r="AL29" s="1"/>
      <c r="AM29" s="2"/>
      <c r="AN29" s="1"/>
      <c r="AO29" s="1"/>
      <c r="AQ29" s="1"/>
      <c r="AR29" s="1"/>
      <c r="AS29" s="1"/>
      <c r="AT29" s="1"/>
      <c r="AU29" s="1"/>
      <c r="AV29" s="1"/>
      <c r="AW29" s="2"/>
      <c r="AX29" s="1"/>
      <c r="AY29" s="1"/>
      <c r="BA29" s="1"/>
      <c r="BB29" s="1"/>
      <c r="BC29" s="1"/>
      <c r="BD29" s="1"/>
      <c r="BE29" s="1"/>
      <c r="BF29" s="1"/>
      <c r="BG29" s="2"/>
      <c r="BH29" s="1"/>
      <c r="BI29" s="1"/>
    </row>
    <row r="30" spans="3:61" x14ac:dyDescent="0.25">
      <c r="C30" s="1"/>
      <c r="D30" s="1"/>
      <c r="E30" s="1"/>
      <c r="F30" s="1"/>
      <c r="G30" s="1"/>
      <c r="H30" s="1"/>
      <c r="I30" s="2"/>
      <c r="J30" s="1"/>
      <c r="K30" s="1"/>
      <c r="M30" s="1"/>
      <c r="N30" s="1"/>
      <c r="O30" s="1"/>
      <c r="P30" s="1"/>
      <c r="Q30" s="1"/>
      <c r="R30" s="1"/>
      <c r="S30" s="2"/>
      <c r="T30" s="1"/>
      <c r="U30" s="1"/>
      <c r="W30" s="1"/>
      <c r="X30" s="1"/>
      <c r="Y30" s="1"/>
      <c r="Z30" s="1"/>
      <c r="AA30" s="1"/>
      <c r="AB30" s="1"/>
      <c r="AC30" s="2"/>
      <c r="AD30" s="1"/>
      <c r="AE30" s="1"/>
      <c r="AG30" s="1"/>
      <c r="AH30" s="1"/>
      <c r="AI30" s="1"/>
      <c r="AJ30" s="1"/>
      <c r="AK30" s="1"/>
      <c r="AL30" s="1"/>
      <c r="AM30" s="2"/>
      <c r="AN30" s="1"/>
      <c r="AO30" s="1"/>
      <c r="AQ30" s="1"/>
      <c r="AR30" s="1"/>
      <c r="AS30" s="1"/>
      <c r="AT30" s="1"/>
      <c r="AU30" s="1"/>
      <c r="AV30" s="1"/>
      <c r="AW30" s="2"/>
      <c r="AX30" s="1"/>
      <c r="AY30" s="1"/>
      <c r="BA30" s="1"/>
      <c r="BB30" s="1"/>
      <c r="BC30" s="1"/>
      <c r="BD30" s="1"/>
      <c r="BE30" s="1"/>
      <c r="BF30" s="1"/>
      <c r="BG30" s="2"/>
      <c r="BH30" s="1"/>
      <c r="BI30" s="1"/>
    </row>
    <row r="34" spans="21:38" x14ac:dyDescent="0.25">
      <c r="AH34" s="38"/>
      <c r="AI34" s="38"/>
      <c r="AJ34" s="38"/>
      <c r="AK34" s="38"/>
      <c r="AL34" s="38"/>
    </row>
    <row r="35" spans="21:38" x14ac:dyDescent="0.25">
      <c r="U35" s="38"/>
    </row>
    <row r="36" spans="21:38" x14ac:dyDescent="0.25">
      <c r="AJ36" s="38"/>
      <c r="AK36" s="38"/>
      <c r="AL36" s="38"/>
    </row>
    <row r="37" spans="21:38" x14ac:dyDescent="0.25">
      <c r="U37" s="38"/>
    </row>
    <row r="38" spans="21:38" x14ac:dyDescent="0.25">
      <c r="U38" s="38"/>
    </row>
    <row r="45" spans="21:38" x14ac:dyDescent="0.25">
      <c r="U45" s="38"/>
    </row>
    <row r="47" spans="21:38" x14ac:dyDescent="0.25">
      <c r="U47" s="38"/>
    </row>
    <row r="48" spans="21:38" x14ac:dyDescent="0.25">
      <c r="U48" s="3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0DBB-3E8F-48A1-9D8B-445943CD058F}">
  <dimension ref="B3:AD25"/>
  <sheetViews>
    <sheetView workbookViewId="0">
      <selection activeCell="AA23" sqref="AA23"/>
    </sheetView>
  </sheetViews>
  <sheetFormatPr defaultRowHeight="15" x14ac:dyDescent="0.25"/>
  <cols>
    <col min="1" max="1" width="4.140625" customWidth="1"/>
    <col min="6" max="6" width="4.140625" customWidth="1"/>
    <col min="11" max="11" width="4.140625" customWidth="1"/>
    <col min="16" max="16" width="4.140625" customWidth="1"/>
    <col min="21" max="21" width="4.140625" customWidth="1"/>
    <col min="26" max="26" width="4.140625" customWidth="1"/>
    <col min="31" max="31" width="9.42578125" customWidth="1"/>
  </cols>
  <sheetData>
    <row r="3" spans="2:30" x14ac:dyDescent="0.25">
      <c r="B3" s="97" t="s">
        <v>9</v>
      </c>
      <c r="C3" s="98"/>
      <c r="D3" s="98"/>
      <c r="E3" s="99"/>
      <c r="G3" s="97" t="s">
        <v>17</v>
      </c>
      <c r="H3" s="98"/>
      <c r="I3" s="98"/>
      <c r="J3" s="99"/>
      <c r="L3" s="97" t="s">
        <v>22</v>
      </c>
      <c r="M3" s="98"/>
      <c r="N3" s="98"/>
      <c r="O3" s="99"/>
      <c r="Q3" s="97" t="s">
        <v>26</v>
      </c>
      <c r="R3" s="98"/>
      <c r="S3" s="98"/>
      <c r="T3" s="99"/>
      <c r="V3" s="97" t="s">
        <v>29</v>
      </c>
      <c r="W3" s="98"/>
      <c r="X3" s="98"/>
      <c r="Y3" s="99"/>
      <c r="AA3" s="97" t="s">
        <v>31</v>
      </c>
      <c r="AB3" s="98"/>
      <c r="AC3" s="98"/>
      <c r="AD3" s="99"/>
    </row>
    <row r="4" spans="2:30" x14ac:dyDescent="0.25">
      <c r="B4" s="44" t="s">
        <v>84</v>
      </c>
      <c r="C4">
        <v>0.8</v>
      </c>
      <c r="D4" s="12">
        <v>75</v>
      </c>
      <c r="E4" s="45"/>
      <c r="G4" s="44" t="s">
        <v>84</v>
      </c>
      <c r="H4">
        <v>0.7</v>
      </c>
      <c r="I4" s="2">
        <v>75</v>
      </c>
      <c r="J4" s="45"/>
      <c r="L4" s="44" t="s">
        <v>84</v>
      </c>
      <c r="M4">
        <v>0.7</v>
      </c>
      <c r="N4" s="2">
        <v>75</v>
      </c>
      <c r="O4" s="45"/>
      <c r="Q4" s="44" t="s">
        <v>84</v>
      </c>
      <c r="R4">
        <v>0.7</v>
      </c>
      <c r="S4" s="2">
        <v>75</v>
      </c>
      <c r="T4" s="45"/>
      <c r="V4" s="44" t="s">
        <v>84</v>
      </c>
      <c r="W4">
        <v>0.8</v>
      </c>
      <c r="X4" s="2">
        <v>75</v>
      </c>
      <c r="Y4" s="45"/>
      <c r="AA4" s="44" t="s">
        <v>84</v>
      </c>
      <c r="AB4">
        <v>0.7</v>
      </c>
      <c r="AC4" s="2">
        <v>75</v>
      </c>
      <c r="AD4" s="45"/>
    </row>
    <row r="5" spans="2:30" x14ac:dyDescent="0.25">
      <c r="B5" s="44" t="s">
        <v>85</v>
      </c>
      <c r="C5">
        <v>1</v>
      </c>
      <c r="D5" s="82">
        <v>45</v>
      </c>
      <c r="E5" s="45"/>
      <c r="G5" s="44" t="s">
        <v>85</v>
      </c>
      <c r="H5">
        <v>1</v>
      </c>
      <c r="I5" s="82">
        <v>45</v>
      </c>
      <c r="J5" s="45"/>
      <c r="L5" s="44" t="s">
        <v>85</v>
      </c>
      <c r="M5">
        <v>1</v>
      </c>
      <c r="N5" s="82">
        <v>45</v>
      </c>
      <c r="O5" s="45"/>
      <c r="Q5" s="44" t="s">
        <v>85</v>
      </c>
      <c r="R5">
        <v>1</v>
      </c>
      <c r="S5" s="82">
        <v>45</v>
      </c>
      <c r="T5" s="45"/>
      <c r="V5" s="44" t="s">
        <v>85</v>
      </c>
      <c r="W5">
        <v>1</v>
      </c>
      <c r="X5" s="82">
        <v>45</v>
      </c>
      <c r="Y5" s="45"/>
      <c r="AA5" s="44" t="s">
        <v>85</v>
      </c>
      <c r="AB5">
        <v>1</v>
      </c>
      <c r="AC5" s="82">
        <v>45</v>
      </c>
      <c r="AD5" s="45"/>
    </row>
    <row r="6" spans="2:30" x14ac:dyDescent="0.25">
      <c r="B6" s="44" t="s">
        <v>86</v>
      </c>
      <c r="C6">
        <v>1.5</v>
      </c>
      <c r="D6" s="2">
        <v>0</v>
      </c>
      <c r="E6" s="45"/>
      <c r="G6" s="44" t="s">
        <v>86</v>
      </c>
      <c r="H6">
        <v>1.7</v>
      </c>
      <c r="I6" s="2">
        <v>0</v>
      </c>
      <c r="J6" s="45"/>
      <c r="L6" s="44" t="s">
        <v>86</v>
      </c>
      <c r="M6">
        <v>1.7</v>
      </c>
      <c r="N6" s="2">
        <v>0</v>
      </c>
      <c r="O6" s="45"/>
      <c r="Q6" s="44" t="s">
        <v>86</v>
      </c>
      <c r="R6">
        <v>1.7</v>
      </c>
      <c r="S6" s="2">
        <v>0</v>
      </c>
      <c r="T6" s="45"/>
      <c r="V6" s="44" t="s">
        <v>86</v>
      </c>
      <c r="W6">
        <v>1.5</v>
      </c>
      <c r="X6" s="2">
        <v>0</v>
      </c>
      <c r="Y6" s="45"/>
      <c r="AA6" s="44" t="s">
        <v>86</v>
      </c>
      <c r="AB6">
        <v>1.7</v>
      </c>
      <c r="AC6" s="2">
        <v>0</v>
      </c>
      <c r="AD6" s="45"/>
    </row>
    <row r="7" spans="2:30" x14ac:dyDescent="0.25">
      <c r="B7" s="44"/>
      <c r="E7" s="45"/>
      <c r="G7" s="44"/>
      <c r="J7" s="45"/>
      <c r="L7" s="44"/>
      <c r="O7" s="45"/>
      <c r="Q7" s="44"/>
      <c r="T7" s="45"/>
      <c r="V7" s="44"/>
      <c r="Y7" s="45"/>
      <c r="AA7" s="44"/>
      <c r="AD7" s="45"/>
    </row>
    <row r="8" spans="2:30" x14ac:dyDescent="0.25">
      <c r="B8" s="44" t="s">
        <v>87</v>
      </c>
      <c r="C8" s="2">
        <f>IF(C12&gt;C6,3,IF(C12&lt;=C4,1,COUNTIF(C4:C6,_xlfn.CONCAT("&lt;",TEXT(C12, "0,000")))+1))</f>
        <v>3</v>
      </c>
      <c r="D8" s="2" cm="1">
        <f t="array" ref="D8">INDEX(C4:C6,C8)</f>
        <v>1.5</v>
      </c>
      <c r="E8" s="46" cm="1">
        <f t="array" ref="E8">INDEX(D4:D6,C8)</f>
        <v>0</v>
      </c>
      <c r="G8" s="44" t="s">
        <v>87</v>
      </c>
      <c r="H8" s="2">
        <f>IF(H12&gt;H6,3,IF(H12&lt;=H4,1,COUNTIF(H4:H6,_xlfn.CONCAT("&lt;",TEXT(H12, "0,000")))+1))</f>
        <v>3</v>
      </c>
      <c r="I8" s="2" cm="1">
        <f t="array" ref="I8">INDEX(H4:H6,H8)</f>
        <v>1.7</v>
      </c>
      <c r="J8" s="46" cm="1">
        <f t="array" ref="J8">INDEX(I4:I6,H8)</f>
        <v>0</v>
      </c>
      <c r="L8" s="44" t="s">
        <v>87</v>
      </c>
      <c r="M8" s="2">
        <f>IF(M12&gt;M6,3,IF(M12&lt;=M4,1,COUNTIF(M4:M6,_xlfn.CONCAT("&lt;",TEXT(M12, "0,000")))+1))</f>
        <v>3</v>
      </c>
      <c r="N8" s="2" cm="1">
        <f t="array" ref="N8">INDEX(M4:M6,M8)</f>
        <v>1.7</v>
      </c>
      <c r="O8" s="46" cm="1">
        <f t="array" ref="O8">INDEX(N4:N6,M8)</f>
        <v>0</v>
      </c>
      <c r="Q8" s="44" t="s">
        <v>87</v>
      </c>
      <c r="R8" s="2">
        <f>IF(R12&gt;R6,3,IF(R12&lt;=R4,1,COUNTIF(R4:R6,_xlfn.CONCAT("&lt;",TEXT(R12, "0,000")))+1))</f>
        <v>3</v>
      </c>
      <c r="S8" s="2" cm="1">
        <f t="array" ref="S8">INDEX(R4:R6,R8)</f>
        <v>1.7</v>
      </c>
      <c r="T8" s="46" cm="1">
        <f t="array" ref="T8">INDEX(S4:S6,R8)</f>
        <v>0</v>
      </c>
      <c r="V8" s="44" t="s">
        <v>87</v>
      </c>
      <c r="W8" s="2">
        <f>IF(W12&gt;W6,3,IF(W12&lt;=W4,1,COUNTIF(W4:W6,_xlfn.CONCAT("&lt;",TEXT(W12, "0,000")))+1))</f>
        <v>3</v>
      </c>
      <c r="X8" s="2" cm="1">
        <f t="array" ref="X8">INDEX(W4:W6,W8)</f>
        <v>1.5</v>
      </c>
      <c r="Y8" s="46" cm="1">
        <f t="array" ref="Y8">INDEX(X4:X6,W8)</f>
        <v>0</v>
      </c>
      <c r="AA8" s="44" t="s">
        <v>87</v>
      </c>
      <c r="AB8" s="2">
        <f>IF(AB12&gt;AB6,3,IF(AB12&lt;=AB4,1,COUNTIF(AB4:AB6,_xlfn.CONCAT("&lt;",TEXT(AB12, "0,000")))+1))</f>
        <v>3</v>
      </c>
      <c r="AC8" s="2" cm="1">
        <f t="array" ref="AC8">INDEX(AB4:AB6,AB8)</f>
        <v>1.7</v>
      </c>
      <c r="AD8" s="46" cm="1">
        <f t="array" ref="AD8">INDEX(AC4:AC6,AB8)</f>
        <v>0</v>
      </c>
    </row>
    <row r="9" spans="2:30" x14ac:dyDescent="0.25">
      <c r="B9" s="44" t="s">
        <v>88</v>
      </c>
      <c r="C9" s="2">
        <f>IF(C8=1,1,IF(C12&gt;=C6,3,C8-1))</f>
        <v>2</v>
      </c>
      <c r="D9" s="2" cm="1">
        <f t="array" ref="D9">INDEX(C4:C6,C9)</f>
        <v>1</v>
      </c>
      <c r="E9" s="46" cm="1">
        <f t="array" ref="E9">INDEX(D4:D6,C9)</f>
        <v>45</v>
      </c>
      <c r="G9" s="44" t="s">
        <v>88</v>
      </c>
      <c r="H9" s="2">
        <f>IF(H8=1,1,IF(H12&gt;=H6,3,H8-1))</f>
        <v>3</v>
      </c>
      <c r="I9" s="2" cm="1">
        <f t="array" ref="I9">INDEX(H4:H6,H9)</f>
        <v>1.7</v>
      </c>
      <c r="J9" s="46" cm="1">
        <f t="array" ref="J9">INDEX(I4:I6,H9)</f>
        <v>0</v>
      </c>
      <c r="L9" s="44" t="s">
        <v>88</v>
      </c>
      <c r="M9" s="2">
        <f>IF(M8=1,1,IF(M12&gt;=M6,3,M8-1))</f>
        <v>2</v>
      </c>
      <c r="N9" s="2" cm="1">
        <f t="array" ref="N9">INDEX(M4:M6,M9)</f>
        <v>1</v>
      </c>
      <c r="O9" s="46" cm="1">
        <f t="array" ref="O9">INDEX(N4:N6,M9)</f>
        <v>45</v>
      </c>
      <c r="Q9" s="44" t="s">
        <v>88</v>
      </c>
      <c r="R9" s="2">
        <f>IF(R8=1,1,IF(R12&gt;=R6,3,R8-1))</f>
        <v>2</v>
      </c>
      <c r="S9" s="2" cm="1">
        <f t="array" ref="S9">INDEX(R4:R6,R9)</f>
        <v>1</v>
      </c>
      <c r="T9" s="46" cm="1">
        <f t="array" ref="T9">INDEX(S4:S6,R9)</f>
        <v>45</v>
      </c>
      <c r="V9" s="44" t="s">
        <v>88</v>
      </c>
      <c r="W9" s="2">
        <f>IF(W8=1,1,IF(W12&gt;=W6,3,W8-1))</f>
        <v>2</v>
      </c>
      <c r="X9" s="2" cm="1">
        <f t="array" ref="X9">INDEX(W4:W6,W9)</f>
        <v>1</v>
      </c>
      <c r="Y9" s="46" cm="1">
        <f t="array" ref="Y9">INDEX(X4:X6,W9)</f>
        <v>45</v>
      </c>
      <c r="AA9" s="44" t="s">
        <v>88</v>
      </c>
      <c r="AB9" s="2">
        <f>IF(AB8=1,1,IF(AB12&gt;=AB6,3,AB8-1))</f>
        <v>3</v>
      </c>
      <c r="AC9" s="2" cm="1">
        <f t="array" ref="AC9">INDEX(AB4:AB6,AB9)</f>
        <v>1.7</v>
      </c>
      <c r="AD9" s="46" cm="1">
        <f t="array" ref="AD9">INDEX(AC4:AC6,AB9)</f>
        <v>0</v>
      </c>
    </row>
    <row r="10" spans="2:30" x14ac:dyDescent="0.25">
      <c r="B10" s="44"/>
      <c r="E10" s="45"/>
      <c r="G10" s="44"/>
      <c r="J10" s="45"/>
      <c r="L10" s="44"/>
      <c r="O10" s="45"/>
      <c r="Q10" s="44"/>
      <c r="T10" s="45"/>
      <c r="V10" s="44"/>
      <c r="Y10" s="45"/>
      <c r="AA10" s="44"/>
      <c r="AD10" s="45"/>
    </row>
    <row r="11" spans="2:30" x14ac:dyDescent="0.25">
      <c r="B11" s="44" t="s">
        <v>89</v>
      </c>
      <c r="C11" s="2">
        <f>IF(C8=C9,0,(C12-D9)/(D8-D9))</f>
        <v>0.75950351497954083</v>
      </c>
      <c r="E11" s="45"/>
      <c r="G11" s="44" t="s">
        <v>89</v>
      </c>
      <c r="H11" s="2">
        <f>IF(H8=H9,0,(H12-I9)/(I8-I9))</f>
        <v>0</v>
      </c>
      <c r="J11" s="45"/>
      <c r="L11" s="44" t="s">
        <v>89</v>
      </c>
      <c r="M11" s="2">
        <f>IF(M8=M9,0,(M12-N9)/(N8-N9))</f>
        <v>0.54635883953169484</v>
      </c>
      <c r="O11" s="45"/>
      <c r="Q11" s="44" t="s">
        <v>89</v>
      </c>
      <c r="R11" s="2">
        <f>IF(R8=R9,0,(R12-S9)/(S8-S9))</f>
        <v>0.91487582037416271</v>
      </c>
      <c r="T11" s="45"/>
      <c r="V11" s="44" t="s">
        <v>89</v>
      </c>
      <c r="W11" s="2">
        <f>IF(W8=W9,0,(W12-X9)/(X8-X9))</f>
        <v>0.79511040749780149</v>
      </c>
      <c r="Y11" s="45"/>
      <c r="AA11" s="44" t="s">
        <v>89</v>
      </c>
      <c r="AB11" s="2">
        <f>IF(AB8=AB9,0,(AB12-AC9)/(AC8-AC9))</f>
        <v>0</v>
      </c>
      <c r="AD11" s="45"/>
    </row>
    <row r="12" spans="2:30" x14ac:dyDescent="0.25">
      <c r="B12" s="44" t="s">
        <v>42</v>
      </c>
      <c r="C12" s="11">
        <f>'Input-output'!G36</f>
        <v>1.3797517574897704</v>
      </c>
      <c r="E12" s="45"/>
      <c r="G12" s="44" t="s">
        <v>42</v>
      </c>
      <c r="H12" s="11">
        <f>'Input-output'!G37</f>
        <v>1.8118471799674329</v>
      </c>
      <c r="J12" s="45"/>
      <c r="L12" s="44" t="s">
        <v>42</v>
      </c>
      <c r="M12" s="11">
        <f>'Input-output'!G38</f>
        <v>1.3824511876721863</v>
      </c>
      <c r="O12" s="45"/>
      <c r="Q12" s="44" t="s">
        <v>42</v>
      </c>
      <c r="R12" s="11">
        <f>'Input-output'!G39</f>
        <v>1.6404130742619139</v>
      </c>
      <c r="T12" s="45"/>
      <c r="V12" s="44" t="s">
        <v>42</v>
      </c>
      <c r="W12" s="11">
        <f>'Input-output'!G40</f>
        <v>1.3975552037489007</v>
      </c>
      <c r="Y12" s="45"/>
      <c r="AA12" s="44" t="s">
        <v>42</v>
      </c>
      <c r="AB12" s="11">
        <f>'Input-output'!G41</f>
        <v>1.8936715172987824</v>
      </c>
      <c r="AD12" s="45"/>
    </row>
    <row r="13" spans="2:30" x14ac:dyDescent="0.25">
      <c r="B13" s="47" t="s">
        <v>90</v>
      </c>
      <c r="C13" s="48">
        <f>C11*(E8-E9)+E9</f>
        <v>10.82234182592066</v>
      </c>
      <c r="D13" s="13">
        <f>C13-75</f>
        <v>-64.17765817407934</v>
      </c>
      <c r="E13" s="49"/>
      <c r="G13" s="47" t="s">
        <v>90</v>
      </c>
      <c r="H13" s="48">
        <f>H11*(J8-J9)+J9</f>
        <v>0</v>
      </c>
      <c r="I13" s="13"/>
      <c r="J13" s="49"/>
      <c r="L13" s="47" t="s">
        <v>90</v>
      </c>
      <c r="M13" s="48">
        <f>M11*(O8-O9)+O9</f>
        <v>20.413852221073732</v>
      </c>
      <c r="N13" s="13"/>
      <c r="O13" s="49"/>
      <c r="Q13" s="47" t="s">
        <v>90</v>
      </c>
      <c r="R13" s="48">
        <f>R11*(T8-T9)+T9</f>
        <v>3.8305880831626808</v>
      </c>
      <c r="S13" s="13"/>
      <c r="T13" s="49"/>
      <c r="V13" s="47" t="s">
        <v>90</v>
      </c>
      <c r="W13" s="48">
        <f>W11*(Y8-Y9)+Y9</f>
        <v>9.2200316625989345</v>
      </c>
      <c r="X13" s="13"/>
      <c r="Y13" s="49"/>
      <c r="AA13" s="47" t="s">
        <v>90</v>
      </c>
      <c r="AB13" s="48">
        <f>AB11*(AD8-AD9)+AD9</f>
        <v>0</v>
      </c>
      <c r="AC13" s="13"/>
      <c r="AD13" s="49"/>
    </row>
    <row r="16" spans="2:30" x14ac:dyDescent="0.25">
      <c r="B16" s="97" t="s">
        <v>91</v>
      </c>
      <c r="C16" s="98"/>
      <c r="D16" s="98"/>
      <c r="E16" s="99"/>
    </row>
    <row r="17" spans="2:5" x14ac:dyDescent="0.25">
      <c r="B17" s="44" t="s">
        <v>84</v>
      </c>
      <c r="C17">
        <v>0.5</v>
      </c>
      <c r="D17" s="12">
        <v>30</v>
      </c>
      <c r="E17" s="45"/>
    </row>
    <row r="18" spans="2:5" x14ac:dyDescent="0.25">
      <c r="B18" s="44" t="s">
        <v>85</v>
      </c>
      <c r="C18">
        <v>0.8</v>
      </c>
      <c r="D18" s="2">
        <v>0</v>
      </c>
      <c r="E18" s="45"/>
    </row>
    <row r="19" spans="2:5" x14ac:dyDescent="0.25">
      <c r="B19" s="44"/>
      <c r="E19" s="45"/>
    </row>
    <row r="20" spans="2:5" x14ac:dyDescent="0.25">
      <c r="B20" s="44" t="s">
        <v>87</v>
      </c>
      <c r="C20" s="2">
        <v>2</v>
      </c>
      <c r="D20" s="2">
        <f>C18</f>
        <v>0.8</v>
      </c>
      <c r="E20" s="46">
        <v>0</v>
      </c>
    </row>
    <row r="21" spans="2:5" x14ac:dyDescent="0.25">
      <c r="B21" s="44" t="s">
        <v>88</v>
      </c>
      <c r="C21" s="2">
        <v>1</v>
      </c>
      <c r="D21" s="2">
        <f>C17</f>
        <v>0.5</v>
      </c>
      <c r="E21" s="46">
        <v>30</v>
      </c>
    </row>
    <row r="22" spans="2:5" x14ac:dyDescent="0.25">
      <c r="B22" s="44"/>
      <c r="E22" s="45"/>
    </row>
    <row r="23" spans="2:5" x14ac:dyDescent="0.25">
      <c r="B23" s="44" t="s">
        <v>89</v>
      </c>
      <c r="C23" s="2">
        <f>IF(C20=C21,0,(C24-D21)/(D20-D21))</f>
        <v>2.9325058582992343</v>
      </c>
      <c r="E23" s="45"/>
    </row>
    <row r="24" spans="2:5" x14ac:dyDescent="0.25">
      <c r="B24" s="44" t="s">
        <v>42</v>
      </c>
      <c r="C24" s="11">
        <f>'Input-output'!G36</f>
        <v>1.3797517574897704</v>
      </c>
      <c r="E24" s="45"/>
    </row>
    <row r="25" spans="2:5" x14ac:dyDescent="0.25">
      <c r="B25" s="47" t="s">
        <v>90</v>
      </c>
      <c r="C25" s="48">
        <f>IF(C24&lt;C17,D17,IF(C24&gt;C18,D18,C23*(E20-E21)+E21))</f>
        <v>0</v>
      </c>
      <c r="D25" s="13"/>
      <c r="E25" s="49"/>
    </row>
  </sheetData>
  <mergeCells count="7">
    <mergeCell ref="B16:E16"/>
    <mergeCell ref="AA3:AD3"/>
    <mergeCell ref="B3:E3"/>
    <mergeCell ref="G3:J3"/>
    <mergeCell ref="L3:O3"/>
    <mergeCell ref="Q3:T3"/>
    <mergeCell ref="V3:Y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d2980b-5edd-44de-a839-48faaa4e2dcf" xsi:nil="true"/>
    <lcf76f155ced4ddcb4097134ff3c332f xmlns="15ff24e9-63c1-42ca-93c0-1e49265985d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2E9AFF7D825541BEE04F3D348F94E9" ma:contentTypeVersion="16" ma:contentTypeDescription="Opret et nyt dokument." ma:contentTypeScope="" ma:versionID="3db25324df62286927859c7ee39f5d42">
  <xsd:schema xmlns:xsd="http://www.w3.org/2001/XMLSchema" xmlns:xs="http://www.w3.org/2001/XMLSchema" xmlns:p="http://schemas.microsoft.com/office/2006/metadata/properties" xmlns:ns2="15ff24e9-63c1-42ca-93c0-1e49265985d4" xmlns:ns3="77d2980b-5edd-44de-a839-48faaa4e2dcf" targetNamespace="http://schemas.microsoft.com/office/2006/metadata/properties" ma:root="true" ma:fieldsID="8cd5d2e72c7bb267867b3a62ec2724af" ns2:_="" ns3:_="">
    <xsd:import namespace="15ff24e9-63c1-42ca-93c0-1e49265985d4"/>
    <xsd:import namespace="77d2980b-5edd-44de-a839-48faaa4e2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24e9-63c1-42ca-93c0-1e4926598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5d73657e-90f0-444e-a899-7df328d36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2980b-5edd-44de-a839-48faaa4e2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ceadae-957f-453c-b999-ccaa1b91ed8b}" ma:internalName="TaxCatchAll" ma:showField="CatchAllData" ma:web="77d2980b-5edd-44de-a839-48faaa4e2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6C9BF5-CF7F-4EAB-8516-245395AD85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A02EA7-CF44-46C2-9E00-73E19DFF67A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77d2980b-5edd-44de-a839-48faaa4e2dcf"/>
    <ds:schemaRef ds:uri="15ff24e9-63c1-42ca-93c0-1e49265985d4"/>
  </ds:schemaRefs>
</ds:datastoreItem>
</file>

<file path=customXml/itemProps3.xml><?xml version="1.0" encoding="utf-8"?>
<ds:datastoreItem xmlns:ds="http://schemas.openxmlformats.org/officeDocument/2006/customXml" ds:itemID="{E87C139C-A9BA-44F6-B2E5-7CBBE480B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ff24e9-63c1-42ca-93c0-1e49265985d4"/>
    <ds:schemaRef ds:uri="77d2980b-5edd-44de-a839-48faaa4e2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Input-output</vt:lpstr>
      <vt:lpstr>OperationUtility1 (El)</vt:lpstr>
      <vt:lpstr>OperationUtility2 (Fjernvarme)</vt:lpstr>
      <vt:lpstr>ReferenceUtil1 (El)</vt:lpstr>
      <vt:lpstr>ReferenceUtil2 (Fjernvarme)</vt:lpstr>
      <vt:lpstr>Referencer</vt:lpstr>
      <vt:lpstr>Utilities</vt:lpstr>
      <vt:lpstr>Pointberegning</vt:lpstr>
      <vt:lpstr>Akkumuleret_el</vt:lpstr>
      <vt:lpstr>Akkumuleret_varme</vt:lpstr>
      <vt:lpstr>År</vt:lpstr>
    </vt:vector>
  </TitlesOfParts>
  <Manager/>
  <Company>Aalborg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Pinholt</dc:creator>
  <cp:keywords/>
  <dc:description/>
  <cp:lastModifiedBy>Buket Tozan</cp:lastModifiedBy>
  <cp:revision/>
  <dcterms:created xsi:type="dcterms:W3CDTF">2021-03-18T13:56:41Z</dcterms:created>
  <dcterms:modified xsi:type="dcterms:W3CDTF">2022-09-12T08:57:23Z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0x010100582E9AFF7D825541BEE04F3D348F94E9</vt:lpwstr>
  </property>
  <property fmtid="{D5CDD505-2E9C-101B-9397-08002B2CF9AE}" pid="3" name="MediaServiceImageTags">
    <vt:lpwstr/>
  </property>
</Properties>
</file>